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codeName="ЭтаКнига" defaultThemeVersion="124226"/>
  <bookViews>
    <workbookView xWindow="120" yWindow="105" windowWidth="15120" windowHeight="8010" tabRatio="534" activeTab="6"/>
  </bookViews>
  <sheets>
    <sheet name="Шаблон" sheetId="6" r:id="rId1"/>
    <sheet name="Июль" sheetId="5" r:id="rId2"/>
    <sheet name="Август" sheetId="7" r:id="rId3"/>
    <sheet name="Сентябрь" sheetId="16" r:id="rId4"/>
    <sheet name="Октябрь" sheetId="17" r:id="rId5"/>
    <sheet name="Ноябрь" sheetId="19" r:id="rId6"/>
    <sheet name="Декабрь" sheetId="20" r:id="rId7"/>
  </sheets>
  <definedNames>
    <definedName name="_xlnm._FilterDatabase" localSheetId="2" hidden="1">Август!$A$3:$EQ$134</definedName>
    <definedName name="_xlnm._FilterDatabase" localSheetId="6" hidden="1">Декабрь!$A$3:$FB$134</definedName>
    <definedName name="_xlnm._FilterDatabase" localSheetId="1" hidden="1">Июль!$A$3:$DW$134</definedName>
    <definedName name="_xlnm._FilterDatabase" localSheetId="5" hidden="1">Ноябрь!$A$3:$FB$134</definedName>
    <definedName name="_xlnm._FilterDatabase" localSheetId="4" hidden="1">Октябрь!$A$3:$EQ$134</definedName>
    <definedName name="_xlnm._FilterDatabase" localSheetId="3" hidden="1">Сентябрь!$A$3:$EQ$134</definedName>
    <definedName name="_xlnm._FilterDatabase" localSheetId="0" hidden="1">Шаблон!$A$3:$FB$134</definedName>
  </definedNames>
  <calcPr calcId="125725"/>
</workbook>
</file>

<file path=xl/calcChain.xml><?xml version="1.0" encoding="utf-8"?>
<calcChain xmlns="http://schemas.openxmlformats.org/spreadsheetml/2006/main">
  <c r="CF103" i="20"/>
  <c r="CH103" s="1"/>
  <c r="Q56" l="1"/>
  <c r="Q57"/>
  <c r="Q55"/>
  <c r="CF11" l="1"/>
  <c r="CH11" s="1"/>
  <c r="CG11"/>
  <c r="CF12"/>
  <c r="CH12" s="1"/>
  <c r="CG12"/>
  <c r="CF13"/>
  <c r="CH13" s="1"/>
  <c r="CG13"/>
  <c r="CF14"/>
  <c r="CH14" s="1"/>
  <c r="CG14"/>
  <c r="CF15"/>
  <c r="CH15" s="1"/>
  <c r="CG15"/>
  <c r="CF16"/>
  <c r="CH16" s="1"/>
  <c r="CG16"/>
  <c r="CF17"/>
  <c r="CH17" s="1"/>
  <c r="CG17"/>
  <c r="CF18"/>
  <c r="CH18" s="1"/>
  <c r="CG18"/>
  <c r="CF19"/>
  <c r="CH19" s="1"/>
  <c r="CG19"/>
  <c r="CF20"/>
  <c r="CH20" s="1"/>
  <c r="CG20"/>
  <c r="CF21"/>
  <c r="CH21" s="1"/>
  <c r="CG21"/>
  <c r="CF22"/>
  <c r="CH22" s="1"/>
  <c r="CG22"/>
  <c r="CF23"/>
  <c r="CH23" s="1"/>
  <c r="CG23"/>
  <c r="CF24"/>
  <c r="CH24" s="1"/>
  <c r="CG24"/>
  <c r="CF25"/>
  <c r="CH25" s="1"/>
  <c r="CG25"/>
  <c r="CF26"/>
  <c r="CH26" s="1"/>
  <c r="CG26"/>
  <c r="CF27"/>
  <c r="CH27" s="1"/>
  <c r="CG27"/>
  <c r="CF28"/>
  <c r="CH28" s="1"/>
  <c r="CG28"/>
  <c r="CF29"/>
  <c r="CH29" s="1"/>
  <c r="CG29"/>
  <c r="CF30"/>
  <c r="CH30" s="1"/>
  <c r="CG30"/>
  <c r="CF31"/>
  <c r="CH31" s="1"/>
  <c r="CG31"/>
  <c r="CF32"/>
  <c r="CH32" s="1"/>
  <c r="CG32"/>
  <c r="CF33"/>
  <c r="CH33" s="1"/>
  <c r="CG33"/>
  <c r="CF34"/>
  <c r="CH34" s="1"/>
  <c r="CG34"/>
  <c r="CF35"/>
  <c r="CH35" s="1"/>
  <c r="CG35"/>
  <c r="CF36"/>
  <c r="CH36" s="1"/>
  <c r="CG36"/>
  <c r="CF37"/>
  <c r="CH37" s="1"/>
  <c r="CG37"/>
  <c r="CF38"/>
  <c r="CH38" s="1"/>
  <c r="CG38"/>
  <c r="CF39"/>
  <c r="CH39" s="1"/>
  <c r="CG39"/>
  <c r="CF40"/>
  <c r="CH40" s="1"/>
  <c r="CG40"/>
  <c r="CF41"/>
  <c r="CH41" s="1"/>
  <c r="CG41"/>
  <c r="CF42"/>
  <c r="CH42" s="1"/>
  <c r="CG42"/>
  <c r="CF43"/>
  <c r="CH43" s="1"/>
  <c r="CG43"/>
  <c r="CF44"/>
  <c r="CH44" s="1"/>
  <c r="CG44"/>
  <c r="CF45"/>
  <c r="CH45" s="1"/>
  <c r="CG45"/>
  <c r="CF46"/>
  <c r="CH46" s="1"/>
  <c r="CG46"/>
  <c r="CF47"/>
  <c r="CH47" s="1"/>
  <c r="CG47"/>
  <c r="CF48"/>
  <c r="CH48" s="1"/>
  <c r="CG48"/>
  <c r="CF49"/>
  <c r="CH49" s="1"/>
  <c r="CG49"/>
  <c r="CF50"/>
  <c r="CH50" s="1"/>
  <c r="CG50"/>
  <c r="CF51"/>
  <c r="CH51" s="1"/>
  <c r="CG51"/>
  <c r="CF52"/>
  <c r="CH52" s="1"/>
  <c r="CG52"/>
  <c r="CF53"/>
  <c r="CH53" s="1"/>
  <c r="CG53"/>
  <c r="CF54"/>
  <c r="CH54" s="1"/>
  <c r="CG54"/>
  <c r="CF55"/>
  <c r="CH55" s="1"/>
  <c r="CG55"/>
  <c r="CF56"/>
  <c r="CH56" s="1"/>
  <c r="CG56"/>
  <c r="CF57"/>
  <c r="CH57" s="1"/>
  <c r="CG57"/>
  <c r="CF58"/>
  <c r="CH58" s="1"/>
  <c r="CG58"/>
  <c r="CF59"/>
  <c r="CH59" s="1"/>
  <c r="CG59"/>
  <c r="CF60"/>
  <c r="CH60" s="1"/>
  <c r="CG60"/>
  <c r="CF61"/>
  <c r="CH61" s="1"/>
  <c r="CG61"/>
  <c r="CF62"/>
  <c r="CH62" s="1"/>
  <c r="CG62"/>
  <c r="CF63"/>
  <c r="CH63" s="1"/>
  <c r="CG63"/>
  <c r="CF64"/>
  <c r="CH64" s="1"/>
  <c r="CG64"/>
  <c r="CF65"/>
  <c r="CH65" s="1"/>
  <c r="CG65"/>
  <c r="CF66"/>
  <c r="CH66" s="1"/>
  <c r="CG66"/>
  <c r="CF67"/>
  <c r="CH67" s="1"/>
  <c r="CG67"/>
  <c r="CF68"/>
  <c r="CH68" s="1"/>
  <c r="CG68"/>
  <c r="CF69"/>
  <c r="CH69" s="1"/>
  <c r="CG69"/>
  <c r="CF70"/>
  <c r="CH70" s="1"/>
  <c r="CG70"/>
  <c r="CF71"/>
  <c r="CH71" s="1"/>
  <c r="CG71"/>
  <c r="CF72"/>
  <c r="CH72" s="1"/>
  <c r="CG72"/>
  <c r="CF73"/>
  <c r="CH73" s="1"/>
  <c r="CG73"/>
  <c r="CF74"/>
  <c r="CH74" s="1"/>
  <c r="CG74"/>
  <c r="CF75"/>
  <c r="CH75" s="1"/>
  <c r="CG75"/>
  <c r="CF76"/>
  <c r="CH76" s="1"/>
  <c r="CG76"/>
  <c r="CF77"/>
  <c r="CH77" s="1"/>
  <c r="CG77"/>
  <c r="CF78"/>
  <c r="CH78" s="1"/>
  <c r="CG78"/>
  <c r="CF79"/>
  <c r="CH79" s="1"/>
  <c r="CG79"/>
  <c r="CF80"/>
  <c r="CH80" s="1"/>
  <c r="CG80"/>
  <c r="CF81"/>
  <c r="CH81" s="1"/>
  <c r="CG81"/>
  <c r="CF82"/>
  <c r="CH82" s="1"/>
  <c r="CG82"/>
  <c r="CF83"/>
  <c r="CH83" s="1"/>
  <c r="CG83"/>
  <c r="CF84"/>
  <c r="CH84" s="1"/>
  <c r="CG84"/>
  <c r="CF85"/>
  <c r="CH85" s="1"/>
  <c r="CG85"/>
  <c r="CF86"/>
  <c r="CH86" s="1"/>
  <c r="CG86"/>
  <c r="CF87"/>
  <c r="CH87" s="1"/>
  <c r="CG87"/>
  <c r="CF88"/>
  <c r="CH88" s="1"/>
  <c r="CG88"/>
  <c r="CF89"/>
  <c r="CH89" s="1"/>
  <c r="CG89"/>
  <c r="CF90"/>
  <c r="CH90" s="1"/>
  <c r="CG90"/>
  <c r="CF91"/>
  <c r="CH91" s="1"/>
  <c r="CG91"/>
  <c r="CF92"/>
  <c r="CH92" s="1"/>
  <c r="CG92"/>
  <c r="CF93"/>
  <c r="CH93" s="1"/>
  <c r="CG93"/>
  <c r="CF94"/>
  <c r="CH94" s="1"/>
  <c r="CG94"/>
  <c r="CF95"/>
  <c r="CH95" s="1"/>
  <c r="CG95"/>
  <c r="CF96"/>
  <c r="CH96" s="1"/>
  <c r="CG96"/>
  <c r="CF97"/>
  <c r="CH97" s="1"/>
  <c r="CG97"/>
  <c r="CF98"/>
  <c r="CH98" s="1"/>
  <c r="CG98"/>
  <c r="CF99"/>
  <c r="CH99" s="1"/>
  <c r="CG99"/>
  <c r="CF100"/>
  <c r="CH100" s="1"/>
  <c r="CG100"/>
  <c r="CF101"/>
  <c r="CH101" s="1"/>
  <c r="CG101"/>
  <c r="CF102"/>
  <c r="CH102" s="1"/>
  <c r="CG102"/>
  <c r="CG103"/>
  <c r="CJ103" s="1"/>
  <c r="CF104"/>
  <c r="CH104" s="1"/>
  <c r="CG104"/>
  <c r="CF105"/>
  <c r="CH105" s="1"/>
  <c r="CG105"/>
  <c r="CF106"/>
  <c r="CH106" s="1"/>
  <c r="CG106"/>
  <c r="AS33"/>
  <c r="B201"/>
  <c r="B152"/>
  <c r="A152"/>
  <c r="EI134"/>
  <c r="CP134"/>
  <c r="CO134"/>
  <c r="CG134"/>
  <c r="CF134"/>
  <c r="CH134" s="1"/>
  <c r="BW134"/>
  <c r="BV134"/>
  <c r="AR134"/>
  <c r="AS134" s="1"/>
  <c r="AH134"/>
  <c r="W134"/>
  <c r="Q134"/>
  <c r="EI133"/>
  <c r="CP133"/>
  <c r="CO133"/>
  <c r="CG133"/>
  <c r="CF133"/>
  <c r="CH133" s="1"/>
  <c r="BW133"/>
  <c r="BV133"/>
  <c r="AR133"/>
  <c r="AS133" s="1"/>
  <c r="AH133"/>
  <c r="W133"/>
  <c r="Q133"/>
  <c r="EI132"/>
  <c r="CP132"/>
  <c r="CO132"/>
  <c r="CG132"/>
  <c r="CF132"/>
  <c r="CH132" s="1"/>
  <c r="BW132"/>
  <c r="BV132"/>
  <c r="AR132"/>
  <c r="AS132" s="1"/>
  <c r="AH132"/>
  <c r="W132"/>
  <c r="Q132"/>
  <c r="R132" s="1"/>
  <c r="EI131"/>
  <c r="CP131"/>
  <c r="CO131"/>
  <c r="CG131"/>
  <c r="CF131"/>
  <c r="CH131" s="1"/>
  <c r="BW131"/>
  <c r="BV131"/>
  <c r="AR131"/>
  <c r="AS131" s="1"/>
  <c r="AH131"/>
  <c r="W131"/>
  <c r="Q131"/>
  <c r="R131" s="1"/>
  <c r="EI130"/>
  <c r="CP130"/>
  <c r="CO130"/>
  <c r="CG130"/>
  <c r="CF130"/>
  <c r="CH130" s="1"/>
  <c r="BW130"/>
  <c r="BV130"/>
  <c r="AR130"/>
  <c r="AS130" s="1"/>
  <c r="AH130"/>
  <c r="W130"/>
  <c r="Q130"/>
  <c r="EI129"/>
  <c r="CP129"/>
  <c r="CO129"/>
  <c r="CG129"/>
  <c r="CF129"/>
  <c r="CH129" s="1"/>
  <c r="BW129"/>
  <c r="BV129"/>
  <c r="AR129"/>
  <c r="AS129" s="1"/>
  <c r="AH129"/>
  <c r="W129"/>
  <c r="Q129"/>
  <c r="EI128"/>
  <c r="CP128"/>
  <c r="CO128"/>
  <c r="CG128"/>
  <c r="CF128"/>
  <c r="CH128" s="1"/>
  <c r="BW128"/>
  <c r="BV128"/>
  <c r="AR128"/>
  <c r="AS128" s="1"/>
  <c r="AH128"/>
  <c r="W128"/>
  <c r="Q128"/>
  <c r="R128" s="1"/>
  <c r="EI127"/>
  <c r="CP127"/>
  <c r="CO127"/>
  <c r="CG127"/>
  <c r="CF127"/>
  <c r="CH127" s="1"/>
  <c r="BW127"/>
  <c r="BV127"/>
  <c r="AR127"/>
  <c r="AS127" s="1"/>
  <c r="AH127"/>
  <c r="W127"/>
  <c r="Q127"/>
  <c r="R127" s="1"/>
  <c r="EM127" s="1"/>
  <c r="EI126"/>
  <c r="CP126"/>
  <c r="CO126"/>
  <c r="CG126"/>
  <c r="CF126"/>
  <c r="CH126" s="1"/>
  <c r="BW126"/>
  <c r="BV126"/>
  <c r="AR126"/>
  <c r="AS126" s="1"/>
  <c r="AH126"/>
  <c r="W126"/>
  <c r="Q126"/>
  <c r="EI125"/>
  <c r="CP125"/>
  <c r="CO125"/>
  <c r="CG125"/>
  <c r="CF125"/>
  <c r="CH125" s="1"/>
  <c r="BW125"/>
  <c r="BV125"/>
  <c r="AR125"/>
  <c r="AS125" s="1"/>
  <c r="AH125"/>
  <c r="W125"/>
  <c r="Q125"/>
  <c r="EI124"/>
  <c r="CP124"/>
  <c r="CO124"/>
  <c r="CG124"/>
  <c r="CF124"/>
  <c r="CH124" s="1"/>
  <c r="BW124"/>
  <c r="BV124"/>
  <c r="AR124"/>
  <c r="AS124" s="1"/>
  <c r="AH124"/>
  <c r="W124"/>
  <c r="Q124"/>
  <c r="R124" s="1"/>
  <c r="EI123"/>
  <c r="CP123"/>
  <c r="CO123"/>
  <c r="CG123"/>
  <c r="CF123"/>
  <c r="CH123" s="1"/>
  <c r="BW123"/>
  <c r="BV123"/>
  <c r="AR123"/>
  <c r="AS123" s="1"/>
  <c r="AH123"/>
  <c r="W123"/>
  <c r="Q123"/>
  <c r="R123" s="1"/>
  <c r="EI122"/>
  <c r="CP122"/>
  <c r="CO122"/>
  <c r="CG122"/>
  <c r="CF122"/>
  <c r="CH122" s="1"/>
  <c r="BW122"/>
  <c r="BV122"/>
  <c r="AR122"/>
  <c r="AS122" s="1"/>
  <c r="AH122"/>
  <c r="W122"/>
  <c r="Q122"/>
  <c r="EI121"/>
  <c r="CP121"/>
  <c r="CO121"/>
  <c r="CG121"/>
  <c r="CF121"/>
  <c r="CH121" s="1"/>
  <c r="BW121"/>
  <c r="BV121"/>
  <c r="AR121"/>
  <c r="AS121" s="1"/>
  <c r="AH121"/>
  <c r="W121"/>
  <c r="Q121"/>
  <c r="EI120"/>
  <c r="CP120"/>
  <c r="CO120"/>
  <c r="CG120"/>
  <c r="CF120"/>
  <c r="CH120" s="1"/>
  <c r="BW120"/>
  <c r="BV120"/>
  <c r="AR120"/>
  <c r="AS120" s="1"/>
  <c r="AH120"/>
  <c r="W120"/>
  <c r="Q120"/>
  <c r="R120" s="1"/>
  <c r="EI119"/>
  <c r="CP119"/>
  <c r="CO119"/>
  <c r="CG119"/>
  <c r="CF119"/>
  <c r="CH119" s="1"/>
  <c r="BW119"/>
  <c r="BV119"/>
  <c r="AR119"/>
  <c r="AS119" s="1"/>
  <c r="AH119"/>
  <c r="W119"/>
  <c r="Q119"/>
  <c r="R119" s="1"/>
  <c r="EM119" s="1"/>
  <c r="EI118"/>
  <c r="CP118"/>
  <c r="CO118"/>
  <c r="CG118"/>
  <c r="CF118"/>
  <c r="CH118" s="1"/>
  <c r="BW118"/>
  <c r="BV118"/>
  <c r="AR118"/>
  <c r="AS118" s="1"/>
  <c r="AH118"/>
  <c r="W118"/>
  <c r="Q118"/>
  <c r="EI117"/>
  <c r="CP117"/>
  <c r="CO117"/>
  <c r="CG117"/>
  <c r="CF117"/>
  <c r="CH117" s="1"/>
  <c r="BW117"/>
  <c r="BV117"/>
  <c r="AR117"/>
  <c r="AS117" s="1"/>
  <c r="AH117"/>
  <c r="W117"/>
  <c r="Q117"/>
  <c r="EI116"/>
  <c r="CP116"/>
  <c r="CO116"/>
  <c r="CG116"/>
  <c r="CF116"/>
  <c r="CH116" s="1"/>
  <c r="BW116"/>
  <c r="BV116"/>
  <c r="AR116"/>
  <c r="AS116" s="1"/>
  <c r="AH116"/>
  <c r="W116"/>
  <c r="Q116"/>
  <c r="R116" s="1"/>
  <c r="EI115"/>
  <c r="CP115"/>
  <c r="CO115"/>
  <c r="CG115"/>
  <c r="CF115"/>
  <c r="CH115" s="1"/>
  <c r="BW115"/>
  <c r="BV115"/>
  <c r="AR115"/>
  <c r="AS115" s="1"/>
  <c r="AH115"/>
  <c r="W115"/>
  <c r="Q115"/>
  <c r="R115" s="1"/>
  <c r="EI114"/>
  <c r="CP114"/>
  <c r="CO114"/>
  <c r="CG114"/>
  <c r="CF114"/>
  <c r="CH114" s="1"/>
  <c r="BW114"/>
  <c r="BV114"/>
  <c r="AR114"/>
  <c r="AS114" s="1"/>
  <c r="AH114"/>
  <c r="W114"/>
  <c r="Q114"/>
  <c r="EI113"/>
  <c r="CP113"/>
  <c r="CO113"/>
  <c r="CG113"/>
  <c r="CF113"/>
  <c r="CH113" s="1"/>
  <c r="BW113"/>
  <c r="BV113"/>
  <c r="AR113"/>
  <c r="AS113" s="1"/>
  <c r="AH113"/>
  <c r="W113"/>
  <c r="Q113"/>
  <c r="EI112"/>
  <c r="CP112"/>
  <c r="CO112"/>
  <c r="CG112"/>
  <c r="CF112"/>
  <c r="CH112" s="1"/>
  <c r="BW112"/>
  <c r="BV112"/>
  <c r="AR112"/>
  <c r="AS112" s="1"/>
  <c r="AH112"/>
  <c r="W112"/>
  <c r="Q112"/>
  <c r="R112" s="1"/>
  <c r="EI111"/>
  <c r="CP111"/>
  <c r="CO111"/>
  <c r="CG111"/>
  <c r="CF111"/>
  <c r="CH111" s="1"/>
  <c r="BW111"/>
  <c r="BV111"/>
  <c r="AR111"/>
  <c r="AS111" s="1"/>
  <c r="AH111"/>
  <c r="W111"/>
  <c r="Q111"/>
  <c r="R111" s="1"/>
  <c r="EM111" s="1"/>
  <c r="EI110"/>
  <c r="CP110"/>
  <c r="CO110"/>
  <c r="CG110"/>
  <c r="CF110"/>
  <c r="CH110" s="1"/>
  <c r="BW110"/>
  <c r="BV110"/>
  <c r="AR110"/>
  <c r="AS110" s="1"/>
  <c r="AH110"/>
  <c r="W110"/>
  <c r="Q110"/>
  <c r="EI109"/>
  <c r="CP109"/>
  <c r="CO109"/>
  <c r="CG109"/>
  <c r="CF109"/>
  <c r="CH109" s="1"/>
  <c r="BW109"/>
  <c r="BV109"/>
  <c r="AR109"/>
  <c r="AS109" s="1"/>
  <c r="AH109"/>
  <c r="W109"/>
  <c r="Q109"/>
  <c r="S109" s="1"/>
  <c r="DX109" s="1"/>
  <c r="EI108"/>
  <c r="CP108"/>
  <c r="CO108"/>
  <c r="CG108"/>
  <c r="CF108"/>
  <c r="CH108" s="1"/>
  <c r="BW108"/>
  <c r="BV108"/>
  <c r="AR108"/>
  <c r="AS108" s="1"/>
  <c r="AH108"/>
  <c r="W108"/>
  <c r="Q108"/>
  <c r="S108" s="1"/>
  <c r="EI107"/>
  <c r="CP107"/>
  <c r="CO107"/>
  <c r="CG107"/>
  <c r="CF107"/>
  <c r="CH107" s="1"/>
  <c r="BW107"/>
  <c r="BV107"/>
  <c r="AR107"/>
  <c r="AS107" s="1"/>
  <c r="AH107"/>
  <c r="W107"/>
  <c r="Q107"/>
  <c r="EI106"/>
  <c r="CP106"/>
  <c r="CO106"/>
  <c r="BW106"/>
  <c r="BV106"/>
  <c r="AR106"/>
  <c r="AS106" s="1"/>
  <c r="AH106"/>
  <c r="W106"/>
  <c r="Q106"/>
  <c r="R106" s="1"/>
  <c r="EI105"/>
  <c r="CP105"/>
  <c r="CO105"/>
  <c r="BW105"/>
  <c r="BV105"/>
  <c r="AR105"/>
  <c r="AS105" s="1"/>
  <c r="AH105"/>
  <c r="W105"/>
  <c r="Q105"/>
  <c r="R105" s="1"/>
  <c r="EI104"/>
  <c r="CP104"/>
  <c r="CO104"/>
  <c r="BW104"/>
  <c r="BV104"/>
  <c r="AR104"/>
  <c r="AS104" s="1"/>
  <c r="AH104"/>
  <c r="W104"/>
  <c r="Q104"/>
  <c r="S104" s="1"/>
  <c r="EI103"/>
  <c r="CP103"/>
  <c r="CO103"/>
  <c r="BW103"/>
  <c r="BV103"/>
  <c r="AR103"/>
  <c r="AS103" s="1"/>
  <c r="AH103"/>
  <c r="W103"/>
  <c r="Q103"/>
  <c r="EI102"/>
  <c r="CP102"/>
  <c r="CO102"/>
  <c r="BW102"/>
  <c r="BV102"/>
  <c r="AR102"/>
  <c r="AS102" s="1"/>
  <c r="AH102"/>
  <c r="W102"/>
  <c r="Q102"/>
  <c r="R102" s="1"/>
  <c r="EI101"/>
  <c r="CP101"/>
  <c r="CO101"/>
  <c r="BW101"/>
  <c r="BV101"/>
  <c r="AR101"/>
  <c r="AS101" s="1"/>
  <c r="AH101"/>
  <c r="W101"/>
  <c r="Q101"/>
  <c r="S101" s="1"/>
  <c r="EI100"/>
  <c r="CP100"/>
  <c r="CO100"/>
  <c r="BW100"/>
  <c r="BV100"/>
  <c r="AR100"/>
  <c r="AS100" s="1"/>
  <c r="AH100"/>
  <c r="W100"/>
  <c r="Q100"/>
  <c r="S100" s="1"/>
  <c r="EI99"/>
  <c r="CP99"/>
  <c r="CO99"/>
  <c r="BW99"/>
  <c r="BV99"/>
  <c r="AR99"/>
  <c r="AS99" s="1"/>
  <c r="AH99"/>
  <c r="W99"/>
  <c r="Q99"/>
  <c r="EI98"/>
  <c r="CP98"/>
  <c r="CO98"/>
  <c r="BW98"/>
  <c r="BV98"/>
  <c r="AR98"/>
  <c r="AS98" s="1"/>
  <c r="AH98"/>
  <c r="W98"/>
  <c r="Q98"/>
  <c r="R98" s="1"/>
  <c r="EM98" s="1"/>
  <c r="EI97"/>
  <c r="CP97"/>
  <c r="CO97"/>
  <c r="BW97"/>
  <c r="BV97"/>
  <c r="AR97"/>
  <c r="AS97" s="1"/>
  <c r="AH97"/>
  <c r="W97"/>
  <c r="Q97"/>
  <c r="R97" s="1"/>
  <c r="EI96"/>
  <c r="CP96"/>
  <c r="CO96"/>
  <c r="BW96"/>
  <c r="BV96"/>
  <c r="AR96"/>
  <c r="AS96" s="1"/>
  <c r="AH96"/>
  <c r="W96"/>
  <c r="Q96"/>
  <c r="S96" s="1"/>
  <c r="EK96" s="1"/>
  <c r="EI95"/>
  <c r="CP95"/>
  <c r="CO95"/>
  <c r="BW95"/>
  <c r="BV95"/>
  <c r="AR95"/>
  <c r="AS95" s="1"/>
  <c r="AH95"/>
  <c r="W95"/>
  <c r="Q95"/>
  <c r="EI94"/>
  <c r="CP94"/>
  <c r="CO94"/>
  <c r="BW94"/>
  <c r="BV94"/>
  <c r="AR94"/>
  <c r="AS94" s="1"/>
  <c r="AH94"/>
  <c r="W94"/>
  <c r="Q94"/>
  <c r="R94" s="1"/>
  <c r="EM94" s="1"/>
  <c r="EI93"/>
  <c r="CP93"/>
  <c r="CO93"/>
  <c r="BW93"/>
  <c r="BV93"/>
  <c r="AR93"/>
  <c r="AS93" s="1"/>
  <c r="AH93"/>
  <c r="W93"/>
  <c r="Q93"/>
  <c r="S93" s="1"/>
  <c r="EI92"/>
  <c r="CP92"/>
  <c r="CO92"/>
  <c r="BW92"/>
  <c r="BV92"/>
  <c r="AR92"/>
  <c r="AS92" s="1"/>
  <c r="AH92"/>
  <c r="W92"/>
  <c r="Q92"/>
  <c r="S92" s="1"/>
  <c r="EK92" s="1"/>
  <c r="EI91"/>
  <c r="CP91"/>
  <c r="CO91"/>
  <c r="BW91"/>
  <c r="BV91"/>
  <c r="AR91"/>
  <c r="AS91" s="1"/>
  <c r="AH91"/>
  <c r="W91"/>
  <c r="Q91"/>
  <c r="EI90"/>
  <c r="CP90"/>
  <c r="CO90"/>
  <c r="BW90"/>
  <c r="BV90"/>
  <c r="AR90"/>
  <c r="AS90" s="1"/>
  <c r="AH90"/>
  <c r="W90"/>
  <c r="Q90"/>
  <c r="R90" s="1"/>
  <c r="EM90" s="1"/>
  <c r="EI89"/>
  <c r="CP89"/>
  <c r="CO89"/>
  <c r="BW89"/>
  <c r="BV89"/>
  <c r="AR89"/>
  <c r="AS89" s="1"/>
  <c r="AH89"/>
  <c r="W89"/>
  <c r="Q89"/>
  <c r="R89" s="1"/>
  <c r="EI88"/>
  <c r="CP88"/>
  <c r="CO88"/>
  <c r="BW88"/>
  <c r="BV88"/>
  <c r="AR88"/>
  <c r="AS88" s="1"/>
  <c r="AH88"/>
  <c r="W88"/>
  <c r="Q88"/>
  <c r="S88" s="1"/>
  <c r="EK88" s="1"/>
  <c r="EI87"/>
  <c r="CP87"/>
  <c r="CO87"/>
  <c r="BW87"/>
  <c r="BV87"/>
  <c r="AR87"/>
  <c r="AS87" s="1"/>
  <c r="AH87"/>
  <c r="W87"/>
  <c r="Q87"/>
  <c r="EI86"/>
  <c r="CP86"/>
  <c r="CO86"/>
  <c r="BW86"/>
  <c r="BV86"/>
  <c r="AR86"/>
  <c r="AS86" s="1"/>
  <c r="AH86"/>
  <c r="W86"/>
  <c r="Q86"/>
  <c r="R86" s="1"/>
  <c r="EM86" s="1"/>
  <c r="EI85"/>
  <c r="CP85"/>
  <c r="CO85"/>
  <c r="BW85"/>
  <c r="BV85"/>
  <c r="AR85"/>
  <c r="AS85" s="1"/>
  <c r="AH85"/>
  <c r="W85"/>
  <c r="Q85"/>
  <c r="S85" s="1"/>
  <c r="EI84"/>
  <c r="CP84"/>
  <c r="CO84"/>
  <c r="BW84"/>
  <c r="BV84"/>
  <c r="AR84"/>
  <c r="AS84" s="1"/>
  <c r="AH84"/>
  <c r="W84"/>
  <c r="Q84"/>
  <c r="S84" s="1"/>
  <c r="EI83"/>
  <c r="CP83"/>
  <c r="CO83"/>
  <c r="BW83"/>
  <c r="BV83"/>
  <c r="AR83"/>
  <c r="AS83" s="1"/>
  <c r="AH83"/>
  <c r="W83"/>
  <c r="Q83"/>
  <c r="EI82"/>
  <c r="CP82"/>
  <c r="CO82"/>
  <c r="BW82"/>
  <c r="BV82"/>
  <c r="AR82"/>
  <c r="AS82" s="1"/>
  <c r="AH82"/>
  <c r="W82"/>
  <c r="Q82"/>
  <c r="EI81"/>
  <c r="CP81"/>
  <c r="CO81"/>
  <c r="BW81"/>
  <c r="BV81"/>
  <c r="AR81"/>
  <c r="AS81" s="1"/>
  <c r="AH81"/>
  <c r="W81"/>
  <c r="Q81"/>
  <c r="EI80"/>
  <c r="CP80"/>
  <c r="CO80"/>
  <c r="BW80"/>
  <c r="BV80"/>
  <c r="AR80"/>
  <c r="AS80" s="1"/>
  <c r="AH80"/>
  <c r="W80"/>
  <c r="Q80"/>
  <c r="EI79"/>
  <c r="CP79"/>
  <c r="CO79"/>
  <c r="BW79"/>
  <c r="BV79"/>
  <c r="AR79"/>
  <c r="AS79" s="1"/>
  <c r="AH79"/>
  <c r="W79"/>
  <c r="Q79"/>
  <c r="EI78"/>
  <c r="CP78"/>
  <c r="CO78"/>
  <c r="BW78"/>
  <c r="BV78"/>
  <c r="AR78"/>
  <c r="AS78" s="1"/>
  <c r="AH78"/>
  <c r="W78"/>
  <c r="Q78"/>
  <c r="EI77"/>
  <c r="CP77"/>
  <c r="CO77"/>
  <c r="BW77"/>
  <c r="BV77"/>
  <c r="AR77"/>
  <c r="AS77" s="1"/>
  <c r="AH77"/>
  <c r="W77"/>
  <c r="Q77"/>
  <c r="EI76"/>
  <c r="CP76"/>
  <c r="CO76"/>
  <c r="BW76"/>
  <c r="BV76"/>
  <c r="AR76"/>
  <c r="AS76" s="1"/>
  <c r="AH76"/>
  <c r="W76"/>
  <c r="Q76"/>
  <c r="EI75"/>
  <c r="CP75"/>
  <c r="CO75"/>
  <c r="BW75"/>
  <c r="BV75"/>
  <c r="AR75"/>
  <c r="AS75" s="1"/>
  <c r="AH75"/>
  <c r="W75"/>
  <c r="Q75"/>
  <c r="EI74"/>
  <c r="CP74"/>
  <c r="CO74"/>
  <c r="BW74"/>
  <c r="BV74"/>
  <c r="AR74"/>
  <c r="AS74" s="1"/>
  <c r="AH74"/>
  <c r="W74"/>
  <c r="Q74"/>
  <c r="EI73"/>
  <c r="CP73"/>
  <c r="CO73"/>
  <c r="BW73"/>
  <c r="BV73"/>
  <c r="AR73"/>
  <c r="AS73" s="1"/>
  <c r="AH73"/>
  <c r="W73"/>
  <c r="Q73"/>
  <c r="EI72"/>
  <c r="CP72"/>
  <c r="CO72"/>
  <c r="BW72"/>
  <c r="BV72"/>
  <c r="AR72"/>
  <c r="AS72" s="1"/>
  <c r="AH72"/>
  <c r="W72"/>
  <c r="Q72"/>
  <c r="EI71"/>
  <c r="CP71"/>
  <c r="CO71"/>
  <c r="BW71"/>
  <c r="BV71"/>
  <c r="AR71"/>
  <c r="AS71" s="1"/>
  <c r="AH71"/>
  <c r="W71"/>
  <c r="Q71"/>
  <c r="EI70"/>
  <c r="CP70"/>
  <c r="CO70"/>
  <c r="BW70"/>
  <c r="BV70"/>
  <c r="AR70"/>
  <c r="AS70" s="1"/>
  <c r="AH70"/>
  <c r="W70"/>
  <c r="Q70"/>
  <c r="EI69"/>
  <c r="CP69"/>
  <c r="CO69"/>
  <c r="BW69"/>
  <c r="BV69"/>
  <c r="AR69"/>
  <c r="AS69" s="1"/>
  <c r="AH69"/>
  <c r="W69"/>
  <c r="Q69"/>
  <c r="EI68"/>
  <c r="CP68"/>
  <c r="CO68"/>
  <c r="BW68"/>
  <c r="BV68"/>
  <c r="AR68"/>
  <c r="AS68" s="1"/>
  <c r="AH68"/>
  <c r="W68"/>
  <c r="Q68"/>
  <c r="EI67"/>
  <c r="CP67"/>
  <c r="CO67"/>
  <c r="BW67"/>
  <c r="BV67"/>
  <c r="AR67"/>
  <c r="AS67" s="1"/>
  <c r="AH67"/>
  <c r="W67"/>
  <c r="Q67"/>
  <c r="EI66"/>
  <c r="CP66"/>
  <c r="CO66"/>
  <c r="BW66"/>
  <c r="BV66"/>
  <c r="AR66"/>
  <c r="AS66" s="1"/>
  <c r="AH66"/>
  <c r="W66"/>
  <c r="Q66"/>
  <c r="EI65"/>
  <c r="CP65"/>
  <c r="CO65"/>
  <c r="BW65"/>
  <c r="BV65"/>
  <c r="AR65"/>
  <c r="AS65" s="1"/>
  <c r="AH65"/>
  <c r="W65"/>
  <c r="Q65"/>
  <c r="R65" s="1"/>
  <c r="EI64"/>
  <c r="CP64"/>
  <c r="CO64"/>
  <c r="BW64"/>
  <c r="BV64"/>
  <c r="AR64"/>
  <c r="AS64" s="1"/>
  <c r="AH64"/>
  <c r="W64"/>
  <c r="Q64"/>
  <c r="R64" s="1"/>
  <c r="EI63"/>
  <c r="CP63"/>
  <c r="CO63"/>
  <c r="BW63"/>
  <c r="BV63"/>
  <c r="AR63"/>
  <c r="AS63" s="1"/>
  <c r="AH63"/>
  <c r="W63"/>
  <c r="Q63"/>
  <c r="R63" s="1"/>
  <c r="EM63" s="1"/>
  <c r="EI62"/>
  <c r="CP62"/>
  <c r="CO62"/>
  <c r="BW62"/>
  <c r="BV62"/>
  <c r="AR62"/>
  <c r="AS62" s="1"/>
  <c r="AH62"/>
  <c r="W62"/>
  <c r="Q62"/>
  <c r="R62" s="1"/>
  <c r="EJ62" s="1"/>
  <c r="EI61"/>
  <c r="CP61"/>
  <c r="CO61"/>
  <c r="BW61"/>
  <c r="BV61"/>
  <c r="AR61"/>
  <c r="AS61" s="1"/>
  <c r="AH61"/>
  <c r="W61"/>
  <c r="Q61"/>
  <c r="R61" s="1"/>
  <c r="EM61" s="1"/>
  <c r="EI60"/>
  <c r="CP60"/>
  <c r="CO60"/>
  <c r="BW60"/>
  <c r="BV60"/>
  <c r="AR60"/>
  <c r="AS60" s="1"/>
  <c r="AH60"/>
  <c r="W60"/>
  <c r="Q60"/>
  <c r="R60" s="1"/>
  <c r="EI59"/>
  <c r="CP59"/>
  <c r="CO59"/>
  <c r="BW59"/>
  <c r="BV59"/>
  <c r="AR59"/>
  <c r="AS59" s="1"/>
  <c r="AH59"/>
  <c r="W59"/>
  <c r="Q59"/>
  <c r="R59" s="1"/>
  <c r="EI58"/>
  <c r="CP58"/>
  <c r="CO58"/>
  <c r="BW58"/>
  <c r="BV58"/>
  <c r="AR58"/>
  <c r="AS58" s="1"/>
  <c r="AH58"/>
  <c r="W58"/>
  <c r="Q58"/>
  <c r="R58" s="1"/>
  <c r="EM58" s="1"/>
  <c r="EI57"/>
  <c r="CP57"/>
  <c r="CO57"/>
  <c r="BW57"/>
  <c r="BV57"/>
  <c r="AR57"/>
  <c r="AS57" s="1"/>
  <c r="AH57"/>
  <c r="W57"/>
  <c r="R57"/>
  <c r="EI56"/>
  <c r="CP56"/>
  <c r="CO56"/>
  <c r="BW56"/>
  <c r="BV56"/>
  <c r="AR56"/>
  <c r="AS56" s="1"/>
  <c r="AH56"/>
  <c r="W56"/>
  <c r="R56"/>
  <c r="EI55"/>
  <c r="CP55"/>
  <c r="CO55"/>
  <c r="BW55"/>
  <c r="BV55"/>
  <c r="AR55"/>
  <c r="AS55" s="1"/>
  <c r="AH55"/>
  <c r="W55"/>
  <c r="R55"/>
  <c r="EI54"/>
  <c r="CP54"/>
  <c r="CO54"/>
  <c r="BW54"/>
  <c r="BV54"/>
  <c r="AR54"/>
  <c r="AS54" s="1"/>
  <c r="AH54"/>
  <c r="W54"/>
  <c r="Q54"/>
  <c r="R54" s="1"/>
  <c r="EJ54" s="1"/>
  <c r="EI53"/>
  <c r="CP53"/>
  <c r="CO53"/>
  <c r="BW53"/>
  <c r="BV53"/>
  <c r="AR53"/>
  <c r="AS53" s="1"/>
  <c r="AH53"/>
  <c r="W53"/>
  <c r="Q53"/>
  <c r="R53" s="1"/>
  <c r="EM53" s="1"/>
  <c r="EI52"/>
  <c r="CP52"/>
  <c r="CO52"/>
  <c r="BW52"/>
  <c r="BV52"/>
  <c r="AR52"/>
  <c r="AS52" s="1"/>
  <c r="AH52"/>
  <c r="W52"/>
  <c r="Q52"/>
  <c r="R52" s="1"/>
  <c r="EI51"/>
  <c r="CP51"/>
  <c r="CO51"/>
  <c r="BW51"/>
  <c r="BV51"/>
  <c r="AR51"/>
  <c r="AS51" s="1"/>
  <c r="AH51"/>
  <c r="W51"/>
  <c r="Q51"/>
  <c r="R51" s="1"/>
  <c r="EI50"/>
  <c r="CP50"/>
  <c r="CO50"/>
  <c r="BW50"/>
  <c r="BV50"/>
  <c r="AR50"/>
  <c r="AS50" s="1"/>
  <c r="AH50"/>
  <c r="W50"/>
  <c r="Q50"/>
  <c r="R50" s="1"/>
  <c r="EJ50" s="1"/>
  <c r="EI49"/>
  <c r="CP49"/>
  <c r="CO49"/>
  <c r="BW49"/>
  <c r="BV49"/>
  <c r="AR49"/>
  <c r="AS49" s="1"/>
  <c r="AH49"/>
  <c r="W49"/>
  <c r="Q49"/>
  <c r="R49" s="1"/>
  <c r="EI48"/>
  <c r="CP48"/>
  <c r="CO48"/>
  <c r="BW48"/>
  <c r="BV48"/>
  <c r="AR48"/>
  <c r="AS48" s="1"/>
  <c r="AH48"/>
  <c r="W48"/>
  <c r="Q48"/>
  <c r="R48" s="1"/>
  <c r="EJ48" s="1"/>
  <c r="EI47"/>
  <c r="CP47"/>
  <c r="CO47"/>
  <c r="BW47"/>
  <c r="BV47"/>
  <c r="AR47"/>
  <c r="AS47" s="1"/>
  <c r="AH47"/>
  <c r="W47"/>
  <c r="Q47"/>
  <c r="R47" s="1"/>
  <c r="EM47" s="1"/>
  <c r="EI46"/>
  <c r="CP46"/>
  <c r="CO46"/>
  <c r="BW46"/>
  <c r="BV46"/>
  <c r="AR46"/>
  <c r="AS46" s="1"/>
  <c r="AH46"/>
  <c r="W46"/>
  <c r="Q46"/>
  <c r="R46" s="1"/>
  <c r="EI45"/>
  <c r="CP45"/>
  <c r="CO45"/>
  <c r="BW45"/>
  <c r="BV45"/>
  <c r="AR45"/>
  <c r="AS45" s="1"/>
  <c r="AH45"/>
  <c r="W45"/>
  <c r="Q45"/>
  <c r="R45" s="1"/>
  <c r="EM45" s="1"/>
  <c r="EI44"/>
  <c r="CP44"/>
  <c r="CO44"/>
  <c r="BW44"/>
  <c r="BV44"/>
  <c r="AR44"/>
  <c r="AS44" s="1"/>
  <c r="AH44"/>
  <c r="W44"/>
  <c r="Q44"/>
  <c r="R44" s="1"/>
  <c r="EJ44" s="1"/>
  <c r="EI43"/>
  <c r="CP43"/>
  <c r="CO43"/>
  <c r="BW43"/>
  <c r="BV43"/>
  <c r="AR43"/>
  <c r="AS43" s="1"/>
  <c r="AH43"/>
  <c r="W43"/>
  <c r="Q43"/>
  <c r="R43" s="1"/>
  <c r="EM43" s="1"/>
  <c r="EI42"/>
  <c r="CP42"/>
  <c r="CO42"/>
  <c r="BW42"/>
  <c r="BV42"/>
  <c r="AR42"/>
  <c r="AS42" s="1"/>
  <c r="AH42"/>
  <c r="W42"/>
  <c r="Q42"/>
  <c r="R42" s="1"/>
  <c r="EJ42" s="1"/>
  <c r="EI41"/>
  <c r="CP41"/>
  <c r="CO41"/>
  <c r="BW41"/>
  <c r="BV41"/>
  <c r="AR41"/>
  <c r="AS41" s="1"/>
  <c r="AH41"/>
  <c r="W41"/>
  <c r="Q41"/>
  <c r="R41" s="1"/>
  <c r="EJ41" s="1"/>
  <c r="EI40"/>
  <c r="CP40"/>
  <c r="CO40"/>
  <c r="BW40"/>
  <c r="BV40"/>
  <c r="AR40"/>
  <c r="AS40" s="1"/>
  <c r="AH40"/>
  <c r="W40"/>
  <c r="Q40"/>
  <c r="R40" s="1"/>
  <c r="EJ40" s="1"/>
  <c r="EI39"/>
  <c r="CP39"/>
  <c r="CO39"/>
  <c r="BW39"/>
  <c r="BV39"/>
  <c r="AR39"/>
  <c r="AS39" s="1"/>
  <c r="AH39"/>
  <c r="W39"/>
  <c r="Q39"/>
  <c r="R39" s="1"/>
  <c r="EM39" s="1"/>
  <c r="EI38"/>
  <c r="CP38"/>
  <c r="CO38"/>
  <c r="BW38"/>
  <c r="BV38"/>
  <c r="AR38"/>
  <c r="AS38" s="1"/>
  <c r="AH38"/>
  <c r="W38"/>
  <c r="Q38"/>
  <c r="R38" s="1"/>
  <c r="EI37"/>
  <c r="CP37"/>
  <c r="CO37"/>
  <c r="BW37"/>
  <c r="BV37"/>
  <c r="AR37"/>
  <c r="AS37" s="1"/>
  <c r="AH37"/>
  <c r="W37"/>
  <c r="Q37"/>
  <c r="R37" s="1"/>
  <c r="EM37" s="1"/>
  <c r="EI36"/>
  <c r="CP36"/>
  <c r="CO36"/>
  <c r="BW36"/>
  <c r="BV36"/>
  <c r="AR36"/>
  <c r="AS36" s="1"/>
  <c r="AH36"/>
  <c r="W36"/>
  <c r="Q36"/>
  <c r="R36" s="1"/>
  <c r="EI35"/>
  <c r="CP35"/>
  <c r="CO35"/>
  <c r="BW35"/>
  <c r="BV35"/>
  <c r="AR35"/>
  <c r="AS35" s="1"/>
  <c r="AH35"/>
  <c r="W35"/>
  <c r="Q35"/>
  <c r="R35" s="1"/>
  <c r="EI34"/>
  <c r="CP34"/>
  <c r="CO34"/>
  <c r="BW34"/>
  <c r="BV34"/>
  <c r="AS34"/>
  <c r="AH34"/>
  <c r="W34"/>
  <c r="Q34"/>
  <c r="R34" s="1"/>
  <c r="EI33"/>
  <c r="CP33"/>
  <c r="CO33"/>
  <c r="BW33"/>
  <c r="BV33"/>
  <c r="AH33"/>
  <c r="W33"/>
  <c r="Q33"/>
  <c r="R33" s="1"/>
  <c r="EM33" s="1"/>
  <c r="EI32"/>
  <c r="CP32"/>
  <c r="CO32"/>
  <c r="BW32"/>
  <c r="BV32"/>
  <c r="AR32"/>
  <c r="AS32" s="1"/>
  <c r="AH32"/>
  <c r="W32"/>
  <c r="Q32"/>
  <c r="R32" s="1"/>
  <c r="EJ32" s="1"/>
  <c r="EI31"/>
  <c r="CP31"/>
  <c r="CO31"/>
  <c r="BW31"/>
  <c r="BV31"/>
  <c r="AR31"/>
  <c r="AS31" s="1"/>
  <c r="AH31"/>
  <c r="W31"/>
  <c r="Q31"/>
  <c r="R31" s="1"/>
  <c r="EJ31" s="1"/>
  <c r="EI30"/>
  <c r="CP30"/>
  <c r="CO30"/>
  <c r="BW30"/>
  <c r="BV30"/>
  <c r="AR30"/>
  <c r="AS30" s="1"/>
  <c r="AH30"/>
  <c r="W30"/>
  <c r="Q30"/>
  <c r="R30" s="1"/>
  <c r="EI29"/>
  <c r="CP29"/>
  <c r="CO29"/>
  <c r="BW29"/>
  <c r="BV29"/>
  <c r="AR29"/>
  <c r="AS29" s="1"/>
  <c r="AH29"/>
  <c r="W29"/>
  <c r="Q29"/>
  <c r="R29" s="1"/>
  <c r="EI28"/>
  <c r="CP28"/>
  <c r="CO28"/>
  <c r="BW28"/>
  <c r="BV28"/>
  <c r="AR28"/>
  <c r="AS28" s="1"/>
  <c r="AH28"/>
  <c r="W28"/>
  <c r="Q28"/>
  <c r="R28" s="1"/>
  <c r="EJ28" s="1"/>
  <c r="EI27"/>
  <c r="CP27"/>
  <c r="CO27"/>
  <c r="BW27"/>
  <c r="BV27"/>
  <c r="AR27"/>
  <c r="AS27" s="1"/>
  <c r="AH27"/>
  <c r="W27"/>
  <c r="Q27"/>
  <c r="R27" s="1"/>
  <c r="EM27" s="1"/>
  <c r="EI26"/>
  <c r="CP26"/>
  <c r="CO26"/>
  <c r="BW26"/>
  <c r="BV26"/>
  <c r="AR26"/>
  <c r="AS26" s="1"/>
  <c r="AH26"/>
  <c r="W26"/>
  <c r="Q26"/>
  <c r="S26" s="1"/>
  <c r="EI25"/>
  <c r="CP25"/>
  <c r="CO25"/>
  <c r="BW25"/>
  <c r="BV25"/>
  <c r="AR25"/>
  <c r="AS25" s="1"/>
  <c r="AH25"/>
  <c r="W25"/>
  <c r="Q25"/>
  <c r="S25" s="1"/>
  <c r="EI24"/>
  <c r="CP24"/>
  <c r="CO24"/>
  <c r="BW24"/>
  <c r="BV24"/>
  <c r="AR24"/>
  <c r="AS24" s="1"/>
  <c r="AH24"/>
  <c r="W24"/>
  <c r="Q24"/>
  <c r="S24" s="1"/>
  <c r="EI23"/>
  <c r="CP23"/>
  <c r="CO23"/>
  <c r="BW23"/>
  <c r="BV23"/>
  <c r="AR23"/>
  <c r="AS23" s="1"/>
  <c r="AH23"/>
  <c r="W23"/>
  <c r="Q23"/>
  <c r="S23" s="1"/>
  <c r="EI22"/>
  <c r="CP22"/>
  <c r="CO22"/>
  <c r="BW22"/>
  <c r="BV22"/>
  <c r="AR22"/>
  <c r="AS22" s="1"/>
  <c r="AH22"/>
  <c r="W22"/>
  <c r="Q22"/>
  <c r="S22" s="1"/>
  <c r="EI21"/>
  <c r="CP21"/>
  <c r="CO21"/>
  <c r="BW21"/>
  <c r="BV21"/>
  <c r="AR21"/>
  <c r="AS21" s="1"/>
  <c r="AH21"/>
  <c r="W21"/>
  <c r="Q21"/>
  <c r="S21" s="1"/>
  <c r="EI20"/>
  <c r="CP20"/>
  <c r="CO20"/>
  <c r="BW20"/>
  <c r="BV20"/>
  <c r="AR20"/>
  <c r="AS20" s="1"/>
  <c r="AH20"/>
  <c r="W20"/>
  <c r="Q20"/>
  <c r="S20" s="1"/>
  <c r="EI19"/>
  <c r="CP19"/>
  <c r="CO19"/>
  <c r="BW19"/>
  <c r="BV19"/>
  <c r="AR19"/>
  <c r="AS19" s="1"/>
  <c r="AH19"/>
  <c r="W19"/>
  <c r="Q19"/>
  <c r="S19" s="1"/>
  <c r="EI18"/>
  <c r="CP18"/>
  <c r="CO18"/>
  <c r="BW18"/>
  <c r="BV18"/>
  <c r="AR18"/>
  <c r="AS18" s="1"/>
  <c r="AH18"/>
  <c r="W18"/>
  <c r="Q18"/>
  <c r="S18" s="1"/>
  <c r="EI17"/>
  <c r="CP17"/>
  <c r="CO17"/>
  <c r="BW17"/>
  <c r="BV17"/>
  <c r="AR17"/>
  <c r="AS17" s="1"/>
  <c r="AH17"/>
  <c r="W17"/>
  <c r="Q17"/>
  <c r="S17" s="1"/>
  <c r="EI16"/>
  <c r="CP16"/>
  <c r="CO16"/>
  <c r="BW16"/>
  <c r="BV16"/>
  <c r="AR16"/>
  <c r="AS16" s="1"/>
  <c r="AH16"/>
  <c r="W16"/>
  <c r="Q16"/>
  <c r="S16" s="1"/>
  <c r="EI15"/>
  <c r="CP15"/>
  <c r="CO15"/>
  <c r="BW15"/>
  <c r="BV15"/>
  <c r="AR15"/>
  <c r="AS15" s="1"/>
  <c r="AH15"/>
  <c r="W15"/>
  <c r="Q15"/>
  <c r="S15" s="1"/>
  <c r="EI14"/>
  <c r="CP14"/>
  <c r="CO14"/>
  <c r="BW14"/>
  <c r="BV14"/>
  <c r="AR14"/>
  <c r="AS14" s="1"/>
  <c r="AH14"/>
  <c r="W14"/>
  <c r="Q14"/>
  <c r="S14" s="1"/>
  <c r="EI13"/>
  <c r="CP13"/>
  <c r="CO13"/>
  <c r="BW13"/>
  <c r="BV13"/>
  <c r="AR13"/>
  <c r="AS13" s="1"/>
  <c r="AH13"/>
  <c r="W13"/>
  <c r="Q13"/>
  <c r="S13" s="1"/>
  <c r="EI12"/>
  <c r="CP12"/>
  <c r="CO12"/>
  <c r="BW12"/>
  <c r="BV12"/>
  <c r="AR12"/>
  <c r="AS12" s="1"/>
  <c r="AH12"/>
  <c r="W12"/>
  <c r="Q12"/>
  <c r="S12" s="1"/>
  <c r="EI11"/>
  <c r="CP11"/>
  <c r="CO11"/>
  <c r="BW11"/>
  <c r="BV11"/>
  <c r="AR11"/>
  <c r="AS11" s="1"/>
  <c r="AH11"/>
  <c r="W11"/>
  <c r="Q11"/>
  <c r="R11" s="1"/>
  <c r="EH10"/>
  <c r="EG10"/>
  <c r="EF10"/>
  <c r="EE10"/>
  <c r="EC10"/>
  <c r="EB10"/>
  <c r="EA10"/>
  <c r="DX10"/>
  <c r="DV10"/>
  <c r="DU10"/>
  <c r="DT10"/>
  <c r="DS10"/>
  <c r="DR10"/>
  <c r="DQ10"/>
  <c r="DP10"/>
  <c r="DO10"/>
  <c r="DN10"/>
  <c r="DM10"/>
  <c r="DJ10"/>
  <c r="DI10"/>
  <c r="CW10"/>
  <c r="CV10"/>
  <c r="CT10"/>
  <c r="CS10"/>
  <c r="CQ10"/>
  <c r="CK10"/>
  <c r="CD10"/>
  <c r="CC10"/>
  <c r="CA10"/>
  <c r="BZ10"/>
  <c r="BT10"/>
  <c r="BS10"/>
  <c r="BR10"/>
  <c r="BQ10"/>
  <c r="BP10"/>
  <c r="BO10"/>
  <c r="BN10"/>
  <c r="BM10"/>
  <c r="BL10"/>
  <c r="BJ10"/>
  <c r="BI10"/>
  <c r="BH10"/>
  <c r="BG10"/>
  <c r="BF10"/>
  <c r="BE10"/>
  <c r="BD10"/>
  <c r="BC10"/>
  <c r="BB10"/>
  <c r="BA10"/>
  <c r="AZ10"/>
  <c r="AY10"/>
  <c r="AX10"/>
  <c r="AW10"/>
  <c r="AV10"/>
  <c r="AP10"/>
  <c r="AO10"/>
  <c r="AM10"/>
  <c r="AL10"/>
  <c r="AK10"/>
  <c r="AJ10"/>
  <c r="AG10"/>
  <c r="AF10"/>
  <c r="AE10"/>
  <c r="AD10"/>
  <c r="AC10"/>
  <c r="AB10"/>
  <c r="AA10"/>
  <c r="Z10"/>
  <c r="Y10"/>
  <c r="X10"/>
  <c r="V10"/>
  <c r="U10"/>
  <c r="T10"/>
  <c r="P10"/>
  <c r="N10"/>
  <c r="M10"/>
  <c r="L10"/>
  <c r="K10"/>
  <c r="I10"/>
  <c r="EH9"/>
  <c r="EG9"/>
  <c r="EF9"/>
  <c r="EE9"/>
  <c r="EC9"/>
  <c r="EB9"/>
  <c r="EA9"/>
  <c r="DX9"/>
  <c r="DV9"/>
  <c r="DU9"/>
  <c r="DT9"/>
  <c r="DS9"/>
  <c r="DR9"/>
  <c r="DQ9"/>
  <c r="DP9"/>
  <c r="DO9"/>
  <c r="DN9"/>
  <c r="DM9"/>
  <c r="DJ9"/>
  <c r="DI9"/>
  <c r="CW9"/>
  <c r="CV9"/>
  <c r="CT9"/>
  <c r="CS9"/>
  <c r="CQ9"/>
  <c r="CK9"/>
  <c r="CD9"/>
  <c r="CC9"/>
  <c r="CA9"/>
  <c r="BZ9"/>
  <c r="BT9"/>
  <c r="BS9"/>
  <c r="BR9"/>
  <c r="BQ9"/>
  <c r="BP9"/>
  <c r="BO9"/>
  <c r="BN9"/>
  <c r="BM9"/>
  <c r="BL9"/>
  <c r="BJ9"/>
  <c r="BI9"/>
  <c r="BH9"/>
  <c r="BG9"/>
  <c r="BF9"/>
  <c r="BE9"/>
  <c r="BD9"/>
  <c r="BC9"/>
  <c r="BB9"/>
  <c r="BA9"/>
  <c r="AZ9"/>
  <c r="AY9"/>
  <c r="AX9"/>
  <c r="AW9"/>
  <c r="AV9"/>
  <c r="AP9"/>
  <c r="AO9"/>
  <c r="AM9"/>
  <c r="AL9"/>
  <c r="AK9"/>
  <c r="AJ9"/>
  <c r="AG9"/>
  <c r="AF9"/>
  <c r="AE9"/>
  <c r="AD9"/>
  <c r="AC9"/>
  <c r="AB9"/>
  <c r="AA9"/>
  <c r="Z9"/>
  <c r="Y9"/>
  <c r="X9"/>
  <c r="V9"/>
  <c r="U9"/>
  <c r="T9"/>
  <c r="P9"/>
  <c r="N9"/>
  <c r="M9"/>
  <c r="L9"/>
  <c r="K9"/>
  <c r="I9"/>
  <c r="EH8"/>
  <c r="EG8"/>
  <c r="EF8"/>
  <c r="EE8"/>
  <c r="ED8"/>
  <c r="EC8"/>
  <c r="EB8"/>
  <c r="EA8"/>
  <c r="DV8"/>
  <c r="DU8"/>
  <c r="DT8"/>
  <c r="DS8"/>
  <c r="DR8"/>
  <c r="DQ8"/>
  <c r="DP8"/>
  <c r="DO8"/>
  <c r="DN8"/>
  <c r="DM8"/>
  <c r="DJ8"/>
  <c r="DI8"/>
  <c r="CW8"/>
  <c r="CV8"/>
  <c r="CU8"/>
  <c r="CT8"/>
  <c r="CS8"/>
  <c r="CR8"/>
  <c r="CM8"/>
  <c r="CK8"/>
  <c r="CI8"/>
  <c r="CD8"/>
  <c r="CC8"/>
  <c r="CA8"/>
  <c r="BZ8"/>
  <c r="BT8"/>
  <c r="BS8"/>
  <c r="BR8"/>
  <c r="BQ8"/>
  <c r="BP8"/>
  <c r="BO8"/>
  <c r="BN8"/>
  <c r="BM8"/>
  <c r="BL8"/>
  <c r="BJ8"/>
  <c r="BI8"/>
  <c r="BH8"/>
  <c r="BG8"/>
  <c r="BF8"/>
  <c r="BE8"/>
  <c r="BD8"/>
  <c r="BC8"/>
  <c r="BB8"/>
  <c r="BA8"/>
  <c r="AZ8"/>
  <c r="AY8"/>
  <c r="AX8"/>
  <c r="AW8"/>
  <c r="AV8"/>
  <c r="AP8"/>
  <c r="AO8"/>
  <c r="AM8"/>
  <c r="AL8"/>
  <c r="AK8"/>
  <c r="AJ8"/>
  <c r="AG8"/>
  <c r="AF8"/>
  <c r="AE8"/>
  <c r="AD8"/>
  <c r="AC8"/>
  <c r="AB8"/>
  <c r="AA8"/>
  <c r="Z8"/>
  <c r="Y8"/>
  <c r="X8"/>
  <c r="V8"/>
  <c r="U8"/>
  <c r="T8"/>
  <c r="P8"/>
  <c r="N8"/>
  <c r="M8"/>
  <c r="L8"/>
  <c r="K8"/>
  <c r="I8"/>
  <c r="B201" i="19"/>
  <c r="B152"/>
  <c r="A152"/>
  <c r="EI134"/>
  <c r="CP134"/>
  <c r="CO134"/>
  <c r="CG134"/>
  <c r="CF134"/>
  <c r="CH134" s="1"/>
  <c r="BW134"/>
  <c r="BV134"/>
  <c r="AR134"/>
  <c r="AS134" s="1"/>
  <c r="AH134"/>
  <c r="W134"/>
  <c r="Q134"/>
  <c r="R134" s="1"/>
  <c r="EI133"/>
  <c r="CP133"/>
  <c r="CO133"/>
  <c r="CG133"/>
  <c r="CF133"/>
  <c r="CH133" s="1"/>
  <c r="BW133"/>
  <c r="BV133"/>
  <c r="AR133"/>
  <c r="AS133" s="1"/>
  <c r="AH133"/>
  <c r="W133"/>
  <c r="Q133"/>
  <c r="R133" s="1"/>
  <c r="EI132"/>
  <c r="CP132"/>
  <c r="CO132"/>
  <c r="CG132"/>
  <c r="CF132"/>
  <c r="CH132" s="1"/>
  <c r="BW132"/>
  <c r="BV132"/>
  <c r="AR132"/>
  <c r="AS132" s="1"/>
  <c r="AH132"/>
  <c r="W132"/>
  <c r="Q132"/>
  <c r="S132" s="1"/>
  <c r="EI131"/>
  <c r="CP131"/>
  <c r="CO131"/>
  <c r="CG131"/>
  <c r="CF131"/>
  <c r="CH131" s="1"/>
  <c r="BW131"/>
  <c r="BV131"/>
  <c r="AR131"/>
  <c r="AS131" s="1"/>
  <c r="AH131"/>
  <c r="W131"/>
  <c r="Q131"/>
  <c r="EI130"/>
  <c r="CP130"/>
  <c r="CO130"/>
  <c r="CG130"/>
  <c r="CF130"/>
  <c r="CH130" s="1"/>
  <c r="BW130"/>
  <c r="BV130"/>
  <c r="AR130"/>
  <c r="AS130" s="1"/>
  <c r="AH130"/>
  <c r="W130"/>
  <c r="Q130"/>
  <c r="R130" s="1"/>
  <c r="EI129"/>
  <c r="CP129"/>
  <c r="CO129"/>
  <c r="CG129"/>
  <c r="CF129"/>
  <c r="CH129" s="1"/>
  <c r="BW129"/>
  <c r="BV129"/>
  <c r="AR129"/>
  <c r="AS129" s="1"/>
  <c r="AH129"/>
  <c r="W129"/>
  <c r="Q129"/>
  <c r="S129" s="1"/>
  <c r="DX129" s="1"/>
  <c r="EI128"/>
  <c r="CP128"/>
  <c r="CO128"/>
  <c r="CG128"/>
  <c r="CF128"/>
  <c r="CH128" s="1"/>
  <c r="BW128"/>
  <c r="BV128"/>
  <c r="AR128"/>
  <c r="AS128" s="1"/>
  <c r="AH128"/>
  <c r="W128"/>
  <c r="Q128"/>
  <c r="S128" s="1"/>
  <c r="EI127"/>
  <c r="CP127"/>
  <c r="CO127"/>
  <c r="CG127"/>
  <c r="CF127"/>
  <c r="CH127" s="1"/>
  <c r="BW127"/>
  <c r="BV127"/>
  <c r="AR127"/>
  <c r="AS127" s="1"/>
  <c r="AH127"/>
  <c r="W127"/>
  <c r="Q127"/>
  <c r="EI126"/>
  <c r="CP126"/>
  <c r="CO126"/>
  <c r="CG126"/>
  <c r="CF126"/>
  <c r="CH126" s="1"/>
  <c r="BW126"/>
  <c r="BV126"/>
  <c r="AR126"/>
  <c r="AS126" s="1"/>
  <c r="AH126"/>
  <c r="W126"/>
  <c r="Q126"/>
  <c r="R126" s="1"/>
  <c r="EM126" s="1"/>
  <c r="EI125"/>
  <c r="CP125"/>
  <c r="CO125"/>
  <c r="CG125"/>
  <c r="CF125"/>
  <c r="CH125" s="1"/>
  <c r="BW125"/>
  <c r="BV125"/>
  <c r="AR125"/>
  <c r="AS125" s="1"/>
  <c r="AH125"/>
  <c r="W125"/>
  <c r="Q125"/>
  <c r="S125" s="1"/>
  <c r="DX125" s="1"/>
  <c r="EI124"/>
  <c r="CP124"/>
  <c r="CO124"/>
  <c r="CG124"/>
  <c r="CF124"/>
  <c r="CH124" s="1"/>
  <c r="BW124"/>
  <c r="BV124"/>
  <c r="AR124"/>
  <c r="AS124" s="1"/>
  <c r="AH124"/>
  <c r="W124"/>
  <c r="Q124"/>
  <c r="S124" s="1"/>
  <c r="EI123"/>
  <c r="CP123"/>
  <c r="CO123"/>
  <c r="CG123"/>
  <c r="CF123"/>
  <c r="CH123" s="1"/>
  <c r="BW123"/>
  <c r="BV123"/>
  <c r="AR123"/>
  <c r="AS123" s="1"/>
  <c r="AH123"/>
  <c r="W123"/>
  <c r="Q123"/>
  <c r="EI122"/>
  <c r="CP122"/>
  <c r="CO122"/>
  <c r="CG122"/>
  <c r="CF122"/>
  <c r="CH122" s="1"/>
  <c r="BW122"/>
  <c r="BV122"/>
  <c r="AR122"/>
  <c r="AS122" s="1"/>
  <c r="AH122"/>
  <c r="W122"/>
  <c r="Q122"/>
  <c r="R122" s="1"/>
  <c r="EM122" s="1"/>
  <c r="EI121"/>
  <c r="CP121"/>
  <c r="CO121"/>
  <c r="CG121"/>
  <c r="CF121"/>
  <c r="CH121" s="1"/>
  <c r="BW121"/>
  <c r="BV121"/>
  <c r="AR121"/>
  <c r="AS121" s="1"/>
  <c r="AH121"/>
  <c r="W121"/>
  <c r="Q121"/>
  <c r="R121" s="1"/>
  <c r="EI120"/>
  <c r="CP120"/>
  <c r="CO120"/>
  <c r="CG120"/>
  <c r="CF120"/>
  <c r="CH120" s="1"/>
  <c r="BW120"/>
  <c r="BV120"/>
  <c r="AR120"/>
  <c r="AS120" s="1"/>
  <c r="AH120"/>
  <c r="W120"/>
  <c r="Q120"/>
  <c r="S120" s="1"/>
  <c r="EI119"/>
  <c r="CP119"/>
  <c r="CO119"/>
  <c r="CG119"/>
  <c r="CF119"/>
  <c r="CH119" s="1"/>
  <c r="BW119"/>
  <c r="BV119"/>
  <c r="AR119"/>
  <c r="AS119" s="1"/>
  <c r="AH119"/>
  <c r="W119"/>
  <c r="Q119"/>
  <c r="EI118"/>
  <c r="CP118"/>
  <c r="CO118"/>
  <c r="CG118"/>
  <c r="CF118"/>
  <c r="CH118" s="1"/>
  <c r="BW118"/>
  <c r="BV118"/>
  <c r="AR118"/>
  <c r="AS118" s="1"/>
  <c r="AH118"/>
  <c r="W118"/>
  <c r="Q118"/>
  <c r="R118" s="1"/>
  <c r="EM118" s="1"/>
  <c r="EI117"/>
  <c r="CP117"/>
  <c r="CO117"/>
  <c r="CG117"/>
  <c r="CF117"/>
  <c r="CH117" s="1"/>
  <c r="BW117"/>
  <c r="BV117"/>
  <c r="AR117"/>
  <c r="AS117" s="1"/>
  <c r="AH117"/>
  <c r="W117"/>
  <c r="Q117"/>
  <c r="R117" s="1"/>
  <c r="EI116"/>
  <c r="CP116"/>
  <c r="CO116"/>
  <c r="CG116"/>
  <c r="CF116"/>
  <c r="CH116" s="1"/>
  <c r="BW116"/>
  <c r="BV116"/>
  <c r="AR116"/>
  <c r="AS116" s="1"/>
  <c r="AH116"/>
  <c r="W116"/>
  <c r="Q116"/>
  <c r="S116" s="1"/>
  <c r="EI115"/>
  <c r="CP115"/>
  <c r="CO115"/>
  <c r="CG115"/>
  <c r="CF115"/>
  <c r="CH115" s="1"/>
  <c r="BW115"/>
  <c r="BV115"/>
  <c r="AR115"/>
  <c r="AS115" s="1"/>
  <c r="AH115"/>
  <c r="W115"/>
  <c r="Q115"/>
  <c r="EI114"/>
  <c r="CP114"/>
  <c r="CO114"/>
  <c r="CG114"/>
  <c r="CF114"/>
  <c r="CH114" s="1"/>
  <c r="BW114"/>
  <c r="BV114"/>
  <c r="AR114"/>
  <c r="AS114" s="1"/>
  <c r="AH114"/>
  <c r="W114"/>
  <c r="Q114"/>
  <c r="R114" s="1"/>
  <c r="EM114" s="1"/>
  <c r="EI113"/>
  <c r="CP113"/>
  <c r="CO113"/>
  <c r="CG113"/>
  <c r="CF113"/>
  <c r="CH113" s="1"/>
  <c r="BW113"/>
  <c r="BV113"/>
  <c r="AR113"/>
  <c r="AS113" s="1"/>
  <c r="AH113"/>
  <c r="W113"/>
  <c r="Q113"/>
  <c r="S113" s="1"/>
  <c r="DX113" s="1"/>
  <c r="EI112"/>
  <c r="CP112"/>
  <c r="CO112"/>
  <c r="CG112"/>
  <c r="CF112"/>
  <c r="CH112" s="1"/>
  <c r="BW112"/>
  <c r="BV112"/>
  <c r="AR112"/>
  <c r="AS112" s="1"/>
  <c r="AH112"/>
  <c r="W112"/>
  <c r="Q112"/>
  <c r="S112" s="1"/>
  <c r="EI111"/>
  <c r="CP111"/>
  <c r="CO111"/>
  <c r="CG111"/>
  <c r="CF111"/>
  <c r="CH111" s="1"/>
  <c r="BW111"/>
  <c r="BV111"/>
  <c r="AR111"/>
  <c r="AS111" s="1"/>
  <c r="AH111"/>
  <c r="W111"/>
  <c r="Q111"/>
  <c r="EI110"/>
  <c r="CP110"/>
  <c r="CO110"/>
  <c r="CG110"/>
  <c r="CF110"/>
  <c r="CH110" s="1"/>
  <c r="BW110"/>
  <c r="BV110"/>
  <c r="AR110"/>
  <c r="AS110" s="1"/>
  <c r="AH110"/>
  <c r="W110"/>
  <c r="Q110"/>
  <c r="R110" s="1"/>
  <c r="EM110" s="1"/>
  <c r="EI109"/>
  <c r="CP109"/>
  <c r="CO109"/>
  <c r="CG109"/>
  <c r="CF109"/>
  <c r="CH109" s="1"/>
  <c r="BW109"/>
  <c r="BV109"/>
  <c r="AR109"/>
  <c r="AS109" s="1"/>
  <c r="AH109"/>
  <c r="W109"/>
  <c r="Q109"/>
  <c r="S109" s="1"/>
  <c r="DX109" s="1"/>
  <c r="EI108"/>
  <c r="CP108"/>
  <c r="CO108"/>
  <c r="CG108"/>
  <c r="CF108"/>
  <c r="CH108" s="1"/>
  <c r="BW108"/>
  <c r="BV108"/>
  <c r="AR108"/>
  <c r="AS108" s="1"/>
  <c r="AH108"/>
  <c r="W108"/>
  <c r="Q108"/>
  <c r="S108" s="1"/>
  <c r="EI107"/>
  <c r="CP107"/>
  <c r="CO107"/>
  <c r="CG107"/>
  <c r="CF107"/>
  <c r="CH107" s="1"/>
  <c r="BW107"/>
  <c r="BV107"/>
  <c r="AR107"/>
  <c r="AS107" s="1"/>
  <c r="AH107"/>
  <c r="W107"/>
  <c r="Q107"/>
  <c r="EI106"/>
  <c r="CP106"/>
  <c r="CO106"/>
  <c r="CG106"/>
  <c r="CF106"/>
  <c r="CH106" s="1"/>
  <c r="BW106"/>
  <c r="BV106"/>
  <c r="AR106"/>
  <c r="AS106" s="1"/>
  <c r="AH106"/>
  <c r="W106"/>
  <c r="Q106"/>
  <c r="R106" s="1"/>
  <c r="EM106" s="1"/>
  <c r="EI105"/>
  <c r="CP105"/>
  <c r="CO105"/>
  <c r="CG105"/>
  <c r="CF105"/>
  <c r="CH105" s="1"/>
  <c r="BW105"/>
  <c r="BV105"/>
  <c r="AR105"/>
  <c r="AS105" s="1"/>
  <c r="AH105"/>
  <c r="W105"/>
  <c r="Q105"/>
  <c r="R105" s="1"/>
  <c r="EI104"/>
  <c r="CP104"/>
  <c r="CO104"/>
  <c r="CG104"/>
  <c r="CF104"/>
  <c r="CH104" s="1"/>
  <c r="BW104"/>
  <c r="BV104"/>
  <c r="AR104"/>
  <c r="AS104" s="1"/>
  <c r="AH104"/>
  <c r="W104"/>
  <c r="Q104"/>
  <c r="S104" s="1"/>
  <c r="EI103"/>
  <c r="CP103"/>
  <c r="CO103"/>
  <c r="CG103"/>
  <c r="CF103"/>
  <c r="CH103" s="1"/>
  <c r="BW103"/>
  <c r="BV103"/>
  <c r="AR103"/>
  <c r="AS103" s="1"/>
  <c r="AH103"/>
  <c r="W103"/>
  <c r="Q103"/>
  <c r="EI102"/>
  <c r="CP102"/>
  <c r="CO102"/>
  <c r="CG102"/>
  <c r="CF102"/>
  <c r="CH102" s="1"/>
  <c r="BW102"/>
  <c r="BV102"/>
  <c r="AR102"/>
  <c r="AS102" s="1"/>
  <c r="AH102"/>
  <c r="W102"/>
  <c r="Q102"/>
  <c r="R102" s="1"/>
  <c r="EM102" s="1"/>
  <c r="EI101"/>
  <c r="CP101"/>
  <c r="CO101"/>
  <c r="CG101"/>
  <c r="CF101"/>
  <c r="CH101" s="1"/>
  <c r="BW101"/>
  <c r="BV101"/>
  <c r="AR101"/>
  <c r="AS101" s="1"/>
  <c r="AH101"/>
  <c r="W101"/>
  <c r="Q101"/>
  <c r="R101" s="1"/>
  <c r="EI100"/>
  <c r="CP100"/>
  <c r="CO100"/>
  <c r="CG100"/>
  <c r="CF100"/>
  <c r="CH100" s="1"/>
  <c r="BW100"/>
  <c r="BV100"/>
  <c r="AR100"/>
  <c r="AS100" s="1"/>
  <c r="AH100"/>
  <c r="W100"/>
  <c r="Q100"/>
  <c r="S100" s="1"/>
  <c r="EI99"/>
  <c r="CP99"/>
  <c r="CO99"/>
  <c r="CG99"/>
  <c r="CF99"/>
  <c r="CH99" s="1"/>
  <c r="BW99"/>
  <c r="BV99"/>
  <c r="AR99"/>
  <c r="AS99" s="1"/>
  <c r="AH99"/>
  <c r="W99"/>
  <c r="Q99"/>
  <c r="EI98"/>
  <c r="CP98"/>
  <c r="CO98"/>
  <c r="CG98"/>
  <c r="CF98"/>
  <c r="CH98" s="1"/>
  <c r="BW98"/>
  <c r="BV98"/>
  <c r="AR98"/>
  <c r="AS98" s="1"/>
  <c r="AH98"/>
  <c r="W98"/>
  <c r="Q98"/>
  <c r="R98" s="1"/>
  <c r="EM98" s="1"/>
  <c r="EI97"/>
  <c r="CP97"/>
  <c r="CO97"/>
  <c r="CG97"/>
  <c r="CF97"/>
  <c r="CH97" s="1"/>
  <c r="BW97"/>
  <c r="BV97"/>
  <c r="AR97"/>
  <c r="AS97" s="1"/>
  <c r="AH97"/>
  <c r="W97"/>
  <c r="Q97"/>
  <c r="S97" s="1"/>
  <c r="DX97" s="1"/>
  <c r="EI96"/>
  <c r="CP96"/>
  <c r="CO96"/>
  <c r="CG96"/>
  <c r="CF96"/>
  <c r="CH96" s="1"/>
  <c r="BW96"/>
  <c r="BV96"/>
  <c r="AR96"/>
  <c r="AS96" s="1"/>
  <c r="AH96"/>
  <c r="W96"/>
  <c r="Q96"/>
  <c r="S96" s="1"/>
  <c r="EI95"/>
  <c r="CP95"/>
  <c r="CO95"/>
  <c r="CG95"/>
  <c r="CF95"/>
  <c r="CH95" s="1"/>
  <c r="BW95"/>
  <c r="BV95"/>
  <c r="AR95"/>
  <c r="AS95" s="1"/>
  <c r="AH95"/>
  <c r="W95"/>
  <c r="Q95"/>
  <c r="EI94"/>
  <c r="CP94"/>
  <c r="CO94"/>
  <c r="CG94"/>
  <c r="CF94"/>
  <c r="CH94" s="1"/>
  <c r="BW94"/>
  <c r="BV94"/>
  <c r="AR94"/>
  <c r="AS94" s="1"/>
  <c r="AH94"/>
  <c r="W94"/>
  <c r="Q94"/>
  <c r="R94" s="1"/>
  <c r="EM94" s="1"/>
  <c r="EI93"/>
  <c r="CP93"/>
  <c r="CO93"/>
  <c r="CG93"/>
  <c r="CF93"/>
  <c r="CH93" s="1"/>
  <c r="BW93"/>
  <c r="BV93"/>
  <c r="AR93"/>
  <c r="AS93" s="1"/>
  <c r="AH93"/>
  <c r="W93"/>
  <c r="Q93"/>
  <c r="S93" s="1"/>
  <c r="DX93" s="1"/>
  <c r="EI92"/>
  <c r="CP92"/>
  <c r="CO92"/>
  <c r="CG92"/>
  <c r="CF92"/>
  <c r="CH92" s="1"/>
  <c r="BW92"/>
  <c r="BV92"/>
  <c r="AR92"/>
  <c r="AS92" s="1"/>
  <c r="AH92"/>
  <c r="W92"/>
  <c r="Q92"/>
  <c r="S92" s="1"/>
  <c r="EI91"/>
  <c r="CP91"/>
  <c r="CO91"/>
  <c r="CG91"/>
  <c r="CF91"/>
  <c r="CH91" s="1"/>
  <c r="BW91"/>
  <c r="BV91"/>
  <c r="AR91"/>
  <c r="AS91" s="1"/>
  <c r="AH91"/>
  <c r="W91"/>
  <c r="Q91"/>
  <c r="EI90"/>
  <c r="CP90"/>
  <c r="CO90"/>
  <c r="CG90"/>
  <c r="CF90"/>
  <c r="CH90" s="1"/>
  <c r="BW90"/>
  <c r="BV90"/>
  <c r="AR90"/>
  <c r="AS90" s="1"/>
  <c r="AH90"/>
  <c r="W90"/>
  <c r="Q90"/>
  <c r="R90" s="1"/>
  <c r="EM90" s="1"/>
  <c r="EI89"/>
  <c r="CP89"/>
  <c r="CO89"/>
  <c r="CG89"/>
  <c r="CF89"/>
  <c r="CH89" s="1"/>
  <c r="BW89"/>
  <c r="BV89"/>
  <c r="AR89"/>
  <c r="AS89" s="1"/>
  <c r="AH89"/>
  <c r="W89"/>
  <c r="Q89"/>
  <c r="R89" s="1"/>
  <c r="DW89" s="1"/>
  <c r="EI88"/>
  <c r="CP88"/>
  <c r="CO88"/>
  <c r="CG88"/>
  <c r="CF88"/>
  <c r="CH88" s="1"/>
  <c r="BW88"/>
  <c r="BV88"/>
  <c r="AR88"/>
  <c r="AS88" s="1"/>
  <c r="AH88"/>
  <c r="W88"/>
  <c r="Q88"/>
  <c r="R88" s="1"/>
  <c r="EI87"/>
  <c r="CP87"/>
  <c r="CO87"/>
  <c r="CG87"/>
  <c r="CF87"/>
  <c r="CH87" s="1"/>
  <c r="BW87"/>
  <c r="BV87"/>
  <c r="AR87"/>
  <c r="AS87" s="1"/>
  <c r="AH87"/>
  <c r="W87"/>
  <c r="Q87"/>
  <c r="EI86"/>
  <c r="CP86"/>
  <c r="CO86"/>
  <c r="CG86"/>
  <c r="CF86"/>
  <c r="CH86" s="1"/>
  <c r="BW86"/>
  <c r="BV86"/>
  <c r="AR86"/>
  <c r="AS86" s="1"/>
  <c r="AH86"/>
  <c r="W86"/>
  <c r="Q86"/>
  <c r="R86" s="1"/>
  <c r="EM86" s="1"/>
  <c r="EI85"/>
  <c r="CP85"/>
  <c r="CO85"/>
  <c r="CG85"/>
  <c r="CF85"/>
  <c r="CH85" s="1"/>
  <c r="BW85"/>
  <c r="BV85"/>
  <c r="AR85"/>
  <c r="AS85" s="1"/>
  <c r="AH85"/>
  <c r="W85"/>
  <c r="Q85"/>
  <c r="R85" s="1"/>
  <c r="EM85" s="1"/>
  <c r="EI84"/>
  <c r="CP84"/>
  <c r="CO84"/>
  <c r="CG84"/>
  <c r="CF84"/>
  <c r="CH84" s="1"/>
  <c r="BW84"/>
  <c r="BV84"/>
  <c r="AR84"/>
  <c r="AS84" s="1"/>
  <c r="AH84"/>
  <c r="W84"/>
  <c r="Q84"/>
  <c r="EI83"/>
  <c r="CP83"/>
  <c r="CO83"/>
  <c r="CG83"/>
  <c r="CF83"/>
  <c r="CH83" s="1"/>
  <c r="BW83"/>
  <c r="BV83"/>
  <c r="AR83"/>
  <c r="AS83" s="1"/>
  <c r="AH83"/>
  <c r="W83"/>
  <c r="Q83"/>
  <c r="S83" s="1"/>
  <c r="EI82"/>
  <c r="CP82"/>
  <c r="CO82"/>
  <c r="CG82"/>
  <c r="CF82"/>
  <c r="CH82" s="1"/>
  <c r="BW82"/>
  <c r="BV82"/>
  <c r="AR82"/>
  <c r="AS82" s="1"/>
  <c r="AH82"/>
  <c r="W82"/>
  <c r="Q82"/>
  <c r="S82" s="1"/>
  <c r="DX82" s="1"/>
  <c r="EI81"/>
  <c r="CP81"/>
  <c r="CO81"/>
  <c r="CG81"/>
  <c r="CF81"/>
  <c r="CH81" s="1"/>
  <c r="BW81"/>
  <c r="BV81"/>
  <c r="AR81"/>
  <c r="AS81" s="1"/>
  <c r="AH81"/>
  <c r="W81"/>
  <c r="Q81"/>
  <c r="S81" s="1"/>
  <c r="DX81" s="1"/>
  <c r="EI80"/>
  <c r="CP80"/>
  <c r="CO80"/>
  <c r="CG80"/>
  <c r="CF80"/>
  <c r="CH80" s="1"/>
  <c r="BW80"/>
  <c r="BV80"/>
  <c r="AR80"/>
  <c r="AS80" s="1"/>
  <c r="AH80"/>
  <c r="W80"/>
  <c r="Q80"/>
  <c r="S80" s="1"/>
  <c r="DX80" s="1"/>
  <c r="EI79"/>
  <c r="CP79"/>
  <c r="CO79"/>
  <c r="CG79"/>
  <c r="CF79"/>
  <c r="CH79" s="1"/>
  <c r="BW79"/>
  <c r="BV79"/>
  <c r="AR79"/>
  <c r="AS79" s="1"/>
  <c r="AH79"/>
  <c r="W79"/>
  <c r="Q79"/>
  <c r="S79" s="1"/>
  <c r="DX79" s="1"/>
  <c r="EI78"/>
  <c r="CP78"/>
  <c r="CO78"/>
  <c r="CG78"/>
  <c r="CF78"/>
  <c r="CH78" s="1"/>
  <c r="BW78"/>
  <c r="BV78"/>
  <c r="AR78"/>
  <c r="AS78" s="1"/>
  <c r="AH78"/>
  <c r="W78"/>
  <c r="Q78"/>
  <c r="S78" s="1"/>
  <c r="DX78" s="1"/>
  <c r="EI77"/>
  <c r="CP77"/>
  <c r="CO77"/>
  <c r="CG77"/>
  <c r="CF77"/>
  <c r="CH77" s="1"/>
  <c r="BW77"/>
  <c r="BV77"/>
  <c r="AR77"/>
  <c r="AS77" s="1"/>
  <c r="AH77"/>
  <c r="W77"/>
  <c r="Q77"/>
  <c r="S77" s="1"/>
  <c r="DX77" s="1"/>
  <c r="EI76"/>
  <c r="CP76"/>
  <c r="CO76"/>
  <c r="CG76"/>
  <c r="CF76"/>
  <c r="CH76" s="1"/>
  <c r="BW76"/>
  <c r="BV76"/>
  <c r="AR76"/>
  <c r="AS76" s="1"/>
  <c r="AH76"/>
  <c r="W76"/>
  <c r="Q76"/>
  <c r="S76" s="1"/>
  <c r="DX76" s="1"/>
  <c r="EI75"/>
  <c r="CP75"/>
  <c r="CO75"/>
  <c r="CG75"/>
  <c r="CF75"/>
  <c r="CH75" s="1"/>
  <c r="BW75"/>
  <c r="BV75"/>
  <c r="AR75"/>
  <c r="AS75" s="1"/>
  <c r="AH75"/>
  <c r="W75"/>
  <c r="Q75"/>
  <c r="S75" s="1"/>
  <c r="DX75" s="1"/>
  <c r="EI74"/>
  <c r="CP74"/>
  <c r="CO74"/>
  <c r="CG74"/>
  <c r="CF74"/>
  <c r="CH74" s="1"/>
  <c r="BW74"/>
  <c r="BV74"/>
  <c r="AR74"/>
  <c r="AS74" s="1"/>
  <c r="AH74"/>
  <c r="W74"/>
  <c r="Q74"/>
  <c r="S74" s="1"/>
  <c r="DX74" s="1"/>
  <c r="EI73"/>
  <c r="CP73"/>
  <c r="CO73"/>
  <c r="CG73"/>
  <c r="CF73"/>
  <c r="CH73" s="1"/>
  <c r="BW73"/>
  <c r="BV73"/>
  <c r="AR73"/>
  <c r="AS73" s="1"/>
  <c r="AH73"/>
  <c r="W73"/>
  <c r="Q73"/>
  <c r="S73" s="1"/>
  <c r="DX73" s="1"/>
  <c r="EI72"/>
  <c r="CP72"/>
  <c r="CO72"/>
  <c r="CG72"/>
  <c r="CF72"/>
  <c r="CH72" s="1"/>
  <c r="BW72"/>
  <c r="BV72"/>
  <c r="AR72"/>
  <c r="AS72" s="1"/>
  <c r="AH72"/>
  <c r="W72"/>
  <c r="Q72"/>
  <c r="S72" s="1"/>
  <c r="DX72" s="1"/>
  <c r="EI71"/>
  <c r="CP71"/>
  <c r="CO71"/>
  <c r="CG71"/>
  <c r="CF71"/>
  <c r="CH71" s="1"/>
  <c r="BW71"/>
  <c r="BV71"/>
  <c r="AR71"/>
  <c r="AS71" s="1"/>
  <c r="AH71"/>
  <c r="W71"/>
  <c r="Q71"/>
  <c r="S71" s="1"/>
  <c r="DX71" s="1"/>
  <c r="EI70"/>
  <c r="CP70"/>
  <c r="CO70"/>
  <c r="CG70"/>
  <c r="CF70"/>
  <c r="CH70" s="1"/>
  <c r="BW70"/>
  <c r="BV70"/>
  <c r="AR70"/>
  <c r="AS70" s="1"/>
  <c r="AH70"/>
  <c r="W70"/>
  <c r="Q70"/>
  <c r="S70" s="1"/>
  <c r="DX70" s="1"/>
  <c r="EI69"/>
  <c r="CP69"/>
  <c r="CO69"/>
  <c r="CG69"/>
  <c r="CF69"/>
  <c r="CH69" s="1"/>
  <c r="BW69"/>
  <c r="BV69"/>
  <c r="AR69"/>
  <c r="AS69" s="1"/>
  <c r="AH69"/>
  <c r="W69"/>
  <c r="Q69"/>
  <c r="S69" s="1"/>
  <c r="DX69" s="1"/>
  <c r="EI68"/>
  <c r="CP68"/>
  <c r="CO68"/>
  <c r="CG68"/>
  <c r="CF68"/>
  <c r="CH68" s="1"/>
  <c r="BW68"/>
  <c r="BV68"/>
  <c r="AR68"/>
  <c r="AS68" s="1"/>
  <c r="AH68"/>
  <c r="W68"/>
  <c r="Q68"/>
  <c r="R68" s="1"/>
  <c r="DK68" s="1"/>
  <c r="EI67"/>
  <c r="CP67"/>
  <c r="CO67"/>
  <c r="CG67"/>
  <c r="CF67"/>
  <c r="CH67" s="1"/>
  <c r="BW67"/>
  <c r="BV67"/>
  <c r="AR67"/>
  <c r="AS67" s="1"/>
  <c r="AH67"/>
  <c r="W67"/>
  <c r="Q67"/>
  <c r="R67" s="1"/>
  <c r="EI66"/>
  <c r="CP66"/>
  <c r="CO66"/>
  <c r="CG66"/>
  <c r="CF66"/>
  <c r="CH66" s="1"/>
  <c r="BW66"/>
  <c r="BV66"/>
  <c r="AR66"/>
  <c r="AS66" s="1"/>
  <c r="AH66"/>
  <c r="W66"/>
  <c r="Q66"/>
  <c r="R66" s="1"/>
  <c r="EM66" s="1"/>
  <c r="EI65"/>
  <c r="CP65"/>
  <c r="CO65"/>
  <c r="CG65"/>
  <c r="CF65"/>
  <c r="CH65" s="1"/>
  <c r="BW65"/>
  <c r="BV65"/>
  <c r="AR65"/>
  <c r="AS65" s="1"/>
  <c r="AH65"/>
  <c r="W65"/>
  <c r="Q65"/>
  <c r="R65" s="1"/>
  <c r="EI64"/>
  <c r="CP64"/>
  <c r="CO64"/>
  <c r="CG64"/>
  <c r="CF64"/>
  <c r="CH64" s="1"/>
  <c r="BW64"/>
  <c r="BV64"/>
  <c r="AR64"/>
  <c r="AS64" s="1"/>
  <c r="AH64"/>
  <c r="W64"/>
  <c r="Q64"/>
  <c r="R64" s="1"/>
  <c r="EM64" s="1"/>
  <c r="EI63"/>
  <c r="CP63"/>
  <c r="CO63"/>
  <c r="CG63"/>
  <c r="CF63"/>
  <c r="CH63" s="1"/>
  <c r="BW63"/>
  <c r="BV63"/>
  <c r="AR63"/>
  <c r="AS63" s="1"/>
  <c r="AH63"/>
  <c r="W63"/>
  <c r="Q63"/>
  <c r="R63" s="1"/>
  <c r="EI62"/>
  <c r="CP62"/>
  <c r="CO62"/>
  <c r="CG62"/>
  <c r="CF62"/>
  <c r="CH62" s="1"/>
  <c r="BW62"/>
  <c r="BV62"/>
  <c r="AR62"/>
  <c r="AS62" s="1"/>
  <c r="AH62"/>
  <c r="W62"/>
  <c r="Q62"/>
  <c r="R62" s="1"/>
  <c r="EM62" s="1"/>
  <c r="EI61"/>
  <c r="CP61"/>
  <c r="CO61"/>
  <c r="CG61"/>
  <c r="CF61"/>
  <c r="CH61" s="1"/>
  <c r="BW61"/>
  <c r="BV61"/>
  <c r="AR61"/>
  <c r="AS61" s="1"/>
  <c r="AH61"/>
  <c r="W61"/>
  <c r="Q61"/>
  <c r="R61" s="1"/>
  <c r="EI60"/>
  <c r="CP60"/>
  <c r="CO60"/>
  <c r="CG60"/>
  <c r="CF60"/>
  <c r="CH60" s="1"/>
  <c r="BW60"/>
  <c r="BV60"/>
  <c r="AR60"/>
  <c r="AS60" s="1"/>
  <c r="AH60"/>
  <c r="W60"/>
  <c r="Q60"/>
  <c r="R60" s="1"/>
  <c r="EM60" s="1"/>
  <c r="EI59"/>
  <c r="CP59"/>
  <c r="CO59"/>
  <c r="CG59"/>
  <c r="CF59"/>
  <c r="CH59" s="1"/>
  <c r="BW59"/>
  <c r="BV59"/>
  <c r="AR59"/>
  <c r="AS59" s="1"/>
  <c r="AH59"/>
  <c r="W59"/>
  <c r="Q59"/>
  <c r="R59" s="1"/>
  <c r="EI58"/>
  <c r="CP58"/>
  <c r="CO58"/>
  <c r="CG58"/>
  <c r="CF58"/>
  <c r="CH58" s="1"/>
  <c r="BW58"/>
  <c r="BV58"/>
  <c r="AR58"/>
  <c r="AS58" s="1"/>
  <c r="AH58"/>
  <c r="W58"/>
  <c r="Q58"/>
  <c r="S58" s="1"/>
  <c r="DX58" s="1"/>
  <c r="EI57"/>
  <c r="CP57"/>
  <c r="CO57"/>
  <c r="CG57"/>
  <c r="CF57"/>
  <c r="CH57" s="1"/>
  <c r="BW57"/>
  <c r="BV57"/>
  <c r="AR57"/>
  <c r="AS57" s="1"/>
  <c r="AH57"/>
  <c r="W57"/>
  <c r="Q57"/>
  <c r="S57" s="1"/>
  <c r="DX57" s="1"/>
  <c r="EI56"/>
  <c r="CP56"/>
  <c r="CO56"/>
  <c r="CG56"/>
  <c r="CF56"/>
  <c r="CH56" s="1"/>
  <c r="BW56"/>
  <c r="BV56"/>
  <c r="AR56"/>
  <c r="AS56" s="1"/>
  <c r="AH56"/>
  <c r="W56"/>
  <c r="Q56"/>
  <c r="S56" s="1"/>
  <c r="EI55"/>
  <c r="CP55"/>
  <c r="CO55"/>
  <c r="CG55"/>
  <c r="CF55"/>
  <c r="CH55" s="1"/>
  <c r="BW55"/>
  <c r="BV55"/>
  <c r="AR55"/>
  <c r="AS55" s="1"/>
  <c r="AH55"/>
  <c r="W55"/>
  <c r="Q55"/>
  <c r="S55" s="1"/>
  <c r="EI54"/>
  <c r="CP54"/>
  <c r="CO54"/>
  <c r="CG54"/>
  <c r="CF54"/>
  <c r="CH54" s="1"/>
  <c r="BW54"/>
  <c r="BV54"/>
  <c r="AR54"/>
  <c r="AS54" s="1"/>
  <c r="AH54"/>
  <c r="W54"/>
  <c r="Q54"/>
  <c r="S54" s="1"/>
  <c r="EI53"/>
  <c r="CP53"/>
  <c r="CO53"/>
  <c r="CG53"/>
  <c r="CF53"/>
  <c r="CH53" s="1"/>
  <c r="BW53"/>
  <c r="BV53"/>
  <c r="AR53"/>
  <c r="AS53" s="1"/>
  <c r="AH53"/>
  <c r="W53"/>
  <c r="Q53"/>
  <c r="S53" s="1"/>
  <c r="EI52"/>
  <c r="CP52"/>
  <c r="CO52"/>
  <c r="CG52"/>
  <c r="CF52"/>
  <c r="CH52" s="1"/>
  <c r="BW52"/>
  <c r="BV52"/>
  <c r="AR52"/>
  <c r="AS52" s="1"/>
  <c r="AH52"/>
  <c r="W52"/>
  <c r="Q52"/>
  <c r="S52" s="1"/>
  <c r="EI51"/>
  <c r="CP51"/>
  <c r="CO51"/>
  <c r="CG51"/>
  <c r="CF51"/>
  <c r="CH51" s="1"/>
  <c r="BW51"/>
  <c r="BV51"/>
  <c r="AR51"/>
  <c r="AS51" s="1"/>
  <c r="AH51"/>
  <c r="W51"/>
  <c r="Q51"/>
  <c r="S51" s="1"/>
  <c r="EI50"/>
  <c r="CP50"/>
  <c r="CO50"/>
  <c r="CG50"/>
  <c r="CF50"/>
  <c r="CH50" s="1"/>
  <c r="BW50"/>
  <c r="BV50"/>
  <c r="AR50"/>
  <c r="AS50" s="1"/>
  <c r="AH50"/>
  <c r="W50"/>
  <c r="Q50"/>
  <c r="S50" s="1"/>
  <c r="EI49"/>
  <c r="CP49"/>
  <c r="CO49"/>
  <c r="CG49"/>
  <c r="CF49"/>
  <c r="CH49" s="1"/>
  <c r="BW49"/>
  <c r="BV49"/>
  <c r="AR49"/>
  <c r="AS49" s="1"/>
  <c r="AH49"/>
  <c r="W49"/>
  <c r="Q49"/>
  <c r="S49" s="1"/>
  <c r="EI48"/>
  <c r="CP48"/>
  <c r="CO48"/>
  <c r="CG48"/>
  <c r="CF48"/>
  <c r="CH48" s="1"/>
  <c r="BW48"/>
  <c r="BV48"/>
  <c r="AR48"/>
  <c r="AS48" s="1"/>
  <c r="AH48"/>
  <c r="W48"/>
  <c r="Q48"/>
  <c r="S48" s="1"/>
  <c r="DX48" s="1"/>
  <c r="EI47"/>
  <c r="CP47"/>
  <c r="CO47"/>
  <c r="CG47"/>
  <c r="CF47"/>
  <c r="CH47" s="1"/>
  <c r="BW47"/>
  <c r="BV47"/>
  <c r="AR47"/>
  <c r="AS47" s="1"/>
  <c r="AH47"/>
  <c r="W47"/>
  <c r="Q47"/>
  <c r="S47" s="1"/>
  <c r="DX47" s="1"/>
  <c r="EI46"/>
  <c r="CP46"/>
  <c r="CO46"/>
  <c r="CG46"/>
  <c r="CF46"/>
  <c r="CH46" s="1"/>
  <c r="BW46"/>
  <c r="BV46"/>
  <c r="AR46"/>
  <c r="AS46" s="1"/>
  <c r="AH46"/>
  <c r="W46"/>
  <c r="Q46"/>
  <c r="R46" s="1"/>
  <c r="EI45"/>
  <c r="CP45"/>
  <c r="CO45"/>
  <c r="CG45"/>
  <c r="CF45"/>
  <c r="CH45" s="1"/>
  <c r="BW45"/>
  <c r="BV45"/>
  <c r="AR45"/>
  <c r="AS45" s="1"/>
  <c r="AH45"/>
  <c r="W45"/>
  <c r="Q45"/>
  <c r="S45" s="1"/>
  <c r="EI44"/>
  <c r="CP44"/>
  <c r="CO44"/>
  <c r="CG44"/>
  <c r="CF44"/>
  <c r="CH44" s="1"/>
  <c r="BW44"/>
  <c r="BV44"/>
  <c r="AR44"/>
  <c r="AS44" s="1"/>
  <c r="AH44"/>
  <c r="W44"/>
  <c r="Q44"/>
  <c r="R44" s="1"/>
  <c r="EI43"/>
  <c r="CP43"/>
  <c r="CO43"/>
  <c r="CG43"/>
  <c r="CF43"/>
  <c r="CH43" s="1"/>
  <c r="BW43"/>
  <c r="BV43"/>
  <c r="AR43"/>
  <c r="AS43" s="1"/>
  <c r="AH43"/>
  <c r="W43"/>
  <c r="Q43"/>
  <c r="R43" s="1"/>
  <c r="EI42"/>
  <c r="CP42"/>
  <c r="CO42"/>
  <c r="CG42"/>
  <c r="CF42"/>
  <c r="CH42" s="1"/>
  <c r="BW42"/>
  <c r="BV42"/>
  <c r="AR42"/>
  <c r="AS42" s="1"/>
  <c r="AH42"/>
  <c r="W42"/>
  <c r="Q42"/>
  <c r="EI41"/>
  <c r="CP41"/>
  <c r="CO41"/>
  <c r="CG41"/>
  <c r="CF41"/>
  <c r="CH41" s="1"/>
  <c r="BW41"/>
  <c r="BV41"/>
  <c r="AR41"/>
  <c r="AS41" s="1"/>
  <c r="AH41"/>
  <c r="W41"/>
  <c r="Q41"/>
  <c r="S41" s="1"/>
  <c r="EI40"/>
  <c r="CP40"/>
  <c r="CO40"/>
  <c r="CG40"/>
  <c r="CF40"/>
  <c r="CH40" s="1"/>
  <c r="BW40"/>
  <c r="BV40"/>
  <c r="AR40"/>
  <c r="AS40" s="1"/>
  <c r="AH40"/>
  <c r="W40"/>
  <c r="Q40"/>
  <c r="EI39"/>
  <c r="CP39"/>
  <c r="CO39"/>
  <c r="CG39"/>
  <c r="CF39"/>
  <c r="CH39" s="1"/>
  <c r="BW39"/>
  <c r="BV39"/>
  <c r="AR39"/>
  <c r="AS39" s="1"/>
  <c r="AH39"/>
  <c r="W39"/>
  <c r="Q39"/>
  <c r="S39" s="1"/>
  <c r="DX39" s="1"/>
  <c r="EI38"/>
  <c r="CP38"/>
  <c r="CO38"/>
  <c r="CG38"/>
  <c r="CF38"/>
  <c r="CH38" s="1"/>
  <c r="BW38"/>
  <c r="BV38"/>
  <c r="AR38"/>
  <c r="AS38" s="1"/>
  <c r="AH38"/>
  <c r="W38"/>
  <c r="Q38"/>
  <c r="S38" s="1"/>
  <c r="EI37"/>
  <c r="CP37"/>
  <c r="CO37"/>
  <c r="CG37"/>
  <c r="CF37"/>
  <c r="CH37" s="1"/>
  <c r="BW37"/>
  <c r="BV37"/>
  <c r="AR37"/>
  <c r="AS37" s="1"/>
  <c r="AH37"/>
  <c r="W37"/>
  <c r="Q37"/>
  <c r="R37" s="1"/>
  <c r="EI36"/>
  <c r="CP36"/>
  <c r="CO36"/>
  <c r="CG36"/>
  <c r="CF36"/>
  <c r="CH36" s="1"/>
  <c r="BW36"/>
  <c r="BV36"/>
  <c r="AR36"/>
  <c r="AS36" s="1"/>
  <c r="AH36"/>
  <c r="W36"/>
  <c r="Q36"/>
  <c r="S36" s="1"/>
  <c r="DX36" s="1"/>
  <c r="EI35"/>
  <c r="CP35"/>
  <c r="CO35"/>
  <c r="CG35"/>
  <c r="CF35"/>
  <c r="CH35" s="1"/>
  <c r="BW35"/>
  <c r="BV35"/>
  <c r="AR35"/>
  <c r="AS35" s="1"/>
  <c r="AH35"/>
  <c r="W35"/>
  <c r="Q35"/>
  <c r="EI34"/>
  <c r="CP34"/>
  <c r="CO34"/>
  <c r="CG34"/>
  <c r="CF34"/>
  <c r="CH34" s="1"/>
  <c r="BW34"/>
  <c r="BV34"/>
  <c r="AS34"/>
  <c r="AH34"/>
  <c r="W34"/>
  <c r="Q34"/>
  <c r="R34" s="1"/>
  <c r="DK34" s="1"/>
  <c r="EI33"/>
  <c r="CP33"/>
  <c r="CO33"/>
  <c r="CG33"/>
  <c r="CF33"/>
  <c r="CH33" s="1"/>
  <c r="BW33"/>
  <c r="BV33"/>
  <c r="AS33"/>
  <c r="AH33"/>
  <c r="W33"/>
  <c r="Q33"/>
  <c r="EI32"/>
  <c r="CP32"/>
  <c r="CO32"/>
  <c r="CG32"/>
  <c r="CF32"/>
  <c r="CH32" s="1"/>
  <c r="BW32"/>
  <c r="BV32"/>
  <c r="AR32"/>
  <c r="AS32" s="1"/>
  <c r="AH32"/>
  <c r="W32"/>
  <c r="Q32"/>
  <c r="S32" s="1"/>
  <c r="DX32" s="1"/>
  <c r="EI31"/>
  <c r="CP31"/>
  <c r="CO31"/>
  <c r="CG31"/>
  <c r="CF31"/>
  <c r="CH31" s="1"/>
  <c r="BW31"/>
  <c r="BV31"/>
  <c r="AR31"/>
  <c r="AS31" s="1"/>
  <c r="AH31"/>
  <c r="W31"/>
  <c r="Q31"/>
  <c r="S31" s="1"/>
  <c r="DX31" s="1"/>
  <c r="EI30"/>
  <c r="CP30"/>
  <c r="CO30"/>
  <c r="CG30"/>
  <c r="CF30"/>
  <c r="CH30" s="1"/>
  <c r="BW30"/>
  <c r="BV30"/>
  <c r="AR30"/>
  <c r="AS30" s="1"/>
  <c r="AH30"/>
  <c r="W30"/>
  <c r="Q30"/>
  <c r="S30" s="1"/>
  <c r="EI29"/>
  <c r="CP29"/>
  <c r="CO29"/>
  <c r="CG29"/>
  <c r="CF29"/>
  <c r="CH29" s="1"/>
  <c r="BW29"/>
  <c r="BV29"/>
  <c r="AR29"/>
  <c r="AS29" s="1"/>
  <c r="AH29"/>
  <c r="W29"/>
  <c r="Q29"/>
  <c r="S29" s="1"/>
  <c r="DX29" s="1"/>
  <c r="EI28"/>
  <c r="CP28"/>
  <c r="CO28"/>
  <c r="CG28"/>
  <c r="CF28"/>
  <c r="CH28" s="1"/>
  <c r="BW28"/>
  <c r="BV28"/>
  <c r="AR28"/>
  <c r="AS28" s="1"/>
  <c r="AH28"/>
  <c r="W28"/>
  <c r="Q28"/>
  <c r="R28" s="1"/>
  <c r="EI27"/>
  <c r="CP27"/>
  <c r="CO27"/>
  <c r="CG27"/>
  <c r="CF27"/>
  <c r="CH27" s="1"/>
  <c r="BW27"/>
  <c r="BV27"/>
  <c r="AR27"/>
  <c r="AS27" s="1"/>
  <c r="AH27"/>
  <c r="W27"/>
  <c r="Q27"/>
  <c r="R27" s="1"/>
  <c r="EI26"/>
  <c r="CP26"/>
  <c r="CO26"/>
  <c r="CG26"/>
  <c r="CF26"/>
  <c r="CH26" s="1"/>
  <c r="BW26"/>
  <c r="BV26"/>
  <c r="AR26"/>
  <c r="AS26" s="1"/>
  <c r="AH26"/>
  <c r="W26"/>
  <c r="Q26"/>
  <c r="EI25"/>
  <c r="CP25"/>
  <c r="CO25"/>
  <c r="CG25"/>
  <c r="CF25"/>
  <c r="CH25" s="1"/>
  <c r="BW25"/>
  <c r="BV25"/>
  <c r="AR25"/>
  <c r="AS25" s="1"/>
  <c r="AH25"/>
  <c r="W25"/>
  <c r="Q25"/>
  <c r="S25" s="1"/>
  <c r="EI24"/>
  <c r="CP24"/>
  <c r="CO24"/>
  <c r="CG24"/>
  <c r="CF24"/>
  <c r="CH24" s="1"/>
  <c r="BW24"/>
  <c r="BV24"/>
  <c r="AR24"/>
  <c r="AS24" s="1"/>
  <c r="AH24"/>
  <c r="W24"/>
  <c r="Q24"/>
  <c r="EI23"/>
  <c r="CP23"/>
  <c r="CO23"/>
  <c r="CG23"/>
  <c r="CF23"/>
  <c r="CH23" s="1"/>
  <c r="BW23"/>
  <c r="BV23"/>
  <c r="AR23"/>
  <c r="AS23" s="1"/>
  <c r="AH23"/>
  <c r="W23"/>
  <c r="Q23"/>
  <c r="R23" s="1"/>
  <c r="DK23" s="1"/>
  <c r="EI22"/>
  <c r="CP22"/>
  <c r="CO22"/>
  <c r="CG22"/>
  <c r="CF22"/>
  <c r="CH22" s="1"/>
  <c r="BW22"/>
  <c r="BV22"/>
  <c r="AR22"/>
  <c r="AS22" s="1"/>
  <c r="AH22"/>
  <c r="W22"/>
  <c r="Q22"/>
  <c r="S22" s="1"/>
  <c r="DX22" s="1"/>
  <c r="EI21"/>
  <c r="CP21"/>
  <c r="CO21"/>
  <c r="CG21"/>
  <c r="CF21"/>
  <c r="CH21" s="1"/>
  <c r="BW21"/>
  <c r="BV21"/>
  <c r="AR21"/>
  <c r="AS21" s="1"/>
  <c r="AH21"/>
  <c r="W21"/>
  <c r="Q21"/>
  <c r="EI20"/>
  <c r="CP20"/>
  <c r="CO20"/>
  <c r="CG20"/>
  <c r="CF20"/>
  <c r="CH20" s="1"/>
  <c r="BW20"/>
  <c r="BV20"/>
  <c r="AR20"/>
  <c r="AS20" s="1"/>
  <c r="AH20"/>
  <c r="W20"/>
  <c r="Q20"/>
  <c r="R20" s="1"/>
  <c r="DK20" s="1"/>
  <c r="EI19"/>
  <c r="CP19"/>
  <c r="CO19"/>
  <c r="CG19"/>
  <c r="CF19"/>
  <c r="CH19" s="1"/>
  <c r="BW19"/>
  <c r="BV19"/>
  <c r="AR19"/>
  <c r="AS19" s="1"/>
  <c r="AH19"/>
  <c r="W19"/>
  <c r="Q19"/>
  <c r="S19" s="1"/>
  <c r="DX19" s="1"/>
  <c r="EI18"/>
  <c r="CP18"/>
  <c r="CO18"/>
  <c r="CG18"/>
  <c r="CF18"/>
  <c r="CH18" s="1"/>
  <c r="BW18"/>
  <c r="BV18"/>
  <c r="AR18"/>
  <c r="AS18" s="1"/>
  <c r="AH18"/>
  <c r="W18"/>
  <c r="Q18"/>
  <c r="EI17"/>
  <c r="CP17"/>
  <c r="CO17"/>
  <c r="CG17"/>
  <c r="CF17"/>
  <c r="CH17" s="1"/>
  <c r="BW17"/>
  <c r="BV17"/>
  <c r="AR17"/>
  <c r="AS17" s="1"/>
  <c r="AH17"/>
  <c r="W17"/>
  <c r="Q17"/>
  <c r="S17" s="1"/>
  <c r="DX17" s="1"/>
  <c r="EI16"/>
  <c r="CP16"/>
  <c r="CO16"/>
  <c r="CG16"/>
  <c r="CF16"/>
  <c r="CH16" s="1"/>
  <c r="BW16"/>
  <c r="BV16"/>
  <c r="AR16"/>
  <c r="AS16" s="1"/>
  <c r="AH16"/>
  <c r="W16"/>
  <c r="Q16"/>
  <c r="EI15"/>
  <c r="CP15"/>
  <c r="CO15"/>
  <c r="CG15"/>
  <c r="CF15"/>
  <c r="CH15" s="1"/>
  <c r="BW15"/>
  <c r="BV15"/>
  <c r="AR15"/>
  <c r="AS15" s="1"/>
  <c r="AH15"/>
  <c r="W15"/>
  <c r="Q15"/>
  <c r="R15" s="1"/>
  <c r="DK15" s="1"/>
  <c r="EI14"/>
  <c r="CP14"/>
  <c r="CO14"/>
  <c r="CG14"/>
  <c r="CF14"/>
  <c r="CH14" s="1"/>
  <c r="BW14"/>
  <c r="BV14"/>
  <c r="AR14"/>
  <c r="AS14" s="1"/>
  <c r="AH14"/>
  <c r="W14"/>
  <c r="Q14"/>
  <c r="S14" s="1"/>
  <c r="DX14" s="1"/>
  <c r="EI13"/>
  <c r="CP13"/>
  <c r="CO13"/>
  <c r="CG13"/>
  <c r="CF13"/>
  <c r="CH13" s="1"/>
  <c r="BW13"/>
  <c r="BV13"/>
  <c r="AR13"/>
  <c r="AS13" s="1"/>
  <c r="AH13"/>
  <c r="W13"/>
  <c r="Q13"/>
  <c r="R13" s="1"/>
  <c r="EI12"/>
  <c r="CP12"/>
  <c r="CO12"/>
  <c r="CG12"/>
  <c r="CF12"/>
  <c r="CH12" s="1"/>
  <c r="BW12"/>
  <c r="BV12"/>
  <c r="AR12"/>
  <c r="AS12" s="1"/>
  <c r="AH12"/>
  <c r="W12"/>
  <c r="Q12"/>
  <c r="S12" s="1"/>
  <c r="DX12" s="1"/>
  <c r="EI11"/>
  <c r="CP11"/>
  <c r="CO11"/>
  <c r="CG11"/>
  <c r="CF11"/>
  <c r="CH11" s="1"/>
  <c r="BW11"/>
  <c r="BV11"/>
  <c r="AR11"/>
  <c r="AH11"/>
  <c r="W11"/>
  <c r="Q11"/>
  <c r="S11" s="1"/>
  <c r="DX11" s="1"/>
  <c r="EH10"/>
  <c r="EG10"/>
  <c r="EF10"/>
  <c r="EE10"/>
  <c r="EC10"/>
  <c r="EB10"/>
  <c r="EA10"/>
  <c r="DX10"/>
  <c r="DV10"/>
  <c r="DU10"/>
  <c r="DT10"/>
  <c r="DS10"/>
  <c r="DR10"/>
  <c r="DQ10"/>
  <c r="DP10"/>
  <c r="DO10"/>
  <c r="DN10"/>
  <c r="DM10"/>
  <c r="DJ10"/>
  <c r="DI10"/>
  <c r="CW10"/>
  <c r="CV10"/>
  <c r="CT10"/>
  <c r="CS10"/>
  <c r="CQ10"/>
  <c r="CK10"/>
  <c r="CD10"/>
  <c r="CC10"/>
  <c r="CA10"/>
  <c r="BZ10"/>
  <c r="BT10"/>
  <c r="BS10"/>
  <c r="BR10"/>
  <c r="BQ10"/>
  <c r="BP10"/>
  <c r="BO10"/>
  <c r="BN10"/>
  <c r="BM10"/>
  <c r="BL10"/>
  <c r="BJ10"/>
  <c r="BI10"/>
  <c r="BH10"/>
  <c r="BG10"/>
  <c r="BF10"/>
  <c r="BE10"/>
  <c r="BD10"/>
  <c r="BC10"/>
  <c r="BB10"/>
  <c r="BA10"/>
  <c r="AZ10"/>
  <c r="AY10"/>
  <c r="AX10"/>
  <c r="AW10"/>
  <c r="AV10"/>
  <c r="AP10"/>
  <c r="AO10"/>
  <c r="AM10"/>
  <c r="AL10"/>
  <c r="AK10"/>
  <c r="AJ10"/>
  <c r="AG10"/>
  <c r="AF10"/>
  <c r="AE10"/>
  <c r="AD10"/>
  <c r="AC10"/>
  <c r="AB10"/>
  <c r="AA10"/>
  <c r="Z10"/>
  <c r="Y10"/>
  <c r="X10"/>
  <c r="V10"/>
  <c r="U10"/>
  <c r="T10"/>
  <c r="P10"/>
  <c r="N10"/>
  <c r="M10"/>
  <c r="L10"/>
  <c r="K10"/>
  <c r="I10"/>
  <c r="EH9"/>
  <c r="EG9"/>
  <c r="EF9"/>
  <c r="EE9"/>
  <c r="EC9"/>
  <c r="EB9"/>
  <c r="EA9"/>
  <c r="DX9"/>
  <c r="DV9"/>
  <c r="DU9"/>
  <c r="DT9"/>
  <c r="DS9"/>
  <c r="DR9"/>
  <c r="DQ9"/>
  <c r="DP9"/>
  <c r="DO9"/>
  <c r="DN9"/>
  <c r="DM9"/>
  <c r="DJ9"/>
  <c r="DI9"/>
  <c r="CW9"/>
  <c r="CV9"/>
  <c r="CT9"/>
  <c r="CS9"/>
  <c r="CQ9"/>
  <c r="CK9"/>
  <c r="CD9"/>
  <c r="CC9"/>
  <c r="CA9"/>
  <c r="BZ9"/>
  <c r="BT9"/>
  <c r="BS9"/>
  <c r="BR9"/>
  <c r="BQ9"/>
  <c r="BP9"/>
  <c r="BO9"/>
  <c r="BN9"/>
  <c r="BM9"/>
  <c r="BL9"/>
  <c r="BJ9"/>
  <c r="BI9"/>
  <c r="BH9"/>
  <c r="BG9"/>
  <c r="BF9"/>
  <c r="BE9"/>
  <c r="BD9"/>
  <c r="BC9"/>
  <c r="BB9"/>
  <c r="BA9"/>
  <c r="AZ9"/>
  <c r="AY9"/>
  <c r="AX9"/>
  <c r="AW9"/>
  <c r="AV9"/>
  <c r="AP9"/>
  <c r="AO9"/>
  <c r="AM9"/>
  <c r="AL9"/>
  <c r="AK9"/>
  <c r="AJ9"/>
  <c r="AG9"/>
  <c r="AF9"/>
  <c r="AE9"/>
  <c r="AD9"/>
  <c r="AC9"/>
  <c r="AB9"/>
  <c r="AA9"/>
  <c r="Z9"/>
  <c r="Y9"/>
  <c r="X9"/>
  <c r="V9"/>
  <c r="U9"/>
  <c r="T9"/>
  <c r="P9"/>
  <c r="N9"/>
  <c r="M9"/>
  <c r="L9"/>
  <c r="K9"/>
  <c r="I9"/>
  <c r="EH8"/>
  <c r="EG8"/>
  <c r="EF8"/>
  <c r="EE8"/>
  <c r="ED8"/>
  <c r="EC8"/>
  <c r="EB8"/>
  <c r="EA8"/>
  <c r="DV8"/>
  <c r="DU8"/>
  <c r="DT8"/>
  <c r="DS8"/>
  <c r="DR8"/>
  <c r="DQ8"/>
  <c r="DP8"/>
  <c r="DO8"/>
  <c r="DN8"/>
  <c r="DM8"/>
  <c r="DJ8"/>
  <c r="DI8"/>
  <c r="CW8"/>
  <c r="CV8"/>
  <c r="CU8"/>
  <c r="CT8"/>
  <c r="CS8"/>
  <c r="CR8"/>
  <c r="CM8"/>
  <c r="CK8"/>
  <c r="CI8"/>
  <c r="CD8"/>
  <c r="CC8"/>
  <c r="CA8"/>
  <c r="BZ8"/>
  <c r="BT8"/>
  <c r="BS8"/>
  <c r="BR8"/>
  <c r="BQ8"/>
  <c r="BP8"/>
  <c r="BO8"/>
  <c r="BN8"/>
  <c r="BM8"/>
  <c r="BL8"/>
  <c r="BJ8"/>
  <c r="BI8"/>
  <c r="BH8"/>
  <c r="BG8"/>
  <c r="BF8"/>
  <c r="BE8"/>
  <c r="BD8"/>
  <c r="BC8"/>
  <c r="BB8"/>
  <c r="BA8"/>
  <c r="AZ8"/>
  <c r="AY8"/>
  <c r="AX8"/>
  <c r="AW8"/>
  <c r="AV8"/>
  <c r="AP8"/>
  <c r="AO8"/>
  <c r="AM8"/>
  <c r="AL8"/>
  <c r="AK8"/>
  <c r="AJ8"/>
  <c r="AG8"/>
  <c r="AF8"/>
  <c r="AE8"/>
  <c r="AD8"/>
  <c r="AC8"/>
  <c r="AB8"/>
  <c r="AA8"/>
  <c r="Z8"/>
  <c r="Y8"/>
  <c r="X8"/>
  <c r="V8"/>
  <c r="U8"/>
  <c r="T8"/>
  <c r="P8"/>
  <c r="N8"/>
  <c r="M8"/>
  <c r="L8"/>
  <c r="K8"/>
  <c r="I8"/>
  <c r="CF13" i="17"/>
  <c r="BX63" i="20" l="1"/>
  <c r="BX121"/>
  <c r="BX125"/>
  <c r="AI22"/>
  <c r="EJ36"/>
  <c r="CJ17"/>
  <c r="CQ22"/>
  <c r="R24"/>
  <c r="EM24" s="1"/>
  <c r="CJ59"/>
  <c r="CQ56"/>
  <c r="BY82"/>
  <c r="CQ104"/>
  <c r="CQ110"/>
  <c r="BX101"/>
  <c r="EK108"/>
  <c r="EM50"/>
  <c r="S97"/>
  <c r="DL97" s="1"/>
  <c r="AI99"/>
  <c r="R100"/>
  <c r="EJ100" s="1"/>
  <c r="EJ112"/>
  <c r="EJ116"/>
  <c r="BX128"/>
  <c r="BX132"/>
  <c r="CQ12"/>
  <c r="R14"/>
  <c r="EM14" s="1"/>
  <c r="BY17"/>
  <c r="BY21"/>
  <c r="BX34"/>
  <c r="BY75"/>
  <c r="BY131"/>
  <c r="CQ131"/>
  <c r="CJ100"/>
  <c r="CJ43"/>
  <c r="CJ37"/>
  <c r="CJ35"/>
  <c r="CJ33"/>
  <c r="BX97"/>
  <c r="BX109"/>
  <c r="BY19"/>
  <c r="BY26"/>
  <c r="CQ94"/>
  <c r="BY132"/>
  <c r="CJ99"/>
  <c r="CJ42"/>
  <c r="CJ40"/>
  <c r="CJ38"/>
  <c r="CJ36"/>
  <c r="CQ20"/>
  <c r="S45"/>
  <c r="EN45" s="1"/>
  <c r="EJ45"/>
  <c r="R84"/>
  <c r="DW84" s="1"/>
  <c r="R101"/>
  <c r="EM101" s="1"/>
  <c r="BY112"/>
  <c r="EJ120"/>
  <c r="EJ132"/>
  <c r="CQ134"/>
  <c r="CJ60"/>
  <c r="CJ58"/>
  <c r="EJ128"/>
  <c r="CQ24"/>
  <c r="AI25"/>
  <c r="R26"/>
  <c r="EM26" s="1"/>
  <c r="CQ27"/>
  <c r="CQ49"/>
  <c r="BX58"/>
  <c r="BY73"/>
  <c r="S94"/>
  <c r="DX94" s="1"/>
  <c r="CQ100"/>
  <c r="AI103"/>
  <c r="R104"/>
  <c r="DW104" s="1"/>
  <c r="BY115"/>
  <c r="CQ115"/>
  <c r="BY119"/>
  <c r="BX129"/>
  <c r="CQ132"/>
  <c r="CJ92"/>
  <c r="CJ86"/>
  <c r="CJ82"/>
  <c r="CJ74"/>
  <c r="CJ72"/>
  <c r="CJ70"/>
  <c r="CJ66"/>
  <c r="CJ51"/>
  <c r="CJ15"/>
  <c r="CJ13"/>
  <c r="CQ18"/>
  <c r="AI19"/>
  <c r="R20"/>
  <c r="EM20" s="1"/>
  <c r="AI21"/>
  <c r="R22"/>
  <c r="EM22" s="1"/>
  <c r="BY27"/>
  <c r="BX28"/>
  <c r="BX32"/>
  <c r="BY33"/>
  <c r="S36"/>
  <c r="EN36" s="1"/>
  <c r="BX43"/>
  <c r="BX46"/>
  <c r="S52"/>
  <c r="EN52" s="1"/>
  <c r="EJ52"/>
  <c r="BY78"/>
  <c r="CQ90"/>
  <c r="BY111"/>
  <c r="AI112"/>
  <c r="BX112"/>
  <c r="CQ112"/>
  <c r="BX116"/>
  <c r="CQ123"/>
  <c r="BY128"/>
  <c r="EJ131"/>
  <c r="CJ104"/>
  <c r="CJ102"/>
  <c r="CJ91"/>
  <c r="CJ81"/>
  <c r="CJ52"/>
  <c r="CJ50"/>
  <c r="CJ25"/>
  <c r="R93"/>
  <c r="DW93" s="1"/>
  <c r="CQ87"/>
  <c r="S86"/>
  <c r="DX86" s="1"/>
  <c r="CJ83"/>
  <c r="CJ79"/>
  <c r="BY77"/>
  <c r="BY71"/>
  <c r="BY69"/>
  <c r="BY67"/>
  <c r="S60"/>
  <c r="EN60" s="1"/>
  <c r="EJ60"/>
  <c r="BX55"/>
  <c r="S53"/>
  <c r="EN53" s="1"/>
  <c r="EJ53"/>
  <c r="BX51"/>
  <c r="CQ45"/>
  <c r="CQ44"/>
  <c r="CJ39"/>
  <c r="AI89" i="19"/>
  <c r="CQ31" i="20"/>
  <c r="AI132"/>
  <c r="CQ37"/>
  <c r="BY45"/>
  <c r="BX89"/>
  <c r="BX107"/>
  <c r="BX113"/>
  <c r="CQ113"/>
  <c r="AI115"/>
  <c r="BX120"/>
  <c r="BX127"/>
  <c r="BX133"/>
  <c r="CQ133"/>
  <c r="CJ93"/>
  <c r="CJ80"/>
  <c r="CJ32"/>
  <c r="AI12"/>
  <c r="BX38"/>
  <c r="BY54"/>
  <c r="CQ58"/>
  <c r="CJ109"/>
  <c r="BY11"/>
  <c r="BY8" s="1"/>
  <c r="CQ16"/>
  <c r="AI17"/>
  <c r="R18"/>
  <c r="EM18" s="1"/>
  <c r="BX33"/>
  <c r="S37"/>
  <c r="EN37" s="1"/>
  <c r="EJ37"/>
  <c r="CQ61"/>
  <c r="CQ65"/>
  <c r="BY66"/>
  <c r="CQ67"/>
  <c r="BY68"/>
  <c r="CQ69"/>
  <c r="BY70"/>
  <c r="CQ71"/>
  <c r="BY72"/>
  <c r="CQ73"/>
  <c r="BY74"/>
  <c r="CQ75"/>
  <c r="BY76"/>
  <c r="CQ77"/>
  <c r="CQ79"/>
  <c r="AI80"/>
  <c r="BY80"/>
  <c r="R85"/>
  <c r="EM85" s="1"/>
  <c r="BX85"/>
  <c r="CQ92"/>
  <c r="BX93"/>
  <c r="S105"/>
  <c r="EN105" s="1"/>
  <c r="EJ111"/>
  <c r="EJ115"/>
  <c r="BY116"/>
  <c r="BX117"/>
  <c r="CQ118"/>
  <c r="AI120"/>
  <c r="EJ123"/>
  <c r="BX123"/>
  <c r="EJ124"/>
  <c r="BX124"/>
  <c r="CQ126"/>
  <c r="CJ130"/>
  <c r="CJ101"/>
  <c r="CJ94"/>
  <c r="CJ78"/>
  <c r="CJ21"/>
  <c r="AI32" i="19"/>
  <c r="CJ10" i="20"/>
  <c r="BX12"/>
  <c r="EJ27"/>
  <c r="BX31"/>
  <c r="BY36"/>
  <c r="EJ38"/>
  <c r="BY62"/>
  <c r="CQ63"/>
  <c r="BY65"/>
  <c r="BX91"/>
  <c r="EK100"/>
  <c r="EK104"/>
  <c r="BX106"/>
  <c r="CJ110"/>
  <c r="BX114"/>
  <c r="CQ114"/>
  <c r="BX118"/>
  <c r="BX119"/>
  <c r="EJ119"/>
  <c r="CJ122"/>
  <c r="CJ126"/>
  <c r="BX134"/>
  <c r="CJ85"/>
  <c r="CJ84"/>
  <c r="CJ76"/>
  <c r="CJ68"/>
  <c r="CJ61"/>
  <c r="CJ53"/>
  <c r="CJ45"/>
  <c r="CJ44"/>
  <c r="AI14"/>
  <c r="BX14"/>
  <c r="AI18"/>
  <c r="AI20"/>
  <c r="CQ28"/>
  <c r="EM32"/>
  <c r="S34"/>
  <c r="EK34" s="1"/>
  <c r="CQ48"/>
  <c r="CQ52"/>
  <c r="CQ54"/>
  <c r="BY60"/>
  <c r="EJ61"/>
  <c r="AI70"/>
  <c r="AI72"/>
  <c r="BX105"/>
  <c r="BX115"/>
  <c r="CQ120"/>
  <c r="CQ121"/>
  <c r="AI124"/>
  <c r="CQ124"/>
  <c r="CQ125"/>
  <c r="BX130"/>
  <c r="EJ127"/>
  <c r="CQ11"/>
  <c r="CU9" s="1"/>
  <c r="BY13"/>
  <c r="CQ14"/>
  <c r="AI15"/>
  <c r="R16"/>
  <c r="EM16" s="1"/>
  <c r="BX16"/>
  <c r="BY18"/>
  <c r="BY20"/>
  <c r="BX22"/>
  <c r="BY24"/>
  <c r="S27"/>
  <c r="DL27" s="1"/>
  <c r="BY32"/>
  <c r="CQ34"/>
  <c r="CQ36"/>
  <c r="CQ40"/>
  <c r="EM42"/>
  <c r="S44"/>
  <c r="EN44" s="1"/>
  <c r="EJ46"/>
  <c r="CQ47"/>
  <c r="EJ49"/>
  <c r="CQ50"/>
  <c r="EJ58"/>
  <c r="CQ60"/>
  <c r="S61"/>
  <c r="EN61" s="1"/>
  <c r="CQ80"/>
  <c r="EK84"/>
  <c r="CQ84"/>
  <c r="CQ86"/>
  <c r="BX90"/>
  <c r="CQ91"/>
  <c r="R92"/>
  <c r="EM92" s="1"/>
  <c r="AI94"/>
  <c r="CQ99"/>
  <c r="S102"/>
  <c r="EK102" s="1"/>
  <c r="CQ103"/>
  <c r="R109"/>
  <c r="DK109" s="1"/>
  <c r="BX110"/>
  <c r="BX111"/>
  <c r="CJ114"/>
  <c r="CJ118"/>
  <c r="BY120"/>
  <c r="BX122"/>
  <c r="BY123"/>
  <c r="BY124"/>
  <c r="BX126"/>
  <c r="BY127"/>
  <c r="CQ127"/>
  <c r="BX131"/>
  <c r="CJ134"/>
  <c r="CJ27"/>
  <c r="BX29"/>
  <c r="BY25"/>
  <c r="CJ21" i="19"/>
  <c r="BY23" i="20"/>
  <c r="CJ23"/>
  <c r="CJ19"/>
  <c r="BX20" i="19"/>
  <c r="BX39"/>
  <c r="CQ39"/>
  <c r="BX55"/>
  <c r="BX67"/>
  <c r="BX133"/>
  <c r="CM9"/>
  <c r="AI20"/>
  <c r="R31"/>
  <c r="EM31" s="1"/>
  <c r="R32"/>
  <c r="DK32" s="1"/>
  <c r="BY45"/>
  <c r="AI47"/>
  <c r="AI55"/>
  <c r="BY69"/>
  <c r="BY77"/>
  <c r="S89"/>
  <c r="DX89" s="1"/>
  <c r="CQ90"/>
  <c r="S98"/>
  <c r="DX98" s="1"/>
  <c r="CQ99"/>
  <c r="AI16" i="20"/>
  <c r="BX15"/>
  <c r="AI13"/>
  <c r="ED9" i="19"/>
  <c r="R12"/>
  <c r="DK12" s="1"/>
  <c r="CQ13"/>
  <c r="CQ17"/>
  <c r="CQ30"/>
  <c r="AI58"/>
  <c r="CQ134"/>
  <c r="BY60"/>
  <c r="CJ60"/>
  <c r="BX48"/>
  <c r="BX56"/>
  <c r="CQ60"/>
  <c r="BX68"/>
  <c r="CJ115"/>
  <c r="CJ133"/>
  <c r="CQ42"/>
  <c r="AI48"/>
  <c r="BY50"/>
  <c r="CQ50"/>
  <c r="R58"/>
  <c r="DW58" s="1"/>
  <c r="CQ59"/>
  <c r="BX60"/>
  <c r="CQ62"/>
  <c r="R104"/>
  <c r="DW104" s="1"/>
  <c r="R109"/>
  <c r="EM109" s="1"/>
  <c r="S114"/>
  <c r="DX114" s="1"/>
  <c r="CQ115"/>
  <c r="CJ116"/>
  <c r="BY132"/>
  <c r="CJ134"/>
  <c r="BX32"/>
  <c r="BX36"/>
  <c r="CJ50"/>
  <c r="CJ100"/>
  <c r="CQ102"/>
  <c r="CJ132"/>
  <c r="BY75"/>
  <c r="BY79"/>
  <c r="BY83"/>
  <c r="AI113"/>
  <c r="EK124"/>
  <c r="BY133"/>
  <c r="CQ32" i="20"/>
  <c r="CQ35"/>
  <c r="CQ42"/>
  <c r="CQ53"/>
  <c r="CQ109"/>
  <c r="CQ128"/>
  <c r="CQ129"/>
  <c r="CQ29"/>
  <c r="CQ38"/>
  <c r="CQ41"/>
  <c r="CQ43"/>
  <c r="CQ57"/>
  <c r="CQ59"/>
  <c r="CQ64"/>
  <c r="CQ95"/>
  <c r="CQ98"/>
  <c r="CQ106"/>
  <c r="CQ107"/>
  <c r="CQ116"/>
  <c r="CQ117"/>
  <c r="CQ119"/>
  <c r="CQ130"/>
  <c r="CQ26"/>
  <c r="CQ30"/>
  <c r="CQ39"/>
  <c r="CQ46"/>
  <c r="CQ51"/>
  <c r="CQ55"/>
  <c r="CQ62"/>
  <c r="CQ102"/>
  <c r="CQ111"/>
  <c r="CQ122"/>
  <c r="CI10"/>
  <c r="BX13"/>
  <c r="BX17"/>
  <c r="BX20"/>
  <c r="BX23"/>
  <c r="BY35"/>
  <c r="BY47"/>
  <c r="BY48"/>
  <c r="BY50"/>
  <c r="BX19"/>
  <c r="BX25"/>
  <c r="BX26"/>
  <c r="BX27"/>
  <c r="BY38"/>
  <c r="BY44"/>
  <c r="BY46"/>
  <c r="BY49"/>
  <c r="BY52"/>
  <c r="BX54"/>
  <c r="BY61"/>
  <c r="BX62"/>
  <c r="BX78"/>
  <c r="BX79"/>
  <c r="BX95"/>
  <c r="BX99"/>
  <c r="BX102"/>
  <c r="BX18"/>
  <c r="BX21"/>
  <c r="BX24"/>
  <c r="BY39"/>
  <c r="BY40"/>
  <c r="BY41"/>
  <c r="BY42"/>
  <c r="BY53"/>
  <c r="BY59"/>
  <c r="BX80"/>
  <c r="BX86"/>
  <c r="BX87"/>
  <c r="BX98"/>
  <c r="BX11"/>
  <c r="BY12"/>
  <c r="BY14"/>
  <c r="BY15"/>
  <c r="BY16"/>
  <c r="BY22"/>
  <c r="BY28"/>
  <c r="EJ30"/>
  <c r="BX30"/>
  <c r="BY31"/>
  <c r="BY34"/>
  <c r="BX35"/>
  <c r="BY37"/>
  <c r="BX39"/>
  <c r="BX42"/>
  <c r="BY43"/>
  <c r="BX47"/>
  <c r="BX50"/>
  <c r="BY51"/>
  <c r="BY55"/>
  <c r="EJ56"/>
  <c r="BY56"/>
  <c r="EJ57"/>
  <c r="BY57"/>
  <c r="BY58"/>
  <c r="BX59"/>
  <c r="BY63"/>
  <c r="EJ64"/>
  <c r="BY64"/>
  <c r="BX81"/>
  <c r="BX82"/>
  <c r="BX83"/>
  <c r="EJ84"/>
  <c r="BX94"/>
  <c r="BX103"/>
  <c r="AR9"/>
  <c r="AI23"/>
  <c r="AI67"/>
  <c r="AI28"/>
  <c r="AI35"/>
  <c r="AI71"/>
  <c r="AI74"/>
  <c r="AI75"/>
  <c r="AI73"/>
  <c r="AI31"/>
  <c r="AI24"/>
  <c r="AI34"/>
  <c r="AI38"/>
  <c r="AI46"/>
  <c r="AI49"/>
  <c r="AI61"/>
  <c r="AI68"/>
  <c r="AI69"/>
  <c r="AI76"/>
  <c r="AI77"/>
  <c r="AI26"/>
  <c r="AI37"/>
  <c r="AI57"/>
  <c r="AI58"/>
  <c r="AI90"/>
  <c r="AI91"/>
  <c r="AI106"/>
  <c r="AI111"/>
  <c r="AI123"/>
  <c r="AI45"/>
  <c r="AI54"/>
  <c r="AI62"/>
  <c r="AI65"/>
  <c r="AI78"/>
  <c r="AI86"/>
  <c r="AI87"/>
  <c r="AI98"/>
  <c r="AI107"/>
  <c r="AI119"/>
  <c r="AI128"/>
  <c r="AI131"/>
  <c r="AI32"/>
  <c r="AI41"/>
  <c r="AI42"/>
  <c r="AI50"/>
  <c r="AI53"/>
  <c r="AI95"/>
  <c r="AI102"/>
  <c r="AI116"/>
  <c r="AI127"/>
  <c r="EM105"/>
  <c r="DW105"/>
  <c r="EM97"/>
  <c r="DW97"/>
  <c r="DW89"/>
  <c r="EM89"/>
  <c r="EM31"/>
  <c r="EM49"/>
  <c r="W9"/>
  <c r="DL108"/>
  <c r="Q8"/>
  <c r="CJ12"/>
  <c r="CQ13"/>
  <c r="R15"/>
  <c r="EM15" s="1"/>
  <c r="CJ16"/>
  <c r="CQ17"/>
  <c r="R19"/>
  <c r="EM19" s="1"/>
  <c r="CJ20"/>
  <c r="CQ21"/>
  <c r="R23"/>
  <c r="EM23" s="1"/>
  <c r="CJ24"/>
  <c r="CQ25"/>
  <c r="S30"/>
  <c r="DX30" s="1"/>
  <c r="CQ33"/>
  <c r="EM38"/>
  <c r="S41"/>
  <c r="CJ41"/>
  <c r="S48"/>
  <c r="EN48" s="1"/>
  <c r="CJ54"/>
  <c r="EM54"/>
  <c r="CJ55"/>
  <c r="CJ56"/>
  <c r="S57"/>
  <c r="DX57" s="1"/>
  <c r="CJ57"/>
  <c r="S64"/>
  <c r="EN64" s="1"/>
  <c r="CJ67"/>
  <c r="CQ68"/>
  <c r="CJ71"/>
  <c r="CQ72"/>
  <c r="CJ75"/>
  <c r="CQ76"/>
  <c r="CQ82"/>
  <c r="CQ83"/>
  <c r="R88"/>
  <c r="DK88" s="1"/>
  <c r="CJ88"/>
  <c r="CJ90"/>
  <c r="CJ95"/>
  <c r="CQ96"/>
  <c r="CJ97"/>
  <c r="S98"/>
  <c r="DX98" s="1"/>
  <c r="CJ105"/>
  <c r="S106"/>
  <c r="DL106" s="1"/>
  <c r="CJ107"/>
  <c r="CQ108"/>
  <c r="S111"/>
  <c r="EN111" s="1"/>
  <c r="CJ111"/>
  <c r="CJ112"/>
  <c r="EM112"/>
  <c r="CJ113"/>
  <c r="EM115"/>
  <c r="S119"/>
  <c r="DX119" s="1"/>
  <c r="CJ119"/>
  <c r="CJ120"/>
  <c r="EM120"/>
  <c r="CJ121"/>
  <c r="EM123"/>
  <c r="S127"/>
  <c r="EN127" s="1"/>
  <c r="CJ127"/>
  <c r="CJ128"/>
  <c r="EM128"/>
  <c r="CJ129"/>
  <c r="EM131"/>
  <c r="Q10"/>
  <c r="W10"/>
  <c r="EM41"/>
  <c r="EM57"/>
  <c r="EJ65"/>
  <c r="S89"/>
  <c r="DX89" s="1"/>
  <c r="R12"/>
  <c r="EM12" s="1"/>
  <c r="R13"/>
  <c r="EM13" s="1"/>
  <c r="CJ14"/>
  <c r="CQ15"/>
  <c r="R17"/>
  <c r="EM17" s="1"/>
  <c r="CJ18"/>
  <c r="CQ19"/>
  <c r="R21"/>
  <c r="EM21" s="1"/>
  <c r="CJ22"/>
  <c r="CQ23"/>
  <c r="R25"/>
  <c r="EM25" s="1"/>
  <c r="CJ26"/>
  <c r="CJ28"/>
  <c r="EM28"/>
  <c r="CJ29"/>
  <c r="CJ30"/>
  <c r="S31"/>
  <c r="DL31" s="1"/>
  <c r="CJ31"/>
  <c r="CJ34"/>
  <c r="S40"/>
  <c r="EN40" s="1"/>
  <c r="CJ46"/>
  <c r="EM46"/>
  <c r="CJ47"/>
  <c r="CJ48"/>
  <c r="S49"/>
  <c r="DX49" s="1"/>
  <c r="CJ49"/>
  <c r="S56"/>
  <c r="EN56" s="1"/>
  <c r="CJ62"/>
  <c r="EM62"/>
  <c r="CJ63"/>
  <c r="CJ64"/>
  <c r="S65"/>
  <c r="DL65" s="1"/>
  <c r="CJ65"/>
  <c r="CQ66"/>
  <c r="CJ69"/>
  <c r="CQ70"/>
  <c r="CJ73"/>
  <c r="CQ74"/>
  <c r="CJ77"/>
  <c r="CQ78"/>
  <c r="CQ81"/>
  <c r="CJ87"/>
  <c r="CQ88"/>
  <c r="CJ89"/>
  <c r="S90"/>
  <c r="DL90" s="1"/>
  <c r="R96"/>
  <c r="EM96" s="1"/>
  <c r="CJ96"/>
  <c r="CJ98"/>
  <c r="CJ106"/>
  <c r="R108"/>
  <c r="DK108" s="1"/>
  <c r="CJ108"/>
  <c r="S115"/>
  <c r="EK115" s="1"/>
  <c r="CJ115"/>
  <c r="CJ116"/>
  <c r="EM116"/>
  <c r="CJ117"/>
  <c r="S123"/>
  <c r="EK123" s="1"/>
  <c r="CJ123"/>
  <c r="CJ124"/>
  <c r="EM124"/>
  <c r="CJ125"/>
  <c r="S131"/>
  <c r="EK131" s="1"/>
  <c r="CJ131"/>
  <c r="CJ132"/>
  <c r="EM132"/>
  <c r="CJ133"/>
  <c r="DX17"/>
  <c r="DL17"/>
  <c r="EN17"/>
  <c r="EK17"/>
  <c r="DX21"/>
  <c r="EK21"/>
  <c r="EN21"/>
  <c r="DL21"/>
  <c r="DX25"/>
  <c r="EN25"/>
  <c r="DL25"/>
  <c r="EK25"/>
  <c r="CM9"/>
  <c r="CJ11"/>
  <c r="CM10"/>
  <c r="DX16"/>
  <c r="EK16"/>
  <c r="EN16"/>
  <c r="DL16"/>
  <c r="DX20"/>
  <c r="DL20"/>
  <c r="EK20"/>
  <c r="EN20"/>
  <c r="DX24"/>
  <c r="DL24"/>
  <c r="EK24"/>
  <c r="EN24"/>
  <c r="DX15"/>
  <c r="DL15"/>
  <c r="EN15"/>
  <c r="EK15"/>
  <c r="DX19"/>
  <c r="DL19"/>
  <c r="EN19"/>
  <c r="EK19"/>
  <c r="DX23"/>
  <c r="EN23"/>
  <c r="DL23"/>
  <c r="EK23"/>
  <c r="DX12"/>
  <c r="DL12"/>
  <c r="EN12"/>
  <c r="EK12"/>
  <c r="DX13"/>
  <c r="EK13"/>
  <c r="EN13"/>
  <c r="DL13"/>
  <c r="EM11"/>
  <c r="DK11"/>
  <c r="EJ11"/>
  <c r="DW11"/>
  <c r="DX14"/>
  <c r="DL14"/>
  <c r="EN14"/>
  <c r="EK14"/>
  <c r="DX18"/>
  <c r="EN18"/>
  <c r="DL18"/>
  <c r="EK18"/>
  <c r="DX22"/>
  <c r="DL22"/>
  <c r="EN22"/>
  <c r="EK22"/>
  <c r="EN26"/>
  <c r="DL26"/>
  <c r="DX26"/>
  <c r="DW29"/>
  <c r="DK29"/>
  <c r="DK34"/>
  <c r="DW34"/>
  <c r="DK35"/>
  <c r="DW35"/>
  <c r="DK51"/>
  <c r="DW51"/>
  <c r="DK55"/>
  <c r="DW55"/>
  <c r="DK59"/>
  <c r="DW59"/>
  <c r="BY108"/>
  <c r="BX108"/>
  <c r="DW30"/>
  <c r="DK30"/>
  <c r="DK36"/>
  <c r="DW36"/>
  <c r="DK48"/>
  <c r="DW48"/>
  <c r="DK64"/>
  <c r="DW64"/>
  <c r="S67"/>
  <c r="EK67" s="1"/>
  <c r="R67"/>
  <c r="EJ67" s="1"/>
  <c r="S69"/>
  <c r="EK69" s="1"/>
  <c r="R69"/>
  <c r="S70"/>
  <c r="EK70" s="1"/>
  <c r="R70"/>
  <c r="EJ70" s="1"/>
  <c r="S71"/>
  <c r="EK71" s="1"/>
  <c r="R71"/>
  <c r="S72"/>
  <c r="R72"/>
  <c r="EJ72" s="1"/>
  <c r="S73"/>
  <c r="EK73" s="1"/>
  <c r="R73"/>
  <c r="S74"/>
  <c r="R74"/>
  <c r="EJ74" s="1"/>
  <c r="S75"/>
  <c r="EK75" s="1"/>
  <c r="R75"/>
  <c r="EJ75" s="1"/>
  <c r="S76"/>
  <c r="R76"/>
  <c r="EJ76" s="1"/>
  <c r="S77"/>
  <c r="EK77" s="1"/>
  <c r="R77"/>
  <c r="R78"/>
  <c r="S78"/>
  <c r="EK78" s="1"/>
  <c r="R79"/>
  <c r="S79"/>
  <c r="AI85"/>
  <c r="AI84"/>
  <c r="AI89"/>
  <c r="AI88"/>
  <c r="AI93"/>
  <c r="AI92"/>
  <c r="AI97"/>
  <c r="AI96"/>
  <c r="AI101"/>
  <c r="AI100"/>
  <c r="R107"/>
  <c r="S107"/>
  <c r="DW27"/>
  <c r="DK27"/>
  <c r="DW31"/>
  <c r="DK31"/>
  <c r="DK37"/>
  <c r="DW37"/>
  <c r="DK41"/>
  <c r="DW41"/>
  <c r="DK45"/>
  <c r="DW45"/>
  <c r="DK49"/>
  <c r="DW49"/>
  <c r="DK53"/>
  <c r="DW53"/>
  <c r="DK57"/>
  <c r="DW57"/>
  <c r="DK61"/>
  <c r="DW61"/>
  <c r="EM65"/>
  <c r="DK65"/>
  <c r="DW65"/>
  <c r="R80"/>
  <c r="S80"/>
  <c r="R81"/>
  <c r="S81"/>
  <c r="EK81" s="1"/>
  <c r="BY84"/>
  <c r="BX84"/>
  <c r="BY88"/>
  <c r="BX88"/>
  <c r="BY92"/>
  <c r="BX92"/>
  <c r="BY96"/>
  <c r="BX96"/>
  <c r="BY100"/>
  <c r="BX100"/>
  <c r="AI105"/>
  <c r="AI104"/>
  <c r="R110"/>
  <c r="S110"/>
  <c r="R114"/>
  <c r="S114"/>
  <c r="R118"/>
  <c r="S118"/>
  <c r="R122"/>
  <c r="S122"/>
  <c r="R126"/>
  <c r="S126"/>
  <c r="R130"/>
  <c r="S130"/>
  <c r="R134"/>
  <c r="S134"/>
  <c r="EJ33"/>
  <c r="AI81"/>
  <c r="EK26"/>
  <c r="AI29"/>
  <c r="AI33"/>
  <c r="EM34"/>
  <c r="AI39"/>
  <c r="AI47"/>
  <c r="AI55"/>
  <c r="AI59"/>
  <c r="AI63"/>
  <c r="AI82"/>
  <c r="AI83"/>
  <c r="AR8"/>
  <c r="Q9"/>
  <c r="CI9"/>
  <c r="AR10"/>
  <c r="S11"/>
  <c r="S28"/>
  <c r="BY29"/>
  <c r="EM29"/>
  <c r="AI30"/>
  <c r="S32"/>
  <c r="DK33"/>
  <c r="EJ34"/>
  <c r="EM35"/>
  <c r="AI36"/>
  <c r="BX36"/>
  <c r="S38"/>
  <c r="EK38" s="1"/>
  <c r="AI40"/>
  <c r="BX40"/>
  <c r="S42"/>
  <c r="AI44"/>
  <c r="BX44"/>
  <c r="S46"/>
  <c r="AI48"/>
  <c r="BX48"/>
  <c r="S50"/>
  <c r="EK50" s="1"/>
  <c r="EM51"/>
  <c r="AI52"/>
  <c r="BX52"/>
  <c r="S54"/>
  <c r="EK54" s="1"/>
  <c r="EM55"/>
  <c r="AI56"/>
  <c r="BX56"/>
  <c r="S58"/>
  <c r="EK58" s="1"/>
  <c r="EM59"/>
  <c r="AI60"/>
  <c r="BX60"/>
  <c r="S62"/>
  <c r="EK62" s="1"/>
  <c r="AI64"/>
  <c r="BX64"/>
  <c r="AI66"/>
  <c r="DK39"/>
  <c r="DW39"/>
  <c r="DK43"/>
  <c r="DW43"/>
  <c r="DK47"/>
  <c r="DW47"/>
  <c r="DK63"/>
  <c r="DW63"/>
  <c r="R103"/>
  <c r="S103"/>
  <c r="DK40"/>
  <c r="DW40"/>
  <c r="DK44"/>
  <c r="DW44"/>
  <c r="DK52"/>
  <c r="DW52"/>
  <c r="DK56"/>
  <c r="DW56"/>
  <c r="DK60"/>
  <c r="DW60"/>
  <c r="S66"/>
  <c r="R66"/>
  <c r="EJ66" s="1"/>
  <c r="S68"/>
  <c r="R68"/>
  <c r="DW28"/>
  <c r="DK28"/>
  <c r="DW32"/>
  <c r="DK32"/>
  <c r="DK38"/>
  <c r="DW38"/>
  <c r="DK42"/>
  <c r="DW42"/>
  <c r="DK46"/>
  <c r="DW46"/>
  <c r="DK50"/>
  <c r="DW50"/>
  <c r="DK54"/>
  <c r="DW54"/>
  <c r="DK58"/>
  <c r="DW58"/>
  <c r="DK62"/>
  <c r="DW62"/>
  <c r="R82"/>
  <c r="S82"/>
  <c r="R83"/>
  <c r="S83"/>
  <c r="EK83" s="1"/>
  <c r="EN85"/>
  <c r="DL85"/>
  <c r="EK85"/>
  <c r="DX85"/>
  <c r="R87"/>
  <c r="S87"/>
  <c r="R91"/>
  <c r="S91"/>
  <c r="EN93"/>
  <c r="DL93"/>
  <c r="EK93"/>
  <c r="DX93"/>
  <c r="R95"/>
  <c r="S95"/>
  <c r="R99"/>
  <c r="S99"/>
  <c r="EN101"/>
  <c r="DL101"/>
  <c r="EK101"/>
  <c r="DX101"/>
  <c r="BY104"/>
  <c r="BX104"/>
  <c r="AI109"/>
  <c r="AI108"/>
  <c r="EN109"/>
  <c r="EK109"/>
  <c r="DL109"/>
  <c r="CJ9"/>
  <c r="DW33"/>
  <c r="AI43"/>
  <c r="AI51"/>
  <c r="W8"/>
  <c r="AI27"/>
  <c r="S29"/>
  <c r="EJ29"/>
  <c r="BY30"/>
  <c r="EM30"/>
  <c r="S33"/>
  <c r="S35"/>
  <c r="EJ35"/>
  <c r="EM36"/>
  <c r="BX37"/>
  <c r="S39"/>
  <c r="EJ39"/>
  <c r="EM40"/>
  <c r="BX41"/>
  <c r="S43"/>
  <c r="EJ43"/>
  <c r="EM44"/>
  <c r="BX45"/>
  <c r="S47"/>
  <c r="EK47" s="1"/>
  <c r="EJ47"/>
  <c r="EM48"/>
  <c r="BX49"/>
  <c r="S51"/>
  <c r="EJ51"/>
  <c r="EM52"/>
  <c r="BX53"/>
  <c r="S55"/>
  <c r="EK55" s="1"/>
  <c r="EJ55"/>
  <c r="EM56"/>
  <c r="BX57"/>
  <c r="S59"/>
  <c r="EJ59"/>
  <c r="EM60"/>
  <c r="BX61"/>
  <c r="S63"/>
  <c r="EK63" s="1"/>
  <c r="EJ63"/>
  <c r="EM64"/>
  <c r="BX65"/>
  <c r="AI79"/>
  <c r="DK86"/>
  <c r="EJ86"/>
  <c r="DW86"/>
  <c r="DK90"/>
  <c r="EJ90"/>
  <c r="DW90"/>
  <c r="DK94"/>
  <c r="EJ94"/>
  <c r="DW94"/>
  <c r="DK98"/>
  <c r="EJ98"/>
  <c r="DW98"/>
  <c r="DK102"/>
  <c r="EJ102"/>
  <c r="DW102"/>
  <c r="DK106"/>
  <c r="EJ106"/>
  <c r="DW106"/>
  <c r="R113"/>
  <c r="S113"/>
  <c r="R117"/>
  <c r="S117"/>
  <c r="R121"/>
  <c r="S121"/>
  <c r="R125"/>
  <c r="S125"/>
  <c r="R129"/>
  <c r="S129"/>
  <c r="R133"/>
  <c r="S133"/>
  <c r="BX66"/>
  <c r="BX68"/>
  <c r="BX70"/>
  <c r="BX72"/>
  <c r="BX74"/>
  <c r="BX76"/>
  <c r="BY79"/>
  <c r="BY81"/>
  <c r="BY83"/>
  <c r="DL84"/>
  <c r="BY87"/>
  <c r="DL88"/>
  <c r="BY91"/>
  <c r="DL92"/>
  <c r="BY95"/>
  <c r="DL96"/>
  <c r="BY99"/>
  <c r="DL100"/>
  <c r="BY103"/>
  <c r="DL104"/>
  <c r="BY107"/>
  <c r="EN84"/>
  <c r="DX84"/>
  <c r="EN88"/>
  <c r="DX88"/>
  <c r="DK89"/>
  <c r="EJ89"/>
  <c r="EN92"/>
  <c r="DX92"/>
  <c r="EN96"/>
  <c r="DX96"/>
  <c r="DK97"/>
  <c r="EJ97"/>
  <c r="EN100"/>
  <c r="DX100"/>
  <c r="EN104"/>
  <c r="DX104"/>
  <c r="DK105"/>
  <c r="EJ105"/>
  <c r="EN108"/>
  <c r="DX108"/>
  <c r="BX67"/>
  <c r="BX69"/>
  <c r="BX71"/>
  <c r="BX73"/>
  <c r="BX75"/>
  <c r="BX77"/>
  <c r="CQ85"/>
  <c r="CQ89"/>
  <c r="CQ93"/>
  <c r="CQ97"/>
  <c r="CQ101"/>
  <c r="EM102"/>
  <c r="CQ105"/>
  <c r="EM106"/>
  <c r="AI113"/>
  <c r="AI117"/>
  <c r="AI121"/>
  <c r="AI125"/>
  <c r="AI129"/>
  <c r="AI133"/>
  <c r="DK111"/>
  <c r="DW111"/>
  <c r="DK115"/>
  <c r="DW115"/>
  <c r="DK119"/>
  <c r="DW119"/>
  <c r="DK123"/>
  <c r="DW123"/>
  <c r="DK127"/>
  <c r="DW127"/>
  <c r="DK131"/>
  <c r="DW131"/>
  <c r="BY85"/>
  <c r="BY89"/>
  <c r="BY93"/>
  <c r="BY97"/>
  <c r="BY101"/>
  <c r="BY105"/>
  <c r="BY109"/>
  <c r="AI110"/>
  <c r="S112"/>
  <c r="BY113"/>
  <c r="AI114"/>
  <c r="S116"/>
  <c r="BY117"/>
  <c r="AI118"/>
  <c r="S120"/>
  <c r="BY121"/>
  <c r="AI122"/>
  <c r="S124"/>
  <c r="BY125"/>
  <c r="AI126"/>
  <c r="S128"/>
  <c r="BY129"/>
  <c r="AI130"/>
  <c r="S132"/>
  <c r="BY133"/>
  <c r="AI134"/>
  <c r="DK112"/>
  <c r="DW112"/>
  <c r="DK116"/>
  <c r="DW116"/>
  <c r="DK120"/>
  <c r="DW120"/>
  <c r="DK124"/>
  <c r="DW124"/>
  <c r="DK128"/>
  <c r="DW128"/>
  <c r="DK132"/>
  <c r="DW132"/>
  <c r="BY86"/>
  <c r="BY90"/>
  <c r="BY94"/>
  <c r="BY98"/>
  <c r="BY102"/>
  <c r="BY106"/>
  <c r="BY110"/>
  <c r="BY114"/>
  <c r="BY118"/>
  <c r="BY122"/>
  <c r="BY126"/>
  <c r="BY130"/>
  <c r="BY134"/>
  <c r="CJ24" i="19"/>
  <c r="BX41"/>
  <c r="BX42"/>
  <c r="BX54"/>
  <c r="BX62"/>
  <c r="R116"/>
  <c r="DW116" s="1"/>
  <c r="BX22"/>
  <c r="BX61"/>
  <c r="BX113"/>
  <c r="BX19"/>
  <c r="AI23"/>
  <c r="CQ52"/>
  <c r="CQ56"/>
  <c r="CQ64"/>
  <c r="CQ84"/>
  <c r="BY88"/>
  <c r="CQ88"/>
  <c r="BX97"/>
  <c r="CJ104"/>
  <c r="CQ127"/>
  <c r="BX16"/>
  <c r="CQ16"/>
  <c r="BX25"/>
  <c r="CQ33"/>
  <c r="CJ41"/>
  <c r="CJ67"/>
  <c r="BX73"/>
  <c r="CJ91"/>
  <c r="BX93"/>
  <c r="CJ95"/>
  <c r="CJ107"/>
  <c r="BX121"/>
  <c r="BX127"/>
  <c r="BX17"/>
  <c r="CQ22"/>
  <c r="CQ35"/>
  <c r="CJ36"/>
  <c r="BX38"/>
  <c r="CQ41"/>
  <c r="BX50"/>
  <c r="BX51"/>
  <c r="R52"/>
  <c r="DK52" s="1"/>
  <c r="BX52"/>
  <c r="CQ55"/>
  <c r="CJ57"/>
  <c r="CJ58"/>
  <c r="CQ61"/>
  <c r="CJ62"/>
  <c r="BY67"/>
  <c r="R71"/>
  <c r="EM71" s="1"/>
  <c r="R73"/>
  <c r="DW73" s="1"/>
  <c r="EN73"/>
  <c r="CJ83"/>
  <c r="CQ95"/>
  <c r="CJ96"/>
  <c r="CJ97"/>
  <c r="CQ107"/>
  <c r="BX111"/>
  <c r="CQ111"/>
  <c r="CJ120"/>
  <c r="BX129"/>
  <c r="R19"/>
  <c r="DK19" s="1"/>
  <c r="S20"/>
  <c r="DX20" s="1"/>
  <c r="R22"/>
  <c r="DK22" s="1"/>
  <c r="CQ24"/>
  <c r="CQ28"/>
  <c r="CQ32"/>
  <c r="CQ36"/>
  <c r="S43"/>
  <c r="DX43" s="1"/>
  <c r="CQ44"/>
  <c r="CQ48"/>
  <c r="R54"/>
  <c r="DK54" s="1"/>
  <c r="R55"/>
  <c r="DW55" s="1"/>
  <c r="CQ58"/>
  <c r="S61"/>
  <c r="DX61" s="1"/>
  <c r="BY96"/>
  <c r="CQ96"/>
  <c r="CQ98"/>
  <c r="CJ123"/>
  <c r="R125"/>
  <c r="EM125" s="1"/>
  <c r="AI129"/>
  <c r="DK43"/>
  <c r="EM43"/>
  <c r="CJ32"/>
  <c r="AI37"/>
  <c r="CJ38"/>
  <c r="CJ42"/>
  <c r="CJ56"/>
  <c r="CQ14"/>
  <c r="CJ16"/>
  <c r="CJ18"/>
  <c r="CJ19"/>
  <c r="CQ25"/>
  <c r="CJ26"/>
  <c r="R29"/>
  <c r="DK29" s="1"/>
  <c r="BX29"/>
  <c r="R30"/>
  <c r="DK30" s="1"/>
  <c r="BX30"/>
  <c r="CJ35"/>
  <c r="BY36"/>
  <c r="AI39"/>
  <c r="BY40"/>
  <c r="CQ40"/>
  <c r="CJ52"/>
  <c r="CJ55"/>
  <c r="R57"/>
  <c r="DW57" s="1"/>
  <c r="CJ61"/>
  <c r="BY62"/>
  <c r="BY64"/>
  <c r="CQ65"/>
  <c r="CJ66"/>
  <c r="BY68"/>
  <c r="BY71"/>
  <c r="R78"/>
  <c r="EM78" s="1"/>
  <c r="CJ78"/>
  <c r="AI87"/>
  <c r="R100"/>
  <c r="DW100" s="1"/>
  <c r="BX101"/>
  <c r="CQ104"/>
  <c r="EK108"/>
  <c r="BX109"/>
  <c r="CJ111"/>
  <c r="CJ112"/>
  <c r="CJ113"/>
  <c r="CQ118"/>
  <c r="BY128"/>
  <c r="CQ128"/>
  <c r="CQ130"/>
  <c r="CJ131"/>
  <c r="CJ22"/>
  <c r="BX27"/>
  <c r="CJ40"/>
  <c r="BX43"/>
  <c r="CJ48"/>
  <c r="AI57"/>
  <c r="BX58"/>
  <c r="CJ64"/>
  <c r="CJ68"/>
  <c r="CJ69"/>
  <c r="AI80"/>
  <c r="BX87"/>
  <c r="BX89"/>
  <c r="BX95"/>
  <c r="CQ106"/>
  <c r="BX117"/>
  <c r="BX125"/>
  <c r="CJ127"/>
  <c r="CJ128"/>
  <c r="CJ129"/>
  <c r="BY17"/>
  <c r="BY18"/>
  <c r="CQ18"/>
  <c r="BY20"/>
  <c r="BY26"/>
  <c r="CQ26"/>
  <c r="BY32"/>
  <c r="S34"/>
  <c r="DL34" s="1"/>
  <c r="BY35"/>
  <c r="R36"/>
  <c r="DK36" s="1"/>
  <c r="R39"/>
  <c r="DK39" s="1"/>
  <c r="R41"/>
  <c r="DK41" s="1"/>
  <c r="AI44"/>
  <c r="BX47"/>
  <c r="BY53"/>
  <c r="CQ53"/>
  <c r="R56"/>
  <c r="DW56" s="1"/>
  <c r="S62"/>
  <c r="DX62" s="1"/>
  <c r="CQ66"/>
  <c r="BY72"/>
  <c r="R75"/>
  <c r="DK75" s="1"/>
  <c r="EN75"/>
  <c r="BY81"/>
  <c r="BY86"/>
  <c r="EK92"/>
  <c r="R93"/>
  <c r="EM93" s="1"/>
  <c r="AI97"/>
  <c r="BY112"/>
  <c r="CQ112"/>
  <c r="CQ114"/>
  <c r="R120"/>
  <c r="DW120" s="1"/>
  <c r="CQ122"/>
  <c r="S130"/>
  <c r="EN130" s="1"/>
  <c r="CQ131"/>
  <c r="CJ15"/>
  <c r="AI45"/>
  <c r="EK79"/>
  <c r="BX12"/>
  <c r="CQ12"/>
  <c r="CJ14"/>
  <c r="CJ23"/>
  <c r="BX31"/>
  <c r="CJ33"/>
  <c r="CJ37"/>
  <c r="CQ38"/>
  <c r="CJ39"/>
  <c r="CJ43"/>
  <c r="CJ46"/>
  <c r="CJ47"/>
  <c r="AI50"/>
  <c r="BX57"/>
  <c r="BY58"/>
  <c r="AI67"/>
  <c r="BX71"/>
  <c r="CJ84"/>
  <c r="EM89"/>
  <c r="CJ94"/>
  <c r="BX98"/>
  <c r="BX99"/>
  <c r="CJ101"/>
  <c r="CJ110"/>
  <c r="BX114"/>
  <c r="BX115"/>
  <c r="CJ117"/>
  <c r="AI126"/>
  <c r="CJ126"/>
  <c r="BX130"/>
  <c r="S15"/>
  <c r="DX15" s="1"/>
  <c r="BX15"/>
  <c r="CQ15"/>
  <c r="BY16"/>
  <c r="CQ19"/>
  <c r="CJ20"/>
  <c r="BY22"/>
  <c r="R25"/>
  <c r="DK25" s="1"/>
  <c r="BX26"/>
  <c r="CJ27"/>
  <c r="AI30"/>
  <c r="BY38"/>
  <c r="BY41"/>
  <c r="BY42"/>
  <c r="CQ43"/>
  <c r="S44"/>
  <c r="DX44" s="1"/>
  <c r="BX44"/>
  <c r="CQ46"/>
  <c r="CQ47"/>
  <c r="BY48"/>
  <c r="CQ49"/>
  <c r="R50"/>
  <c r="DK50" s="1"/>
  <c r="AI51"/>
  <c r="AI56"/>
  <c r="AI61"/>
  <c r="S63"/>
  <c r="DX63" s="1"/>
  <c r="S64"/>
  <c r="DL64" s="1"/>
  <c r="BX64"/>
  <c r="BY65"/>
  <c r="S66"/>
  <c r="DX66" s="1"/>
  <c r="BY66"/>
  <c r="BX70"/>
  <c r="CJ71"/>
  <c r="AI74"/>
  <c r="AI75"/>
  <c r="BX77"/>
  <c r="BX79"/>
  <c r="S85"/>
  <c r="EK85" s="1"/>
  <c r="BX85"/>
  <c r="CQ85"/>
  <c r="CQ86"/>
  <c r="AI90"/>
  <c r="CJ90"/>
  <c r="CQ91"/>
  <c r="AI93"/>
  <c r="CJ92"/>
  <c r="CQ94"/>
  <c r="EK96"/>
  <c r="R97"/>
  <c r="EM97" s="1"/>
  <c r="AI103"/>
  <c r="CJ103"/>
  <c r="AI105"/>
  <c r="AI106"/>
  <c r="CJ106"/>
  <c r="AI109"/>
  <c r="CJ108"/>
  <c r="CQ110"/>
  <c r="EK112"/>
  <c r="R113"/>
  <c r="EM113" s="1"/>
  <c r="AI119"/>
  <c r="CJ119"/>
  <c r="AI121"/>
  <c r="AI122"/>
  <c r="CJ122"/>
  <c r="CQ123"/>
  <c r="AI125"/>
  <c r="CJ124"/>
  <c r="CQ126"/>
  <c r="EK128"/>
  <c r="R129"/>
  <c r="DW129" s="1"/>
  <c r="BX131"/>
  <c r="BY19"/>
  <c r="CQ20"/>
  <c r="BY24"/>
  <c r="AI28"/>
  <c r="AI31"/>
  <c r="BX33"/>
  <c r="S37"/>
  <c r="EK37" s="1"/>
  <c r="R38"/>
  <c r="DW38" s="1"/>
  <c r="EM39"/>
  <c r="R47"/>
  <c r="DK47" s="1"/>
  <c r="R48"/>
  <c r="DK48" s="1"/>
  <c r="R49"/>
  <c r="DK49" s="1"/>
  <c r="BY52"/>
  <c r="BY55"/>
  <c r="BY56"/>
  <c r="CQ57"/>
  <c r="BY61"/>
  <c r="CQ67"/>
  <c r="AI72"/>
  <c r="BY73"/>
  <c r="R77"/>
  <c r="DW77" s="1"/>
  <c r="CJ77"/>
  <c r="EK77"/>
  <c r="R79"/>
  <c r="EJ79" s="1"/>
  <c r="EN79"/>
  <c r="EN80"/>
  <c r="EN81"/>
  <c r="CJ88"/>
  <c r="CQ92"/>
  <c r="S94"/>
  <c r="DX94" s="1"/>
  <c r="AI99"/>
  <c r="CJ99"/>
  <c r="BY100"/>
  <c r="CQ103"/>
  <c r="S105"/>
  <c r="DX105" s="1"/>
  <c r="BX105"/>
  <c r="CQ108"/>
  <c r="S110"/>
  <c r="DX110" s="1"/>
  <c r="AI115"/>
  <c r="BY116"/>
  <c r="CQ119"/>
  <c r="S121"/>
  <c r="DX121" s="1"/>
  <c r="CQ124"/>
  <c r="S126"/>
  <c r="EK126" s="1"/>
  <c r="AI133"/>
  <c r="CJ65"/>
  <c r="S65"/>
  <c r="DX65" s="1"/>
  <c r="CQ63"/>
  <c r="BY63"/>
  <c r="BX63"/>
  <c r="CJ63"/>
  <c r="BY59"/>
  <c r="AI60"/>
  <c r="S59"/>
  <c r="DX59" s="1"/>
  <c r="CJ59"/>
  <c r="BY57"/>
  <c r="CQ54"/>
  <c r="BY54"/>
  <c r="AI54"/>
  <c r="CJ54"/>
  <c r="BX53"/>
  <c r="AI53"/>
  <c r="CJ53"/>
  <c r="R53"/>
  <c r="DK53" s="1"/>
  <c r="CQ51"/>
  <c r="BY51"/>
  <c r="AI52"/>
  <c r="CJ51"/>
  <c r="R51"/>
  <c r="DK51" s="1"/>
  <c r="BY49"/>
  <c r="BX49"/>
  <c r="AI49"/>
  <c r="CJ49"/>
  <c r="BY47"/>
  <c r="BX46"/>
  <c r="S46"/>
  <c r="EN46" s="1"/>
  <c r="BX45"/>
  <c r="AI46"/>
  <c r="R45"/>
  <c r="DK45" s="1"/>
  <c r="CQ45"/>
  <c r="CJ45"/>
  <c r="CQ37"/>
  <c r="BX37"/>
  <c r="AI38"/>
  <c r="BY34"/>
  <c r="BY33"/>
  <c r="BX34"/>
  <c r="AI35"/>
  <c r="CJ34"/>
  <c r="CQ34"/>
  <c r="CQ31"/>
  <c r="BY31"/>
  <c r="CJ31"/>
  <c r="CQ29"/>
  <c r="BY29"/>
  <c r="CJ29"/>
  <c r="BX28"/>
  <c r="AI29"/>
  <c r="S28"/>
  <c r="DX28" s="1"/>
  <c r="CQ27"/>
  <c r="S27"/>
  <c r="DX27" s="1"/>
  <c r="DK27"/>
  <c r="EM27"/>
  <c r="BY25"/>
  <c r="CJ25"/>
  <c r="CQ23"/>
  <c r="BX23"/>
  <c r="S23"/>
  <c r="DX23" s="1"/>
  <c r="EM23"/>
  <c r="CQ21"/>
  <c r="BY21"/>
  <c r="BX21"/>
  <c r="AI18"/>
  <c r="R17"/>
  <c r="DK17" s="1"/>
  <c r="CJ17"/>
  <c r="AI15"/>
  <c r="R16"/>
  <c r="DW16" s="1"/>
  <c r="S16"/>
  <c r="DX16" s="1"/>
  <c r="AI21"/>
  <c r="AI22"/>
  <c r="R26"/>
  <c r="DW26" s="1"/>
  <c r="S26"/>
  <c r="EN26" s="1"/>
  <c r="DK28"/>
  <c r="EM28"/>
  <c r="R33"/>
  <c r="DW33" s="1"/>
  <c r="S33"/>
  <c r="EK33" s="1"/>
  <c r="R42"/>
  <c r="DW42" s="1"/>
  <c r="S42"/>
  <c r="EN42" s="1"/>
  <c r="DK44"/>
  <c r="EM44"/>
  <c r="DW101"/>
  <c r="EM101"/>
  <c r="DW105"/>
  <c r="EM105"/>
  <c r="DW117"/>
  <c r="EM117"/>
  <c r="EM121"/>
  <c r="DW121"/>
  <c r="R18"/>
  <c r="DW18" s="1"/>
  <c r="S18"/>
  <c r="DX18" s="1"/>
  <c r="AI24"/>
  <c r="AI25"/>
  <c r="R35"/>
  <c r="S35"/>
  <c r="DX35" s="1"/>
  <c r="AI40"/>
  <c r="AI41"/>
  <c r="BX18"/>
  <c r="CJ28"/>
  <c r="BX35"/>
  <c r="CJ44"/>
  <c r="AI16"/>
  <c r="AI17"/>
  <c r="R21"/>
  <c r="EJ21" s="1"/>
  <c r="S21"/>
  <c r="DL21" s="1"/>
  <c r="AI26"/>
  <c r="AI27"/>
  <c r="AI33"/>
  <c r="AI34"/>
  <c r="AI42"/>
  <c r="AI43"/>
  <c r="R24"/>
  <c r="DW24" s="1"/>
  <c r="S24"/>
  <c r="DX24" s="1"/>
  <c r="DK37"/>
  <c r="EM37"/>
  <c r="R40"/>
  <c r="EJ40" s="1"/>
  <c r="S40"/>
  <c r="DX40" s="1"/>
  <c r="DK46"/>
  <c r="EM46"/>
  <c r="AI19"/>
  <c r="BX24"/>
  <c r="CJ30"/>
  <c r="AI36"/>
  <c r="BX40"/>
  <c r="AI62"/>
  <c r="EM15"/>
  <c r="EM20"/>
  <c r="EJ27"/>
  <c r="EJ43"/>
  <c r="AI69"/>
  <c r="CJ73"/>
  <c r="BX75"/>
  <c r="AI76"/>
  <c r="CJ79"/>
  <c r="BX81"/>
  <c r="AI82"/>
  <c r="DW85"/>
  <c r="EJ15"/>
  <c r="EJ20"/>
  <c r="EJ23"/>
  <c r="BY27"/>
  <c r="EJ34"/>
  <c r="BY43"/>
  <c r="AI59"/>
  <c r="BX59"/>
  <c r="AI65"/>
  <c r="BX65"/>
  <c r="AI66"/>
  <c r="BX66"/>
  <c r="BX69"/>
  <c r="EN69"/>
  <c r="AI71"/>
  <c r="CJ72"/>
  <c r="BX74"/>
  <c r="CJ75"/>
  <c r="EK75"/>
  <c r="R80"/>
  <c r="DW80" s="1"/>
  <c r="CJ80"/>
  <c r="R81"/>
  <c r="DK81" s="1"/>
  <c r="CJ81"/>
  <c r="EK81"/>
  <c r="BX83"/>
  <c r="CJ85"/>
  <c r="CQ87"/>
  <c r="CJ89"/>
  <c r="S90"/>
  <c r="DX90" s="1"/>
  <c r="BX90"/>
  <c r="BY92"/>
  <c r="AI95"/>
  <c r="R96"/>
  <c r="DW96" s="1"/>
  <c r="AI98"/>
  <c r="CJ98"/>
  <c r="EK100"/>
  <c r="S101"/>
  <c r="DX101" s="1"/>
  <c r="BX103"/>
  <c r="CJ105"/>
  <c r="S106"/>
  <c r="DX106" s="1"/>
  <c r="BX106"/>
  <c r="BY108"/>
  <c r="AI111"/>
  <c r="R112"/>
  <c r="DW112" s="1"/>
  <c r="AI114"/>
  <c r="CJ114"/>
  <c r="EK116"/>
  <c r="S117"/>
  <c r="DX117" s="1"/>
  <c r="BX119"/>
  <c r="CQ120"/>
  <c r="CJ121"/>
  <c r="S122"/>
  <c r="DX122" s="1"/>
  <c r="BX122"/>
  <c r="BY124"/>
  <c r="AI127"/>
  <c r="R128"/>
  <c r="DW128" s="1"/>
  <c r="AI130"/>
  <c r="CJ130"/>
  <c r="AI131"/>
  <c r="R132"/>
  <c r="DW132" s="1"/>
  <c r="S133"/>
  <c r="EN133" s="1"/>
  <c r="BX134"/>
  <c r="EM34"/>
  <c r="AI68"/>
  <c r="BX72"/>
  <c r="EN82"/>
  <c r="BX91"/>
  <c r="CJ93"/>
  <c r="BX94"/>
  <c r="AI102"/>
  <c r="CJ102"/>
  <c r="EK104"/>
  <c r="BX107"/>
  <c r="CJ109"/>
  <c r="BX110"/>
  <c r="AI118"/>
  <c r="CJ118"/>
  <c r="EK120"/>
  <c r="BX123"/>
  <c r="CJ125"/>
  <c r="BX126"/>
  <c r="CQ132"/>
  <c r="BY12"/>
  <c r="AI14"/>
  <c r="BY15"/>
  <c r="BY23"/>
  <c r="BY28"/>
  <c r="EJ28"/>
  <c r="BY30"/>
  <c r="BY37"/>
  <c r="EJ37"/>
  <c r="BY39"/>
  <c r="BY44"/>
  <c r="EJ44"/>
  <c r="BY46"/>
  <c r="EJ46"/>
  <c r="S60"/>
  <c r="DL60" s="1"/>
  <c r="AI63"/>
  <c r="AI64"/>
  <c r="S67"/>
  <c r="DX67" s="1"/>
  <c r="S68"/>
  <c r="EK68" s="1"/>
  <c r="R69"/>
  <c r="EM69" s="1"/>
  <c r="AI70"/>
  <c r="EN71"/>
  <c r="CJ74"/>
  <c r="R76"/>
  <c r="CJ76"/>
  <c r="EN77"/>
  <c r="AI78"/>
  <c r="EN78"/>
  <c r="R82"/>
  <c r="CJ82"/>
  <c r="R83"/>
  <c r="DW83" s="1"/>
  <c r="EK83"/>
  <c r="AI86"/>
  <c r="CJ86"/>
  <c r="AI91"/>
  <c r="R92"/>
  <c r="DW92" s="1"/>
  <c r="AI94"/>
  <c r="AI101"/>
  <c r="CQ100"/>
  <c r="S102"/>
  <c r="DX102" s="1"/>
  <c r="BX102"/>
  <c r="BY104"/>
  <c r="AI107"/>
  <c r="R108"/>
  <c r="DW108" s="1"/>
  <c r="AI110"/>
  <c r="AI117"/>
  <c r="CQ116"/>
  <c r="S118"/>
  <c r="DL118" s="1"/>
  <c r="BX118"/>
  <c r="BY120"/>
  <c r="AI123"/>
  <c r="R124"/>
  <c r="DW124" s="1"/>
  <c r="EK132"/>
  <c r="DL132"/>
  <c r="BX14"/>
  <c r="R14"/>
  <c r="DW14" s="1"/>
  <c r="AI13"/>
  <c r="W9"/>
  <c r="BX13"/>
  <c r="CQ11"/>
  <c r="CI9"/>
  <c r="CI10"/>
  <c r="BX11"/>
  <c r="CJ10"/>
  <c r="W8"/>
  <c r="BY11"/>
  <c r="BY14"/>
  <c r="BY13"/>
  <c r="AI12"/>
  <c r="CJ12"/>
  <c r="W10"/>
  <c r="R11"/>
  <c r="DW11" s="1"/>
  <c r="CJ13"/>
  <c r="DK13"/>
  <c r="EM13"/>
  <c r="S13"/>
  <c r="DX13" s="1"/>
  <c r="EJ13"/>
  <c r="EN25"/>
  <c r="DL25"/>
  <c r="EK25"/>
  <c r="EN41"/>
  <c r="DL41"/>
  <c r="EK41"/>
  <c r="EN45"/>
  <c r="DL45"/>
  <c r="EK45"/>
  <c r="EN55"/>
  <c r="DL55"/>
  <c r="DK59"/>
  <c r="DW59"/>
  <c r="DK61"/>
  <c r="DW61"/>
  <c r="DK63"/>
  <c r="DW63"/>
  <c r="DK65"/>
  <c r="DW65"/>
  <c r="DK67"/>
  <c r="DW67"/>
  <c r="EN11"/>
  <c r="DL11"/>
  <c r="EK11"/>
  <c r="EN22"/>
  <c r="DL22"/>
  <c r="EK22"/>
  <c r="EN30"/>
  <c r="DL30"/>
  <c r="EK30"/>
  <c r="EN38"/>
  <c r="DL38"/>
  <c r="EK38"/>
  <c r="EN50"/>
  <c r="DL50"/>
  <c r="EN54"/>
  <c r="DL54"/>
  <c r="CJ70"/>
  <c r="CJ9"/>
  <c r="BX76"/>
  <c r="BY76"/>
  <c r="R84"/>
  <c r="Q9"/>
  <c r="S84"/>
  <c r="Q8"/>
  <c r="Q10"/>
  <c r="S87"/>
  <c r="R87"/>
  <c r="DX55"/>
  <c r="EJ59"/>
  <c r="EJ61"/>
  <c r="EJ63"/>
  <c r="EJ65"/>
  <c r="DX50"/>
  <c r="DX54"/>
  <c r="AI77"/>
  <c r="AI79"/>
  <c r="AI81"/>
  <c r="AI83"/>
  <c r="EN51"/>
  <c r="DL51"/>
  <c r="BY84"/>
  <c r="BX84"/>
  <c r="AS11"/>
  <c r="AR10"/>
  <c r="AR8"/>
  <c r="AR9"/>
  <c r="EN14"/>
  <c r="DL14"/>
  <c r="EK14"/>
  <c r="EN12"/>
  <c r="DL12"/>
  <c r="EK12"/>
  <c r="EN19"/>
  <c r="DL19"/>
  <c r="EK19"/>
  <c r="EN31"/>
  <c r="DL31"/>
  <c r="EK31"/>
  <c r="EN39"/>
  <c r="DL39"/>
  <c r="EK39"/>
  <c r="EN47"/>
  <c r="DL47"/>
  <c r="EN48"/>
  <c r="DL48"/>
  <c r="EN49"/>
  <c r="DL49"/>
  <c r="EN53"/>
  <c r="DL53"/>
  <c r="EN57"/>
  <c r="DL57"/>
  <c r="EN58"/>
  <c r="DL58"/>
  <c r="DK60"/>
  <c r="DW60"/>
  <c r="DK62"/>
  <c r="DW62"/>
  <c r="DK64"/>
  <c r="DW64"/>
  <c r="DK66"/>
  <c r="DW66"/>
  <c r="EM68"/>
  <c r="DW68"/>
  <c r="BX78"/>
  <c r="BY78"/>
  <c r="BX80"/>
  <c r="BY80"/>
  <c r="BX82"/>
  <c r="BY82"/>
  <c r="DX51"/>
  <c r="EJ67"/>
  <c r="DX25"/>
  <c r="DX41"/>
  <c r="DX45"/>
  <c r="DX49"/>
  <c r="DX53"/>
  <c r="EJ60"/>
  <c r="EJ62"/>
  <c r="EJ64"/>
  <c r="EJ66"/>
  <c r="EJ68"/>
  <c r="AI73"/>
  <c r="EN17"/>
  <c r="DL17"/>
  <c r="EK17"/>
  <c r="EN29"/>
  <c r="DL29"/>
  <c r="EK29"/>
  <c r="CJ11"/>
  <c r="CM10"/>
  <c r="ED10"/>
  <c r="DX8"/>
  <c r="EN32"/>
  <c r="DL32"/>
  <c r="EK32"/>
  <c r="EN36"/>
  <c r="DL36"/>
  <c r="EK36"/>
  <c r="EN52"/>
  <c r="DL52"/>
  <c r="EN56"/>
  <c r="DL56"/>
  <c r="AI84"/>
  <c r="AI85"/>
  <c r="DK88"/>
  <c r="EM88"/>
  <c r="EJ88"/>
  <c r="DW88"/>
  <c r="DX30"/>
  <c r="DX38"/>
  <c r="DX52"/>
  <c r="DX56"/>
  <c r="EM59"/>
  <c r="EM61"/>
  <c r="EM63"/>
  <c r="EM65"/>
  <c r="EM67"/>
  <c r="BY70"/>
  <c r="BY74"/>
  <c r="DK134"/>
  <c r="DW134"/>
  <c r="EM134"/>
  <c r="EN83"/>
  <c r="DX83"/>
  <c r="DK85"/>
  <c r="EJ85"/>
  <c r="DK90"/>
  <c r="EJ90"/>
  <c r="DW90"/>
  <c r="DK94"/>
  <c r="EJ94"/>
  <c r="DW94"/>
  <c r="DK98"/>
  <c r="EJ98"/>
  <c r="DW98"/>
  <c r="DK102"/>
  <c r="EJ102"/>
  <c r="DW102"/>
  <c r="DK106"/>
  <c r="EJ106"/>
  <c r="DW106"/>
  <c r="DK110"/>
  <c r="EJ110"/>
  <c r="DW110"/>
  <c r="DK114"/>
  <c r="EJ114"/>
  <c r="DW114"/>
  <c r="DK118"/>
  <c r="EJ118"/>
  <c r="DW118"/>
  <c r="DK122"/>
  <c r="EJ122"/>
  <c r="DW122"/>
  <c r="DK126"/>
  <c r="EJ126"/>
  <c r="DW126"/>
  <c r="DK130"/>
  <c r="EJ130"/>
  <c r="DW130"/>
  <c r="DW13"/>
  <c r="DW15"/>
  <c r="DW20"/>
  <c r="DW23"/>
  <c r="DW27"/>
  <c r="DW28"/>
  <c r="DW34"/>
  <c r="DW37"/>
  <c r="DW43"/>
  <c r="DW44"/>
  <c r="DW46"/>
  <c r="EK47"/>
  <c r="EK48"/>
  <c r="EK49"/>
  <c r="EK50"/>
  <c r="EK51"/>
  <c r="EK52"/>
  <c r="EK53"/>
  <c r="EK54"/>
  <c r="EK55"/>
  <c r="EK56"/>
  <c r="EK57"/>
  <c r="EK58"/>
  <c r="CQ68"/>
  <c r="DL69"/>
  <c r="EK69"/>
  <c r="CQ70"/>
  <c r="DL71"/>
  <c r="EK71"/>
  <c r="CQ72"/>
  <c r="DL73"/>
  <c r="EK73"/>
  <c r="CQ74"/>
  <c r="DL75"/>
  <c r="CQ76"/>
  <c r="DL77"/>
  <c r="CQ78"/>
  <c r="DL79"/>
  <c r="CQ80"/>
  <c r="DL81"/>
  <c r="CQ82"/>
  <c r="DL83"/>
  <c r="S86"/>
  <c r="BX86"/>
  <c r="BY87"/>
  <c r="CJ87"/>
  <c r="BY91"/>
  <c r="DL92"/>
  <c r="BY95"/>
  <c r="DL96"/>
  <c r="BY99"/>
  <c r="DL100"/>
  <c r="BY103"/>
  <c r="DL104"/>
  <c r="BY107"/>
  <c r="DL108"/>
  <c r="BY111"/>
  <c r="DL112"/>
  <c r="BY115"/>
  <c r="DL116"/>
  <c r="BY119"/>
  <c r="DL120"/>
  <c r="BY123"/>
  <c r="DL124"/>
  <c r="BY127"/>
  <c r="DL128"/>
  <c r="BY131"/>
  <c r="DK86"/>
  <c r="DW86"/>
  <c r="R91"/>
  <c r="S91"/>
  <c r="EN93"/>
  <c r="DL93"/>
  <c r="R95"/>
  <c r="S95"/>
  <c r="EN97"/>
  <c r="DL97"/>
  <c r="R99"/>
  <c r="S99"/>
  <c r="R103"/>
  <c r="S103"/>
  <c r="R107"/>
  <c r="S107"/>
  <c r="EN109"/>
  <c r="DL109"/>
  <c r="R111"/>
  <c r="S111"/>
  <c r="EN113"/>
  <c r="DL113"/>
  <c r="R115"/>
  <c r="S115"/>
  <c r="R119"/>
  <c r="S119"/>
  <c r="R123"/>
  <c r="S123"/>
  <c r="EN125"/>
  <c r="DL125"/>
  <c r="R127"/>
  <c r="S127"/>
  <c r="EN129"/>
  <c r="DL129"/>
  <c r="R131"/>
  <c r="S131"/>
  <c r="R70"/>
  <c r="EN70"/>
  <c r="R72"/>
  <c r="EN72"/>
  <c r="R74"/>
  <c r="EN74"/>
  <c r="EN76"/>
  <c r="EJ86"/>
  <c r="S88"/>
  <c r="DK89"/>
  <c r="EJ89"/>
  <c r="EN92"/>
  <c r="DX92"/>
  <c r="EN96"/>
  <c r="DX96"/>
  <c r="EN100"/>
  <c r="DX100"/>
  <c r="DK101"/>
  <c r="EJ101"/>
  <c r="EN104"/>
  <c r="DX104"/>
  <c r="DK105"/>
  <c r="EJ105"/>
  <c r="EN108"/>
  <c r="DX108"/>
  <c r="EN112"/>
  <c r="DX112"/>
  <c r="EN116"/>
  <c r="DX116"/>
  <c r="DK117"/>
  <c r="EJ117"/>
  <c r="EN120"/>
  <c r="DX120"/>
  <c r="DK121"/>
  <c r="EJ121"/>
  <c r="EN124"/>
  <c r="DX124"/>
  <c r="EN128"/>
  <c r="DX128"/>
  <c r="EN132"/>
  <c r="DX132"/>
  <c r="DK133"/>
  <c r="DW133"/>
  <c r="EJ133"/>
  <c r="EM133"/>
  <c r="CQ69"/>
  <c r="DL70"/>
  <c r="EK70"/>
  <c r="CQ71"/>
  <c r="DL72"/>
  <c r="EK72"/>
  <c r="CQ73"/>
  <c r="DL74"/>
  <c r="EK74"/>
  <c r="CQ75"/>
  <c r="DL76"/>
  <c r="EK76"/>
  <c r="CQ77"/>
  <c r="DL78"/>
  <c r="EK78"/>
  <c r="CQ79"/>
  <c r="DL80"/>
  <c r="EK80"/>
  <c r="CQ81"/>
  <c r="DL82"/>
  <c r="EK82"/>
  <c r="CQ83"/>
  <c r="AI88"/>
  <c r="BX88"/>
  <c r="CQ89"/>
  <c r="AI92"/>
  <c r="BX92"/>
  <c r="CQ93"/>
  <c r="EK93"/>
  <c r="AI96"/>
  <c r="BX96"/>
  <c r="CQ97"/>
  <c r="EK97"/>
  <c r="AI100"/>
  <c r="BX100"/>
  <c r="CQ101"/>
  <c r="AI104"/>
  <c r="BX104"/>
  <c r="CQ105"/>
  <c r="AI108"/>
  <c r="BX108"/>
  <c r="CQ109"/>
  <c r="EK109"/>
  <c r="AI112"/>
  <c r="BX112"/>
  <c r="CQ113"/>
  <c r="EK113"/>
  <c r="AI116"/>
  <c r="BX116"/>
  <c r="CQ117"/>
  <c r="AI120"/>
  <c r="BX120"/>
  <c r="CQ121"/>
  <c r="AI124"/>
  <c r="BX124"/>
  <c r="CQ125"/>
  <c r="EK125"/>
  <c r="AI128"/>
  <c r="BX128"/>
  <c r="CQ129"/>
  <c r="EK129"/>
  <c r="EM130"/>
  <c r="AI132"/>
  <c r="BX132"/>
  <c r="CQ133"/>
  <c r="S134"/>
  <c r="EJ134"/>
  <c r="BY85"/>
  <c r="BY89"/>
  <c r="BY93"/>
  <c r="BY97"/>
  <c r="BY101"/>
  <c r="BY105"/>
  <c r="BY109"/>
  <c r="BY113"/>
  <c r="BY117"/>
  <c r="BY121"/>
  <c r="BY125"/>
  <c r="BY129"/>
  <c r="AI134"/>
  <c r="BY90"/>
  <c r="BY94"/>
  <c r="BY98"/>
  <c r="BY102"/>
  <c r="BY106"/>
  <c r="BY110"/>
  <c r="BY114"/>
  <c r="BY118"/>
  <c r="BY122"/>
  <c r="BY126"/>
  <c r="BY130"/>
  <c r="BY134"/>
  <c r="B201" i="17"/>
  <c r="B152"/>
  <c r="A152"/>
  <c r="DX134"/>
  <c r="CP134"/>
  <c r="CO134"/>
  <c r="CG134"/>
  <c r="CF134"/>
  <c r="CH134" s="1"/>
  <c r="BW134"/>
  <c r="BV134"/>
  <c r="AR134"/>
  <c r="AS134" s="1"/>
  <c r="AH134"/>
  <c r="W134"/>
  <c r="Q134"/>
  <c r="R134" s="1"/>
  <c r="DX133"/>
  <c r="CP133"/>
  <c r="CO133"/>
  <c r="CG133"/>
  <c r="CF133"/>
  <c r="CH133" s="1"/>
  <c r="BW133"/>
  <c r="BV133"/>
  <c r="AR133"/>
  <c r="AS133" s="1"/>
  <c r="AH133"/>
  <c r="W133"/>
  <c r="Q133"/>
  <c r="R133" s="1"/>
  <c r="DX132"/>
  <c r="CP132"/>
  <c r="CO132"/>
  <c r="CG132"/>
  <c r="CF132"/>
  <c r="CH132" s="1"/>
  <c r="BW132"/>
  <c r="BV132"/>
  <c r="AR132"/>
  <c r="AS132" s="1"/>
  <c r="AH132"/>
  <c r="W132"/>
  <c r="Q132"/>
  <c r="S132" s="1"/>
  <c r="DX131"/>
  <c r="CP131"/>
  <c r="CO131"/>
  <c r="CG131"/>
  <c r="CF131"/>
  <c r="CH131" s="1"/>
  <c r="BW131"/>
  <c r="BV131"/>
  <c r="AR131"/>
  <c r="AS131" s="1"/>
  <c r="AH131"/>
  <c r="W131"/>
  <c r="Q131"/>
  <c r="R131" s="1"/>
  <c r="DX130"/>
  <c r="CP130"/>
  <c r="CO130"/>
  <c r="CG130"/>
  <c r="CF130"/>
  <c r="CH130" s="1"/>
  <c r="BW130"/>
  <c r="BV130"/>
  <c r="AR130"/>
  <c r="AS130" s="1"/>
  <c r="AH130"/>
  <c r="W130"/>
  <c r="Q130"/>
  <c r="S130" s="1"/>
  <c r="DX129"/>
  <c r="CP129"/>
  <c r="CO129"/>
  <c r="CG129"/>
  <c r="CF129"/>
  <c r="CH129" s="1"/>
  <c r="BW129"/>
  <c r="BV129"/>
  <c r="AR129"/>
  <c r="AS129" s="1"/>
  <c r="AH129"/>
  <c r="W129"/>
  <c r="Q129"/>
  <c r="S129" s="1"/>
  <c r="DM129" s="1"/>
  <c r="DX128"/>
  <c r="CP128"/>
  <c r="CO128"/>
  <c r="CG128"/>
  <c r="CF128"/>
  <c r="CH128" s="1"/>
  <c r="BW128"/>
  <c r="BV128"/>
  <c r="AR128"/>
  <c r="AS128" s="1"/>
  <c r="AH128"/>
  <c r="W128"/>
  <c r="Q128"/>
  <c r="R128" s="1"/>
  <c r="CZ128" s="1"/>
  <c r="DX127"/>
  <c r="CP127"/>
  <c r="CO127"/>
  <c r="CG127"/>
  <c r="CF127"/>
  <c r="CH127" s="1"/>
  <c r="BW127"/>
  <c r="BV127"/>
  <c r="AR127"/>
  <c r="AS127" s="1"/>
  <c r="AH127"/>
  <c r="W127"/>
  <c r="Q127"/>
  <c r="R127" s="1"/>
  <c r="DX126"/>
  <c r="CP126"/>
  <c r="CO126"/>
  <c r="CG126"/>
  <c r="CF126"/>
  <c r="CH126" s="1"/>
  <c r="BW126"/>
  <c r="BV126"/>
  <c r="AR126"/>
  <c r="AS126" s="1"/>
  <c r="AH126"/>
  <c r="W126"/>
  <c r="Q126"/>
  <c r="S126" s="1"/>
  <c r="DX125"/>
  <c r="CP125"/>
  <c r="CO125"/>
  <c r="CG125"/>
  <c r="CF125"/>
  <c r="CH125" s="1"/>
  <c r="BW125"/>
  <c r="BV125"/>
  <c r="AR125"/>
  <c r="AS125" s="1"/>
  <c r="AH125"/>
  <c r="W125"/>
  <c r="Q125"/>
  <c r="S125" s="1"/>
  <c r="DM125" s="1"/>
  <c r="DX124"/>
  <c r="CP124"/>
  <c r="CO124"/>
  <c r="CG124"/>
  <c r="CF124"/>
  <c r="CH124" s="1"/>
  <c r="BW124"/>
  <c r="BV124"/>
  <c r="AR124"/>
  <c r="AS124" s="1"/>
  <c r="AH124"/>
  <c r="W124"/>
  <c r="Q124"/>
  <c r="S124" s="1"/>
  <c r="DX123"/>
  <c r="CP123"/>
  <c r="CO123"/>
  <c r="CG123"/>
  <c r="CF123"/>
  <c r="CH123" s="1"/>
  <c r="BW123"/>
  <c r="BV123"/>
  <c r="AR123"/>
  <c r="AS123" s="1"/>
  <c r="AH123"/>
  <c r="W123"/>
  <c r="Q123"/>
  <c r="R123" s="1"/>
  <c r="DX122"/>
  <c r="CP122"/>
  <c r="CO122"/>
  <c r="CG122"/>
  <c r="CF122"/>
  <c r="CH122" s="1"/>
  <c r="BW122"/>
  <c r="BV122"/>
  <c r="AR122"/>
  <c r="AS122" s="1"/>
  <c r="AH122"/>
  <c r="W122"/>
  <c r="Q122"/>
  <c r="S122" s="1"/>
  <c r="DX121"/>
  <c r="CP121"/>
  <c r="CO121"/>
  <c r="CG121"/>
  <c r="CF121"/>
  <c r="CH121" s="1"/>
  <c r="BW121"/>
  <c r="BV121"/>
  <c r="AR121"/>
  <c r="AS121" s="1"/>
  <c r="AH121"/>
  <c r="W121"/>
  <c r="Q121"/>
  <c r="S121" s="1"/>
  <c r="DM121" s="1"/>
  <c r="DX120"/>
  <c r="CP120"/>
  <c r="CO120"/>
  <c r="CG120"/>
  <c r="CF120"/>
  <c r="CH120" s="1"/>
  <c r="BW120"/>
  <c r="BV120"/>
  <c r="AR120"/>
  <c r="AS120" s="1"/>
  <c r="AH120"/>
  <c r="W120"/>
  <c r="Q120"/>
  <c r="S120" s="1"/>
  <c r="DX119"/>
  <c r="CP119"/>
  <c r="CO119"/>
  <c r="CG119"/>
  <c r="CF119"/>
  <c r="CH119" s="1"/>
  <c r="BW119"/>
  <c r="BV119"/>
  <c r="AR119"/>
  <c r="AS119" s="1"/>
  <c r="AH119"/>
  <c r="W119"/>
  <c r="Q119"/>
  <c r="S119" s="1"/>
  <c r="DX118"/>
  <c r="CP118"/>
  <c r="CO118"/>
  <c r="CG118"/>
  <c r="CF118"/>
  <c r="CH118" s="1"/>
  <c r="BW118"/>
  <c r="BV118"/>
  <c r="AR118"/>
  <c r="AS118" s="1"/>
  <c r="AH118"/>
  <c r="W118"/>
  <c r="Q118"/>
  <c r="R118" s="1"/>
  <c r="DX117"/>
  <c r="CP117"/>
  <c r="CO117"/>
  <c r="CG117"/>
  <c r="CF117"/>
  <c r="CH117" s="1"/>
  <c r="BW117"/>
  <c r="BV117"/>
  <c r="AR117"/>
  <c r="AS117" s="1"/>
  <c r="AH117"/>
  <c r="W117"/>
  <c r="Q117"/>
  <c r="R117" s="1"/>
  <c r="DX116"/>
  <c r="CP116"/>
  <c r="CO116"/>
  <c r="CG116"/>
  <c r="CF116"/>
  <c r="CH116" s="1"/>
  <c r="BW116"/>
  <c r="BV116"/>
  <c r="AR116"/>
  <c r="AS116" s="1"/>
  <c r="AH116"/>
  <c r="W116"/>
  <c r="Q116"/>
  <c r="S116" s="1"/>
  <c r="DX115"/>
  <c r="CP115"/>
  <c r="CO115"/>
  <c r="CG115"/>
  <c r="CF115"/>
  <c r="CH115" s="1"/>
  <c r="BW115"/>
  <c r="BV115"/>
  <c r="AR115"/>
  <c r="AS115" s="1"/>
  <c r="AH115"/>
  <c r="W115"/>
  <c r="Q115"/>
  <c r="R115" s="1"/>
  <c r="DX114"/>
  <c r="CP114"/>
  <c r="CO114"/>
  <c r="CG114"/>
  <c r="CF114"/>
  <c r="CH114" s="1"/>
  <c r="BW114"/>
  <c r="BV114"/>
  <c r="AR114"/>
  <c r="AS114" s="1"/>
  <c r="AH114"/>
  <c r="W114"/>
  <c r="Q114"/>
  <c r="S114" s="1"/>
  <c r="DX113"/>
  <c r="CP113"/>
  <c r="CO113"/>
  <c r="CG113"/>
  <c r="CF113"/>
  <c r="CH113" s="1"/>
  <c r="BW113"/>
  <c r="BV113"/>
  <c r="AR113"/>
  <c r="AS113" s="1"/>
  <c r="AH113"/>
  <c r="W113"/>
  <c r="Q113"/>
  <c r="S113" s="1"/>
  <c r="DM113" s="1"/>
  <c r="DX112"/>
  <c r="CP112"/>
  <c r="CO112"/>
  <c r="CG112"/>
  <c r="CF112"/>
  <c r="CH112" s="1"/>
  <c r="BW112"/>
  <c r="BV112"/>
  <c r="AR112"/>
  <c r="AS112" s="1"/>
  <c r="AH112"/>
  <c r="W112"/>
  <c r="Q112"/>
  <c r="R112" s="1"/>
  <c r="EB112" s="1"/>
  <c r="DX111"/>
  <c r="CP111"/>
  <c r="CO111"/>
  <c r="CG111"/>
  <c r="CF111"/>
  <c r="CH111" s="1"/>
  <c r="BW111"/>
  <c r="BV111"/>
  <c r="AR111"/>
  <c r="AS111" s="1"/>
  <c r="AH111"/>
  <c r="W111"/>
  <c r="Q111"/>
  <c r="R111" s="1"/>
  <c r="DX110"/>
  <c r="CP110"/>
  <c r="CO110"/>
  <c r="CG110"/>
  <c r="CF110"/>
  <c r="CH110" s="1"/>
  <c r="BW110"/>
  <c r="BV110"/>
  <c r="AR110"/>
  <c r="AS110" s="1"/>
  <c r="AH110"/>
  <c r="W110"/>
  <c r="Q110"/>
  <c r="S110" s="1"/>
  <c r="DX109"/>
  <c r="CP109"/>
  <c r="CO109"/>
  <c r="CG109"/>
  <c r="CF109"/>
  <c r="CH109" s="1"/>
  <c r="BW109"/>
  <c r="BV109"/>
  <c r="AR109"/>
  <c r="AS109" s="1"/>
  <c r="AH109"/>
  <c r="W109"/>
  <c r="Q109"/>
  <c r="S109" s="1"/>
  <c r="DM109" s="1"/>
  <c r="DX108"/>
  <c r="CP108"/>
  <c r="CO108"/>
  <c r="CG108"/>
  <c r="CF108"/>
  <c r="CH108" s="1"/>
  <c r="BW108"/>
  <c r="BV108"/>
  <c r="AR108"/>
  <c r="AS108" s="1"/>
  <c r="AH108"/>
  <c r="W108"/>
  <c r="Q108"/>
  <c r="S108" s="1"/>
  <c r="DX107"/>
  <c r="CP107"/>
  <c r="CO107"/>
  <c r="CG107"/>
  <c r="CF107"/>
  <c r="CH107" s="1"/>
  <c r="BW107"/>
  <c r="BV107"/>
  <c r="AR107"/>
  <c r="AS107" s="1"/>
  <c r="AH107"/>
  <c r="W107"/>
  <c r="Q107"/>
  <c r="R107" s="1"/>
  <c r="DX106"/>
  <c r="CP106"/>
  <c r="CO106"/>
  <c r="CG106"/>
  <c r="CF106"/>
  <c r="CH106" s="1"/>
  <c r="BW106"/>
  <c r="BV106"/>
  <c r="AR106"/>
  <c r="AS106" s="1"/>
  <c r="AH106"/>
  <c r="W106"/>
  <c r="Q106"/>
  <c r="S106" s="1"/>
  <c r="DX105"/>
  <c r="CP105"/>
  <c r="CO105"/>
  <c r="CG105"/>
  <c r="CF105"/>
  <c r="CH105" s="1"/>
  <c r="BW105"/>
  <c r="BV105"/>
  <c r="AR105"/>
  <c r="AS105" s="1"/>
  <c r="AH105"/>
  <c r="W105"/>
  <c r="Q105"/>
  <c r="S105" s="1"/>
  <c r="DM105" s="1"/>
  <c r="DX104"/>
  <c r="CP104"/>
  <c r="CO104"/>
  <c r="CG104"/>
  <c r="CF104"/>
  <c r="CH104" s="1"/>
  <c r="BW104"/>
  <c r="BV104"/>
  <c r="AR104"/>
  <c r="AS104" s="1"/>
  <c r="AH104"/>
  <c r="W104"/>
  <c r="Q104"/>
  <c r="S104" s="1"/>
  <c r="DX103"/>
  <c r="CP103"/>
  <c r="CO103"/>
  <c r="CG103"/>
  <c r="CF103"/>
  <c r="CH103" s="1"/>
  <c r="BW103"/>
  <c r="BV103"/>
  <c r="AR103"/>
  <c r="AS103" s="1"/>
  <c r="AH103"/>
  <c r="W103"/>
  <c r="Q103"/>
  <c r="S103" s="1"/>
  <c r="DX102"/>
  <c r="CP102"/>
  <c r="CO102"/>
  <c r="CG102"/>
  <c r="CF102"/>
  <c r="CH102" s="1"/>
  <c r="BW102"/>
  <c r="BV102"/>
  <c r="AR102"/>
  <c r="AS102" s="1"/>
  <c r="AH102"/>
  <c r="W102"/>
  <c r="Q102"/>
  <c r="R102" s="1"/>
  <c r="DX101"/>
  <c r="CP101"/>
  <c r="CO101"/>
  <c r="CG101"/>
  <c r="CF101"/>
  <c r="CH101" s="1"/>
  <c r="BW101"/>
  <c r="BV101"/>
  <c r="AR101"/>
  <c r="AS101" s="1"/>
  <c r="AH101"/>
  <c r="W101"/>
  <c r="Q101"/>
  <c r="R101" s="1"/>
  <c r="DX100"/>
  <c r="CP100"/>
  <c r="CO100"/>
  <c r="CG100"/>
  <c r="CF100"/>
  <c r="CH100" s="1"/>
  <c r="BW100"/>
  <c r="BV100"/>
  <c r="AR100"/>
  <c r="AS100" s="1"/>
  <c r="AH100"/>
  <c r="W100"/>
  <c r="Q100"/>
  <c r="S100" s="1"/>
  <c r="DX99"/>
  <c r="CP99"/>
  <c r="CO99"/>
  <c r="CG99"/>
  <c r="CF99"/>
  <c r="CH99" s="1"/>
  <c r="BW99"/>
  <c r="BV99"/>
  <c r="AR99"/>
  <c r="AS99" s="1"/>
  <c r="AH99"/>
  <c r="W99"/>
  <c r="Q99"/>
  <c r="R99" s="1"/>
  <c r="DX98"/>
  <c r="CP98"/>
  <c r="CO98"/>
  <c r="CG98"/>
  <c r="CF98"/>
  <c r="CH98" s="1"/>
  <c r="BW98"/>
  <c r="BV98"/>
  <c r="AR98"/>
  <c r="AS98" s="1"/>
  <c r="AH98"/>
  <c r="W98"/>
  <c r="Q98"/>
  <c r="S98" s="1"/>
  <c r="DX97"/>
  <c r="CP97"/>
  <c r="CO97"/>
  <c r="CG97"/>
  <c r="CF97"/>
  <c r="CH97" s="1"/>
  <c r="BW97"/>
  <c r="BV97"/>
  <c r="AR97"/>
  <c r="AS97" s="1"/>
  <c r="AH97"/>
  <c r="W97"/>
  <c r="Q97"/>
  <c r="S97" s="1"/>
  <c r="DM97" s="1"/>
  <c r="DX96"/>
  <c r="CP96"/>
  <c r="CO96"/>
  <c r="CG96"/>
  <c r="CF96"/>
  <c r="CH96" s="1"/>
  <c r="BW96"/>
  <c r="BV96"/>
  <c r="AR96"/>
  <c r="AS96" s="1"/>
  <c r="AH96"/>
  <c r="W96"/>
  <c r="Q96"/>
  <c r="R96" s="1"/>
  <c r="EB96" s="1"/>
  <c r="DX95"/>
  <c r="CP95"/>
  <c r="CO95"/>
  <c r="CG95"/>
  <c r="CF95"/>
  <c r="CH95" s="1"/>
  <c r="BW95"/>
  <c r="BV95"/>
  <c r="AR95"/>
  <c r="AS95" s="1"/>
  <c r="AH95"/>
  <c r="W95"/>
  <c r="Q95"/>
  <c r="R95" s="1"/>
  <c r="DX94"/>
  <c r="CP94"/>
  <c r="CO94"/>
  <c r="CG94"/>
  <c r="CF94"/>
  <c r="CH94" s="1"/>
  <c r="BW94"/>
  <c r="BV94"/>
  <c r="AR94"/>
  <c r="AS94" s="1"/>
  <c r="AH94"/>
  <c r="W94"/>
  <c r="Q94"/>
  <c r="S94" s="1"/>
  <c r="DX93"/>
  <c r="CP93"/>
  <c r="CO93"/>
  <c r="CG93"/>
  <c r="CF93"/>
  <c r="CH93" s="1"/>
  <c r="BW93"/>
  <c r="BV93"/>
  <c r="AR93"/>
  <c r="AS93" s="1"/>
  <c r="AH93"/>
  <c r="W93"/>
  <c r="Q93"/>
  <c r="S93" s="1"/>
  <c r="DM93" s="1"/>
  <c r="DX92"/>
  <c r="CP92"/>
  <c r="CO92"/>
  <c r="CG92"/>
  <c r="CF92"/>
  <c r="CH92" s="1"/>
  <c r="BW92"/>
  <c r="BV92"/>
  <c r="AR92"/>
  <c r="AS92" s="1"/>
  <c r="AH92"/>
  <c r="W92"/>
  <c r="Q92"/>
  <c r="S92" s="1"/>
  <c r="DX91"/>
  <c r="CP91"/>
  <c r="CO91"/>
  <c r="CG91"/>
  <c r="CF91"/>
  <c r="CH91" s="1"/>
  <c r="BW91"/>
  <c r="BV91"/>
  <c r="AR91"/>
  <c r="AS91" s="1"/>
  <c r="AH91"/>
  <c r="W91"/>
  <c r="Q91"/>
  <c r="R91" s="1"/>
  <c r="DX90"/>
  <c r="CP90"/>
  <c r="CO90"/>
  <c r="CG90"/>
  <c r="CF90"/>
  <c r="CH90" s="1"/>
  <c r="BW90"/>
  <c r="BV90"/>
  <c r="AR90"/>
  <c r="AS90" s="1"/>
  <c r="AH90"/>
  <c r="W90"/>
  <c r="Q90"/>
  <c r="S90" s="1"/>
  <c r="DX89"/>
  <c r="CP89"/>
  <c r="CO89"/>
  <c r="CG89"/>
  <c r="CF89"/>
  <c r="CH89" s="1"/>
  <c r="BW89"/>
  <c r="BV89"/>
  <c r="AR89"/>
  <c r="AS89" s="1"/>
  <c r="AH89"/>
  <c r="W89"/>
  <c r="Q89"/>
  <c r="S89" s="1"/>
  <c r="DM89" s="1"/>
  <c r="DX88"/>
  <c r="CP88"/>
  <c r="CO88"/>
  <c r="CG88"/>
  <c r="CF88"/>
  <c r="CH88" s="1"/>
  <c r="BW88"/>
  <c r="BV88"/>
  <c r="AR88"/>
  <c r="AS88" s="1"/>
  <c r="AH88"/>
  <c r="W88"/>
  <c r="Q88"/>
  <c r="S88" s="1"/>
  <c r="DX87"/>
  <c r="CP87"/>
  <c r="CO87"/>
  <c r="CG87"/>
  <c r="CF87"/>
  <c r="CH87" s="1"/>
  <c r="BW87"/>
  <c r="BV87"/>
  <c r="AR87"/>
  <c r="AS87" s="1"/>
  <c r="AH87"/>
  <c r="W87"/>
  <c r="Q87"/>
  <c r="S87" s="1"/>
  <c r="DX86"/>
  <c r="CP86"/>
  <c r="CO86"/>
  <c r="CG86"/>
  <c r="CF86"/>
  <c r="CH86" s="1"/>
  <c r="BW86"/>
  <c r="BV86"/>
  <c r="AR86"/>
  <c r="AS86" s="1"/>
  <c r="AH86"/>
  <c r="W86"/>
  <c r="Q86"/>
  <c r="R86" s="1"/>
  <c r="DX85"/>
  <c r="CP85"/>
  <c r="CO85"/>
  <c r="CG85"/>
  <c r="CF85"/>
  <c r="CH85" s="1"/>
  <c r="BW85"/>
  <c r="BV85"/>
  <c r="AR85"/>
  <c r="AS85" s="1"/>
  <c r="AH85"/>
  <c r="W85"/>
  <c r="Q85"/>
  <c r="R85" s="1"/>
  <c r="EB85" s="1"/>
  <c r="DX84"/>
  <c r="CP84"/>
  <c r="CO84"/>
  <c r="CG84"/>
  <c r="CF84"/>
  <c r="CH84" s="1"/>
  <c r="BW84"/>
  <c r="BV84"/>
  <c r="AR84"/>
  <c r="AS84" s="1"/>
  <c r="AH84"/>
  <c r="W84"/>
  <c r="Q84"/>
  <c r="S84" s="1"/>
  <c r="DA84" s="1"/>
  <c r="DX83"/>
  <c r="CP83"/>
  <c r="CO83"/>
  <c r="CG83"/>
  <c r="CF83"/>
  <c r="CH83" s="1"/>
  <c r="BW83"/>
  <c r="BV83"/>
  <c r="AR83"/>
  <c r="AS83" s="1"/>
  <c r="AH83"/>
  <c r="W83"/>
  <c r="Q83"/>
  <c r="DX82"/>
  <c r="CP82"/>
  <c r="CO82"/>
  <c r="CG82"/>
  <c r="CF82"/>
  <c r="CH82" s="1"/>
  <c r="BW82"/>
  <c r="BV82"/>
  <c r="AR82"/>
  <c r="AS82" s="1"/>
  <c r="AH82"/>
  <c r="W82"/>
  <c r="Q82"/>
  <c r="DX81"/>
  <c r="CP81"/>
  <c r="CO81"/>
  <c r="CG81"/>
  <c r="CF81"/>
  <c r="CH81" s="1"/>
  <c r="BW81"/>
  <c r="BV81"/>
  <c r="AR81"/>
  <c r="AS81" s="1"/>
  <c r="AH81"/>
  <c r="W81"/>
  <c r="Q81"/>
  <c r="DX80"/>
  <c r="CP80"/>
  <c r="CO80"/>
  <c r="CG80"/>
  <c r="CF80"/>
  <c r="CH80" s="1"/>
  <c r="BW80"/>
  <c r="BV80"/>
  <c r="AR80"/>
  <c r="AS80" s="1"/>
  <c r="AH80"/>
  <c r="W80"/>
  <c r="Q80"/>
  <c r="DX79"/>
  <c r="CP79"/>
  <c r="CO79"/>
  <c r="CG79"/>
  <c r="CF79"/>
  <c r="CH79" s="1"/>
  <c r="BW79"/>
  <c r="BV79"/>
  <c r="AR79"/>
  <c r="AS79" s="1"/>
  <c r="AH79"/>
  <c r="W79"/>
  <c r="Q79"/>
  <c r="S79" s="1"/>
  <c r="DM79" s="1"/>
  <c r="DX78"/>
  <c r="CP78"/>
  <c r="CO78"/>
  <c r="CG78"/>
  <c r="CF78"/>
  <c r="CH78" s="1"/>
  <c r="BW78"/>
  <c r="BV78"/>
  <c r="AR78"/>
  <c r="AS78" s="1"/>
  <c r="AH78"/>
  <c r="W78"/>
  <c r="Q78"/>
  <c r="S78" s="1"/>
  <c r="DM78" s="1"/>
  <c r="DX77"/>
  <c r="CP77"/>
  <c r="CO77"/>
  <c r="CG77"/>
  <c r="CF77"/>
  <c r="CH77" s="1"/>
  <c r="BW77"/>
  <c r="BV77"/>
  <c r="AR77"/>
  <c r="AS77" s="1"/>
  <c r="AH77"/>
  <c r="W77"/>
  <c r="Q77"/>
  <c r="S77" s="1"/>
  <c r="DM77" s="1"/>
  <c r="DX76"/>
  <c r="CP76"/>
  <c r="CO76"/>
  <c r="CG76"/>
  <c r="CF76"/>
  <c r="CH76" s="1"/>
  <c r="BW76"/>
  <c r="BV76"/>
  <c r="AR76"/>
  <c r="AS76" s="1"/>
  <c r="AH76"/>
  <c r="W76"/>
  <c r="Q76"/>
  <c r="S76" s="1"/>
  <c r="DM76" s="1"/>
  <c r="DX75"/>
  <c r="CP75"/>
  <c r="CO75"/>
  <c r="CG75"/>
  <c r="CF75"/>
  <c r="CH75" s="1"/>
  <c r="BW75"/>
  <c r="BV75"/>
  <c r="AR75"/>
  <c r="AS75" s="1"/>
  <c r="AH75"/>
  <c r="W75"/>
  <c r="Q75"/>
  <c r="S75" s="1"/>
  <c r="DM75" s="1"/>
  <c r="DX74"/>
  <c r="CP74"/>
  <c r="CO74"/>
  <c r="CG74"/>
  <c r="CF74"/>
  <c r="CH74" s="1"/>
  <c r="BW74"/>
  <c r="BV74"/>
  <c r="AR74"/>
  <c r="AS74" s="1"/>
  <c r="AH74"/>
  <c r="W74"/>
  <c r="Q74"/>
  <c r="DX73"/>
  <c r="CP73"/>
  <c r="CO73"/>
  <c r="CG73"/>
  <c r="CF73"/>
  <c r="CH73" s="1"/>
  <c r="BW73"/>
  <c r="BV73"/>
  <c r="AR73"/>
  <c r="AS73" s="1"/>
  <c r="AH73"/>
  <c r="W73"/>
  <c r="Q73"/>
  <c r="S73" s="1"/>
  <c r="DM73" s="1"/>
  <c r="DX72"/>
  <c r="CP72"/>
  <c r="CO72"/>
  <c r="CG72"/>
  <c r="CF72"/>
  <c r="CH72" s="1"/>
  <c r="BW72"/>
  <c r="BV72"/>
  <c r="AR72"/>
  <c r="AS72" s="1"/>
  <c r="AH72"/>
  <c r="W72"/>
  <c r="Q72"/>
  <c r="DX71"/>
  <c r="CP71"/>
  <c r="CO71"/>
  <c r="CG71"/>
  <c r="CF71"/>
  <c r="CH71" s="1"/>
  <c r="BW71"/>
  <c r="BV71"/>
  <c r="AR71"/>
  <c r="AS71" s="1"/>
  <c r="AH71"/>
  <c r="W71"/>
  <c r="Q71"/>
  <c r="S71" s="1"/>
  <c r="DM71" s="1"/>
  <c r="DX70"/>
  <c r="CP70"/>
  <c r="CO70"/>
  <c r="CG70"/>
  <c r="CF70"/>
  <c r="CH70" s="1"/>
  <c r="BW70"/>
  <c r="BV70"/>
  <c r="AR70"/>
  <c r="AS70" s="1"/>
  <c r="AH70"/>
  <c r="W70"/>
  <c r="Q70"/>
  <c r="DX69"/>
  <c r="CP69"/>
  <c r="CO69"/>
  <c r="CG69"/>
  <c r="CF69"/>
  <c r="CH69" s="1"/>
  <c r="BW69"/>
  <c r="BV69"/>
  <c r="AR69"/>
  <c r="AS69" s="1"/>
  <c r="AH69"/>
  <c r="W69"/>
  <c r="Q69"/>
  <c r="S69" s="1"/>
  <c r="DM69" s="1"/>
  <c r="DX68"/>
  <c r="CP68"/>
  <c r="CO68"/>
  <c r="CG68"/>
  <c r="CF68"/>
  <c r="CH68" s="1"/>
  <c r="BW68"/>
  <c r="BV68"/>
  <c r="AR68"/>
  <c r="AS68" s="1"/>
  <c r="AH68"/>
  <c r="W68"/>
  <c r="Q68"/>
  <c r="DX67"/>
  <c r="CP67"/>
  <c r="CO67"/>
  <c r="CG67"/>
  <c r="CF67"/>
  <c r="CH67" s="1"/>
  <c r="BW67"/>
  <c r="BV67"/>
  <c r="AR67"/>
  <c r="AS67" s="1"/>
  <c r="AH67"/>
  <c r="W67"/>
  <c r="Q67"/>
  <c r="S67" s="1"/>
  <c r="DM67" s="1"/>
  <c r="DX66"/>
  <c r="CP66"/>
  <c r="CO66"/>
  <c r="CG66"/>
  <c r="CF66"/>
  <c r="CH66" s="1"/>
  <c r="BW66"/>
  <c r="BV66"/>
  <c r="AR66"/>
  <c r="AS66" s="1"/>
  <c r="AH66"/>
  <c r="W66"/>
  <c r="Q66"/>
  <c r="DX65"/>
  <c r="CP65"/>
  <c r="CO65"/>
  <c r="CG65"/>
  <c r="CF65"/>
  <c r="CH65" s="1"/>
  <c r="BW65"/>
  <c r="BV65"/>
  <c r="AR65"/>
  <c r="AS65" s="1"/>
  <c r="AH65"/>
  <c r="W65"/>
  <c r="Q65"/>
  <c r="S65" s="1"/>
  <c r="DM65" s="1"/>
  <c r="DX64"/>
  <c r="CP64"/>
  <c r="CO64"/>
  <c r="CG64"/>
  <c r="CF64"/>
  <c r="CH64" s="1"/>
  <c r="BW64"/>
  <c r="BV64"/>
  <c r="AR64"/>
  <c r="AS64" s="1"/>
  <c r="AH64"/>
  <c r="W64"/>
  <c r="Q64"/>
  <c r="DX63"/>
  <c r="CP63"/>
  <c r="CO63"/>
  <c r="CG63"/>
  <c r="CF63"/>
  <c r="CH63" s="1"/>
  <c r="BW63"/>
  <c r="BV63"/>
  <c r="AR63"/>
  <c r="AS63" s="1"/>
  <c r="AH63"/>
  <c r="W63"/>
  <c r="Q63"/>
  <c r="S63" s="1"/>
  <c r="DM63" s="1"/>
  <c r="DX62"/>
  <c r="CP62"/>
  <c r="CO62"/>
  <c r="CG62"/>
  <c r="CF62"/>
  <c r="CH62" s="1"/>
  <c r="BW62"/>
  <c r="BV62"/>
  <c r="AR62"/>
  <c r="AS62" s="1"/>
  <c r="AH62"/>
  <c r="W62"/>
  <c r="Q62"/>
  <c r="DX61"/>
  <c r="CP61"/>
  <c r="CO61"/>
  <c r="CG61"/>
  <c r="CF61"/>
  <c r="CH61" s="1"/>
  <c r="BW61"/>
  <c r="BV61"/>
  <c r="AR61"/>
  <c r="AS61" s="1"/>
  <c r="AH61"/>
  <c r="W61"/>
  <c r="Q61"/>
  <c r="S61" s="1"/>
  <c r="DM61" s="1"/>
  <c r="DX60"/>
  <c r="CP60"/>
  <c r="CO60"/>
  <c r="CG60"/>
  <c r="CF60"/>
  <c r="CH60" s="1"/>
  <c r="BW60"/>
  <c r="BV60"/>
  <c r="AR60"/>
  <c r="AS60" s="1"/>
  <c r="AH60"/>
  <c r="W60"/>
  <c r="Q60"/>
  <c r="DX59"/>
  <c r="CP59"/>
  <c r="CO59"/>
  <c r="CG59"/>
  <c r="CF59"/>
  <c r="CH59" s="1"/>
  <c r="BW59"/>
  <c r="BV59"/>
  <c r="AR59"/>
  <c r="AS59" s="1"/>
  <c r="AH59"/>
  <c r="W59"/>
  <c r="Q59"/>
  <c r="S59" s="1"/>
  <c r="DM59" s="1"/>
  <c r="DX58"/>
  <c r="CP58"/>
  <c r="CO58"/>
  <c r="CG58"/>
  <c r="CF58"/>
  <c r="CH58" s="1"/>
  <c r="BW58"/>
  <c r="BV58"/>
  <c r="AR58"/>
  <c r="AS58" s="1"/>
  <c r="AH58"/>
  <c r="W58"/>
  <c r="Q58"/>
  <c r="DX57"/>
  <c r="CP57"/>
  <c r="CO57"/>
  <c r="CG57"/>
  <c r="CF57"/>
  <c r="CH57" s="1"/>
  <c r="BW57"/>
  <c r="BV57"/>
  <c r="AR57"/>
  <c r="AS57" s="1"/>
  <c r="AH57"/>
  <c r="W57"/>
  <c r="Q57"/>
  <c r="S57" s="1"/>
  <c r="DX56"/>
  <c r="CP56"/>
  <c r="CO56"/>
  <c r="CG56"/>
  <c r="CF56"/>
  <c r="CH56" s="1"/>
  <c r="BW56"/>
  <c r="BV56"/>
  <c r="AR56"/>
  <c r="AS56" s="1"/>
  <c r="AH56"/>
  <c r="W56"/>
  <c r="Q56"/>
  <c r="S56" s="1"/>
  <c r="DX55"/>
  <c r="CP55"/>
  <c r="CO55"/>
  <c r="CG55"/>
  <c r="CF55"/>
  <c r="CH55" s="1"/>
  <c r="BW55"/>
  <c r="BV55"/>
  <c r="AR55"/>
  <c r="AS55" s="1"/>
  <c r="AH55"/>
  <c r="W55"/>
  <c r="Q55"/>
  <c r="S55" s="1"/>
  <c r="DX54"/>
  <c r="CP54"/>
  <c r="CO54"/>
  <c r="CG54"/>
  <c r="CF54"/>
  <c r="CH54" s="1"/>
  <c r="BW54"/>
  <c r="BV54"/>
  <c r="AR54"/>
  <c r="AS54" s="1"/>
  <c r="AH54"/>
  <c r="W54"/>
  <c r="Q54"/>
  <c r="S54" s="1"/>
  <c r="DX53"/>
  <c r="CP53"/>
  <c r="CO53"/>
  <c r="CG53"/>
  <c r="CF53"/>
  <c r="CH53" s="1"/>
  <c r="BW53"/>
  <c r="BV53"/>
  <c r="AR53"/>
  <c r="AS53" s="1"/>
  <c r="AH53"/>
  <c r="W53"/>
  <c r="Q53"/>
  <c r="S53" s="1"/>
  <c r="DX52"/>
  <c r="CP52"/>
  <c r="CO52"/>
  <c r="CG52"/>
  <c r="CF52"/>
  <c r="CH52" s="1"/>
  <c r="BW52"/>
  <c r="BV52"/>
  <c r="AR52"/>
  <c r="AS52" s="1"/>
  <c r="AH52"/>
  <c r="W52"/>
  <c r="Q52"/>
  <c r="S52" s="1"/>
  <c r="DX51"/>
  <c r="CP51"/>
  <c r="CO51"/>
  <c r="CG51"/>
  <c r="CF51"/>
  <c r="CH51" s="1"/>
  <c r="BW51"/>
  <c r="BV51"/>
  <c r="AR51"/>
  <c r="AS51" s="1"/>
  <c r="AH51"/>
  <c r="W51"/>
  <c r="Q51"/>
  <c r="S51" s="1"/>
  <c r="DX50"/>
  <c r="CP50"/>
  <c r="CO50"/>
  <c r="CG50"/>
  <c r="CF50"/>
  <c r="CH50" s="1"/>
  <c r="BW50"/>
  <c r="BV50"/>
  <c r="AR50"/>
  <c r="AS50" s="1"/>
  <c r="AH50"/>
  <c r="W50"/>
  <c r="Q50"/>
  <c r="S50" s="1"/>
  <c r="DX49"/>
  <c r="CP49"/>
  <c r="CO49"/>
  <c r="CG49"/>
  <c r="CF49"/>
  <c r="CH49" s="1"/>
  <c r="BW49"/>
  <c r="BV49"/>
  <c r="AR49"/>
  <c r="AS49" s="1"/>
  <c r="AH49"/>
  <c r="W49"/>
  <c r="Q49"/>
  <c r="S49" s="1"/>
  <c r="DX48"/>
  <c r="CP48"/>
  <c r="CO48"/>
  <c r="CG48"/>
  <c r="CF48"/>
  <c r="CH48" s="1"/>
  <c r="BW48"/>
  <c r="BV48"/>
  <c r="AR48"/>
  <c r="AS48" s="1"/>
  <c r="AH48"/>
  <c r="W48"/>
  <c r="Q48"/>
  <c r="S48" s="1"/>
  <c r="DX47"/>
  <c r="CP47"/>
  <c r="CO47"/>
  <c r="CG47"/>
  <c r="CF47"/>
  <c r="CH47" s="1"/>
  <c r="BW47"/>
  <c r="BV47"/>
  <c r="AR47"/>
  <c r="AS47" s="1"/>
  <c r="AH47"/>
  <c r="W47"/>
  <c r="Q47"/>
  <c r="S47" s="1"/>
  <c r="DX46"/>
  <c r="CP46"/>
  <c r="CO46"/>
  <c r="CG46"/>
  <c r="CF46"/>
  <c r="CH46" s="1"/>
  <c r="BW46"/>
  <c r="BV46"/>
  <c r="AR46"/>
  <c r="AS46" s="1"/>
  <c r="AH46"/>
  <c r="W46"/>
  <c r="Q46"/>
  <c r="S46" s="1"/>
  <c r="DX45"/>
  <c r="CP45"/>
  <c r="CO45"/>
  <c r="CG45"/>
  <c r="CF45"/>
  <c r="CH45" s="1"/>
  <c r="BW45"/>
  <c r="BV45"/>
  <c r="AR45"/>
  <c r="AS45" s="1"/>
  <c r="AH45"/>
  <c r="W45"/>
  <c r="Q45"/>
  <c r="S45" s="1"/>
  <c r="DX44"/>
  <c r="CP44"/>
  <c r="CO44"/>
  <c r="CG44"/>
  <c r="CF44"/>
  <c r="CH44" s="1"/>
  <c r="BW44"/>
  <c r="BV44"/>
  <c r="AR44"/>
  <c r="AS44" s="1"/>
  <c r="AH44"/>
  <c r="W44"/>
  <c r="Q44"/>
  <c r="S44" s="1"/>
  <c r="DX43"/>
  <c r="CP43"/>
  <c r="CO43"/>
  <c r="CG43"/>
  <c r="CF43"/>
  <c r="CH43" s="1"/>
  <c r="BW43"/>
  <c r="BV43"/>
  <c r="AR43"/>
  <c r="AS43" s="1"/>
  <c r="AH43"/>
  <c r="W43"/>
  <c r="Q43"/>
  <c r="S43" s="1"/>
  <c r="DX42"/>
  <c r="CP42"/>
  <c r="CO42"/>
  <c r="CG42"/>
  <c r="CF42"/>
  <c r="CH42" s="1"/>
  <c r="BW42"/>
  <c r="BV42"/>
  <c r="AR42"/>
  <c r="AS42" s="1"/>
  <c r="AH42"/>
  <c r="W42"/>
  <c r="Q42"/>
  <c r="S42" s="1"/>
  <c r="DX41"/>
  <c r="CP41"/>
  <c r="CO41"/>
  <c r="CG41"/>
  <c r="CF41"/>
  <c r="CH41" s="1"/>
  <c r="BW41"/>
  <c r="BV41"/>
  <c r="AR41"/>
  <c r="AS41" s="1"/>
  <c r="AH41"/>
  <c r="W41"/>
  <c r="Q41"/>
  <c r="S41" s="1"/>
  <c r="DX40"/>
  <c r="CP40"/>
  <c r="CO40"/>
  <c r="CG40"/>
  <c r="CF40"/>
  <c r="CH40" s="1"/>
  <c r="BW40"/>
  <c r="BV40"/>
  <c r="AR40"/>
  <c r="AS40" s="1"/>
  <c r="AH40"/>
  <c r="W40"/>
  <c r="Q40"/>
  <c r="S40" s="1"/>
  <c r="EC40" s="1"/>
  <c r="DX39"/>
  <c r="CP39"/>
  <c r="CO39"/>
  <c r="CG39"/>
  <c r="CF39"/>
  <c r="CH39" s="1"/>
  <c r="BW39"/>
  <c r="BV39"/>
  <c r="AR39"/>
  <c r="AS39" s="1"/>
  <c r="AH39"/>
  <c r="W39"/>
  <c r="Q39"/>
  <c r="S39" s="1"/>
  <c r="EC39" s="1"/>
  <c r="DX38"/>
  <c r="CP38"/>
  <c r="CO38"/>
  <c r="CG38"/>
  <c r="CF38"/>
  <c r="CH38" s="1"/>
  <c r="BW38"/>
  <c r="BV38"/>
  <c r="AR38"/>
  <c r="AS38" s="1"/>
  <c r="AH38"/>
  <c r="W38"/>
  <c r="Q38"/>
  <c r="S38" s="1"/>
  <c r="EC38" s="1"/>
  <c r="DX37"/>
  <c r="CP37"/>
  <c r="CO37"/>
  <c r="CG37"/>
  <c r="CF37"/>
  <c r="CH37" s="1"/>
  <c r="BW37"/>
  <c r="BV37"/>
  <c r="AR37"/>
  <c r="AS37" s="1"/>
  <c r="AH37"/>
  <c r="W37"/>
  <c r="Q37"/>
  <c r="S37" s="1"/>
  <c r="EC37" s="1"/>
  <c r="DX36"/>
  <c r="CP36"/>
  <c r="CO36"/>
  <c r="CG36"/>
  <c r="CF36"/>
  <c r="CH36" s="1"/>
  <c r="BW36"/>
  <c r="BV36"/>
  <c r="AR36"/>
  <c r="AS36" s="1"/>
  <c r="AH36"/>
  <c r="W36"/>
  <c r="Q36"/>
  <c r="S36" s="1"/>
  <c r="EC36" s="1"/>
  <c r="DX35"/>
  <c r="CP35"/>
  <c r="CO35"/>
  <c r="CG35"/>
  <c r="CF35"/>
  <c r="CH35" s="1"/>
  <c r="BW35"/>
  <c r="BV35"/>
  <c r="AR35"/>
  <c r="AS35" s="1"/>
  <c r="AH35"/>
  <c r="W35"/>
  <c r="Q35"/>
  <c r="S35" s="1"/>
  <c r="EC35" s="1"/>
  <c r="DX34"/>
  <c r="CP34"/>
  <c r="CO34"/>
  <c r="CG34"/>
  <c r="CF34"/>
  <c r="CH34" s="1"/>
  <c r="BW34"/>
  <c r="BV34"/>
  <c r="AR34"/>
  <c r="AS34" s="1"/>
  <c r="AH34"/>
  <c r="W34"/>
  <c r="Q34"/>
  <c r="S34" s="1"/>
  <c r="EC34" s="1"/>
  <c r="DX33"/>
  <c r="CP33"/>
  <c r="CO33"/>
  <c r="CG33"/>
  <c r="CF33"/>
  <c r="CH33" s="1"/>
  <c r="BW33"/>
  <c r="BV33"/>
  <c r="AR33"/>
  <c r="AS33" s="1"/>
  <c r="AH33"/>
  <c r="W33"/>
  <c r="Q33"/>
  <c r="S33" s="1"/>
  <c r="EC33" s="1"/>
  <c r="DX32"/>
  <c r="CP32"/>
  <c r="CO32"/>
  <c r="CG32"/>
  <c r="CF32"/>
  <c r="CH32" s="1"/>
  <c r="BW32"/>
  <c r="BV32"/>
  <c r="AR32"/>
  <c r="AS32" s="1"/>
  <c r="AH32"/>
  <c r="W32"/>
  <c r="Q32"/>
  <c r="S32" s="1"/>
  <c r="EC32" s="1"/>
  <c r="DX31"/>
  <c r="CP31"/>
  <c r="CO31"/>
  <c r="CG31"/>
  <c r="CF31"/>
  <c r="CH31" s="1"/>
  <c r="BW31"/>
  <c r="BV31"/>
  <c r="AR31"/>
  <c r="AS31" s="1"/>
  <c r="AH31"/>
  <c r="W31"/>
  <c r="Q31"/>
  <c r="S31" s="1"/>
  <c r="EC31" s="1"/>
  <c r="DX30"/>
  <c r="CP30"/>
  <c r="CO30"/>
  <c r="CG30"/>
  <c r="CF30"/>
  <c r="CH30" s="1"/>
  <c r="BW30"/>
  <c r="BV30"/>
  <c r="AR30"/>
  <c r="AS30" s="1"/>
  <c r="AH30"/>
  <c r="W30"/>
  <c r="Q30"/>
  <c r="S30" s="1"/>
  <c r="EC30" s="1"/>
  <c r="DX29"/>
  <c r="CP29"/>
  <c r="CO29"/>
  <c r="CG29"/>
  <c r="CF29"/>
  <c r="CH29" s="1"/>
  <c r="BW29"/>
  <c r="BV29"/>
  <c r="AR29"/>
  <c r="AS29" s="1"/>
  <c r="AH29"/>
  <c r="W29"/>
  <c r="Q29"/>
  <c r="S29" s="1"/>
  <c r="EC29" s="1"/>
  <c r="DX28"/>
  <c r="CP28"/>
  <c r="CO28"/>
  <c r="CG28"/>
  <c r="CF28"/>
  <c r="CH28" s="1"/>
  <c r="BW28"/>
  <c r="BV28"/>
  <c r="AR28"/>
  <c r="AS28" s="1"/>
  <c r="AH28"/>
  <c r="W28"/>
  <c r="Q28"/>
  <c r="S28" s="1"/>
  <c r="EC28" s="1"/>
  <c r="DX27"/>
  <c r="CP27"/>
  <c r="CO27"/>
  <c r="CG27"/>
  <c r="CF27"/>
  <c r="CH27" s="1"/>
  <c r="BW27"/>
  <c r="BV27"/>
  <c r="AR27"/>
  <c r="AS27" s="1"/>
  <c r="AH27"/>
  <c r="W27"/>
  <c r="Q27"/>
  <c r="S27" s="1"/>
  <c r="EC27" s="1"/>
  <c r="DX26"/>
  <c r="CP26"/>
  <c r="CO26"/>
  <c r="CG26"/>
  <c r="CF26"/>
  <c r="CH26" s="1"/>
  <c r="BW26"/>
  <c r="BV26"/>
  <c r="AR26"/>
  <c r="AS26" s="1"/>
  <c r="AH26"/>
  <c r="W26"/>
  <c r="Q26"/>
  <c r="S26" s="1"/>
  <c r="DX25"/>
  <c r="CP25"/>
  <c r="CO25"/>
  <c r="CG25"/>
  <c r="CF25"/>
  <c r="CH25" s="1"/>
  <c r="BW25"/>
  <c r="BV25"/>
  <c r="AR25"/>
  <c r="AS25" s="1"/>
  <c r="AH25"/>
  <c r="W25"/>
  <c r="Q25"/>
  <c r="S25" s="1"/>
  <c r="DX24"/>
  <c r="CP24"/>
  <c r="CO24"/>
  <c r="CG24"/>
  <c r="CF24"/>
  <c r="CH24" s="1"/>
  <c r="BW24"/>
  <c r="BV24"/>
  <c r="AR24"/>
  <c r="AS24" s="1"/>
  <c r="AH24"/>
  <c r="W24"/>
  <c r="Q24"/>
  <c r="S24" s="1"/>
  <c r="EC24" s="1"/>
  <c r="DX23"/>
  <c r="CP23"/>
  <c r="CO23"/>
  <c r="CG23"/>
  <c r="CF23"/>
  <c r="CH23" s="1"/>
  <c r="BW23"/>
  <c r="BV23"/>
  <c r="AR23"/>
  <c r="AS23" s="1"/>
  <c r="AH23"/>
  <c r="W23"/>
  <c r="Q23"/>
  <c r="S23" s="1"/>
  <c r="EC23" s="1"/>
  <c r="DX22"/>
  <c r="CP22"/>
  <c r="CO22"/>
  <c r="CG22"/>
  <c r="CF22"/>
  <c r="CH22" s="1"/>
  <c r="BW22"/>
  <c r="BV22"/>
  <c r="AR22"/>
  <c r="AS22" s="1"/>
  <c r="AH22"/>
  <c r="W22"/>
  <c r="Q22"/>
  <c r="S22" s="1"/>
  <c r="DX21"/>
  <c r="CP21"/>
  <c r="CO21"/>
  <c r="CG21"/>
  <c r="CF21"/>
  <c r="CH21" s="1"/>
  <c r="BW21"/>
  <c r="BV21"/>
  <c r="AR21"/>
  <c r="AS21" s="1"/>
  <c r="AH21"/>
  <c r="W21"/>
  <c r="Q21"/>
  <c r="S21" s="1"/>
  <c r="EC21" s="1"/>
  <c r="DX20"/>
  <c r="CP20"/>
  <c r="CO20"/>
  <c r="CG20"/>
  <c r="CF20"/>
  <c r="CH20" s="1"/>
  <c r="BW20"/>
  <c r="BV20"/>
  <c r="AR20"/>
  <c r="AS20" s="1"/>
  <c r="AH20"/>
  <c r="W20"/>
  <c r="Q20"/>
  <c r="S20" s="1"/>
  <c r="EC20" s="1"/>
  <c r="DX19"/>
  <c r="CP19"/>
  <c r="CO19"/>
  <c r="CG19"/>
  <c r="CF19"/>
  <c r="CH19" s="1"/>
  <c r="BW19"/>
  <c r="BV19"/>
  <c r="AR19"/>
  <c r="AS19" s="1"/>
  <c r="AH19"/>
  <c r="W19"/>
  <c r="Q19"/>
  <c r="S19" s="1"/>
  <c r="EC19" s="1"/>
  <c r="DX18"/>
  <c r="CP18"/>
  <c r="CO18"/>
  <c r="CG18"/>
  <c r="CF18"/>
  <c r="CH18" s="1"/>
  <c r="BW18"/>
  <c r="BV18"/>
  <c r="AR18"/>
  <c r="AS18" s="1"/>
  <c r="AH18"/>
  <c r="W18"/>
  <c r="Q18"/>
  <c r="S18" s="1"/>
  <c r="EC18" s="1"/>
  <c r="DX17"/>
  <c r="CP17"/>
  <c r="CO17"/>
  <c r="CG17"/>
  <c r="CF17"/>
  <c r="CH17" s="1"/>
  <c r="BW17"/>
  <c r="BV17"/>
  <c r="AR17"/>
  <c r="AS17" s="1"/>
  <c r="AH17"/>
  <c r="W17"/>
  <c r="Q17"/>
  <c r="S17" s="1"/>
  <c r="EC17" s="1"/>
  <c r="DX16"/>
  <c r="CP16"/>
  <c r="CO16"/>
  <c r="CG16"/>
  <c r="CF16"/>
  <c r="CH16" s="1"/>
  <c r="BW16"/>
  <c r="BV16"/>
  <c r="AR16"/>
  <c r="AS16" s="1"/>
  <c r="AH16"/>
  <c r="W16"/>
  <c r="Q16"/>
  <c r="S16" s="1"/>
  <c r="EC16" s="1"/>
  <c r="DX15"/>
  <c r="CP15"/>
  <c r="CO15"/>
  <c r="CG15"/>
  <c r="CF15"/>
  <c r="CH15" s="1"/>
  <c r="BW15"/>
  <c r="BV15"/>
  <c r="AR15"/>
  <c r="AS15" s="1"/>
  <c r="AH15"/>
  <c r="W15"/>
  <c r="Q15"/>
  <c r="S15" s="1"/>
  <c r="EC15" s="1"/>
  <c r="DX14"/>
  <c r="CP14"/>
  <c r="CO14"/>
  <c r="CG14"/>
  <c r="CF14"/>
  <c r="CH14" s="1"/>
  <c r="BW14"/>
  <c r="BV14"/>
  <c r="AR14"/>
  <c r="AS14" s="1"/>
  <c r="AH14"/>
  <c r="W14"/>
  <c r="Q14"/>
  <c r="S14" s="1"/>
  <c r="EC14" s="1"/>
  <c r="DX13"/>
  <c r="CP13"/>
  <c r="CO13"/>
  <c r="CG13"/>
  <c r="CH13"/>
  <c r="BW13"/>
  <c r="BV13"/>
  <c r="AR13"/>
  <c r="AS13" s="1"/>
  <c r="AH13"/>
  <c r="W13"/>
  <c r="Q13"/>
  <c r="S13" s="1"/>
  <c r="EC13" s="1"/>
  <c r="DX12"/>
  <c r="CP12"/>
  <c r="CO12"/>
  <c r="CG12"/>
  <c r="CF12"/>
  <c r="CH12" s="1"/>
  <c r="BW12"/>
  <c r="BV12"/>
  <c r="AR12"/>
  <c r="AS12" s="1"/>
  <c r="AH12"/>
  <c r="W12"/>
  <c r="Q12"/>
  <c r="S12" s="1"/>
  <c r="EC12" s="1"/>
  <c r="DX11"/>
  <c r="CP11"/>
  <c r="CO11"/>
  <c r="CG11"/>
  <c r="CF11"/>
  <c r="CH11" s="1"/>
  <c r="BW11"/>
  <c r="BV11"/>
  <c r="AR11"/>
  <c r="AS11" s="1"/>
  <c r="AH11"/>
  <c r="W11"/>
  <c r="Q11"/>
  <c r="R11" s="1"/>
  <c r="EB11" s="1"/>
  <c r="DW10"/>
  <c r="DV10"/>
  <c r="DU10"/>
  <c r="DT10"/>
  <c r="DR10"/>
  <c r="DQ10"/>
  <c r="DP10"/>
  <c r="DM10"/>
  <c r="DK10"/>
  <c r="DJ10"/>
  <c r="DI10"/>
  <c r="DH10"/>
  <c r="DG10"/>
  <c r="DF10"/>
  <c r="DE10"/>
  <c r="DD10"/>
  <c r="DC10"/>
  <c r="DB10"/>
  <c r="CY10"/>
  <c r="CX10"/>
  <c r="CW10"/>
  <c r="CV10"/>
  <c r="CT10"/>
  <c r="CS10"/>
  <c r="CQ10"/>
  <c r="CK10"/>
  <c r="CD10"/>
  <c r="CC10"/>
  <c r="CA10"/>
  <c r="BZ10"/>
  <c r="BT10"/>
  <c r="BS10"/>
  <c r="BR10"/>
  <c r="BQ10"/>
  <c r="BP10"/>
  <c r="BO10"/>
  <c r="BN10"/>
  <c r="BM10"/>
  <c r="BL10"/>
  <c r="BJ10"/>
  <c r="BI10"/>
  <c r="BH10"/>
  <c r="BG10"/>
  <c r="BF10"/>
  <c r="BE10"/>
  <c r="BD10"/>
  <c r="BC10"/>
  <c r="BB10"/>
  <c r="BA10"/>
  <c r="AZ10"/>
  <c r="AY10"/>
  <c r="AX10"/>
  <c r="AW10"/>
  <c r="AV10"/>
  <c r="AP10"/>
  <c r="AO10"/>
  <c r="AM10"/>
  <c r="AL10"/>
  <c r="AK10"/>
  <c r="AJ10"/>
  <c r="AG10"/>
  <c r="AF10"/>
  <c r="AE10"/>
  <c r="AD10"/>
  <c r="AC10"/>
  <c r="AB10"/>
  <c r="AA10"/>
  <c r="Z10"/>
  <c r="Y10"/>
  <c r="X10"/>
  <c r="V10"/>
  <c r="U10"/>
  <c r="T10"/>
  <c r="P10"/>
  <c r="N10"/>
  <c r="M10"/>
  <c r="L10"/>
  <c r="K10"/>
  <c r="I10"/>
  <c r="DW9"/>
  <c r="DV9"/>
  <c r="DU9"/>
  <c r="DT9"/>
  <c r="DR9"/>
  <c r="DQ9"/>
  <c r="DP9"/>
  <c r="DM9"/>
  <c r="DK9"/>
  <c r="DJ9"/>
  <c r="DI9"/>
  <c r="DH9"/>
  <c r="DG9"/>
  <c r="DF9"/>
  <c r="DE9"/>
  <c r="DD9"/>
  <c r="DC9"/>
  <c r="DB9"/>
  <c r="CY9"/>
  <c r="CX9"/>
  <c r="CW9"/>
  <c r="CV9"/>
  <c r="CT9"/>
  <c r="CS9"/>
  <c r="CQ9"/>
  <c r="CK9"/>
  <c r="CD9"/>
  <c r="CC9"/>
  <c r="CA9"/>
  <c r="BZ9"/>
  <c r="BT9"/>
  <c r="BS9"/>
  <c r="BR9"/>
  <c r="BQ9"/>
  <c r="BP9"/>
  <c r="BO9"/>
  <c r="BN9"/>
  <c r="BM9"/>
  <c r="BL9"/>
  <c r="BJ9"/>
  <c r="BI9"/>
  <c r="BH9"/>
  <c r="BG9"/>
  <c r="BF9"/>
  <c r="BE9"/>
  <c r="BD9"/>
  <c r="BC9"/>
  <c r="BB9"/>
  <c r="BA9"/>
  <c r="AZ9"/>
  <c r="AY9"/>
  <c r="AX9"/>
  <c r="AW9"/>
  <c r="AV9"/>
  <c r="AP9"/>
  <c r="AO9"/>
  <c r="AM9"/>
  <c r="AL9"/>
  <c r="AK9"/>
  <c r="AJ9"/>
  <c r="AG9"/>
  <c r="AF9"/>
  <c r="AE9"/>
  <c r="AD9"/>
  <c r="AC9"/>
  <c r="AB9"/>
  <c r="AA9"/>
  <c r="Z9"/>
  <c r="Y9"/>
  <c r="X9"/>
  <c r="V9"/>
  <c r="U9"/>
  <c r="T9"/>
  <c r="P9"/>
  <c r="N9"/>
  <c r="M9"/>
  <c r="L9"/>
  <c r="K9"/>
  <c r="I9"/>
  <c r="DW8"/>
  <c r="DV8"/>
  <c r="DU8"/>
  <c r="DT8"/>
  <c r="DS8"/>
  <c r="DR8"/>
  <c r="DQ8"/>
  <c r="DP8"/>
  <c r="DK8"/>
  <c r="DJ8"/>
  <c r="DI8"/>
  <c r="DH8"/>
  <c r="DG8"/>
  <c r="DF8"/>
  <c r="DE8"/>
  <c r="DD8"/>
  <c r="DC8"/>
  <c r="DB8"/>
  <c r="CY8"/>
  <c r="CX8"/>
  <c r="CW8"/>
  <c r="CV8"/>
  <c r="CU8"/>
  <c r="CT8"/>
  <c r="CS8"/>
  <c r="CR8"/>
  <c r="CM8"/>
  <c r="CK8"/>
  <c r="CI8"/>
  <c r="CD8"/>
  <c r="CC8"/>
  <c r="CA8"/>
  <c r="BZ8"/>
  <c r="BT8"/>
  <c r="BS8"/>
  <c r="BR8"/>
  <c r="BQ8"/>
  <c r="BP8"/>
  <c r="BO8"/>
  <c r="BN8"/>
  <c r="BM8"/>
  <c r="BL8"/>
  <c r="BJ8"/>
  <c r="BI8"/>
  <c r="BH8"/>
  <c r="BG8"/>
  <c r="BF8"/>
  <c r="BE8"/>
  <c r="BD8"/>
  <c r="BC8"/>
  <c r="BB8"/>
  <c r="BA8"/>
  <c r="AZ8"/>
  <c r="AY8"/>
  <c r="AX8"/>
  <c r="AW8"/>
  <c r="AV8"/>
  <c r="AP8"/>
  <c r="AO8"/>
  <c r="AM8"/>
  <c r="AL8"/>
  <c r="AK8"/>
  <c r="AJ8"/>
  <c r="AG8"/>
  <c r="AF8"/>
  <c r="AE8"/>
  <c r="AD8"/>
  <c r="AC8"/>
  <c r="AB8"/>
  <c r="AA8"/>
  <c r="Z8"/>
  <c r="Y8"/>
  <c r="X8"/>
  <c r="V8"/>
  <c r="U8"/>
  <c r="T8"/>
  <c r="P8"/>
  <c r="N8"/>
  <c r="M8"/>
  <c r="L8"/>
  <c r="K8"/>
  <c r="I8"/>
  <c r="CG134" i="16"/>
  <c r="CF134"/>
  <c r="CH134" s="1"/>
  <c r="CG133"/>
  <c r="CF133"/>
  <c r="CH133" s="1"/>
  <c r="CG132"/>
  <c r="CF132"/>
  <c r="CH132" s="1"/>
  <c r="CG131"/>
  <c r="CF131"/>
  <c r="CH131" s="1"/>
  <c r="CG130"/>
  <c r="CF130"/>
  <c r="CH130" s="1"/>
  <c r="CG129"/>
  <c r="CF129"/>
  <c r="CH129" s="1"/>
  <c r="CG128"/>
  <c r="CF128"/>
  <c r="CH128" s="1"/>
  <c r="CG127"/>
  <c r="CF127"/>
  <c r="CH127" s="1"/>
  <c r="CG126"/>
  <c r="CF126"/>
  <c r="CH126" s="1"/>
  <c r="CG125"/>
  <c r="CF125"/>
  <c r="CH125" s="1"/>
  <c r="CG124"/>
  <c r="CF124"/>
  <c r="CH124" s="1"/>
  <c r="CG123"/>
  <c r="CF123"/>
  <c r="CH123" s="1"/>
  <c r="CG122"/>
  <c r="CF122"/>
  <c r="CH122" s="1"/>
  <c r="CG121"/>
  <c r="CF121"/>
  <c r="CH121" s="1"/>
  <c r="CG120"/>
  <c r="CF120"/>
  <c r="CH120" s="1"/>
  <c r="CG119"/>
  <c r="CF119"/>
  <c r="CH119" s="1"/>
  <c r="CG118"/>
  <c r="CF118"/>
  <c r="CH118" s="1"/>
  <c r="CG117"/>
  <c r="CF117"/>
  <c r="CH117" s="1"/>
  <c r="CG116"/>
  <c r="CF116"/>
  <c r="CH116" s="1"/>
  <c r="CG115"/>
  <c r="CF115"/>
  <c r="CH115" s="1"/>
  <c r="CG114"/>
  <c r="CF114"/>
  <c r="CH114" s="1"/>
  <c r="CG113"/>
  <c r="CF113"/>
  <c r="CH113" s="1"/>
  <c r="CG112"/>
  <c r="CF112"/>
  <c r="CH112" s="1"/>
  <c r="CG111"/>
  <c r="CF111"/>
  <c r="CH111" s="1"/>
  <c r="CG110"/>
  <c r="CF110"/>
  <c r="CH110" s="1"/>
  <c r="CG109"/>
  <c r="CF109"/>
  <c r="CH109" s="1"/>
  <c r="CG108"/>
  <c r="CF108"/>
  <c r="CH108" s="1"/>
  <c r="CG107"/>
  <c r="CF107"/>
  <c r="CH107" s="1"/>
  <c r="CG106"/>
  <c r="CF106"/>
  <c r="CH106" s="1"/>
  <c r="CG105"/>
  <c r="CF105"/>
  <c r="CH105" s="1"/>
  <c r="CG104"/>
  <c r="CF104"/>
  <c r="CH104" s="1"/>
  <c r="CG103"/>
  <c r="CF103"/>
  <c r="CH103" s="1"/>
  <c r="CG102"/>
  <c r="CF102"/>
  <c r="CH102" s="1"/>
  <c r="CG101"/>
  <c r="CF101"/>
  <c r="CH101" s="1"/>
  <c r="CG100"/>
  <c r="CF100"/>
  <c r="CH100" s="1"/>
  <c r="CG99"/>
  <c r="CF99"/>
  <c r="CH99" s="1"/>
  <c r="CG98"/>
  <c r="CF98"/>
  <c r="CH98" s="1"/>
  <c r="CG97"/>
  <c r="CF97"/>
  <c r="CH97" s="1"/>
  <c r="CG96"/>
  <c r="CF96"/>
  <c r="CH96" s="1"/>
  <c r="CG95"/>
  <c r="CF95"/>
  <c r="CH95" s="1"/>
  <c r="CG94"/>
  <c r="CF94"/>
  <c r="CH94" s="1"/>
  <c r="CG93"/>
  <c r="CF93"/>
  <c r="CH93" s="1"/>
  <c r="CG92"/>
  <c r="CF92"/>
  <c r="CH92" s="1"/>
  <c r="CG91"/>
  <c r="CF91"/>
  <c r="CH91" s="1"/>
  <c r="CG90"/>
  <c r="CF90"/>
  <c r="CH90" s="1"/>
  <c r="CG89"/>
  <c r="CF89"/>
  <c r="CH89" s="1"/>
  <c r="CG88"/>
  <c r="CF88"/>
  <c r="CH88" s="1"/>
  <c r="CG87"/>
  <c r="CF87"/>
  <c r="CH87" s="1"/>
  <c r="CG86"/>
  <c r="CF86"/>
  <c r="CH86" s="1"/>
  <c r="CG85"/>
  <c r="CF85"/>
  <c r="CH85" s="1"/>
  <c r="CG84"/>
  <c r="CF84"/>
  <c r="CH84" s="1"/>
  <c r="CG83"/>
  <c r="CF83"/>
  <c r="CH83" s="1"/>
  <c r="CG82"/>
  <c r="CF82"/>
  <c r="CH82" s="1"/>
  <c r="CG81"/>
  <c r="CF81"/>
  <c r="CH81" s="1"/>
  <c r="CG80"/>
  <c r="CF80"/>
  <c r="CH80" s="1"/>
  <c r="CG79"/>
  <c r="CF79"/>
  <c r="CH79" s="1"/>
  <c r="CG78"/>
  <c r="CF78"/>
  <c r="CH78" s="1"/>
  <c r="CG77"/>
  <c r="CF77"/>
  <c r="CH77" s="1"/>
  <c r="CG76"/>
  <c r="CF76"/>
  <c r="CH76" s="1"/>
  <c r="CG75"/>
  <c r="CF75"/>
  <c r="CH75" s="1"/>
  <c r="CG74"/>
  <c r="CF74"/>
  <c r="CH74" s="1"/>
  <c r="CG73"/>
  <c r="CF73"/>
  <c r="CH73" s="1"/>
  <c r="CG72"/>
  <c r="CF72"/>
  <c r="CH72" s="1"/>
  <c r="CG71"/>
  <c r="CF71"/>
  <c r="CH71" s="1"/>
  <c r="CG70"/>
  <c r="CF70"/>
  <c r="CH70" s="1"/>
  <c r="CG69"/>
  <c r="CF69"/>
  <c r="CH69" s="1"/>
  <c r="CG68"/>
  <c r="CF68"/>
  <c r="CH68" s="1"/>
  <c r="CG67"/>
  <c r="CF67"/>
  <c r="CH67" s="1"/>
  <c r="CG66"/>
  <c r="CF66"/>
  <c r="CH66" s="1"/>
  <c r="CG65"/>
  <c r="CF65"/>
  <c r="CH65" s="1"/>
  <c r="CG64"/>
  <c r="CF64"/>
  <c r="CH64" s="1"/>
  <c r="CG63"/>
  <c r="CF63"/>
  <c r="CH63" s="1"/>
  <c r="CG62"/>
  <c r="CF62"/>
  <c r="CH62" s="1"/>
  <c r="CG61"/>
  <c r="CF61"/>
  <c r="CH61" s="1"/>
  <c r="CG60"/>
  <c r="CF60"/>
  <c r="CH60" s="1"/>
  <c r="CG59"/>
  <c r="CF59"/>
  <c r="CH59" s="1"/>
  <c r="CG58"/>
  <c r="CF58"/>
  <c r="CH58" s="1"/>
  <c r="CG57"/>
  <c r="CF57"/>
  <c r="CH57" s="1"/>
  <c r="CG56"/>
  <c r="CF56"/>
  <c r="CH56" s="1"/>
  <c r="CG55"/>
  <c r="CF55"/>
  <c r="CH55" s="1"/>
  <c r="CG54"/>
  <c r="CF54"/>
  <c r="CH54" s="1"/>
  <c r="CG53"/>
  <c r="CF53"/>
  <c r="CH53" s="1"/>
  <c r="CG52"/>
  <c r="CF52"/>
  <c r="CH52" s="1"/>
  <c r="CG51"/>
  <c r="CF51"/>
  <c r="CH51" s="1"/>
  <c r="CG50"/>
  <c r="CF50"/>
  <c r="CH50" s="1"/>
  <c r="CG49"/>
  <c r="CF49"/>
  <c r="CH49" s="1"/>
  <c r="CG48"/>
  <c r="CF48"/>
  <c r="CH48" s="1"/>
  <c r="CG47"/>
  <c r="CF47"/>
  <c r="CH47" s="1"/>
  <c r="CG46"/>
  <c r="CF46"/>
  <c r="CH46" s="1"/>
  <c r="CG45"/>
  <c r="CF45"/>
  <c r="CH45" s="1"/>
  <c r="CG44"/>
  <c r="CF44"/>
  <c r="CH44" s="1"/>
  <c r="CG43"/>
  <c r="CF43"/>
  <c r="CH43" s="1"/>
  <c r="CG42"/>
  <c r="CF42"/>
  <c r="CH42" s="1"/>
  <c r="CG41"/>
  <c r="CF41"/>
  <c r="CH41" s="1"/>
  <c r="CG40"/>
  <c r="CF40"/>
  <c r="CH40" s="1"/>
  <c r="CG39"/>
  <c r="CF39"/>
  <c r="CH39" s="1"/>
  <c r="CG38"/>
  <c r="CF38"/>
  <c r="CH38" s="1"/>
  <c r="CG37"/>
  <c r="CF37"/>
  <c r="CH37" s="1"/>
  <c r="CG36"/>
  <c r="CF36"/>
  <c r="CH36" s="1"/>
  <c r="CG35"/>
  <c r="CF35"/>
  <c r="CH35" s="1"/>
  <c r="CG34"/>
  <c r="CF34"/>
  <c r="CH34" s="1"/>
  <c r="CG33"/>
  <c r="CF33"/>
  <c r="CH33" s="1"/>
  <c r="CG32"/>
  <c r="CF32"/>
  <c r="CH32" s="1"/>
  <c r="CG31"/>
  <c r="CF31"/>
  <c r="CH31" s="1"/>
  <c r="CG30"/>
  <c r="CF30"/>
  <c r="CH30" s="1"/>
  <c r="CG29"/>
  <c r="CF29"/>
  <c r="CH29" s="1"/>
  <c r="CG28"/>
  <c r="CF28"/>
  <c r="CH28" s="1"/>
  <c r="CG27"/>
  <c r="CF27"/>
  <c r="CH27" s="1"/>
  <c r="CG26"/>
  <c r="CF26"/>
  <c r="CH26" s="1"/>
  <c r="CG25"/>
  <c r="CF25"/>
  <c r="CH25" s="1"/>
  <c r="CG24"/>
  <c r="CF24"/>
  <c r="CH24" s="1"/>
  <c r="CG23"/>
  <c r="CF23"/>
  <c r="CH23" s="1"/>
  <c r="CG22"/>
  <c r="CF22"/>
  <c r="CH22" s="1"/>
  <c r="CG21"/>
  <c r="CF21"/>
  <c r="CH21" s="1"/>
  <c r="CG20"/>
  <c r="CF20"/>
  <c r="CH20" s="1"/>
  <c r="CG19"/>
  <c r="CF19"/>
  <c r="CH19" s="1"/>
  <c r="CG18"/>
  <c r="CF18"/>
  <c r="CH18" s="1"/>
  <c r="CG17"/>
  <c r="CF17"/>
  <c r="CH17" s="1"/>
  <c r="CG16"/>
  <c r="CF16"/>
  <c r="CH16" s="1"/>
  <c r="CG15"/>
  <c r="CF15"/>
  <c r="CH15" s="1"/>
  <c r="CG14"/>
  <c r="CF14"/>
  <c r="CH14" s="1"/>
  <c r="CG13"/>
  <c r="CF13"/>
  <c r="CH13" s="1"/>
  <c r="CG12"/>
  <c r="CF12"/>
  <c r="CH12" s="1"/>
  <c r="CG11"/>
  <c r="CF11"/>
  <c r="CH11" s="1"/>
  <c r="B201"/>
  <c r="B152"/>
  <c r="A152"/>
  <c r="DX134"/>
  <c r="CP134"/>
  <c r="CO134"/>
  <c r="BW134"/>
  <c r="BV134"/>
  <c r="AR134"/>
  <c r="AS134" s="1"/>
  <c r="AH134"/>
  <c r="W134"/>
  <c r="Q134"/>
  <c r="S134" s="1"/>
  <c r="DA134" s="1"/>
  <c r="DX133"/>
  <c r="CP133"/>
  <c r="CO133"/>
  <c r="BW133"/>
  <c r="BV133"/>
  <c r="AR133"/>
  <c r="AS133" s="1"/>
  <c r="AH133"/>
  <c r="W133"/>
  <c r="Q133"/>
  <c r="R133" s="1"/>
  <c r="DL133" s="1"/>
  <c r="DX132"/>
  <c r="CP132"/>
  <c r="CO132"/>
  <c r="BW132"/>
  <c r="BV132"/>
  <c r="AR132"/>
  <c r="AS132" s="1"/>
  <c r="AH132"/>
  <c r="W132"/>
  <c r="Q132"/>
  <c r="R132" s="1"/>
  <c r="DL132" s="1"/>
  <c r="DX131"/>
  <c r="CP131"/>
  <c r="CO131"/>
  <c r="BW131"/>
  <c r="BV131"/>
  <c r="AR131"/>
  <c r="AS131" s="1"/>
  <c r="AH131"/>
  <c r="W131"/>
  <c r="Q131"/>
  <c r="R131" s="1"/>
  <c r="DL131" s="1"/>
  <c r="DX130"/>
  <c r="CP130"/>
  <c r="CO130"/>
  <c r="BW130"/>
  <c r="BV130"/>
  <c r="AR130"/>
  <c r="AS130" s="1"/>
  <c r="AH130"/>
  <c r="W130"/>
  <c r="Q130"/>
  <c r="S130" s="1"/>
  <c r="DX129"/>
  <c r="CP129"/>
  <c r="CO129"/>
  <c r="BW129"/>
  <c r="BV129"/>
  <c r="AR129"/>
  <c r="AS129" s="1"/>
  <c r="AH129"/>
  <c r="W129"/>
  <c r="Q129"/>
  <c r="R129" s="1"/>
  <c r="DL129" s="1"/>
  <c r="DX128"/>
  <c r="CP128"/>
  <c r="CO128"/>
  <c r="BW128"/>
  <c r="BV128"/>
  <c r="AR128"/>
  <c r="AS128" s="1"/>
  <c r="AH128"/>
  <c r="W128"/>
  <c r="Q128"/>
  <c r="R128" s="1"/>
  <c r="DL128" s="1"/>
  <c r="DX127"/>
  <c r="CP127"/>
  <c r="CO127"/>
  <c r="BW127"/>
  <c r="BV127"/>
  <c r="AR127"/>
  <c r="AS127" s="1"/>
  <c r="AH127"/>
  <c r="W127"/>
  <c r="Q127"/>
  <c r="S127" s="1"/>
  <c r="DA127" s="1"/>
  <c r="DX126"/>
  <c r="CP126"/>
  <c r="CO126"/>
  <c r="BW126"/>
  <c r="BV126"/>
  <c r="AR126"/>
  <c r="AS126" s="1"/>
  <c r="AH126"/>
  <c r="W126"/>
  <c r="Q126"/>
  <c r="S126" s="1"/>
  <c r="DX125"/>
  <c r="CP125"/>
  <c r="CO125"/>
  <c r="BW125"/>
  <c r="BV125"/>
  <c r="AR125"/>
  <c r="AS125" s="1"/>
  <c r="AH125"/>
  <c r="W125"/>
  <c r="Q125"/>
  <c r="R125" s="1"/>
  <c r="DL125" s="1"/>
  <c r="DX124"/>
  <c r="CP124"/>
  <c r="CO124"/>
  <c r="BW124"/>
  <c r="BV124"/>
  <c r="AR124"/>
  <c r="AS124" s="1"/>
  <c r="AH124"/>
  <c r="W124"/>
  <c r="Q124"/>
  <c r="R124" s="1"/>
  <c r="DL124" s="1"/>
  <c r="DX123"/>
  <c r="CP123"/>
  <c r="CO123"/>
  <c r="BW123"/>
  <c r="BV123"/>
  <c r="AR123"/>
  <c r="AS123" s="1"/>
  <c r="AH123"/>
  <c r="W123"/>
  <c r="Q123"/>
  <c r="R123" s="1"/>
  <c r="DL123" s="1"/>
  <c r="DX122"/>
  <c r="CP122"/>
  <c r="CO122"/>
  <c r="BW122"/>
  <c r="BV122"/>
  <c r="AR122"/>
  <c r="AS122" s="1"/>
  <c r="AH122"/>
  <c r="W122"/>
  <c r="Q122"/>
  <c r="S122" s="1"/>
  <c r="DX121"/>
  <c r="CP121"/>
  <c r="CO121"/>
  <c r="BW121"/>
  <c r="BV121"/>
  <c r="AR121"/>
  <c r="AS121" s="1"/>
  <c r="AH121"/>
  <c r="W121"/>
  <c r="Q121"/>
  <c r="R121" s="1"/>
  <c r="DL121" s="1"/>
  <c r="DX120"/>
  <c r="CP120"/>
  <c r="CO120"/>
  <c r="BW120"/>
  <c r="BV120"/>
  <c r="AR120"/>
  <c r="AS120" s="1"/>
  <c r="AH120"/>
  <c r="W120"/>
  <c r="Q120"/>
  <c r="R120" s="1"/>
  <c r="DL120" s="1"/>
  <c r="DX119"/>
  <c r="CP119"/>
  <c r="CO119"/>
  <c r="BW119"/>
  <c r="BV119"/>
  <c r="AR119"/>
  <c r="AS119" s="1"/>
  <c r="AH119"/>
  <c r="W119"/>
  <c r="Q119"/>
  <c r="S119" s="1"/>
  <c r="DA119" s="1"/>
  <c r="DX118"/>
  <c r="CP118"/>
  <c r="CO118"/>
  <c r="BW118"/>
  <c r="BV118"/>
  <c r="AR118"/>
  <c r="AS118" s="1"/>
  <c r="AH118"/>
  <c r="W118"/>
  <c r="Q118"/>
  <c r="S118" s="1"/>
  <c r="DX117"/>
  <c r="CP117"/>
  <c r="CO117"/>
  <c r="BW117"/>
  <c r="BV117"/>
  <c r="AR117"/>
  <c r="AS117" s="1"/>
  <c r="AH117"/>
  <c r="W117"/>
  <c r="Q117"/>
  <c r="R117" s="1"/>
  <c r="DL117" s="1"/>
  <c r="DX116"/>
  <c r="CP116"/>
  <c r="CO116"/>
  <c r="BW116"/>
  <c r="BV116"/>
  <c r="AR116"/>
  <c r="AS116" s="1"/>
  <c r="AH116"/>
  <c r="W116"/>
  <c r="Q116"/>
  <c r="R116" s="1"/>
  <c r="DL116" s="1"/>
  <c r="DX115"/>
  <c r="CP115"/>
  <c r="CO115"/>
  <c r="BW115"/>
  <c r="BV115"/>
  <c r="AR115"/>
  <c r="AS115" s="1"/>
  <c r="AH115"/>
  <c r="W115"/>
  <c r="Q115"/>
  <c r="R115" s="1"/>
  <c r="DL115" s="1"/>
  <c r="DX114"/>
  <c r="CP114"/>
  <c r="CO114"/>
  <c r="BW114"/>
  <c r="BV114"/>
  <c r="AR114"/>
  <c r="AS114" s="1"/>
  <c r="AH114"/>
  <c r="W114"/>
  <c r="Q114"/>
  <c r="S114" s="1"/>
  <c r="DX113"/>
  <c r="CP113"/>
  <c r="CO113"/>
  <c r="BW113"/>
  <c r="BV113"/>
  <c r="AR113"/>
  <c r="AS113" s="1"/>
  <c r="AH113"/>
  <c r="W113"/>
  <c r="Q113"/>
  <c r="R113" s="1"/>
  <c r="DL113" s="1"/>
  <c r="DX112"/>
  <c r="CP112"/>
  <c r="CO112"/>
  <c r="BW112"/>
  <c r="BV112"/>
  <c r="AR112"/>
  <c r="AS112" s="1"/>
  <c r="AH112"/>
  <c r="W112"/>
  <c r="Q112"/>
  <c r="R112" s="1"/>
  <c r="DL112" s="1"/>
  <c r="DX111"/>
  <c r="CP111"/>
  <c r="CO111"/>
  <c r="BW111"/>
  <c r="BV111"/>
  <c r="AR111"/>
  <c r="AS111" s="1"/>
  <c r="AH111"/>
  <c r="W111"/>
  <c r="Q111"/>
  <c r="R111" s="1"/>
  <c r="DL111" s="1"/>
  <c r="DX110"/>
  <c r="CP110"/>
  <c r="CO110"/>
  <c r="BW110"/>
  <c r="BV110"/>
  <c r="AR110"/>
  <c r="AS110" s="1"/>
  <c r="AH110"/>
  <c r="W110"/>
  <c r="Q110"/>
  <c r="S110" s="1"/>
  <c r="DX109"/>
  <c r="CP109"/>
  <c r="CO109"/>
  <c r="BW109"/>
  <c r="BV109"/>
  <c r="AR109"/>
  <c r="AS109" s="1"/>
  <c r="AH109"/>
  <c r="W109"/>
  <c r="Q109"/>
  <c r="R109" s="1"/>
  <c r="DL109" s="1"/>
  <c r="DX108"/>
  <c r="CP108"/>
  <c r="CO108"/>
  <c r="BW108"/>
  <c r="BV108"/>
  <c r="AR108"/>
  <c r="AS108" s="1"/>
  <c r="AH108"/>
  <c r="W108"/>
  <c r="Q108"/>
  <c r="R108" s="1"/>
  <c r="DL108" s="1"/>
  <c r="DX107"/>
  <c r="CP107"/>
  <c r="CO107"/>
  <c r="BW107"/>
  <c r="BV107"/>
  <c r="AR107"/>
  <c r="AS107" s="1"/>
  <c r="AH107"/>
  <c r="W107"/>
  <c r="Q107"/>
  <c r="R107" s="1"/>
  <c r="DL107" s="1"/>
  <c r="DX106"/>
  <c r="CP106"/>
  <c r="CO106"/>
  <c r="BW106"/>
  <c r="BV106"/>
  <c r="AR106"/>
  <c r="AS106" s="1"/>
  <c r="AH106"/>
  <c r="W106"/>
  <c r="Q106"/>
  <c r="S106" s="1"/>
  <c r="DX105"/>
  <c r="CP105"/>
  <c r="CO105"/>
  <c r="BW105"/>
  <c r="BV105"/>
  <c r="AR105"/>
  <c r="AS105" s="1"/>
  <c r="AH105"/>
  <c r="W105"/>
  <c r="Q105"/>
  <c r="R105" s="1"/>
  <c r="DL105" s="1"/>
  <c r="DX104"/>
  <c r="CP104"/>
  <c r="CO104"/>
  <c r="BW104"/>
  <c r="BV104"/>
  <c r="AR104"/>
  <c r="AS104" s="1"/>
  <c r="AH104"/>
  <c r="W104"/>
  <c r="Q104"/>
  <c r="R104" s="1"/>
  <c r="DL104" s="1"/>
  <c r="DX103"/>
  <c r="CP103"/>
  <c r="CO103"/>
  <c r="BW103"/>
  <c r="BV103"/>
  <c r="AR103"/>
  <c r="AS103" s="1"/>
  <c r="AH103"/>
  <c r="W103"/>
  <c r="Q103"/>
  <c r="S103" s="1"/>
  <c r="DA103" s="1"/>
  <c r="DX102"/>
  <c r="CP102"/>
  <c r="CO102"/>
  <c r="BW102"/>
  <c r="BV102"/>
  <c r="AR102"/>
  <c r="AS102" s="1"/>
  <c r="AH102"/>
  <c r="W102"/>
  <c r="Q102"/>
  <c r="S102" s="1"/>
  <c r="DX101"/>
  <c r="CP101"/>
  <c r="CO101"/>
  <c r="BW101"/>
  <c r="BV101"/>
  <c r="AR101"/>
  <c r="AS101" s="1"/>
  <c r="AH101"/>
  <c r="W101"/>
  <c r="Q101"/>
  <c r="R101" s="1"/>
  <c r="DL101" s="1"/>
  <c r="DX100"/>
  <c r="CP100"/>
  <c r="CO100"/>
  <c r="BW100"/>
  <c r="BV100"/>
  <c r="AR100"/>
  <c r="AS100" s="1"/>
  <c r="AH100"/>
  <c r="W100"/>
  <c r="Q100"/>
  <c r="R100" s="1"/>
  <c r="DL100" s="1"/>
  <c r="DX99"/>
  <c r="CP99"/>
  <c r="CO99"/>
  <c r="BW99"/>
  <c r="BV99"/>
  <c r="AR99"/>
  <c r="AS99" s="1"/>
  <c r="AH99"/>
  <c r="W99"/>
  <c r="Q99"/>
  <c r="R99" s="1"/>
  <c r="DL99" s="1"/>
  <c r="DX98"/>
  <c r="CP98"/>
  <c r="CO98"/>
  <c r="BW98"/>
  <c r="BV98"/>
  <c r="AR98"/>
  <c r="AS98" s="1"/>
  <c r="AH98"/>
  <c r="W98"/>
  <c r="Q98"/>
  <c r="S98" s="1"/>
  <c r="DX97"/>
  <c r="CP97"/>
  <c r="CO97"/>
  <c r="BW97"/>
  <c r="BV97"/>
  <c r="AR97"/>
  <c r="AS97" s="1"/>
  <c r="AH97"/>
  <c r="W97"/>
  <c r="Q97"/>
  <c r="R97" s="1"/>
  <c r="DL97" s="1"/>
  <c r="DX96"/>
  <c r="CP96"/>
  <c r="CO96"/>
  <c r="BW96"/>
  <c r="BV96"/>
  <c r="AR96"/>
  <c r="AS96" s="1"/>
  <c r="AH96"/>
  <c r="W96"/>
  <c r="Q96"/>
  <c r="R96" s="1"/>
  <c r="DL96" s="1"/>
  <c r="DX95"/>
  <c r="CP95"/>
  <c r="CO95"/>
  <c r="BW95"/>
  <c r="BV95"/>
  <c r="AR95"/>
  <c r="AS95" s="1"/>
  <c r="AH95"/>
  <c r="W95"/>
  <c r="Q95"/>
  <c r="S95" s="1"/>
  <c r="DA95" s="1"/>
  <c r="DX94"/>
  <c r="CP94"/>
  <c r="CO94"/>
  <c r="BW94"/>
  <c r="BV94"/>
  <c r="AR94"/>
  <c r="AS94" s="1"/>
  <c r="AH94"/>
  <c r="W94"/>
  <c r="Q94"/>
  <c r="S94" s="1"/>
  <c r="DX93"/>
  <c r="CP93"/>
  <c r="CO93"/>
  <c r="BW93"/>
  <c r="BV93"/>
  <c r="AR93"/>
  <c r="AS93" s="1"/>
  <c r="AH93"/>
  <c r="W93"/>
  <c r="Q93"/>
  <c r="R93" s="1"/>
  <c r="DL93" s="1"/>
  <c r="DX92"/>
  <c r="CP92"/>
  <c r="CO92"/>
  <c r="BW92"/>
  <c r="BV92"/>
  <c r="AR92"/>
  <c r="AS92" s="1"/>
  <c r="AH92"/>
  <c r="W92"/>
  <c r="Q92"/>
  <c r="R92" s="1"/>
  <c r="DL92" s="1"/>
  <c r="DX91"/>
  <c r="CP91"/>
  <c r="CO91"/>
  <c r="BW91"/>
  <c r="BV91"/>
  <c r="AR91"/>
  <c r="AS91" s="1"/>
  <c r="AH91"/>
  <c r="W91"/>
  <c r="Q91"/>
  <c r="R91" s="1"/>
  <c r="DL91" s="1"/>
  <c r="DX90"/>
  <c r="CP90"/>
  <c r="CO90"/>
  <c r="BW90"/>
  <c r="BV90"/>
  <c r="AR90"/>
  <c r="AS90" s="1"/>
  <c r="AH90"/>
  <c r="W90"/>
  <c r="Q90"/>
  <c r="S90" s="1"/>
  <c r="DX89"/>
  <c r="CP89"/>
  <c r="CO89"/>
  <c r="BW89"/>
  <c r="BV89"/>
  <c r="AR89"/>
  <c r="AS89" s="1"/>
  <c r="AH89"/>
  <c r="W89"/>
  <c r="Q89"/>
  <c r="R89" s="1"/>
  <c r="DL89" s="1"/>
  <c r="DX88"/>
  <c r="CP88"/>
  <c r="CO88"/>
  <c r="BW88"/>
  <c r="BV88"/>
  <c r="AR88"/>
  <c r="AS88" s="1"/>
  <c r="AH88"/>
  <c r="W88"/>
  <c r="Q88"/>
  <c r="R88" s="1"/>
  <c r="DL88" s="1"/>
  <c r="DX87"/>
  <c r="CP87"/>
  <c r="CO87"/>
  <c r="BW87"/>
  <c r="BV87"/>
  <c r="AR87"/>
  <c r="AS87" s="1"/>
  <c r="AH87"/>
  <c r="W87"/>
  <c r="Q87"/>
  <c r="R87" s="1"/>
  <c r="DL87" s="1"/>
  <c r="DX86"/>
  <c r="CP86"/>
  <c r="CO86"/>
  <c r="BW86"/>
  <c r="BV86"/>
  <c r="AR86"/>
  <c r="AS86" s="1"/>
  <c r="AH86"/>
  <c r="W86"/>
  <c r="Q86"/>
  <c r="S86" s="1"/>
  <c r="DX85"/>
  <c r="CP85"/>
  <c r="CO85"/>
  <c r="BW85"/>
  <c r="BV85"/>
  <c r="AR85"/>
  <c r="AS85" s="1"/>
  <c r="AH85"/>
  <c r="W85"/>
  <c r="Q85"/>
  <c r="R85" s="1"/>
  <c r="DL85" s="1"/>
  <c r="DX84"/>
  <c r="CP84"/>
  <c r="CO84"/>
  <c r="BW84"/>
  <c r="BV84"/>
  <c r="AR84"/>
  <c r="AS84" s="1"/>
  <c r="AH84"/>
  <c r="W84"/>
  <c r="Q84"/>
  <c r="R84" s="1"/>
  <c r="DL84" s="1"/>
  <c r="DX83"/>
  <c r="CP83"/>
  <c r="CO83"/>
  <c r="BW83"/>
  <c r="BV83"/>
  <c r="AR83"/>
  <c r="AS83" s="1"/>
  <c r="AH83"/>
  <c r="W83"/>
  <c r="Q83"/>
  <c r="R83" s="1"/>
  <c r="DL83" s="1"/>
  <c r="DX82"/>
  <c r="CP82"/>
  <c r="CO82"/>
  <c r="BW82"/>
  <c r="BV82"/>
  <c r="AR82"/>
  <c r="AS82" s="1"/>
  <c r="AH82"/>
  <c r="W82"/>
  <c r="Q82"/>
  <c r="S82" s="1"/>
  <c r="DX81"/>
  <c r="CP81"/>
  <c r="CO81"/>
  <c r="BW81"/>
  <c r="BV81"/>
  <c r="AR81"/>
  <c r="AS81" s="1"/>
  <c r="AH81"/>
  <c r="W81"/>
  <c r="Q81"/>
  <c r="R81" s="1"/>
  <c r="DL81" s="1"/>
  <c r="DX80"/>
  <c r="CP80"/>
  <c r="CO80"/>
  <c r="BW80"/>
  <c r="BV80"/>
  <c r="AR80"/>
  <c r="AS80" s="1"/>
  <c r="AH80"/>
  <c r="W80"/>
  <c r="Q80"/>
  <c r="R80" s="1"/>
  <c r="DL80" s="1"/>
  <c r="DX79"/>
  <c r="CP79"/>
  <c r="CO79"/>
  <c r="BW79"/>
  <c r="BV79"/>
  <c r="AR79"/>
  <c r="AS79" s="1"/>
  <c r="AH79"/>
  <c r="W79"/>
  <c r="Q79"/>
  <c r="R79" s="1"/>
  <c r="DL79" s="1"/>
  <c r="DX78"/>
  <c r="CP78"/>
  <c r="CO78"/>
  <c r="BW78"/>
  <c r="BV78"/>
  <c r="AR78"/>
  <c r="AS78" s="1"/>
  <c r="AH78"/>
  <c r="W78"/>
  <c r="Q78"/>
  <c r="S78" s="1"/>
  <c r="DX77"/>
  <c r="CP77"/>
  <c r="CO77"/>
  <c r="BW77"/>
  <c r="BV77"/>
  <c r="AR77"/>
  <c r="AS77" s="1"/>
  <c r="AH77"/>
  <c r="W77"/>
  <c r="Q77"/>
  <c r="R77" s="1"/>
  <c r="DL77" s="1"/>
  <c r="DX76"/>
  <c r="CP76"/>
  <c r="CO76"/>
  <c r="BW76"/>
  <c r="BV76"/>
  <c r="AR76"/>
  <c r="AS76" s="1"/>
  <c r="AH76"/>
  <c r="W76"/>
  <c r="Q76"/>
  <c r="R76" s="1"/>
  <c r="DL76" s="1"/>
  <c r="DX75"/>
  <c r="CP75"/>
  <c r="CO75"/>
  <c r="BW75"/>
  <c r="BV75"/>
  <c r="AR75"/>
  <c r="AS75" s="1"/>
  <c r="AH75"/>
  <c r="W75"/>
  <c r="Q75"/>
  <c r="R75" s="1"/>
  <c r="DL75" s="1"/>
  <c r="DX74"/>
  <c r="CP74"/>
  <c r="CO74"/>
  <c r="BW74"/>
  <c r="BV74"/>
  <c r="AR74"/>
  <c r="AS74" s="1"/>
  <c r="AH74"/>
  <c r="W74"/>
  <c r="Q74"/>
  <c r="R74" s="1"/>
  <c r="DX73"/>
  <c r="CP73"/>
  <c r="CO73"/>
  <c r="BW73"/>
  <c r="BV73"/>
  <c r="AR73"/>
  <c r="AS73" s="1"/>
  <c r="AH73"/>
  <c r="W73"/>
  <c r="Q73"/>
  <c r="R73" s="1"/>
  <c r="EB73" s="1"/>
  <c r="DX72"/>
  <c r="CP72"/>
  <c r="CO72"/>
  <c r="BW72"/>
  <c r="BV72"/>
  <c r="AR72"/>
  <c r="AS72" s="1"/>
  <c r="AH72"/>
  <c r="W72"/>
  <c r="Q72"/>
  <c r="R72" s="1"/>
  <c r="DX71"/>
  <c r="CP71"/>
  <c r="CO71"/>
  <c r="BW71"/>
  <c r="BV71"/>
  <c r="AR71"/>
  <c r="AS71" s="1"/>
  <c r="AH71"/>
  <c r="W71"/>
  <c r="Q71"/>
  <c r="R71" s="1"/>
  <c r="EB71" s="1"/>
  <c r="DX70"/>
  <c r="CP70"/>
  <c r="CO70"/>
  <c r="BW70"/>
  <c r="BV70"/>
  <c r="AR70"/>
  <c r="AS70" s="1"/>
  <c r="AH70"/>
  <c r="W70"/>
  <c r="Q70"/>
  <c r="S70" s="1"/>
  <c r="DA70" s="1"/>
  <c r="DX69"/>
  <c r="CP69"/>
  <c r="CO69"/>
  <c r="BW69"/>
  <c r="BV69"/>
  <c r="AR69"/>
  <c r="AS69" s="1"/>
  <c r="AH69"/>
  <c r="W69"/>
  <c r="Q69"/>
  <c r="R69" s="1"/>
  <c r="DX68"/>
  <c r="CP68"/>
  <c r="CO68"/>
  <c r="BW68"/>
  <c r="BV68"/>
  <c r="AR68"/>
  <c r="AS68" s="1"/>
  <c r="AH68"/>
  <c r="W68"/>
  <c r="Q68"/>
  <c r="R68" s="1"/>
  <c r="CZ68" s="1"/>
  <c r="DX67"/>
  <c r="CP67"/>
  <c r="CO67"/>
  <c r="BW67"/>
  <c r="BV67"/>
  <c r="AR67"/>
  <c r="AS67" s="1"/>
  <c r="AH67"/>
  <c r="W67"/>
  <c r="Q67"/>
  <c r="R67" s="1"/>
  <c r="DX66"/>
  <c r="CP66"/>
  <c r="CO66"/>
  <c r="BW66"/>
  <c r="BV66"/>
  <c r="AR66"/>
  <c r="AS66" s="1"/>
  <c r="AH66"/>
  <c r="W66"/>
  <c r="Q66"/>
  <c r="S66" s="1"/>
  <c r="DA66" s="1"/>
  <c r="DX65"/>
  <c r="CP65"/>
  <c r="CO65"/>
  <c r="BW65"/>
  <c r="BV65"/>
  <c r="AR65"/>
  <c r="AS65" s="1"/>
  <c r="AH65"/>
  <c r="W65"/>
  <c r="Q65"/>
  <c r="S65" s="1"/>
  <c r="DX64"/>
  <c r="CP64"/>
  <c r="CO64"/>
  <c r="BW64"/>
  <c r="BV64"/>
  <c r="AR64"/>
  <c r="AS64" s="1"/>
  <c r="AH64"/>
  <c r="W64"/>
  <c r="Q64"/>
  <c r="R64" s="1"/>
  <c r="CZ64" s="1"/>
  <c r="DX63"/>
  <c r="CP63"/>
  <c r="CO63"/>
  <c r="BW63"/>
  <c r="BV63"/>
  <c r="AR63"/>
  <c r="AS63" s="1"/>
  <c r="AH63"/>
  <c r="W63"/>
  <c r="Q63"/>
  <c r="R63" s="1"/>
  <c r="DX62"/>
  <c r="CP62"/>
  <c r="CO62"/>
  <c r="BW62"/>
  <c r="BV62"/>
  <c r="AR62"/>
  <c r="AS62" s="1"/>
  <c r="AH62"/>
  <c r="W62"/>
  <c r="Q62"/>
  <c r="R62" s="1"/>
  <c r="CZ62" s="1"/>
  <c r="DX61"/>
  <c r="CP61"/>
  <c r="CO61"/>
  <c r="BW61"/>
  <c r="BV61"/>
  <c r="AR61"/>
  <c r="AS61" s="1"/>
  <c r="AH61"/>
  <c r="W61"/>
  <c r="Q61"/>
  <c r="S61" s="1"/>
  <c r="DA61" s="1"/>
  <c r="DX60"/>
  <c r="CP60"/>
  <c r="CO60"/>
  <c r="BW60"/>
  <c r="BV60"/>
  <c r="AR60"/>
  <c r="AS60" s="1"/>
  <c r="AH60"/>
  <c r="W60"/>
  <c r="Q60"/>
  <c r="R60" s="1"/>
  <c r="CZ60" s="1"/>
  <c r="DX59"/>
  <c r="CP59"/>
  <c r="CO59"/>
  <c r="BW59"/>
  <c r="BV59"/>
  <c r="AR59"/>
  <c r="AS59" s="1"/>
  <c r="AH59"/>
  <c r="W59"/>
  <c r="Q59"/>
  <c r="R59" s="1"/>
  <c r="DX58"/>
  <c r="CP58"/>
  <c r="CO58"/>
  <c r="BW58"/>
  <c r="BV58"/>
  <c r="AR58"/>
  <c r="AS58" s="1"/>
  <c r="AH58"/>
  <c r="W58"/>
  <c r="Q58"/>
  <c r="S58" s="1"/>
  <c r="DA58" s="1"/>
  <c r="DX57"/>
  <c r="CP57"/>
  <c r="CO57"/>
  <c r="BW57"/>
  <c r="BV57"/>
  <c r="AR57"/>
  <c r="AS57" s="1"/>
  <c r="AH57"/>
  <c r="W57"/>
  <c r="Q57"/>
  <c r="S57" s="1"/>
  <c r="DX56"/>
  <c r="CP56"/>
  <c r="CO56"/>
  <c r="BW56"/>
  <c r="BV56"/>
  <c r="AR56"/>
  <c r="AS56" s="1"/>
  <c r="AH56"/>
  <c r="W56"/>
  <c r="Q56"/>
  <c r="R56" s="1"/>
  <c r="CZ56" s="1"/>
  <c r="DX55"/>
  <c r="CP55"/>
  <c r="CO55"/>
  <c r="BW55"/>
  <c r="BV55"/>
  <c r="AR55"/>
  <c r="AS55" s="1"/>
  <c r="AH55"/>
  <c r="W55"/>
  <c r="Q55"/>
  <c r="R55" s="1"/>
  <c r="DX54"/>
  <c r="CP54"/>
  <c r="CO54"/>
  <c r="BW54"/>
  <c r="BV54"/>
  <c r="AR54"/>
  <c r="AS54" s="1"/>
  <c r="AH54"/>
  <c r="W54"/>
  <c r="Q54"/>
  <c r="S54" s="1"/>
  <c r="DA54" s="1"/>
  <c r="DX53"/>
  <c r="CP53"/>
  <c r="CO53"/>
  <c r="BW53"/>
  <c r="BV53"/>
  <c r="AR53"/>
  <c r="AS53" s="1"/>
  <c r="AH53"/>
  <c r="W53"/>
  <c r="Q53"/>
  <c r="R53" s="1"/>
  <c r="DX52"/>
  <c r="CP52"/>
  <c r="CO52"/>
  <c r="BW52"/>
  <c r="BV52"/>
  <c r="AR52"/>
  <c r="AS52" s="1"/>
  <c r="AH52"/>
  <c r="W52"/>
  <c r="Q52"/>
  <c r="R52" s="1"/>
  <c r="CZ52" s="1"/>
  <c r="DX51"/>
  <c r="CP51"/>
  <c r="CO51"/>
  <c r="BW51"/>
  <c r="BV51"/>
  <c r="AR51"/>
  <c r="AS51" s="1"/>
  <c r="AH51"/>
  <c r="W51"/>
  <c r="Q51"/>
  <c r="R51" s="1"/>
  <c r="DX50"/>
  <c r="CP50"/>
  <c r="CO50"/>
  <c r="BW50"/>
  <c r="BV50"/>
  <c r="AR50"/>
  <c r="AS50" s="1"/>
  <c r="AH50"/>
  <c r="W50"/>
  <c r="Q50"/>
  <c r="S50" s="1"/>
  <c r="DA50" s="1"/>
  <c r="DX49"/>
  <c r="CP49"/>
  <c r="CO49"/>
  <c r="BW49"/>
  <c r="BV49"/>
  <c r="AR49"/>
  <c r="AS49" s="1"/>
  <c r="AH49"/>
  <c r="W49"/>
  <c r="Q49"/>
  <c r="R49" s="1"/>
  <c r="DX48"/>
  <c r="CP48"/>
  <c r="CO48"/>
  <c r="BW48"/>
  <c r="BV48"/>
  <c r="AR48"/>
  <c r="AS48" s="1"/>
  <c r="AH48"/>
  <c r="W48"/>
  <c r="Q48"/>
  <c r="S48" s="1"/>
  <c r="DA48" s="1"/>
  <c r="DX47"/>
  <c r="CP47"/>
  <c r="CO47"/>
  <c r="BW47"/>
  <c r="BV47"/>
  <c r="AR47"/>
  <c r="AS47" s="1"/>
  <c r="AH47"/>
  <c r="W47"/>
  <c r="Q47"/>
  <c r="S47" s="1"/>
  <c r="DX46"/>
  <c r="CP46"/>
  <c r="CO46"/>
  <c r="BW46"/>
  <c r="BV46"/>
  <c r="AR46"/>
  <c r="AS46" s="1"/>
  <c r="AH46"/>
  <c r="W46"/>
  <c r="Q46"/>
  <c r="R46" s="1"/>
  <c r="CZ46" s="1"/>
  <c r="DX45"/>
  <c r="CP45"/>
  <c r="CO45"/>
  <c r="BW45"/>
  <c r="BV45"/>
  <c r="AR45"/>
  <c r="AS45" s="1"/>
  <c r="AH45"/>
  <c r="W45"/>
  <c r="Q45"/>
  <c r="R45" s="1"/>
  <c r="DX44"/>
  <c r="CP44"/>
  <c r="CO44"/>
  <c r="BW44"/>
  <c r="BV44"/>
  <c r="AR44"/>
  <c r="AS44" s="1"/>
  <c r="AH44"/>
  <c r="W44"/>
  <c r="Q44"/>
  <c r="R44" s="1"/>
  <c r="CZ44" s="1"/>
  <c r="DX43"/>
  <c r="CP43"/>
  <c r="CO43"/>
  <c r="BW43"/>
  <c r="BV43"/>
  <c r="AR43"/>
  <c r="AS43" s="1"/>
  <c r="AH43"/>
  <c r="W43"/>
  <c r="Q43"/>
  <c r="R43" s="1"/>
  <c r="CZ43" s="1"/>
  <c r="DX42"/>
  <c r="CP42"/>
  <c r="CO42"/>
  <c r="BW42"/>
  <c r="BV42"/>
  <c r="AR42"/>
  <c r="AS42" s="1"/>
  <c r="AH42"/>
  <c r="W42"/>
  <c r="Q42"/>
  <c r="R42" s="1"/>
  <c r="CZ42" s="1"/>
  <c r="DX41"/>
  <c r="CP41"/>
  <c r="CO41"/>
  <c r="BW41"/>
  <c r="BV41"/>
  <c r="AR41"/>
  <c r="AS41" s="1"/>
  <c r="AH41"/>
  <c r="W41"/>
  <c r="Q41"/>
  <c r="R41" s="1"/>
  <c r="DX40"/>
  <c r="CP40"/>
  <c r="CO40"/>
  <c r="BW40"/>
  <c r="BV40"/>
  <c r="AR40"/>
  <c r="AS40" s="1"/>
  <c r="AH40"/>
  <c r="W40"/>
  <c r="Q40"/>
  <c r="S40" s="1"/>
  <c r="DA40" s="1"/>
  <c r="DX39"/>
  <c r="CP39"/>
  <c r="CO39"/>
  <c r="BW39"/>
  <c r="BV39"/>
  <c r="AR39"/>
  <c r="AS39" s="1"/>
  <c r="AH39"/>
  <c r="W39"/>
  <c r="Q39"/>
  <c r="S39" s="1"/>
  <c r="DX38"/>
  <c r="CP38"/>
  <c r="CO38"/>
  <c r="BW38"/>
  <c r="BV38"/>
  <c r="AR38"/>
  <c r="AS38" s="1"/>
  <c r="AH38"/>
  <c r="W38"/>
  <c r="Q38"/>
  <c r="R38" s="1"/>
  <c r="CZ38" s="1"/>
  <c r="DX37"/>
  <c r="CP37"/>
  <c r="CO37"/>
  <c r="BW37"/>
  <c r="BV37"/>
  <c r="AR37"/>
  <c r="AS37" s="1"/>
  <c r="AH37"/>
  <c r="W37"/>
  <c r="Q37"/>
  <c r="R37" s="1"/>
  <c r="DX36"/>
  <c r="CP36"/>
  <c r="CO36"/>
  <c r="BW36"/>
  <c r="BV36"/>
  <c r="AR36"/>
  <c r="AS36" s="1"/>
  <c r="AH36"/>
  <c r="W36"/>
  <c r="Q36"/>
  <c r="S36" s="1"/>
  <c r="DA36" s="1"/>
  <c r="DX35"/>
  <c r="CP35"/>
  <c r="CO35"/>
  <c r="BW35"/>
  <c r="BV35"/>
  <c r="AR35"/>
  <c r="AS35" s="1"/>
  <c r="AH35"/>
  <c r="W35"/>
  <c r="Q35"/>
  <c r="R35" s="1"/>
  <c r="CZ35" s="1"/>
  <c r="DX34"/>
  <c r="CP34"/>
  <c r="CO34"/>
  <c r="BW34"/>
  <c r="BV34"/>
  <c r="AR34"/>
  <c r="AS34" s="1"/>
  <c r="AH34"/>
  <c r="W34"/>
  <c r="Q34"/>
  <c r="R34" s="1"/>
  <c r="CZ34" s="1"/>
  <c r="DX33"/>
  <c r="CP33"/>
  <c r="CO33"/>
  <c r="BW33"/>
  <c r="BV33"/>
  <c r="AR33"/>
  <c r="AS33" s="1"/>
  <c r="AH33"/>
  <c r="W33"/>
  <c r="Q33"/>
  <c r="R33" s="1"/>
  <c r="DX32"/>
  <c r="CP32"/>
  <c r="CO32"/>
  <c r="BW32"/>
  <c r="BV32"/>
  <c r="AR32"/>
  <c r="AS32" s="1"/>
  <c r="AH32"/>
  <c r="W32"/>
  <c r="Q32"/>
  <c r="S32" s="1"/>
  <c r="DA32" s="1"/>
  <c r="DX31"/>
  <c r="CP31"/>
  <c r="CO31"/>
  <c r="BW31"/>
  <c r="BV31"/>
  <c r="AR31"/>
  <c r="AS31" s="1"/>
  <c r="AH31"/>
  <c r="W31"/>
  <c r="Q31"/>
  <c r="R31" s="1"/>
  <c r="DX30"/>
  <c r="CP30"/>
  <c r="CO30"/>
  <c r="BW30"/>
  <c r="BV30"/>
  <c r="AR30"/>
  <c r="AS30" s="1"/>
  <c r="AH30"/>
  <c r="W30"/>
  <c r="Q30"/>
  <c r="R30" s="1"/>
  <c r="DX29"/>
  <c r="CP29"/>
  <c r="CO29"/>
  <c r="BW29"/>
  <c r="BV29"/>
  <c r="AR29"/>
  <c r="AS29" s="1"/>
  <c r="AH29"/>
  <c r="W29"/>
  <c r="Q29"/>
  <c r="R29" s="1"/>
  <c r="DX28"/>
  <c r="CP28"/>
  <c r="CO28"/>
  <c r="BW28"/>
  <c r="BV28"/>
  <c r="AR28"/>
  <c r="AS28" s="1"/>
  <c r="AH28"/>
  <c r="W28"/>
  <c r="Q28"/>
  <c r="R28" s="1"/>
  <c r="DX27"/>
  <c r="CP27"/>
  <c r="CO27"/>
  <c r="BW27"/>
  <c r="BV27"/>
  <c r="AR27"/>
  <c r="AS27" s="1"/>
  <c r="AH27"/>
  <c r="W27"/>
  <c r="Q27"/>
  <c r="R27" s="1"/>
  <c r="DX26"/>
  <c r="CP26"/>
  <c r="CO26"/>
  <c r="BW26"/>
  <c r="BV26"/>
  <c r="AR26"/>
  <c r="AS26" s="1"/>
  <c r="AH26"/>
  <c r="W26"/>
  <c r="Q26"/>
  <c r="R26" s="1"/>
  <c r="DX25"/>
  <c r="CP25"/>
  <c r="CO25"/>
  <c r="BW25"/>
  <c r="BV25"/>
  <c r="AR25"/>
  <c r="AS25" s="1"/>
  <c r="AH25"/>
  <c r="W25"/>
  <c r="Q25"/>
  <c r="R25" s="1"/>
  <c r="DX24"/>
  <c r="CP24"/>
  <c r="CO24"/>
  <c r="BW24"/>
  <c r="BV24"/>
  <c r="AR24"/>
  <c r="AS24" s="1"/>
  <c r="AH24"/>
  <c r="W24"/>
  <c r="Q24"/>
  <c r="R24" s="1"/>
  <c r="DX23"/>
  <c r="CP23"/>
  <c r="CO23"/>
  <c r="BW23"/>
  <c r="BV23"/>
  <c r="AR23"/>
  <c r="AS23" s="1"/>
  <c r="AH23"/>
  <c r="W23"/>
  <c r="Q23"/>
  <c r="R23" s="1"/>
  <c r="DX22"/>
  <c r="CP22"/>
  <c r="CO22"/>
  <c r="BW22"/>
  <c r="BV22"/>
  <c r="AR22"/>
  <c r="AS22" s="1"/>
  <c r="AH22"/>
  <c r="W22"/>
  <c r="Q22"/>
  <c r="R22" s="1"/>
  <c r="DX21"/>
  <c r="CP21"/>
  <c r="CO21"/>
  <c r="BW21"/>
  <c r="BV21"/>
  <c r="AR21"/>
  <c r="AS21" s="1"/>
  <c r="AH21"/>
  <c r="W21"/>
  <c r="Q21"/>
  <c r="R21" s="1"/>
  <c r="DX20"/>
  <c r="CP20"/>
  <c r="CO20"/>
  <c r="BW20"/>
  <c r="BV20"/>
  <c r="AR20"/>
  <c r="AS20" s="1"/>
  <c r="AH20"/>
  <c r="W20"/>
  <c r="Q20"/>
  <c r="R20" s="1"/>
  <c r="DX19"/>
  <c r="CP19"/>
  <c r="CO19"/>
  <c r="BW19"/>
  <c r="BV19"/>
  <c r="AR19"/>
  <c r="AS19" s="1"/>
  <c r="AH19"/>
  <c r="W19"/>
  <c r="Q19"/>
  <c r="R19" s="1"/>
  <c r="DX18"/>
  <c r="CP18"/>
  <c r="CO18"/>
  <c r="BW18"/>
  <c r="BV18"/>
  <c r="AR18"/>
  <c r="AS18" s="1"/>
  <c r="AH18"/>
  <c r="W18"/>
  <c r="Q18"/>
  <c r="R18" s="1"/>
  <c r="DX17"/>
  <c r="CP17"/>
  <c r="CO17"/>
  <c r="BW17"/>
  <c r="BV17"/>
  <c r="AR17"/>
  <c r="AS17" s="1"/>
  <c r="AH17"/>
  <c r="W17"/>
  <c r="Q17"/>
  <c r="R17" s="1"/>
  <c r="DX16"/>
  <c r="CP16"/>
  <c r="CO16"/>
  <c r="BW16"/>
  <c r="BV16"/>
  <c r="AR16"/>
  <c r="AS16" s="1"/>
  <c r="AH16"/>
  <c r="W16"/>
  <c r="Q16"/>
  <c r="R16" s="1"/>
  <c r="DX15"/>
  <c r="CP15"/>
  <c r="CO15"/>
  <c r="BW15"/>
  <c r="BV15"/>
  <c r="AR15"/>
  <c r="AS15" s="1"/>
  <c r="AH15"/>
  <c r="W15"/>
  <c r="Q15"/>
  <c r="R15" s="1"/>
  <c r="DX14"/>
  <c r="CP14"/>
  <c r="CO14"/>
  <c r="BW14"/>
  <c r="BV14"/>
  <c r="AR14"/>
  <c r="AS14" s="1"/>
  <c r="AH14"/>
  <c r="W14"/>
  <c r="Q14"/>
  <c r="R14" s="1"/>
  <c r="DX13"/>
  <c r="CP13"/>
  <c r="CO13"/>
  <c r="BW13"/>
  <c r="BV13"/>
  <c r="AR13"/>
  <c r="AS13" s="1"/>
  <c r="AH13"/>
  <c r="W13"/>
  <c r="Q13"/>
  <c r="R13" s="1"/>
  <c r="DX12"/>
  <c r="CP12"/>
  <c r="CO12"/>
  <c r="BW12"/>
  <c r="BV12"/>
  <c r="AR12"/>
  <c r="AS12" s="1"/>
  <c r="AH12"/>
  <c r="W12"/>
  <c r="Q12"/>
  <c r="R12" s="1"/>
  <c r="DX11"/>
  <c r="CP11"/>
  <c r="CO11"/>
  <c r="BW11"/>
  <c r="BV11"/>
  <c r="AR11"/>
  <c r="AS11" s="1"/>
  <c r="AH11"/>
  <c r="W11"/>
  <c r="Q11"/>
  <c r="R11" s="1"/>
  <c r="DW10"/>
  <c r="DV10"/>
  <c r="DU10"/>
  <c r="DT10"/>
  <c r="DR10"/>
  <c r="DQ10"/>
  <c r="DP10"/>
  <c r="DM10"/>
  <c r="DK10"/>
  <c r="DJ10"/>
  <c r="DI10"/>
  <c r="DH10"/>
  <c r="DG10"/>
  <c r="DF10"/>
  <c r="DE10"/>
  <c r="DD10"/>
  <c r="DC10"/>
  <c r="DB10"/>
  <c r="CY10"/>
  <c r="CX10"/>
  <c r="CW10"/>
  <c r="CV10"/>
  <c r="CT10"/>
  <c r="CS10"/>
  <c r="CQ10"/>
  <c r="CK10"/>
  <c r="CD10"/>
  <c r="CC10"/>
  <c r="CA10"/>
  <c r="BZ10"/>
  <c r="BT10"/>
  <c r="BS10"/>
  <c r="BR10"/>
  <c r="BQ10"/>
  <c r="BP10"/>
  <c r="BO10"/>
  <c r="BN10"/>
  <c r="BM10"/>
  <c r="BL10"/>
  <c r="BJ10"/>
  <c r="BI10"/>
  <c r="BH10"/>
  <c r="BG10"/>
  <c r="BF10"/>
  <c r="BE10"/>
  <c r="BD10"/>
  <c r="BC10"/>
  <c r="BB10"/>
  <c r="BA10"/>
  <c r="AZ10"/>
  <c r="AY10"/>
  <c r="AX10"/>
  <c r="AW10"/>
  <c r="AV10"/>
  <c r="AP10"/>
  <c r="AO10"/>
  <c r="AM10"/>
  <c r="AL10"/>
  <c r="AK10"/>
  <c r="AJ10"/>
  <c r="AG10"/>
  <c r="AF10"/>
  <c r="AE10"/>
  <c r="AD10"/>
  <c r="AC10"/>
  <c r="AB10"/>
  <c r="AA10"/>
  <c r="Z10"/>
  <c r="Y10"/>
  <c r="X10"/>
  <c r="V10"/>
  <c r="U10"/>
  <c r="T10"/>
  <c r="P10"/>
  <c r="N10"/>
  <c r="M10"/>
  <c r="L10"/>
  <c r="K10"/>
  <c r="I10"/>
  <c r="DW9"/>
  <c r="DV9"/>
  <c r="DU9"/>
  <c r="DT9"/>
  <c r="DR9"/>
  <c r="DQ9"/>
  <c r="DP9"/>
  <c r="DM9"/>
  <c r="DK9"/>
  <c r="DJ9"/>
  <c r="DI9"/>
  <c r="DH9"/>
  <c r="DG9"/>
  <c r="DF9"/>
  <c r="DE9"/>
  <c r="DD9"/>
  <c r="DC9"/>
  <c r="DB9"/>
  <c r="CY9"/>
  <c r="CX9"/>
  <c r="CW9"/>
  <c r="CV9"/>
  <c r="CT9"/>
  <c r="CS9"/>
  <c r="CQ9"/>
  <c r="CK9"/>
  <c r="CD9"/>
  <c r="CC9"/>
  <c r="CA9"/>
  <c r="BZ9"/>
  <c r="BT9"/>
  <c r="BS9"/>
  <c r="BR9"/>
  <c r="BQ9"/>
  <c r="BP9"/>
  <c r="BO9"/>
  <c r="BN9"/>
  <c r="BM9"/>
  <c r="BL9"/>
  <c r="BJ9"/>
  <c r="BI9"/>
  <c r="BH9"/>
  <c r="BG9"/>
  <c r="BF9"/>
  <c r="BE9"/>
  <c r="BD9"/>
  <c r="BC9"/>
  <c r="BB9"/>
  <c r="BA9"/>
  <c r="AZ9"/>
  <c r="AY9"/>
  <c r="AX9"/>
  <c r="AW9"/>
  <c r="AV9"/>
  <c r="AP9"/>
  <c r="AO9"/>
  <c r="AM9"/>
  <c r="AL9"/>
  <c r="AK9"/>
  <c r="AJ9"/>
  <c r="AG9"/>
  <c r="AF9"/>
  <c r="AE9"/>
  <c r="AD9"/>
  <c r="AC9"/>
  <c r="AB9"/>
  <c r="AA9"/>
  <c r="Z9"/>
  <c r="Y9"/>
  <c r="X9"/>
  <c r="V9"/>
  <c r="U9"/>
  <c r="T9"/>
  <c r="P9"/>
  <c r="N9"/>
  <c r="M9"/>
  <c r="L9"/>
  <c r="K9"/>
  <c r="I9"/>
  <c r="DW8"/>
  <c r="DV8"/>
  <c r="DU8"/>
  <c r="DT8"/>
  <c r="DS8"/>
  <c r="DR8"/>
  <c r="DQ8"/>
  <c r="DP8"/>
  <c r="DK8"/>
  <c r="DJ8"/>
  <c r="DI8"/>
  <c r="DH8"/>
  <c r="DG8"/>
  <c r="DF8"/>
  <c r="DE8"/>
  <c r="DD8"/>
  <c r="DC8"/>
  <c r="DB8"/>
  <c r="CY8"/>
  <c r="CX8"/>
  <c r="CW8"/>
  <c r="CV8"/>
  <c r="CU8"/>
  <c r="CT8"/>
  <c r="CS8"/>
  <c r="CR8"/>
  <c r="CM8"/>
  <c r="CK8"/>
  <c r="CI8"/>
  <c r="CD8"/>
  <c r="CC8"/>
  <c r="CA8"/>
  <c r="BZ8"/>
  <c r="BT8"/>
  <c r="BS8"/>
  <c r="BR8"/>
  <c r="BQ8"/>
  <c r="BP8"/>
  <c r="BO8"/>
  <c r="BN8"/>
  <c r="BM8"/>
  <c r="BL8"/>
  <c r="BJ8"/>
  <c r="BI8"/>
  <c r="BH8"/>
  <c r="BG8"/>
  <c r="BF8"/>
  <c r="BE8"/>
  <c r="BD8"/>
  <c r="BC8"/>
  <c r="BB8"/>
  <c r="BA8"/>
  <c r="AZ8"/>
  <c r="AY8"/>
  <c r="AX8"/>
  <c r="AW8"/>
  <c r="AV8"/>
  <c r="AP8"/>
  <c r="AO8"/>
  <c r="AM8"/>
  <c r="AL8"/>
  <c r="AK8"/>
  <c r="AJ8"/>
  <c r="AG8"/>
  <c r="AF8"/>
  <c r="AE8"/>
  <c r="AD8"/>
  <c r="AC8"/>
  <c r="AB8"/>
  <c r="AA8"/>
  <c r="Z8"/>
  <c r="Y8"/>
  <c r="X8"/>
  <c r="V8"/>
  <c r="U8"/>
  <c r="T8"/>
  <c r="P8"/>
  <c r="N8"/>
  <c r="M8"/>
  <c r="L8"/>
  <c r="K8"/>
  <c r="I8"/>
  <c r="EK86" i="20" l="1"/>
  <c r="DL45"/>
  <c r="DX97"/>
  <c r="DW14"/>
  <c r="DK84"/>
  <c r="EK98"/>
  <c r="EM100"/>
  <c r="EK52"/>
  <c r="DL52"/>
  <c r="DX40"/>
  <c r="EK37"/>
  <c r="DK26"/>
  <c r="DW22"/>
  <c r="EM104"/>
  <c r="EJ104"/>
  <c r="DL60"/>
  <c r="EJ26"/>
  <c r="DK22"/>
  <c r="DW26"/>
  <c r="DK104"/>
  <c r="DX52"/>
  <c r="EJ22"/>
  <c r="DX115"/>
  <c r="DK24"/>
  <c r="EJ24"/>
  <c r="DW24"/>
  <c r="EK36"/>
  <c r="EK94"/>
  <c r="DW100"/>
  <c r="DK100"/>
  <c r="EK97"/>
  <c r="DX102"/>
  <c r="DX64"/>
  <c r="DK20"/>
  <c r="EJ14"/>
  <c r="DW16"/>
  <c r="EN65"/>
  <c r="DX34"/>
  <c r="DW20"/>
  <c r="DW109"/>
  <c r="DK101"/>
  <c r="DX61"/>
  <c r="DW17"/>
  <c r="EN97"/>
  <c r="DK14"/>
  <c r="EJ18"/>
  <c r="EN89"/>
  <c r="EK61"/>
  <c r="EJ101"/>
  <c r="DL131"/>
  <c r="EN131"/>
  <c r="EK111"/>
  <c r="EJ20"/>
  <c r="DW18"/>
  <c r="DK18"/>
  <c r="DW101"/>
  <c r="DK85"/>
  <c r="DL123"/>
  <c r="DX45"/>
  <c r="EK27"/>
  <c r="EN98"/>
  <c r="DW13"/>
  <c r="EM84"/>
  <c r="EN102"/>
  <c r="EN94"/>
  <c r="EK49"/>
  <c r="EK45"/>
  <c r="EM93"/>
  <c r="DX123"/>
  <c r="DL36"/>
  <c r="EK106"/>
  <c r="DL98"/>
  <c r="DL94"/>
  <c r="DL105"/>
  <c r="DL61"/>
  <c r="DX36"/>
  <c r="DK13"/>
  <c r="EN86"/>
  <c r="EJ93"/>
  <c r="DK93"/>
  <c r="EJ92"/>
  <c r="DL86"/>
  <c r="DW85"/>
  <c r="EK64"/>
  <c r="DL64"/>
  <c r="DX60"/>
  <c r="EK60"/>
  <c r="EK57"/>
  <c r="EK53"/>
  <c r="DX53"/>
  <c r="DL53"/>
  <c r="DW32" i="19"/>
  <c r="DL98"/>
  <c r="DK77"/>
  <c r="DX21"/>
  <c r="EM12"/>
  <c r="EJ85" i="20"/>
  <c r="DL89"/>
  <c r="DX106"/>
  <c r="DW21"/>
  <c r="BY9"/>
  <c r="DX131"/>
  <c r="EN123"/>
  <c r="EJ108"/>
  <c r="DL40"/>
  <c r="DX37"/>
  <c r="EK56"/>
  <c r="DK96"/>
  <c r="DK92"/>
  <c r="EK89"/>
  <c r="EN106"/>
  <c r="EN27"/>
  <c r="DL102"/>
  <c r="DK21"/>
  <c r="DX105"/>
  <c r="BY10"/>
  <c r="DW92"/>
  <c r="EK105"/>
  <c r="EK119"/>
  <c r="DL56"/>
  <c r="DX27"/>
  <c r="EK31"/>
  <c r="EK65"/>
  <c r="DX56"/>
  <c r="DK17"/>
  <c r="EK40"/>
  <c r="EJ21"/>
  <c r="DW19"/>
  <c r="DL37"/>
  <c r="EN21" i="19"/>
  <c r="EJ109" i="20"/>
  <c r="DL44"/>
  <c r="EK30"/>
  <c r="CU10"/>
  <c r="EM109"/>
  <c r="DL115"/>
  <c r="EJ16"/>
  <c r="EN90"/>
  <c r="DX44"/>
  <c r="DK25"/>
  <c r="CQ8"/>
  <c r="EN34"/>
  <c r="DL34"/>
  <c r="EK127"/>
  <c r="EN115"/>
  <c r="DL48"/>
  <c r="DW25"/>
  <c r="EK90"/>
  <c r="DX48"/>
  <c r="DK16"/>
  <c r="EK44"/>
  <c r="EJ12"/>
  <c r="EM108"/>
  <c r="EN89" i="19"/>
  <c r="EJ25" i="20"/>
  <c r="EK98" i="19"/>
  <c r="EM58"/>
  <c r="EK44"/>
  <c r="EM32"/>
  <c r="EJ32"/>
  <c r="DW31"/>
  <c r="EK21"/>
  <c r="EJ31"/>
  <c r="EM49"/>
  <c r="DL61"/>
  <c r="DW23" i="20"/>
  <c r="DK23"/>
  <c r="EJ23"/>
  <c r="DK19"/>
  <c r="DL89" i="19"/>
  <c r="EN126"/>
  <c r="DK31"/>
  <c r="EK89"/>
  <c r="EN98"/>
  <c r="DK104"/>
  <c r="DW29"/>
  <c r="DW12"/>
  <c r="DX60"/>
  <c r="DK79"/>
  <c r="EK27"/>
  <c r="DL68"/>
  <c r="EJ38"/>
  <c r="DW15" i="20"/>
  <c r="DK15"/>
  <c r="EJ15"/>
  <c r="EJ13"/>
  <c r="EJ109" i="19"/>
  <c r="DX34"/>
  <c r="EJ55"/>
  <c r="EJ12"/>
  <c r="EM57"/>
  <c r="DW52"/>
  <c r="EM104"/>
  <c r="EJ58"/>
  <c r="EJ25"/>
  <c r="EM25"/>
  <c r="DW54"/>
  <c r="EM22"/>
  <c r="EJ125"/>
  <c r="EM120"/>
  <c r="EM77"/>
  <c r="EN44"/>
  <c r="DL23"/>
  <c r="DW125"/>
  <c r="EM54"/>
  <c r="EM51"/>
  <c r="DK125"/>
  <c r="EJ22"/>
  <c r="EJ39"/>
  <c r="DK58"/>
  <c r="DK109"/>
  <c r="EJ104"/>
  <c r="DL121"/>
  <c r="EK110"/>
  <c r="DW22"/>
  <c r="EJ77"/>
  <c r="DL44"/>
  <c r="EK43"/>
  <c r="DL27"/>
  <c r="EJ54"/>
  <c r="DW109"/>
  <c r="EN114"/>
  <c r="DL130"/>
  <c r="EN68"/>
  <c r="EM19"/>
  <c r="DL114"/>
  <c r="DW19"/>
  <c r="EM83"/>
  <c r="EJ56"/>
  <c r="EJ116"/>
  <c r="EK114"/>
  <c r="DX64"/>
  <c r="EJ83"/>
  <c r="DL20"/>
  <c r="EJ19"/>
  <c r="EM48"/>
  <c r="EN41" i="20"/>
  <c r="DL41"/>
  <c r="EN49"/>
  <c r="DL49"/>
  <c r="DL127"/>
  <c r="DL111"/>
  <c r="DX127"/>
  <c r="EN119"/>
  <c r="DX111"/>
  <c r="DX41"/>
  <c r="DL30"/>
  <c r="EJ19"/>
  <c r="EN31"/>
  <c r="DX90"/>
  <c r="EN30"/>
  <c r="EK41"/>
  <c r="DW108"/>
  <c r="EK48"/>
  <c r="DX65"/>
  <c r="EJ88"/>
  <c r="DW88"/>
  <c r="EJ96"/>
  <c r="DW96"/>
  <c r="EN57"/>
  <c r="DL57"/>
  <c r="DL119"/>
  <c r="DX31"/>
  <c r="DW12"/>
  <c r="EM88"/>
  <c r="DK12"/>
  <c r="EJ17"/>
  <c r="DK133"/>
  <c r="DW133"/>
  <c r="EJ133"/>
  <c r="EM133"/>
  <c r="EN59"/>
  <c r="DL59"/>
  <c r="DX59"/>
  <c r="EN43"/>
  <c r="DL43"/>
  <c r="DX43"/>
  <c r="DX33"/>
  <c r="DL33"/>
  <c r="EN33"/>
  <c r="DW82"/>
  <c r="EM82"/>
  <c r="DK82"/>
  <c r="EJ82"/>
  <c r="EN42"/>
  <c r="DL42"/>
  <c r="DX42"/>
  <c r="DX11"/>
  <c r="S10"/>
  <c r="S8"/>
  <c r="DL11"/>
  <c r="S9"/>
  <c r="EK11"/>
  <c r="EN11"/>
  <c r="DK134"/>
  <c r="DW134"/>
  <c r="EM134"/>
  <c r="EJ134"/>
  <c r="DK118"/>
  <c r="DW118"/>
  <c r="EM118"/>
  <c r="EJ118"/>
  <c r="DX79"/>
  <c r="EN79"/>
  <c r="DL79"/>
  <c r="EM73"/>
  <c r="DK73"/>
  <c r="DW73"/>
  <c r="EM69"/>
  <c r="DK69"/>
  <c r="DW69"/>
  <c r="EN116"/>
  <c r="EK116"/>
  <c r="DL116"/>
  <c r="DX116"/>
  <c r="EN133"/>
  <c r="EK133"/>
  <c r="DL133"/>
  <c r="DX133"/>
  <c r="DK121"/>
  <c r="DW121"/>
  <c r="EJ121"/>
  <c r="EM121"/>
  <c r="EM68"/>
  <c r="DW68"/>
  <c r="DK68"/>
  <c r="EN46"/>
  <c r="DL46"/>
  <c r="DX46"/>
  <c r="EN126"/>
  <c r="EK126"/>
  <c r="DL126"/>
  <c r="DX126"/>
  <c r="EN110"/>
  <c r="EK110"/>
  <c r="DL110"/>
  <c r="DX110"/>
  <c r="DX80"/>
  <c r="EN80"/>
  <c r="DL80"/>
  <c r="DX76"/>
  <c r="EN76"/>
  <c r="DL76"/>
  <c r="DX72"/>
  <c r="EN72"/>
  <c r="DL72"/>
  <c r="DX67"/>
  <c r="EN67"/>
  <c r="DL67"/>
  <c r="EN128"/>
  <c r="EK128"/>
  <c r="DL128"/>
  <c r="DX128"/>
  <c r="EN112"/>
  <c r="EK112"/>
  <c r="DL112"/>
  <c r="DX112"/>
  <c r="DK125"/>
  <c r="DW125"/>
  <c r="EJ125"/>
  <c r="EM125"/>
  <c r="EN121"/>
  <c r="EK121"/>
  <c r="DL121"/>
  <c r="DX121"/>
  <c r="EN51"/>
  <c r="DL51"/>
  <c r="DX51"/>
  <c r="EN35"/>
  <c r="DX35"/>
  <c r="DL35"/>
  <c r="EK29"/>
  <c r="EN29"/>
  <c r="DX29"/>
  <c r="DL29"/>
  <c r="DK99"/>
  <c r="DW99"/>
  <c r="EM99"/>
  <c r="EJ99"/>
  <c r="DK95"/>
  <c r="DW95"/>
  <c r="EM95"/>
  <c r="EJ95"/>
  <c r="DK91"/>
  <c r="DW91"/>
  <c r="EM91"/>
  <c r="EJ91"/>
  <c r="DK87"/>
  <c r="DW87"/>
  <c r="EM87"/>
  <c r="EJ87"/>
  <c r="DW83"/>
  <c r="EM83"/>
  <c r="DK83"/>
  <c r="EJ83"/>
  <c r="DX66"/>
  <c r="EN66"/>
  <c r="DL66"/>
  <c r="EN58"/>
  <c r="DX58"/>
  <c r="DL58"/>
  <c r="EN50"/>
  <c r="DX50"/>
  <c r="DL50"/>
  <c r="DK130"/>
  <c r="DW130"/>
  <c r="EM130"/>
  <c r="EJ130"/>
  <c r="DK122"/>
  <c r="DW122"/>
  <c r="EM122"/>
  <c r="EJ122"/>
  <c r="DK114"/>
  <c r="DW114"/>
  <c r="EM114"/>
  <c r="EJ114"/>
  <c r="DW81"/>
  <c r="EM81"/>
  <c r="DK81"/>
  <c r="EJ81"/>
  <c r="DX78"/>
  <c r="EN78"/>
  <c r="DL78"/>
  <c r="EM76"/>
  <c r="DW76"/>
  <c r="DK76"/>
  <c r="EM74"/>
  <c r="DW74"/>
  <c r="DK74"/>
  <c r="EM72"/>
  <c r="DW72"/>
  <c r="DK72"/>
  <c r="EM70"/>
  <c r="DW70"/>
  <c r="DK70"/>
  <c r="EM67"/>
  <c r="DK67"/>
  <c r="DW67"/>
  <c r="EK80"/>
  <c r="EK79"/>
  <c r="EJ68"/>
  <c r="EK46"/>
  <c r="EK35"/>
  <c r="EK72"/>
  <c r="EN120"/>
  <c r="EK120"/>
  <c r="DL120"/>
  <c r="DX120"/>
  <c r="EN129"/>
  <c r="EK129"/>
  <c r="DL129"/>
  <c r="DX129"/>
  <c r="DK117"/>
  <c r="DW117"/>
  <c r="EJ117"/>
  <c r="EM117"/>
  <c r="EN113"/>
  <c r="EK113"/>
  <c r="DL113"/>
  <c r="DX113"/>
  <c r="DX68"/>
  <c r="EN68"/>
  <c r="DL68"/>
  <c r="DK103"/>
  <c r="DW103"/>
  <c r="EM103"/>
  <c r="EJ103"/>
  <c r="EN62"/>
  <c r="DL62"/>
  <c r="DX62"/>
  <c r="EN54"/>
  <c r="DX54"/>
  <c r="DL54"/>
  <c r="DK126"/>
  <c r="DW126"/>
  <c r="EM126"/>
  <c r="EJ126"/>
  <c r="DK110"/>
  <c r="DW110"/>
  <c r="EM110"/>
  <c r="EJ110"/>
  <c r="DW80"/>
  <c r="EM80"/>
  <c r="DK80"/>
  <c r="EJ80"/>
  <c r="EN107"/>
  <c r="EK107"/>
  <c r="DX107"/>
  <c r="DL107"/>
  <c r="DW77"/>
  <c r="EM77"/>
  <c r="DK77"/>
  <c r="EJ77"/>
  <c r="EM75"/>
  <c r="DK75"/>
  <c r="DW75"/>
  <c r="EM71"/>
  <c r="DK71"/>
  <c r="DW71"/>
  <c r="EN132"/>
  <c r="EK132"/>
  <c r="DL132"/>
  <c r="DX132"/>
  <c r="EN117"/>
  <c r="EK117"/>
  <c r="DL117"/>
  <c r="DX117"/>
  <c r="EN55"/>
  <c r="DL55"/>
  <c r="DX55"/>
  <c r="EN39"/>
  <c r="DL39"/>
  <c r="DX39"/>
  <c r="DX82"/>
  <c r="EN82"/>
  <c r="DL82"/>
  <c r="EN103"/>
  <c r="EK103"/>
  <c r="DX103"/>
  <c r="DL103"/>
  <c r="EN134"/>
  <c r="EK134"/>
  <c r="DL134"/>
  <c r="DX134"/>
  <c r="EN118"/>
  <c r="EK118"/>
  <c r="DL118"/>
  <c r="DX118"/>
  <c r="DW78"/>
  <c r="EM78"/>
  <c r="DK78"/>
  <c r="EJ78"/>
  <c r="DX74"/>
  <c r="EN74"/>
  <c r="DL74"/>
  <c r="DX70"/>
  <c r="EN70"/>
  <c r="DL70"/>
  <c r="CR10"/>
  <c r="CJ8"/>
  <c r="CR9"/>
  <c r="EN124"/>
  <c r="EK124"/>
  <c r="DL124"/>
  <c r="DX124"/>
  <c r="DK129"/>
  <c r="DW129"/>
  <c r="EJ129"/>
  <c r="EM129"/>
  <c r="EN125"/>
  <c r="EK125"/>
  <c r="DL125"/>
  <c r="DX125"/>
  <c r="DK113"/>
  <c r="DW113"/>
  <c r="EJ113"/>
  <c r="EM113"/>
  <c r="EN63"/>
  <c r="DX63"/>
  <c r="DL63"/>
  <c r="EN47"/>
  <c r="DX47"/>
  <c r="DL47"/>
  <c r="EN99"/>
  <c r="EK99"/>
  <c r="DX99"/>
  <c r="DL99"/>
  <c r="EN95"/>
  <c r="EK95"/>
  <c r="DX95"/>
  <c r="DL95"/>
  <c r="EN91"/>
  <c r="EK91"/>
  <c r="DX91"/>
  <c r="DL91"/>
  <c r="EN87"/>
  <c r="EK87"/>
  <c r="DX87"/>
  <c r="DL87"/>
  <c r="EN83"/>
  <c r="DX83"/>
  <c r="DL83"/>
  <c r="EM66"/>
  <c r="DW66"/>
  <c r="DK66"/>
  <c r="EN38"/>
  <c r="DL38"/>
  <c r="DX38"/>
  <c r="EK32"/>
  <c r="EN32"/>
  <c r="DX32"/>
  <c r="DL32"/>
  <c r="EK28"/>
  <c r="EN28"/>
  <c r="DX28"/>
  <c r="DL28"/>
  <c r="EN130"/>
  <c r="EK130"/>
  <c r="DL130"/>
  <c r="DX130"/>
  <c r="EN122"/>
  <c r="EK122"/>
  <c r="DL122"/>
  <c r="DX122"/>
  <c r="EN114"/>
  <c r="EK114"/>
  <c r="DL114"/>
  <c r="DX114"/>
  <c r="DX81"/>
  <c r="EN81"/>
  <c r="DL81"/>
  <c r="DK107"/>
  <c r="DW107"/>
  <c r="EM107"/>
  <c r="EJ107"/>
  <c r="DW79"/>
  <c r="EM79"/>
  <c r="DK79"/>
  <c r="EJ79"/>
  <c r="DX77"/>
  <c r="EN77"/>
  <c r="DL77"/>
  <c r="DX75"/>
  <c r="EN75"/>
  <c r="DL75"/>
  <c r="DX73"/>
  <c r="EN73"/>
  <c r="DL73"/>
  <c r="DX71"/>
  <c r="EN71"/>
  <c r="DL71"/>
  <c r="DX69"/>
  <c r="EN69"/>
  <c r="DL69"/>
  <c r="EK59"/>
  <c r="EJ71"/>
  <c r="EK33"/>
  <c r="EK39"/>
  <c r="EK74"/>
  <c r="EK68"/>
  <c r="EK82"/>
  <c r="EJ73"/>
  <c r="EJ69"/>
  <c r="EK42"/>
  <c r="EK43"/>
  <c r="EK51"/>
  <c r="EK66"/>
  <c r="EK76"/>
  <c r="DK93" i="19"/>
  <c r="EJ73"/>
  <c r="EM73"/>
  <c r="DW71"/>
  <c r="DK71"/>
  <c r="EN34"/>
  <c r="EJ41"/>
  <c r="EM30"/>
  <c r="EJ120"/>
  <c r="DK120"/>
  <c r="DK116"/>
  <c r="DW39"/>
  <c r="DW25"/>
  <c r="EK15"/>
  <c r="DL42"/>
  <c r="EK34"/>
  <c r="EJ52"/>
  <c r="EM41"/>
  <c r="EJ71"/>
  <c r="EM52"/>
  <c r="EM116"/>
  <c r="EM100"/>
  <c r="EK59"/>
  <c r="DW41"/>
  <c r="DW21"/>
  <c r="EN43"/>
  <c r="DK69"/>
  <c r="EM55"/>
  <c r="EJ24"/>
  <c r="DK132"/>
  <c r="DW40"/>
  <c r="DW36"/>
  <c r="DW30"/>
  <c r="DW79"/>
  <c r="EK20"/>
  <c r="DL43"/>
  <c r="DK73"/>
  <c r="EN62"/>
  <c r="EJ49"/>
  <c r="EJ30"/>
  <c r="DW97"/>
  <c r="EM36"/>
  <c r="DK113"/>
  <c r="DL94"/>
  <c r="EJ100"/>
  <c r="DK108"/>
  <c r="DK100"/>
  <c r="EK61"/>
  <c r="EN61"/>
  <c r="EN20"/>
  <c r="EK23"/>
  <c r="EJ36"/>
  <c r="DK55"/>
  <c r="DW53"/>
  <c r="EM47"/>
  <c r="EK121"/>
  <c r="DL106"/>
  <c r="EJ132"/>
  <c r="EM132"/>
  <c r="EK118"/>
  <c r="EM75"/>
  <c r="EJ57"/>
  <c r="DK57"/>
  <c r="EJ97"/>
  <c r="EJ93"/>
  <c r="EK90"/>
  <c r="DW78"/>
  <c r="EK133"/>
  <c r="EN110"/>
  <c r="EK62"/>
  <c r="EN65"/>
  <c r="EN59"/>
  <c r="EJ75"/>
  <c r="EN15"/>
  <c r="EN18"/>
  <c r="DL62"/>
  <c r="BY9"/>
  <c r="EJ29"/>
  <c r="EM17"/>
  <c r="EJ16"/>
  <c r="EJ78"/>
  <c r="CU9"/>
  <c r="DK97"/>
  <c r="EK94"/>
  <c r="EN102"/>
  <c r="EK130"/>
  <c r="EK101"/>
  <c r="EN94"/>
  <c r="DK124"/>
  <c r="EN121"/>
  <c r="DK92"/>
  <c r="DL110"/>
  <c r="DX130"/>
  <c r="EK66"/>
  <c r="DW47"/>
  <c r="DL59"/>
  <c r="DW75"/>
  <c r="DX37"/>
  <c r="DL15"/>
  <c r="DL85"/>
  <c r="EN66"/>
  <c r="EJ47"/>
  <c r="DW93"/>
  <c r="DK56"/>
  <c r="DK78"/>
  <c r="EM56"/>
  <c r="EM29"/>
  <c r="DK129"/>
  <c r="DX133"/>
  <c r="DL133"/>
  <c r="EK67"/>
  <c r="DX26"/>
  <c r="EK105"/>
  <c r="EJ129"/>
  <c r="EJ113"/>
  <c r="DL105"/>
  <c r="EK63"/>
  <c r="DW48"/>
  <c r="DL126"/>
  <c r="DW81"/>
  <c r="DK83"/>
  <c r="EJ81"/>
  <c r="EM79"/>
  <c r="DL67"/>
  <c r="EN63"/>
  <c r="DL40"/>
  <c r="DX68"/>
  <c r="EN64"/>
  <c r="EN60"/>
  <c r="EK26"/>
  <c r="DL37"/>
  <c r="CU10"/>
  <c r="DW113"/>
  <c r="EM53"/>
  <c r="DW50"/>
  <c r="DK38"/>
  <c r="EM38"/>
  <c r="EN105"/>
  <c r="DX42"/>
  <c r="EM81"/>
  <c r="EN67"/>
  <c r="DL18"/>
  <c r="DX85"/>
  <c r="DL66"/>
  <c r="EK42"/>
  <c r="DL26"/>
  <c r="EN37"/>
  <c r="EJ50"/>
  <c r="DX126"/>
  <c r="EK64"/>
  <c r="EK60"/>
  <c r="DL63"/>
  <c r="DL24"/>
  <c r="EN16"/>
  <c r="EN35"/>
  <c r="EN23"/>
  <c r="EN85"/>
  <c r="EJ53"/>
  <c r="EJ48"/>
  <c r="EM129"/>
  <c r="DW49"/>
  <c r="EM50"/>
  <c r="EK65"/>
  <c r="DL65"/>
  <c r="EJ51"/>
  <c r="DW51"/>
  <c r="DL46"/>
  <c r="EK46"/>
  <c r="DX46"/>
  <c r="EM45"/>
  <c r="DW45"/>
  <c r="EJ45"/>
  <c r="DL33"/>
  <c r="DX33"/>
  <c r="EN33"/>
  <c r="EJ33"/>
  <c r="DL28"/>
  <c r="EK28"/>
  <c r="EN28"/>
  <c r="EN27"/>
  <c r="DW17"/>
  <c r="EJ17"/>
  <c r="DK21"/>
  <c r="EM21"/>
  <c r="DK33"/>
  <c r="EM33"/>
  <c r="DL122"/>
  <c r="EN90"/>
  <c r="EJ124"/>
  <c r="EJ108"/>
  <c r="EJ92"/>
  <c r="DK128"/>
  <c r="EN117"/>
  <c r="DK112"/>
  <c r="EN101"/>
  <c r="DK96"/>
  <c r="EK102"/>
  <c r="DX118"/>
  <c r="EN118"/>
  <c r="EJ69"/>
  <c r="DL16"/>
  <c r="EJ11"/>
  <c r="DL35"/>
  <c r="EK18"/>
  <c r="DK11"/>
  <c r="EM76"/>
  <c r="DK76"/>
  <c r="EM80"/>
  <c r="DK80"/>
  <c r="EJ80"/>
  <c r="DK35"/>
  <c r="EM35"/>
  <c r="DK18"/>
  <c r="EM18"/>
  <c r="DK42"/>
  <c r="EM42"/>
  <c r="DK26"/>
  <c r="EM26"/>
  <c r="DK16"/>
  <c r="EM16"/>
  <c r="EM82"/>
  <c r="DK82"/>
  <c r="DK40"/>
  <c r="EM40"/>
  <c r="DK24"/>
  <c r="EM24"/>
  <c r="EK117"/>
  <c r="EN122"/>
  <c r="EK106"/>
  <c r="EM124"/>
  <c r="EM108"/>
  <c r="EM92"/>
  <c r="DL102"/>
  <c r="DW35"/>
  <c r="EK40"/>
  <c r="EK24"/>
  <c r="EJ18"/>
  <c r="EJ76"/>
  <c r="EJ42"/>
  <c r="EJ26"/>
  <c r="EK122"/>
  <c r="EN106"/>
  <c r="DL90"/>
  <c r="EJ128"/>
  <c r="EJ112"/>
  <c r="EJ96"/>
  <c r="DW82"/>
  <c r="DW76"/>
  <c r="EM128"/>
  <c r="DL117"/>
  <c r="EM112"/>
  <c r="DL101"/>
  <c r="EM96"/>
  <c r="EN40"/>
  <c r="EN24"/>
  <c r="EK16"/>
  <c r="EK35"/>
  <c r="DW69"/>
  <c r="EJ35"/>
  <c r="EJ82"/>
  <c r="DK14"/>
  <c r="EM14"/>
  <c r="EJ14"/>
  <c r="CQ8"/>
  <c r="BY8"/>
  <c r="EM11"/>
  <c r="AI105" i="17"/>
  <c r="AI75"/>
  <c r="CJ116"/>
  <c r="CJ120"/>
  <c r="CJ124"/>
  <c r="CJ31"/>
  <c r="CJ75"/>
  <c r="BY10" i="19"/>
  <c r="DL13"/>
  <c r="EN13"/>
  <c r="EK13"/>
  <c r="EM70"/>
  <c r="DW70"/>
  <c r="DK70"/>
  <c r="EJ70"/>
  <c r="EN119"/>
  <c r="EK119"/>
  <c r="DX119"/>
  <c r="DL119"/>
  <c r="DK127"/>
  <c r="DW127"/>
  <c r="EM127"/>
  <c r="EJ127"/>
  <c r="DK119"/>
  <c r="DW119"/>
  <c r="EM119"/>
  <c r="EJ119"/>
  <c r="DK111"/>
  <c r="DW111"/>
  <c r="EM111"/>
  <c r="EJ111"/>
  <c r="DK103"/>
  <c r="DW103"/>
  <c r="EM103"/>
  <c r="EJ103"/>
  <c r="DK95"/>
  <c r="DW95"/>
  <c r="EM95"/>
  <c r="EJ95"/>
  <c r="EN86"/>
  <c r="EK86"/>
  <c r="DL86"/>
  <c r="DX86"/>
  <c r="DK87"/>
  <c r="EM87"/>
  <c r="EJ87"/>
  <c r="DW87"/>
  <c r="EN88"/>
  <c r="DX88"/>
  <c r="EK88"/>
  <c r="DL88"/>
  <c r="EN127"/>
  <c r="EK127"/>
  <c r="DX127"/>
  <c r="DL127"/>
  <c r="EN95"/>
  <c r="EK95"/>
  <c r="DX95"/>
  <c r="DL95"/>
  <c r="EN84"/>
  <c r="DX84"/>
  <c r="DL84"/>
  <c r="EK84"/>
  <c r="S8"/>
  <c r="EN134"/>
  <c r="EK134"/>
  <c r="DL134"/>
  <c r="DX134"/>
  <c r="DK131"/>
  <c r="DW131"/>
  <c r="EM131"/>
  <c r="EJ131"/>
  <c r="DK123"/>
  <c r="DW123"/>
  <c r="EM123"/>
  <c r="EJ123"/>
  <c r="DK115"/>
  <c r="DW115"/>
  <c r="EM115"/>
  <c r="EJ115"/>
  <c r="DK107"/>
  <c r="DW107"/>
  <c r="EM107"/>
  <c r="EJ107"/>
  <c r="DK99"/>
  <c r="DW99"/>
  <c r="EM99"/>
  <c r="EJ99"/>
  <c r="DK91"/>
  <c r="DW91"/>
  <c r="EM91"/>
  <c r="EJ91"/>
  <c r="S9"/>
  <c r="EM74"/>
  <c r="DW74"/>
  <c r="DK74"/>
  <c r="EJ74"/>
  <c r="EN111"/>
  <c r="EK111"/>
  <c r="DX111"/>
  <c r="DL111"/>
  <c r="EN103"/>
  <c r="EK103"/>
  <c r="DX103"/>
  <c r="DL103"/>
  <c r="EM72"/>
  <c r="DW72"/>
  <c r="EJ72"/>
  <c r="DK72"/>
  <c r="EN131"/>
  <c r="EK131"/>
  <c r="DX131"/>
  <c r="DL131"/>
  <c r="EN123"/>
  <c r="EK123"/>
  <c r="DX123"/>
  <c r="DL123"/>
  <c r="EN115"/>
  <c r="EK115"/>
  <c r="DX115"/>
  <c r="DL115"/>
  <c r="EN107"/>
  <c r="EK107"/>
  <c r="DX107"/>
  <c r="DL107"/>
  <c r="EN99"/>
  <c r="EK99"/>
  <c r="DX99"/>
  <c r="DL99"/>
  <c r="EN91"/>
  <c r="EK91"/>
  <c r="DX91"/>
  <c r="DL91"/>
  <c r="CR9"/>
  <c r="CR10"/>
  <c r="CJ8"/>
  <c r="EN87"/>
  <c r="DX87"/>
  <c r="EK87"/>
  <c r="DL87"/>
  <c r="DK84"/>
  <c r="EM84"/>
  <c r="EJ84"/>
  <c r="DW84"/>
  <c r="S10"/>
  <c r="AI128" i="17"/>
  <c r="AI132"/>
  <c r="BX128"/>
  <c r="AI24"/>
  <c r="BX15"/>
  <c r="CJ17"/>
  <c r="DZ18"/>
  <c r="DZ25"/>
  <c r="CJ14"/>
  <c r="BX16"/>
  <c r="CJ18"/>
  <c r="BX28"/>
  <c r="CJ30"/>
  <c r="CJ38"/>
  <c r="CJ46"/>
  <c r="CJ70"/>
  <c r="CJ74"/>
  <c r="AI110"/>
  <c r="BX115"/>
  <c r="AI122"/>
  <c r="CQ88"/>
  <c r="CQ117"/>
  <c r="AI127"/>
  <c r="BX29"/>
  <c r="CJ40"/>
  <c r="CJ48"/>
  <c r="CJ68"/>
  <c r="CJ88"/>
  <c r="AI114"/>
  <c r="DZ22"/>
  <c r="DZ24"/>
  <c r="CQ27"/>
  <c r="R31"/>
  <c r="EB31" s="1"/>
  <c r="CJ93"/>
  <c r="CQ101"/>
  <c r="BX111"/>
  <c r="S127"/>
  <c r="DM127" s="1"/>
  <c r="BX127"/>
  <c r="CJ54"/>
  <c r="BY102"/>
  <c r="R113"/>
  <c r="EB113" s="1"/>
  <c r="AI125"/>
  <c r="AI131"/>
  <c r="CJ15"/>
  <c r="BX17"/>
  <c r="CJ20"/>
  <c r="BX23"/>
  <c r="R24"/>
  <c r="EB24" s="1"/>
  <c r="BX26"/>
  <c r="CJ28"/>
  <c r="DZ28"/>
  <c r="BX31"/>
  <c r="AI33"/>
  <c r="CJ33"/>
  <c r="DZ33"/>
  <c r="BX35"/>
  <c r="AI37"/>
  <c r="CJ37"/>
  <c r="DZ37"/>
  <c r="CJ53"/>
  <c r="CJ57"/>
  <c r="CJ81"/>
  <c r="AI98"/>
  <c r="BX107"/>
  <c r="AI115"/>
  <c r="R122"/>
  <c r="CZ122" s="1"/>
  <c r="S131"/>
  <c r="DM131" s="1"/>
  <c r="BX131"/>
  <c r="BX14"/>
  <c r="R19"/>
  <c r="EB19" s="1"/>
  <c r="AI22"/>
  <c r="BX36"/>
  <c r="DZ38"/>
  <c r="BX85"/>
  <c r="AI91"/>
  <c r="R94"/>
  <c r="EB94" s="1"/>
  <c r="BX95"/>
  <c r="S96"/>
  <c r="DA96" s="1"/>
  <c r="BX96"/>
  <c r="AI106"/>
  <c r="AI112"/>
  <c r="CQ114"/>
  <c r="CQ133"/>
  <c r="BY50"/>
  <c r="CQ50"/>
  <c r="BY58"/>
  <c r="AI64"/>
  <c r="CQ87"/>
  <c r="AI89"/>
  <c r="BX91"/>
  <c r="AI93"/>
  <c r="AI102"/>
  <c r="S115"/>
  <c r="DM115" s="1"/>
  <c r="AI123"/>
  <c r="AI130"/>
  <c r="DZ21"/>
  <c r="CJ29"/>
  <c r="DZ29"/>
  <c r="BX32"/>
  <c r="CJ34"/>
  <c r="DZ34"/>
  <c r="CJ35"/>
  <c r="BX37"/>
  <c r="CJ47"/>
  <c r="CJ51"/>
  <c r="DZ53"/>
  <c r="R54"/>
  <c r="EB54" s="1"/>
  <c r="CQ55"/>
  <c r="CJ56"/>
  <c r="CJ64"/>
  <c r="AI77"/>
  <c r="BX81"/>
  <c r="CJ83"/>
  <c r="CJ85"/>
  <c r="CJ96"/>
  <c r="AI97"/>
  <c r="R98"/>
  <c r="EB98" s="1"/>
  <c r="BX99"/>
  <c r="S102"/>
  <c r="DZ102" s="1"/>
  <c r="BY103"/>
  <c r="CJ104"/>
  <c r="AI109"/>
  <c r="CQ110"/>
  <c r="AI111"/>
  <c r="S118"/>
  <c r="DZ118" s="1"/>
  <c r="BX123"/>
  <c r="BY124"/>
  <c r="AI126"/>
  <c r="CJ125"/>
  <c r="DZ97"/>
  <c r="R15"/>
  <c r="EB15" s="1"/>
  <c r="AI17"/>
  <c r="DZ17"/>
  <c r="CJ23"/>
  <c r="DZ30"/>
  <c r="BX33"/>
  <c r="CQ39"/>
  <c r="DZ40"/>
  <c r="AI53"/>
  <c r="BY64"/>
  <c r="AI71"/>
  <c r="BX82"/>
  <c r="AI90"/>
  <c r="R93"/>
  <c r="EB93" s="1"/>
  <c r="BY104"/>
  <c r="R106"/>
  <c r="EB106" s="1"/>
  <c r="CQ109"/>
  <c r="CQ113"/>
  <c r="AI116"/>
  <c r="CQ122"/>
  <c r="S123"/>
  <c r="DM123" s="1"/>
  <c r="CQ125"/>
  <c r="AI129"/>
  <c r="AI134"/>
  <c r="AI107"/>
  <c r="R35"/>
  <c r="EB35" s="1"/>
  <c r="AI42"/>
  <c r="AI63"/>
  <c r="CQ74"/>
  <c r="R84"/>
  <c r="DL84" s="1"/>
  <c r="CJ84"/>
  <c r="CQ86"/>
  <c r="AI94"/>
  <c r="AI95"/>
  <c r="R97"/>
  <c r="CZ97" s="1"/>
  <c r="AI99"/>
  <c r="R105"/>
  <c r="EB105" s="1"/>
  <c r="R110"/>
  <c r="EB110" s="1"/>
  <c r="BX112"/>
  <c r="R114"/>
  <c r="EB114" s="1"/>
  <c r="BY116"/>
  <c r="CQ121"/>
  <c r="CQ126"/>
  <c r="CQ129"/>
  <c r="CQ130"/>
  <c r="AI29"/>
  <c r="AI48"/>
  <c r="AI49"/>
  <c r="AI50"/>
  <c r="AI57"/>
  <c r="BY12"/>
  <c r="AI14"/>
  <c r="AI16"/>
  <c r="CJ16"/>
  <c r="DZ16"/>
  <c r="R18"/>
  <c r="EB18" s="1"/>
  <c r="BX18"/>
  <c r="R21"/>
  <c r="EB21" s="1"/>
  <c r="AI26"/>
  <c r="CJ25"/>
  <c r="R30"/>
  <c r="EB30" s="1"/>
  <c r="BX30"/>
  <c r="AI32"/>
  <c r="CJ32"/>
  <c r="DZ32"/>
  <c r="R34"/>
  <c r="EB34" s="1"/>
  <c r="BX34"/>
  <c r="AI36"/>
  <c r="CJ36"/>
  <c r="DZ36"/>
  <c r="R38"/>
  <c r="EB38" s="1"/>
  <c r="BX38"/>
  <c r="CJ42"/>
  <c r="AI43"/>
  <c r="CJ43"/>
  <c r="CJ63"/>
  <c r="AI65"/>
  <c r="CJ66"/>
  <c r="BY71"/>
  <c r="CQ71"/>
  <c r="AI72"/>
  <c r="CJ72"/>
  <c r="CJ76"/>
  <c r="CJ78"/>
  <c r="BX80"/>
  <c r="CJ82"/>
  <c r="BY87"/>
  <c r="BY88"/>
  <c r="R89"/>
  <c r="DY89" s="1"/>
  <c r="DZ89"/>
  <c r="DZ94"/>
  <c r="S99"/>
  <c r="DM99" s="1"/>
  <c r="AI100"/>
  <c r="CJ100"/>
  <c r="AI101"/>
  <c r="S107"/>
  <c r="DM107" s="1"/>
  <c r="CJ108"/>
  <c r="S111"/>
  <c r="DM111" s="1"/>
  <c r="AI113"/>
  <c r="S128"/>
  <c r="DZ128" s="1"/>
  <c r="CJ128"/>
  <c r="CJ132"/>
  <c r="AI133"/>
  <c r="S134"/>
  <c r="DZ134" s="1"/>
  <c r="AI47"/>
  <c r="AI117"/>
  <c r="CQ13"/>
  <c r="DZ14"/>
  <c r="AI15"/>
  <c r="DZ15"/>
  <c r="R17"/>
  <c r="EB17" s="1"/>
  <c r="AI19"/>
  <c r="BY22"/>
  <c r="CQ22"/>
  <c r="BY24"/>
  <c r="CQ24"/>
  <c r="R29"/>
  <c r="EB29" s="1"/>
  <c r="AI31"/>
  <c r="DZ31"/>
  <c r="R33"/>
  <c r="EB33" s="1"/>
  <c r="AI35"/>
  <c r="DZ35"/>
  <c r="R37"/>
  <c r="EB37" s="1"/>
  <c r="BX40"/>
  <c r="R41"/>
  <c r="EB41" s="1"/>
  <c r="R47"/>
  <c r="CZ47" s="1"/>
  <c r="R48"/>
  <c r="EB48" s="1"/>
  <c r="R49"/>
  <c r="EB49" s="1"/>
  <c r="AI54"/>
  <c r="R57"/>
  <c r="CZ57" s="1"/>
  <c r="BY59"/>
  <c r="CJ60"/>
  <c r="CQ65"/>
  <c r="BY66"/>
  <c r="AI74"/>
  <c r="CQ76"/>
  <c r="BY78"/>
  <c r="CQ82"/>
  <c r="R90"/>
  <c r="CZ90" s="1"/>
  <c r="S91"/>
  <c r="DM91" s="1"/>
  <c r="CJ92"/>
  <c r="CQ93"/>
  <c r="CQ94"/>
  <c r="S95"/>
  <c r="DM95" s="1"/>
  <c r="CQ97"/>
  <c r="CQ98"/>
  <c r="BY100"/>
  <c r="CQ105"/>
  <c r="CQ106"/>
  <c r="BY108"/>
  <c r="S112"/>
  <c r="DM112" s="1"/>
  <c r="CJ112"/>
  <c r="S117"/>
  <c r="DM117" s="1"/>
  <c r="AI118"/>
  <c r="AI119"/>
  <c r="CQ119"/>
  <c r="AI121"/>
  <c r="CQ120"/>
  <c r="R125"/>
  <c r="DY125" s="1"/>
  <c r="BY132"/>
  <c r="AI96"/>
  <c r="AI12"/>
  <c r="R16"/>
  <c r="EB16" s="1"/>
  <c r="AI18"/>
  <c r="BY21"/>
  <c r="CQ21"/>
  <c r="AI28"/>
  <c r="AI30"/>
  <c r="R32"/>
  <c r="EB32" s="1"/>
  <c r="AI34"/>
  <c r="R36"/>
  <c r="EB36" s="1"/>
  <c r="AI38"/>
  <c r="AI40"/>
  <c r="DZ41"/>
  <c r="R43"/>
  <c r="EB43" s="1"/>
  <c r="AI46"/>
  <c r="AI56"/>
  <c r="CJ58"/>
  <c r="BY68"/>
  <c r="BY79"/>
  <c r="CQ79"/>
  <c r="BY83"/>
  <c r="CQ89"/>
  <c r="CQ90"/>
  <c r="BY92"/>
  <c r="S101"/>
  <c r="DM101" s="1"/>
  <c r="AI103"/>
  <c r="CQ103"/>
  <c r="CQ104"/>
  <c r="R109"/>
  <c r="CZ109" s="1"/>
  <c r="CJ109"/>
  <c r="BY118"/>
  <c r="BY119"/>
  <c r="BY120"/>
  <c r="R121"/>
  <c r="DY121" s="1"/>
  <c r="R126"/>
  <c r="CZ126" s="1"/>
  <c r="R129"/>
  <c r="DY129" s="1"/>
  <c r="R130"/>
  <c r="EB130" s="1"/>
  <c r="S133"/>
  <c r="DM133" s="1"/>
  <c r="AI87"/>
  <c r="S86"/>
  <c r="EC86" s="1"/>
  <c r="AI85"/>
  <c r="S85"/>
  <c r="DM85" s="1"/>
  <c r="DZ84"/>
  <c r="CQ84"/>
  <c r="DZ104"/>
  <c r="DM104"/>
  <c r="EB118"/>
  <c r="DL118"/>
  <c r="DZ92"/>
  <c r="DM92"/>
  <c r="EB101"/>
  <c r="DL101"/>
  <c r="DZ120"/>
  <c r="DM120"/>
  <c r="CZ133"/>
  <c r="EB133"/>
  <c r="DL133"/>
  <c r="DZ93"/>
  <c r="DZ105"/>
  <c r="DZ110"/>
  <c r="DZ88"/>
  <c r="DM88"/>
  <c r="EB102"/>
  <c r="DL102"/>
  <c r="DZ116"/>
  <c r="DM116"/>
  <c r="DZ124"/>
  <c r="DM124"/>
  <c r="CZ134"/>
  <c r="DL134"/>
  <c r="EB134"/>
  <c r="DZ125"/>
  <c r="DZ129"/>
  <c r="DZ100"/>
  <c r="DM100"/>
  <c r="DZ108"/>
  <c r="DM108"/>
  <c r="EB117"/>
  <c r="DL117"/>
  <c r="DZ132"/>
  <c r="DM132"/>
  <c r="DZ109"/>
  <c r="DZ113"/>
  <c r="DZ121"/>
  <c r="AI20"/>
  <c r="S11"/>
  <c r="EC11" s="1"/>
  <c r="R12"/>
  <c r="DY12" s="1"/>
  <c r="BX13"/>
  <c r="R14"/>
  <c r="DY14" s="1"/>
  <c r="BY15"/>
  <c r="CQ15"/>
  <c r="BY17"/>
  <c r="CQ17"/>
  <c r="CJ19"/>
  <c r="CJ21"/>
  <c r="BX22"/>
  <c r="CQ23"/>
  <c r="BX24"/>
  <c r="R25"/>
  <c r="EB25" s="1"/>
  <c r="DZ26"/>
  <c r="BX27"/>
  <c r="R28"/>
  <c r="DY28" s="1"/>
  <c r="BY29"/>
  <c r="CQ29"/>
  <c r="BY31"/>
  <c r="CQ31"/>
  <c r="BY33"/>
  <c r="CQ33"/>
  <c r="BY35"/>
  <c r="CQ35"/>
  <c r="BY37"/>
  <c r="CQ37"/>
  <c r="R40"/>
  <c r="DY40" s="1"/>
  <c r="AI41"/>
  <c r="CJ41"/>
  <c r="BY42"/>
  <c r="CQ42"/>
  <c r="BY43"/>
  <c r="AI44"/>
  <c r="CJ45"/>
  <c r="BY46"/>
  <c r="CQ46"/>
  <c r="BY48"/>
  <c r="CQ48"/>
  <c r="R50"/>
  <c r="CZ50" s="1"/>
  <c r="CJ50"/>
  <c r="R53"/>
  <c r="EB53" s="1"/>
  <c r="DZ54"/>
  <c r="BY54"/>
  <c r="CQ54"/>
  <c r="BY56"/>
  <c r="CQ56"/>
  <c r="CQ60"/>
  <c r="AI62"/>
  <c r="CQ64"/>
  <c r="CQ66"/>
  <c r="AI67"/>
  <c r="CQ68"/>
  <c r="AI69"/>
  <c r="CJ71"/>
  <c r="CQ78"/>
  <c r="AI79"/>
  <c r="CJ79"/>
  <c r="CJ80"/>
  <c r="CQ83"/>
  <c r="BY84"/>
  <c r="BY86"/>
  <c r="R87"/>
  <c r="CZ87" s="1"/>
  <c r="BX87"/>
  <c r="R88"/>
  <c r="DL88" s="1"/>
  <c r="AI88"/>
  <c r="BX88"/>
  <c r="BY90"/>
  <c r="CQ91"/>
  <c r="R92"/>
  <c r="EB92" s="1"/>
  <c r="AI92"/>
  <c r="CQ92"/>
  <c r="BY94"/>
  <c r="CQ95"/>
  <c r="CQ96"/>
  <c r="BY98"/>
  <c r="CQ99"/>
  <c r="R100"/>
  <c r="CZ100" s="1"/>
  <c r="CQ100"/>
  <c r="CJ101"/>
  <c r="R103"/>
  <c r="DY103" s="1"/>
  <c r="BX103"/>
  <c r="R104"/>
  <c r="DY104" s="1"/>
  <c r="AI104"/>
  <c r="BX104"/>
  <c r="BY106"/>
  <c r="CQ107"/>
  <c r="R108"/>
  <c r="EB108" s="1"/>
  <c r="AI108"/>
  <c r="CQ108"/>
  <c r="BY110"/>
  <c r="CQ111"/>
  <c r="CQ112"/>
  <c r="BY114"/>
  <c r="CQ115"/>
  <c r="R116"/>
  <c r="DY116" s="1"/>
  <c r="CQ116"/>
  <c r="CJ117"/>
  <c r="R119"/>
  <c r="CZ119" s="1"/>
  <c r="BX119"/>
  <c r="R120"/>
  <c r="DY120" s="1"/>
  <c r="AI120"/>
  <c r="BX120"/>
  <c r="BY122"/>
  <c r="CQ123"/>
  <c r="R124"/>
  <c r="DL124" s="1"/>
  <c r="AI124"/>
  <c r="CQ124"/>
  <c r="BY126"/>
  <c r="DZ126"/>
  <c r="CQ127"/>
  <c r="CQ128"/>
  <c r="BY130"/>
  <c r="CQ131"/>
  <c r="R132"/>
  <c r="DY132" s="1"/>
  <c r="CQ132"/>
  <c r="CJ133"/>
  <c r="DY134"/>
  <c r="DZ12"/>
  <c r="BY14"/>
  <c r="CQ14"/>
  <c r="BY16"/>
  <c r="CQ16"/>
  <c r="BY18"/>
  <c r="CQ18"/>
  <c r="BX21"/>
  <c r="R22"/>
  <c r="DY22" s="1"/>
  <c r="CJ22"/>
  <c r="EC22"/>
  <c r="CJ24"/>
  <c r="BY25"/>
  <c r="CQ26"/>
  <c r="CJ27"/>
  <c r="BY28"/>
  <c r="CQ28"/>
  <c r="BY30"/>
  <c r="CQ30"/>
  <c r="BY32"/>
  <c r="CQ32"/>
  <c r="BY34"/>
  <c r="CQ34"/>
  <c r="BY36"/>
  <c r="CQ36"/>
  <c r="BY38"/>
  <c r="CQ38"/>
  <c r="BY40"/>
  <c r="CQ40"/>
  <c r="R42"/>
  <c r="DL42" s="1"/>
  <c r="R46"/>
  <c r="DY46" s="1"/>
  <c r="DZ47"/>
  <c r="BY47"/>
  <c r="CQ47"/>
  <c r="CJ49"/>
  <c r="BY51"/>
  <c r="BY53"/>
  <c r="CQ53"/>
  <c r="R56"/>
  <c r="DY56" s="1"/>
  <c r="CQ58"/>
  <c r="AI59"/>
  <c r="CJ59"/>
  <c r="BY62"/>
  <c r="BY63"/>
  <c r="CQ63"/>
  <c r="CQ70"/>
  <c r="CQ73"/>
  <c r="BY74"/>
  <c r="BY75"/>
  <c r="BY76"/>
  <c r="BX83"/>
  <c r="AI86"/>
  <c r="BY91"/>
  <c r="BY95"/>
  <c r="BY96"/>
  <c r="BY99"/>
  <c r="CQ102"/>
  <c r="BY107"/>
  <c r="BY111"/>
  <c r="BY112"/>
  <c r="BY115"/>
  <c r="CQ118"/>
  <c r="BY123"/>
  <c r="BY127"/>
  <c r="BY128"/>
  <c r="BY131"/>
  <c r="CQ134"/>
  <c r="DL85"/>
  <c r="AI58"/>
  <c r="DL96"/>
  <c r="DL112"/>
  <c r="DY127"/>
  <c r="DL128"/>
  <c r="BY134"/>
  <c r="BY81"/>
  <c r="AI82"/>
  <c r="CQ81"/>
  <c r="CQ80"/>
  <c r="AI80"/>
  <c r="BY77"/>
  <c r="AI78"/>
  <c r="CJ77"/>
  <c r="CQ77"/>
  <c r="AI76"/>
  <c r="CQ75"/>
  <c r="BY73"/>
  <c r="CJ73"/>
  <c r="BY72"/>
  <c r="AI73"/>
  <c r="CQ72"/>
  <c r="BY70"/>
  <c r="BY69"/>
  <c r="AI70"/>
  <c r="CJ69"/>
  <c r="CQ69"/>
  <c r="AI68"/>
  <c r="BY67"/>
  <c r="CJ67"/>
  <c r="CQ67"/>
  <c r="BY65"/>
  <c r="AI66"/>
  <c r="CJ65"/>
  <c r="CJ62"/>
  <c r="BY61"/>
  <c r="AI61"/>
  <c r="CQ62"/>
  <c r="CJ61"/>
  <c r="CQ61"/>
  <c r="BY60"/>
  <c r="AI60"/>
  <c r="CQ59"/>
  <c r="BY57"/>
  <c r="CQ57"/>
  <c r="BY55"/>
  <c r="AI55"/>
  <c r="CJ55"/>
  <c r="R55"/>
  <c r="DY55" s="1"/>
  <c r="BY52"/>
  <c r="AI52"/>
  <c r="R52"/>
  <c r="CZ52" s="1"/>
  <c r="CJ52"/>
  <c r="CQ52"/>
  <c r="AI51"/>
  <c r="R51"/>
  <c r="DL51" s="1"/>
  <c r="DZ51"/>
  <c r="CQ51"/>
  <c r="BY49"/>
  <c r="DZ49"/>
  <c r="CQ49"/>
  <c r="DZ45"/>
  <c r="BY45"/>
  <c r="CQ45"/>
  <c r="R45"/>
  <c r="DY45" s="1"/>
  <c r="BY44"/>
  <c r="AI45"/>
  <c r="CJ44"/>
  <c r="CQ44"/>
  <c r="R44"/>
  <c r="EB44" s="1"/>
  <c r="DZ43"/>
  <c r="CQ43"/>
  <c r="BY41"/>
  <c r="BX41"/>
  <c r="CQ41"/>
  <c r="BY39"/>
  <c r="BX39"/>
  <c r="AI39"/>
  <c r="CJ39"/>
  <c r="R39"/>
  <c r="EB39" s="1"/>
  <c r="DZ39"/>
  <c r="CI10" i="16"/>
  <c r="BY27" i="17"/>
  <c r="AI27"/>
  <c r="R27"/>
  <c r="EB27" s="1"/>
  <c r="DZ27"/>
  <c r="BY26"/>
  <c r="CJ26"/>
  <c r="R26"/>
  <c r="EB26" s="1"/>
  <c r="EC26"/>
  <c r="EC25"/>
  <c r="BX25"/>
  <c r="AI25"/>
  <c r="CQ25"/>
  <c r="BY23"/>
  <c r="AI23"/>
  <c r="R23"/>
  <c r="EB23" s="1"/>
  <c r="DZ23"/>
  <c r="AI21"/>
  <c r="R20"/>
  <c r="EB20" s="1"/>
  <c r="CQ20"/>
  <c r="CQ19"/>
  <c r="DZ20"/>
  <c r="BY20"/>
  <c r="BX20"/>
  <c r="CJ69" i="16"/>
  <c r="DZ19" i="17"/>
  <c r="BY19"/>
  <c r="BX19"/>
  <c r="CQ53" i="16"/>
  <c r="CJ37"/>
  <c r="CJ53"/>
  <c r="CJ112"/>
  <c r="CJ116"/>
  <c r="CJ120"/>
  <c r="CJ105"/>
  <c r="CJ109"/>
  <c r="CJ113"/>
  <c r="CJ50"/>
  <c r="CJ85"/>
  <c r="CJ111"/>
  <c r="CQ134"/>
  <c r="W10" i="17"/>
  <c r="R13"/>
  <c r="EB13" s="1"/>
  <c r="CJ13"/>
  <c r="R70" i="16"/>
  <c r="EB70" s="1"/>
  <c r="CJ45"/>
  <c r="CJ49"/>
  <c r="CJ54"/>
  <c r="CJ77"/>
  <c r="CJ81"/>
  <c r="CJ83"/>
  <c r="CJ86"/>
  <c r="CJ88"/>
  <c r="CJ92"/>
  <c r="CJ96"/>
  <c r="CJ98"/>
  <c r="CJ100"/>
  <c r="CJ125"/>
  <c r="CJ127"/>
  <c r="CJ33"/>
  <c r="CJ34"/>
  <c r="CJ38"/>
  <c r="CJ40"/>
  <c r="CJ42"/>
  <c r="CJ61"/>
  <c r="CJ65"/>
  <c r="CJ67"/>
  <c r="CJ68"/>
  <c r="CJ70"/>
  <c r="CJ104"/>
  <c r="CJ128"/>
  <c r="CJ130"/>
  <c r="CJ132"/>
  <c r="CJ134"/>
  <c r="BX11" i="17"/>
  <c r="DL11"/>
  <c r="CJ129" i="16"/>
  <c r="CI9" i="17"/>
  <c r="CI10"/>
  <c r="DZ13"/>
  <c r="BY11"/>
  <c r="BX12"/>
  <c r="BY13"/>
  <c r="AR8"/>
  <c r="AR10"/>
  <c r="AR9"/>
  <c r="AI13"/>
  <c r="CZ11"/>
  <c r="CJ12"/>
  <c r="CQ11"/>
  <c r="CQ12"/>
  <c r="DM42"/>
  <c r="EC42"/>
  <c r="DA42"/>
  <c r="DM44"/>
  <c r="EC44"/>
  <c r="DA44"/>
  <c r="DM46"/>
  <c r="EC46"/>
  <c r="DA46"/>
  <c r="DM48"/>
  <c r="EC48"/>
  <c r="DA48"/>
  <c r="DM50"/>
  <c r="EC50"/>
  <c r="DA50"/>
  <c r="DM52"/>
  <c r="EC52"/>
  <c r="DA52"/>
  <c r="DM55"/>
  <c r="EC55"/>
  <c r="DA55"/>
  <c r="DM56"/>
  <c r="EC56"/>
  <c r="DA56"/>
  <c r="S62"/>
  <c r="R62"/>
  <c r="DZ63"/>
  <c r="DZ71"/>
  <c r="CM9"/>
  <c r="CM10"/>
  <c r="W8"/>
  <c r="W9"/>
  <c r="S60"/>
  <c r="R60"/>
  <c r="DY60" s="1"/>
  <c r="DZ61"/>
  <c r="S68"/>
  <c r="R68"/>
  <c r="DY68" s="1"/>
  <c r="DZ69"/>
  <c r="S58"/>
  <c r="R58"/>
  <c r="DY58" s="1"/>
  <c r="DZ59"/>
  <c r="S66"/>
  <c r="R66"/>
  <c r="DY66" s="1"/>
  <c r="DZ67"/>
  <c r="S74"/>
  <c r="R74"/>
  <c r="DY74" s="1"/>
  <c r="DZ75"/>
  <c r="BX42"/>
  <c r="DZ42"/>
  <c r="BX43"/>
  <c r="BX44"/>
  <c r="DZ44"/>
  <c r="BX45"/>
  <c r="BX46"/>
  <c r="DZ46"/>
  <c r="BX47"/>
  <c r="BX48"/>
  <c r="DZ48"/>
  <c r="BX49"/>
  <c r="BX50"/>
  <c r="DZ50"/>
  <c r="BX51"/>
  <c r="BX52"/>
  <c r="DZ52"/>
  <c r="BX53"/>
  <c r="BX54"/>
  <c r="BX55"/>
  <c r="DZ55"/>
  <c r="BX56"/>
  <c r="DZ56"/>
  <c r="BX57"/>
  <c r="Q9"/>
  <c r="DY11"/>
  <c r="CJ10"/>
  <c r="CJ9"/>
  <c r="DM43"/>
  <c r="EC43"/>
  <c r="DA43"/>
  <c r="DM45"/>
  <c r="EC45"/>
  <c r="DA45"/>
  <c r="DM47"/>
  <c r="EC47"/>
  <c r="DA47"/>
  <c r="DM49"/>
  <c r="EC49"/>
  <c r="DA49"/>
  <c r="DM51"/>
  <c r="EC51"/>
  <c r="DA51"/>
  <c r="DM53"/>
  <c r="EC53"/>
  <c r="DA53"/>
  <c r="DM54"/>
  <c r="EC54"/>
  <c r="DA54"/>
  <c r="DM57"/>
  <c r="DA57"/>
  <c r="EC57"/>
  <c r="S70"/>
  <c r="R70"/>
  <c r="DY70" s="1"/>
  <c r="DM12"/>
  <c r="DA12"/>
  <c r="DM13"/>
  <c r="DA13"/>
  <c r="DM14"/>
  <c r="DA14"/>
  <c r="DM15"/>
  <c r="DA15"/>
  <c r="DM16"/>
  <c r="DA16"/>
  <c r="DM17"/>
  <c r="DA17"/>
  <c r="DM18"/>
  <c r="DA18"/>
  <c r="DM19"/>
  <c r="DA19"/>
  <c r="DM20"/>
  <c r="DA20"/>
  <c r="DM21"/>
  <c r="DA21"/>
  <c r="DM22"/>
  <c r="DA22"/>
  <c r="DM23"/>
  <c r="DA23"/>
  <c r="DM24"/>
  <c r="DA24"/>
  <c r="DM25"/>
  <c r="DA25"/>
  <c r="DM26"/>
  <c r="DA26"/>
  <c r="DM27"/>
  <c r="DA27"/>
  <c r="DM28"/>
  <c r="DA28"/>
  <c r="DM29"/>
  <c r="DA29"/>
  <c r="DM30"/>
  <c r="DA30"/>
  <c r="DM31"/>
  <c r="DA31"/>
  <c r="DM32"/>
  <c r="DA32"/>
  <c r="DM33"/>
  <c r="DA33"/>
  <c r="DM34"/>
  <c r="DA34"/>
  <c r="DM35"/>
  <c r="DA35"/>
  <c r="DM36"/>
  <c r="DA36"/>
  <c r="DM37"/>
  <c r="DA37"/>
  <c r="DM38"/>
  <c r="DA38"/>
  <c r="DM39"/>
  <c r="DA39"/>
  <c r="DM40"/>
  <c r="DA40"/>
  <c r="DM41"/>
  <c r="EC41"/>
  <c r="DA41"/>
  <c r="DZ57"/>
  <c r="S64"/>
  <c r="R64"/>
  <c r="DY64" s="1"/>
  <c r="DZ65"/>
  <c r="S72"/>
  <c r="R72"/>
  <c r="DZ73"/>
  <c r="Q8"/>
  <c r="Q10"/>
  <c r="CJ11"/>
  <c r="R81"/>
  <c r="S81"/>
  <c r="DZ81" s="1"/>
  <c r="R83"/>
  <c r="S83"/>
  <c r="DZ83" s="1"/>
  <c r="EC87"/>
  <c r="DA87"/>
  <c r="DZ87"/>
  <c r="EC90"/>
  <c r="DA90"/>
  <c r="DM90"/>
  <c r="BY97"/>
  <c r="BX97"/>
  <c r="CZ99"/>
  <c r="DY99"/>
  <c r="EB99"/>
  <c r="DL99"/>
  <c r="EC103"/>
  <c r="DA103"/>
  <c r="DZ103"/>
  <c r="EC106"/>
  <c r="DA106"/>
  <c r="DM106"/>
  <c r="BY113"/>
  <c r="BX113"/>
  <c r="CZ115"/>
  <c r="DY115"/>
  <c r="EB115"/>
  <c r="DL115"/>
  <c r="EC119"/>
  <c r="DA119"/>
  <c r="DZ119"/>
  <c r="EC122"/>
  <c r="DA122"/>
  <c r="DM122"/>
  <c r="BY129"/>
  <c r="BX129"/>
  <c r="CZ131"/>
  <c r="EB131"/>
  <c r="DL131"/>
  <c r="CZ86"/>
  <c r="DY86"/>
  <c r="EB86"/>
  <c r="DL86"/>
  <c r="EC94"/>
  <c r="DA94"/>
  <c r="DM94"/>
  <c r="BY101"/>
  <c r="BX101"/>
  <c r="EC110"/>
  <c r="DA110"/>
  <c r="DM110"/>
  <c r="BY117"/>
  <c r="BX117"/>
  <c r="EC126"/>
  <c r="DA126"/>
  <c r="DM126"/>
  <c r="BY133"/>
  <c r="BX133"/>
  <c r="DA76"/>
  <c r="DZ76"/>
  <c r="DA78"/>
  <c r="DZ78"/>
  <c r="BX58"/>
  <c r="R59"/>
  <c r="DY59" s="1"/>
  <c r="EC59"/>
  <c r="BX60"/>
  <c r="R61"/>
  <c r="DY61" s="1"/>
  <c r="EC61"/>
  <c r="BX62"/>
  <c r="R63"/>
  <c r="DY63" s="1"/>
  <c r="EC63"/>
  <c r="BX64"/>
  <c r="R65"/>
  <c r="EC65"/>
  <c r="BX66"/>
  <c r="R67"/>
  <c r="DY67" s="1"/>
  <c r="EC67"/>
  <c r="BX68"/>
  <c r="R69"/>
  <c r="EC69"/>
  <c r="BX70"/>
  <c r="R71"/>
  <c r="EC71"/>
  <c r="BX72"/>
  <c r="R73"/>
  <c r="EC73"/>
  <c r="BX74"/>
  <c r="R75"/>
  <c r="DY75" s="1"/>
  <c r="EC75"/>
  <c r="BX76"/>
  <c r="R77"/>
  <c r="EC77"/>
  <c r="BX78"/>
  <c r="R79"/>
  <c r="DZ79"/>
  <c r="DZ90"/>
  <c r="BX92"/>
  <c r="CJ97"/>
  <c r="DZ106"/>
  <c r="BX108"/>
  <c r="CJ113"/>
  <c r="DZ122"/>
  <c r="BX124"/>
  <c r="EB128"/>
  <c r="CJ129"/>
  <c r="DY131"/>
  <c r="R80"/>
  <c r="S80"/>
  <c r="DZ80" s="1"/>
  <c r="R82"/>
  <c r="S82"/>
  <c r="DZ82" s="1"/>
  <c r="BY89"/>
  <c r="BX89"/>
  <c r="CZ91"/>
  <c r="DY91"/>
  <c r="EB91"/>
  <c r="DL91"/>
  <c r="CZ96"/>
  <c r="DY96"/>
  <c r="EC98"/>
  <c r="DA98"/>
  <c r="DM98"/>
  <c r="BY105"/>
  <c r="BX105"/>
  <c r="CZ107"/>
  <c r="DY107"/>
  <c r="EB107"/>
  <c r="DL107"/>
  <c r="CZ112"/>
  <c r="DY112"/>
  <c r="EC114"/>
  <c r="DA114"/>
  <c r="DM114"/>
  <c r="BY121"/>
  <c r="BX121"/>
  <c r="CZ123"/>
  <c r="EB123"/>
  <c r="DL123"/>
  <c r="EC130"/>
  <c r="DA130"/>
  <c r="DM130"/>
  <c r="EC84"/>
  <c r="DM84"/>
  <c r="CZ85"/>
  <c r="DY85"/>
  <c r="BY93"/>
  <c r="BX93"/>
  <c r="CZ95"/>
  <c r="DY95"/>
  <c r="EB95"/>
  <c r="DL95"/>
  <c r="BY109"/>
  <c r="BX109"/>
  <c r="CZ111"/>
  <c r="DY111"/>
  <c r="EB111"/>
  <c r="DL111"/>
  <c r="BY125"/>
  <c r="BX125"/>
  <c r="CZ127"/>
  <c r="EB127"/>
  <c r="DL127"/>
  <c r="DA59"/>
  <c r="DA61"/>
  <c r="DA63"/>
  <c r="DA65"/>
  <c r="DA67"/>
  <c r="DA69"/>
  <c r="DA71"/>
  <c r="DA73"/>
  <c r="DA75"/>
  <c r="DA77"/>
  <c r="DZ77"/>
  <c r="DA79"/>
  <c r="AI81"/>
  <c r="AI83"/>
  <c r="BX59"/>
  <c r="BX61"/>
  <c r="BX63"/>
  <c r="BX65"/>
  <c r="BX67"/>
  <c r="BX69"/>
  <c r="BX71"/>
  <c r="BX73"/>
  <c r="BX75"/>
  <c r="R76"/>
  <c r="DY76" s="1"/>
  <c r="EC76"/>
  <c r="BX77"/>
  <c r="R78"/>
  <c r="EC78"/>
  <c r="BX79"/>
  <c r="EC79"/>
  <c r="BY80"/>
  <c r="BY82"/>
  <c r="AI84"/>
  <c r="BX84"/>
  <c r="CQ85"/>
  <c r="DM87"/>
  <c r="CJ89"/>
  <c r="DZ98"/>
  <c r="BX100"/>
  <c r="DM103"/>
  <c r="CJ105"/>
  <c r="DZ114"/>
  <c r="BX116"/>
  <c r="DM119"/>
  <c r="CJ121"/>
  <c r="DY123"/>
  <c r="DZ130"/>
  <c r="BX132"/>
  <c r="EC89"/>
  <c r="DA89"/>
  <c r="EC93"/>
  <c r="DA93"/>
  <c r="EC97"/>
  <c r="DA97"/>
  <c r="CZ102"/>
  <c r="DY102"/>
  <c r="EC105"/>
  <c r="DA105"/>
  <c r="EC109"/>
  <c r="DA109"/>
  <c r="EC113"/>
  <c r="DA113"/>
  <c r="CZ118"/>
  <c r="DY118"/>
  <c r="EC121"/>
  <c r="DA121"/>
  <c r="EC125"/>
  <c r="DA125"/>
  <c r="EC129"/>
  <c r="DA129"/>
  <c r="BY85"/>
  <c r="BX86"/>
  <c r="CJ87"/>
  <c r="BX90"/>
  <c r="CJ91"/>
  <c r="BX94"/>
  <c r="CJ95"/>
  <c r="BX98"/>
  <c r="CJ99"/>
  <c r="BX102"/>
  <c r="CJ103"/>
  <c r="BX106"/>
  <c r="CJ107"/>
  <c r="BX110"/>
  <c r="CJ111"/>
  <c r="BX114"/>
  <c r="CJ115"/>
  <c r="BX118"/>
  <c r="CJ119"/>
  <c r="BX122"/>
  <c r="CJ123"/>
  <c r="BX126"/>
  <c r="CJ127"/>
  <c r="BX130"/>
  <c r="CJ131"/>
  <c r="DY133"/>
  <c r="BX134"/>
  <c r="EC88"/>
  <c r="DA88"/>
  <c r="EC92"/>
  <c r="DA92"/>
  <c r="EC100"/>
  <c r="DA100"/>
  <c r="CZ101"/>
  <c r="DY101"/>
  <c r="EC104"/>
  <c r="DA104"/>
  <c r="EC108"/>
  <c r="DA108"/>
  <c r="EC116"/>
  <c r="DA116"/>
  <c r="CZ117"/>
  <c r="DY117"/>
  <c r="EC120"/>
  <c r="DA120"/>
  <c r="EC124"/>
  <c r="DA124"/>
  <c r="EC132"/>
  <c r="DA132"/>
  <c r="CJ86"/>
  <c r="CJ90"/>
  <c r="CJ94"/>
  <c r="CJ98"/>
  <c r="CJ102"/>
  <c r="CJ106"/>
  <c r="CJ110"/>
  <c r="CJ114"/>
  <c r="CJ118"/>
  <c r="CJ122"/>
  <c r="CJ126"/>
  <c r="DY128"/>
  <c r="CJ130"/>
  <c r="CJ134"/>
  <c r="CJ121" i="16"/>
  <c r="CJ114"/>
  <c r="CJ103"/>
  <c r="CJ106"/>
  <c r="CJ117"/>
  <c r="CJ122"/>
  <c r="CJ124"/>
  <c r="CJ41"/>
  <c r="CJ48"/>
  <c r="CJ57"/>
  <c r="CJ64"/>
  <c r="CJ73"/>
  <c r="CJ75"/>
  <c r="CJ78"/>
  <c r="CJ43"/>
  <c r="CJ93"/>
  <c r="CJ101"/>
  <c r="CJ108"/>
  <c r="CJ119"/>
  <c r="CJ35"/>
  <c r="CJ39"/>
  <c r="CJ47"/>
  <c r="CJ52"/>
  <c r="CJ55"/>
  <c r="CJ76"/>
  <c r="CJ84"/>
  <c r="CJ89"/>
  <c r="CJ91"/>
  <c r="CJ94"/>
  <c r="CQ40"/>
  <c r="CJ63"/>
  <c r="CJ66"/>
  <c r="CJ71"/>
  <c r="CJ74"/>
  <c r="CJ79"/>
  <c r="CJ82"/>
  <c r="CJ87"/>
  <c r="CJ99"/>
  <c r="CJ102"/>
  <c r="CJ110"/>
  <c r="CJ115"/>
  <c r="CJ118"/>
  <c r="CJ123"/>
  <c r="CJ126"/>
  <c r="CJ131"/>
  <c r="CJ31"/>
  <c r="CJ133"/>
  <c r="S62"/>
  <c r="DA62" s="1"/>
  <c r="CJ51"/>
  <c r="CJ59"/>
  <c r="CJ72"/>
  <c r="CJ80"/>
  <c r="CJ90"/>
  <c r="CJ95"/>
  <c r="CJ107"/>
  <c r="CJ97"/>
  <c r="CJ9"/>
  <c r="BX51"/>
  <c r="BX53"/>
  <c r="BY134"/>
  <c r="BY114"/>
  <c r="BY47"/>
  <c r="BY82"/>
  <c r="BX121"/>
  <c r="BX123"/>
  <c r="BX125"/>
  <c r="BY129"/>
  <c r="S87"/>
  <c r="DA87" s="1"/>
  <c r="CQ89"/>
  <c r="AI91"/>
  <c r="CQ93"/>
  <c r="R102"/>
  <c r="DL102" s="1"/>
  <c r="R103"/>
  <c r="DL103" s="1"/>
  <c r="CQ105"/>
  <c r="CQ113"/>
  <c r="BX116"/>
  <c r="AI55"/>
  <c r="AI60"/>
  <c r="BY84"/>
  <c r="R119"/>
  <c r="DL119" s="1"/>
  <c r="BY119"/>
  <c r="CQ133"/>
  <c r="BX40"/>
  <c r="BX42"/>
  <c r="CQ55"/>
  <c r="BX49"/>
  <c r="R36"/>
  <c r="CZ36" s="1"/>
  <c r="R54"/>
  <c r="CZ54" s="1"/>
  <c r="BY58"/>
  <c r="BX59"/>
  <c r="R61"/>
  <c r="DL61" s="1"/>
  <c r="BX61"/>
  <c r="BX63"/>
  <c r="CQ67"/>
  <c r="BX69"/>
  <c r="BY72"/>
  <c r="BX98"/>
  <c r="BY106"/>
  <c r="BX108"/>
  <c r="BY110"/>
  <c r="BY112"/>
  <c r="CQ114"/>
  <c r="R134"/>
  <c r="DL134" s="1"/>
  <c r="AI38"/>
  <c r="AI39"/>
  <c r="AI71"/>
  <c r="BY33"/>
  <c r="BY41"/>
  <c r="BY57"/>
  <c r="CQ64"/>
  <c r="BY77"/>
  <c r="R86"/>
  <c r="DL86" s="1"/>
  <c r="CQ86"/>
  <c r="BY87"/>
  <c r="BX91"/>
  <c r="BX93"/>
  <c r="S120"/>
  <c r="DA120" s="1"/>
  <c r="AI121"/>
  <c r="BY128"/>
  <c r="BX13"/>
  <c r="S11"/>
  <c r="DM11" s="1"/>
  <c r="BX15"/>
  <c r="AI32"/>
  <c r="CQ41"/>
  <c r="S44"/>
  <c r="DA44" s="1"/>
  <c r="BY46"/>
  <c r="AI53"/>
  <c r="AI67"/>
  <c r="BX68"/>
  <c r="CQ68"/>
  <c r="AI69"/>
  <c r="AI74"/>
  <c r="AI86"/>
  <c r="BX90"/>
  <c r="BY94"/>
  <c r="S96"/>
  <c r="DA96" s="1"/>
  <c r="BY96"/>
  <c r="AI107"/>
  <c r="CQ110"/>
  <c r="CQ125"/>
  <c r="BX130"/>
  <c r="BX11"/>
  <c r="BX30"/>
  <c r="BX56"/>
  <c r="CQ65"/>
  <c r="BX70"/>
  <c r="AI16"/>
  <c r="BY31"/>
  <c r="CQ32"/>
  <c r="AI34"/>
  <c r="S35"/>
  <c r="DA35" s="1"/>
  <c r="BX36"/>
  <c r="AI45"/>
  <c r="BX48"/>
  <c r="BY53"/>
  <c r="R57"/>
  <c r="EB57" s="1"/>
  <c r="CQ57"/>
  <c r="BY59"/>
  <c r="BY74"/>
  <c r="S76"/>
  <c r="DA76" s="1"/>
  <c r="AI77"/>
  <c r="BY79"/>
  <c r="BX81"/>
  <c r="S84"/>
  <c r="DA84" s="1"/>
  <c r="CQ85"/>
  <c r="BX86"/>
  <c r="BY97"/>
  <c r="CQ101"/>
  <c r="CQ102"/>
  <c r="S104"/>
  <c r="DA104" s="1"/>
  <c r="BX105"/>
  <c r="BY109"/>
  <c r="BY111"/>
  <c r="BY116"/>
  <c r="R118"/>
  <c r="DL118" s="1"/>
  <c r="CQ118"/>
  <c r="BX122"/>
  <c r="BY126"/>
  <c r="S128"/>
  <c r="DA128" s="1"/>
  <c r="AI94"/>
  <c r="AI126"/>
  <c r="BX17"/>
  <c r="BX44"/>
  <c r="BX52"/>
  <c r="AI98"/>
  <c r="AI115"/>
  <c r="AI123"/>
  <c r="AI130"/>
  <c r="BX19"/>
  <c r="BX28"/>
  <c r="AI35"/>
  <c r="CQ38"/>
  <c r="CQ44"/>
  <c r="BY45"/>
  <c r="S53"/>
  <c r="DA53" s="1"/>
  <c r="AI54"/>
  <c r="BY55"/>
  <c r="R58"/>
  <c r="CZ58" s="1"/>
  <c r="BX58"/>
  <c r="CQ62"/>
  <c r="BY65"/>
  <c r="BY67"/>
  <c r="CQ74"/>
  <c r="BY78"/>
  <c r="BY80"/>
  <c r="AI83"/>
  <c r="BY83"/>
  <c r="S88"/>
  <c r="DA88" s="1"/>
  <c r="AI89"/>
  <c r="CQ90"/>
  <c r="S91"/>
  <c r="DA91" s="1"/>
  <c r="AI92"/>
  <c r="BX95"/>
  <c r="CQ97"/>
  <c r="CQ98"/>
  <c r="S99"/>
  <c r="DA99" s="1"/>
  <c r="BX100"/>
  <c r="BY103"/>
  <c r="BY104"/>
  <c r="R106"/>
  <c r="DL106" s="1"/>
  <c r="CQ106"/>
  <c r="S107"/>
  <c r="DA107" s="1"/>
  <c r="S108"/>
  <c r="DA108" s="1"/>
  <c r="AI109"/>
  <c r="BY115"/>
  <c r="CQ121"/>
  <c r="CQ122"/>
  <c r="S123"/>
  <c r="DA123" s="1"/>
  <c r="AI124"/>
  <c r="BX127"/>
  <c r="CQ129"/>
  <c r="CQ130"/>
  <c r="S131"/>
  <c r="DA131" s="1"/>
  <c r="BX132"/>
  <c r="BX26"/>
  <c r="BX38"/>
  <c r="BX57"/>
  <c r="BX62"/>
  <c r="BX66"/>
  <c r="AI75"/>
  <c r="BX21"/>
  <c r="BY32"/>
  <c r="BX34"/>
  <c r="CQ34"/>
  <c r="S45"/>
  <c r="DA45" s="1"/>
  <c r="R47"/>
  <c r="EB47" s="1"/>
  <c r="AI49"/>
  <c r="BY54"/>
  <c r="S56"/>
  <c r="DA56" s="1"/>
  <c r="AI57"/>
  <c r="CQ58"/>
  <c r="S63"/>
  <c r="DA63" s="1"/>
  <c r="CQ63"/>
  <c r="BY68"/>
  <c r="S69"/>
  <c r="DA69" s="1"/>
  <c r="S75"/>
  <c r="DA75" s="1"/>
  <c r="BX76"/>
  <c r="BX89"/>
  <c r="BX92"/>
  <c r="BY93"/>
  <c r="R95"/>
  <c r="DL95" s="1"/>
  <c r="R98"/>
  <c r="DL98" s="1"/>
  <c r="S100"/>
  <c r="DA100" s="1"/>
  <c r="AI101"/>
  <c r="BY101"/>
  <c r="CQ109"/>
  <c r="S112"/>
  <c r="DA112" s="1"/>
  <c r="BX113"/>
  <c r="S116"/>
  <c r="DA116" s="1"/>
  <c r="CQ117"/>
  <c r="BX118"/>
  <c r="R122"/>
  <c r="DL122" s="1"/>
  <c r="BX124"/>
  <c r="BY125"/>
  <c r="R127"/>
  <c r="DL127" s="1"/>
  <c r="R130"/>
  <c r="DL130" s="1"/>
  <c r="S132"/>
  <c r="DA132" s="1"/>
  <c r="AI133"/>
  <c r="BY133"/>
  <c r="BX23"/>
  <c r="AI80"/>
  <c r="BX16"/>
  <c r="BX20"/>
  <c r="BX25"/>
  <c r="BX27"/>
  <c r="AI42"/>
  <c r="BX64"/>
  <c r="BX67"/>
  <c r="AI72"/>
  <c r="AI78"/>
  <c r="AI81"/>
  <c r="AI82"/>
  <c r="AI110"/>
  <c r="AI113"/>
  <c r="AI114"/>
  <c r="AI19"/>
  <c r="BX22"/>
  <c r="BX24"/>
  <c r="AI31"/>
  <c r="R32"/>
  <c r="CZ32" s="1"/>
  <c r="BX32"/>
  <c r="BX33"/>
  <c r="CQ33"/>
  <c r="AI36"/>
  <c r="CQ36"/>
  <c r="S37"/>
  <c r="DA37" s="1"/>
  <c r="BY39"/>
  <c r="AI43"/>
  <c r="BX43"/>
  <c r="AI44"/>
  <c r="S46"/>
  <c r="DA46" s="1"/>
  <c r="BX46"/>
  <c r="AI47"/>
  <c r="BX47"/>
  <c r="AI48"/>
  <c r="BX50"/>
  <c r="AI51"/>
  <c r="BY51"/>
  <c r="CQ51"/>
  <c r="BX60"/>
  <c r="AI62"/>
  <c r="AI63"/>
  <c r="BX65"/>
  <c r="AI66"/>
  <c r="AI70"/>
  <c r="AI73"/>
  <c r="CQ77"/>
  <c r="CQ78"/>
  <c r="S79"/>
  <c r="DA79" s="1"/>
  <c r="S80"/>
  <c r="DA80" s="1"/>
  <c r="CQ81"/>
  <c r="CQ82"/>
  <c r="S83"/>
  <c r="DA83" s="1"/>
  <c r="AI84"/>
  <c r="BX84"/>
  <c r="AI85"/>
  <c r="AI88"/>
  <c r="R90"/>
  <c r="DL90" s="1"/>
  <c r="AI93"/>
  <c r="AI96"/>
  <c r="AI99"/>
  <c r="AI104"/>
  <c r="S111"/>
  <c r="DA111" s="1"/>
  <c r="S115"/>
  <c r="DA115" s="1"/>
  <c r="AI116"/>
  <c r="AI117"/>
  <c r="AI120"/>
  <c r="AI125"/>
  <c r="AI128"/>
  <c r="AI131"/>
  <c r="AI50"/>
  <c r="AI90"/>
  <c r="AI112"/>
  <c r="AI122"/>
  <c r="BX12"/>
  <c r="BX14"/>
  <c r="BX18"/>
  <c r="BX29"/>
  <c r="CQ48"/>
  <c r="BX54"/>
  <c r="AI56"/>
  <c r="CQ59"/>
  <c r="AI25"/>
  <c r="BY34"/>
  <c r="BX35"/>
  <c r="CQ39"/>
  <c r="AI40"/>
  <c r="CQ43"/>
  <c r="BY49"/>
  <c r="CQ52"/>
  <c r="AI58"/>
  <c r="BY61"/>
  <c r="AI65"/>
  <c r="BY66"/>
  <c r="BY69"/>
  <c r="CQ69"/>
  <c r="BY70"/>
  <c r="CQ73"/>
  <c r="BY75"/>
  <c r="AI76"/>
  <c r="R78"/>
  <c r="DL78" s="1"/>
  <c r="R82"/>
  <c r="DL82" s="1"/>
  <c r="BX83"/>
  <c r="BY85"/>
  <c r="BY86"/>
  <c r="BY88"/>
  <c r="BY90"/>
  <c r="S92"/>
  <c r="DA92" s="1"/>
  <c r="R94"/>
  <c r="DL94" s="1"/>
  <c r="CQ94"/>
  <c r="BX96"/>
  <c r="AI97"/>
  <c r="BX99"/>
  <c r="AI100"/>
  <c r="BY100"/>
  <c r="AI102"/>
  <c r="BY102"/>
  <c r="AI105"/>
  <c r="BY105"/>
  <c r="AI106"/>
  <c r="BY107"/>
  <c r="AI108"/>
  <c r="R110"/>
  <c r="DL110" s="1"/>
  <c r="R114"/>
  <c r="DL114" s="1"/>
  <c r="BX115"/>
  <c r="BY117"/>
  <c r="AI118"/>
  <c r="BY118"/>
  <c r="BY120"/>
  <c r="BY122"/>
  <c r="S124"/>
  <c r="DA124" s="1"/>
  <c r="R126"/>
  <c r="DL126" s="1"/>
  <c r="CQ126"/>
  <c r="BX128"/>
  <c r="AI129"/>
  <c r="BX131"/>
  <c r="AI132"/>
  <c r="BY132"/>
  <c r="AI134"/>
  <c r="BX37"/>
  <c r="BY37"/>
  <c r="CQ31"/>
  <c r="CQ42"/>
  <c r="CQ46"/>
  <c r="CQ54"/>
  <c r="CQ60"/>
  <c r="CQ61"/>
  <c r="CQ50"/>
  <c r="CQ56"/>
  <c r="CQ66"/>
  <c r="CQ70"/>
  <c r="BY63"/>
  <c r="BX31"/>
  <c r="BY38"/>
  <c r="BY40"/>
  <c r="BY42"/>
  <c r="BY44"/>
  <c r="BY52"/>
  <c r="BX55"/>
  <c r="BY62"/>
  <c r="BX71"/>
  <c r="BX72"/>
  <c r="BX77"/>
  <c r="BX82"/>
  <c r="BX87"/>
  <c r="BX101"/>
  <c r="BX109"/>
  <c r="BX114"/>
  <c r="BX119"/>
  <c r="BX133"/>
  <c r="BX134"/>
  <c r="BY35"/>
  <c r="BY36"/>
  <c r="BX39"/>
  <c r="BX41"/>
  <c r="BY43"/>
  <c r="BX45"/>
  <c r="BY48"/>
  <c r="BY50"/>
  <c r="BY56"/>
  <c r="BY60"/>
  <c r="BY64"/>
  <c r="BX73"/>
  <c r="BX74"/>
  <c r="BX75"/>
  <c r="BY76"/>
  <c r="BX78"/>
  <c r="BX79"/>
  <c r="BX80"/>
  <c r="BY81"/>
  <c r="BX85"/>
  <c r="BX88"/>
  <c r="BY89"/>
  <c r="BY91"/>
  <c r="BY92"/>
  <c r="BX94"/>
  <c r="BY95"/>
  <c r="BX97"/>
  <c r="BY98"/>
  <c r="BY99"/>
  <c r="BX102"/>
  <c r="BX103"/>
  <c r="BX104"/>
  <c r="BX106"/>
  <c r="BX107"/>
  <c r="BY108"/>
  <c r="BX110"/>
  <c r="BX111"/>
  <c r="BX112"/>
  <c r="BY113"/>
  <c r="BX117"/>
  <c r="BX120"/>
  <c r="BY121"/>
  <c r="BY123"/>
  <c r="BY124"/>
  <c r="BX126"/>
  <c r="BY127"/>
  <c r="BX129"/>
  <c r="BY130"/>
  <c r="BY131"/>
  <c r="AI13"/>
  <c r="AI21"/>
  <c r="AI27"/>
  <c r="AI37"/>
  <c r="AI41"/>
  <c r="AI59"/>
  <c r="AI61"/>
  <c r="AI33"/>
  <c r="AI64"/>
  <c r="AI12"/>
  <c r="AI14"/>
  <c r="AI15"/>
  <c r="AI17"/>
  <c r="AI18"/>
  <c r="AI20"/>
  <c r="AI22"/>
  <c r="AI23"/>
  <c r="AI24"/>
  <c r="AI26"/>
  <c r="AI28"/>
  <c r="AI29"/>
  <c r="AI46"/>
  <c r="AI52"/>
  <c r="AI68"/>
  <c r="AI79"/>
  <c r="AI87"/>
  <c r="AI95"/>
  <c r="AI103"/>
  <c r="AI111"/>
  <c r="AI119"/>
  <c r="AI127"/>
  <c r="W10"/>
  <c r="DA82"/>
  <c r="EC82"/>
  <c r="DA90"/>
  <c r="EC90"/>
  <c r="DA98"/>
  <c r="EC98"/>
  <c r="DA106"/>
  <c r="EC106"/>
  <c r="DA114"/>
  <c r="EC114"/>
  <c r="DA122"/>
  <c r="EC122"/>
  <c r="DA130"/>
  <c r="EC130"/>
  <c r="DL53"/>
  <c r="EB53"/>
  <c r="CZ53"/>
  <c r="DL69"/>
  <c r="CZ69"/>
  <c r="EB69"/>
  <c r="DA78"/>
  <c r="EC78"/>
  <c r="DA86"/>
  <c r="EC86"/>
  <c r="DA94"/>
  <c r="EC94"/>
  <c r="DA102"/>
  <c r="EC102"/>
  <c r="DA110"/>
  <c r="EC110"/>
  <c r="DA118"/>
  <c r="EC118"/>
  <c r="DA126"/>
  <c r="EC126"/>
  <c r="EC95"/>
  <c r="EC103"/>
  <c r="EC119"/>
  <c r="EC127"/>
  <c r="CJ19"/>
  <c r="CJ20"/>
  <c r="CJ21"/>
  <c r="CJ22"/>
  <c r="CJ23"/>
  <c r="CJ24"/>
  <c r="CJ25"/>
  <c r="CJ26"/>
  <c r="CJ27"/>
  <c r="CJ28"/>
  <c r="CJ29"/>
  <c r="CJ30"/>
  <c r="CJ36"/>
  <c r="CQ37"/>
  <c r="R40"/>
  <c r="CZ40" s="1"/>
  <c r="S43"/>
  <c r="CJ46"/>
  <c r="CQ47"/>
  <c r="CQ49"/>
  <c r="CJ56"/>
  <c r="CJ60"/>
  <c r="S64"/>
  <c r="DA64" s="1"/>
  <c r="R65"/>
  <c r="EB65" s="1"/>
  <c r="S74"/>
  <c r="DA74" s="1"/>
  <c r="CQ75"/>
  <c r="S77"/>
  <c r="DZ77" s="1"/>
  <c r="CQ79"/>
  <c r="S81"/>
  <c r="DZ81" s="1"/>
  <c r="CQ83"/>
  <c r="S85"/>
  <c r="DM85" s="1"/>
  <c r="CQ87"/>
  <c r="S89"/>
  <c r="DZ89" s="1"/>
  <c r="CQ91"/>
  <c r="S93"/>
  <c r="DZ93" s="1"/>
  <c r="CQ95"/>
  <c r="S97"/>
  <c r="DZ97" s="1"/>
  <c r="CQ99"/>
  <c r="S101"/>
  <c r="DM101" s="1"/>
  <c r="CQ103"/>
  <c r="S105"/>
  <c r="DZ105" s="1"/>
  <c r="CQ107"/>
  <c r="S109"/>
  <c r="DZ109" s="1"/>
  <c r="CQ111"/>
  <c r="S113"/>
  <c r="DM113" s="1"/>
  <c r="CQ115"/>
  <c r="S117"/>
  <c r="DM117" s="1"/>
  <c r="CQ119"/>
  <c r="S121"/>
  <c r="DZ121" s="1"/>
  <c r="CQ123"/>
  <c r="S125"/>
  <c r="DZ125" s="1"/>
  <c r="CQ127"/>
  <c r="S129"/>
  <c r="DM129" s="1"/>
  <c r="CQ131"/>
  <c r="S133"/>
  <c r="DM133" s="1"/>
  <c r="CQ19"/>
  <c r="CQ20"/>
  <c r="CQ21"/>
  <c r="CQ22"/>
  <c r="CQ23"/>
  <c r="CQ24"/>
  <c r="CQ25"/>
  <c r="CQ26"/>
  <c r="CQ27"/>
  <c r="CQ28"/>
  <c r="CQ29"/>
  <c r="CQ30"/>
  <c r="CJ32"/>
  <c r="CQ35"/>
  <c r="S38"/>
  <c r="DA38" s="1"/>
  <c r="R39"/>
  <c r="EB39" s="1"/>
  <c r="CJ44"/>
  <c r="CQ45"/>
  <c r="R48"/>
  <c r="CZ48" s="1"/>
  <c r="R50"/>
  <c r="CZ50" s="1"/>
  <c r="S55"/>
  <c r="DA55" s="1"/>
  <c r="CJ58"/>
  <c r="CJ62"/>
  <c r="R66"/>
  <c r="CZ66" s="1"/>
  <c r="S71"/>
  <c r="DA71" s="1"/>
  <c r="CQ71"/>
  <c r="CQ72"/>
  <c r="CQ76"/>
  <c r="CQ80"/>
  <c r="CQ84"/>
  <c r="CQ88"/>
  <c r="CQ92"/>
  <c r="CQ96"/>
  <c r="CQ100"/>
  <c r="CQ104"/>
  <c r="CQ108"/>
  <c r="CQ112"/>
  <c r="CQ116"/>
  <c r="CQ120"/>
  <c r="CQ124"/>
  <c r="CQ128"/>
  <c r="CQ132"/>
  <c r="CZ33"/>
  <c r="EB33"/>
  <c r="DL33"/>
  <c r="CZ45"/>
  <c r="EB45"/>
  <c r="DL45"/>
  <c r="DA39"/>
  <c r="EC39"/>
  <c r="DM39"/>
  <c r="DZ39"/>
  <c r="CZ49"/>
  <c r="EB49"/>
  <c r="DL49"/>
  <c r="EB51"/>
  <c r="CZ51"/>
  <c r="DL51"/>
  <c r="EB55"/>
  <c r="CZ55"/>
  <c r="DL55"/>
  <c r="EB67"/>
  <c r="CZ67"/>
  <c r="DL67"/>
  <c r="EB31"/>
  <c r="DL31"/>
  <c r="CZ31"/>
  <c r="EB37"/>
  <c r="DL37"/>
  <c r="CZ37"/>
  <c r="DA47"/>
  <c r="EC47"/>
  <c r="DM47"/>
  <c r="DZ47"/>
  <c r="DA57"/>
  <c r="DZ57"/>
  <c r="EB72"/>
  <c r="DL72"/>
  <c r="EB59"/>
  <c r="CZ59"/>
  <c r="DL59"/>
  <c r="EB63"/>
  <c r="CZ63"/>
  <c r="DL63"/>
  <c r="CZ41"/>
  <c r="EB41"/>
  <c r="DL41"/>
  <c r="DA65"/>
  <c r="DZ65"/>
  <c r="DY34"/>
  <c r="DY42"/>
  <c r="DY52"/>
  <c r="DY60"/>
  <c r="DY68"/>
  <c r="DL35"/>
  <c r="EB35"/>
  <c r="DL43"/>
  <c r="EB43"/>
  <c r="DY55"/>
  <c r="DZ61"/>
  <c r="DY63"/>
  <c r="S31"/>
  <c r="S33"/>
  <c r="S34"/>
  <c r="DA34" s="1"/>
  <c r="DY38"/>
  <c r="S41"/>
  <c r="S42"/>
  <c r="DA42" s="1"/>
  <c r="DY46"/>
  <c r="S49"/>
  <c r="EC49" s="1"/>
  <c r="S51"/>
  <c r="DM51" s="1"/>
  <c r="S52"/>
  <c r="DA52" s="1"/>
  <c r="DY56"/>
  <c r="S59"/>
  <c r="DM59" s="1"/>
  <c r="S60"/>
  <c r="DA60" s="1"/>
  <c r="DY64"/>
  <c r="S67"/>
  <c r="EC67" s="1"/>
  <c r="S68"/>
  <c r="DA68" s="1"/>
  <c r="DY69"/>
  <c r="S72"/>
  <c r="DZ72" s="1"/>
  <c r="DY72"/>
  <c r="S73"/>
  <c r="DM73" s="1"/>
  <c r="CZ75"/>
  <c r="CZ76"/>
  <c r="CZ77"/>
  <c r="CZ79"/>
  <c r="CZ80"/>
  <c r="CZ81"/>
  <c r="CZ83"/>
  <c r="CZ84"/>
  <c r="CZ85"/>
  <c r="CZ87"/>
  <c r="CZ88"/>
  <c r="CZ89"/>
  <c r="CZ91"/>
  <c r="CZ92"/>
  <c r="CZ93"/>
  <c r="CZ96"/>
  <c r="CZ97"/>
  <c r="CZ99"/>
  <c r="CZ100"/>
  <c r="CZ101"/>
  <c r="CZ104"/>
  <c r="CZ105"/>
  <c r="CZ107"/>
  <c r="CZ108"/>
  <c r="CZ109"/>
  <c r="CZ111"/>
  <c r="CZ112"/>
  <c r="CZ113"/>
  <c r="CZ115"/>
  <c r="CZ116"/>
  <c r="CZ117"/>
  <c r="CZ120"/>
  <c r="CZ121"/>
  <c r="CZ123"/>
  <c r="CZ124"/>
  <c r="CZ125"/>
  <c r="CZ128"/>
  <c r="CZ129"/>
  <c r="CZ131"/>
  <c r="CZ132"/>
  <c r="CZ133"/>
  <c r="DY44"/>
  <c r="DY59"/>
  <c r="DY62"/>
  <c r="DY67"/>
  <c r="EC134"/>
  <c r="CQ12"/>
  <c r="CQ13"/>
  <c r="CQ14"/>
  <c r="CQ15"/>
  <c r="CQ16"/>
  <c r="CQ17"/>
  <c r="CQ18"/>
  <c r="W9"/>
  <c r="CJ10"/>
  <c r="CJ12"/>
  <c r="CJ13"/>
  <c r="CJ14"/>
  <c r="CJ15"/>
  <c r="CJ16"/>
  <c r="CJ17"/>
  <c r="CJ18"/>
  <c r="CQ11"/>
  <c r="CU10" s="1"/>
  <c r="DL12"/>
  <c r="DY12"/>
  <c r="EB12"/>
  <c r="CZ12"/>
  <c r="DL13"/>
  <c r="EB13"/>
  <c r="DY13"/>
  <c r="CZ13"/>
  <c r="DL14"/>
  <c r="DY14"/>
  <c r="EB14"/>
  <c r="CZ14"/>
  <c r="DL15"/>
  <c r="EB15"/>
  <c r="CZ15"/>
  <c r="DY15"/>
  <c r="DL16"/>
  <c r="EB16"/>
  <c r="CZ16"/>
  <c r="DY16"/>
  <c r="DL17"/>
  <c r="DY17"/>
  <c r="EB17"/>
  <c r="CZ17"/>
  <c r="DL18"/>
  <c r="EB18"/>
  <c r="CZ18"/>
  <c r="DY18"/>
  <c r="DL19"/>
  <c r="DY19"/>
  <c r="EB19"/>
  <c r="CZ19"/>
  <c r="DL20"/>
  <c r="EB20"/>
  <c r="DY20"/>
  <c r="CZ20"/>
  <c r="DL21"/>
  <c r="DY21"/>
  <c r="EB21"/>
  <c r="CZ21"/>
  <c r="DL22"/>
  <c r="DY22"/>
  <c r="EB22"/>
  <c r="CZ22"/>
  <c r="DL23"/>
  <c r="EB23"/>
  <c r="CZ23"/>
  <c r="DY23"/>
  <c r="DL24"/>
  <c r="EB24"/>
  <c r="CZ24"/>
  <c r="DY24"/>
  <c r="DL25"/>
  <c r="EB25"/>
  <c r="DY25"/>
  <c r="CZ25"/>
  <c r="DL26"/>
  <c r="EB26"/>
  <c r="CZ26"/>
  <c r="DY26"/>
  <c r="DL27"/>
  <c r="EB27"/>
  <c r="CZ27"/>
  <c r="DY27"/>
  <c r="DL28"/>
  <c r="EB28"/>
  <c r="DY28"/>
  <c r="CZ28"/>
  <c r="DL29"/>
  <c r="DY29"/>
  <c r="EB29"/>
  <c r="CZ29"/>
  <c r="DL30"/>
  <c r="EB30"/>
  <c r="DY30"/>
  <c r="CZ30"/>
  <c r="DL11"/>
  <c r="EB11"/>
  <c r="CZ11"/>
  <c r="DY11"/>
  <c r="DY74"/>
  <c r="DY75"/>
  <c r="DY76"/>
  <c r="DY77"/>
  <c r="DZ78"/>
  <c r="DY79"/>
  <c r="DY80"/>
  <c r="DY81"/>
  <c r="DZ82"/>
  <c r="DY83"/>
  <c r="DY84"/>
  <c r="DY85"/>
  <c r="DZ86"/>
  <c r="DY87"/>
  <c r="DY88"/>
  <c r="DY89"/>
  <c r="DZ90"/>
  <c r="DY91"/>
  <c r="DY92"/>
  <c r="DY93"/>
  <c r="DZ94"/>
  <c r="DZ95"/>
  <c r="DY96"/>
  <c r="DY97"/>
  <c r="DZ98"/>
  <c r="DY99"/>
  <c r="DY100"/>
  <c r="DY101"/>
  <c r="DZ102"/>
  <c r="DZ103"/>
  <c r="DY104"/>
  <c r="DY105"/>
  <c r="DZ106"/>
  <c r="DY107"/>
  <c r="DY108"/>
  <c r="DY109"/>
  <c r="DZ110"/>
  <c r="DY111"/>
  <c r="DY112"/>
  <c r="DY113"/>
  <c r="DZ114"/>
  <c r="DY115"/>
  <c r="DY116"/>
  <c r="DY117"/>
  <c r="DZ118"/>
  <c r="DZ119"/>
  <c r="DY120"/>
  <c r="DY121"/>
  <c r="DZ122"/>
  <c r="DY123"/>
  <c r="DY124"/>
  <c r="DY125"/>
  <c r="DZ126"/>
  <c r="DZ127"/>
  <c r="DY128"/>
  <c r="DY129"/>
  <c r="DZ130"/>
  <c r="DY131"/>
  <c r="DY132"/>
  <c r="DY133"/>
  <c r="Q9"/>
  <c r="AR10"/>
  <c r="BY11"/>
  <c r="BY12"/>
  <c r="BY13"/>
  <c r="BY14"/>
  <c r="BY15"/>
  <c r="BY16"/>
  <c r="BY17"/>
  <c r="BY18"/>
  <c r="BY19"/>
  <c r="BY20"/>
  <c r="BY21"/>
  <c r="BY22"/>
  <c r="BY23"/>
  <c r="BY24"/>
  <c r="BY25"/>
  <c r="BY26"/>
  <c r="BY27"/>
  <c r="BY28"/>
  <c r="BY29"/>
  <c r="BY30"/>
  <c r="DM32"/>
  <c r="EC32"/>
  <c r="DM36"/>
  <c r="EC36"/>
  <c r="DM40"/>
  <c r="EC40"/>
  <c r="DM48"/>
  <c r="EC48"/>
  <c r="DM50"/>
  <c r="EC50"/>
  <c r="DM54"/>
  <c r="EC54"/>
  <c r="DM58"/>
  <c r="EC58"/>
  <c r="DM66"/>
  <c r="EC66"/>
  <c r="DM70"/>
  <c r="DL74"/>
  <c r="EB74"/>
  <c r="CZ71"/>
  <c r="CZ73"/>
  <c r="AR8"/>
  <c r="CI9"/>
  <c r="W8"/>
  <c r="S12"/>
  <c r="S13"/>
  <c r="S14"/>
  <c r="DZ14" s="1"/>
  <c r="S15"/>
  <c r="DZ15" s="1"/>
  <c r="S16"/>
  <c r="S17"/>
  <c r="S18"/>
  <c r="S19"/>
  <c r="DZ19" s="1"/>
  <c r="S20"/>
  <c r="DZ20" s="1"/>
  <c r="S21"/>
  <c r="S22"/>
  <c r="S23"/>
  <c r="DZ23" s="1"/>
  <c r="S24"/>
  <c r="S25"/>
  <c r="S26"/>
  <c r="DZ26" s="1"/>
  <c r="S27"/>
  <c r="DZ27" s="1"/>
  <c r="S28"/>
  <c r="S29"/>
  <c r="DZ29" s="1"/>
  <c r="S30"/>
  <c r="DZ30" s="1"/>
  <c r="DY31"/>
  <c r="DY33"/>
  <c r="DL34"/>
  <c r="EB34"/>
  <c r="DY35"/>
  <c r="DY37"/>
  <c r="DL38"/>
  <c r="EB38"/>
  <c r="DY41"/>
  <c r="DL42"/>
  <c r="EB42"/>
  <c r="DY43"/>
  <c r="DL44"/>
  <c r="EB44"/>
  <c r="DY45"/>
  <c r="DL46"/>
  <c r="EB46"/>
  <c r="DY49"/>
  <c r="DY51"/>
  <c r="DL52"/>
  <c r="EB52"/>
  <c r="DY53"/>
  <c r="DL56"/>
  <c r="EB56"/>
  <c r="DL60"/>
  <c r="EB60"/>
  <c r="DL62"/>
  <c r="EB62"/>
  <c r="DL64"/>
  <c r="EB64"/>
  <c r="DL68"/>
  <c r="EB68"/>
  <c r="EC70"/>
  <c r="DY71"/>
  <c r="CZ72"/>
  <c r="DY73"/>
  <c r="CZ74"/>
  <c r="DZ134"/>
  <c r="Q8"/>
  <c r="AR9"/>
  <c r="Q10"/>
  <c r="AI30"/>
  <c r="DZ32"/>
  <c r="DZ36"/>
  <c r="DZ40"/>
  <c r="DZ48"/>
  <c r="DZ50"/>
  <c r="DZ54"/>
  <c r="DM57"/>
  <c r="EC57"/>
  <c r="DZ58"/>
  <c r="DM61"/>
  <c r="EC61"/>
  <c r="DM65"/>
  <c r="EC65"/>
  <c r="DZ66"/>
  <c r="DZ70"/>
  <c r="BY71"/>
  <c r="DL71"/>
  <c r="BY73"/>
  <c r="DL73"/>
  <c r="EB75"/>
  <c r="EB76"/>
  <c r="EB77"/>
  <c r="DM78"/>
  <c r="EB79"/>
  <c r="EB80"/>
  <c r="EB81"/>
  <c r="DM82"/>
  <c r="EB83"/>
  <c r="EB84"/>
  <c r="EB85"/>
  <c r="DM86"/>
  <c r="EB87"/>
  <c r="EB88"/>
  <c r="EB89"/>
  <c r="DM90"/>
  <c r="EB91"/>
  <c r="EB92"/>
  <c r="EB93"/>
  <c r="DM94"/>
  <c r="DM95"/>
  <c r="EB96"/>
  <c r="EB97"/>
  <c r="DM98"/>
  <c r="EB99"/>
  <c r="EB100"/>
  <c r="EB101"/>
  <c r="DM102"/>
  <c r="DM103"/>
  <c r="EB104"/>
  <c r="EB105"/>
  <c r="DM106"/>
  <c r="EB107"/>
  <c r="EB108"/>
  <c r="EB109"/>
  <c r="DM110"/>
  <c r="EB111"/>
  <c r="EB112"/>
  <c r="EB113"/>
  <c r="DM114"/>
  <c r="EB115"/>
  <c r="EB116"/>
  <c r="EB117"/>
  <c r="DM118"/>
  <c r="DM119"/>
  <c r="EB120"/>
  <c r="EB121"/>
  <c r="DM122"/>
  <c r="EB123"/>
  <c r="EB124"/>
  <c r="EB125"/>
  <c r="DM126"/>
  <c r="DM127"/>
  <c r="EB128"/>
  <c r="EB129"/>
  <c r="DM130"/>
  <c r="EB131"/>
  <c r="EB132"/>
  <c r="EB133"/>
  <c r="DM134"/>
  <c r="ED9" i="20" l="1"/>
  <c r="ED10"/>
  <c r="DX8"/>
  <c r="CZ88" i="17"/>
  <c r="CZ54"/>
  <c r="DY15"/>
  <c r="DL54"/>
  <c r="DA91"/>
  <c r="EC102"/>
  <c r="DY54"/>
  <c r="CZ15"/>
  <c r="DA102"/>
  <c r="DY105"/>
  <c r="DZ131"/>
  <c r="DM102"/>
  <c r="DL47"/>
  <c r="DL15"/>
  <c r="CZ49"/>
  <c r="EC95"/>
  <c r="DY49"/>
  <c r="DA131"/>
  <c r="EC131"/>
  <c r="EB88"/>
  <c r="DY88"/>
  <c r="DL57"/>
  <c r="EC101"/>
  <c r="DL32"/>
  <c r="EB47"/>
  <c r="DY47"/>
  <c r="DY109"/>
  <c r="DY94"/>
  <c r="DZ91"/>
  <c r="DY33"/>
  <c r="CZ33"/>
  <c r="CZ21"/>
  <c r="DA123"/>
  <c r="DZ123"/>
  <c r="EC123"/>
  <c r="DA117"/>
  <c r="CZ105"/>
  <c r="DY119"/>
  <c r="DY97"/>
  <c r="DL38"/>
  <c r="EC115"/>
  <c r="DZ127"/>
  <c r="DL33"/>
  <c r="DL105"/>
  <c r="EB119"/>
  <c r="CZ46"/>
  <c r="DL126"/>
  <c r="DY124"/>
  <c r="DA133"/>
  <c r="CZ53"/>
  <c r="DA11"/>
  <c r="DY108"/>
  <c r="DY34"/>
  <c r="EB51"/>
  <c r="DY21"/>
  <c r="CZ51"/>
  <c r="DY24"/>
  <c r="DL94"/>
  <c r="DL108"/>
  <c r="CZ108"/>
  <c r="DY51"/>
  <c r="DY92"/>
  <c r="DY37"/>
  <c r="DZ11"/>
  <c r="EB122"/>
  <c r="DM96"/>
  <c r="DZ96"/>
  <c r="DY114"/>
  <c r="CZ120"/>
  <c r="DZ99"/>
  <c r="EB103"/>
  <c r="DL53"/>
  <c r="DM11"/>
  <c r="DM8" s="1"/>
  <c r="DZ133"/>
  <c r="DA118"/>
  <c r="DA95"/>
  <c r="EB87"/>
  <c r="CZ55"/>
  <c r="EB126"/>
  <c r="EC96"/>
  <c r="CZ114"/>
  <c r="DZ95"/>
  <c r="EC91"/>
  <c r="DA86"/>
  <c r="DL49"/>
  <c r="DY41"/>
  <c r="DY29"/>
  <c r="BY10"/>
  <c r="DL19"/>
  <c r="CZ41"/>
  <c r="DZ117"/>
  <c r="DL106"/>
  <c r="DL122"/>
  <c r="CZ113"/>
  <c r="DM118"/>
  <c r="DY57"/>
  <c r="DL31"/>
  <c r="CZ106"/>
  <c r="CZ98"/>
  <c r="DM134"/>
  <c r="DZ115"/>
  <c r="EC127"/>
  <c r="DL119"/>
  <c r="EB57"/>
  <c r="EB42"/>
  <c r="DY50"/>
  <c r="DY38"/>
  <c r="DY31"/>
  <c r="DY25"/>
  <c r="DY19"/>
  <c r="CZ19"/>
  <c r="CZ25"/>
  <c r="DL21"/>
  <c r="CZ38"/>
  <c r="DL17"/>
  <c r="DL98"/>
  <c r="DA101"/>
  <c r="DA115"/>
  <c r="DZ101"/>
  <c r="DY113"/>
  <c r="EC128"/>
  <c r="EC133"/>
  <c r="DY106"/>
  <c r="DY98"/>
  <c r="EC118"/>
  <c r="DA127"/>
  <c r="DZ107"/>
  <c r="DY26"/>
  <c r="DY20"/>
  <c r="DL25"/>
  <c r="CZ31"/>
  <c r="CZ34"/>
  <c r="DY122"/>
  <c r="DL34"/>
  <c r="DL113"/>
  <c r="DY126"/>
  <c r="DY93"/>
  <c r="CZ89"/>
  <c r="EC111"/>
  <c r="CZ42"/>
  <c r="DY42"/>
  <c r="DY30"/>
  <c r="CZ32"/>
  <c r="DL29"/>
  <c r="DL30"/>
  <c r="EC99"/>
  <c r="DA111"/>
  <c r="EC117"/>
  <c r="CZ94"/>
  <c r="DA99"/>
  <c r="DZ111"/>
  <c r="DY32"/>
  <c r="DL41"/>
  <c r="CZ29"/>
  <c r="CZ24"/>
  <c r="DL24"/>
  <c r="CZ30"/>
  <c r="DL97"/>
  <c r="EB97"/>
  <c r="EC112"/>
  <c r="DL104"/>
  <c r="DL110"/>
  <c r="DY130"/>
  <c r="DL114"/>
  <c r="CZ110"/>
  <c r="EB104"/>
  <c r="CZ84"/>
  <c r="CZ104"/>
  <c r="EB50"/>
  <c r="CZ43"/>
  <c r="DY39"/>
  <c r="CZ35"/>
  <c r="DM128"/>
  <c r="DZ112"/>
  <c r="CZ93"/>
  <c r="DY110"/>
  <c r="DY84"/>
  <c r="EB84"/>
  <c r="DL50"/>
  <c r="CZ48"/>
  <c r="CZ44"/>
  <c r="DY35"/>
  <c r="DY13"/>
  <c r="CZ12"/>
  <c r="CZ37"/>
  <c r="DL35"/>
  <c r="DL18"/>
  <c r="DL93"/>
  <c r="CZ130"/>
  <c r="DL130"/>
  <c r="CZ125"/>
  <c r="DL125"/>
  <c r="EB125"/>
  <c r="EB90"/>
  <c r="DL90"/>
  <c r="DL89"/>
  <c r="EB89"/>
  <c r="DA128"/>
  <c r="DA112"/>
  <c r="DY90"/>
  <c r="CZ116"/>
  <c r="DL103"/>
  <c r="DL48"/>
  <c r="EB56"/>
  <c r="DY53"/>
  <c r="DY48"/>
  <c r="DY16"/>
  <c r="CZ36"/>
  <c r="DL16"/>
  <c r="CZ121"/>
  <c r="DL121"/>
  <c r="EB121"/>
  <c r="EC134"/>
  <c r="EC107"/>
  <c r="CZ103"/>
  <c r="DL55"/>
  <c r="DL43"/>
  <c r="CZ56"/>
  <c r="EB45"/>
  <c r="DY43"/>
  <c r="DY17"/>
  <c r="CZ17"/>
  <c r="DL37"/>
  <c r="DL36"/>
  <c r="CZ129"/>
  <c r="DL129"/>
  <c r="EB129"/>
  <c r="EB109"/>
  <c r="DL109"/>
  <c r="DL92"/>
  <c r="DA134"/>
  <c r="DA107"/>
  <c r="CZ92"/>
  <c r="DL56"/>
  <c r="DL46"/>
  <c r="EB55"/>
  <c r="EB46"/>
  <c r="DY36"/>
  <c r="DY18"/>
  <c r="CZ16"/>
  <c r="CZ18"/>
  <c r="DM86"/>
  <c r="DZ86"/>
  <c r="EC85"/>
  <c r="DA85"/>
  <c r="DZ85"/>
  <c r="DL100"/>
  <c r="EB100"/>
  <c r="EB22"/>
  <c r="CZ22"/>
  <c r="DL22"/>
  <c r="DL116"/>
  <c r="EB116"/>
  <c r="EB12"/>
  <c r="DL12"/>
  <c r="DL120"/>
  <c r="DY87"/>
  <c r="CZ132"/>
  <c r="DL132"/>
  <c r="EB132"/>
  <c r="EB40"/>
  <c r="DL40"/>
  <c r="CZ40"/>
  <c r="EB28"/>
  <c r="DL28"/>
  <c r="CZ28"/>
  <c r="EB14"/>
  <c r="CZ14"/>
  <c r="DL14"/>
  <c r="EB120"/>
  <c r="DY100"/>
  <c r="DL87"/>
  <c r="DY44"/>
  <c r="CZ124"/>
  <c r="EB124"/>
  <c r="CZ13"/>
  <c r="S9"/>
  <c r="DL52"/>
  <c r="EB52"/>
  <c r="DY52"/>
  <c r="DL45"/>
  <c r="CZ45"/>
  <c r="DL44"/>
  <c r="DL39"/>
  <c r="CZ39"/>
  <c r="DY47" i="16"/>
  <c r="DY27" i="17"/>
  <c r="DL27"/>
  <c r="CZ27"/>
  <c r="DL26"/>
  <c r="CZ26"/>
  <c r="DZ100" i="16"/>
  <c r="DY23" i="17"/>
  <c r="DL23"/>
  <c r="CZ23"/>
  <c r="CZ20"/>
  <c r="DL20"/>
  <c r="EB86" i="16"/>
  <c r="DY70"/>
  <c r="DL47"/>
  <c r="DM46"/>
  <c r="DL65"/>
  <c r="EC107"/>
  <c r="DM62"/>
  <c r="DZ69"/>
  <c r="DL57"/>
  <c r="DY57"/>
  <c r="DL13" i="17"/>
  <c r="DL70" i="16"/>
  <c r="CZ70"/>
  <c r="DL66"/>
  <c r="BY8" i="17"/>
  <c r="BY9"/>
  <c r="CQ8"/>
  <c r="CU9"/>
  <c r="CU10"/>
  <c r="EB69"/>
  <c r="CZ69"/>
  <c r="DL69"/>
  <c r="DL81"/>
  <c r="EB81"/>
  <c r="CZ81"/>
  <c r="DY81"/>
  <c r="EB62"/>
  <c r="DL62"/>
  <c r="CZ62"/>
  <c r="EB67"/>
  <c r="CZ67"/>
  <c r="DL67"/>
  <c r="DM81"/>
  <c r="EC81"/>
  <c r="DA81"/>
  <c r="DM72"/>
  <c r="EC72"/>
  <c r="DZ72"/>
  <c r="DA72"/>
  <c r="DS9"/>
  <c r="EB78"/>
  <c r="DL78"/>
  <c r="CZ78"/>
  <c r="DL80"/>
  <c r="EB80"/>
  <c r="DY80"/>
  <c r="CZ80"/>
  <c r="EB73"/>
  <c r="CZ73"/>
  <c r="DL73"/>
  <c r="EB65"/>
  <c r="CZ65"/>
  <c r="DL65"/>
  <c r="DL83"/>
  <c r="EB83"/>
  <c r="CZ83"/>
  <c r="DY83"/>
  <c r="EB72"/>
  <c r="DL72"/>
  <c r="CZ72"/>
  <c r="EB64"/>
  <c r="DL64"/>
  <c r="CZ64"/>
  <c r="DM74"/>
  <c r="EC74"/>
  <c r="DZ74"/>
  <c r="DA74"/>
  <c r="DM66"/>
  <c r="EC66"/>
  <c r="DZ66"/>
  <c r="DA66"/>
  <c r="DM58"/>
  <c r="EC58"/>
  <c r="DZ58"/>
  <c r="DA58"/>
  <c r="DM68"/>
  <c r="EC68"/>
  <c r="DA68"/>
  <c r="DZ68"/>
  <c r="DM60"/>
  <c r="EC60"/>
  <c r="DZ60"/>
  <c r="DA60"/>
  <c r="DY69"/>
  <c r="DY72"/>
  <c r="S10"/>
  <c r="DL82"/>
  <c r="EB82"/>
  <c r="DY82"/>
  <c r="CZ82"/>
  <c r="EB77"/>
  <c r="CZ77"/>
  <c r="DL77"/>
  <c r="EB61"/>
  <c r="CZ61"/>
  <c r="DL61"/>
  <c r="EB70"/>
  <c r="DL70"/>
  <c r="CZ70"/>
  <c r="DM82"/>
  <c r="EC82"/>
  <c r="DA82"/>
  <c r="EB75"/>
  <c r="CZ75"/>
  <c r="DL75"/>
  <c r="EB59"/>
  <c r="CZ59"/>
  <c r="DL59"/>
  <c r="CR10"/>
  <c r="CJ8"/>
  <c r="CR9"/>
  <c r="DM64"/>
  <c r="EC64"/>
  <c r="DA64"/>
  <c r="DZ64"/>
  <c r="EB76"/>
  <c r="DL76"/>
  <c r="CZ76"/>
  <c r="DM80"/>
  <c r="EC80"/>
  <c r="DA80"/>
  <c r="DL79"/>
  <c r="EB79"/>
  <c r="CZ79"/>
  <c r="DY79"/>
  <c r="EB71"/>
  <c r="CZ71"/>
  <c r="DL71"/>
  <c r="EB63"/>
  <c r="CZ63"/>
  <c r="DL63"/>
  <c r="EC83"/>
  <c r="DM83"/>
  <c r="DA83"/>
  <c r="DM70"/>
  <c r="EC70"/>
  <c r="DA70"/>
  <c r="DZ70"/>
  <c r="EB74"/>
  <c r="DL74"/>
  <c r="CZ74"/>
  <c r="EB66"/>
  <c r="DL66"/>
  <c r="CZ66"/>
  <c r="EB58"/>
  <c r="DL58"/>
  <c r="CZ58"/>
  <c r="EB68"/>
  <c r="DL68"/>
  <c r="CZ68"/>
  <c r="EB60"/>
  <c r="DL60"/>
  <c r="CZ60"/>
  <c r="DM62"/>
  <c r="EC62"/>
  <c r="DA62"/>
  <c r="DZ62"/>
  <c r="DY77"/>
  <c r="DY73"/>
  <c r="DY65"/>
  <c r="DY62"/>
  <c r="DY78"/>
  <c r="S8"/>
  <c r="DY71"/>
  <c r="DY127" i="16"/>
  <c r="DM128"/>
  <c r="DM91"/>
  <c r="DM69"/>
  <c r="DZ62"/>
  <c r="EC62"/>
  <c r="CZ102"/>
  <c r="CZ86"/>
  <c r="DM108"/>
  <c r="EC35"/>
  <c r="EB102"/>
  <c r="DM53"/>
  <c r="DL54"/>
  <c r="DY119"/>
  <c r="CZ127"/>
  <c r="CZ103"/>
  <c r="DY103"/>
  <c r="DZ87"/>
  <c r="DM87"/>
  <c r="DM55"/>
  <c r="DY98"/>
  <c r="DZ76"/>
  <c r="CZ119"/>
  <c r="EC87"/>
  <c r="EB119"/>
  <c r="DM99"/>
  <c r="DM76"/>
  <c r="EB54"/>
  <c r="DY102"/>
  <c r="DY86"/>
  <c r="DY54"/>
  <c r="EB103"/>
  <c r="DM79"/>
  <c r="DZ71"/>
  <c r="EC120"/>
  <c r="DM120"/>
  <c r="DZ37"/>
  <c r="EB98"/>
  <c r="DL58"/>
  <c r="EC68"/>
  <c r="DY118"/>
  <c r="DY36"/>
  <c r="CZ47"/>
  <c r="DY82"/>
  <c r="CZ98"/>
  <c r="DM109"/>
  <c r="DM107"/>
  <c r="DM104"/>
  <c r="EB58"/>
  <c r="EB36"/>
  <c r="DZ107"/>
  <c r="DZ104"/>
  <c r="DM116"/>
  <c r="DZ44"/>
  <c r="DM44"/>
  <c r="DZ11"/>
  <c r="EB90"/>
  <c r="EB82"/>
  <c r="DM80"/>
  <c r="EB48"/>
  <c r="EC38"/>
  <c r="DZ80"/>
  <c r="DM37"/>
  <c r="CZ90"/>
  <c r="CZ82"/>
  <c r="DY58"/>
  <c r="DY32"/>
  <c r="EC80"/>
  <c r="EC11"/>
  <c r="DZ116"/>
  <c r="EC34"/>
  <c r="DY90"/>
  <c r="EC37"/>
  <c r="EC104"/>
  <c r="EB127"/>
  <c r="DM125"/>
  <c r="DM112"/>
  <c r="DM105"/>
  <c r="DM97"/>
  <c r="DM77"/>
  <c r="DZ68"/>
  <c r="EC53"/>
  <c r="DZ46"/>
  <c r="DL36"/>
  <c r="EC56"/>
  <c r="EC44"/>
  <c r="DZ120"/>
  <c r="DZ112"/>
  <c r="CZ118"/>
  <c r="CZ134"/>
  <c r="DZ53"/>
  <c r="EC128"/>
  <c r="EC100"/>
  <c r="CZ61"/>
  <c r="EC91"/>
  <c r="EB134"/>
  <c r="DM124"/>
  <c r="EB118"/>
  <c r="DM111"/>
  <c r="DM100"/>
  <c r="EB95"/>
  <c r="DM93"/>
  <c r="DM83"/>
  <c r="EC69"/>
  <c r="DY134"/>
  <c r="DZ128"/>
  <c r="DZ111"/>
  <c r="DZ108"/>
  <c r="DZ91"/>
  <c r="DY61"/>
  <c r="EC108"/>
  <c r="EB61"/>
  <c r="DM35"/>
  <c r="DZ96"/>
  <c r="EC75"/>
  <c r="DM132"/>
  <c r="DM96"/>
  <c r="DM84"/>
  <c r="DM71"/>
  <c r="DZ42"/>
  <c r="DM64"/>
  <c r="DM52"/>
  <c r="DZ132"/>
  <c r="DZ123"/>
  <c r="DY95"/>
  <c r="DZ75"/>
  <c r="CQ8"/>
  <c r="DM45"/>
  <c r="CZ130"/>
  <c r="CZ126"/>
  <c r="CZ122"/>
  <c r="CZ114"/>
  <c r="CZ110"/>
  <c r="CZ106"/>
  <c r="CZ94"/>
  <c r="CZ78"/>
  <c r="CZ57"/>
  <c r="DY65"/>
  <c r="EC112"/>
  <c r="EC96"/>
  <c r="EC83"/>
  <c r="EC123"/>
  <c r="DZ35"/>
  <c r="EC84"/>
  <c r="DZ52"/>
  <c r="DZ34"/>
  <c r="DZ84"/>
  <c r="CU9"/>
  <c r="DA11"/>
  <c r="EC45"/>
  <c r="CZ95"/>
  <c r="CZ65"/>
  <c r="EC116"/>
  <c r="EC76"/>
  <c r="DM89"/>
  <c r="DM81"/>
  <c r="DZ63"/>
  <c r="EB130"/>
  <c r="EB126"/>
  <c r="EB122"/>
  <c r="EB114"/>
  <c r="DM75"/>
  <c r="DM63"/>
  <c r="EC55"/>
  <c r="EB32"/>
  <c r="DZ131"/>
  <c r="DZ129"/>
  <c r="DZ115"/>
  <c r="DZ113"/>
  <c r="DZ99"/>
  <c r="DZ92"/>
  <c r="DZ83"/>
  <c r="DZ79"/>
  <c r="DZ45"/>
  <c r="DZ55"/>
  <c r="EC92"/>
  <c r="EC131"/>
  <c r="EC115"/>
  <c r="DL32"/>
  <c r="DY122"/>
  <c r="DY106"/>
  <c r="EC88"/>
  <c r="DM131"/>
  <c r="DM123"/>
  <c r="DM121"/>
  <c r="DM115"/>
  <c r="EB106"/>
  <c r="DM92"/>
  <c r="DM88"/>
  <c r="EC63"/>
  <c r="DZ56"/>
  <c r="DM56"/>
  <c r="DY130"/>
  <c r="DY126"/>
  <c r="DY114"/>
  <c r="DZ88"/>
  <c r="EC71"/>
  <c r="EC132"/>
  <c r="EC99"/>
  <c r="EB40"/>
  <c r="DY94"/>
  <c r="DZ74"/>
  <c r="CZ39"/>
  <c r="EC79"/>
  <c r="EC111"/>
  <c r="EB110"/>
  <c r="EB94"/>
  <c r="EB78"/>
  <c r="DM74"/>
  <c r="DM67"/>
  <c r="DZ64"/>
  <c r="EB66"/>
  <c r="DM60"/>
  <c r="EC46"/>
  <c r="EC42"/>
  <c r="DZ124"/>
  <c r="DY110"/>
  <c r="DY78"/>
  <c r="DY66"/>
  <c r="DY50"/>
  <c r="EC74"/>
  <c r="EC124"/>
  <c r="DA133"/>
  <c r="EC133"/>
  <c r="DA117"/>
  <c r="EC117"/>
  <c r="DA101"/>
  <c r="EC101"/>
  <c r="DA85"/>
  <c r="EC85"/>
  <c r="DA43"/>
  <c r="DM43"/>
  <c r="DZ43"/>
  <c r="EC43"/>
  <c r="DM72"/>
  <c r="DL50"/>
  <c r="DY39"/>
  <c r="EC64"/>
  <c r="EC60"/>
  <c r="EC52"/>
  <c r="DZ133"/>
  <c r="DZ117"/>
  <c r="DZ101"/>
  <c r="DZ85"/>
  <c r="DL39"/>
  <c r="DA125"/>
  <c r="EC125"/>
  <c r="DA109"/>
  <c r="EC109"/>
  <c r="DA93"/>
  <c r="EC93"/>
  <c r="DA77"/>
  <c r="EC77"/>
  <c r="DA129"/>
  <c r="EC129"/>
  <c r="DA121"/>
  <c r="EC121"/>
  <c r="DA113"/>
  <c r="EC113"/>
  <c r="DA105"/>
  <c r="EC105"/>
  <c r="DA97"/>
  <c r="EC97"/>
  <c r="DA89"/>
  <c r="EC89"/>
  <c r="DA81"/>
  <c r="EC81"/>
  <c r="DZ60"/>
  <c r="DZ38"/>
  <c r="EB50"/>
  <c r="DL48"/>
  <c r="DL40"/>
  <c r="DM42"/>
  <c r="DM38"/>
  <c r="DY48"/>
  <c r="DY40"/>
  <c r="DA59"/>
  <c r="DZ59"/>
  <c r="DA51"/>
  <c r="DZ51"/>
  <c r="DA41"/>
  <c r="DZ41"/>
  <c r="EC41"/>
  <c r="DM41"/>
  <c r="DA31"/>
  <c r="EC31"/>
  <c r="DM31"/>
  <c r="DZ31"/>
  <c r="DA72"/>
  <c r="EC72"/>
  <c r="DA67"/>
  <c r="DZ67"/>
  <c r="DA33"/>
  <c r="DZ33"/>
  <c r="EC33"/>
  <c r="DM33"/>
  <c r="EC59"/>
  <c r="EC51"/>
  <c r="DM68"/>
  <c r="DA73"/>
  <c r="EC73"/>
  <c r="DZ73"/>
  <c r="DA49"/>
  <c r="DZ49"/>
  <c r="DM49"/>
  <c r="DM34"/>
  <c r="DM28"/>
  <c r="DA28"/>
  <c r="EC28"/>
  <c r="DA24"/>
  <c r="DM24"/>
  <c r="EC24"/>
  <c r="DM20"/>
  <c r="EC20"/>
  <c r="DA20"/>
  <c r="DM16"/>
  <c r="DA16"/>
  <c r="EC16"/>
  <c r="DM12"/>
  <c r="S8"/>
  <c r="DA12"/>
  <c r="S9"/>
  <c r="EC12"/>
  <c r="DZ12"/>
  <c r="DA29"/>
  <c r="DM29"/>
  <c r="EC29"/>
  <c r="DM25"/>
  <c r="EC25"/>
  <c r="DA25"/>
  <c r="DM21"/>
  <c r="DA21"/>
  <c r="EC21"/>
  <c r="DM17"/>
  <c r="EC17"/>
  <c r="DA17"/>
  <c r="DM13"/>
  <c r="DA13"/>
  <c r="EC13"/>
  <c r="DM30"/>
  <c r="EC30"/>
  <c r="DA30"/>
  <c r="DM26"/>
  <c r="DA26"/>
  <c r="EC26"/>
  <c r="DM22"/>
  <c r="DA22"/>
  <c r="EC22"/>
  <c r="DA18"/>
  <c r="DM18"/>
  <c r="EC18"/>
  <c r="DM14"/>
  <c r="DA14"/>
  <c r="EC14"/>
  <c r="DZ25"/>
  <c r="DZ13"/>
  <c r="S10"/>
  <c r="DZ21"/>
  <c r="DZ17"/>
  <c r="DZ16"/>
  <c r="DM27"/>
  <c r="EC27"/>
  <c r="DA27"/>
  <c r="DA23"/>
  <c r="DM23"/>
  <c r="EC23"/>
  <c r="DM19"/>
  <c r="DA19"/>
  <c r="EC19"/>
  <c r="DA15"/>
  <c r="DM15"/>
  <c r="EC15"/>
  <c r="CM9"/>
  <c r="CJ11"/>
  <c r="CM10"/>
  <c r="BY10"/>
  <c r="BY8"/>
  <c r="BY9"/>
  <c r="DZ24"/>
  <c r="DZ28"/>
  <c r="DZ18"/>
  <c r="DZ22"/>
  <c r="DS10" i="17" l="1"/>
  <c r="DS9" i="16"/>
  <c r="DS10"/>
  <c r="DM8"/>
  <c r="CR9"/>
  <c r="CR10"/>
  <c r="CJ8"/>
  <c r="B201" i="7" l="1"/>
  <c r="B152"/>
  <c r="A152"/>
  <c r="DX134"/>
  <c r="CP134"/>
  <c r="CO134"/>
  <c r="CG134"/>
  <c r="CF134"/>
  <c r="CH134" s="1"/>
  <c r="BW134"/>
  <c r="BV134"/>
  <c r="AR134"/>
  <c r="AS134" s="1"/>
  <c r="AH134"/>
  <c r="W134"/>
  <c r="Q134"/>
  <c r="DX133"/>
  <c r="CP133"/>
  <c r="CO133"/>
  <c r="CG133"/>
  <c r="CF133"/>
  <c r="CH133" s="1"/>
  <c r="BW133"/>
  <c r="BV133"/>
  <c r="AR133"/>
  <c r="AS133" s="1"/>
  <c r="AH133"/>
  <c r="W133"/>
  <c r="Q133"/>
  <c r="DX132"/>
  <c r="CP132"/>
  <c r="CO132"/>
  <c r="CG132"/>
  <c r="CF132"/>
  <c r="CH132" s="1"/>
  <c r="BW132"/>
  <c r="BV132"/>
  <c r="AR132"/>
  <c r="AS132" s="1"/>
  <c r="AH132"/>
  <c r="W132"/>
  <c r="Q132"/>
  <c r="DX131"/>
  <c r="CP131"/>
  <c r="CO131"/>
  <c r="CG131"/>
  <c r="CF131"/>
  <c r="CH131" s="1"/>
  <c r="BW131"/>
  <c r="BV131"/>
  <c r="AR131"/>
  <c r="AS131" s="1"/>
  <c r="AH131"/>
  <c r="W131"/>
  <c r="Q131"/>
  <c r="DX130"/>
  <c r="CP130"/>
  <c r="CO130"/>
  <c r="CG130"/>
  <c r="CF130"/>
  <c r="CH130" s="1"/>
  <c r="BW130"/>
  <c r="BV130"/>
  <c r="AR130"/>
  <c r="AS130" s="1"/>
  <c r="AH130"/>
  <c r="W130"/>
  <c r="Q130"/>
  <c r="S130" s="1"/>
  <c r="EC130" s="1"/>
  <c r="DX129"/>
  <c r="CP129"/>
  <c r="CO129"/>
  <c r="CG129"/>
  <c r="CF129"/>
  <c r="CH129" s="1"/>
  <c r="BW129"/>
  <c r="BV129"/>
  <c r="AR129"/>
  <c r="AS129" s="1"/>
  <c r="AH129"/>
  <c r="W129"/>
  <c r="Q129"/>
  <c r="DX128"/>
  <c r="CP128"/>
  <c r="CO128"/>
  <c r="CG128"/>
  <c r="CF128"/>
  <c r="CH128" s="1"/>
  <c r="BW128"/>
  <c r="BV128"/>
  <c r="AR128"/>
  <c r="AS128" s="1"/>
  <c r="AH128"/>
  <c r="W128"/>
  <c r="Q128"/>
  <c r="DX127"/>
  <c r="CP127"/>
  <c r="CO127"/>
  <c r="CG127"/>
  <c r="CF127"/>
  <c r="CH127" s="1"/>
  <c r="BW127"/>
  <c r="BV127"/>
  <c r="AR127"/>
  <c r="AS127" s="1"/>
  <c r="AH127"/>
  <c r="W127"/>
  <c r="Q127"/>
  <c r="DX126"/>
  <c r="CP126"/>
  <c r="CO126"/>
  <c r="CG126"/>
  <c r="CF126"/>
  <c r="CH126" s="1"/>
  <c r="BW126"/>
  <c r="BV126"/>
  <c r="AR126"/>
  <c r="AS126" s="1"/>
  <c r="AH126"/>
  <c r="W126"/>
  <c r="Q126"/>
  <c r="S126" s="1"/>
  <c r="EC126" s="1"/>
  <c r="DX125"/>
  <c r="CP125"/>
  <c r="CO125"/>
  <c r="CG125"/>
  <c r="CF125"/>
  <c r="CH125" s="1"/>
  <c r="BW125"/>
  <c r="BV125"/>
  <c r="AR125"/>
  <c r="AS125" s="1"/>
  <c r="AH125"/>
  <c r="W125"/>
  <c r="Q125"/>
  <c r="DX124"/>
  <c r="CP124"/>
  <c r="CO124"/>
  <c r="CG124"/>
  <c r="CF124"/>
  <c r="CH124" s="1"/>
  <c r="BW124"/>
  <c r="BV124"/>
  <c r="AR124"/>
  <c r="AS124" s="1"/>
  <c r="AH124"/>
  <c r="W124"/>
  <c r="Q124"/>
  <c r="DX123"/>
  <c r="CP123"/>
  <c r="CO123"/>
  <c r="CG123"/>
  <c r="CF123"/>
  <c r="CH123" s="1"/>
  <c r="BW123"/>
  <c r="BV123"/>
  <c r="AR123"/>
  <c r="AS123" s="1"/>
  <c r="AH123"/>
  <c r="W123"/>
  <c r="Q123"/>
  <c r="DX122"/>
  <c r="CP122"/>
  <c r="CO122"/>
  <c r="CG122"/>
  <c r="CF122"/>
  <c r="CH122" s="1"/>
  <c r="BW122"/>
  <c r="BV122"/>
  <c r="AR122"/>
  <c r="AS122" s="1"/>
  <c r="AH122"/>
  <c r="W122"/>
  <c r="Q122"/>
  <c r="S122" s="1"/>
  <c r="EC122" s="1"/>
  <c r="DX121"/>
  <c r="CP121"/>
  <c r="CO121"/>
  <c r="CG121"/>
  <c r="CF121"/>
  <c r="CH121" s="1"/>
  <c r="BW121"/>
  <c r="BV121"/>
  <c r="AR121"/>
  <c r="AS121" s="1"/>
  <c r="AH121"/>
  <c r="W121"/>
  <c r="Q121"/>
  <c r="DX120"/>
  <c r="CP120"/>
  <c r="CO120"/>
  <c r="CG120"/>
  <c r="CF120"/>
  <c r="CH120" s="1"/>
  <c r="BW120"/>
  <c r="BV120"/>
  <c r="AR120"/>
  <c r="AS120" s="1"/>
  <c r="AH120"/>
  <c r="W120"/>
  <c r="Q120"/>
  <c r="S120" s="1"/>
  <c r="DX119"/>
  <c r="CP119"/>
  <c r="CO119"/>
  <c r="CG119"/>
  <c r="CF119"/>
  <c r="CH119" s="1"/>
  <c r="BW119"/>
  <c r="BV119"/>
  <c r="AR119"/>
  <c r="AS119" s="1"/>
  <c r="AH119"/>
  <c r="W119"/>
  <c r="Q119"/>
  <c r="S119" s="1"/>
  <c r="DX118"/>
  <c r="CP118"/>
  <c r="CO118"/>
  <c r="CG118"/>
  <c r="CF118"/>
  <c r="CH118" s="1"/>
  <c r="BW118"/>
  <c r="BV118"/>
  <c r="AR118"/>
  <c r="AS118" s="1"/>
  <c r="AH118"/>
  <c r="W118"/>
  <c r="Q118"/>
  <c r="S118" s="1"/>
  <c r="DA118" s="1"/>
  <c r="DX117"/>
  <c r="CP117"/>
  <c r="CO117"/>
  <c r="CG117"/>
  <c r="CF117"/>
  <c r="CH117" s="1"/>
  <c r="BW117"/>
  <c r="BV117"/>
  <c r="AR117"/>
  <c r="AS117" s="1"/>
  <c r="AH117"/>
  <c r="W117"/>
  <c r="Q117"/>
  <c r="DX116"/>
  <c r="CP116"/>
  <c r="CO116"/>
  <c r="CG116"/>
  <c r="CF116"/>
  <c r="CH116" s="1"/>
  <c r="BW116"/>
  <c r="BV116"/>
  <c r="AR116"/>
  <c r="AS116" s="1"/>
  <c r="AH116"/>
  <c r="W116"/>
  <c r="Q116"/>
  <c r="DX115"/>
  <c r="CP115"/>
  <c r="CO115"/>
  <c r="CG115"/>
  <c r="CF115"/>
  <c r="CH115" s="1"/>
  <c r="BW115"/>
  <c r="BV115"/>
  <c r="AR115"/>
  <c r="AS115" s="1"/>
  <c r="AH115"/>
  <c r="W115"/>
  <c r="Q115"/>
  <c r="R115" s="1"/>
  <c r="DL115" s="1"/>
  <c r="DX114"/>
  <c r="CP114"/>
  <c r="CO114"/>
  <c r="CG114"/>
  <c r="CF114"/>
  <c r="CH114" s="1"/>
  <c r="BW114"/>
  <c r="BV114"/>
  <c r="AR114"/>
  <c r="AS114" s="1"/>
  <c r="AH114"/>
  <c r="W114"/>
  <c r="Q114"/>
  <c r="S114" s="1"/>
  <c r="DX113"/>
  <c r="CP113"/>
  <c r="CO113"/>
  <c r="CG113"/>
  <c r="CF113"/>
  <c r="CH113" s="1"/>
  <c r="BW113"/>
  <c r="BV113"/>
  <c r="AR113"/>
  <c r="AS113" s="1"/>
  <c r="AH113"/>
  <c r="W113"/>
  <c r="Q113"/>
  <c r="DX112"/>
  <c r="CP112"/>
  <c r="CO112"/>
  <c r="CG112"/>
  <c r="CF112"/>
  <c r="CH112" s="1"/>
  <c r="BW112"/>
  <c r="BV112"/>
  <c r="AR112"/>
  <c r="AS112" s="1"/>
  <c r="AH112"/>
  <c r="W112"/>
  <c r="Q112"/>
  <c r="R112" s="1"/>
  <c r="EB112" s="1"/>
  <c r="DX111"/>
  <c r="CP111"/>
  <c r="CO111"/>
  <c r="CG111"/>
  <c r="CF111"/>
  <c r="CH111" s="1"/>
  <c r="BW111"/>
  <c r="BV111"/>
  <c r="AR111"/>
  <c r="AS111" s="1"/>
  <c r="AH111"/>
  <c r="W111"/>
  <c r="Q111"/>
  <c r="R111" s="1"/>
  <c r="DX110"/>
  <c r="CP110"/>
  <c r="CO110"/>
  <c r="CG110"/>
  <c r="CF110"/>
  <c r="CH110" s="1"/>
  <c r="BW110"/>
  <c r="BV110"/>
  <c r="AR110"/>
  <c r="AS110" s="1"/>
  <c r="AH110"/>
  <c r="W110"/>
  <c r="Q110"/>
  <c r="S110" s="1"/>
  <c r="EC110" s="1"/>
  <c r="DX109"/>
  <c r="CP109"/>
  <c r="CO109"/>
  <c r="CG109"/>
  <c r="CF109"/>
  <c r="CH109" s="1"/>
  <c r="BW109"/>
  <c r="BV109"/>
  <c r="AR109"/>
  <c r="AS109" s="1"/>
  <c r="AH109"/>
  <c r="W109"/>
  <c r="Q109"/>
  <c r="DX108"/>
  <c r="CP108"/>
  <c r="CO108"/>
  <c r="CG108"/>
  <c r="CF108"/>
  <c r="CH108" s="1"/>
  <c r="BW108"/>
  <c r="BV108"/>
  <c r="AR108"/>
  <c r="AS108" s="1"/>
  <c r="AH108"/>
  <c r="W108"/>
  <c r="Q108"/>
  <c r="R108" s="1"/>
  <c r="EB108" s="1"/>
  <c r="DX107"/>
  <c r="CP107"/>
  <c r="CO107"/>
  <c r="CG107"/>
  <c r="CF107"/>
  <c r="CH107" s="1"/>
  <c r="BW107"/>
  <c r="BV107"/>
  <c r="AR107"/>
  <c r="AS107" s="1"/>
  <c r="AH107"/>
  <c r="W107"/>
  <c r="Q107"/>
  <c r="R107" s="1"/>
  <c r="CZ107" s="1"/>
  <c r="DX106"/>
  <c r="CP106"/>
  <c r="CO106"/>
  <c r="CG106"/>
  <c r="CF106"/>
  <c r="CH106" s="1"/>
  <c r="BW106"/>
  <c r="BV106"/>
  <c r="AR106"/>
  <c r="AS106" s="1"/>
  <c r="AH106"/>
  <c r="W106"/>
  <c r="Q106"/>
  <c r="DX105"/>
  <c r="CP105"/>
  <c r="CO105"/>
  <c r="CG105"/>
  <c r="CF105"/>
  <c r="CH105" s="1"/>
  <c r="BW105"/>
  <c r="BV105"/>
  <c r="AR105"/>
  <c r="AS105" s="1"/>
  <c r="AH105"/>
  <c r="W105"/>
  <c r="Q105"/>
  <c r="DX104"/>
  <c r="CP104"/>
  <c r="CO104"/>
  <c r="CG104"/>
  <c r="CF104"/>
  <c r="CH104" s="1"/>
  <c r="BW104"/>
  <c r="BV104"/>
  <c r="AR104"/>
  <c r="AS104" s="1"/>
  <c r="AH104"/>
  <c r="W104"/>
  <c r="Q104"/>
  <c r="R104" s="1"/>
  <c r="EB104" s="1"/>
  <c r="DX103"/>
  <c r="CP103"/>
  <c r="CO103"/>
  <c r="CG103"/>
  <c r="CF103"/>
  <c r="CH103" s="1"/>
  <c r="BW103"/>
  <c r="BV103"/>
  <c r="AR103"/>
  <c r="AS103" s="1"/>
  <c r="AH103"/>
  <c r="W103"/>
  <c r="Q103"/>
  <c r="DX102"/>
  <c r="CP102"/>
  <c r="CO102"/>
  <c r="CG102"/>
  <c r="CF102"/>
  <c r="CH102" s="1"/>
  <c r="BW102"/>
  <c r="BV102"/>
  <c r="AR102"/>
  <c r="AS102" s="1"/>
  <c r="AH102"/>
  <c r="W102"/>
  <c r="Q102"/>
  <c r="S102" s="1"/>
  <c r="DX101"/>
  <c r="CP101"/>
  <c r="CO101"/>
  <c r="CG101"/>
  <c r="CF101"/>
  <c r="CH101" s="1"/>
  <c r="BW101"/>
  <c r="BV101"/>
  <c r="AR101"/>
  <c r="AS101" s="1"/>
  <c r="AH101"/>
  <c r="W101"/>
  <c r="Q101"/>
  <c r="DX100"/>
  <c r="CP100"/>
  <c r="CO100"/>
  <c r="CG100"/>
  <c r="CF100"/>
  <c r="CH100" s="1"/>
  <c r="BW100"/>
  <c r="BV100"/>
  <c r="AR100"/>
  <c r="AS100" s="1"/>
  <c r="AH100"/>
  <c r="W100"/>
  <c r="Q100"/>
  <c r="DX99"/>
  <c r="CP99"/>
  <c r="CO99"/>
  <c r="CG99"/>
  <c r="CF99"/>
  <c r="CH99" s="1"/>
  <c r="BW99"/>
  <c r="BV99"/>
  <c r="AR99"/>
  <c r="AS99" s="1"/>
  <c r="AH99"/>
  <c r="W99"/>
  <c r="Q99"/>
  <c r="S99" s="1"/>
  <c r="DX98"/>
  <c r="CP98"/>
  <c r="CO98"/>
  <c r="CG98"/>
  <c r="CF98"/>
  <c r="CH98" s="1"/>
  <c r="BW98"/>
  <c r="BV98"/>
  <c r="AR98"/>
  <c r="AS98" s="1"/>
  <c r="AH98"/>
  <c r="W98"/>
  <c r="Q98"/>
  <c r="DX97"/>
  <c r="CP97"/>
  <c r="CO97"/>
  <c r="CG97"/>
  <c r="CF97"/>
  <c r="CH97" s="1"/>
  <c r="BW97"/>
  <c r="BV97"/>
  <c r="AR97"/>
  <c r="AS97" s="1"/>
  <c r="AH97"/>
  <c r="W97"/>
  <c r="Q97"/>
  <c r="DX96"/>
  <c r="CP96"/>
  <c r="CO96"/>
  <c r="CG96"/>
  <c r="CF96"/>
  <c r="CH96" s="1"/>
  <c r="BW96"/>
  <c r="BV96"/>
  <c r="AR96"/>
  <c r="AS96" s="1"/>
  <c r="AH96"/>
  <c r="W96"/>
  <c r="Q96"/>
  <c r="R96" s="1"/>
  <c r="EB96" s="1"/>
  <c r="DX95"/>
  <c r="CP95"/>
  <c r="CO95"/>
  <c r="CG95"/>
  <c r="CF95"/>
  <c r="CH95" s="1"/>
  <c r="BW95"/>
  <c r="BV95"/>
  <c r="AR95"/>
  <c r="AS95" s="1"/>
  <c r="AH95"/>
  <c r="W95"/>
  <c r="Q95"/>
  <c r="S95" s="1"/>
  <c r="DX94"/>
  <c r="CP94"/>
  <c r="CO94"/>
  <c r="CG94"/>
  <c r="CF94"/>
  <c r="CH94" s="1"/>
  <c r="BW94"/>
  <c r="BV94"/>
  <c r="AR94"/>
  <c r="AS94" s="1"/>
  <c r="AH94"/>
  <c r="W94"/>
  <c r="Q94"/>
  <c r="S94" s="1"/>
  <c r="EC94" s="1"/>
  <c r="DX93"/>
  <c r="CP93"/>
  <c r="CO93"/>
  <c r="CG93"/>
  <c r="CF93"/>
  <c r="CH93" s="1"/>
  <c r="BW93"/>
  <c r="BV93"/>
  <c r="AR93"/>
  <c r="AS93" s="1"/>
  <c r="AH93"/>
  <c r="W93"/>
  <c r="Q93"/>
  <c r="DX92"/>
  <c r="CP92"/>
  <c r="CO92"/>
  <c r="CG92"/>
  <c r="CF92"/>
  <c r="CH92" s="1"/>
  <c r="BW92"/>
  <c r="BV92"/>
  <c r="AR92"/>
  <c r="AS92" s="1"/>
  <c r="AH92"/>
  <c r="W92"/>
  <c r="Q92"/>
  <c r="R92" s="1"/>
  <c r="EB92" s="1"/>
  <c r="DX91"/>
  <c r="CP91"/>
  <c r="CO91"/>
  <c r="CG91"/>
  <c r="CF91"/>
  <c r="CH91" s="1"/>
  <c r="BW91"/>
  <c r="BV91"/>
  <c r="AR91"/>
  <c r="AS91" s="1"/>
  <c r="AH91"/>
  <c r="W91"/>
  <c r="Q91"/>
  <c r="R91" s="1"/>
  <c r="CZ91" s="1"/>
  <c r="DX90"/>
  <c r="CP90"/>
  <c r="CO90"/>
  <c r="CG90"/>
  <c r="CF90"/>
  <c r="CH90" s="1"/>
  <c r="BW90"/>
  <c r="BV90"/>
  <c r="AR90"/>
  <c r="AS90" s="1"/>
  <c r="AH90"/>
  <c r="W90"/>
  <c r="Q90"/>
  <c r="S90" s="1"/>
  <c r="EC90" s="1"/>
  <c r="DX89"/>
  <c r="CP89"/>
  <c r="CO89"/>
  <c r="CG89"/>
  <c r="CF89"/>
  <c r="CH89" s="1"/>
  <c r="BW89"/>
  <c r="BV89"/>
  <c r="AR89"/>
  <c r="AS89" s="1"/>
  <c r="AH89"/>
  <c r="W89"/>
  <c r="Q89"/>
  <c r="DX88"/>
  <c r="CP88"/>
  <c r="CO88"/>
  <c r="CG88"/>
  <c r="CF88"/>
  <c r="CH88" s="1"/>
  <c r="BW88"/>
  <c r="BV88"/>
  <c r="AR88"/>
  <c r="AS88" s="1"/>
  <c r="AH88"/>
  <c r="W88"/>
  <c r="Q88"/>
  <c r="R88" s="1"/>
  <c r="EB88" s="1"/>
  <c r="DX87"/>
  <c r="CP87"/>
  <c r="CO87"/>
  <c r="CG87"/>
  <c r="CF87"/>
  <c r="CH87" s="1"/>
  <c r="BW87"/>
  <c r="BV87"/>
  <c r="AR87"/>
  <c r="AS87" s="1"/>
  <c r="AH87"/>
  <c r="W87"/>
  <c r="Q87"/>
  <c r="R87" s="1"/>
  <c r="CZ87" s="1"/>
  <c r="DX86"/>
  <c r="CP86"/>
  <c r="CO86"/>
  <c r="CG86"/>
  <c r="CF86"/>
  <c r="CH86" s="1"/>
  <c r="BW86"/>
  <c r="BV86"/>
  <c r="AR86"/>
  <c r="AS86" s="1"/>
  <c r="AH86"/>
  <c r="W86"/>
  <c r="Q86"/>
  <c r="S86" s="1"/>
  <c r="EC86" s="1"/>
  <c r="DX85"/>
  <c r="CP85"/>
  <c r="CO85"/>
  <c r="CG85"/>
  <c r="CF85"/>
  <c r="CH85" s="1"/>
  <c r="BW85"/>
  <c r="BV85"/>
  <c r="AR85"/>
  <c r="AS85" s="1"/>
  <c r="AH85"/>
  <c r="W85"/>
  <c r="Q85"/>
  <c r="DX84"/>
  <c r="CP84"/>
  <c r="CO84"/>
  <c r="CG84"/>
  <c r="CF84"/>
  <c r="CH84" s="1"/>
  <c r="BW84"/>
  <c r="BV84"/>
  <c r="AR84"/>
  <c r="AS84" s="1"/>
  <c r="AH84"/>
  <c r="W84"/>
  <c r="Q84"/>
  <c r="R84" s="1"/>
  <c r="EB84" s="1"/>
  <c r="DX83"/>
  <c r="CP83"/>
  <c r="CO83"/>
  <c r="CG83"/>
  <c r="CF83"/>
  <c r="CH83" s="1"/>
  <c r="BW83"/>
  <c r="BV83"/>
  <c r="AR83"/>
  <c r="AS83" s="1"/>
  <c r="AH83"/>
  <c r="W83"/>
  <c r="Q83"/>
  <c r="S83" s="1"/>
  <c r="DX82"/>
  <c r="CP82"/>
  <c r="CO82"/>
  <c r="CG82"/>
  <c r="CF82"/>
  <c r="CH82" s="1"/>
  <c r="BW82"/>
  <c r="BV82"/>
  <c r="AR82"/>
  <c r="AS82" s="1"/>
  <c r="AH82"/>
  <c r="W82"/>
  <c r="Q82"/>
  <c r="S82" s="1"/>
  <c r="EC82" s="1"/>
  <c r="DX81"/>
  <c r="CP81"/>
  <c r="CO81"/>
  <c r="CG81"/>
  <c r="CF81"/>
  <c r="CH81" s="1"/>
  <c r="BW81"/>
  <c r="BV81"/>
  <c r="AR81"/>
  <c r="AS81" s="1"/>
  <c r="AH81"/>
  <c r="W81"/>
  <c r="Q81"/>
  <c r="DX80"/>
  <c r="CP80"/>
  <c r="CO80"/>
  <c r="CG80"/>
  <c r="CF80"/>
  <c r="CH80" s="1"/>
  <c r="BW80"/>
  <c r="BV80"/>
  <c r="AR80"/>
  <c r="AS80" s="1"/>
  <c r="AH80"/>
  <c r="W80"/>
  <c r="Q80"/>
  <c r="DX79"/>
  <c r="CP79"/>
  <c r="CO79"/>
  <c r="CG79"/>
  <c r="CF79"/>
  <c r="CH79" s="1"/>
  <c r="BW79"/>
  <c r="BV79"/>
  <c r="AR79"/>
  <c r="AS79" s="1"/>
  <c r="AH79"/>
  <c r="W79"/>
  <c r="Q79"/>
  <c r="R79" s="1"/>
  <c r="CZ79" s="1"/>
  <c r="DX78"/>
  <c r="CP78"/>
  <c r="CO78"/>
  <c r="CG78"/>
  <c r="CF78"/>
  <c r="CH78" s="1"/>
  <c r="BW78"/>
  <c r="BV78"/>
  <c r="AR78"/>
  <c r="AS78" s="1"/>
  <c r="AH78"/>
  <c r="W78"/>
  <c r="Q78"/>
  <c r="S78" s="1"/>
  <c r="EC78" s="1"/>
  <c r="DX77"/>
  <c r="CP77"/>
  <c r="CO77"/>
  <c r="CG77"/>
  <c r="CF77"/>
  <c r="CH77" s="1"/>
  <c r="BW77"/>
  <c r="BV77"/>
  <c r="AR77"/>
  <c r="AS77" s="1"/>
  <c r="AH77"/>
  <c r="W77"/>
  <c r="Q77"/>
  <c r="DX76"/>
  <c r="CP76"/>
  <c r="CO76"/>
  <c r="CG76"/>
  <c r="CF76"/>
  <c r="CH76" s="1"/>
  <c r="BW76"/>
  <c r="BV76"/>
  <c r="AR76"/>
  <c r="AS76" s="1"/>
  <c r="AH76"/>
  <c r="W76"/>
  <c r="Q76"/>
  <c r="R76" s="1"/>
  <c r="EB76" s="1"/>
  <c r="DX75"/>
  <c r="CP75"/>
  <c r="CO75"/>
  <c r="CG75"/>
  <c r="CF75"/>
  <c r="CH75" s="1"/>
  <c r="BW75"/>
  <c r="BV75"/>
  <c r="AR75"/>
  <c r="AS75" s="1"/>
  <c r="AH75"/>
  <c r="W75"/>
  <c r="Q75"/>
  <c r="R75" s="1"/>
  <c r="CZ75" s="1"/>
  <c r="DX74"/>
  <c r="CP74"/>
  <c r="CO74"/>
  <c r="CG74"/>
  <c r="CF74"/>
  <c r="CH74" s="1"/>
  <c r="BW74"/>
  <c r="BV74"/>
  <c r="AR74"/>
  <c r="AS74" s="1"/>
  <c r="AH74"/>
  <c r="W74"/>
  <c r="Q74"/>
  <c r="DX73"/>
  <c r="CP73"/>
  <c r="CO73"/>
  <c r="CG73"/>
  <c r="CF73"/>
  <c r="CH73" s="1"/>
  <c r="BW73"/>
  <c r="BV73"/>
  <c r="AR73"/>
  <c r="AS73" s="1"/>
  <c r="AH73"/>
  <c r="W73"/>
  <c r="Q73"/>
  <c r="DX72"/>
  <c r="CP72"/>
  <c r="CO72"/>
  <c r="CG72"/>
  <c r="CF72"/>
  <c r="CH72" s="1"/>
  <c r="BW72"/>
  <c r="BV72"/>
  <c r="AR72"/>
  <c r="AS72" s="1"/>
  <c r="AH72"/>
  <c r="W72"/>
  <c r="Q72"/>
  <c r="R72" s="1"/>
  <c r="EB72" s="1"/>
  <c r="DX71"/>
  <c r="CP71"/>
  <c r="CO71"/>
  <c r="CG71"/>
  <c r="CF71"/>
  <c r="CH71" s="1"/>
  <c r="BW71"/>
  <c r="BV71"/>
  <c r="AR71"/>
  <c r="AS71" s="1"/>
  <c r="AH71"/>
  <c r="W71"/>
  <c r="Q71"/>
  <c r="DX70"/>
  <c r="CP70"/>
  <c r="CO70"/>
  <c r="CG70"/>
  <c r="CF70"/>
  <c r="CH70" s="1"/>
  <c r="BW70"/>
  <c r="BV70"/>
  <c r="AR70"/>
  <c r="AS70" s="1"/>
  <c r="AH70"/>
  <c r="W70"/>
  <c r="Q70"/>
  <c r="S70" s="1"/>
  <c r="DX69"/>
  <c r="CP69"/>
  <c r="CO69"/>
  <c r="CG69"/>
  <c r="CF69"/>
  <c r="CH69" s="1"/>
  <c r="BW69"/>
  <c r="BV69"/>
  <c r="AR69"/>
  <c r="AS69" s="1"/>
  <c r="AH69"/>
  <c r="W69"/>
  <c r="Q69"/>
  <c r="S69" s="1"/>
  <c r="EC69" s="1"/>
  <c r="DX68"/>
  <c r="CP68"/>
  <c r="CO68"/>
  <c r="CG68"/>
  <c r="CF68"/>
  <c r="CH68" s="1"/>
  <c r="BW68"/>
  <c r="BV68"/>
  <c r="AR68"/>
  <c r="AS68" s="1"/>
  <c r="AH68"/>
  <c r="W68"/>
  <c r="Q68"/>
  <c r="DX67"/>
  <c r="CP67"/>
  <c r="CO67"/>
  <c r="CG67"/>
  <c r="CF67"/>
  <c r="CH67" s="1"/>
  <c r="BW67"/>
  <c r="BV67"/>
  <c r="AR67"/>
  <c r="AS67" s="1"/>
  <c r="AH67"/>
  <c r="W67"/>
  <c r="Q67"/>
  <c r="R67" s="1"/>
  <c r="EB67" s="1"/>
  <c r="DX66"/>
  <c r="CP66"/>
  <c r="CO66"/>
  <c r="CG66"/>
  <c r="CF66"/>
  <c r="CH66" s="1"/>
  <c r="BW66"/>
  <c r="BV66"/>
  <c r="AR66"/>
  <c r="AS66" s="1"/>
  <c r="AH66"/>
  <c r="W66"/>
  <c r="Q66"/>
  <c r="DX65"/>
  <c r="CP65"/>
  <c r="CO65"/>
  <c r="CG65"/>
  <c r="CF65"/>
  <c r="CH65" s="1"/>
  <c r="BW65"/>
  <c r="BV65"/>
  <c r="AR65"/>
  <c r="AS65" s="1"/>
  <c r="AH65"/>
  <c r="W65"/>
  <c r="Q65"/>
  <c r="S65" s="1"/>
  <c r="EC65" s="1"/>
  <c r="DX64"/>
  <c r="CP64"/>
  <c r="CO64"/>
  <c r="CG64"/>
  <c r="CF64"/>
  <c r="CH64" s="1"/>
  <c r="BW64"/>
  <c r="BV64"/>
  <c r="AR64"/>
  <c r="AS64" s="1"/>
  <c r="AH64"/>
  <c r="W64"/>
  <c r="Q64"/>
  <c r="DX63"/>
  <c r="CP63"/>
  <c r="CO63"/>
  <c r="CG63"/>
  <c r="CF63"/>
  <c r="CH63" s="1"/>
  <c r="BW63"/>
  <c r="BV63"/>
  <c r="AR63"/>
  <c r="AS63" s="1"/>
  <c r="AH63"/>
  <c r="W63"/>
  <c r="Q63"/>
  <c r="R63" s="1"/>
  <c r="EB63" s="1"/>
  <c r="DX62"/>
  <c r="CP62"/>
  <c r="CO62"/>
  <c r="CG62"/>
  <c r="CF62"/>
  <c r="CH62" s="1"/>
  <c r="BW62"/>
  <c r="BV62"/>
  <c r="AR62"/>
  <c r="AS62" s="1"/>
  <c r="AH62"/>
  <c r="W62"/>
  <c r="Q62"/>
  <c r="R62" s="1"/>
  <c r="DX61"/>
  <c r="CP61"/>
  <c r="CO61"/>
  <c r="CG61"/>
  <c r="CF61"/>
  <c r="CH61" s="1"/>
  <c r="BW61"/>
  <c r="BV61"/>
  <c r="AR61"/>
  <c r="AS61" s="1"/>
  <c r="AH61"/>
  <c r="W61"/>
  <c r="Q61"/>
  <c r="S61" s="1"/>
  <c r="DX60"/>
  <c r="CP60"/>
  <c r="CO60"/>
  <c r="CG60"/>
  <c r="CF60"/>
  <c r="CH60" s="1"/>
  <c r="BW60"/>
  <c r="BV60"/>
  <c r="AR60"/>
  <c r="AS60" s="1"/>
  <c r="AH60"/>
  <c r="W60"/>
  <c r="Q60"/>
  <c r="DX59"/>
  <c r="CP59"/>
  <c r="CO59"/>
  <c r="CG59"/>
  <c r="CF59"/>
  <c r="CH59" s="1"/>
  <c r="BW59"/>
  <c r="BV59"/>
  <c r="AR59"/>
  <c r="AS59" s="1"/>
  <c r="AH59"/>
  <c r="W59"/>
  <c r="Q59"/>
  <c r="R59" s="1"/>
  <c r="CZ59" s="1"/>
  <c r="DX58"/>
  <c r="CP58"/>
  <c r="CO58"/>
  <c r="CG58"/>
  <c r="CF58"/>
  <c r="CH58" s="1"/>
  <c r="BW58"/>
  <c r="BV58"/>
  <c r="AR58"/>
  <c r="AS58" s="1"/>
  <c r="AH58"/>
  <c r="W58"/>
  <c r="Q58"/>
  <c r="R58" s="1"/>
  <c r="DX57"/>
  <c r="CP57"/>
  <c r="CO57"/>
  <c r="CG57"/>
  <c r="CF57"/>
  <c r="CH57" s="1"/>
  <c r="BW57"/>
  <c r="BV57"/>
  <c r="AR57"/>
  <c r="AS57" s="1"/>
  <c r="AH57"/>
  <c r="W57"/>
  <c r="Q57"/>
  <c r="DX56"/>
  <c r="CP56"/>
  <c r="CO56"/>
  <c r="CG56"/>
  <c r="CF56"/>
  <c r="CH56" s="1"/>
  <c r="BW56"/>
  <c r="BV56"/>
  <c r="AR56"/>
  <c r="AS56" s="1"/>
  <c r="AH56"/>
  <c r="W56"/>
  <c r="Q56"/>
  <c r="DX55"/>
  <c r="CP55"/>
  <c r="CO55"/>
  <c r="CG55"/>
  <c r="CF55"/>
  <c r="CH55" s="1"/>
  <c r="BW55"/>
  <c r="BV55"/>
  <c r="AR55"/>
  <c r="AS55" s="1"/>
  <c r="AH55"/>
  <c r="W55"/>
  <c r="Q55"/>
  <c r="DX54"/>
  <c r="CP54"/>
  <c r="CO54"/>
  <c r="CG54"/>
  <c r="CF54"/>
  <c r="CH54" s="1"/>
  <c r="BW54"/>
  <c r="BV54"/>
  <c r="AR54"/>
  <c r="AS54" s="1"/>
  <c r="AH54"/>
  <c r="W54"/>
  <c r="Q54"/>
  <c r="S54" s="1"/>
  <c r="DX53"/>
  <c r="CP53"/>
  <c r="CO53"/>
  <c r="CG53"/>
  <c r="CF53"/>
  <c r="CH53" s="1"/>
  <c r="BW53"/>
  <c r="BV53"/>
  <c r="AR53"/>
  <c r="AS53" s="1"/>
  <c r="AH53"/>
  <c r="W53"/>
  <c r="Q53"/>
  <c r="S53" s="1"/>
  <c r="EC53" s="1"/>
  <c r="DX52"/>
  <c r="CP52"/>
  <c r="CO52"/>
  <c r="CG52"/>
  <c r="CF52"/>
  <c r="CH52" s="1"/>
  <c r="BW52"/>
  <c r="BV52"/>
  <c r="AR52"/>
  <c r="AS52" s="1"/>
  <c r="AH52"/>
  <c r="W52"/>
  <c r="Q52"/>
  <c r="DX51"/>
  <c r="CP51"/>
  <c r="CO51"/>
  <c r="CG51"/>
  <c r="CF51"/>
  <c r="CH51" s="1"/>
  <c r="BW51"/>
  <c r="BV51"/>
  <c r="AR51"/>
  <c r="AS51" s="1"/>
  <c r="AH51"/>
  <c r="W51"/>
  <c r="Q51"/>
  <c r="R51" s="1"/>
  <c r="EB51" s="1"/>
  <c r="DX50"/>
  <c r="CP50"/>
  <c r="CO50"/>
  <c r="CG50"/>
  <c r="CF50"/>
  <c r="CH50" s="1"/>
  <c r="BW50"/>
  <c r="BV50"/>
  <c r="AR50"/>
  <c r="AS50" s="1"/>
  <c r="AH50"/>
  <c r="W50"/>
  <c r="Q50"/>
  <c r="DX49"/>
  <c r="CP49"/>
  <c r="CO49"/>
  <c r="CG49"/>
  <c r="CF49"/>
  <c r="CH49" s="1"/>
  <c r="BW49"/>
  <c r="BV49"/>
  <c r="AR49"/>
  <c r="AS49" s="1"/>
  <c r="AH49"/>
  <c r="W49"/>
  <c r="Q49"/>
  <c r="S49" s="1"/>
  <c r="EC49" s="1"/>
  <c r="DX48"/>
  <c r="CP48"/>
  <c r="CO48"/>
  <c r="CG48"/>
  <c r="CF48"/>
  <c r="CH48" s="1"/>
  <c r="BW48"/>
  <c r="BV48"/>
  <c r="AR48"/>
  <c r="AS48" s="1"/>
  <c r="AH48"/>
  <c r="W48"/>
  <c r="Q48"/>
  <c r="DX47"/>
  <c r="CP47"/>
  <c r="CO47"/>
  <c r="CG47"/>
  <c r="CF47"/>
  <c r="CH47" s="1"/>
  <c r="BW47"/>
  <c r="BV47"/>
  <c r="AR47"/>
  <c r="AS47" s="1"/>
  <c r="AH47"/>
  <c r="W47"/>
  <c r="Q47"/>
  <c r="R47" s="1"/>
  <c r="EB47" s="1"/>
  <c r="DX46"/>
  <c r="CP46"/>
  <c r="CO46"/>
  <c r="CG46"/>
  <c r="CF46"/>
  <c r="CH46" s="1"/>
  <c r="BW46"/>
  <c r="BV46"/>
  <c r="AR46"/>
  <c r="AS46" s="1"/>
  <c r="AH46"/>
  <c r="W46"/>
  <c r="Q46"/>
  <c r="R46" s="1"/>
  <c r="DX45"/>
  <c r="CP45"/>
  <c r="CO45"/>
  <c r="CG45"/>
  <c r="CF45"/>
  <c r="CH45" s="1"/>
  <c r="BW45"/>
  <c r="BV45"/>
  <c r="AR45"/>
  <c r="AS45" s="1"/>
  <c r="AH45"/>
  <c r="W45"/>
  <c r="Q45"/>
  <c r="S45" s="1"/>
  <c r="DX44"/>
  <c r="CP44"/>
  <c r="CO44"/>
  <c r="CG44"/>
  <c r="CF44"/>
  <c r="CH44" s="1"/>
  <c r="BW44"/>
  <c r="BV44"/>
  <c r="AR44"/>
  <c r="AS44" s="1"/>
  <c r="AH44"/>
  <c r="W44"/>
  <c r="Q44"/>
  <c r="DX43"/>
  <c r="CP43"/>
  <c r="CO43"/>
  <c r="CG43"/>
  <c r="CF43"/>
  <c r="CH43" s="1"/>
  <c r="BW43"/>
  <c r="BV43"/>
  <c r="AR43"/>
  <c r="AS43" s="1"/>
  <c r="AH43"/>
  <c r="W43"/>
  <c r="Q43"/>
  <c r="R43" s="1"/>
  <c r="DX42"/>
  <c r="CP42"/>
  <c r="CO42"/>
  <c r="CG42"/>
  <c r="CF42"/>
  <c r="CH42" s="1"/>
  <c r="BW42"/>
  <c r="BV42"/>
  <c r="AR42"/>
  <c r="AS42" s="1"/>
  <c r="AH42"/>
  <c r="W42"/>
  <c r="Q42"/>
  <c r="R42" s="1"/>
  <c r="DX41"/>
  <c r="CP41"/>
  <c r="CO41"/>
  <c r="CG41"/>
  <c r="CF41"/>
  <c r="CH41" s="1"/>
  <c r="BW41"/>
  <c r="BV41"/>
  <c r="AR41"/>
  <c r="AS41" s="1"/>
  <c r="AH41"/>
  <c r="W41"/>
  <c r="Q41"/>
  <c r="DX40"/>
  <c r="CP40"/>
  <c r="CO40"/>
  <c r="CG40"/>
  <c r="CF40"/>
  <c r="CH40" s="1"/>
  <c r="BW40"/>
  <c r="BV40"/>
  <c r="AR40"/>
  <c r="AS40" s="1"/>
  <c r="AH40"/>
  <c r="W40"/>
  <c r="Q40"/>
  <c r="DX39"/>
  <c r="CP39"/>
  <c r="CO39"/>
  <c r="CG39"/>
  <c r="CF39"/>
  <c r="CH39" s="1"/>
  <c r="BW39"/>
  <c r="BV39"/>
  <c r="AR39"/>
  <c r="AS39" s="1"/>
  <c r="AH39"/>
  <c r="W39"/>
  <c r="Q39"/>
  <c r="DX38"/>
  <c r="CP38"/>
  <c r="CO38"/>
  <c r="CG38"/>
  <c r="CF38"/>
  <c r="CH38" s="1"/>
  <c r="BW38"/>
  <c r="BV38"/>
  <c r="AR38"/>
  <c r="AS38" s="1"/>
  <c r="AH38"/>
  <c r="W38"/>
  <c r="Q38"/>
  <c r="S38" s="1"/>
  <c r="DX37"/>
  <c r="CP37"/>
  <c r="CO37"/>
  <c r="CG37"/>
  <c r="CF37"/>
  <c r="CH37" s="1"/>
  <c r="BW37"/>
  <c r="BV37"/>
  <c r="AR37"/>
  <c r="AS37" s="1"/>
  <c r="AH37"/>
  <c r="W37"/>
  <c r="Q37"/>
  <c r="S37" s="1"/>
  <c r="EC37" s="1"/>
  <c r="DX36"/>
  <c r="CP36"/>
  <c r="CO36"/>
  <c r="CG36"/>
  <c r="CF36"/>
  <c r="CH36" s="1"/>
  <c r="BW36"/>
  <c r="BV36"/>
  <c r="AR36"/>
  <c r="AS36" s="1"/>
  <c r="AH36"/>
  <c r="W36"/>
  <c r="Q36"/>
  <c r="DX35"/>
  <c r="CP35"/>
  <c r="CO35"/>
  <c r="CG35"/>
  <c r="CF35"/>
  <c r="CH35" s="1"/>
  <c r="BW35"/>
  <c r="BV35"/>
  <c r="AR35"/>
  <c r="AS35" s="1"/>
  <c r="AH35"/>
  <c r="W35"/>
  <c r="Q35"/>
  <c r="R35" s="1"/>
  <c r="EB35" s="1"/>
  <c r="DX34"/>
  <c r="CP34"/>
  <c r="CO34"/>
  <c r="CG34"/>
  <c r="CF34"/>
  <c r="CH34" s="1"/>
  <c r="BW34"/>
  <c r="BV34"/>
  <c r="AR34"/>
  <c r="AS34" s="1"/>
  <c r="AH34"/>
  <c r="W34"/>
  <c r="Q34"/>
  <c r="S34" s="1"/>
  <c r="DA34" s="1"/>
  <c r="DX33"/>
  <c r="CP33"/>
  <c r="CO33"/>
  <c r="CG33"/>
  <c r="CF33"/>
  <c r="CH33" s="1"/>
  <c r="BW33"/>
  <c r="BV33"/>
  <c r="AR33"/>
  <c r="AS33" s="1"/>
  <c r="AH33"/>
  <c r="W33"/>
  <c r="Q33"/>
  <c r="S33" s="1"/>
  <c r="DX32"/>
  <c r="CP32"/>
  <c r="CO32"/>
  <c r="CG32"/>
  <c r="CF32"/>
  <c r="CH32" s="1"/>
  <c r="BW32"/>
  <c r="BV32"/>
  <c r="AR32"/>
  <c r="AS32" s="1"/>
  <c r="AH32"/>
  <c r="W32"/>
  <c r="Q32"/>
  <c r="S32" s="1"/>
  <c r="EC32" s="1"/>
  <c r="DX31"/>
  <c r="CP31"/>
  <c r="CO31"/>
  <c r="CG31"/>
  <c r="CF31"/>
  <c r="CH31" s="1"/>
  <c r="BW31"/>
  <c r="BV31"/>
  <c r="AR31"/>
  <c r="AS31" s="1"/>
  <c r="AH31"/>
  <c r="W31"/>
  <c r="Q31"/>
  <c r="R31" s="1"/>
  <c r="EB31" s="1"/>
  <c r="DX30"/>
  <c r="CP30"/>
  <c r="CO30"/>
  <c r="CG30"/>
  <c r="CF30"/>
  <c r="CH30" s="1"/>
  <c r="BW30"/>
  <c r="BV30"/>
  <c r="AR30"/>
  <c r="AS30" s="1"/>
  <c r="AH30"/>
  <c r="W30"/>
  <c r="Q30"/>
  <c r="S30" s="1"/>
  <c r="DA30" s="1"/>
  <c r="DX29"/>
  <c r="CP29"/>
  <c r="CO29"/>
  <c r="CG29"/>
  <c r="CF29"/>
  <c r="CH29" s="1"/>
  <c r="BW29"/>
  <c r="BV29"/>
  <c r="AR29"/>
  <c r="AS29" s="1"/>
  <c r="AH29"/>
  <c r="W29"/>
  <c r="Q29"/>
  <c r="S29" s="1"/>
  <c r="DX28"/>
  <c r="CP28"/>
  <c r="CO28"/>
  <c r="CG28"/>
  <c r="CF28"/>
  <c r="CH28" s="1"/>
  <c r="BW28"/>
  <c r="BV28"/>
  <c r="AR28"/>
  <c r="AS28" s="1"/>
  <c r="AH28"/>
  <c r="W28"/>
  <c r="Q28"/>
  <c r="S28" s="1"/>
  <c r="EC28" s="1"/>
  <c r="DX27"/>
  <c r="CP27"/>
  <c r="CO27"/>
  <c r="CG27"/>
  <c r="CF27"/>
  <c r="CH27" s="1"/>
  <c r="BW27"/>
  <c r="BV27"/>
  <c r="AR27"/>
  <c r="AS27" s="1"/>
  <c r="AH27"/>
  <c r="W27"/>
  <c r="Q27"/>
  <c r="R27" s="1"/>
  <c r="EB27" s="1"/>
  <c r="DX26"/>
  <c r="CP26"/>
  <c r="CO26"/>
  <c r="CG26"/>
  <c r="CF26"/>
  <c r="CH26" s="1"/>
  <c r="BW26"/>
  <c r="BV26"/>
  <c r="AR26"/>
  <c r="AS26" s="1"/>
  <c r="AH26"/>
  <c r="W26"/>
  <c r="Q26"/>
  <c r="S26" s="1"/>
  <c r="DA26" s="1"/>
  <c r="DX25"/>
  <c r="CP25"/>
  <c r="CO25"/>
  <c r="CG25"/>
  <c r="CF25"/>
  <c r="CH25" s="1"/>
  <c r="BW25"/>
  <c r="BV25"/>
  <c r="AR25"/>
  <c r="AS25" s="1"/>
  <c r="AH25"/>
  <c r="W25"/>
  <c r="Q25"/>
  <c r="S25" s="1"/>
  <c r="DX24"/>
  <c r="CP24"/>
  <c r="CO24"/>
  <c r="CG24"/>
  <c r="CF24"/>
  <c r="CH24" s="1"/>
  <c r="BW24"/>
  <c r="BV24"/>
  <c r="AR24"/>
  <c r="AS24" s="1"/>
  <c r="AH24"/>
  <c r="W24"/>
  <c r="Q24"/>
  <c r="S24" s="1"/>
  <c r="EC24" s="1"/>
  <c r="DX23"/>
  <c r="CP23"/>
  <c r="CO23"/>
  <c r="CG23"/>
  <c r="CF23"/>
  <c r="CH23" s="1"/>
  <c r="BW23"/>
  <c r="BV23"/>
  <c r="AR23"/>
  <c r="AS23" s="1"/>
  <c r="AH23"/>
  <c r="W23"/>
  <c r="Q23"/>
  <c r="R23" s="1"/>
  <c r="EB23" s="1"/>
  <c r="DX22"/>
  <c r="CP22"/>
  <c r="CO22"/>
  <c r="CG22"/>
  <c r="CF22"/>
  <c r="CH22" s="1"/>
  <c r="BW22"/>
  <c r="BV22"/>
  <c r="AR22"/>
  <c r="AS22" s="1"/>
  <c r="AH22"/>
  <c r="W22"/>
  <c r="Q22"/>
  <c r="S22" s="1"/>
  <c r="DA22" s="1"/>
  <c r="DX21"/>
  <c r="CP21"/>
  <c r="CO21"/>
  <c r="CG21"/>
  <c r="CF21"/>
  <c r="CH21" s="1"/>
  <c r="BW21"/>
  <c r="BV21"/>
  <c r="AR21"/>
  <c r="AS21" s="1"/>
  <c r="AH21"/>
  <c r="W21"/>
  <c r="Q21"/>
  <c r="S21" s="1"/>
  <c r="DX20"/>
  <c r="CP20"/>
  <c r="CO20"/>
  <c r="CG20"/>
  <c r="CF20"/>
  <c r="CH20" s="1"/>
  <c r="BW20"/>
  <c r="BV20"/>
  <c r="AR20"/>
  <c r="AS20" s="1"/>
  <c r="AH20"/>
  <c r="W20"/>
  <c r="Q20"/>
  <c r="S20" s="1"/>
  <c r="EC20" s="1"/>
  <c r="DX19"/>
  <c r="CP19"/>
  <c r="CO19"/>
  <c r="CG19"/>
  <c r="CF19"/>
  <c r="CH19" s="1"/>
  <c r="BW19"/>
  <c r="BV19"/>
  <c r="AR19"/>
  <c r="AS19" s="1"/>
  <c r="AH19"/>
  <c r="W19"/>
  <c r="Q19"/>
  <c r="R19" s="1"/>
  <c r="DX18"/>
  <c r="CP18"/>
  <c r="CO18"/>
  <c r="CG18"/>
  <c r="CF18"/>
  <c r="CH18" s="1"/>
  <c r="BW18"/>
  <c r="BV18"/>
  <c r="AR18"/>
  <c r="AS18" s="1"/>
  <c r="AH18"/>
  <c r="W18"/>
  <c r="Q18"/>
  <c r="R18" s="1"/>
  <c r="CZ18" s="1"/>
  <c r="DX17"/>
  <c r="CP17"/>
  <c r="CO17"/>
  <c r="CG17"/>
  <c r="CF17"/>
  <c r="CH17" s="1"/>
  <c r="BW17"/>
  <c r="BV17"/>
  <c r="AR17"/>
  <c r="AS17" s="1"/>
  <c r="AH17"/>
  <c r="W17"/>
  <c r="Q17"/>
  <c r="S17" s="1"/>
  <c r="DX16"/>
  <c r="CP16"/>
  <c r="CO16"/>
  <c r="CG16"/>
  <c r="CF16"/>
  <c r="CH16" s="1"/>
  <c r="BW16"/>
  <c r="BV16"/>
  <c r="AR16"/>
  <c r="AS16" s="1"/>
  <c r="AH16"/>
  <c r="W16"/>
  <c r="Q16"/>
  <c r="S16" s="1"/>
  <c r="EC16" s="1"/>
  <c r="DX15"/>
  <c r="CP15"/>
  <c r="CO15"/>
  <c r="CG15"/>
  <c r="CF15"/>
  <c r="CH15" s="1"/>
  <c r="BW15"/>
  <c r="BV15"/>
  <c r="AR15"/>
  <c r="AS15" s="1"/>
  <c r="AH15"/>
  <c r="W15"/>
  <c r="Q15"/>
  <c r="R15" s="1"/>
  <c r="EB15" s="1"/>
  <c r="DX14"/>
  <c r="CP14"/>
  <c r="CO14"/>
  <c r="CG14"/>
  <c r="CF14"/>
  <c r="CH14" s="1"/>
  <c r="BW14"/>
  <c r="BV14"/>
  <c r="AR14"/>
  <c r="AS14" s="1"/>
  <c r="AH14"/>
  <c r="W14"/>
  <c r="Q14"/>
  <c r="R14" s="1"/>
  <c r="CZ14" s="1"/>
  <c r="DX13"/>
  <c r="CP13"/>
  <c r="CO13"/>
  <c r="CG13"/>
  <c r="CF13"/>
  <c r="CH13" s="1"/>
  <c r="BW13"/>
  <c r="BV13"/>
  <c r="AR13"/>
  <c r="AS13" s="1"/>
  <c r="AH13"/>
  <c r="W13"/>
  <c r="Q13"/>
  <c r="S13" s="1"/>
  <c r="DA13" s="1"/>
  <c r="DX12"/>
  <c r="CP12"/>
  <c r="CO12"/>
  <c r="CG12"/>
  <c r="CF12"/>
  <c r="CH12" s="1"/>
  <c r="BW12"/>
  <c r="BV12"/>
  <c r="AR12"/>
  <c r="AS12" s="1"/>
  <c r="AH12"/>
  <c r="W12"/>
  <c r="Q12"/>
  <c r="S12" s="1"/>
  <c r="EC12" s="1"/>
  <c r="DX11"/>
  <c r="CP11"/>
  <c r="CO11"/>
  <c r="CG11"/>
  <c r="CF11"/>
  <c r="CH11" s="1"/>
  <c r="BW11"/>
  <c r="BV11"/>
  <c r="AR11"/>
  <c r="AS11" s="1"/>
  <c r="AH11"/>
  <c r="W11"/>
  <c r="Q11"/>
  <c r="DW10"/>
  <c r="DV10"/>
  <c r="DU10"/>
  <c r="DT10"/>
  <c r="DR10"/>
  <c r="DQ10"/>
  <c r="DP10"/>
  <c r="DM10"/>
  <c r="DK10"/>
  <c r="DJ10"/>
  <c r="DI10"/>
  <c r="DH10"/>
  <c r="DG10"/>
  <c r="DF10"/>
  <c r="DE10"/>
  <c r="DD10"/>
  <c r="DC10"/>
  <c r="DB10"/>
  <c r="CY10"/>
  <c r="CX10"/>
  <c r="CW10"/>
  <c r="CV10"/>
  <c r="CT10"/>
  <c r="CS10"/>
  <c r="CQ10"/>
  <c r="CK10"/>
  <c r="CD10"/>
  <c r="CC10"/>
  <c r="CA10"/>
  <c r="BZ10"/>
  <c r="BT10"/>
  <c r="BS10"/>
  <c r="BR10"/>
  <c r="BQ10"/>
  <c r="BP10"/>
  <c r="BO10"/>
  <c r="BN10"/>
  <c r="BM10"/>
  <c r="BL10"/>
  <c r="BJ10"/>
  <c r="BI10"/>
  <c r="BH10"/>
  <c r="BG10"/>
  <c r="BF10"/>
  <c r="BE10"/>
  <c r="BD10"/>
  <c r="BC10"/>
  <c r="BB10"/>
  <c r="BA10"/>
  <c r="AZ10"/>
  <c r="AY10"/>
  <c r="AX10"/>
  <c r="AW10"/>
  <c r="AV10"/>
  <c r="AP10"/>
  <c r="AO10"/>
  <c r="AM10"/>
  <c r="AL10"/>
  <c r="AK10"/>
  <c r="AJ10"/>
  <c r="AG10"/>
  <c r="AF10"/>
  <c r="AE10"/>
  <c r="AD10"/>
  <c r="AC10"/>
  <c r="AB10"/>
  <c r="AA10"/>
  <c r="Z10"/>
  <c r="Y10"/>
  <c r="X10"/>
  <c r="V10"/>
  <c r="U10"/>
  <c r="T10"/>
  <c r="P10"/>
  <c r="N10"/>
  <c r="M10"/>
  <c r="L10"/>
  <c r="K10"/>
  <c r="I10"/>
  <c r="DW9"/>
  <c r="DV9"/>
  <c r="DU9"/>
  <c r="DT9"/>
  <c r="DR9"/>
  <c r="DQ9"/>
  <c r="DP9"/>
  <c r="DM9"/>
  <c r="DK9"/>
  <c r="DJ9"/>
  <c r="DI9"/>
  <c r="DH9"/>
  <c r="DG9"/>
  <c r="DF9"/>
  <c r="DE9"/>
  <c r="DD9"/>
  <c r="DC9"/>
  <c r="DB9"/>
  <c r="CY9"/>
  <c r="CX9"/>
  <c r="CW9"/>
  <c r="CV9"/>
  <c r="CT9"/>
  <c r="CS9"/>
  <c r="CQ9"/>
  <c r="CK9"/>
  <c r="CD9"/>
  <c r="CC9"/>
  <c r="CA9"/>
  <c r="BZ9"/>
  <c r="BT9"/>
  <c r="BS9"/>
  <c r="BR9"/>
  <c r="BQ9"/>
  <c r="BP9"/>
  <c r="BO9"/>
  <c r="BN9"/>
  <c r="BM9"/>
  <c r="BL9"/>
  <c r="BJ9"/>
  <c r="BI9"/>
  <c r="BH9"/>
  <c r="BG9"/>
  <c r="BF9"/>
  <c r="BE9"/>
  <c r="BD9"/>
  <c r="BC9"/>
  <c r="BB9"/>
  <c r="BA9"/>
  <c r="AZ9"/>
  <c r="AY9"/>
  <c r="AX9"/>
  <c r="AW9"/>
  <c r="AV9"/>
  <c r="AP9"/>
  <c r="AO9"/>
  <c r="AM9"/>
  <c r="AL9"/>
  <c r="AK9"/>
  <c r="AJ9"/>
  <c r="AG9"/>
  <c r="AF9"/>
  <c r="AE9"/>
  <c r="AD9"/>
  <c r="AC9"/>
  <c r="AB9"/>
  <c r="AA9"/>
  <c r="Z9"/>
  <c r="Y9"/>
  <c r="X9"/>
  <c r="V9"/>
  <c r="U9"/>
  <c r="T9"/>
  <c r="P9"/>
  <c r="N9"/>
  <c r="M9"/>
  <c r="L9"/>
  <c r="K9"/>
  <c r="I9"/>
  <c r="DW8"/>
  <c r="DV8"/>
  <c r="DU8"/>
  <c r="DT8"/>
  <c r="DS8"/>
  <c r="DR8"/>
  <c r="DQ8"/>
  <c r="DP8"/>
  <c r="DK8"/>
  <c r="DJ8"/>
  <c r="DI8"/>
  <c r="DH8"/>
  <c r="DG8"/>
  <c r="DF8"/>
  <c r="DE8"/>
  <c r="DD8"/>
  <c r="DC8"/>
  <c r="DB8"/>
  <c r="CY8"/>
  <c r="CX8"/>
  <c r="CW8"/>
  <c r="CV8"/>
  <c r="CU8"/>
  <c r="CT8"/>
  <c r="CS8"/>
  <c r="CR8"/>
  <c r="CM8"/>
  <c r="CK8"/>
  <c r="CI8"/>
  <c r="CD8"/>
  <c r="CC8"/>
  <c r="CA8"/>
  <c r="BZ8"/>
  <c r="BT8"/>
  <c r="BS8"/>
  <c r="BR8"/>
  <c r="BQ8"/>
  <c r="BP8"/>
  <c r="BO8"/>
  <c r="BN8"/>
  <c r="BM8"/>
  <c r="BL8"/>
  <c r="BJ8"/>
  <c r="BI8"/>
  <c r="BH8"/>
  <c r="BG8"/>
  <c r="BF8"/>
  <c r="BE8"/>
  <c r="BD8"/>
  <c r="BC8"/>
  <c r="BB8"/>
  <c r="BA8"/>
  <c r="AZ8"/>
  <c r="AY8"/>
  <c r="AX8"/>
  <c r="AW8"/>
  <c r="AV8"/>
  <c r="AP8"/>
  <c r="AO8"/>
  <c r="AM8"/>
  <c r="AL8"/>
  <c r="AK8"/>
  <c r="AJ8"/>
  <c r="AG8"/>
  <c r="AF8"/>
  <c r="AE8"/>
  <c r="AD8"/>
  <c r="AC8"/>
  <c r="AB8"/>
  <c r="AA8"/>
  <c r="Z8"/>
  <c r="Y8"/>
  <c r="X8"/>
  <c r="V8"/>
  <c r="U8"/>
  <c r="T8"/>
  <c r="P8"/>
  <c r="N8"/>
  <c r="M8"/>
  <c r="L8"/>
  <c r="K8"/>
  <c r="I8"/>
  <c r="CF134" i="6"/>
  <c r="CF133"/>
  <c r="CF132"/>
  <c r="CF131"/>
  <c r="CF130"/>
  <c r="CF129"/>
  <c r="CF128"/>
  <c r="CF127"/>
  <c r="CF126"/>
  <c r="CF125"/>
  <c r="CF124"/>
  <c r="CF123"/>
  <c r="CF122"/>
  <c r="CF121"/>
  <c r="CF120"/>
  <c r="CF119"/>
  <c r="CF118"/>
  <c r="CF117"/>
  <c r="CF116"/>
  <c r="CF115"/>
  <c r="CF114"/>
  <c r="CF113"/>
  <c r="CF112"/>
  <c r="CF111"/>
  <c r="CF110"/>
  <c r="CF109"/>
  <c r="CF108"/>
  <c r="CF107"/>
  <c r="CF106"/>
  <c r="CF105"/>
  <c r="CF104"/>
  <c r="CF103"/>
  <c r="CF102"/>
  <c r="CF101"/>
  <c r="CF100"/>
  <c r="CF99"/>
  <c r="CF98"/>
  <c r="CF97"/>
  <c r="CF96"/>
  <c r="CF95"/>
  <c r="CF94"/>
  <c r="CF93"/>
  <c r="CF92"/>
  <c r="CF91"/>
  <c r="CF90"/>
  <c r="CF89"/>
  <c r="CF88"/>
  <c r="CF87"/>
  <c r="CF86"/>
  <c r="CF85"/>
  <c r="CF84"/>
  <c r="CF83"/>
  <c r="CF82"/>
  <c r="CF81"/>
  <c r="CF80"/>
  <c r="CF79"/>
  <c r="CF78"/>
  <c r="CF77"/>
  <c r="CF76"/>
  <c r="CF75"/>
  <c r="CF74"/>
  <c r="CF73"/>
  <c r="CF72"/>
  <c r="CF71"/>
  <c r="CF70"/>
  <c r="CF69"/>
  <c r="CF68"/>
  <c r="CF67"/>
  <c r="CF66"/>
  <c r="CF65"/>
  <c r="CF64"/>
  <c r="CF63"/>
  <c r="CF62"/>
  <c r="CF61"/>
  <c r="CF60"/>
  <c r="CF59"/>
  <c r="CF58"/>
  <c r="CF57"/>
  <c r="CF56"/>
  <c r="CF55"/>
  <c r="CF54"/>
  <c r="CF53"/>
  <c r="CF52"/>
  <c r="CF51"/>
  <c r="CF50"/>
  <c r="CF49"/>
  <c r="CF48"/>
  <c r="CF47"/>
  <c r="CF46"/>
  <c r="CF45"/>
  <c r="CF44"/>
  <c r="CF43"/>
  <c r="CF42"/>
  <c r="CF41"/>
  <c r="CF40"/>
  <c r="CF39"/>
  <c r="CF38"/>
  <c r="CF37"/>
  <c r="CF36"/>
  <c r="CF35"/>
  <c r="CF34"/>
  <c r="CF33"/>
  <c r="CF32"/>
  <c r="CF31"/>
  <c r="CF30"/>
  <c r="CF29"/>
  <c r="CF28"/>
  <c r="CF27"/>
  <c r="CF26"/>
  <c r="CF25"/>
  <c r="CF24"/>
  <c r="CF23"/>
  <c r="CF22"/>
  <c r="CF21"/>
  <c r="CF20"/>
  <c r="CF19"/>
  <c r="CF18"/>
  <c r="CF17"/>
  <c r="CF16"/>
  <c r="CF15"/>
  <c r="CF14"/>
  <c r="CF13"/>
  <c r="CF12"/>
  <c r="CF11"/>
  <c r="BT134" i="5"/>
  <c r="BT133"/>
  <c r="BT132"/>
  <c r="BT131"/>
  <c r="BT130"/>
  <c r="BT129"/>
  <c r="BT128"/>
  <c r="BT127"/>
  <c r="BT126"/>
  <c r="BT125"/>
  <c r="BT124"/>
  <c r="BT123"/>
  <c r="BT122"/>
  <c r="BT121"/>
  <c r="BT120"/>
  <c r="BT119"/>
  <c r="BT118"/>
  <c r="BT117"/>
  <c r="BT116"/>
  <c r="BT115"/>
  <c r="BT114"/>
  <c r="BT113"/>
  <c r="BT112"/>
  <c r="BT111"/>
  <c r="BT110"/>
  <c r="BT109"/>
  <c r="BT108"/>
  <c r="BT107"/>
  <c r="BT106"/>
  <c r="BT105"/>
  <c r="BT104"/>
  <c r="BT103"/>
  <c r="BT102"/>
  <c r="CJ132" i="7" l="1"/>
  <c r="BX134"/>
  <c r="CJ128"/>
  <c r="BY64"/>
  <c r="CQ68"/>
  <c r="CQ72"/>
  <c r="CQ96"/>
  <c r="CJ54"/>
  <c r="CJ58"/>
  <c r="AI119"/>
  <c r="BX55"/>
  <c r="AI120"/>
  <c r="CJ19"/>
  <c r="CQ84"/>
  <c r="CQ88"/>
  <c r="BX34"/>
  <c r="CQ55"/>
  <c r="S59"/>
  <c r="EC59" s="1"/>
  <c r="BX107"/>
  <c r="R119"/>
  <c r="CZ119" s="1"/>
  <c r="R120"/>
  <c r="CZ120" s="1"/>
  <c r="BX120"/>
  <c r="CQ120"/>
  <c r="BX84"/>
  <c r="BX88"/>
  <c r="CJ99"/>
  <c r="BY48"/>
  <c r="BY52"/>
  <c r="CQ76"/>
  <c r="CQ99"/>
  <c r="CJ118"/>
  <c r="CJ120"/>
  <c r="BX123"/>
  <c r="BX128"/>
  <c r="BY129"/>
  <c r="BX132"/>
  <c r="CJ17"/>
  <c r="BX58"/>
  <c r="BX80"/>
  <c r="CJ88"/>
  <c r="CQ22"/>
  <c r="BX26"/>
  <c r="R54"/>
  <c r="DL54" s="1"/>
  <c r="CQ59"/>
  <c r="CQ89"/>
  <c r="BY125"/>
  <c r="DM126"/>
  <c r="BY117"/>
  <c r="AI106"/>
  <c r="AI100"/>
  <c r="BY79"/>
  <c r="CQ79"/>
  <c r="BY75"/>
  <c r="AI69"/>
  <c r="BY63"/>
  <c r="AI74"/>
  <c r="BX17"/>
  <c r="BY29"/>
  <c r="CJ30"/>
  <c r="BX38"/>
  <c r="CQ39"/>
  <c r="BX42"/>
  <c r="BY43"/>
  <c r="CQ43"/>
  <c r="CQ47"/>
  <c r="CJ52"/>
  <c r="BY58"/>
  <c r="BY60"/>
  <c r="CJ63"/>
  <c r="BX68"/>
  <c r="CJ70"/>
  <c r="BY74"/>
  <c r="CQ74"/>
  <c r="BX100"/>
  <c r="BY101"/>
  <c r="AI102"/>
  <c r="CJ115"/>
  <c r="CJ129"/>
  <c r="CQ132"/>
  <c r="DZ49"/>
  <c r="DZ110"/>
  <c r="DZ130"/>
  <c r="CJ28"/>
  <c r="CJ38"/>
  <c r="R45"/>
  <c r="CZ45" s="1"/>
  <c r="S46"/>
  <c r="DA46" s="1"/>
  <c r="S47"/>
  <c r="DA47" s="1"/>
  <c r="CQ56"/>
  <c r="BX61"/>
  <c r="BX70"/>
  <c r="BY71"/>
  <c r="CQ71"/>
  <c r="CJ85"/>
  <c r="AI89"/>
  <c r="BX91"/>
  <c r="S92"/>
  <c r="EC92" s="1"/>
  <c r="CJ100"/>
  <c r="S108"/>
  <c r="DM108" s="1"/>
  <c r="CQ116"/>
  <c r="BY124"/>
  <c r="CQ124"/>
  <c r="CQ125"/>
  <c r="CJ127"/>
  <c r="CJ131"/>
  <c r="BY12"/>
  <c r="CQ16"/>
  <c r="CQ17"/>
  <c r="CJ18"/>
  <c r="CJ22"/>
  <c r="BY25"/>
  <c r="CQ26"/>
  <c r="BY30"/>
  <c r="CQ30"/>
  <c r="BY36"/>
  <c r="CQ40"/>
  <c r="CQ46"/>
  <c r="BX47"/>
  <c r="CJ50"/>
  <c r="CJ59"/>
  <c r="AI60"/>
  <c r="BX62"/>
  <c r="CJ66"/>
  <c r="CJ68"/>
  <c r="AI77"/>
  <c r="BY80"/>
  <c r="CJ80"/>
  <c r="R83"/>
  <c r="DL83" s="1"/>
  <c r="BX83"/>
  <c r="BY84"/>
  <c r="CJ84"/>
  <c r="S87"/>
  <c r="DA87" s="1"/>
  <c r="BX87"/>
  <c r="S88"/>
  <c r="DZ88" s="1"/>
  <c r="BY88"/>
  <c r="CZ88"/>
  <c r="CJ89"/>
  <c r="R95"/>
  <c r="DL95" s="1"/>
  <c r="BX95"/>
  <c r="BY96"/>
  <c r="CJ101"/>
  <c r="CQ107"/>
  <c r="CJ116"/>
  <c r="BY123"/>
  <c r="CJ123"/>
  <c r="BX124"/>
  <c r="BY127"/>
  <c r="BY128"/>
  <c r="CQ129"/>
  <c r="DL96"/>
  <c r="DL72"/>
  <c r="DY23"/>
  <c r="DY51"/>
  <c r="DY67"/>
  <c r="BY68"/>
  <c r="DM69"/>
  <c r="DZ90"/>
  <c r="AI15"/>
  <c r="CJ15"/>
  <c r="AI20"/>
  <c r="CQ27"/>
  <c r="BY28"/>
  <c r="CQ28"/>
  <c r="AI30"/>
  <c r="CJ29"/>
  <c r="CJ33"/>
  <c r="CJ39"/>
  <c r="BY42"/>
  <c r="CJ47"/>
  <c r="CZ47"/>
  <c r="AI48"/>
  <c r="CJ48"/>
  <c r="BY51"/>
  <c r="CQ51"/>
  <c r="CQ52"/>
  <c r="AI53"/>
  <c r="DM53"/>
  <c r="BY54"/>
  <c r="BY55"/>
  <c r="BX59"/>
  <c r="BY70"/>
  <c r="S72"/>
  <c r="EC72" s="1"/>
  <c r="S75"/>
  <c r="DM75" s="1"/>
  <c r="BX75"/>
  <c r="S76"/>
  <c r="EC76" s="1"/>
  <c r="CQ80"/>
  <c r="CQ85"/>
  <c r="CJ86"/>
  <c r="DZ86"/>
  <c r="CQ91"/>
  <c r="BY100"/>
  <c r="S111"/>
  <c r="DA111" s="1"/>
  <c r="BX112"/>
  <c r="CQ113"/>
  <c r="BX114"/>
  <c r="S115"/>
  <c r="DA115" s="1"/>
  <c r="BX116"/>
  <c r="BY118"/>
  <c r="CQ118"/>
  <c r="CQ119"/>
  <c r="CJ124"/>
  <c r="CJ125"/>
  <c r="DZ126"/>
  <c r="BY131"/>
  <c r="BX133"/>
  <c r="BY132"/>
  <c r="DL108"/>
  <c r="BX43"/>
  <c r="AI44"/>
  <c r="CJ43"/>
  <c r="AI42"/>
  <c r="CJ40"/>
  <c r="AI38"/>
  <c r="BX35"/>
  <c r="CQ35"/>
  <c r="BY34"/>
  <c r="BX33"/>
  <c r="CQ34"/>
  <c r="CJ31"/>
  <c r="DY31"/>
  <c r="BX27"/>
  <c r="BX25"/>
  <c r="CJ25"/>
  <c r="DA95"/>
  <c r="DM95"/>
  <c r="AI80"/>
  <c r="AI98"/>
  <c r="AI131"/>
  <c r="AI18"/>
  <c r="BX18"/>
  <c r="BX19"/>
  <c r="CJ32"/>
  <c r="BX36"/>
  <c r="BX44"/>
  <c r="BX45"/>
  <c r="AI57"/>
  <c r="BY59"/>
  <c r="AI62"/>
  <c r="CJ64"/>
  <c r="CZ76"/>
  <c r="CJ90"/>
  <c r="CJ95"/>
  <c r="CJ105"/>
  <c r="BX110"/>
  <c r="BX117"/>
  <c r="CQ121"/>
  <c r="BX122"/>
  <c r="S18"/>
  <c r="DA18" s="1"/>
  <c r="BY22"/>
  <c r="CJ24"/>
  <c r="BY26"/>
  <c r="CJ27"/>
  <c r="DY27"/>
  <c r="BY32"/>
  <c r="CQ32"/>
  <c r="AI34"/>
  <c r="R34"/>
  <c r="DL34" s="1"/>
  <c r="CJ35"/>
  <c r="DY35"/>
  <c r="CJ36"/>
  <c r="DZ37"/>
  <c r="BY39"/>
  <c r="S42"/>
  <c r="DM42" s="1"/>
  <c r="CJ42"/>
  <c r="R49"/>
  <c r="DY49" s="1"/>
  <c r="BX49"/>
  <c r="BX50"/>
  <c r="BX52"/>
  <c r="S58"/>
  <c r="DA58" s="1"/>
  <c r="CQ62"/>
  <c r="BX63"/>
  <c r="CZ63"/>
  <c r="AI64"/>
  <c r="CQ64"/>
  <c r="BY66"/>
  <c r="BY67"/>
  <c r="CQ67"/>
  <c r="R70"/>
  <c r="EB70" s="1"/>
  <c r="AI75"/>
  <c r="CQ77"/>
  <c r="S79"/>
  <c r="DA79" s="1"/>
  <c r="CQ83"/>
  <c r="BY90"/>
  <c r="CQ90"/>
  <c r="S91"/>
  <c r="DM91" s="1"/>
  <c r="CJ92"/>
  <c r="CZ92"/>
  <c r="AI93"/>
  <c r="CJ93"/>
  <c r="CQ95"/>
  <c r="S96"/>
  <c r="EC96" s="1"/>
  <c r="R99"/>
  <c r="DL99" s="1"/>
  <c r="CQ100"/>
  <c r="CQ101"/>
  <c r="BY103"/>
  <c r="CQ103"/>
  <c r="CQ104"/>
  <c r="AI107"/>
  <c r="BY106"/>
  <c r="CQ106"/>
  <c r="S107"/>
  <c r="EC107" s="1"/>
  <c r="CJ108"/>
  <c r="CZ108"/>
  <c r="AI109"/>
  <c r="CJ109"/>
  <c r="AI112"/>
  <c r="CJ112"/>
  <c r="CJ117"/>
  <c r="R126"/>
  <c r="DL126" s="1"/>
  <c r="R130"/>
  <c r="DL130" s="1"/>
  <c r="AI134"/>
  <c r="DL92"/>
  <c r="AI50"/>
  <c r="DZ65"/>
  <c r="CQ19"/>
  <c r="BX20"/>
  <c r="CJ23"/>
  <c r="AI41"/>
  <c r="BX46"/>
  <c r="CJ62"/>
  <c r="DY63"/>
  <c r="AI66"/>
  <c r="CJ73"/>
  <c r="CJ76"/>
  <c r="CJ77"/>
  <c r="DZ78"/>
  <c r="BX97"/>
  <c r="CJ104"/>
  <c r="CJ106"/>
  <c r="BY24"/>
  <c r="CQ24"/>
  <c r="R26"/>
  <c r="DY26" s="1"/>
  <c r="BY33"/>
  <c r="CQ36"/>
  <c r="AI37"/>
  <c r="DM37"/>
  <c r="BY38"/>
  <c r="CQ42"/>
  <c r="AI46"/>
  <c r="DY47"/>
  <c r="AI54"/>
  <c r="AI55"/>
  <c r="S62"/>
  <c r="DA62" s="1"/>
  <c r="S63"/>
  <c r="DM63" s="1"/>
  <c r="R65"/>
  <c r="EB65" s="1"/>
  <c r="BY72"/>
  <c r="CQ75"/>
  <c r="BY78"/>
  <c r="CQ78"/>
  <c r="BY83"/>
  <c r="S84"/>
  <c r="DZ84" s="1"/>
  <c r="CZ84"/>
  <c r="AI85"/>
  <c r="CQ87"/>
  <c r="CQ92"/>
  <c r="DM94"/>
  <c r="S104"/>
  <c r="EC104" s="1"/>
  <c r="CQ108"/>
  <c r="CQ109"/>
  <c r="BY111"/>
  <c r="BY112"/>
  <c r="CQ112"/>
  <c r="BY115"/>
  <c r="BY116"/>
  <c r="DZ118"/>
  <c r="BY120"/>
  <c r="AI127"/>
  <c r="DL76"/>
  <c r="DL112"/>
  <c r="DA38"/>
  <c r="DM38"/>
  <c r="EB43"/>
  <c r="DL43"/>
  <c r="CZ46"/>
  <c r="DL46"/>
  <c r="DL18"/>
  <c r="EB18"/>
  <c r="EB19"/>
  <c r="DL19"/>
  <c r="BX40"/>
  <c r="BY40"/>
  <c r="CZ42"/>
  <c r="DL42"/>
  <c r="R50"/>
  <c r="EB50" s="1"/>
  <c r="S50"/>
  <c r="DZ50" s="1"/>
  <c r="R55"/>
  <c r="S55"/>
  <c r="DA55" s="1"/>
  <c r="EC61"/>
  <c r="DM61"/>
  <c r="BX76"/>
  <c r="BY76"/>
  <c r="CZ111"/>
  <c r="DL111"/>
  <c r="S41"/>
  <c r="DZ41" s="1"/>
  <c r="R41"/>
  <c r="EB41" s="1"/>
  <c r="BX56"/>
  <c r="BY56"/>
  <c r="CZ58"/>
  <c r="DL58"/>
  <c r="R66"/>
  <c r="EB66" s="1"/>
  <c r="S66"/>
  <c r="DZ66" s="1"/>
  <c r="DA70"/>
  <c r="DM70"/>
  <c r="AI86"/>
  <c r="AI87"/>
  <c r="BY92"/>
  <c r="BX92"/>
  <c r="R127"/>
  <c r="DL127" s="1"/>
  <c r="S127"/>
  <c r="EC127" s="1"/>
  <c r="R128"/>
  <c r="CZ128" s="1"/>
  <c r="S128"/>
  <c r="EC128" s="1"/>
  <c r="R131"/>
  <c r="DL131" s="1"/>
  <c r="S131"/>
  <c r="DZ131" s="1"/>
  <c r="R132"/>
  <c r="S132"/>
  <c r="DA132" s="1"/>
  <c r="BY18"/>
  <c r="CZ19"/>
  <c r="AI26"/>
  <c r="AI35"/>
  <c r="DZ61"/>
  <c r="DY18"/>
  <c r="BX21"/>
  <c r="R22"/>
  <c r="BX23"/>
  <c r="CQ23"/>
  <c r="BX30"/>
  <c r="AI31"/>
  <c r="AI32"/>
  <c r="CJ34"/>
  <c r="R38"/>
  <c r="DY38" s="1"/>
  <c r="AI39"/>
  <c r="BX39"/>
  <c r="S43"/>
  <c r="DM43" s="1"/>
  <c r="CZ43"/>
  <c r="BY44"/>
  <c r="BY47"/>
  <c r="AI51"/>
  <c r="CJ51"/>
  <c r="AI58"/>
  <c r="CQ58"/>
  <c r="CQ63"/>
  <c r="BX65"/>
  <c r="BX66"/>
  <c r="BX67"/>
  <c r="AI70"/>
  <c r="BX72"/>
  <c r="CJ96"/>
  <c r="BY97"/>
  <c r="CQ128"/>
  <c r="BY133"/>
  <c r="S57"/>
  <c r="DZ57" s="1"/>
  <c r="R57"/>
  <c r="EB57" s="1"/>
  <c r="R71"/>
  <c r="DY71" s="1"/>
  <c r="S71"/>
  <c r="DA71" s="1"/>
  <c r="AI90"/>
  <c r="AI91"/>
  <c r="R100"/>
  <c r="DL100" s="1"/>
  <c r="S100"/>
  <c r="EC100" s="1"/>
  <c r="R103"/>
  <c r="DY103" s="1"/>
  <c r="S103"/>
  <c r="DM103" s="1"/>
  <c r="BY104"/>
  <c r="BX104"/>
  <c r="R116"/>
  <c r="DY116" s="1"/>
  <c r="S116"/>
  <c r="EC116" s="1"/>
  <c r="R124"/>
  <c r="S124"/>
  <c r="EC124" s="1"/>
  <c r="R39"/>
  <c r="DY39" s="1"/>
  <c r="S39"/>
  <c r="DM39" s="1"/>
  <c r="EC45"/>
  <c r="DM45"/>
  <c r="DA54"/>
  <c r="DM54"/>
  <c r="EB59"/>
  <c r="DL59"/>
  <c r="CZ62"/>
  <c r="DL62"/>
  <c r="R80"/>
  <c r="DY80" s="1"/>
  <c r="S80"/>
  <c r="EC80" s="1"/>
  <c r="S98"/>
  <c r="R98"/>
  <c r="DL98" s="1"/>
  <c r="DA99"/>
  <c r="DM99"/>
  <c r="EC99"/>
  <c r="BY108"/>
  <c r="BX108"/>
  <c r="EC114"/>
  <c r="DM114"/>
  <c r="R123"/>
  <c r="DL123" s="1"/>
  <c r="S123"/>
  <c r="EC123" s="1"/>
  <c r="S134"/>
  <c r="DZ134" s="1"/>
  <c r="R134"/>
  <c r="DL134" s="1"/>
  <c r="AI27"/>
  <c r="AI28"/>
  <c r="CQ18"/>
  <c r="S19"/>
  <c r="DZ19" s="1"/>
  <c r="BX22"/>
  <c r="AI23"/>
  <c r="AI24"/>
  <c r="CJ26"/>
  <c r="BX29"/>
  <c r="R30"/>
  <c r="BX31"/>
  <c r="CQ31"/>
  <c r="DZ45"/>
  <c r="CJ46"/>
  <c r="CQ48"/>
  <c r="BY50"/>
  <c r="BX51"/>
  <c r="BX54"/>
  <c r="CJ55"/>
  <c r="CJ56"/>
  <c r="BX60"/>
  <c r="R61"/>
  <c r="DY61" s="1"/>
  <c r="AI67"/>
  <c r="CJ67"/>
  <c r="CJ72"/>
  <c r="BX79"/>
  <c r="BX96"/>
  <c r="BX111"/>
  <c r="EB111"/>
  <c r="AI71"/>
  <c r="CJ78"/>
  <c r="CJ97"/>
  <c r="DL84"/>
  <c r="DL104"/>
  <c r="CQ15"/>
  <c r="BX16"/>
  <c r="BY17"/>
  <c r="AI19"/>
  <c r="CJ20"/>
  <c r="CJ21"/>
  <c r="S23"/>
  <c r="DZ23" s="1"/>
  <c r="BX24"/>
  <c r="R25"/>
  <c r="DY25" s="1"/>
  <c r="DZ25"/>
  <c r="S27"/>
  <c r="DZ27" s="1"/>
  <c r="BX28"/>
  <c r="R29"/>
  <c r="EB29" s="1"/>
  <c r="DZ29"/>
  <c r="S31"/>
  <c r="DZ31" s="1"/>
  <c r="BX32"/>
  <c r="R33"/>
  <c r="DY33" s="1"/>
  <c r="DZ33"/>
  <c r="S35"/>
  <c r="EC35" s="1"/>
  <c r="R37"/>
  <c r="DY37" s="1"/>
  <c r="BX37"/>
  <c r="AI43"/>
  <c r="CJ44"/>
  <c r="AI45"/>
  <c r="BX48"/>
  <c r="CQ50"/>
  <c r="S51"/>
  <c r="DA51" s="1"/>
  <c r="CZ51"/>
  <c r="AI52"/>
  <c r="R53"/>
  <c r="DY53" s="1"/>
  <c r="BX53"/>
  <c r="DZ53"/>
  <c r="AI59"/>
  <c r="CJ60"/>
  <c r="AI61"/>
  <c r="BX64"/>
  <c r="CQ66"/>
  <c r="S67"/>
  <c r="DM67" s="1"/>
  <c r="CZ67"/>
  <c r="AI68"/>
  <c r="R69"/>
  <c r="DY69" s="1"/>
  <c r="BX69"/>
  <c r="DZ69"/>
  <c r="DY72"/>
  <c r="AI73"/>
  <c r="CQ73"/>
  <c r="CJ81"/>
  <c r="DZ82"/>
  <c r="AI84"/>
  <c r="BX86"/>
  <c r="BY87"/>
  <c r="EB87"/>
  <c r="AI88"/>
  <c r="BY91"/>
  <c r="CQ93"/>
  <c r="BX94"/>
  <c r="CQ97"/>
  <c r="BX98"/>
  <c r="BX101"/>
  <c r="BY102"/>
  <c r="CQ102"/>
  <c r="AI104"/>
  <c r="AI105"/>
  <c r="BY107"/>
  <c r="CQ111"/>
  <c r="S112"/>
  <c r="DZ112" s="1"/>
  <c r="CZ112"/>
  <c r="AI113"/>
  <c r="AI114"/>
  <c r="AI117"/>
  <c r="BY119"/>
  <c r="CJ121"/>
  <c r="DM122"/>
  <c r="BX125"/>
  <c r="BX129"/>
  <c r="DL23"/>
  <c r="DL27"/>
  <c r="DL31"/>
  <c r="DL35"/>
  <c r="DL47"/>
  <c r="DL51"/>
  <c r="DL63"/>
  <c r="DL67"/>
  <c r="DL75"/>
  <c r="DL79"/>
  <c r="DL87"/>
  <c r="DL91"/>
  <c r="DL107"/>
  <c r="AI78"/>
  <c r="BX82"/>
  <c r="AI94"/>
  <c r="AI101"/>
  <c r="CJ102"/>
  <c r="AI110"/>
  <c r="CJ110"/>
  <c r="CJ113"/>
  <c r="CQ117"/>
  <c r="AI124"/>
  <c r="AI125"/>
  <c r="BX126"/>
  <c r="AI128"/>
  <c r="AI129"/>
  <c r="BX130"/>
  <c r="AI132"/>
  <c r="CJ133"/>
  <c r="DL88"/>
  <c r="DY19"/>
  <c r="BY20"/>
  <c r="CQ20"/>
  <c r="AI22"/>
  <c r="CZ23"/>
  <c r="CQ25"/>
  <c r="CZ27"/>
  <c r="CQ29"/>
  <c r="CZ31"/>
  <c r="CQ33"/>
  <c r="CZ35"/>
  <c r="CQ38"/>
  <c r="AI40"/>
  <c r="BX41"/>
  <c r="DY43"/>
  <c r="CQ44"/>
  <c r="BY46"/>
  <c r="AI47"/>
  <c r="AI49"/>
  <c r="DM49"/>
  <c r="CQ54"/>
  <c r="AI56"/>
  <c r="BX57"/>
  <c r="DY59"/>
  <c r="CQ60"/>
  <c r="BY62"/>
  <c r="AI63"/>
  <c r="AI65"/>
  <c r="DM65"/>
  <c r="CQ70"/>
  <c r="AI72"/>
  <c r="CJ74"/>
  <c r="AI76"/>
  <c r="AI81"/>
  <c r="CQ81"/>
  <c r="AI82"/>
  <c r="CJ82"/>
  <c r="AI92"/>
  <c r="BY95"/>
  <c r="AI96"/>
  <c r="AI97"/>
  <c r="AI103"/>
  <c r="AI108"/>
  <c r="AI116"/>
  <c r="CQ115"/>
  <c r="AI121"/>
  <c r="AI122"/>
  <c r="CQ123"/>
  <c r="AI126"/>
  <c r="CQ127"/>
  <c r="AI130"/>
  <c r="DM130"/>
  <c r="CQ131"/>
  <c r="AI133"/>
  <c r="BY21"/>
  <c r="CQ21"/>
  <c r="R21"/>
  <c r="DY21" s="1"/>
  <c r="DZ21"/>
  <c r="R17"/>
  <c r="DL17" s="1"/>
  <c r="DZ17"/>
  <c r="DY15"/>
  <c r="S15"/>
  <c r="DM15" s="1"/>
  <c r="CZ15"/>
  <c r="DL15"/>
  <c r="CJ14"/>
  <c r="BX14"/>
  <c r="BY14"/>
  <c r="CQ14"/>
  <c r="S14"/>
  <c r="DA14" s="1"/>
  <c r="BX13"/>
  <c r="CM10"/>
  <c r="CQ12"/>
  <c r="BY13"/>
  <c r="W9"/>
  <c r="AI14"/>
  <c r="DL14"/>
  <c r="AI12"/>
  <c r="BY11"/>
  <c r="BX12"/>
  <c r="AR8"/>
  <c r="AR9"/>
  <c r="AR10"/>
  <c r="CJ13"/>
  <c r="Q8"/>
  <c r="CJ9"/>
  <c r="S11"/>
  <c r="DA11" s="1"/>
  <c r="Q10"/>
  <c r="R13"/>
  <c r="DY13" s="1"/>
  <c r="EB14"/>
  <c r="DY14"/>
  <c r="CM9"/>
  <c r="CJ11"/>
  <c r="R11"/>
  <c r="DY11" s="1"/>
  <c r="Q9"/>
  <c r="AI13"/>
  <c r="DZ13"/>
  <c r="DM13"/>
  <c r="CJ16"/>
  <c r="BX15"/>
  <c r="BY15"/>
  <c r="AI16"/>
  <c r="AI17"/>
  <c r="DM17"/>
  <c r="DA17"/>
  <c r="EC17"/>
  <c r="DM21"/>
  <c r="DA21"/>
  <c r="EC21"/>
  <c r="DM25"/>
  <c r="DA25"/>
  <c r="EC25"/>
  <c r="DA29"/>
  <c r="DM29"/>
  <c r="EC29"/>
  <c r="DA33"/>
  <c r="EC33"/>
  <c r="DM33"/>
  <c r="EC13"/>
  <c r="W8"/>
  <c r="CJ12"/>
  <c r="CQ13"/>
  <c r="BY16"/>
  <c r="S36"/>
  <c r="R36"/>
  <c r="DL36" s="1"/>
  <c r="DZ38"/>
  <c r="S44"/>
  <c r="R44"/>
  <c r="DL44" s="1"/>
  <c r="DY46"/>
  <c r="DZ54"/>
  <c r="S56"/>
  <c r="R56"/>
  <c r="DL56" s="1"/>
  <c r="DY58"/>
  <c r="S60"/>
  <c r="R60"/>
  <c r="DL60" s="1"/>
  <c r="DY62"/>
  <c r="S64"/>
  <c r="R64"/>
  <c r="DL64" s="1"/>
  <c r="S68"/>
  <c r="R68"/>
  <c r="DL68" s="1"/>
  <c r="DZ70"/>
  <c r="BX77"/>
  <c r="BY77"/>
  <c r="DZ83"/>
  <c r="DY84"/>
  <c r="R89"/>
  <c r="DL89" s="1"/>
  <c r="S89"/>
  <c r="BX93"/>
  <c r="BY93"/>
  <c r="R97"/>
  <c r="DL97" s="1"/>
  <c r="S97"/>
  <c r="EC102"/>
  <c r="DM102"/>
  <c r="S106"/>
  <c r="R106"/>
  <c r="DL106" s="1"/>
  <c r="DY111"/>
  <c r="DY112"/>
  <c r="DA119"/>
  <c r="DM119"/>
  <c r="BX121"/>
  <c r="BY121"/>
  <c r="R125"/>
  <c r="DL125" s="1"/>
  <c r="S125"/>
  <c r="AI21"/>
  <c r="AI25"/>
  <c r="AI29"/>
  <c r="AI95"/>
  <c r="AI123"/>
  <c r="BY27"/>
  <c r="S40"/>
  <c r="R40"/>
  <c r="DL40" s="1"/>
  <c r="DY42"/>
  <c r="S48"/>
  <c r="R48"/>
  <c r="DL48" s="1"/>
  <c r="S52"/>
  <c r="R52"/>
  <c r="DL52" s="1"/>
  <c r="R77"/>
  <c r="DL77" s="1"/>
  <c r="S77"/>
  <c r="BX81"/>
  <c r="BY81"/>
  <c r="DA83"/>
  <c r="DM83"/>
  <c r="EC83"/>
  <c r="DY87"/>
  <c r="DY88"/>
  <c r="R93"/>
  <c r="DL93" s="1"/>
  <c r="S93"/>
  <c r="DZ95"/>
  <c r="BX109"/>
  <c r="BY109"/>
  <c r="R121"/>
  <c r="DL121" s="1"/>
  <c r="S121"/>
  <c r="BX73"/>
  <c r="BY73"/>
  <c r="DY75"/>
  <c r="DY76"/>
  <c r="R81"/>
  <c r="DL81" s="1"/>
  <c r="S81"/>
  <c r="BX85"/>
  <c r="BY85"/>
  <c r="DY91"/>
  <c r="DY92"/>
  <c r="R109"/>
  <c r="DL109" s="1"/>
  <c r="S109"/>
  <c r="BX113"/>
  <c r="BY113"/>
  <c r="CZ115"/>
  <c r="EB115"/>
  <c r="DZ120"/>
  <c r="R133"/>
  <c r="DL133" s="1"/>
  <c r="S133"/>
  <c r="AI33"/>
  <c r="CI9"/>
  <c r="BY19"/>
  <c r="BY23"/>
  <c r="BY31"/>
  <c r="BY35"/>
  <c r="BX74"/>
  <c r="EB75"/>
  <c r="AI79"/>
  <c r="BX90"/>
  <c r="EB91"/>
  <c r="DZ102"/>
  <c r="CI10"/>
  <c r="W10"/>
  <c r="BX11"/>
  <c r="CJ10"/>
  <c r="R12"/>
  <c r="DL12" s="1"/>
  <c r="DM12"/>
  <c r="R16"/>
  <c r="DL16" s="1"/>
  <c r="DM16"/>
  <c r="R20"/>
  <c r="DL20" s="1"/>
  <c r="DM20"/>
  <c r="DZ22"/>
  <c r="R24"/>
  <c r="DL24" s="1"/>
  <c r="DM24"/>
  <c r="DZ26"/>
  <c r="R28"/>
  <c r="DL28" s="1"/>
  <c r="DM28"/>
  <c r="DZ30"/>
  <c r="R32"/>
  <c r="DL32" s="1"/>
  <c r="DM32"/>
  <c r="DZ34"/>
  <c r="AI36"/>
  <c r="CJ37"/>
  <c r="DA37"/>
  <c r="EC38"/>
  <c r="CJ41"/>
  <c r="CJ45"/>
  <c r="DA45"/>
  <c r="CJ49"/>
  <c r="DA49"/>
  <c r="CJ53"/>
  <c r="DA53"/>
  <c r="EC54"/>
  <c r="CJ57"/>
  <c r="CJ61"/>
  <c r="DA61"/>
  <c r="CJ65"/>
  <c r="DA65"/>
  <c r="CJ69"/>
  <c r="DA69"/>
  <c r="EC70"/>
  <c r="BX78"/>
  <c r="EB79"/>
  <c r="BY82"/>
  <c r="CQ82"/>
  <c r="AI83"/>
  <c r="CJ98"/>
  <c r="DY104"/>
  <c r="BX106"/>
  <c r="EB107"/>
  <c r="BY110"/>
  <c r="CQ110"/>
  <c r="AI111"/>
  <c r="AI115"/>
  <c r="BX115"/>
  <c r="R118"/>
  <c r="DL118" s="1"/>
  <c r="EC119"/>
  <c r="BX131"/>
  <c r="S74"/>
  <c r="R74"/>
  <c r="DL74" s="1"/>
  <c r="DY79"/>
  <c r="R85"/>
  <c r="DL85" s="1"/>
  <c r="S85"/>
  <c r="BX89"/>
  <c r="BY89"/>
  <c r="BY99"/>
  <c r="BX99"/>
  <c r="BX105"/>
  <c r="BY105"/>
  <c r="DY107"/>
  <c r="DY108"/>
  <c r="R113"/>
  <c r="DL113" s="1"/>
  <c r="S113"/>
  <c r="DY115"/>
  <c r="EC118"/>
  <c r="DM118"/>
  <c r="DA120"/>
  <c r="DM120"/>
  <c r="EC120"/>
  <c r="R129"/>
  <c r="DL129" s="1"/>
  <c r="S129"/>
  <c r="CQ11"/>
  <c r="DA12"/>
  <c r="DZ12"/>
  <c r="DA16"/>
  <c r="DZ16"/>
  <c r="DA20"/>
  <c r="DZ20"/>
  <c r="DM22"/>
  <c r="EC22"/>
  <c r="DA24"/>
  <c r="DZ24"/>
  <c r="DM26"/>
  <c r="EC26"/>
  <c r="DA28"/>
  <c r="DZ28"/>
  <c r="DM30"/>
  <c r="EC30"/>
  <c r="DA32"/>
  <c r="DZ32"/>
  <c r="DM34"/>
  <c r="EC34"/>
  <c r="BY37"/>
  <c r="CQ37"/>
  <c r="BY41"/>
  <c r="CQ41"/>
  <c r="EB42"/>
  <c r="BY45"/>
  <c r="CQ45"/>
  <c r="EB46"/>
  <c r="BY49"/>
  <c r="CQ49"/>
  <c r="BY53"/>
  <c r="CQ53"/>
  <c r="BY57"/>
  <c r="CQ57"/>
  <c r="EB58"/>
  <c r="BY61"/>
  <c r="CQ61"/>
  <c r="EB62"/>
  <c r="BY65"/>
  <c r="CQ65"/>
  <c r="BY69"/>
  <c r="CQ69"/>
  <c r="BY86"/>
  <c r="CQ86"/>
  <c r="CZ96"/>
  <c r="R102"/>
  <c r="DL102" s="1"/>
  <c r="DA102"/>
  <c r="AI118"/>
  <c r="BX127"/>
  <c r="CQ133"/>
  <c r="DZ99"/>
  <c r="R101"/>
  <c r="DL101" s="1"/>
  <c r="S101"/>
  <c r="R117"/>
  <c r="DL117" s="1"/>
  <c r="S117"/>
  <c r="CJ71"/>
  <c r="DA78"/>
  <c r="DA82"/>
  <c r="DA86"/>
  <c r="DA90"/>
  <c r="BY94"/>
  <c r="CQ94"/>
  <c r="DZ94"/>
  <c r="AI99"/>
  <c r="CJ103"/>
  <c r="DA110"/>
  <c r="BY114"/>
  <c r="CQ114"/>
  <c r="DZ114"/>
  <c r="CJ119"/>
  <c r="BY122"/>
  <c r="CQ122"/>
  <c r="DZ122"/>
  <c r="BY126"/>
  <c r="CQ126"/>
  <c r="BY130"/>
  <c r="CQ130"/>
  <c r="BY134"/>
  <c r="CQ134"/>
  <c r="R73"/>
  <c r="DL73" s="1"/>
  <c r="S73"/>
  <c r="R105"/>
  <c r="DL105" s="1"/>
  <c r="S105"/>
  <c r="DZ119"/>
  <c r="BX71"/>
  <c r="CZ72"/>
  <c r="CJ75"/>
  <c r="R78"/>
  <c r="DL78" s="1"/>
  <c r="DM78"/>
  <c r="CJ79"/>
  <c r="R82"/>
  <c r="DM82"/>
  <c r="CJ83"/>
  <c r="R86"/>
  <c r="DL86" s="1"/>
  <c r="DM86"/>
  <c r="CJ87"/>
  <c r="R90"/>
  <c r="DM90"/>
  <c r="CJ91"/>
  <c r="R94"/>
  <c r="DL94" s="1"/>
  <c r="CJ94"/>
  <c r="DA94"/>
  <c r="EC95"/>
  <c r="DY96"/>
  <c r="BY98"/>
  <c r="CQ98"/>
  <c r="BX102"/>
  <c r="BX103"/>
  <c r="CZ104"/>
  <c r="CQ105"/>
  <c r="CJ107"/>
  <c r="R110"/>
  <c r="DL110" s="1"/>
  <c r="DM110"/>
  <c r="CJ111"/>
  <c r="R114"/>
  <c r="DL114" s="1"/>
  <c r="CJ114"/>
  <c r="DA114"/>
  <c r="BX118"/>
  <c r="BX119"/>
  <c r="R122"/>
  <c r="DL122" s="1"/>
  <c r="CJ122"/>
  <c r="DA122"/>
  <c r="CJ126"/>
  <c r="DA126"/>
  <c r="CJ130"/>
  <c r="DA130"/>
  <c r="CJ134"/>
  <c r="A152" i="6"/>
  <c r="B201"/>
  <c r="B152"/>
  <c r="DM84" i="7" l="1"/>
  <c r="EC108"/>
  <c r="EB99"/>
  <c r="DZ47"/>
  <c r="EC47"/>
  <c r="DM112"/>
  <c r="DM47"/>
  <c r="CZ99"/>
  <c r="DY83"/>
  <c r="DY120"/>
  <c r="EB54"/>
  <c r="DZ111"/>
  <c r="CZ54"/>
  <c r="EC43"/>
  <c r="DZ75"/>
  <c r="DM132"/>
  <c r="EB127"/>
  <c r="EC91"/>
  <c r="EB49"/>
  <c r="DY119"/>
  <c r="DL119"/>
  <c r="DL120"/>
  <c r="DA96"/>
  <c r="DZ91"/>
  <c r="EB126"/>
  <c r="DM59"/>
  <c r="EB119"/>
  <c r="DM116"/>
  <c r="DA67"/>
  <c r="DZ132"/>
  <c r="DZ59"/>
  <c r="DM14"/>
  <c r="DZ108"/>
  <c r="DM80"/>
  <c r="DA59"/>
  <c r="EB120"/>
  <c r="DZ46"/>
  <c r="EC15"/>
  <c r="DY57"/>
  <c r="EC50"/>
  <c r="EC46"/>
  <c r="EC42"/>
  <c r="DZ42"/>
  <c r="DA108"/>
  <c r="EB45"/>
  <c r="DM96"/>
  <c r="EC75"/>
  <c r="DA42"/>
  <c r="DM46"/>
  <c r="DA134"/>
  <c r="DZ96"/>
  <c r="EC18"/>
  <c r="DA88"/>
  <c r="DY54"/>
  <c r="EB83"/>
  <c r="DM111"/>
  <c r="DA103"/>
  <c r="DM87"/>
  <c r="DZ87"/>
  <c r="DM79"/>
  <c r="DA75"/>
  <c r="EC66"/>
  <c r="EC63"/>
  <c r="DZ63"/>
  <c r="EB61"/>
  <c r="DM51"/>
  <c r="DZ51"/>
  <c r="DA92"/>
  <c r="DZ92"/>
  <c r="DA107"/>
  <c r="EC79"/>
  <c r="EB34"/>
  <c r="DM58"/>
  <c r="EC131"/>
  <c r="DZ71"/>
  <c r="DZ124"/>
  <c r="CZ134"/>
  <c r="DA124"/>
  <c r="DM92"/>
  <c r="DA91"/>
  <c r="DM76"/>
  <c r="DY126"/>
  <c r="DY100"/>
  <c r="EC51"/>
  <c r="EC88"/>
  <c r="DZ76"/>
  <c r="CZ98"/>
  <c r="CZ123"/>
  <c r="DM107"/>
  <c r="EB95"/>
  <c r="DA63"/>
  <c r="DZ58"/>
  <c r="CZ83"/>
  <c r="CZ34"/>
  <c r="DZ79"/>
  <c r="DA76"/>
  <c r="EC71"/>
  <c r="DZ127"/>
  <c r="DM72"/>
  <c r="DZ107"/>
  <c r="EC58"/>
  <c r="CZ126"/>
  <c r="EB100"/>
  <c r="DM55"/>
  <c r="DA43"/>
  <c r="DZ72"/>
  <c r="DL45"/>
  <c r="DY45"/>
  <c r="EC115"/>
  <c r="DZ100"/>
  <c r="DA104"/>
  <c r="DA72"/>
  <c r="DY99"/>
  <c r="DZ67"/>
  <c r="DY29"/>
  <c r="DZ115"/>
  <c r="DZ80"/>
  <c r="EC62"/>
  <c r="EC67"/>
  <c r="CZ131"/>
  <c r="EC87"/>
  <c r="DY123"/>
  <c r="EC111"/>
  <c r="DY98"/>
  <c r="EB33"/>
  <c r="EB123"/>
  <c r="DA80"/>
  <c r="DM115"/>
  <c r="DZ104"/>
  <c r="DM62"/>
  <c r="DY34"/>
  <c r="DL70"/>
  <c r="DM100"/>
  <c r="EB98"/>
  <c r="DA57"/>
  <c r="DM88"/>
  <c r="DY95"/>
  <c r="EB25"/>
  <c r="CZ95"/>
  <c r="DZ43"/>
  <c r="DY41"/>
  <c r="DA41"/>
  <c r="DZ39"/>
  <c r="DZ35"/>
  <c r="CZ26"/>
  <c r="CZ49"/>
  <c r="DL49"/>
  <c r="EB71"/>
  <c r="DY17"/>
  <c r="DY130"/>
  <c r="DM128"/>
  <c r="DA39"/>
  <c r="EB130"/>
  <c r="DY70"/>
  <c r="DZ128"/>
  <c r="EC132"/>
  <c r="DZ55"/>
  <c r="EB38"/>
  <c r="DM18"/>
  <c r="EB134"/>
  <c r="EB69"/>
  <c r="EB53"/>
  <c r="EB37"/>
  <c r="DZ18"/>
  <c r="EC55"/>
  <c r="EC39"/>
  <c r="DA84"/>
  <c r="DZ62"/>
  <c r="EB26"/>
  <c r="CZ70"/>
  <c r="CZ65"/>
  <c r="DL65"/>
  <c r="DM104"/>
  <c r="DM124"/>
  <c r="DA128"/>
  <c r="EC112"/>
  <c r="CZ100"/>
  <c r="EC84"/>
  <c r="CZ130"/>
  <c r="EB13"/>
  <c r="DY65"/>
  <c r="DL26"/>
  <c r="CZ53"/>
  <c r="DL53"/>
  <c r="CZ37"/>
  <c r="DL37"/>
  <c r="DM19"/>
  <c r="EC19"/>
  <c r="DA19"/>
  <c r="EC98"/>
  <c r="DM98"/>
  <c r="DA98"/>
  <c r="EB39"/>
  <c r="CZ39"/>
  <c r="DL39"/>
  <c r="CZ57"/>
  <c r="DL57"/>
  <c r="EC41"/>
  <c r="DM41"/>
  <c r="EB55"/>
  <c r="CZ55"/>
  <c r="DL55"/>
  <c r="DY82"/>
  <c r="DL82"/>
  <c r="CZ69"/>
  <c r="DL69"/>
  <c r="CZ33"/>
  <c r="DL33"/>
  <c r="CZ29"/>
  <c r="DL29"/>
  <c r="CZ25"/>
  <c r="DL25"/>
  <c r="EB116"/>
  <c r="DL116"/>
  <c r="CZ116"/>
  <c r="CZ103"/>
  <c r="DL103"/>
  <c r="EB103"/>
  <c r="CZ71"/>
  <c r="DL71"/>
  <c r="CZ38"/>
  <c r="DL38"/>
  <c r="DL22"/>
  <c r="CZ22"/>
  <c r="DY22"/>
  <c r="EB22"/>
  <c r="DA131"/>
  <c r="DM131"/>
  <c r="DA127"/>
  <c r="DM127"/>
  <c r="CZ41"/>
  <c r="DL41"/>
  <c r="DZ116"/>
  <c r="DZ103"/>
  <c r="DM71"/>
  <c r="DY66"/>
  <c r="DY134"/>
  <c r="DZ98"/>
  <c r="DA116"/>
  <c r="DA100"/>
  <c r="EC103"/>
  <c r="DY131"/>
  <c r="CZ127"/>
  <c r="DZ14"/>
  <c r="DA112"/>
  <c r="DZ15"/>
  <c r="CZ17"/>
  <c r="DL30"/>
  <c r="CZ30"/>
  <c r="DY30"/>
  <c r="EB30"/>
  <c r="DA123"/>
  <c r="DM123"/>
  <c r="EB80"/>
  <c r="CZ80"/>
  <c r="DL80"/>
  <c r="EB124"/>
  <c r="DL124"/>
  <c r="EB132"/>
  <c r="CZ132"/>
  <c r="DL132"/>
  <c r="EB128"/>
  <c r="DL128"/>
  <c r="CZ66"/>
  <c r="DL66"/>
  <c r="CZ50"/>
  <c r="DL50"/>
  <c r="DY90"/>
  <c r="DL90"/>
  <c r="DM35"/>
  <c r="DA35"/>
  <c r="DM31"/>
  <c r="DA31"/>
  <c r="EC31"/>
  <c r="DM27"/>
  <c r="DA27"/>
  <c r="EC27"/>
  <c r="DM23"/>
  <c r="DA23"/>
  <c r="EC23"/>
  <c r="CZ61"/>
  <c r="DL61"/>
  <c r="EC134"/>
  <c r="DM134"/>
  <c r="EC57"/>
  <c r="DM57"/>
  <c r="DA66"/>
  <c r="DM66"/>
  <c r="DA50"/>
  <c r="DM50"/>
  <c r="DY78"/>
  <c r="DY132"/>
  <c r="DY128"/>
  <c r="DY124"/>
  <c r="CZ124"/>
  <c r="EB131"/>
  <c r="DZ123"/>
  <c r="DY50"/>
  <c r="DY127"/>
  <c r="DA15"/>
  <c r="DY55"/>
  <c r="CZ21"/>
  <c r="DL21"/>
  <c r="EB21"/>
  <c r="EB17"/>
  <c r="EC14"/>
  <c r="BY10"/>
  <c r="CZ13"/>
  <c r="DL13"/>
  <c r="BY8"/>
  <c r="BY9"/>
  <c r="DM11"/>
  <c r="DM8" s="1"/>
  <c r="DZ11"/>
  <c r="EC11"/>
  <c r="DY122"/>
  <c r="CZ122"/>
  <c r="EB122"/>
  <c r="EB117"/>
  <c r="CZ117"/>
  <c r="DY117"/>
  <c r="EB113"/>
  <c r="DY113"/>
  <c r="CZ113"/>
  <c r="EB85"/>
  <c r="DY85"/>
  <c r="CZ85"/>
  <c r="EC74"/>
  <c r="DM74"/>
  <c r="DA74"/>
  <c r="DZ74"/>
  <c r="EB28"/>
  <c r="DY28"/>
  <c r="CZ28"/>
  <c r="EB12"/>
  <c r="CZ12"/>
  <c r="DY12"/>
  <c r="DM133"/>
  <c r="EC133"/>
  <c r="DA133"/>
  <c r="DZ133"/>
  <c r="DM109"/>
  <c r="EC109"/>
  <c r="DA109"/>
  <c r="DZ109"/>
  <c r="DM121"/>
  <c r="EC121"/>
  <c r="DA121"/>
  <c r="DZ121"/>
  <c r="DM77"/>
  <c r="EC77"/>
  <c r="DA77"/>
  <c r="DZ77"/>
  <c r="EB52"/>
  <c r="CZ52"/>
  <c r="DY52"/>
  <c r="EB48"/>
  <c r="CZ48"/>
  <c r="DY48"/>
  <c r="DM125"/>
  <c r="EC125"/>
  <c r="DA125"/>
  <c r="DZ125"/>
  <c r="DM89"/>
  <c r="EC89"/>
  <c r="DA89"/>
  <c r="DZ89"/>
  <c r="EB64"/>
  <c r="CZ64"/>
  <c r="DY64"/>
  <c r="EB56"/>
  <c r="CZ56"/>
  <c r="DY56"/>
  <c r="EB44"/>
  <c r="CZ44"/>
  <c r="DY44"/>
  <c r="DY114"/>
  <c r="CZ114"/>
  <c r="EB114"/>
  <c r="CZ86"/>
  <c r="EB86"/>
  <c r="DM105"/>
  <c r="EC105"/>
  <c r="DA105"/>
  <c r="DZ105"/>
  <c r="DM117"/>
  <c r="EC117"/>
  <c r="DZ117"/>
  <c r="DA117"/>
  <c r="DM101"/>
  <c r="EC101"/>
  <c r="DZ101"/>
  <c r="DA101"/>
  <c r="EB129"/>
  <c r="CZ129"/>
  <c r="DY129"/>
  <c r="DM113"/>
  <c r="EC113"/>
  <c r="DA113"/>
  <c r="DZ113"/>
  <c r="DM85"/>
  <c r="EC85"/>
  <c r="DA85"/>
  <c r="DZ85"/>
  <c r="DY74"/>
  <c r="CZ74"/>
  <c r="EB74"/>
  <c r="EB24"/>
  <c r="DY24"/>
  <c r="CZ24"/>
  <c r="EB81"/>
  <c r="CZ81"/>
  <c r="DY81"/>
  <c r="EB93"/>
  <c r="CZ93"/>
  <c r="DY93"/>
  <c r="EC40"/>
  <c r="DM40"/>
  <c r="DZ40"/>
  <c r="DA40"/>
  <c r="EC106"/>
  <c r="DM106"/>
  <c r="DA106"/>
  <c r="DZ106"/>
  <c r="EB97"/>
  <c r="CZ97"/>
  <c r="DY97"/>
  <c r="EC68"/>
  <c r="DM68"/>
  <c r="DZ68"/>
  <c r="DA68"/>
  <c r="EC60"/>
  <c r="DM60"/>
  <c r="DZ60"/>
  <c r="DA60"/>
  <c r="EC36"/>
  <c r="DM36"/>
  <c r="DZ36"/>
  <c r="DA36"/>
  <c r="S9"/>
  <c r="DY86"/>
  <c r="S10"/>
  <c r="CZ90"/>
  <c r="EB90"/>
  <c r="EB105"/>
  <c r="DY105"/>
  <c r="CZ105"/>
  <c r="EB101"/>
  <c r="CZ101"/>
  <c r="DY101"/>
  <c r="DY102"/>
  <c r="CZ102"/>
  <c r="EB102"/>
  <c r="CZ110"/>
  <c r="EB110"/>
  <c r="CZ82"/>
  <c r="EB82"/>
  <c r="EB73"/>
  <c r="DY73"/>
  <c r="CZ73"/>
  <c r="DM129"/>
  <c r="EC129"/>
  <c r="DA129"/>
  <c r="DZ129"/>
  <c r="EB20"/>
  <c r="DY20"/>
  <c r="CZ20"/>
  <c r="DM81"/>
  <c r="EC81"/>
  <c r="DA81"/>
  <c r="DZ81"/>
  <c r="DM93"/>
  <c r="EC93"/>
  <c r="DA93"/>
  <c r="DZ93"/>
  <c r="EB40"/>
  <c r="CZ40"/>
  <c r="DY40"/>
  <c r="DY106"/>
  <c r="CZ106"/>
  <c r="EB106"/>
  <c r="DM97"/>
  <c r="EC97"/>
  <c r="DA97"/>
  <c r="DZ97"/>
  <c r="EB68"/>
  <c r="CZ68"/>
  <c r="DY68"/>
  <c r="EB60"/>
  <c r="CZ60"/>
  <c r="DY60"/>
  <c r="EB36"/>
  <c r="CZ36"/>
  <c r="DY36"/>
  <c r="CR10"/>
  <c r="CJ8"/>
  <c r="CR9"/>
  <c r="DY94"/>
  <c r="CZ94"/>
  <c r="EB94"/>
  <c r="CZ78"/>
  <c r="EB78"/>
  <c r="DM73"/>
  <c r="EC73"/>
  <c r="DA73"/>
  <c r="DZ73"/>
  <c r="CU9"/>
  <c r="CU10"/>
  <c r="CQ8"/>
  <c r="DY118"/>
  <c r="CZ118"/>
  <c r="EB118"/>
  <c r="EB32"/>
  <c r="DY32"/>
  <c r="CZ32"/>
  <c r="EB16"/>
  <c r="CZ16"/>
  <c r="DY16"/>
  <c r="EB133"/>
  <c r="CZ133"/>
  <c r="DY133"/>
  <c r="EB109"/>
  <c r="CZ109"/>
  <c r="DY109"/>
  <c r="EB121"/>
  <c r="CZ121"/>
  <c r="DY121"/>
  <c r="EB77"/>
  <c r="CZ77"/>
  <c r="DY77"/>
  <c r="EC52"/>
  <c r="DM52"/>
  <c r="DZ52"/>
  <c r="DA52"/>
  <c r="EC48"/>
  <c r="DM48"/>
  <c r="DZ48"/>
  <c r="DA48"/>
  <c r="EB125"/>
  <c r="CZ125"/>
  <c r="DY125"/>
  <c r="EB89"/>
  <c r="DY89"/>
  <c r="CZ89"/>
  <c r="EC64"/>
  <c r="DM64"/>
  <c r="DZ64"/>
  <c r="DA64"/>
  <c r="EC56"/>
  <c r="DM56"/>
  <c r="DZ56"/>
  <c r="DA56"/>
  <c r="EC44"/>
  <c r="DM44"/>
  <c r="DZ44"/>
  <c r="DA44"/>
  <c r="EB11"/>
  <c r="CZ11"/>
  <c r="DL11"/>
  <c r="DY110"/>
  <c r="S8"/>
  <c r="EI134" i="6"/>
  <c r="EI133"/>
  <c r="EI132"/>
  <c r="EI131"/>
  <c r="EI130"/>
  <c r="EI129"/>
  <c r="EI128"/>
  <c r="EI127"/>
  <c r="EI126"/>
  <c r="EI125"/>
  <c r="EI124"/>
  <c r="EI123"/>
  <c r="EI122"/>
  <c r="EI121"/>
  <c r="EI120"/>
  <c r="EI119"/>
  <c r="EI118"/>
  <c r="EI117"/>
  <c r="EI116"/>
  <c r="EI115"/>
  <c r="EI114"/>
  <c r="EI113"/>
  <c r="EI112"/>
  <c r="EI111"/>
  <c r="EI110"/>
  <c r="EI109"/>
  <c r="EI108"/>
  <c r="EI107"/>
  <c r="EI106"/>
  <c r="EI105"/>
  <c r="EI104"/>
  <c r="EI103"/>
  <c r="EI102"/>
  <c r="EI101"/>
  <c r="EI100"/>
  <c r="EI99"/>
  <c r="EI98"/>
  <c r="EI97"/>
  <c r="EI96"/>
  <c r="EI95"/>
  <c r="EI94"/>
  <c r="EI93"/>
  <c r="EI92"/>
  <c r="EI91"/>
  <c r="EI90"/>
  <c r="EI89"/>
  <c r="EI88"/>
  <c r="EI87"/>
  <c r="EI86"/>
  <c r="EI85"/>
  <c r="EI84"/>
  <c r="EI83"/>
  <c r="EI82"/>
  <c r="EI81"/>
  <c r="EI80"/>
  <c r="EI79"/>
  <c r="EI78"/>
  <c r="EI77"/>
  <c r="EI76"/>
  <c r="EI75"/>
  <c r="EI74"/>
  <c r="EI73"/>
  <c r="EI72"/>
  <c r="EI71"/>
  <c r="EI70"/>
  <c r="EI69"/>
  <c r="EI68"/>
  <c r="EI67"/>
  <c r="EI66"/>
  <c r="EI65"/>
  <c r="EI64"/>
  <c r="EI63"/>
  <c r="EI62"/>
  <c r="EI61"/>
  <c r="EI60"/>
  <c r="EI59"/>
  <c r="EI58"/>
  <c r="EI57"/>
  <c r="EI56"/>
  <c r="EI55"/>
  <c r="EI54"/>
  <c r="EI53"/>
  <c r="EI52"/>
  <c r="EI51"/>
  <c r="EI50"/>
  <c r="EI49"/>
  <c r="EI48"/>
  <c r="EI47"/>
  <c r="EI46"/>
  <c r="EI45"/>
  <c r="EI44"/>
  <c r="EI43"/>
  <c r="EI42"/>
  <c r="EI41"/>
  <c r="EI40"/>
  <c r="EI39"/>
  <c r="EI38"/>
  <c r="EI37"/>
  <c r="EI36"/>
  <c r="EI35"/>
  <c r="EI34"/>
  <c r="EI33"/>
  <c r="EI32"/>
  <c r="EI31"/>
  <c r="EI30"/>
  <c r="EI29"/>
  <c r="EI28"/>
  <c r="EI27"/>
  <c r="EI26"/>
  <c r="EI25"/>
  <c r="EI24"/>
  <c r="EI23"/>
  <c r="EI22"/>
  <c r="EI21"/>
  <c r="EI20"/>
  <c r="EI19"/>
  <c r="EI18"/>
  <c r="EI17"/>
  <c r="EI16"/>
  <c r="EI15"/>
  <c r="EI14"/>
  <c r="EI13"/>
  <c r="EI12"/>
  <c r="EI11"/>
  <c r="BV134"/>
  <c r="BV133"/>
  <c r="BV132"/>
  <c r="BV131"/>
  <c r="BV130"/>
  <c r="BV129"/>
  <c r="BV128"/>
  <c r="BV127"/>
  <c r="BV126"/>
  <c r="BV125"/>
  <c r="BV124"/>
  <c r="BV123"/>
  <c r="BV122"/>
  <c r="BV121"/>
  <c r="BV120"/>
  <c r="BV119"/>
  <c r="BV118"/>
  <c r="BV117"/>
  <c r="BV116"/>
  <c r="BV115"/>
  <c r="BV114"/>
  <c r="BV113"/>
  <c r="BV112"/>
  <c r="BV111"/>
  <c r="BV110"/>
  <c r="BV109"/>
  <c r="BV108"/>
  <c r="BV107"/>
  <c r="BV106"/>
  <c r="BV105"/>
  <c r="BV104"/>
  <c r="BV103"/>
  <c r="BV102"/>
  <c r="BV101"/>
  <c r="BV100"/>
  <c r="BV99"/>
  <c r="BV98"/>
  <c r="BV97"/>
  <c r="BV96"/>
  <c r="BV95"/>
  <c r="BV94"/>
  <c r="BV93"/>
  <c r="BV92"/>
  <c r="BV91"/>
  <c r="BV90"/>
  <c r="BV89"/>
  <c r="BV88"/>
  <c r="BV87"/>
  <c r="BV86"/>
  <c r="BV85"/>
  <c r="BV84"/>
  <c r="BV83"/>
  <c r="BV82"/>
  <c r="BV81"/>
  <c r="BV80"/>
  <c r="BV79"/>
  <c r="BV78"/>
  <c r="BV77"/>
  <c r="BV76"/>
  <c r="BV75"/>
  <c r="BV74"/>
  <c r="BV73"/>
  <c r="BV72"/>
  <c r="BV71"/>
  <c r="BV70"/>
  <c r="BV69"/>
  <c r="BV68"/>
  <c r="BV67"/>
  <c r="BV66"/>
  <c r="BV65"/>
  <c r="BV64"/>
  <c r="BV63"/>
  <c r="BV62"/>
  <c r="BV61"/>
  <c r="BV60"/>
  <c r="BV59"/>
  <c r="BV58"/>
  <c r="BV57"/>
  <c r="BV56"/>
  <c r="BV55"/>
  <c r="BV54"/>
  <c r="BV53"/>
  <c r="BV52"/>
  <c r="BV51"/>
  <c r="BV50"/>
  <c r="BV49"/>
  <c r="BV48"/>
  <c r="BV47"/>
  <c r="BV46"/>
  <c r="BV45"/>
  <c r="BV44"/>
  <c r="BV43"/>
  <c r="BV42"/>
  <c r="BV41"/>
  <c r="BV40"/>
  <c r="BV39"/>
  <c r="BV38"/>
  <c r="BV37"/>
  <c r="BV36"/>
  <c r="BV35"/>
  <c r="BV34"/>
  <c r="BV33"/>
  <c r="BV32"/>
  <c r="BV31"/>
  <c r="BV30"/>
  <c r="BV29"/>
  <c r="BV28"/>
  <c r="BV27"/>
  <c r="BV26"/>
  <c r="BV25"/>
  <c r="BV24"/>
  <c r="BV23"/>
  <c r="BV22"/>
  <c r="BV21"/>
  <c r="BV20"/>
  <c r="BV19"/>
  <c r="BV18"/>
  <c r="BV17"/>
  <c r="BV16"/>
  <c r="BV15"/>
  <c r="BV14"/>
  <c r="BV13"/>
  <c r="BV12"/>
  <c r="BV11"/>
  <c r="BW134"/>
  <c r="BY134" s="1"/>
  <c r="BW133"/>
  <c r="BY133" s="1"/>
  <c r="BW132"/>
  <c r="BY132" s="1"/>
  <c r="BW131"/>
  <c r="BY131" s="1"/>
  <c r="BW130"/>
  <c r="BY130" s="1"/>
  <c r="BW129"/>
  <c r="BY129" s="1"/>
  <c r="BW128"/>
  <c r="BY128" s="1"/>
  <c r="BW127"/>
  <c r="BY127" s="1"/>
  <c r="BW126"/>
  <c r="BY126" s="1"/>
  <c r="BW125"/>
  <c r="BY125" s="1"/>
  <c r="BW124"/>
  <c r="BY124" s="1"/>
  <c r="BW123"/>
  <c r="BY123" s="1"/>
  <c r="BW122"/>
  <c r="BY122" s="1"/>
  <c r="BW121"/>
  <c r="BY121" s="1"/>
  <c r="BW120"/>
  <c r="BY120" s="1"/>
  <c r="BW119"/>
  <c r="BY119" s="1"/>
  <c r="BW118"/>
  <c r="BY118" s="1"/>
  <c r="BW117"/>
  <c r="BY117" s="1"/>
  <c r="BW116"/>
  <c r="BY116" s="1"/>
  <c r="BW115"/>
  <c r="BY115" s="1"/>
  <c r="BW114"/>
  <c r="BY114" s="1"/>
  <c r="BW113"/>
  <c r="BY113" s="1"/>
  <c r="BW112"/>
  <c r="BY112" s="1"/>
  <c r="BW111"/>
  <c r="BY111" s="1"/>
  <c r="BW110"/>
  <c r="BY110" s="1"/>
  <c r="BW109"/>
  <c r="BY109" s="1"/>
  <c r="BW108"/>
  <c r="BY108" s="1"/>
  <c r="BW107"/>
  <c r="BY107" s="1"/>
  <c r="BW106"/>
  <c r="BY106" s="1"/>
  <c r="BW105"/>
  <c r="BY105" s="1"/>
  <c r="BW104"/>
  <c r="BY104" s="1"/>
  <c r="BW103"/>
  <c r="BY103" s="1"/>
  <c r="BW102"/>
  <c r="BY102" s="1"/>
  <c r="BW101"/>
  <c r="BY101" s="1"/>
  <c r="BW100"/>
  <c r="BY100" s="1"/>
  <c r="BW99"/>
  <c r="BY99" s="1"/>
  <c r="BW98"/>
  <c r="BY98" s="1"/>
  <c r="BW97"/>
  <c r="BY97" s="1"/>
  <c r="BW96"/>
  <c r="BY96" s="1"/>
  <c r="BW95"/>
  <c r="BY95" s="1"/>
  <c r="BW94"/>
  <c r="BY94" s="1"/>
  <c r="BW93"/>
  <c r="BY93" s="1"/>
  <c r="BW92"/>
  <c r="BY92" s="1"/>
  <c r="BW91"/>
  <c r="BY91" s="1"/>
  <c r="BW90"/>
  <c r="BY90" s="1"/>
  <c r="BW89"/>
  <c r="BY89" s="1"/>
  <c r="BW88"/>
  <c r="BY88" s="1"/>
  <c r="BW87"/>
  <c r="BY87" s="1"/>
  <c r="BW86"/>
  <c r="BY86" s="1"/>
  <c r="BW85"/>
  <c r="BY85" s="1"/>
  <c r="BW84"/>
  <c r="BY84" s="1"/>
  <c r="BW83"/>
  <c r="BY83" s="1"/>
  <c r="BW82"/>
  <c r="BY82" s="1"/>
  <c r="BW81"/>
  <c r="BY81" s="1"/>
  <c r="BW80"/>
  <c r="BY80" s="1"/>
  <c r="BW79"/>
  <c r="BY79" s="1"/>
  <c r="BW78"/>
  <c r="BY78" s="1"/>
  <c r="BW77"/>
  <c r="BY77" s="1"/>
  <c r="BW76"/>
  <c r="BY76" s="1"/>
  <c r="BW75"/>
  <c r="BY75" s="1"/>
  <c r="BW74"/>
  <c r="BY74" s="1"/>
  <c r="BW73"/>
  <c r="BY73" s="1"/>
  <c r="BW72"/>
  <c r="BY72" s="1"/>
  <c r="BW71"/>
  <c r="BY71" s="1"/>
  <c r="BW70"/>
  <c r="BY70" s="1"/>
  <c r="BW69"/>
  <c r="BY69" s="1"/>
  <c r="BW68"/>
  <c r="BY68" s="1"/>
  <c r="BW67"/>
  <c r="BY67" s="1"/>
  <c r="BW66"/>
  <c r="BY66" s="1"/>
  <c r="BW65"/>
  <c r="BY65" s="1"/>
  <c r="BW64"/>
  <c r="BY64" s="1"/>
  <c r="BW63"/>
  <c r="BY63" s="1"/>
  <c r="BW62"/>
  <c r="BY62" s="1"/>
  <c r="BW61"/>
  <c r="BY61" s="1"/>
  <c r="BW60"/>
  <c r="BY60" s="1"/>
  <c r="BW59"/>
  <c r="BY59" s="1"/>
  <c r="BW58"/>
  <c r="BY58" s="1"/>
  <c r="BW57"/>
  <c r="BY57" s="1"/>
  <c r="BW56"/>
  <c r="BY56" s="1"/>
  <c r="BW55"/>
  <c r="BY55" s="1"/>
  <c r="BW54"/>
  <c r="BY54" s="1"/>
  <c r="BW53"/>
  <c r="BY53" s="1"/>
  <c r="BW52"/>
  <c r="BY52" s="1"/>
  <c r="BW51"/>
  <c r="BY51" s="1"/>
  <c r="BW50"/>
  <c r="BY50" s="1"/>
  <c r="BW49"/>
  <c r="BY49" s="1"/>
  <c r="BW48"/>
  <c r="BY48" s="1"/>
  <c r="BW47"/>
  <c r="BY47" s="1"/>
  <c r="BW46"/>
  <c r="BY46" s="1"/>
  <c r="BW45"/>
  <c r="BY45" s="1"/>
  <c r="BW44"/>
  <c r="BY44" s="1"/>
  <c r="BW43"/>
  <c r="BY43" s="1"/>
  <c r="BW42"/>
  <c r="BY42" s="1"/>
  <c r="BW41"/>
  <c r="BY41" s="1"/>
  <c r="BW40"/>
  <c r="BY40" s="1"/>
  <c r="BW39"/>
  <c r="BY39" s="1"/>
  <c r="BW38"/>
  <c r="BY38" s="1"/>
  <c r="BW37"/>
  <c r="BY37" s="1"/>
  <c r="BW36"/>
  <c r="BY36" s="1"/>
  <c r="BW35"/>
  <c r="BY35" s="1"/>
  <c r="BW34"/>
  <c r="BY34" s="1"/>
  <c r="BW33"/>
  <c r="BY33" s="1"/>
  <c r="BW32"/>
  <c r="BY32" s="1"/>
  <c r="BW31"/>
  <c r="BY31" s="1"/>
  <c r="BW30"/>
  <c r="BY30" s="1"/>
  <c r="BW29"/>
  <c r="BY29" s="1"/>
  <c r="BW28"/>
  <c r="BY28" s="1"/>
  <c r="BW27"/>
  <c r="BY27" s="1"/>
  <c r="BW26"/>
  <c r="BY26" s="1"/>
  <c r="BW25"/>
  <c r="BY25" s="1"/>
  <c r="BW24"/>
  <c r="BY24" s="1"/>
  <c r="BW23"/>
  <c r="BY23" s="1"/>
  <c r="BW22"/>
  <c r="BY22" s="1"/>
  <c r="BW21"/>
  <c r="BY21" s="1"/>
  <c r="BW20"/>
  <c r="BY20" s="1"/>
  <c r="BW19"/>
  <c r="BY19" s="1"/>
  <c r="BW18"/>
  <c r="BY18" s="1"/>
  <c r="BW17"/>
  <c r="BY17" s="1"/>
  <c r="BW16"/>
  <c r="BY16" s="1"/>
  <c r="BW15"/>
  <c r="BY15" s="1"/>
  <c r="BW14"/>
  <c r="BY14" s="1"/>
  <c r="BW13"/>
  <c r="BY13" s="1"/>
  <c r="BW12"/>
  <c r="BW11"/>
  <c r="AH134"/>
  <c r="AH133"/>
  <c r="AH132"/>
  <c r="AH131"/>
  <c r="AH130"/>
  <c r="AH129"/>
  <c r="AH128"/>
  <c r="AH127"/>
  <c r="AH126"/>
  <c r="AH125"/>
  <c r="AH124"/>
  <c r="AH123"/>
  <c r="AH122"/>
  <c r="AH121"/>
  <c r="AH120"/>
  <c r="AH119"/>
  <c r="AH118"/>
  <c r="AH117"/>
  <c r="AH116"/>
  <c r="AH115"/>
  <c r="AH114"/>
  <c r="AH113"/>
  <c r="AH112"/>
  <c r="AH111"/>
  <c r="AH110"/>
  <c r="AH109"/>
  <c r="AH108"/>
  <c r="AH107"/>
  <c r="AH106"/>
  <c r="AH105"/>
  <c r="AH104"/>
  <c r="AH103"/>
  <c r="AH102"/>
  <c r="AI102" s="1"/>
  <c r="AH101"/>
  <c r="AH100"/>
  <c r="AH99"/>
  <c r="AH98"/>
  <c r="AH97"/>
  <c r="AH96"/>
  <c r="AH95"/>
  <c r="AH94"/>
  <c r="AI94" s="1"/>
  <c r="AH93"/>
  <c r="AH92"/>
  <c r="AH91"/>
  <c r="AH90"/>
  <c r="AH89"/>
  <c r="AH88"/>
  <c r="AH87"/>
  <c r="AH86"/>
  <c r="AH85"/>
  <c r="AH84"/>
  <c r="AH83"/>
  <c r="AH82"/>
  <c r="AH81"/>
  <c r="AH80"/>
  <c r="AH79"/>
  <c r="AH78"/>
  <c r="AH77"/>
  <c r="AH76"/>
  <c r="AH75"/>
  <c r="AH74"/>
  <c r="AH73"/>
  <c r="AH72"/>
  <c r="AH71"/>
  <c r="AH70"/>
  <c r="AH69"/>
  <c r="AH68"/>
  <c r="AH67"/>
  <c r="AH66"/>
  <c r="AH65"/>
  <c r="AH64"/>
  <c r="AH63"/>
  <c r="AH62"/>
  <c r="AH61"/>
  <c r="AH60"/>
  <c r="AH59"/>
  <c r="AH58"/>
  <c r="AH57"/>
  <c r="AH56"/>
  <c r="AH55"/>
  <c r="AH54"/>
  <c r="AH53"/>
  <c r="AH52"/>
  <c r="AH51"/>
  <c r="AH50"/>
  <c r="AH49"/>
  <c r="AH48"/>
  <c r="AH47"/>
  <c r="AH46"/>
  <c r="AH45"/>
  <c r="AH44"/>
  <c r="AH43"/>
  <c r="AH42"/>
  <c r="AH41"/>
  <c r="AH40"/>
  <c r="AH39"/>
  <c r="AH38"/>
  <c r="AH37"/>
  <c r="AH36"/>
  <c r="AH35"/>
  <c r="AH34"/>
  <c r="AH33"/>
  <c r="AH32"/>
  <c r="AH31"/>
  <c r="AH30"/>
  <c r="AH29"/>
  <c r="AH28"/>
  <c r="AH27"/>
  <c r="AH26"/>
  <c r="AH25"/>
  <c r="AH24"/>
  <c r="AH23"/>
  <c r="AH22"/>
  <c r="AH21"/>
  <c r="AH20"/>
  <c r="AH19"/>
  <c r="AH18"/>
  <c r="AH17"/>
  <c r="AH16"/>
  <c r="AH15"/>
  <c r="AH14"/>
  <c r="AH13"/>
  <c r="AH12"/>
  <c r="AH11"/>
  <c r="W134"/>
  <c r="W133"/>
  <c r="W132"/>
  <c r="W131"/>
  <c r="W130"/>
  <c r="W129"/>
  <c r="W128"/>
  <c r="W127"/>
  <c r="W126"/>
  <c r="W125"/>
  <c r="W124"/>
  <c r="W123"/>
  <c r="W122"/>
  <c r="W121"/>
  <c r="W120"/>
  <c r="W119"/>
  <c r="W118"/>
  <c r="W117"/>
  <c r="W116"/>
  <c r="W115"/>
  <c r="W114"/>
  <c r="W113"/>
  <c r="W112"/>
  <c r="W111"/>
  <c r="W110"/>
  <c r="W109"/>
  <c r="W108"/>
  <c r="W107"/>
  <c r="W106"/>
  <c r="W105"/>
  <c r="W104"/>
  <c r="W103"/>
  <c r="W102"/>
  <c r="W101"/>
  <c r="W100"/>
  <c r="W99"/>
  <c r="W98"/>
  <c r="W97"/>
  <c r="W96"/>
  <c r="W95"/>
  <c r="W94"/>
  <c r="W93"/>
  <c r="W92"/>
  <c r="W91"/>
  <c r="W90"/>
  <c r="W89"/>
  <c r="W88"/>
  <c r="W87"/>
  <c r="W86"/>
  <c r="W85"/>
  <c r="W84"/>
  <c r="W83"/>
  <c r="W82"/>
  <c r="W81"/>
  <c r="W80"/>
  <c r="W79"/>
  <c r="W78"/>
  <c r="W77"/>
  <c r="W76"/>
  <c r="W75"/>
  <c r="W74"/>
  <c r="W73"/>
  <c r="W72"/>
  <c r="W71"/>
  <c r="W70"/>
  <c r="W69"/>
  <c r="W68"/>
  <c r="W67"/>
  <c r="W66"/>
  <c r="W65"/>
  <c r="W64"/>
  <c r="W63"/>
  <c r="W62"/>
  <c r="W61"/>
  <c r="W60"/>
  <c r="W59"/>
  <c r="W58"/>
  <c r="W57"/>
  <c r="W56"/>
  <c r="W55"/>
  <c r="W54"/>
  <c r="W53"/>
  <c r="W52"/>
  <c r="W51"/>
  <c r="W50"/>
  <c r="W49"/>
  <c r="W48"/>
  <c r="W47"/>
  <c r="W46"/>
  <c r="W45"/>
  <c r="W44"/>
  <c r="W43"/>
  <c r="W42"/>
  <c r="W41"/>
  <c r="W40"/>
  <c r="W39"/>
  <c r="W38"/>
  <c r="W37"/>
  <c r="W36"/>
  <c r="W35"/>
  <c r="W34"/>
  <c r="W33"/>
  <c r="W32"/>
  <c r="W31"/>
  <c r="W30"/>
  <c r="W29"/>
  <c r="W28"/>
  <c r="W27"/>
  <c r="W26"/>
  <c r="W25"/>
  <c r="W24"/>
  <c r="W23"/>
  <c r="W22"/>
  <c r="W21"/>
  <c r="W20"/>
  <c r="W19"/>
  <c r="W18"/>
  <c r="W17"/>
  <c r="W16"/>
  <c r="W15"/>
  <c r="W14"/>
  <c r="W13"/>
  <c r="W12"/>
  <c r="W11"/>
  <c r="V10"/>
  <c r="V9"/>
  <c r="V8"/>
  <c r="DS9" i="7" l="1"/>
  <c r="DS10"/>
  <c r="AI28" i="6"/>
  <c r="BX16"/>
  <c r="BX20"/>
  <c r="BX24"/>
  <c r="BX28"/>
  <c r="BX32"/>
  <c r="BX36"/>
  <c r="BX40"/>
  <c r="BX44"/>
  <c r="BX48"/>
  <c r="BX52"/>
  <c r="BX56"/>
  <c r="BX60"/>
  <c r="BX64"/>
  <c r="BX68"/>
  <c r="BX72"/>
  <c r="BX76"/>
  <c r="BX80"/>
  <c r="BX84"/>
  <c r="BX88"/>
  <c r="BX92"/>
  <c r="BX96"/>
  <c r="BX100"/>
  <c r="BX104"/>
  <c r="BX108"/>
  <c r="BX112"/>
  <c r="BX116"/>
  <c r="BX120"/>
  <c r="BX124"/>
  <c r="BX128"/>
  <c r="BX132"/>
  <c r="AI47"/>
  <c r="AI79"/>
  <c r="AI111"/>
  <c r="AI116"/>
  <c r="AI124"/>
  <c r="AI132"/>
  <c r="BX15"/>
  <c r="BX19"/>
  <c r="BX23"/>
  <c r="BX27"/>
  <c r="BX31"/>
  <c r="BX35"/>
  <c r="BX39"/>
  <c r="BX43"/>
  <c r="BX47"/>
  <c r="BX51"/>
  <c r="BX55"/>
  <c r="BX59"/>
  <c r="BX63"/>
  <c r="BX67"/>
  <c r="BX71"/>
  <c r="BX75"/>
  <c r="BX79"/>
  <c r="BX83"/>
  <c r="BX87"/>
  <c r="BX91"/>
  <c r="BX95"/>
  <c r="BX99"/>
  <c r="BX103"/>
  <c r="BX107"/>
  <c r="BX111"/>
  <c r="BX115"/>
  <c r="BX119"/>
  <c r="BX123"/>
  <c r="BX127"/>
  <c r="BX131"/>
  <c r="BX14"/>
  <c r="BX18"/>
  <c r="BX22"/>
  <c r="BX26"/>
  <c r="BX30"/>
  <c r="BX34"/>
  <c r="BX38"/>
  <c r="BX42"/>
  <c r="BX46"/>
  <c r="BX50"/>
  <c r="BX54"/>
  <c r="BX58"/>
  <c r="BX62"/>
  <c r="BX66"/>
  <c r="BX70"/>
  <c r="BX74"/>
  <c r="BX78"/>
  <c r="BX82"/>
  <c r="BX86"/>
  <c r="BX90"/>
  <c r="BX94"/>
  <c r="BX98"/>
  <c r="BX102"/>
  <c r="BX106"/>
  <c r="BX110"/>
  <c r="BX114"/>
  <c r="BX118"/>
  <c r="BX122"/>
  <c r="BX126"/>
  <c r="BX130"/>
  <c r="BX134"/>
  <c r="BX17"/>
  <c r="BX21"/>
  <c r="BX25"/>
  <c r="BX29"/>
  <c r="BX33"/>
  <c r="BX37"/>
  <c r="BX41"/>
  <c r="BX45"/>
  <c r="BX49"/>
  <c r="BX53"/>
  <c r="BX57"/>
  <c r="BX61"/>
  <c r="BX65"/>
  <c r="BX69"/>
  <c r="BX73"/>
  <c r="BX77"/>
  <c r="BX81"/>
  <c r="BX85"/>
  <c r="BX89"/>
  <c r="BX93"/>
  <c r="BX97"/>
  <c r="BX101"/>
  <c r="BX105"/>
  <c r="BX109"/>
  <c r="BX113"/>
  <c r="BX117"/>
  <c r="BX121"/>
  <c r="BX125"/>
  <c r="BX129"/>
  <c r="BX133"/>
  <c r="BX12"/>
  <c r="AI17"/>
  <c r="AI25"/>
  <c r="AI44"/>
  <c r="AI76"/>
  <c r="AI92"/>
  <c r="AI60"/>
  <c r="AI84"/>
  <c r="AI20"/>
  <c r="AI30"/>
  <c r="AI38"/>
  <c r="AI62"/>
  <c r="AI70"/>
  <c r="AI113"/>
  <c r="AI121"/>
  <c r="AI129"/>
  <c r="AI52"/>
  <c r="AI49"/>
  <c r="AI57"/>
  <c r="AI81"/>
  <c r="AI89"/>
  <c r="AI108"/>
  <c r="AI31"/>
  <c r="AI36"/>
  <c r="AI46"/>
  <c r="AI54"/>
  <c r="AI65"/>
  <c r="AI73"/>
  <c r="AI95"/>
  <c r="AI100"/>
  <c r="AI110"/>
  <c r="AI118"/>
  <c r="AI126"/>
  <c r="AI134"/>
  <c r="AI22"/>
  <c r="AI33"/>
  <c r="AI41"/>
  <c r="AI63"/>
  <c r="AI68"/>
  <c r="AI78"/>
  <c r="AI86"/>
  <c r="AI97"/>
  <c r="AI105"/>
  <c r="AI127"/>
  <c r="AI18"/>
  <c r="AI34"/>
  <c r="AI50"/>
  <c r="AI66"/>
  <c r="AI82"/>
  <c r="AI98"/>
  <c r="AI114"/>
  <c r="AI130"/>
  <c r="AI23"/>
  <c r="AI39"/>
  <c r="AI55"/>
  <c r="AI71"/>
  <c r="AI87"/>
  <c r="AI103"/>
  <c r="AI119"/>
  <c r="BX11"/>
  <c r="AI12"/>
  <c r="AI26"/>
  <c r="AI42"/>
  <c r="AI58"/>
  <c r="AI74"/>
  <c r="AI90"/>
  <c r="AI106"/>
  <c r="AI122"/>
  <c r="BX13"/>
  <c r="BY12"/>
  <c r="BY11"/>
  <c r="AI15"/>
  <c r="AI13"/>
  <c r="AI16"/>
  <c r="AI19"/>
  <c r="AI24"/>
  <c r="AI27"/>
  <c r="AI32"/>
  <c r="AI35"/>
  <c r="AI40"/>
  <c r="AI43"/>
  <c r="AI48"/>
  <c r="AI51"/>
  <c r="AI56"/>
  <c r="AI59"/>
  <c r="AI64"/>
  <c r="AI67"/>
  <c r="AI72"/>
  <c r="AI75"/>
  <c r="AI80"/>
  <c r="AI83"/>
  <c r="AI88"/>
  <c r="AI91"/>
  <c r="AI96"/>
  <c r="AI99"/>
  <c r="AI104"/>
  <c r="AI107"/>
  <c r="AI112"/>
  <c r="AI115"/>
  <c r="AI120"/>
  <c r="AI123"/>
  <c r="AI128"/>
  <c r="AI131"/>
  <c r="AI21"/>
  <c r="AI29"/>
  <c r="AI37"/>
  <c r="AI45"/>
  <c r="AI53"/>
  <c r="AI61"/>
  <c r="AI69"/>
  <c r="AI77"/>
  <c r="AI85"/>
  <c r="AI93"/>
  <c r="AI101"/>
  <c r="AI109"/>
  <c r="AI117"/>
  <c r="AI125"/>
  <c r="AI133"/>
  <c r="AI14"/>
  <c r="AM34" i="5"/>
  <c r="AM33"/>
  <c r="AM32"/>
  <c r="AM31"/>
  <c r="AM30"/>
  <c r="AM29"/>
  <c r="AM28"/>
  <c r="AM27"/>
  <c r="AM26"/>
  <c r="AM25"/>
  <c r="AM24"/>
  <c r="AM23"/>
  <c r="AM22"/>
  <c r="AM21"/>
  <c r="AM20"/>
  <c r="AM19"/>
  <c r="AM18"/>
  <c r="AM17"/>
  <c r="AM16"/>
  <c r="AM15"/>
  <c r="AM14"/>
  <c r="AM13"/>
  <c r="AM12"/>
  <c r="AM11"/>
  <c r="AR34" i="6"/>
  <c r="AS34" s="1"/>
  <c r="AR33"/>
  <c r="AS33" s="1"/>
  <c r="AR32"/>
  <c r="AS32" s="1"/>
  <c r="AR31"/>
  <c r="AS31" s="1"/>
  <c r="AR30"/>
  <c r="AS30" s="1"/>
  <c r="AR29"/>
  <c r="AS29" s="1"/>
  <c r="AR28"/>
  <c r="AS28" s="1"/>
  <c r="AR27"/>
  <c r="AS27" s="1"/>
  <c r="AR26"/>
  <c r="AS26" s="1"/>
  <c r="AR25"/>
  <c r="AS25" s="1"/>
  <c r="AR24"/>
  <c r="AS24" s="1"/>
  <c r="AR23"/>
  <c r="AS23" s="1"/>
  <c r="AR22"/>
  <c r="AS22" s="1"/>
  <c r="AR21"/>
  <c r="AS21" s="1"/>
  <c r="AR20"/>
  <c r="AS20" s="1"/>
  <c r="AR19"/>
  <c r="AS19" s="1"/>
  <c r="AR18"/>
  <c r="AS18" s="1"/>
  <c r="AR17"/>
  <c r="AS17" s="1"/>
  <c r="AR16"/>
  <c r="AS16" s="1"/>
  <c r="AR15"/>
  <c r="AS15" s="1"/>
  <c r="AR14"/>
  <c r="AS14" s="1"/>
  <c r="AR13"/>
  <c r="AS13" s="1"/>
  <c r="AR12"/>
  <c r="AS12" s="1"/>
  <c r="AR11"/>
  <c r="AS11" s="1"/>
  <c r="CH35"/>
  <c r="CG35"/>
  <c r="CP134"/>
  <c r="CO134"/>
  <c r="CG134"/>
  <c r="CH134"/>
  <c r="AR134"/>
  <c r="AS134" s="1"/>
  <c r="Q134"/>
  <c r="CP133"/>
  <c r="CO133"/>
  <c r="CG133"/>
  <c r="CH133"/>
  <c r="AR133"/>
  <c r="AS133" s="1"/>
  <c r="Q133"/>
  <c r="CP132"/>
  <c r="CO132"/>
  <c r="CG132"/>
  <c r="CH132"/>
  <c r="AR132"/>
  <c r="AS132" s="1"/>
  <c r="Q132"/>
  <c r="CP131"/>
  <c r="CO131"/>
  <c r="CG131"/>
  <c r="CH131"/>
  <c r="AR131"/>
  <c r="AS131" s="1"/>
  <c r="Q131"/>
  <c r="CP130"/>
  <c r="CO130"/>
  <c r="CG130"/>
  <c r="CH130"/>
  <c r="AR130"/>
  <c r="AS130" s="1"/>
  <c r="Q130"/>
  <c r="CP129"/>
  <c r="CO129"/>
  <c r="CG129"/>
  <c r="CH129"/>
  <c r="AR129"/>
  <c r="AS129" s="1"/>
  <c r="Q129"/>
  <c r="CP128"/>
  <c r="CO128"/>
  <c r="CG128"/>
  <c r="CH128"/>
  <c r="AR128"/>
  <c r="AS128" s="1"/>
  <c r="Q128"/>
  <c r="CP127"/>
  <c r="CO127"/>
  <c r="CG127"/>
  <c r="CH127"/>
  <c r="AR127"/>
  <c r="AS127" s="1"/>
  <c r="Q127"/>
  <c r="CP126"/>
  <c r="CO126"/>
  <c r="CG126"/>
  <c r="CH126"/>
  <c r="AR126"/>
  <c r="AS126" s="1"/>
  <c r="Q126"/>
  <c r="CP125"/>
  <c r="CO125"/>
  <c r="CG125"/>
  <c r="CH125"/>
  <c r="AR125"/>
  <c r="AS125" s="1"/>
  <c r="Q125"/>
  <c r="CP124"/>
  <c r="CO124"/>
  <c r="CG124"/>
  <c r="CH124"/>
  <c r="AR124"/>
  <c r="AS124" s="1"/>
  <c r="Q124"/>
  <c r="CP123"/>
  <c r="CO123"/>
  <c r="CG123"/>
  <c r="CH123"/>
  <c r="AR123"/>
  <c r="AS123" s="1"/>
  <c r="Q123"/>
  <c r="CP122"/>
  <c r="CO122"/>
  <c r="CG122"/>
  <c r="CH122"/>
  <c r="AR122"/>
  <c r="AS122" s="1"/>
  <c r="Q122"/>
  <c r="CP121"/>
  <c r="CO121"/>
  <c r="CG121"/>
  <c r="CH121"/>
  <c r="AR121"/>
  <c r="AS121" s="1"/>
  <c r="Q121"/>
  <c r="CP120"/>
  <c r="CO120"/>
  <c r="CG120"/>
  <c r="CH120"/>
  <c r="AR120"/>
  <c r="AS120" s="1"/>
  <c r="Q120"/>
  <c r="CP119"/>
  <c r="CO119"/>
  <c r="CG119"/>
  <c r="CH119"/>
  <c r="AR119"/>
  <c r="AS119" s="1"/>
  <c r="Q119"/>
  <c r="CP118"/>
  <c r="CO118"/>
  <c r="CG118"/>
  <c r="CH118"/>
  <c r="AR118"/>
  <c r="AS118" s="1"/>
  <c r="Q118"/>
  <c r="CP117"/>
  <c r="CO117"/>
  <c r="CG117"/>
  <c r="CH117"/>
  <c r="AR117"/>
  <c r="AS117" s="1"/>
  <c r="Q117"/>
  <c r="CP116"/>
  <c r="CO116"/>
  <c r="CG116"/>
  <c r="CH116"/>
  <c r="AR116"/>
  <c r="AS116" s="1"/>
  <c r="Q116"/>
  <c r="CP115"/>
  <c r="CO115"/>
  <c r="CG115"/>
  <c r="CH115"/>
  <c r="AR115"/>
  <c r="AS115" s="1"/>
  <c r="Q115"/>
  <c r="CP114"/>
  <c r="CO114"/>
  <c r="CG114"/>
  <c r="CH114"/>
  <c r="AR114"/>
  <c r="AS114" s="1"/>
  <c r="Q114"/>
  <c r="CP113"/>
  <c r="CO113"/>
  <c r="CG113"/>
  <c r="CH113"/>
  <c r="AR113"/>
  <c r="AS113" s="1"/>
  <c r="Q113"/>
  <c r="CP112"/>
  <c r="CO112"/>
  <c r="CG112"/>
  <c r="CH112"/>
  <c r="AR112"/>
  <c r="AS112" s="1"/>
  <c r="Q112"/>
  <c r="CP111"/>
  <c r="CO111"/>
  <c r="CG111"/>
  <c r="CH111"/>
  <c r="AR111"/>
  <c r="AS111" s="1"/>
  <c r="Q111"/>
  <c r="CP110"/>
  <c r="CO110"/>
  <c r="CG110"/>
  <c r="CH110"/>
  <c r="AR110"/>
  <c r="AS110" s="1"/>
  <c r="Q110"/>
  <c r="CP109"/>
  <c r="CO109"/>
  <c r="CG109"/>
  <c r="CH109"/>
  <c r="AR109"/>
  <c r="AS109" s="1"/>
  <c r="Q109"/>
  <c r="CP108"/>
  <c r="CO108"/>
  <c r="CG108"/>
  <c r="CH108"/>
  <c r="AR108"/>
  <c r="AS108" s="1"/>
  <c r="Q108"/>
  <c r="CP107"/>
  <c r="CO107"/>
  <c r="CG107"/>
  <c r="CH107"/>
  <c r="AR107"/>
  <c r="AS107" s="1"/>
  <c r="Q107"/>
  <c r="CP106"/>
  <c r="CO106"/>
  <c r="CG106"/>
  <c r="CH106"/>
  <c r="AR106"/>
  <c r="AS106" s="1"/>
  <c r="Q106"/>
  <c r="CP105"/>
  <c r="CO105"/>
  <c r="CG105"/>
  <c r="CH105"/>
  <c r="AR105"/>
  <c r="AS105" s="1"/>
  <c r="Q105"/>
  <c r="CP104"/>
  <c r="CO104"/>
  <c r="CG104"/>
  <c r="CH104"/>
  <c r="AR104"/>
  <c r="AS104" s="1"/>
  <c r="Q104"/>
  <c r="CP103"/>
  <c r="CO103"/>
  <c r="CG103"/>
  <c r="CH103"/>
  <c r="AR103"/>
  <c r="AS103" s="1"/>
  <c r="Q103"/>
  <c r="CP102"/>
  <c r="CO102"/>
  <c r="CG102"/>
  <c r="CH102"/>
  <c r="AR102"/>
  <c r="AS102" s="1"/>
  <c r="Q102"/>
  <c r="CP101"/>
  <c r="CO101"/>
  <c r="CG101"/>
  <c r="CH101"/>
  <c r="AR101"/>
  <c r="AS101" s="1"/>
  <c r="Q101"/>
  <c r="CP100"/>
  <c r="CO100"/>
  <c r="CG100"/>
  <c r="CH100"/>
  <c r="AR100"/>
  <c r="AS100" s="1"/>
  <c r="Q100"/>
  <c r="CP99"/>
  <c r="CO99"/>
  <c r="CG99"/>
  <c r="CH99"/>
  <c r="AR99"/>
  <c r="AS99" s="1"/>
  <c r="Q99"/>
  <c r="CP98"/>
  <c r="CO98"/>
  <c r="CG98"/>
  <c r="CH98"/>
  <c r="AR98"/>
  <c r="AS98" s="1"/>
  <c r="Q98"/>
  <c r="CP97"/>
  <c r="CO97"/>
  <c r="CG97"/>
  <c r="CH97"/>
  <c r="AR97"/>
  <c r="AS97" s="1"/>
  <c r="Q97"/>
  <c r="CP96"/>
  <c r="CO96"/>
  <c r="CG96"/>
  <c r="CH96"/>
  <c r="AR96"/>
  <c r="AS96" s="1"/>
  <c r="Q96"/>
  <c r="CP95"/>
  <c r="CO95"/>
  <c r="CG95"/>
  <c r="CH95"/>
  <c r="AR95"/>
  <c r="AS95" s="1"/>
  <c r="Q95"/>
  <c r="CP94"/>
  <c r="CO94"/>
  <c r="CG94"/>
  <c r="CH94"/>
  <c r="AR94"/>
  <c r="AS94" s="1"/>
  <c r="Q94"/>
  <c r="CP93"/>
  <c r="CO93"/>
  <c r="CG93"/>
  <c r="CH93"/>
  <c r="AR93"/>
  <c r="AS93" s="1"/>
  <c r="Q93"/>
  <c r="CP92"/>
  <c r="CO92"/>
  <c r="CG92"/>
  <c r="CH92"/>
  <c r="AR92"/>
  <c r="AS92" s="1"/>
  <c r="Q92"/>
  <c r="CP91"/>
  <c r="CO91"/>
  <c r="CG91"/>
  <c r="CH91"/>
  <c r="AR91"/>
  <c r="AS91" s="1"/>
  <c r="Q91"/>
  <c r="CP90"/>
  <c r="CO90"/>
  <c r="CG90"/>
  <c r="CH90"/>
  <c r="AR90"/>
  <c r="AS90" s="1"/>
  <c r="Q90"/>
  <c r="CP89"/>
  <c r="CO89"/>
  <c r="CG89"/>
  <c r="CH89"/>
  <c r="AR89"/>
  <c r="AS89" s="1"/>
  <c r="Q89"/>
  <c r="CP88"/>
  <c r="CO88"/>
  <c r="CG88"/>
  <c r="CH88"/>
  <c r="AR88"/>
  <c r="AS88" s="1"/>
  <c r="Q88"/>
  <c r="CP87"/>
  <c r="CO87"/>
  <c r="CG87"/>
  <c r="CH87"/>
  <c r="AR87"/>
  <c r="AS87" s="1"/>
  <c r="Q87"/>
  <c r="CP86"/>
  <c r="CO86"/>
  <c r="CG86"/>
  <c r="CH86"/>
  <c r="AR86"/>
  <c r="AS86" s="1"/>
  <c r="Q86"/>
  <c r="CP85"/>
  <c r="CO85"/>
  <c r="CG85"/>
  <c r="CH85"/>
  <c r="AR85"/>
  <c r="AS85" s="1"/>
  <c r="Q85"/>
  <c r="CP84"/>
  <c r="CO84"/>
  <c r="CG84"/>
  <c r="CH84"/>
  <c r="AR84"/>
  <c r="AS84" s="1"/>
  <c r="Q84"/>
  <c r="CP83"/>
  <c r="CO83"/>
  <c r="CG83"/>
  <c r="CH83"/>
  <c r="AR83"/>
  <c r="AS83" s="1"/>
  <c r="Q83"/>
  <c r="CP82"/>
  <c r="CO82"/>
  <c r="CG82"/>
  <c r="CH82"/>
  <c r="AR82"/>
  <c r="AS82" s="1"/>
  <c r="Q82"/>
  <c r="CP81"/>
  <c r="CO81"/>
  <c r="CG81"/>
  <c r="CH81"/>
  <c r="AR81"/>
  <c r="AS81" s="1"/>
  <c r="Q81"/>
  <c r="CP80"/>
  <c r="CO80"/>
  <c r="CG80"/>
  <c r="CH80"/>
  <c r="AR80"/>
  <c r="AS80" s="1"/>
  <c r="Q80"/>
  <c r="CP79"/>
  <c r="CO79"/>
  <c r="CG79"/>
  <c r="CH79"/>
  <c r="AR79"/>
  <c r="AS79" s="1"/>
  <c r="Q79"/>
  <c r="CP78"/>
  <c r="CO78"/>
  <c r="CG78"/>
  <c r="CH78"/>
  <c r="AR78"/>
  <c r="AS78" s="1"/>
  <c r="Q78"/>
  <c r="CP77"/>
  <c r="CO77"/>
  <c r="CG77"/>
  <c r="CH77"/>
  <c r="AR77"/>
  <c r="AS77" s="1"/>
  <c r="Q77"/>
  <c r="CP76"/>
  <c r="CO76"/>
  <c r="CG76"/>
  <c r="CH76"/>
  <c r="AR76"/>
  <c r="AS76" s="1"/>
  <c r="Q76"/>
  <c r="CP75"/>
  <c r="CO75"/>
  <c r="CG75"/>
  <c r="CH75"/>
  <c r="AR75"/>
  <c r="AS75" s="1"/>
  <c r="Q75"/>
  <c r="CP74"/>
  <c r="CO74"/>
  <c r="CG74"/>
  <c r="CH74"/>
  <c r="AR74"/>
  <c r="AS74" s="1"/>
  <c r="Q74"/>
  <c r="CP73"/>
  <c r="CO73"/>
  <c r="CG73"/>
  <c r="CH73"/>
  <c r="AR73"/>
  <c r="AS73" s="1"/>
  <c r="Q73"/>
  <c r="CP72"/>
  <c r="CO72"/>
  <c r="CG72"/>
  <c r="CH72"/>
  <c r="AR72"/>
  <c r="AS72" s="1"/>
  <c r="Q72"/>
  <c r="CP71"/>
  <c r="CO71"/>
  <c r="CG71"/>
  <c r="CH71"/>
  <c r="AR71"/>
  <c r="AS71" s="1"/>
  <c r="Q71"/>
  <c r="CP70"/>
  <c r="CO70"/>
  <c r="CG70"/>
  <c r="CH70"/>
  <c r="AR70"/>
  <c r="AS70" s="1"/>
  <c r="Q70"/>
  <c r="CP69"/>
  <c r="CO69"/>
  <c r="CG69"/>
  <c r="CH69"/>
  <c r="AR69"/>
  <c r="AS69" s="1"/>
  <c r="Q69"/>
  <c r="CP68"/>
  <c r="CO68"/>
  <c r="CG68"/>
  <c r="CH68"/>
  <c r="AR68"/>
  <c r="AS68" s="1"/>
  <c r="Q68"/>
  <c r="CP67"/>
  <c r="CO67"/>
  <c r="CG67"/>
  <c r="CH67"/>
  <c r="AR67"/>
  <c r="AS67" s="1"/>
  <c r="Q67"/>
  <c r="CP66"/>
  <c r="CO66"/>
  <c r="CG66"/>
  <c r="CH66"/>
  <c r="AR66"/>
  <c r="AS66" s="1"/>
  <c r="Q66"/>
  <c r="CP65"/>
  <c r="CO65"/>
  <c r="CG65"/>
  <c r="CH65"/>
  <c r="AR65"/>
  <c r="AS65" s="1"/>
  <c r="Q65"/>
  <c r="CP64"/>
  <c r="CO64"/>
  <c r="CG64"/>
  <c r="CH64"/>
  <c r="AR64"/>
  <c r="AS64" s="1"/>
  <c r="Q64"/>
  <c r="CP63"/>
  <c r="CO63"/>
  <c r="CG63"/>
  <c r="CH63"/>
  <c r="AR63"/>
  <c r="AS63" s="1"/>
  <c r="Q63"/>
  <c r="CP62"/>
  <c r="CO62"/>
  <c r="CG62"/>
  <c r="CH62"/>
  <c r="AR62"/>
  <c r="AS62" s="1"/>
  <c r="Q62"/>
  <c r="CP61"/>
  <c r="CO61"/>
  <c r="CG61"/>
  <c r="CH61"/>
  <c r="AR61"/>
  <c r="AS61" s="1"/>
  <c r="Q61"/>
  <c r="CP60"/>
  <c r="CO60"/>
  <c r="CG60"/>
  <c r="CH60"/>
  <c r="AR60"/>
  <c r="AS60" s="1"/>
  <c r="Q60"/>
  <c r="CP59"/>
  <c r="CO59"/>
  <c r="CG59"/>
  <c r="CH59"/>
  <c r="AR59"/>
  <c r="AS59" s="1"/>
  <c r="Q59"/>
  <c r="CP58"/>
  <c r="CO58"/>
  <c r="CG58"/>
  <c r="CH58"/>
  <c r="AR58"/>
  <c r="AS58" s="1"/>
  <c r="Q58"/>
  <c r="CP57"/>
  <c r="CO57"/>
  <c r="CG57"/>
  <c r="CH57"/>
  <c r="AR57"/>
  <c r="AS57" s="1"/>
  <c r="Q57"/>
  <c r="CP56"/>
  <c r="CO56"/>
  <c r="CG56"/>
  <c r="CH56"/>
  <c r="AR56"/>
  <c r="AS56" s="1"/>
  <c r="Q56"/>
  <c r="CP55"/>
  <c r="CO55"/>
  <c r="CG55"/>
  <c r="CH55"/>
  <c r="AR55"/>
  <c r="AS55" s="1"/>
  <c r="Q55"/>
  <c r="CP54"/>
  <c r="CO54"/>
  <c r="CG54"/>
  <c r="CH54"/>
  <c r="AR54"/>
  <c r="AS54" s="1"/>
  <c r="Q54"/>
  <c r="CP53"/>
  <c r="CO53"/>
  <c r="CG53"/>
  <c r="CH53"/>
  <c r="AR53"/>
  <c r="AS53" s="1"/>
  <c r="Q53"/>
  <c r="CP52"/>
  <c r="CO52"/>
  <c r="CG52"/>
  <c r="CH52"/>
  <c r="AR52"/>
  <c r="AS52" s="1"/>
  <c r="Q52"/>
  <c r="CP51"/>
  <c r="CO51"/>
  <c r="CG51"/>
  <c r="CH51"/>
  <c r="AR51"/>
  <c r="AS51" s="1"/>
  <c r="Q51"/>
  <c r="CP50"/>
  <c r="CO50"/>
  <c r="CG50"/>
  <c r="CH50"/>
  <c r="AR50"/>
  <c r="AS50" s="1"/>
  <c r="Q50"/>
  <c r="CP49"/>
  <c r="CO49"/>
  <c r="CG49"/>
  <c r="CH49"/>
  <c r="AR49"/>
  <c r="AS49" s="1"/>
  <c r="Q49"/>
  <c r="CP48"/>
  <c r="CO48"/>
  <c r="CG48"/>
  <c r="CH48"/>
  <c r="AR48"/>
  <c r="AS48" s="1"/>
  <c r="Q48"/>
  <c r="CP47"/>
  <c r="CO47"/>
  <c r="CG47"/>
  <c r="CH47"/>
  <c r="AR47"/>
  <c r="AS47" s="1"/>
  <c r="Q47"/>
  <c r="CP46"/>
  <c r="CO46"/>
  <c r="CG46"/>
  <c r="CH46"/>
  <c r="AR46"/>
  <c r="AS46" s="1"/>
  <c r="Q46"/>
  <c r="CP45"/>
  <c r="CO45"/>
  <c r="CG45"/>
  <c r="CH45"/>
  <c r="AR45"/>
  <c r="AS45" s="1"/>
  <c r="Q45"/>
  <c r="CP44"/>
  <c r="CO44"/>
  <c r="CG44"/>
  <c r="CH44"/>
  <c r="AR44"/>
  <c r="AS44" s="1"/>
  <c r="Q44"/>
  <c r="CP43"/>
  <c r="CO43"/>
  <c r="CG43"/>
  <c r="CH43"/>
  <c r="AR43"/>
  <c r="AS43" s="1"/>
  <c r="Q43"/>
  <c r="CP42"/>
  <c r="CO42"/>
  <c r="CG42"/>
  <c r="CH42"/>
  <c r="AR42"/>
  <c r="AS42" s="1"/>
  <c r="Q42"/>
  <c r="CP41"/>
  <c r="CO41"/>
  <c r="CG41"/>
  <c r="CH41"/>
  <c r="AR41"/>
  <c r="AS41" s="1"/>
  <c r="Q41"/>
  <c r="CP40"/>
  <c r="CO40"/>
  <c r="CG40"/>
  <c r="CH40"/>
  <c r="AR40"/>
  <c r="AS40" s="1"/>
  <c r="Q40"/>
  <c r="CP39"/>
  <c r="CO39"/>
  <c r="CG39"/>
  <c r="CH39"/>
  <c r="AR39"/>
  <c r="AS39" s="1"/>
  <c r="Q39"/>
  <c r="CP38"/>
  <c r="CO38"/>
  <c r="CG38"/>
  <c r="CH38"/>
  <c r="AR38"/>
  <c r="AS38" s="1"/>
  <c r="Q38"/>
  <c r="CP37"/>
  <c r="CO37"/>
  <c r="CG37"/>
  <c r="CH37"/>
  <c r="AR37"/>
  <c r="AS37" s="1"/>
  <c r="Q37"/>
  <c r="CP36"/>
  <c r="CO36"/>
  <c r="CG36"/>
  <c r="CH36"/>
  <c r="AR36"/>
  <c r="AS36" s="1"/>
  <c r="Q36"/>
  <c r="CP35"/>
  <c r="CO35"/>
  <c r="AR35"/>
  <c r="AS35" s="1"/>
  <c r="Q35"/>
  <c r="CP34"/>
  <c r="CO34"/>
  <c r="CG34"/>
  <c r="CH34"/>
  <c r="Q34"/>
  <c r="CP33"/>
  <c r="CO33"/>
  <c r="CG33"/>
  <c r="CH33"/>
  <c r="Q33"/>
  <c r="CP32"/>
  <c r="CO32"/>
  <c r="CG32"/>
  <c r="CH32"/>
  <c r="Q32"/>
  <c r="CP31"/>
  <c r="CO31"/>
  <c r="CG31"/>
  <c r="CH31"/>
  <c r="Q31"/>
  <c r="CP30"/>
  <c r="CO30"/>
  <c r="CG30"/>
  <c r="CH30"/>
  <c r="Q30"/>
  <c r="CP29"/>
  <c r="CO29"/>
  <c r="CG29"/>
  <c r="CH29"/>
  <c r="Q29"/>
  <c r="CP28"/>
  <c r="CO28"/>
  <c r="CG28"/>
  <c r="CH28"/>
  <c r="Q28"/>
  <c r="CP27"/>
  <c r="CO27"/>
  <c r="CG27"/>
  <c r="CH27"/>
  <c r="Q27"/>
  <c r="CP26"/>
  <c r="CO26"/>
  <c r="CG26"/>
  <c r="CH26"/>
  <c r="Q26"/>
  <c r="CP25"/>
  <c r="CO25"/>
  <c r="CG25"/>
  <c r="CH25"/>
  <c r="Q25"/>
  <c r="CP24"/>
  <c r="CO24"/>
  <c r="CG24"/>
  <c r="CH24"/>
  <c r="Q24"/>
  <c r="CP23"/>
  <c r="CO23"/>
  <c r="CG23"/>
  <c r="CH23"/>
  <c r="Q23"/>
  <c r="CP22"/>
  <c r="CO22"/>
  <c r="CG22"/>
  <c r="CH22"/>
  <c r="Q22"/>
  <c r="CP21"/>
  <c r="CO21"/>
  <c r="CG21"/>
  <c r="CH21"/>
  <c r="Q21"/>
  <c r="CP20"/>
  <c r="CO20"/>
  <c r="CG20"/>
  <c r="CH20"/>
  <c r="Q20"/>
  <c r="CP19"/>
  <c r="CO19"/>
  <c r="CG19"/>
  <c r="CH19"/>
  <c r="Q19"/>
  <c r="CP18"/>
  <c r="CO18"/>
  <c r="CG18"/>
  <c r="CH18"/>
  <c r="Q18"/>
  <c r="CP17"/>
  <c r="CO17"/>
  <c r="CG17"/>
  <c r="CH17"/>
  <c r="Q17"/>
  <c r="CP16"/>
  <c r="CO16"/>
  <c r="CG16"/>
  <c r="CH16"/>
  <c r="Q16"/>
  <c r="CP15"/>
  <c r="CO15"/>
  <c r="CG15"/>
  <c r="CH15"/>
  <c r="Q15"/>
  <c r="CP14"/>
  <c r="CO14"/>
  <c r="CG14"/>
  <c r="CH14"/>
  <c r="Q14"/>
  <c r="CP13"/>
  <c r="CO13"/>
  <c r="CG13"/>
  <c r="CH13"/>
  <c r="Q13"/>
  <c r="CP12"/>
  <c r="CO12"/>
  <c r="CG12"/>
  <c r="CH12"/>
  <c r="Q12"/>
  <c r="CP11"/>
  <c r="CO11"/>
  <c r="CG11"/>
  <c r="Q11"/>
  <c r="EH10"/>
  <c r="EG10"/>
  <c r="EF10"/>
  <c r="EE10"/>
  <c r="EC10"/>
  <c r="EB10"/>
  <c r="EA10"/>
  <c r="DX10"/>
  <c r="DV10"/>
  <c r="DU10"/>
  <c r="DT10"/>
  <c r="DS10"/>
  <c r="DR10"/>
  <c r="DQ10"/>
  <c r="DP10"/>
  <c r="DO10"/>
  <c r="DN10"/>
  <c r="DM10"/>
  <c r="DJ10"/>
  <c r="DI10"/>
  <c r="CW10"/>
  <c r="CV10"/>
  <c r="CT10"/>
  <c r="CS10"/>
  <c r="CQ10"/>
  <c r="CK10"/>
  <c r="CD10"/>
  <c r="CC10"/>
  <c r="CA10"/>
  <c r="BZ10"/>
  <c r="BT10"/>
  <c r="BS10"/>
  <c r="BR10"/>
  <c r="BQ10"/>
  <c r="BP10"/>
  <c r="BO10"/>
  <c r="BN10"/>
  <c r="BM10"/>
  <c r="BL10"/>
  <c r="BJ10"/>
  <c r="BI10"/>
  <c r="BH10"/>
  <c r="BG10"/>
  <c r="BF10"/>
  <c r="BE10"/>
  <c r="BD10"/>
  <c r="BC10"/>
  <c r="BB10"/>
  <c r="BA10"/>
  <c r="AZ10"/>
  <c r="AY10"/>
  <c r="AX10"/>
  <c r="AW10"/>
  <c r="AV10"/>
  <c r="AP10"/>
  <c r="AO10"/>
  <c r="AM10"/>
  <c r="AL10"/>
  <c r="AK10"/>
  <c r="AJ10"/>
  <c r="AG10"/>
  <c r="AF10"/>
  <c r="AE10"/>
  <c r="AD10"/>
  <c r="AC10"/>
  <c r="AB10"/>
  <c r="AA10"/>
  <c r="Z10"/>
  <c r="Y10"/>
  <c r="X10"/>
  <c r="U10"/>
  <c r="T10"/>
  <c r="P10"/>
  <c r="N10"/>
  <c r="M10"/>
  <c r="L10"/>
  <c r="K10"/>
  <c r="I10"/>
  <c r="EH9"/>
  <c r="EG9"/>
  <c r="EF9"/>
  <c r="EE9"/>
  <c r="EC9"/>
  <c r="EB9"/>
  <c r="EA9"/>
  <c r="DX9"/>
  <c r="DV9"/>
  <c r="DU9"/>
  <c r="DT9"/>
  <c r="DS9"/>
  <c r="DR9"/>
  <c r="DQ9"/>
  <c r="DP9"/>
  <c r="DO9"/>
  <c r="DN9"/>
  <c r="DM9"/>
  <c r="DJ9"/>
  <c r="DI9"/>
  <c r="CW9"/>
  <c r="CV9"/>
  <c r="CT9"/>
  <c r="CS9"/>
  <c r="CQ9"/>
  <c r="CK9"/>
  <c r="CD9"/>
  <c r="CC9"/>
  <c r="CA9"/>
  <c r="BZ9"/>
  <c r="BT9"/>
  <c r="BS9"/>
  <c r="BR9"/>
  <c r="BQ9"/>
  <c r="BP9"/>
  <c r="BO9"/>
  <c r="BN9"/>
  <c r="BM9"/>
  <c r="BL9"/>
  <c r="BJ9"/>
  <c r="BI9"/>
  <c r="BH9"/>
  <c r="BG9"/>
  <c r="BF9"/>
  <c r="BE9"/>
  <c r="BD9"/>
  <c r="BC9"/>
  <c r="BB9"/>
  <c r="BA9"/>
  <c r="AZ9"/>
  <c r="AY9"/>
  <c r="AX9"/>
  <c r="AW9"/>
  <c r="AV9"/>
  <c r="AP9"/>
  <c r="AO9"/>
  <c r="AM9"/>
  <c r="AL9"/>
  <c r="AK9"/>
  <c r="AJ9"/>
  <c r="AG9"/>
  <c r="AF9"/>
  <c r="AE9"/>
  <c r="AD9"/>
  <c r="AC9"/>
  <c r="AB9"/>
  <c r="AA9"/>
  <c r="Z9"/>
  <c r="Y9"/>
  <c r="X9"/>
  <c r="U9"/>
  <c r="T9"/>
  <c r="P9"/>
  <c r="N9"/>
  <c r="M9"/>
  <c r="L9"/>
  <c r="K9"/>
  <c r="I9"/>
  <c r="EH8"/>
  <c r="EG8"/>
  <c r="EF8"/>
  <c r="EE8"/>
  <c r="ED8"/>
  <c r="EC8"/>
  <c r="EB8"/>
  <c r="EA8"/>
  <c r="DV8"/>
  <c r="DU8"/>
  <c r="DT8"/>
  <c r="DS8"/>
  <c r="DR8"/>
  <c r="DQ8"/>
  <c r="DP8"/>
  <c r="DO8"/>
  <c r="DN8"/>
  <c r="DM8"/>
  <c r="DJ8"/>
  <c r="DI8"/>
  <c r="CW8"/>
  <c r="CV8"/>
  <c r="CU8"/>
  <c r="CT8"/>
  <c r="CS8"/>
  <c r="CR8"/>
  <c r="CM8"/>
  <c r="CK8"/>
  <c r="CI8"/>
  <c r="CD8"/>
  <c r="CC8"/>
  <c r="CA8"/>
  <c r="BZ8"/>
  <c r="BT8"/>
  <c r="BS8"/>
  <c r="BR8"/>
  <c r="BQ8"/>
  <c r="BP8"/>
  <c r="BO8"/>
  <c r="BN8"/>
  <c r="BM8"/>
  <c r="BL8"/>
  <c r="BJ8"/>
  <c r="BI8"/>
  <c r="BH8"/>
  <c r="BG8"/>
  <c r="BF8"/>
  <c r="BE8"/>
  <c r="BD8"/>
  <c r="BC8"/>
  <c r="BB8"/>
  <c r="BA8"/>
  <c r="AZ8"/>
  <c r="AY8"/>
  <c r="AX8"/>
  <c r="AW8"/>
  <c r="AV8"/>
  <c r="AP8"/>
  <c r="AO8"/>
  <c r="AM8"/>
  <c r="AL8"/>
  <c r="AK8"/>
  <c r="AJ8"/>
  <c r="AG8"/>
  <c r="AF8"/>
  <c r="AE8"/>
  <c r="AD8"/>
  <c r="AC8"/>
  <c r="AB8"/>
  <c r="AA8"/>
  <c r="Z8"/>
  <c r="Y8"/>
  <c r="X8"/>
  <c r="U8"/>
  <c r="T8"/>
  <c r="P8"/>
  <c r="N8"/>
  <c r="M8"/>
  <c r="L8"/>
  <c r="K8"/>
  <c r="I8"/>
  <c r="CC134" i="5"/>
  <c r="CB134"/>
  <c r="CC133"/>
  <c r="CB133"/>
  <c r="CC132"/>
  <c r="CB132"/>
  <c r="CC131"/>
  <c r="CB131"/>
  <c r="CC130"/>
  <c r="CB130"/>
  <c r="CC129"/>
  <c r="CB129"/>
  <c r="CC128"/>
  <c r="CB128"/>
  <c r="CC127"/>
  <c r="CB127"/>
  <c r="CC126"/>
  <c r="CB126"/>
  <c r="CC125"/>
  <c r="CB125"/>
  <c r="CC124"/>
  <c r="CB124"/>
  <c r="CC123"/>
  <c r="CB123"/>
  <c r="CC122"/>
  <c r="CB122"/>
  <c r="CC121"/>
  <c r="CB121"/>
  <c r="CC120"/>
  <c r="CB120"/>
  <c r="CC119"/>
  <c r="CB119"/>
  <c r="CC118"/>
  <c r="CB118"/>
  <c r="CC117"/>
  <c r="CB117"/>
  <c r="CC116"/>
  <c r="CB116"/>
  <c r="CC115"/>
  <c r="CB115"/>
  <c r="CC114"/>
  <c r="CB114"/>
  <c r="CC113"/>
  <c r="CB113"/>
  <c r="CC112"/>
  <c r="CB112"/>
  <c r="CC111"/>
  <c r="CB111"/>
  <c r="CC110"/>
  <c r="CB110"/>
  <c r="CC109"/>
  <c r="CB109"/>
  <c r="CC108"/>
  <c r="CB108"/>
  <c r="CC107"/>
  <c r="CB107"/>
  <c r="CC106"/>
  <c r="CB106"/>
  <c r="CC105"/>
  <c r="CB105"/>
  <c r="CC104"/>
  <c r="CB104"/>
  <c r="CC103"/>
  <c r="CB103"/>
  <c r="CC102"/>
  <c r="CB102"/>
  <c r="CC101"/>
  <c r="CB101"/>
  <c r="CC100"/>
  <c r="CB100"/>
  <c r="CC99"/>
  <c r="CB99"/>
  <c r="CC98"/>
  <c r="CB98"/>
  <c r="CC97"/>
  <c r="CB97"/>
  <c r="CC96"/>
  <c r="CB96"/>
  <c r="CC95"/>
  <c r="CB95"/>
  <c r="CC94"/>
  <c r="CB94"/>
  <c r="CC93"/>
  <c r="CB93"/>
  <c r="CC92"/>
  <c r="CB92"/>
  <c r="CC91"/>
  <c r="CB91"/>
  <c r="CC90"/>
  <c r="CB90"/>
  <c r="CC89"/>
  <c r="CB89"/>
  <c r="CC88"/>
  <c r="CB88"/>
  <c r="CC87"/>
  <c r="CB87"/>
  <c r="CC86"/>
  <c r="CB86"/>
  <c r="CC85"/>
  <c r="CB85"/>
  <c r="CC84"/>
  <c r="CB84"/>
  <c r="CC83"/>
  <c r="CB83"/>
  <c r="CC82"/>
  <c r="CB82"/>
  <c r="CC81"/>
  <c r="CB81"/>
  <c r="CC80"/>
  <c r="CB80"/>
  <c r="CC79"/>
  <c r="CB79"/>
  <c r="CC78"/>
  <c r="CB78"/>
  <c r="CC77"/>
  <c r="CB77"/>
  <c r="CC76"/>
  <c r="CB76"/>
  <c r="CC75"/>
  <c r="CB75"/>
  <c r="CC74"/>
  <c r="CB74"/>
  <c r="CC73"/>
  <c r="CB73"/>
  <c r="CC72"/>
  <c r="CB72"/>
  <c r="CC71"/>
  <c r="CB71"/>
  <c r="CC70"/>
  <c r="CB70"/>
  <c r="CC69"/>
  <c r="CB69"/>
  <c r="CC68"/>
  <c r="CB68"/>
  <c r="CC67"/>
  <c r="CB67"/>
  <c r="CC66"/>
  <c r="CB66"/>
  <c r="CC65"/>
  <c r="CB65"/>
  <c r="CC64"/>
  <c r="CB64"/>
  <c r="CC63"/>
  <c r="CB63"/>
  <c r="CC62"/>
  <c r="CB62"/>
  <c r="CC61"/>
  <c r="CB61"/>
  <c r="CC60"/>
  <c r="CB60"/>
  <c r="CC59"/>
  <c r="CB59"/>
  <c r="CC58"/>
  <c r="CB58"/>
  <c r="CC57"/>
  <c r="CB57"/>
  <c r="CC56"/>
  <c r="CB56"/>
  <c r="CC55"/>
  <c r="CB55"/>
  <c r="CC54"/>
  <c r="CB54"/>
  <c r="CC53"/>
  <c r="CB53"/>
  <c r="CC52"/>
  <c r="CB52"/>
  <c r="CC51"/>
  <c r="CB51"/>
  <c r="CC50"/>
  <c r="CB50"/>
  <c r="CC49"/>
  <c r="CB49"/>
  <c r="CC48"/>
  <c r="CB48"/>
  <c r="CC47"/>
  <c r="CB47"/>
  <c r="CC46"/>
  <c r="CB46"/>
  <c r="CC45"/>
  <c r="CB45"/>
  <c r="CC44"/>
  <c r="CB44"/>
  <c r="CC43"/>
  <c r="CB43"/>
  <c r="CC42"/>
  <c r="CB42"/>
  <c r="CC41"/>
  <c r="CB41"/>
  <c r="CC40"/>
  <c r="CB40"/>
  <c r="CC39"/>
  <c r="CB39"/>
  <c r="CC38"/>
  <c r="CB38"/>
  <c r="CC37"/>
  <c r="CB37"/>
  <c r="CC36"/>
  <c r="CB36"/>
  <c r="CC34"/>
  <c r="CB34"/>
  <c r="CC33"/>
  <c r="CB33"/>
  <c r="CC32"/>
  <c r="CB32"/>
  <c r="CC31"/>
  <c r="CB31"/>
  <c r="CC30"/>
  <c r="CB30"/>
  <c r="CC29"/>
  <c r="CB29"/>
  <c r="CC28"/>
  <c r="CB28"/>
  <c r="CC27"/>
  <c r="CB27"/>
  <c r="CC26"/>
  <c r="CB26"/>
  <c r="CC25"/>
  <c r="CB25"/>
  <c r="CC24"/>
  <c r="CB24"/>
  <c r="CC23"/>
  <c r="CB23"/>
  <c r="CC22"/>
  <c r="CB22"/>
  <c r="CC21"/>
  <c r="CB21"/>
  <c r="CC20"/>
  <c r="CB20"/>
  <c r="CC19"/>
  <c r="CB19"/>
  <c r="CC18"/>
  <c r="CB18"/>
  <c r="CC17"/>
  <c r="CB17"/>
  <c r="CC16"/>
  <c r="CB16"/>
  <c r="CC15"/>
  <c r="CB15"/>
  <c r="CC14"/>
  <c r="CB14"/>
  <c r="CC13"/>
  <c r="CB13"/>
  <c r="CC12"/>
  <c r="CB12"/>
  <c r="CC11"/>
  <c r="CB11"/>
  <c r="CC35"/>
  <c r="CB35"/>
  <c r="AM134"/>
  <c r="AM133"/>
  <c r="AM132"/>
  <c r="AM131"/>
  <c r="AM130"/>
  <c r="AM129"/>
  <c r="AM128"/>
  <c r="AM127"/>
  <c r="AM126"/>
  <c r="AM125"/>
  <c r="AM124"/>
  <c r="AM123"/>
  <c r="AM122"/>
  <c r="AM121"/>
  <c r="AM120"/>
  <c r="AM119"/>
  <c r="AM118"/>
  <c r="AM117"/>
  <c r="AM116"/>
  <c r="AM115"/>
  <c r="AM114"/>
  <c r="AM113"/>
  <c r="AM112"/>
  <c r="AM111"/>
  <c r="AM110"/>
  <c r="AM109"/>
  <c r="AM108"/>
  <c r="AM107"/>
  <c r="AM106"/>
  <c r="AM105"/>
  <c r="AM104"/>
  <c r="AM103"/>
  <c r="AM102"/>
  <c r="AM101"/>
  <c r="AM100"/>
  <c r="AM99"/>
  <c r="AM98"/>
  <c r="AM97"/>
  <c r="AM96"/>
  <c r="AM95"/>
  <c r="AM94"/>
  <c r="AM93"/>
  <c r="AM92"/>
  <c r="AM91"/>
  <c r="AM90"/>
  <c r="AM89"/>
  <c r="AM88"/>
  <c r="AM87"/>
  <c r="AM86"/>
  <c r="AM85"/>
  <c r="AM84"/>
  <c r="AM83"/>
  <c r="AM82"/>
  <c r="AM81"/>
  <c r="AM80"/>
  <c r="AM79"/>
  <c r="AM78"/>
  <c r="AM77"/>
  <c r="AM76"/>
  <c r="AM75"/>
  <c r="AM74"/>
  <c r="AM73"/>
  <c r="AM72"/>
  <c r="AM71"/>
  <c r="AM70"/>
  <c r="AM69"/>
  <c r="AM68"/>
  <c r="AM67"/>
  <c r="AM66"/>
  <c r="AM65"/>
  <c r="AM64"/>
  <c r="AM63"/>
  <c r="AM62"/>
  <c r="AM61"/>
  <c r="AM60"/>
  <c r="AM59"/>
  <c r="AM58"/>
  <c r="AM57"/>
  <c r="AM56"/>
  <c r="AM55"/>
  <c r="AM54"/>
  <c r="AM53"/>
  <c r="AM52"/>
  <c r="AM51"/>
  <c r="AM50"/>
  <c r="AM49"/>
  <c r="AM48"/>
  <c r="AM47"/>
  <c r="AM46"/>
  <c r="AM45"/>
  <c r="AM44"/>
  <c r="AM43"/>
  <c r="AM42"/>
  <c r="AM41"/>
  <c r="AM40"/>
  <c r="AM39"/>
  <c r="AM38"/>
  <c r="AM37"/>
  <c r="AM36"/>
  <c r="AM35"/>
  <c r="CD74" l="1"/>
  <c r="CD76"/>
  <c r="CD78"/>
  <c r="CD84"/>
  <c r="CD86"/>
  <c r="CD90"/>
  <c r="CD110"/>
  <c r="CD38"/>
  <c r="CD35"/>
  <c r="CD12"/>
  <c r="CD14"/>
  <c r="CD24"/>
  <c r="CD28"/>
  <c r="CD30"/>
  <c r="CD39"/>
  <c r="CD51"/>
  <c r="CD53"/>
  <c r="CD61"/>
  <c r="CD63"/>
  <c r="CD107"/>
  <c r="CD122"/>
  <c r="CD22"/>
  <c r="CD41"/>
  <c r="CD71"/>
  <c r="CD126"/>
  <c r="CD130"/>
  <c r="CD11"/>
  <c r="CH10" s="1"/>
  <c r="CD13"/>
  <c r="CD23"/>
  <c r="CD25"/>
  <c r="CD27"/>
  <c r="CD29"/>
  <c r="CD56"/>
  <c r="CD58"/>
  <c r="CD60"/>
  <c r="CD62"/>
  <c r="CD94"/>
  <c r="CD98"/>
  <c r="CD115"/>
  <c r="CD119"/>
  <c r="CD131"/>
  <c r="CD18"/>
  <c r="CD99"/>
  <c r="CD103"/>
  <c r="CD16"/>
  <c r="CD20"/>
  <c r="CD26"/>
  <c r="CD31"/>
  <c r="CD33"/>
  <c r="CD46"/>
  <c r="CD50"/>
  <c r="CD105"/>
  <c r="CD134"/>
  <c r="CD15"/>
  <c r="CD17"/>
  <c r="CD19"/>
  <c r="CD21"/>
  <c r="CD32"/>
  <c r="CD47"/>
  <c r="CD59"/>
  <c r="CD64"/>
  <c r="CD66"/>
  <c r="CD82"/>
  <c r="CD91"/>
  <c r="CD95"/>
  <c r="CD106"/>
  <c r="CD118"/>
  <c r="CD123"/>
  <c r="CD127"/>
  <c r="CD34"/>
  <c r="CD40"/>
  <c r="CD42"/>
  <c r="CD44"/>
  <c r="CD48"/>
  <c r="CD69"/>
  <c r="CD73"/>
  <c r="CD75"/>
  <c r="CD89"/>
  <c r="CD92"/>
  <c r="CD97"/>
  <c r="CD100"/>
  <c r="CD116"/>
  <c r="CD121"/>
  <c r="CD124"/>
  <c r="CD129"/>
  <c r="CD132"/>
  <c r="CD36"/>
  <c r="CD45"/>
  <c r="CD49"/>
  <c r="CD55"/>
  <c r="CD68"/>
  <c r="CD72"/>
  <c r="CD83"/>
  <c r="CD88"/>
  <c r="CD93"/>
  <c r="CD96"/>
  <c r="CD114"/>
  <c r="CD117"/>
  <c r="CD120"/>
  <c r="CD125"/>
  <c r="CD128"/>
  <c r="CD133"/>
  <c r="S32" i="6"/>
  <c r="R32"/>
  <c r="DW32" s="1"/>
  <c r="S17"/>
  <c r="EK17" s="1"/>
  <c r="R17"/>
  <c r="DW17" s="1"/>
  <c r="S21"/>
  <c r="R21"/>
  <c r="DW21" s="1"/>
  <c r="S25"/>
  <c r="EK25" s="1"/>
  <c r="R25"/>
  <c r="DW25" s="1"/>
  <c r="S33"/>
  <c r="R33"/>
  <c r="DW33" s="1"/>
  <c r="S39"/>
  <c r="EN39" s="1"/>
  <c r="R39"/>
  <c r="DW39" s="1"/>
  <c r="S43"/>
  <c r="R43"/>
  <c r="DW43" s="1"/>
  <c r="S45"/>
  <c r="EN45" s="1"/>
  <c r="R45"/>
  <c r="DW45" s="1"/>
  <c r="S51"/>
  <c r="EN51" s="1"/>
  <c r="R51"/>
  <c r="DW51" s="1"/>
  <c r="S53"/>
  <c r="EN53" s="1"/>
  <c r="R53"/>
  <c r="DW53" s="1"/>
  <c r="S59"/>
  <c r="R59"/>
  <c r="DW59" s="1"/>
  <c r="S61"/>
  <c r="EN61" s="1"/>
  <c r="R61"/>
  <c r="DW61" s="1"/>
  <c r="S65"/>
  <c r="R65"/>
  <c r="DW65" s="1"/>
  <c r="S71"/>
  <c r="EN71" s="1"/>
  <c r="R71"/>
  <c r="DW71" s="1"/>
  <c r="S73"/>
  <c r="EN73" s="1"/>
  <c r="R73"/>
  <c r="DW73" s="1"/>
  <c r="S77"/>
  <c r="EK77" s="1"/>
  <c r="R77"/>
  <c r="DW77" s="1"/>
  <c r="S83"/>
  <c r="EN83" s="1"/>
  <c r="R83"/>
  <c r="DW83" s="1"/>
  <c r="S85"/>
  <c r="EK85" s="1"/>
  <c r="R85"/>
  <c r="DW85" s="1"/>
  <c r="S87"/>
  <c r="R87"/>
  <c r="DW87" s="1"/>
  <c r="S93"/>
  <c r="EN93" s="1"/>
  <c r="R93"/>
  <c r="DW93" s="1"/>
  <c r="S95"/>
  <c r="EN95" s="1"/>
  <c r="R95"/>
  <c r="DW95" s="1"/>
  <c r="S101"/>
  <c r="EK101" s="1"/>
  <c r="R101"/>
  <c r="DW101" s="1"/>
  <c r="S105"/>
  <c r="EN105" s="1"/>
  <c r="R105"/>
  <c r="DW105" s="1"/>
  <c r="S109"/>
  <c r="EN109" s="1"/>
  <c r="R109"/>
  <c r="DW109" s="1"/>
  <c r="S115"/>
  <c r="R115"/>
  <c r="DW115" s="1"/>
  <c r="S119"/>
  <c r="EN119" s="1"/>
  <c r="R119"/>
  <c r="DW119" s="1"/>
  <c r="S121"/>
  <c r="R121"/>
  <c r="DW121" s="1"/>
  <c r="S123"/>
  <c r="EN123" s="1"/>
  <c r="R123"/>
  <c r="DW123" s="1"/>
  <c r="S131"/>
  <c r="R131"/>
  <c r="DW131" s="1"/>
  <c r="S133"/>
  <c r="EN133" s="1"/>
  <c r="R133"/>
  <c r="DW133" s="1"/>
  <c r="S16"/>
  <c r="R16"/>
  <c r="DW16" s="1"/>
  <c r="S24"/>
  <c r="EN24" s="1"/>
  <c r="R24"/>
  <c r="DW24" s="1"/>
  <c r="S28"/>
  <c r="EK28" s="1"/>
  <c r="R28"/>
  <c r="DW28" s="1"/>
  <c r="S11"/>
  <c r="EN11" s="1"/>
  <c r="R11"/>
  <c r="S15"/>
  <c r="R15"/>
  <c r="DW15" s="1"/>
  <c r="S19"/>
  <c r="EK19" s="1"/>
  <c r="R19"/>
  <c r="DW19" s="1"/>
  <c r="S23"/>
  <c r="EN23" s="1"/>
  <c r="R23"/>
  <c r="DW23" s="1"/>
  <c r="S27"/>
  <c r="EN27" s="1"/>
  <c r="R27"/>
  <c r="DW27" s="1"/>
  <c r="S31"/>
  <c r="EK31" s="1"/>
  <c r="R31"/>
  <c r="DW31" s="1"/>
  <c r="S35"/>
  <c r="EK35" s="1"/>
  <c r="R35"/>
  <c r="DW35" s="1"/>
  <c r="S36"/>
  <c r="R36"/>
  <c r="DW36" s="1"/>
  <c r="S38"/>
  <c r="EK38" s="1"/>
  <c r="R38"/>
  <c r="DW38" s="1"/>
  <c r="S40"/>
  <c r="R40"/>
  <c r="DW40" s="1"/>
  <c r="S42"/>
  <c r="EK42" s="1"/>
  <c r="R42"/>
  <c r="DW42" s="1"/>
  <c r="S44"/>
  <c r="R44"/>
  <c r="DW44" s="1"/>
  <c r="S46"/>
  <c r="EN46" s="1"/>
  <c r="R46"/>
  <c r="DW46" s="1"/>
  <c r="S48"/>
  <c r="EN48" s="1"/>
  <c r="R48"/>
  <c r="DW48" s="1"/>
  <c r="S50"/>
  <c r="EK50" s="1"/>
  <c r="R50"/>
  <c r="DW50" s="1"/>
  <c r="S52"/>
  <c r="R52"/>
  <c r="DW52" s="1"/>
  <c r="S54"/>
  <c r="EN54" s="1"/>
  <c r="R54"/>
  <c r="DW54" s="1"/>
  <c r="S56"/>
  <c r="EK56" s="1"/>
  <c r="R56"/>
  <c r="DW56" s="1"/>
  <c r="S58"/>
  <c r="EK58" s="1"/>
  <c r="R58"/>
  <c r="DW58" s="1"/>
  <c r="S60"/>
  <c r="R60"/>
  <c r="DW60" s="1"/>
  <c r="S62"/>
  <c r="EN62" s="1"/>
  <c r="R62"/>
  <c r="DW62" s="1"/>
  <c r="S64"/>
  <c r="EK64" s="1"/>
  <c r="R64"/>
  <c r="DW64" s="1"/>
  <c r="S66"/>
  <c r="EK66" s="1"/>
  <c r="R66"/>
  <c r="DW66" s="1"/>
  <c r="S68"/>
  <c r="R68"/>
  <c r="DW68" s="1"/>
  <c r="S70"/>
  <c r="EN70" s="1"/>
  <c r="R70"/>
  <c r="DW70" s="1"/>
  <c r="S72"/>
  <c r="EK72" s="1"/>
  <c r="R72"/>
  <c r="DW72" s="1"/>
  <c r="S74"/>
  <c r="EK74" s="1"/>
  <c r="R74"/>
  <c r="DW74" s="1"/>
  <c r="S76"/>
  <c r="R76"/>
  <c r="DW76" s="1"/>
  <c r="S78"/>
  <c r="EN78" s="1"/>
  <c r="R78"/>
  <c r="DW78" s="1"/>
  <c r="S80"/>
  <c r="EK80" s="1"/>
  <c r="R80"/>
  <c r="DW80" s="1"/>
  <c r="S82"/>
  <c r="EK82" s="1"/>
  <c r="R82"/>
  <c r="DW82" s="1"/>
  <c r="S84"/>
  <c r="R84"/>
  <c r="DW84" s="1"/>
  <c r="S86"/>
  <c r="EN86" s="1"/>
  <c r="R86"/>
  <c r="DW86" s="1"/>
  <c r="S88"/>
  <c r="EK88" s="1"/>
  <c r="R88"/>
  <c r="DW88" s="1"/>
  <c r="S90"/>
  <c r="EK90" s="1"/>
  <c r="R90"/>
  <c r="DW90" s="1"/>
  <c r="S92"/>
  <c r="R92"/>
  <c r="DW92" s="1"/>
  <c r="S94"/>
  <c r="EN94" s="1"/>
  <c r="R94"/>
  <c r="DW94" s="1"/>
  <c r="S96"/>
  <c r="EN96" s="1"/>
  <c r="R96"/>
  <c r="DW96" s="1"/>
  <c r="S98"/>
  <c r="EK98" s="1"/>
  <c r="R98"/>
  <c r="DW98" s="1"/>
  <c r="S100"/>
  <c r="R100"/>
  <c r="DW100" s="1"/>
  <c r="S102"/>
  <c r="EN102" s="1"/>
  <c r="R102"/>
  <c r="DW102" s="1"/>
  <c r="S104"/>
  <c r="R104"/>
  <c r="DW104" s="1"/>
  <c r="S106"/>
  <c r="EK106" s="1"/>
  <c r="R106"/>
  <c r="DW106" s="1"/>
  <c r="S108"/>
  <c r="R108"/>
  <c r="DW108" s="1"/>
  <c r="S110"/>
  <c r="EN110" s="1"/>
  <c r="R110"/>
  <c r="DW110" s="1"/>
  <c r="S112"/>
  <c r="EN112" s="1"/>
  <c r="R112"/>
  <c r="DW112" s="1"/>
  <c r="S114"/>
  <c r="EN114" s="1"/>
  <c r="R114"/>
  <c r="DW114" s="1"/>
  <c r="S116"/>
  <c r="R116"/>
  <c r="DW116" s="1"/>
  <c r="S118"/>
  <c r="EN118" s="1"/>
  <c r="R118"/>
  <c r="DW118" s="1"/>
  <c r="S120"/>
  <c r="R120"/>
  <c r="DW120" s="1"/>
  <c r="S122"/>
  <c r="EK122" s="1"/>
  <c r="R122"/>
  <c r="DW122" s="1"/>
  <c r="S124"/>
  <c r="R124"/>
  <c r="DW124" s="1"/>
  <c r="S126"/>
  <c r="EN126" s="1"/>
  <c r="R126"/>
  <c r="DW126" s="1"/>
  <c r="S128"/>
  <c r="EN128" s="1"/>
  <c r="R128"/>
  <c r="DW128" s="1"/>
  <c r="S130"/>
  <c r="EK130" s="1"/>
  <c r="R130"/>
  <c r="DW130" s="1"/>
  <c r="S132"/>
  <c r="R132"/>
  <c r="DW132" s="1"/>
  <c r="S134"/>
  <c r="EN134" s="1"/>
  <c r="R134"/>
  <c r="DW134" s="1"/>
  <c r="S13"/>
  <c r="EK13" s="1"/>
  <c r="R13"/>
  <c r="DW13" s="1"/>
  <c r="S29"/>
  <c r="EN29" s="1"/>
  <c r="R29"/>
  <c r="DW29" s="1"/>
  <c r="S37"/>
  <c r="EN37" s="1"/>
  <c r="R37"/>
  <c r="DW37" s="1"/>
  <c r="S41"/>
  <c r="EN41" s="1"/>
  <c r="R41"/>
  <c r="DW41" s="1"/>
  <c r="S47"/>
  <c r="EN47" s="1"/>
  <c r="R47"/>
  <c r="DW47" s="1"/>
  <c r="S49"/>
  <c r="EN49" s="1"/>
  <c r="R49"/>
  <c r="DW49" s="1"/>
  <c r="S55"/>
  <c r="R55"/>
  <c r="DW55" s="1"/>
  <c r="S57"/>
  <c r="EN57" s="1"/>
  <c r="R57"/>
  <c r="DW57" s="1"/>
  <c r="S63"/>
  <c r="R63"/>
  <c r="DW63" s="1"/>
  <c r="S67"/>
  <c r="EK67" s="1"/>
  <c r="R67"/>
  <c r="DW67" s="1"/>
  <c r="S69"/>
  <c r="R69"/>
  <c r="DW69" s="1"/>
  <c r="S75"/>
  <c r="EN75" s="1"/>
  <c r="R75"/>
  <c r="DW75" s="1"/>
  <c r="S79"/>
  <c r="R79"/>
  <c r="DW79" s="1"/>
  <c r="S81"/>
  <c r="EK81" s="1"/>
  <c r="R81"/>
  <c r="DW81" s="1"/>
  <c r="S89"/>
  <c r="R89"/>
  <c r="DW89" s="1"/>
  <c r="S91"/>
  <c r="EN91" s="1"/>
  <c r="R91"/>
  <c r="DW91" s="1"/>
  <c r="S97"/>
  <c r="EN97" s="1"/>
  <c r="R97"/>
  <c r="DW97" s="1"/>
  <c r="S99"/>
  <c r="EK99" s="1"/>
  <c r="R99"/>
  <c r="DW99" s="1"/>
  <c r="S103"/>
  <c r="EN103" s="1"/>
  <c r="R103"/>
  <c r="DW103" s="1"/>
  <c r="S107"/>
  <c r="EN107" s="1"/>
  <c r="R107"/>
  <c r="DW107" s="1"/>
  <c r="S111"/>
  <c r="R111"/>
  <c r="DW111" s="1"/>
  <c r="S113"/>
  <c r="EN113" s="1"/>
  <c r="R113"/>
  <c r="DW113" s="1"/>
  <c r="S117"/>
  <c r="EN117" s="1"/>
  <c r="R117"/>
  <c r="DW117" s="1"/>
  <c r="S125"/>
  <c r="EN125" s="1"/>
  <c r="R125"/>
  <c r="DW125" s="1"/>
  <c r="S127"/>
  <c r="R127"/>
  <c r="DW127" s="1"/>
  <c r="S129"/>
  <c r="EN129" s="1"/>
  <c r="R129"/>
  <c r="DW129" s="1"/>
  <c r="S12"/>
  <c r="EK12" s="1"/>
  <c r="R12"/>
  <c r="DW12" s="1"/>
  <c r="S20"/>
  <c r="EK20" s="1"/>
  <c r="R20"/>
  <c r="DW20" s="1"/>
  <c r="S14"/>
  <c r="R14"/>
  <c r="DW14" s="1"/>
  <c r="S18"/>
  <c r="EK18" s="1"/>
  <c r="R18"/>
  <c r="DW18" s="1"/>
  <c r="S22"/>
  <c r="EK22" s="1"/>
  <c r="R22"/>
  <c r="DW22" s="1"/>
  <c r="S26"/>
  <c r="EK26" s="1"/>
  <c r="R26"/>
  <c r="DW26" s="1"/>
  <c r="S30"/>
  <c r="R30"/>
  <c r="DW30" s="1"/>
  <c r="S34"/>
  <c r="EN34" s="1"/>
  <c r="R34"/>
  <c r="DW34" s="1"/>
  <c r="CD113" i="5"/>
  <c r="CD112"/>
  <c r="CD111"/>
  <c r="CD109"/>
  <c r="CD108"/>
  <c r="CD104"/>
  <c r="CD102"/>
  <c r="CD101"/>
  <c r="CD87"/>
  <c r="CD85"/>
  <c r="CD81"/>
  <c r="CD79"/>
  <c r="CD80"/>
  <c r="CD77"/>
  <c r="CQ49" i="6"/>
  <c r="CQ51"/>
  <c r="CQ41"/>
  <c r="CQ43"/>
  <c r="CQ57"/>
  <c r="CQ59"/>
  <c r="CI10"/>
  <c r="BY10"/>
  <c r="BY8"/>
  <c r="BY9"/>
  <c r="CD70" i="5"/>
  <c r="CD67"/>
  <c r="CD65"/>
  <c r="CD57"/>
  <c r="CD54"/>
  <c r="CD52"/>
  <c r="CJ41" i="6"/>
  <c r="CJ73"/>
  <c r="CJ81"/>
  <c r="CJ97"/>
  <c r="CJ71"/>
  <c r="CJ79"/>
  <c r="CJ87"/>
  <c r="CQ37"/>
  <c r="CJ43"/>
  <c r="CQ45"/>
  <c r="CJ51"/>
  <c r="CQ53"/>
  <c r="CJ59"/>
  <c r="CQ61"/>
  <c r="CJ67"/>
  <c r="CJ75"/>
  <c r="CJ83"/>
  <c r="CJ91"/>
  <c r="CJ99"/>
  <c r="CQ104"/>
  <c r="CQ130"/>
  <c r="CJ49"/>
  <c r="CJ57"/>
  <c r="CJ65"/>
  <c r="CJ89"/>
  <c r="CJ39"/>
  <c r="CJ47"/>
  <c r="CJ55"/>
  <c r="CJ63"/>
  <c r="CJ95"/>
  <c r="CQ29"/>
  <c r="CQ33"/>
  <c r="CJ37"/>
  <c r="CQ39"/>
  <c r="CJ45"/>
  <c r="CQ47"/>
  <c r="CJ53"/>
  <c r="CQ55"/>
  <c r="CJ61"/>
  <c r="CQ63"/>
  <c r="CJ69"/>
  <c r="CJ77"/>
  <c r="CJ85"/>
  <c r="CJ93"/>
  <c r="CJ101"/>
  <c r="CD43" i="5"/>
  <c r="CQ13" i="6"/>
  <c r="CQ17"/>
  <c r="CJ104"/>
  <c r="CQ131"/>
  <c r="CQ105"/>
  <c r="CJ120"/>
  <c r="CQ114"/>
  <c r="CQ120"/>
  <c r="CJ114"/>
  <c r="CQ21"/>
  <c r="CQ25"/>
  <c r="CQ115"/>
  <c r="CQ121"/>
  <c r="CJ130"/>
  <c r="CJ112"/>
  <c r="CJ122"/>
  <c r="CQ65"/>
  <c r="CQ67"/>
  <c r="CQ69"/>
  <c r="CQ71"/>
  <c r="CQ73"/>
  <c r="CQ75"/>
  <c r="CQ77"/>
  <c r="CQ79"/>
  <c r="CQ81"/>
  <c r="CQ83"/>
  <c r="CQ85"/>
  <c r="CQ106"/>
  <c r="CQ112"/>
  <c r="CQ122"/>
  <c r="CQ128"/>
  <c r="CJ106"/>
  <c r="CJ128"/>
  <c r="CQ107"/>
  <c r="CQ113"/>
  <c r="CQ123"/>
  <c r="CQ129"/>
  <c r="CJ115"/>
  <c r="CJ123"/>
  <c r="CJ131"/>
  <c r="CQ14"/>
  <c r="CJ18"/>
  <c r="CJ20"/>
  <c r="CJ23"/>
  <c r="CJ25"/>
  <c r="CJ31"/>
  <c r="CJ34"/>
  <c r="CJ109"/>
  <c r="CJ116"/>
  <c r="CJ124"/>
  <c r="CJ125"/>
  <c r="CJ133"/>
  <c r="CJ36"/>
  <c r="CJ38"/>
  <c r="CJ40"/>
  <c r="CJ42"/>
  <c r="CJ44"/>
  <c r="CJ46"/>
  <c r="CJ48"/>
  <c r="CJ50"/>
  <c r="CJ52"/>
  <c r="CJ54"/>
  <c r="CJ56"/>
  <c r="CJ58"/>
  <c r="CJ60"/>
  <c r="CJ62"/>
  <c r="CJ64"/>
  <c r="CJ66"/>
  <c r="CJ68"/>
  <c r="CJ70"/>
  <c r="CJ72"/>
  <c r="CJ74"/>
  <c r="CJ76"/>
  <c r="CJ78"/>
  <c r="CJ80"/>
  <c r="CJ82"/>
  <c r="CJ84"/>
  <c r="CJ86"/>
  <c r="CQ87"/>
  <c r="CJ88"/>
  <c r="CQ89"/>
  <c r="CJ90"/>
  <c r="CQ91"/>
  <c r="CJ92"/>
  <c r="CQ93"/>
  <c r="CJ94"/>
  <c r="CQ95"/>
  <c r="CJ96"/>
  <c r="CQ97"/>
  <c r="CJ98"/>
  <c r="CQ99"/>
  <c r="CJ100"/>
  <c r="CQ101"/>
  <c r="CJ102"/>
  <c r="CJ103"/>
  <c r="CQ108"/>
  <c r="CQ109"/>
  <c r="CJ110"/>
  <c r="CJ111"/>
  <c r="CQ116"/>
  <c r="CQ117"/>
  <c r="CJ118"/>
  <c r="CJ119"/>
  <c r="CQ124"/>
  <c r="CQ125"/>
  <c r="CJ126"/>
  <c r="CJ127"/>
  <c r="CQ132"/>
  <c r="CQ133"/>
  <c r="CJ134"/>
  <c r="CJ107"/>
  <c r="CJ12"/>
  <c r="CJ15"/>
  <c r="CJ17"/>
  <c r="CQ22"/>
  <c r="CJ26"/>
  <c r="CJ28"/>
  <c r="CQ30"/>
  <c r="CJ33"/>
  <c r="CJ108"/>
  <c r="CJ117"/>
  <c r="CJ132"/>
  <c r="CJ13"/>
  <c r="CJ14"/>
  <c r="CJ16"/>
  <c r="CQ18"/>
  <c r="CJ19"/>
  <c r="CJ21"/>
  <c r="CJ22"/>
  <c r="CJ24"/>
  <c r="CQ26"/>
  <c r="CJ27"/>
  <c r="CJ29"/>
  <c r="CJ30"/>
  <c r="CJ32"/>
  <c r="CQ34"/>
  <c r="CQ36"/>
  <c r="CQ38"/>
  <c r="CQ40"/>
  <c r="CQ42"/>
  <c r="CQ44"/>
  <c r="CQ46"/>
  <c r="CQ48"/>
  <c r="CQ50"/>
  <c r="CQ52"/>
  <c r="CQ54"/>
  <c r="CQ56"/>
  <c r="CQ58"/>
  <c r="CQ60"/>
  <c r="CQ62"/>
  <c r="CQ64"/>
  <c r="CQ66"/>
  <c r="CQ68"/>
  <c r="CQ70"/>
  <c r="CQ72"/>
  <c r="CQ74"/>
  <c r="CQ76"/>
  <c r="CQ78"/>
  <c r="CQ80"/>
  <c r="CQ82"/>
  <c r="CQ84"/>
  <c r="CQ86"/>
  <c r="CQ88"/>
  <c r="CQ90"/>
  <c r="CQ92"/>
  <c r="CQ94"/>
  <c r="CQ96"/>
  <c r="CQ98"/>
  <c r="CQ100"/>
  <c r="CQ102"/>
  <c r="CQ103"/>
  <c r="CJ105"/>
  <c r="CQ110"/>
  <c r="CQ111"/>
  <c r="CJ113"/>
  <c r="CQ118"/>
  <c r="CQ119"/>
  <c r="CJ121"/>
  <c r="CQ126"/>
  <c r="CQ127"/>
  <c r="CJ129"/>
  <c r="CQ134"/>
  <c r="EK21"/>
  <c r="EK33"/>
  <c r="EK15"/>
  <c r="EK23"/>
  <c r="EN36"/>
  <c r="EN40"/>
  <c r="EN44"/>
  <c r="EN52"/>
  <c r="EN56"/>
  <c r="EN60"/>
  <c r="EN68"/>
  <c r="EN72"/>
  <c r="EN76"/>
  <c r="EN84"/>
  <c r="EN88"/>
  <c r="EN92"/>
  <c r="EN100"/>
  <c r="EN104"/>
  <c r="EN108"/>
  <c r="EN116"/>
  <c r="EN120"/>
  <c r="EN124"/>
  <c r="EN132"/>
  <c r="CQ12"/>
  <c r="CQ16"/>
  <c r="CQ20"/>
  <c r="CQ24"/>
  <c r="CQ28"/>
  <c r="CQ32"/>
  <c r="CJ35"/>
  <c r="EK16"/>
  <c r="EK24"/>
  <c r="EK32"/>
  <c r="EK39"/>
  <c r="EK53"/>
  <c r="EN65"/>
  <c r="EN69"/>
  <c r="EN77"/>
  <c r="EN89"/>
  <c r="EN101"/>
  <c r="EK109"/>
  <c r="EN121"/>
  <c r="EK129"/>
  <c r="CJ9"/>
  <c r="CQ11"/>
  <c r="CQ15"/>
  <c r="CQ19"/>
  <c r="CQ23"/>
  <c r="CQ27"/>
  <c r="CQ31"/>
  <c r="CD37" i="5"/>
  <c r="AR9" i="6"/>
  <c r="W10"/>
  <c r="CJ10"/>
  <c r="CQ35"/>
  <c r="W8"/>
  <c r="AR8"/>
  <c r="AR10"/>
  <c r="CH11"/>
  <c r="Q9"/>
  <c r="W9"/>
  <c r="CI9"/>
  <c r="Q8"/>
  <c r="Q10"/>
  <c r="BU134" i="5"/>
  <c r="BV134"/>
  <c r="T134"/>
  <c r="P134"/>
  <c r="Q134" s="1"/>
  <c r="CW134" s="1"/>
  <c r="BU133"/>
  <c r="BV133"/>
  <c r="T133"/>
  <c r="P133"/>
  <c r="Q133" s="1"/>
  <c r="CW133" s="1"/>
  <c r="BU132"/>
  <c r="BV132"/>
  <c r="T132"/>
  <c r="P132"/>
  <c r="Q132" s="1"/>
  <c r="CW132" s="1"/>
  <c r="BU131"/>
  <c r="BV131"/>
  <c r="T131"/>
  <c r="P131"/>
  <c r="Q131" s="1"/>
  <c r="CW131" s="1"/>
  <c r="BU130"/>
  <c r="BV130"/>
  <c r="T130"/>
  <c r="P130"/>
  <c r="Q130" s="1"/>
  <c r="CW130" s="1"/>
  <c r="BU129"/>
  <c r="BV129"/>
  <c r="T129"/>
  <c r="P129"/>
  <c r="Q129" s="1"/>
  <c r="CW129" s="1"/>
  <c r="BU128"/>
  <c r="BV128"/>
  <c r="T128"/>
  <c r="P128"/>
  <c r="Q128" s="1"/>
  <c r="CW128" s="1"/>
  <c r="BU127"/>
  <c r="BV127"/>
  <c r="T127"/>
  <c r="P127"/>
  <c r="Q127" s="1"/>
  <c r="CW127" s="1"/>
  <c r="BU126"/>
  <c r="BV126"/>
  <c r="T126"/>
  <c r="P126"/>
  <c r="Q126" s="1"/>
  <c r="CW126" s="1"/>
  <c r="BU125"/>
  <c r="BV125"/>
  <c r="T125"/>
  <c r="P125"/>
  <c r="Q125" s="1"/>
  <c r="CW125" s="1"/>
  <c r="BU124"/>
  <c r="BV124"/>
  <c r="T124"/>
  <c r="P124"/>
  <c r="Q124" s="1"/>
  <c r="CW124" s="1"/>
  <c r="BU123"/>
  <c r="BV123"/>
  <c r="T123"/>
  <c r="P123"/>
  <c r="Q123" s="1"/>
  <c r="CW123" s="1"/>
  <c r="BU122"/>
  <c r="BV122"/>
  <c r="T122"/>
  <c r="P122"/>
  <c r="Q122" s="1"/>
  <c r="CW122" s="1"/>
  <c r="BU121"/>
  <c r="BV121"/>
  <c r="T121"/>
  <c r="P121"/>
  <c r="Q121" s="1"/>
  <c r="CW121" s="1"/>
  <c r="BU120"/>
  <c r="BV120"/>
  <c r="T120"/>
  <c r="P120"/>
  <c r="Q120" s="1"/>
  <c r="CW120" s="1"/>
  <c r="BU119"/>
  <c r="BV119"/>
  <c r="T119"/>
  <c r="P119"/>
  <c r="Q119" s="1"/>
  <c r="CW119" s="1"/>
  <c r="BU118"/>
  <c r="BV118"/>
  <c r="T118"/>
  <c r="P118"/>
  <c r="Q118" s="1"/>
  <c r="CW118" s="1"/>
  <c r="BU117"/>
  <c r="BV117"/>
  <c r="T117"/>
  <c r="P117"/>
  <c r="Q117" s="1"/>
  <c r="CW117" s="1"/>
  <c r="BU116"/>
  <c r="BV116"/>
  <c r="T116"/>
  <c r="P116"/>
  <c r="Q116" s="1"/>
  <c r="CW116" s="1"/>
  <c r="BU115"/>
  <c r="BV115"/>
  <c r="T115"/>
  <c r="P115"/>
  <c r="Q115" s="1"/>
  <c r="CW115" s="1"/>
  <c r="BU114"/>
  <c r="BV114"/>
  <c r="T114"/>
  <c r="P114"/>
  <c r="Q114" s="1"/>
  <c r="CW114" s="1"/>
  <c r="BU113"/>
  <c r="BV113"/>
  <c r="T113"/>
  <c r="P113"/>
  <c r="Q113" s="1"/>
  <c r="CW113" s="1"/>
  <c r="BU112"/>
  <c r="BV112"/>
  <c r="T112"/>
  <c r="P112"/>
  <c r="Q112" s="1"/>
  <c r="CW112" s="1"/>
  <c r="BU111"/>
  <c r="BV111"/>
  <c r="T111"/>
  <c r="P111"/>
  <c r="Q111" s="1"/>
  <c r="CW111" s="1"/>
  <c r="BU110"/>
  <c r="BV110"/>
  <c r="T110"/>
  <c r="P110"/>
  <c r="Q110" s="1"/>
  <c r="CW110" s="1"/>
  <c r="BU109"/>
  <c r="BV109"/>
  <c r="T109"/>
  <c r="P109"/>
  <c r="Q109" s="1"/>
  <c r="CW109" s="1"/>
  <c r="BU108"/>
  <c r="BV108"/>
  <c r="T108"/>
  <c r="P108"/>
  <c r="Q108" s="1"/>
  <c r="CW108" s="1"/>
  <c r="BU107"/>
  <c r="BV107"/>
  <c r="T107"/>
  <c r="P107"/>
  <c r="Q107" s="1"/>
  <c r="CW107" s="1"/>
  <c r="BU106"/>
  <c r="BV106"/>
  <c r="T106"/>
  <c r="P106"/>
  <c r="Q106" s="1"/>
  <c r="CW106" s="1"/>
  <c r="BU105"/>
  <c r="BV105"/>
  <c r="T105"/>
  <c r="P105"/>
  <c r="Q105" s="1"/>
  <c r="CW105" s="1"/>
  <c r="BU104"/>
  <c r="BV104"/>
  <c r="T104"/>
  <c r="P104"/>
  <c r="Q104" s="1"/>
  <c r="CW104" s="1"/>
  <c r="BU103"/>
  <c r="BV103"/>
  <c r="T103"/>
  <c r="P103"/>
  <c r="Q103" s="1"/>
  <c r="CW103" s="1"/>
  <c r="BU102"/>
  <c r="BV102"/>
  <c r="T102"/>
  <c r="P102"/>
  <c r="Q102" s="1"/>
  <c r="CW102" s="1"/>
  <c r="BU101"/>
  <c r="BT101"/>
  <c r="BV101" s="1"/>
  <c r="T101"/>
  <c r="P101"/>
  <c r="Q101" s="1"/>
  <c r="CW101" s="1"/>
  <c r="BU100"/>
  <c r="BT100"/>
  <c r="BV100" s="1"/>
  <c r="T100"/>
  <c r="P100"/>
  <c r="Q100" s="1"/>
  <c r="CW100" s="1"/>
  <c r="BU99"/>
  <c r="BT99"/>
  <c r="BV99" s="1"/>
  <c r="T99"/>
  <c r="P99"/>
  <c r="Q99" s="1"/>
  <c r="CW99" s="1"/>
  <c r="BU98"/>
  <c r="BT98"/>
  <c r="BV98" s="1"/>
  <c r="T98"/>
  <c r="P98"/>
  <c r="Q98" s="1"/>
  <c r="CW98" s="1"/>
  <c r="BU97"/>
  <c r="BT97"/>
  <c r="BV97" s="1"/>
  <c r="T97"/>
  <c r="P97"/>
  <c r="Q97" s="1"/>
  <c r="CW97" s="1"/>
  <c r="BU96"/>
  <c r="BT96"/>
  <c r="BV96" s="1"/>
  <c r="T96"/>
  <c r="P96"/>
  <c r="Q96" s="1"/>
  <c r="CW96" s="1"/>
  <c r="BU95"/>
  <c r="BT95"/>
  <c r="BV95" s="1"/>
  <c r="T95"/>
  <c r="P95"/>
  <c r="Q95" s="1"/>
  <c r="CW95" s="1"/>
  <c r="BU94"/>
  <c r="BT94"/>
  <c r="BV94" s="1"/>
  <c r="T94"/>
  <c r="P94"/>
  <c r="Q94" s="1"/>
  <c r="CW94" s="1"/>
  <c r="BU93"/>
  <c r="BT93"/>
  <c r="BV93" s="1"/>
  <c r="T93"/>
  <c r="P93"/>
  <c r="Q93" s="1"/>
  <c r="CW93" s="1"/>
  <c r="BU92"/>
  <c r="BT92"/>
  <c r="BV92" s="1"/>
  <c r="T92"/>
  <c r="P92"/>
  <c r="Q92" s="1"/>
  <c r="CW92" s="1"/>
  <c r="BU91"/>
  <c r="BT91"/>
  <c r="BV91" s="1"/>
  <c r="T91"/>
  <c r="P91"/>
  <c r="Q91" s="1"/>
  <c r="CW91" s="1"/>
  <c r="BU90"/>
  <c r="BT90"/>
  <c r="BV90" s="1"/>
  <c r="T90"/>
  <c r="P90"/>
  <c r="Q90" s="1"/>
  <c r="CW90" s="1"/>
  <c r="BU89"/>
  <c r="BT89"/>
  <c r="BV89" s="1"/>
  <c r="T89"/>
  <c r="P89"/>
  <c r="Q89" s="1"/>
  <c r="CW89" s="1"/>
  <c r="BU88"/>
  <c r="BT88"/>
  <c r="BV88" s="1"/>
  <c r="T88"/>
  <c r="P88"/>
  <c r="Q88" s="1"/>
  <c r="CW88" s="1"/>
  <c r="BU87"/>
  <c r="BT87"/>
  <c r="BV87" s="1"/>
  <c r="T87"/>
  <c r="P87"/>
  <c r="Q87" s="1"/>
  <c r="CW87" s="1"/>
  <c r="BU86"/>
  <c r="BT86"/>
  <c r="BV86" s="1"/>
  <c r="T86"/>
  <c r="P86"/>
  <c r="Q86" s="1"/>
  <c r="CW86" s="1"/>
  <c r="BU85"/>
  <c r="BT85"/>
  <c r="BV85" s="1"/>
  <c r="T85"/>
  <c r="P85"/>
  <c r="Q85" s="1"/>
  <c r="CW85" s="1"/>
  <c r="BU84"/>
  <c r="BT84"/>
  <c r="BV84" s="1"/>
  <c r="T84"/>
  <c r="P84"/>
  <c r="Q84" s="1"/>
  <c r="CW84" s="1"/>
  <c r="BU83"/>
  <c r="BT83"/>
  <c r="BV83" s="1"/>
  <c r="T83"/>
  <c r="P83"/>
  <c r="Q83" s="1"/>
  <c r="CW83" s="1"/>
  <c r="BU82"/>
  <c r="BT82"/>
  <c r="BV82" s="1"/>
  <c r="T82"/>
  <c r="P82"/>
  <c r="Q82" s="1"/>
  <c r="CW82" s="1"/>
  <c r="BU81"/>
  <c r="BT81"/>
  <c r="BV81" s="1"/>
  <c r="T81"/>
  <c r="P81"/>
  <c r="Q81" s="1"/>
  <c r="CW81" s="1"/>
  <c r="BU80"/>
  <c r="BT80"/>
  <c r="BV80" s="1"/>
  <c r="T80"/>
  <c r="P80"/>
  <c r="Q80" s="1"/>
  <c r="CW80" s="1"/>
  <c r="BU79"/>
  <c r="BT79"/>
  <c r="BV79" s="1"/>
  <c r="T79"/>
  <c r="P79"/>
  <c r="Q79" s="1"/>
  <c r="CW79" s="1"/>
  <c r="BU78"/>
  <c r="BT78"/>
  <c r="BV78" s="1"/>
  <c r="T78"/>
  <c r="P78"/>
  <c r="Q78" s="1"/>
  <c r="CW78" s="1"/>
  <c r="BU77"/>
  <c r="BT77"/>
  <c r="BV77" s="1"/>
  <c r="T77"/>
  <c r="P77"/>
  <c r="Q77" s="1"/>
  <c r="CW77" s="1"/>
  <c r="BU76"/>
  <c r="BT76"/>
  <c r="BV76" s="1"/>
  <c r="T76"/>
  <c r="P76"/>
  <c r="Q76" s="1"/>
  <c r="CW76" s="1"/>
  <c r="BU75"/>
  <c r="BT75"/>
  <c r="BV75" s="1"/>
  <c r="T75"/>
  <c r="P75"/>
  <c r="Q75" s="1"/>
  <c r="CW75" s="1"/>
  <c r="BU74"/>
  <c r="BT74"/>
  <c r="BV74" s="1"/>
  <c r="T74"/>
  <c r="P74"/>
  <c r="Q74" s="1"/>
  <c r="CW74" s="1"/>
  <c r="BU73"/>
  <c r="BT73"/>
  <c r="BV73" s="1"/>
  <c r="T73"/>
  <c r="P73"/>
  <c r="Q73" s="1"/>
  <c r="CW73" s="1"/>
  <c r="BU72"/>
  <c r="BT72"/>
  <c r="BV72" s="1"/>
  <c r="T72"/>
  <c r="P72"/>
  <c r="Q72" s="1"/>
  <c r="CW72" s="1"/>
  <c r="BU71"/>
  <c r="BT71"/>
  <c r="BV71" s="1"/>
  <c r="T71"/>
  <c r="P71"/>
  <c r="Q71" s="1"/>
  <c r="CW71" s="1"/>
  <c r="BU70"/>
  <c r="BT70"/>
  <c r="BV70" s="1"/>
  <c r="T70"/>
  <c r="P70"/>
  <c r="Q70" s="1"/>
  <c r="CW70" s="1"/>
  <c r="BU69"/>
  <c r="BT69"/>
  <c r="BV69" s="1"/>
  <c r="T69"/>
  <c r="P69"/>
  <c r="Q69" s="1"/>
  <c r="CW69" s="1"/>
  <c r="BU68"/>
  <c r="BT68"/>
  <c r="BV68" s="1"/>
  <c r="T68"/>
  <c r="P68"/>
  <c r="Q68" s="1"/>
  <c r="CW68" s="1"/>
  <c r="BU67"/>
  <c r="BT67"/>
  <c r="BV67" s="1"/>
  <c r="T67"/>
  <c r="P67"/>
  <c r="Q67" s="1"/>
  <c r="CW67" s="1"/>
  <c r="BU66"/>
  <c r="BT66"/>
  <c r="BV66" s="1"/>
  <c r="T66"/>
  <c r="P66"/>
  <c r="Q66" s="1"/>
  <c r="CW66" s="1"/>
  <c r="BU65"/>
  <c r="BT65"/>
  <c r="BV65" s="1"/>
  <c r="T65"/>
  <c r="P65"/>
  <c r="Q65" s="1"/>
  <c r="CW65" s="1"/>
  <c r="BU64"/>
  <c r="BT64"/>
  <c r="BV64" s="1"/>
  <c r="T64"/>
  <c r="P64"/>
  <c r="Q64" s="1"/>
  <c r="CW64" s="1"/>
  <c r="BU63"/>
  <c r="BT63"/>
  <c r="BV63" s="1"/>
  <c r="T63"/>
  <c r="P63"/>
  <c r="Q63" s="1"/>
  <c r="CW63" s="1"/>
  <c r="BU62"/>
  <c r="BT62"/>
  <c r="BV62" s="1"/>
  <c r="T62"/>
  <c r="P62"/>
  <c r="Q62" s="1"/>
  <c r="CW62" s="1"/>
  <c r="BU61"/>
  <c r="BT61"/>
  <c r="BV61" s="1"/>
  <c r="T61"/>
  <c r="P61"/>
  <c r="Q61" s="1"/>
  <c r="CW61" s="1"/>
  <c r="BU60"/>
  <c r="BT60"/>
  <c r="BV60" s="1"/>
  <c r="T60"/>
  <c r="P60"/>
  <c r="Q60" s="1"/>
  <c r="CW60" s="1"/>
  <c r="BU59"/>
  <c r="BT59"/>
  <c r="BV59" s="1"/>
  <c r="T59"/>
  <c r="P59"/>
  <c r="Q59" s="1"/>
  <c r="CW59" s="1"/>
  <c r="BU58"/>
  <c r="BT58"/>
  <c r="BV58" s="1"/>
  <c r="T58"/>
  <c r="P58"/>
  <c r="Q58" s="1"/>
  <c r="CW58" s="1"/>
  <c r="BU57"/>
  <c r="BT57"/>
  <c r="BV57" s="1"/>
  <c r="T57"/>
  <c r="P57"/>
  <c r="Q57" s="1"/>
  <c r="CW57" s="1"/>
  <c r="BU56"/>
  <c r="BT56"/>
  <c r="BV56" s="1"/>
  <c r="T56"/>
  <c r="P56"/>
  <c r="Q56" s="1"/>
  <c r="CW56" s="1"/>
  <c r="BU55"/>
  <c r="BT55"/>
  <c r="BV55" s="1"/>
  <c r="T55"/>
  <c r="P55"/>
  <c r="Q55" s="1"/>
  <c r="CW55" s="1"/>
  <c r="BU54"/>
  <c r="BT54"/>
  <c r="BV54" s="1"/>
  <c r="T54"/>
  <c r="P54"/>
  <c r="Q54" s="1"/>
  <c r="CW54" s="1"/>
  <c r="BU53"/>
  <c r="BT53"/>
  <c r="BV53" s="1"/>
  <c r="T53"/>
  <c r="P53"/>
  <c r="Q53" s="1"/>
  <c r="CW53" s="1"/>
  <c r="BU52"/>
  <c r="BT52"/>
  <c r="BV52" s="1"/>
  <c r="T52"/>
  <c r="P52"/>
  <c r="Q52" s="1"/>
  <c r="CW52" s="1"/>
  <c r="BU51"/>
  <c r="BT51"/>
  <c r="BV51" s="1"/>
  <c r="T51"/>
  <c r="P51"/>
  <c r="Q51" s="1"/>
  <c r="CW51" s="1"/>
  <c r="BU50"/>
  <c r="BT50"/>
  <c r="BV50" s="1"/>
  <c r="T50"/>
  <c r="P50"/>
  <c r="Q50" s="1"/>
  <c r="CW50" s="1"/>
  <c r="BU49"/>
  <c r="BT49"/>
  <c r="BV49" s="1"/>
  <c r="T49"/>
  <c r="P49"/>
  <c r="Q49" s="1"/>
  <c r="CW49" s="1"/>
  <c r="BU48"/>
  <c r="BT48"/>
  <c r="BV48" s="1"/>
  <c r="T48"/>
  <c r="P48"/>
  <c r="Q48" s="1"/>
  <c r="CW48" s="1"/>
  <c r="BU47"/>
  <c r="BT47"/>
  <c r="BV47" s="1"/>
  <c r="T47"/>
  <c r="P47"/>
  <c r="Q47" s="1"/>
  <c r="CW47" s="1"/>
  <c r="BU46"/>
  <c r="BT46"/>
  <c r="BV46" s="1"/>
  <c r="T46"/>
  <c r="P46"/>
  <c r="Q46" s="1"/>
  <c r="CW46" s="1"/>
  <c r="BU45"/>
  <c r="BT45"/>
  <c r="BV45" s="1"/>
  <c r="T45"/>
  <c r="P45"/>
  <c r="Q45" s="1"/>
  <c r="CW45" s="1"/>
  <c r="BU44"/>
  <c r="BT44"/>
  <c r="BV44" s="1"/>
  <c r="T44"/>
  <c r="P44"/>
  <c r="Q44" s="1"/>
  <c r="CW44" s="1"/>
  <c r="BU43"/>
  <c r="BT43"/>
  <c r="BV43" s="1"/>
  <c r="T43"/>
  <c r="P43"/>
  <c r="Q43" s="1"/>
  <c r="CW43" s="1"/>
  <c r="BU42"/>
  <c r="BT42"/>
  <c r="BV42" s="1"/>
  <c r="T42"/>
  <c r="P42"/>
  <c r="Q42" s="1"/>
  <c r="CW42" s="1"/>
  <c r="BU41"/>
  <c r="BT41"/>
  <c r="BV41" s="1"/>
  <c r="T41"/>
  <c r="P41"/>
  <c r="Q41" s="1"/>
  <c r="CW41" s="1"/>
  <c r="BU40"/>
  <c r="BT40"/>
  <c r="BV40" s="1"/>
  <c r="T40"/>
  <c r="P40"/>
  <c r="Q40" s="1"/>
  <c r="CW40" s="1"/>
  <c r="BU39"/>
  <c r="BT39"/>
  <c r="BV39" s="1"/>
  <c r="T39"/>
  <c r="P39"/>
  <c r="Q39" s="1"/>
  <c r="CW39" s="1"/>
  <c r="BU38"/>
  <c r="BT38"/>
  <c r="BV38" s="1"/>
  <c r="T38"/>
  <c r="P38"/>
  <c r="Q38" s="1"/>
  <c r="CW38" s="1"/>
  <c r="BU37"/>
  <c r="BT37"/>
  <c r="BV37" s="1"/>
  <c r="T37"/>
  <c r="P37"/>
  <c r="Q37" s="1"/>
  <c r="CW37" s="1"/>
  <c r="BU36"/>
  <c r="BT36"/>
  <c r="BV36" s="1"/>
  <c r="T36"/>
  <c r="P36"/>
  <c r="BU35"/>
  <c r="BT35"/>
  <c r="BV35" s="1"/>
  <c r="T35"/>
  <c r="P35"/>
  <c r="Q35" s="1"/>
  <c r="CW35" s="1"/>
  <c r="BU34"/>
  <c r="BT34"/>
  <c r="BV34" s="1"/>
  <c r="T34"/>
  <c r="P34"/>
  <c r="Q34" s="1"/>
  <c r="CW34" s="1"/>
  <c r="BU33"/>
  <c r="BT33"/>
  <c r="BV33" s="1"/>
  <c r="T33"/>
  <c r="P33"/>
  <c r="Q33" s="1"/>
  <c r="CW33" s="1"/>
  <c r="BU32"/>
  <c r="BT32"/>
  <c r="BV32" s="1"/>
  <c r="T32"/>
  <c r="P32"/>
  <c r="Q32" s="1"/>
  <c r="CW32" s="1"/>
  <c r="BU31"/>
  <c r="BT31"/>
  <c r="BV31" s="1"/>
  <c r="T31"/>
  <c r="P31"/>
  <c r="Q31" s="1"/>
  <c r="CW31" s="1"/>
  <c r="BU30"/>
  <c r="BT30"/>
  <c r="BV30" s="1"/>
  <c r="T30"/>
  <c r="P30"/>
  <c r="Q30" s="1"/>
  <c r="CW30" s="1"/>
  <c r="BU29"/>
  <c r="BT29"/>
  <c r="BV29" s="1"/>
  <c r="T29"/>
  <c r="P29"/>
  <c r="Q29" s="1"/>
  <c r="CW29" s="1"/>
  <c r="BU28"/>
  <c r="BT28"/>
  <c r="BV28" s="1"/>
  <c r="T28"/>
  <c r="P28"/>
  <c r="Q28" s="1"/>
  <c r="CW28" s="1"/>
  <c r="BU27"/>
  <c r="BT27"/>
  <c r="BV27" s="1"/>
  <c r="T27"/>
  <c r="P27"/>
  <c r="Q27" s="1"/>
  <c r="CW27" s="1"/>
  <c r="BU26"/>
  <c r="BT26"/>
  <c r="BV26" s="1"/>
  <c r="T26"/>
  <c r="P26"/>
  <c r="Q26" s="1"/>
  <c r="CW26" s="1"/>
  <c r="BU25"/>
  <c r="BT25"/>
  <c r="BV25" s="1"/>
  <c r="T25"/>
  <c r="P25"/>
  <c r="Q25" s="1"/>
  <c r="CW25" s="1"/>
  <c r="BU24"/>
  <c r="BT24"/>
  <c r="BV24" s="1"/>
  <c r="T24"/>
  <c r="P24"/>
  <c r="Q24" s="1"/>
  <c r="CW24" s="1"/>
  <c r="BU23"/>
  <c r="BT23"/>
  <c r="BV23" s="1"/>
  <c r="T23"/>
  <c r="P23"/>
  <c r="Q23" s="1"/>
  <c r="CW23" s="1"/>
  <c r="BU22"/>
  <c r="BT22"/>
  <c r="BV22" s="1"/>
  <c r="T22"/>
  <c r="P22"/>
  <c r="Q22" s="1"/>
  <c r="CW22" s="1"/>
  <c r="BU21"/>
  <c r="BT21"/>
  <c r="BV21" s="1"/>
  <c r="T21"/>
  <c r="P21"/>
  <c r="Q21" s="1"/>
  <c r="CW21" s="1"/>
  <c r="BU20"/>
  <c r="BT20"/>
  <c r="BV20" s="1"/>
  <c r="T20"/>
  <c r="P20"/>
  <c r="Q20" s="1"/>
  <c r="CW20" s="1"/>
  <c r="BU19"/>
  <c r="BT19"/>
  <c r="BV19" s="1"/>
  <c r="T19"/>
  <c r="P19"/>
  <c r="Q19" s="1"/>
  <c r="CW19" s="1"/>
  <c r="BU18"/>
  <c r="BT18"/>
  <c r="BV18" s="1"/>
  <c r="T18"/>
  <c r="P18"/>
  <c r="Q18" s="1"/>
  <c r="CW18" s="1"/>
  <c r="BU17"/>
  <c r="BT17"/>
  <c r="BV17" s="1"/>
  <c r="T17"/>
  <c r="P17"/>
  <c r="Q17" s="1"/>
  <c r="CW17" s="1"/>
  <c r="BU16"/>
  <c r="BT16"/>
  <c r="BV16" s="1"/>
  <c r="T16"/>
  <c r="P16"/>
  <c r="Q16" s="1"/>
  <c r="CW16" s="1"/>
  <c r="BU15"/>
  <c r="BT15"/>
  <c r="BV15" s="1"/>
  <c r="T15"/>
  <c r="P15"/>
  <c r="Q15" s="1"/>
  <c r="CW15" s="1"/>
  <c r="BU14"/>
  <c r="BT14"/>
  <c r="BV14" s="1"/>
  <c r="T14"/>
  <c r="P14"/>
  <c r="Q14" s="1"/>
  <c r="CW14" s="1"/>
  <c r="BU13"/>
  <c r="BT13"/>
  <c r="BV13" s="1"/>
  <c r="T13"/>
  <c r="P13"/>
  <c r="Q13" s="1"/>
  <c r="CW13" s="1"/>
  <c r="BU12"/>
  <c r="BT12"/>
  <c r="BV12" s="1"/>
  <c r="T12"/>
  <c r="P12"/>
  <c r="Q12" s="1"/>
  <c r="CW12" s="1"/>
  <c r="BU11"/>
  <c r="BT11"/>
  <c r="BW10" s="1"/>
  <c r="T11"/>
  <c r="P11"/>
  <c r="Q11" s="1"/>
  <c r="CW11" s="1"/>
  <c r="DE10"/>
  <c r="DD10"/>
  <c r="DC10"/>
  <c r="DB10"/>
  <c r="CZ10"/>
  <c r="CY10"/>
  <c r="CX10"/>
  <c r="CW10"/>
  <c r="CV10"/>
  <c r="CU10"/>
  <c r="CT10"/>
  <c r="CS10"/>
  <c r="CR10"/>
  <c r="CQ10"/>
  <c r="CP10"/>
  <c r="CO10"/>
  <c r="CN10"/>
  <c r="CM10"/>
  <c r="CL10"/>
  <c r="CK10"/>
  <c r="CJ10"/>
  <c r="CI10"/>
  <c r="CG10"/>
  <c r="CF10"/>
  <c r="CD10"/>
  <c r="BY10"/>
  <c r="BS10"/>
  <c r="BR10"/>
  <c r="BQ10"/>
  <c r="BP10"/>
  <c r="BO10"/>
  <c r="BM10"/>
  <c r="BL10"/>
  <c r="BK10"/>
  <c r="BJ10"/>
  <c r="BI10"/>
  <c r="BH10"/>
  <c r="BG10"/>
  <c r="BF10"/>
  <c r="BE10"/>
  <c r="BD10"/>
  <c r="BC10"/>
  <c r="BB10"/>
  <c r="BA10"/>
  <c r="AZ10"/>
  <c r="AY10"/>
  <c r="AX10"/>
  <c r="AW10"/>
  <c r="AV10"/>
  <c r="AU10"/>
  <c r="AT10"/>
  <c r="AS10"/>
  <c r="AR10"/>
  <c r="AQ10"/>
  <c r="AP10"/>
  <c r="AM10"/>
  <c r="AK10"/>
  <c r="AJ10"/>
  <c r="AI10"/>
  <c r="AH10"/>
  <c r="AG10"/>
  <c r="AF10"/>
  <c r="AE10"/>
  <c r="AD10"/>
  <c r="AC10"/>
  <c r="AB10"/>
  <c r="AA10"/>
  <c r="Z10"/>
  <c r="Y10"/>
  <c r="X10"/>
  <c r="W10"/>
  <c r="V10"/>
  <c r="U10"/>
  <c r="S10"/>
  <c r="R10"/>
  <c r="O10"/>
  <c r="N10"/>
  <c r="M10"/>
  <c r="L10"/>
  <c r="K10"/>
  <c r="I10"/>
  <c r="DE9"/>
  <c r="DD9"/>
  <c r="DC9"/>
  <c r="DB9"/>
  <c r="CZ9"/>
  <c r="CY9"/>
  <c r="CX9"/>
  <c r="CW9"/>
  <c r="CV9"/>
  <c r="CU9"/>
  <c r="CT9"/>
  <c r="CS9"/>
  <c r="CR9"/>
  <c r="CQ9"/>
  <c r="CP9"/>
  <c r="CO9"/>
  <c r="CN9"/>
  <c r="CM9"/>
  <c r="CL9"/>
  <c r="CK9"/>
  <c r="CJ9"/>
  <c r="CI9"/>
  <c r="CG9"/>
  <c r="CF9"/>
  <c r="CD9"/>
  <c r="BY9"/>
  <c r="BS9"/>
  <c r="BR9"/>
  <c r="BQ9"/>
  <c r="BP9"/>
  <c r="BO9"/>
  <c r="BM9"/>
  <c r="BL9"/>
  <c r="BK9"/>
  <c r="BJ9"/>
  <c r="BI9"/>
  <c r="BH9"/>
  <c r="BG9"/>
  <c r="BF9"/>
  <c r="BE9"/>
  <c r="BD9"/>
  <c r="BC9"/>
  <c r="BB9"/>
  <c r="BA9"/>
  <c r="AZ9"/>
  <c r="AY9"/>
  <c r="AX9"/>
  <c r="AW9"/>
  <c r="AV9"/>
  <c r="AU9"/>
  <c r="AT9"/>
  <c r="AS9"/>
  <c r="AR9"/>
  <c r="AQ9"/>
  <c r="AP9"/>
  <c r="AM9"/>
  <c r="AK9"/>
  <c r="AJ9"/>
  <c r="AI9"/>
  <c r="AH9"/>
  <c r="AG9"/>
  <c r="AF9"/>
  <c r="AE9"/>
  <c r="AD9"/>
  <c r="AC9"/>
  <c r="AB9"/>
  <c r="AA9"/>
  <c r="Z9"/>
  <c r="Y9"/>
  <c r="X9"/>
  <c r="W9"/>
  <c r="V9"/>
  <c r="U9"/>
  <c r="S9"/>
  <c r="R9"/>
  <c r="O9"/>
  <c r="N9"/>
  <c r="M9"/>
  <c r="L9"/>
  <c r="K9"/>
  <c r="I9"/>
  <c r="DE8"/>
  <c r="DD8"/>
  <c r="DC8"/>
  <c r="DB8"/>
  <c r="DA8"/>
  <c r="CZ8"/>
  <c r="CY8"/>
  <c r="CX8"/>
  <c r="CV8"/>
  <c r="CU8"/>
  <c r="CT8"/>
  <c r="CS8"/>
  <c r="CR8"/>
  <c r="CQ8"/>
  <c r="CP8"/>
  <c r="CO8"/>
  <c r="CN8"/>
  <c r="CM8"/>
  <c r="CL8"/>
  <c r="CK8"/>
  <c r="CJ8"/>
  <c r="CI8"/>
  <c r="CH8"/>
  <c r="CG8"/>
  <c r="CF8"/>
  <c r="CE8"/>
  <c r="BZ8"/>
  <c r="BY8"/>
  <c r="BW8"/>
  <c r="BS8"/>
  <c r="BR8"/>
  <c r="BQ8"/>
  <c r="BP8"/>
  <c r="BO8"/>
  <c r="BM8"/>
  <c r="BL8"/>
  <c r="BK8"/>
  <c r="BJ8"/>
  <c r="BI8"/>
  <c r="BH8"/>
  <c r="BG8"/>
  <c r="BF8"/>
  <c r="BE8"/>
  <c r="BD8"/>
  <c r="BC8"/>
  <c r="BB8"/>
  <c r="BA8"/>
  <c r="AZ8"/>
  <c r="AY8"/>
  <c r="AX8"/>
  <c r="AW8"/>
  <c r="AV8"/>
  <c r="AU8"/>
  <c r="AT8"/>
  <c r="AS8"/>
  <c r="AR8"/>
  <c r="AQ8"/>
  <c r="AP8"/>
  <c r="AM8"/>
  <c r="AK8"/>
  <c r="AJ8"/>
  <c r="AI8"/>
  <c r="AH8"/>
  <c r="AG8"/>
  <c r="AF8"/>
  <c r="AE8"/>
  <c r="AD8"/>
  <c r="AC8"/>
  <c r="AB8"/>
  <c r="AA8"/>
  <c r="Z8"/>
  <c r="Y8"/>
  <c r="X8"/>
  <c r="W8"/>
  <c r="V8"/>
  <c r="U8"/>
  <c r="S8"/>
  <c r="R8"/>
  <c r="O8"/>
  <c r="N8"/>
  <c r="M8"/>
  <c r="L8"/>
  <c r="K8"/>
  <c r="I8"/>
  <c r="EK123" i="6" l="1"/>
  <c r="EN85"/>
  <c r="EN67"/>
  <c r="EK45"/>
  <c r="EK134"/>
  <c r="EN122"/>
  <c r="EK102"/>
  <c r="EN90"/>
  <c r="EN80"/>
  <c r="EK70"/>
  <c r="EN58"/>
  <c r="EN38"/>
  <c r="EN19"/>
  <c r="EN17"/>
  <c r="EK61"/>
  <c r="EN18"/>
  <c r="EK118"/>
  <c r="EN106"/>
  <c r="EK86"/>
  <c r="EN74"/>
  <c r="EN64"/>
  <c r="EK54"/>
  <c r="EN42"/>
  <c r="EK11"/>
  <c r="EK119"/>
  <c r="EK75"/>
  <c r="EK34"/>
  <c r="EN20"/>
  <c r="EK114"/>
  <c r="EK29"/>
  <c r="EK133"/>
  <c r="EK125"/>
  <c r="EK113"/>
  <c r="EK107"/>
  <c r="EN99"/>
  <c r="EK93"/>
  <c r="EN81"/>
  <c r="EK71"/>
  <c r="EK57"/>
  <c r="EK49"/>
  <c r="EK41"/>
  <c r="EN26"/>
  <c r="EN130"/>
  <c r="EK126"/>
  <c r="EK110"/>
  <c r="EN98"/>
  <c r="EK94"/>
  <c r="EN82"/>
  <c r="EK78"/>
  <c r="EN66"/>
  <c r="EK62"/>
  <c r="EN50"/>
  <c r="EK46"/>
  <c r="EN35"/>
  <c r="EK27"/>
  <c r="EN25"/>
  <c r="EK91"/>
  <c r="S9"/>
  <c r="S10"/>
  <c r="BX97" i="5"/>
  <c r="CH9"/>
  <c r="BX41"/>
  <c r="BX45"/>
  <c r="BX47"/>
  <c r="BX25"/>
  <c r="BX119"/>
  <c r="BX72"/>
  <c r="BX20"/>
  <c r="BX61"/>
  <c r="BX92"/>
  <c r="BX12"/>
  <c r="BX13"/>
  <c r="BX14"/>
  <c r="BX15"/>
  <c r="BX16"/>
  <c r="BX17"/>
  <c r="BX33"/>
  <c r="BX58"/>
  <c r="BX87"/>
  <c r="BX88"/>
  <c r="BX89"/>
  <c r="BX106"/>
  <c r="BX107"/>
  <c r="BX108"/>
  <c r="BX109"/>
  <c r="BX127"/>
  <c r="BX39"/>
  <c r="CD8"/>
  <c r="BX28"/>
  <c r="BX50"/>
  <c r="BX52"/>
  <c r="BX76"/>
  <c r="BX100"/>
  <c r="BX122"/>
  <c r="BX24"/>
  <c r="BX56"/>
  <c r="BX68"/>
  <c r="BX96"/>
  <c r="BX105"/>
  <c r="BX21"/>
  <c r="BX29"/>
  <c r="BX40"/>
  <c r="BX62"/>
  <c r="BX78"/>
  <c r="BX79"/>
  <c r="BX80"/>
  <c r="BX93"/>
  <c r="BX101"/>
  <c r="BX115"/>
  <c r="BX123"/>
  <c r="BX131"/>
  <c r="BX32"/>
  <c r="BX44"/>
  <c r="BX86"/>
  <c r="BX118"/>
  <c r="BX126"/>
  <c r="BX134"/>
  <c r="BX130"/>
  <c r="BX23"/>
  <c r="BX27"/>
  <c r="BX60"/>
  <c r="BX75"/>
  <c r="BX91"/>
  <c r="BX99"/>
  <c r="BX104"/>
  <c r="BX117"/>
  <c r="BX125"/>
  <c r="BX129"/>
  <c r="BX18"/>
  <c r="BX22"/>
  <c r="BX26"/>
  <c r="BX30"/>
  <c r="BX34"/>
  <c r="BX42"/>
  <c r="BX48"/>
  <c r="BX63"/>
  <c r="BX74"/>
  <c r="BX82"/>
  <c r="BX83"/>
  <c r="BX90"/>
  <c r="BX94"/>
  <c r="BX98"/>
  <c r="BX103"/>
  <c r="BX110"/>
  <c r="BX116"/>
  <c r="BX120"/>
  <c r="BX124"/>
  <c r="BX128"/>
  <c r="BX132"/>
  <c r="BX19"/>
  <c r="BX31"/>
  <c r="BX49"/>
  <c r="BX64"/>
  <c r="BX67"/>
  <c r="BX84"/>
  <c r="BX95"/>
  <c r="BX121"/>
  <c r="BX133"/>
  <c r="DX30" i="6"/>
  <c r="DL30"/>
  <c r="DX14"/>
  <c r="DL14"/>
  <c r="DX127"/>
  <c r="DL127"/>
  <c r="DX111"/>
  <c r="DL111"/>
  <c r="DX97"/>
  <c r="DL97"/>
  <c r="DX79"/>
  <c r="DL79"/>
  <c r="DX63"/>
  <c r="DL63"/>
  <c r="DX55"/>
  <c r="DL55"/>
  <c r="DX37"/>
  <c r="DL37"/>
  <c r="DX128"/>
  <c r="DL128"/>
  <c r="DX120"/>
  <c r="DL120"/>
  <c r="DX112"/>
  <c r="DL112"/>
  <c r="DX104"/>
  <c r="DL104"/>
  <c r="DX96"/>
  <c r="DL96"/>
  <c r="DX92"/>
  <c r="DL92"/>
  <c r="DX84"/>
  <c r="DL84"/>
  <c r="DX76"/>
  <c r="DL76"/>
  <c r="DX68"/>
  <c r="DL68"/>
  <c r="DX60"/>
  <c r="DL60"/>
  <c r="DX48"/>
  <c r="DL48"/>
  <c r="DX40"/>
  <c r="DL40"/>
  <c r="DX31"/>
  <c r="DL31"/>
  <c r="DX15"/>
  <c r="DL15"/>
  <c r="DX28"/>
  <c r="DL28"/>
  <c r="DX131"/>
  <c r="DL131"/>
  <c r="DX115"/>
  <c r="DL115"/>
  <c r="DX87"/>
  <c r="DL87"/>
  <c r="DX73"/>
  <c r="DL73"/>
  <c r="DX59"/>
  <c r="DL59"/>
  <c r="DX43"/>
  <c r="DL43"/>
  <c r="DX21"/>
  <c r="DL21"/>
  <c r="EM30"/>
  <c r="DK30"/>
  <c r="EJ30"/>
  <c r="DK12"/>
  <c r="EM12"/>
  <c r="EJ12"/>
  <c r="DK117"/>
  <c r="EM117"/>
  <c r="EJ117"/>
  <c r="DK103"/>
  <c r="EM103"/>
  <c r="EJ103"/>
  <c r="DK97"/>
  <c r="EM97"/>
  <c r="EJ97"/>
  <c r="DK79"/>
  <c r="EM79"/>
  <c r="EJ79"/>
  <c r="DK63"/>
  <c r="EM63"/>
  <c r="EJ63"/>
  <c r="DK37"/>
  <c r="EM37"/>
  <c r="EJ37"/>
  <c r="DK132"/>
  <c r="EM132"/>
  <c r="EJ132"/>
  <c r="DK124"/>
  <c r="EM124"/>
  <c r="EJ124"/>
  <c r="DK120"/>
  <c r="EM120"/>
  <c r="EJ120"/>
  <c r="DK112"/>
  <c r="EM112"/>
  <c r="EJ112"/>
  <c r="DK100"/>
  <c r="EM100"/>
  <c r="EJ100"/>
  <c r="DK92"/>
  <c r="EM92"/>
  <c r="EJ92"/>
  <c r="DK88"/>
  <c r="EM88"/>
  <c r="EJ88"/>
  <c r="DK80"/>
  <c r="EM80"/>
  <c r="EJ80"/>
  <c r="DK68"/>
  <c r="EM68"/>
  <c r="EJ68"/>
  <c r="DK60"/>
  <c r="EM60"/>
  <c r="EJ60"/>
  <c r="DK48"/>
  <c r="EM48"/>
  <c r="EJ48"/>
  <c r="DK15"/>
  <c r="EM15"/>
  <c r="EJ15"/>
  <c r="DK16"/>
  <c r="EM16"/>
  <c r="EJ16"/>
  <c r="DK121"/>
  <c r="EM121"/>
  <c r="EJ121"/>
  <c r="DK95"/>
  <c r="EM95"/>
  <c r="EJ95"/>
  <c r="DK32"/>
  <c r="EM32"/>
  <c r="EJ32"/>
  <c r="DX34"/>
  <c r="DL34"/>
  <c r="DX26"/>
  <c r="DL26"/>
  <c r="DX18"/>
  <c r="DL18"/>
  <c r="DX20"/>
  <c r="DL20"/>
  <c r="DX129"/>
  <c r="DL129"/>
  <c r="DX125"/>
  <c r="DL125"/>
  <c r="DX113"/>
  <c r="DL113"/>
  <c r="DX107"/>
  <c r="DL107"/>
  <c r="DX99"/>
  <c r="DL99"/>
  <c r="DX91"/>
  <c r="DL91"/>
  <c r="DX81"/>
  <c r="DL81"/>
  <c r="DX75"/>
  <c r="DL75"/>
  <c r="DX67"/>
  <c r="DL67"/>
  <c r="DX57"/>
  <c r="DL57"/>
  <c r="DX49"/>
  <c r="DL49"/>
  <c r="DX41"/>
  <c r="DL41"/>
  <c r="DX29"/>
  <c r="DL29"/>
  <c r="DX134"/>
  <c r="DL134"/>
  <c r="DX130"/>
  <c r="DL130"/>
  <c r="DX126"/>
  <c r="DL126"/>
  <c r="DX122"/>
  <c r="DL122"/>
  <c r="DX118"/>
  <c r="DL118"/>
  <c r="DX114"/>
  <c r="DL114"/>
  <c r="DX110"/>
  <c r="DL110"/>
  <c r="DX106"/>
  <c r="DL106"/>
  <c r="DX102"/>
  <c r="DL102"/>
  <c r="DX98"/>
  <c r="DL98"/>
  <c r="DX94"/>
  <c r="DL94"/>
  <c r="DX90"/>
  <c r="DL90"/>
  <c r="DX86"/>
  <c r="DL86"/>
  <c r="DX82"/>
  <c r="DL82"/>
  <c r="DX78"/>
  <c r="DL78"/>
  <c r="DX74"/>
  <c r="DL74"/>
  <c r="DX70"/>
  <c r="DL70"/>
  <c r="DX66"/>
  <c r="DL66"/>
  <c r="DX62"/>
  <c r="DL62"/>
  <c r="DX58"/>
  <c r="DL58"/>
  <c r="DX54"/>
  <c r="DL54"/>
  <c r="DX50"/>
  <c r="DL50"/>
  <c r="DX46"/>
  <c r="DL46"/>
  <c r="DX42"/>
  <c r="DL42"/>
  <c r="DX38"/>
  <c r="DL38"/>
  <c r="DX35"/>
  <c r="DL35"/>
  <c r="DX27"/>
  <c r="DL27"/>
  <c r="DX19"/>
  <c r="DL19"/>
  <c r="DX11"/>
  <c r="DL11"/>
  <c r="DX24"/>
  <c r="DL24"/>
  <c r="DX133"/>
  <c r="DL133"/>
  <c r="DX123"/>
  <c r="DL123"/>
  <c r="DX119"/>
  <c r="DL119"/>
  <c r="DX109"/>
  <c r="DL109"/>
  <c r="DX101"/>
  <c r="DL101"/>
  <c r="DX93"/>
  <c r="DL93"/>
  <c r="DX85"/>
  <c r="DL85"/>
  <c r="DX77"/>
  <c r="DL77"/>
  <c r="DX71"/>
  <c r="DL71"/>
  <c r="DX61"/>
  <c r="DL61"/>
  <c r="DX53"/>
  <c r="DL53"/>
  <c r="DX45"/>
  <c r="DL45"/>
  <c r="DX39"/>
  <c r="DL39"/>
  <c r="DX25"/>
  <c r="DL25"/>
  <c r="DX17"/>
  <c r="DL17"/>
  <c r="EK131"/>
  <c r="EK115"/>
  <c r="EK111"/>
  <c r="EK103"/>
  <c r="EK95"/>
  <c r="EK87"/>
  <c r="EK59"/>
  <c r="EK51"/>
  <c r="EK43"/>
  <c r="EN22"/>
  <c r="EN14"/>
  <c r="EK128"/>
  <c r="EK120"/>
  <c r="EK112"/>
  <c r="EK104"/>
  <c r="EK96"/>
  <c r="EK48"/>
  <c r="EK40"/>
  <c r="EN131"/>
  <c r="EN127"/>
  <c r="EN115"/>
  <c r="EN111"/>
  <c r="EN87"/>
  <c r="EN79"/>
  <c r="EN63"/>
  <c r="EN59"/>
  <c r="EN55"/>
  <c r="EN43"/>
  <c r="EK30"/>
  <c r="EK14"/>
  <c r="DX22"/>
  <c r="DL22"/>
  <c r="DX12"/>
  <c r="DL12"/>
  <c r="DX117"/>
  <c r="DL117"/>
  <c r="DX103"/>
  <c r="DL103"/>
  <c r="DX89"/>
  <c r="DL89"/>
  <c r="DX69"/>
  <c r="DL69"/>
  <c r="DX47"/>
  <c r="DL47"/>
  <c r="DX13"/>
  <c r="ED10" s="1"/>
  <c r="DL13"/>
  <c r="DX132"/>
  <c r="DL132"/>
  <c r="DX124"/>
  <c r="DL124"/>
  <c r="DX116"/>
  <c r="DL116"/>
  <c r="DX108"/>
  <c r="DL108"/>
  <c r="DX100"/>
  <c r="DL100"/>
  <c r="DX88"/>
  <c r="DL88"/>
  <c r="DX80"/>
  <c r="DL80"/>
  <c r="DX72"/>
  <c r="DL72"/>
  <c r="DX64"/>
  <c r="DL64"/>
  <c r="DX56"/>
  <c r="DL56"/>
  <c r="DX52"/>
  <c r="DL52"/>
  <c r="DX44"/>
  <c r="DL44"/>
  <c r="DX36"/>
  <c r="DL36"/>
  <c r="DX23"/>
  <c r="DL23"/>
  <c r="DX16"/>
  <c r="DL16"/>
  <c r="DX121"/>
  <c r="DL121"/>
  <c r="DX105"/>
  <c r="DL105"/>
  <c r="DX95"/>
  <c r="DL95"/>
  <c r="DX83"/>
  <c r="DL83"/>
  <c r="DX65"/>
  <c r="DL65"/>
  <c r="DX51"/>
  <c r="DL51"/>
  <c r="DX33"/>
  <c r="DL33"/>
  <c r="DX32"/>
  <c r="DL32"/>
  <c r="EM22"/>
  <c r="DK22"/>
  <c r="EJ22"/>
  <c r="EM14"/>
  <c r="DK14"/>
  <c r="EJ14"/>
  <c r="DK127"/>
  <c r="EM127"/>
  <c r="EJ127"/>
  <c r="DK111"/>
  <c r="EM111"/>
  <c r="EJ111"/>
  <c r="DK89"/>
  <c r="EM89"/>
  <c r="EJ89"/>
  <c r="DK69"/>
  <c r="EM69"/>
  <c r="EJ69"/>
  <c r="DK55"/>
  <c r="EM55"/>
  <c r="EJ55"/>
  <c r="DK47"/>
  <c r="EM47"/>
  <c r="EJ47"/>
  <c r="DK13"/>
  <c r="EM13"/>
  <c r="EJ13"/>
  <c r="DK128"/>
  <c r="EM128"/>
  <c r="EJ128"/>
  <c r="DK116"/>
  <c r="EM116"/>
  <c r="EJ116"/>
  <c r="DK108"/>
  <c r="EM108"/>
  <c r="EJ108"/>
  <c r="DK104"/>
  <c r="EM104"/>
  <c r="EJ104"/>
  <c r="DK96"/>
  <c r="EM96"/>
  <c r="EJ96"/>
  <c r="DK84"/>
  <c r="EM84"/>
  <c r="EJ84"/>
  <c r="DK76"/>
  <c r="EM76"/>
  <c r="EJ76"/>
  <c r="DK72"/>
  <c r="EM72"/>
  <c r="EJ72"/>
  <c r="DK64"/>
  <c r="EM64"/>
  <c r="EJ64"/>
  <c r="DK56"/>
  <c r="EM56"/>
  <c r="EJ56"/>
  <c r="DK52"/>
  <c r="EM52"/>
  <c r="EJ52"/>
  <c r="DK44"/>
  <c r="EM44"/>
  <c r="EJ44"/>
  <c r="DK40"/>
  <c r="EM40"/>
  <c r="EJ40"/>
  <c r="DK36"/>
  <c r="EM36"/>
  <c r="EJ36"/>
  <c r="DK31"/>
  <c r="EM31"/>
  <c r="EJ31"/>
  <c r="DK23"/>
  <c r="EM23"/>
  <c r="EJ23"/>
  <c r="DK28"/>
  <c r="EM28"/>
  <c r="EJ28"/>
  <c r="DK131"/>
  <c r="EM131"/>
  <c r="EJ131"/>
  <c r="DK115"/>
  <c r="EM115"/>
  <c r="EJ115"/>
  <c r="DK105"/>
  <c r="EM105"/>
  <c r="EJ105"/>
  <c r="DK87"/>
  <c r="EM87"/>
  <c r="EJ87"/>
  <c r="DK83"/>
  <c r="EM83"/>
  <c r="EJ83"/>
  <c r="DK73"/>
  <c r="EM73"/>
  <c r="EJ73"/>
  <c r="DK65"/>
  <c r="EM65"/>
  <c r="EJ65"/>
  <c r="DK59"/>
  <c r="EM59"/>
  <c r="EJ59"/>
  <c r="DK51"/>
  <c r="EM51"/>
  <c r="EJ51"/>
  <c r="DK43"/>
  <c r="EM43"/>
  <c r="EJ43"/>
  <c r="DK33"/>
  <c r="EM33"/>
  <c r="EJ33"/>
  <c r="DK21"/>
  <c r="EM21"/>
  <c r="EJ21"/>
  <c r="EM34"/>
  <c r="DK34"/>
  <c r="EJ34"/>
  <c r="EM26"/>
  <c r="DK26"/>
  <c r="EJ26"/>
  <c r="EM18"/>
  <c r="DK18"/>
  <c r="EJ18"/>
  <c r="DK20"/>
  <c r="EM20"/>
  <c r="EJ20"/>
  <c r="DK129"/>
  <c r="EM129"/>
  <c r="EJ129"/>
  <c r="DK125"/>
  <c r="EM125"/>
  <c r="EJ125"/>
  <c r="DK113"/>
  <c r="EM113"/>
  <c r="EJ113"/>
  <c r="DK107"/>
  <c r="EM107"/>
  <c r="EJ107"/>
  <c r="DK99"/>
  <c r="EM99"/>
  <c r="EJ99"/>
  <c r="DK91"/>
  <c r="EM91"/>
  <c r="EJ91"/>
  <c r="DK81"/>
  <c r="EM81"/>
  <c r="EJ81"/>
  <c r="DK75"/>
  <c r="EM75"/>
  <c r="EJ75"/>
  <c r="DK67"/>
  <c r="EM67"/>
  <c r="EJ67"/>
  <c r="DK57"/>
  <c r="EM57"/>
  <c r="EJ57"/>
  <c r="DK49"/>
  <c r="EM49"/>
  <c r="EJ49"/>
  <c r="DK41"/>
  <c r="EM41"/>
  <c r="EJ41"/>
  <c r="DK29"/>
  <c r="EM29"/>
  <c r="EJ29"/>
  <c r="EM134"/>
  <c r="DK134"/>
  <c r="EJ134"/>
  <c r="EM130"/>
  <c r="DK130"/>
  <c r="EJ130"/>
  <c r="EM126"/>
  <c r="DK126"/>
  <c r="EJ126"/>
  <c r="EM122"/>
  <c r="DK122"/>
  <c r="EJ122"/>
  <c r="EM118"/>
  <c r="DK118"/>
  <c r="EJ118"/>
  <c r="EM114"/>
  <c r="DK114"/>
  <c r="EJ114"/>
  <c r="EM110"/>
  <c r="DK110"/>
  <c r="EJ110"/>
  <c r="EM106"/>
  <c r="DK106"/>
  <c r="EJ106"/>
  <c r="EM102"/>
  <c r="DK102"/>
  <c r="EJ102"/>
  <c r="EM98"/>
  <c r="DK98"/>
  <c r="EJ98"/>
  <c r="EM94"/>
  <c r="DK94"/>
  <c r="EJ94"/>
  <c r="EM90"/>
  <c r="DK90"/>
  <c r="EJ90"/>
  <c r="EM86"/>
  <c r="DK86"/>
  <c r="EJ86"/>
  <c r="EM82"/>
  <c r="DK82"/>
  <c r="EJ82"/>
  <c r="EM78"/>
  <c r="DK78"/>
  <c r="EJ78"/>
  <c r="EM74"/>
  <c r="DK74"/>
  <c r="EJ74"/>
  <c r="EM70"/>
  <c r="DK70"/>
  <c r="EJ70"/>
  <c r="EM66"/>
  <c r="DK66"/>
  <c r="EJ66"/>
  <c r="EM62"/>
  <c r="DK62"/>
  <c r="EJ62"/>
  <c r="EM58"/>
  <c r="DK58"/>
  <c r="EJ58"/>
  <c r="EM54"/>
  <c r="DK54"/>
  <c r="EJ54"/>
  <c r="EM50"/>
  <c r="DK50"/>
  <c r="EJ50"/>
  <c r="EM46"/>
  <c r="DK46"/>
  <c r="EJ46"/>
  <c r="EM42"/>
  <c r="DK42"/>
  <c r="EJ42"/>
  <c r="EM38"/>
  <c r="DK38"/>
  <c r="EJ38"/>
  <c r="DK35"/>
  <c r="EM35"/>
  <c r="EJ35"/>
  <c r="DK27"/>
  <c r="EM27"/>
  <c r="EJ27"/>
  <c r="DK19"/>
  <c r="EM19"/>
  <c r="EJ19"/>
  <c r="DW11"/>
  <c r="DK11"/>
  <c r="EM11"/>
  <c r="EJ11"/>
  <c r="DK24"/>
  <c r="EM24"/>
  <c r="EJ24"/>
  <c r="DK133"/>
  <c r="EM133"/>
  <c r="EJ133"/>
  <c r="DK123"/>
  <c r="EM123"/>
  <c r="EJ123"/>
  <c r="DK119"/>
  <c r="EM119"/>
  <c r="EJ119"/>
  <c r="DK109"/>
  <c r="EM109"/>
  <c r="EJ109"/>
  <c r="DK101"/>
  <c r="EM101"/>
  <c r="EJ101"/>
  <c r="DK93"/>
  <c r="EM93"/>
  <c r="EJ93"/>
  <c r="DK85"/>
  <c r="EM85"/>
  <c r="EJ85"/>
  <c r="DK77"/>
  <c r="EM77"/>
  <c r="EJ77"/>
  <c r="DK71"/>
  <c r="EM71"/>
  <c r="EJ71"/>
  <c r="DK61"/>
  <c r="EM61"/>
  <c r="EJ61"/>
  <c r="DK53"/>
  <c r="EM53"/>
  <c r="EJ53"/>
  <c r="DK45"/>
  <c r="EM45"/>
  <c r="EJ45"/>
  <c r="DK39"/>
  <c r="EM39"/>
  <c r="EJ39"/>
  <c r="DK25"/>
  <c r="EM25"/>
  <c r="EJ25"/>
  <c r="DK17"/>
  <c r="EM17"/>
  <c r="EJ17"/>
  <c r="EK127"/>
  <c r="EK83"/>
  <c r="EK79"/>
  <c r="EK63"/>
  <c r="EK55"/>
  <c r="EK47"/>
  <c r="EN30"/>
  <c r="EK132"/>
  <c r="EK124"/>
  <c r="EK116"/>
  <c r="EK108"/>
  <c r="EK100"/>
  <c r="EK92"/>
  <c r="EK84"/>
  <c r="EK76"/>
  <c r="EK68"/>
  <c r="EK60"/>
  <c r="EK52"/>
  <c r="EK44"/>
  <c r="EK36"/>
  <c r="EN31"/>
  <c r="EN15"/>
  <c r="EN33"/>
  <c r="EN21"/>
  <c r="S8"/>
  <c r="EK121"/>
  <c r="EK117"/>
  <c r="EK105"/>
  <c r="EK97"/>
  <c r="EK89"/>
  <c r="EK73"/>
  <c r="EK69"/>
  <c r="EK65"/>
  <c r="EK37"/>
  <c r="EN32"/>
  <c r="EN28"/>
  <c r="EN16"/>
  <c r="EN12"/>
  <c r="EN13"/>
  <c r="BX114" i="5"/>
  <c r="BX113"/>
  <c r="BX112"/>
  <c r="BX111"/>
  <c r="BX102"/>
  <c r="BX85"/>
  <c r="BX81"/>
  <c r="BX77"/>
  <c r="BX73"/>
  <c r="CU9" i="6"/>
  <c r="CU10"/>
  <c r="BX71" i="5"/>
  <c r="BX70"/>
  <c r="BX69"/>
  <c r="BX66"/>
  <c r="BX65"/>
  <c r="BX59"/>
  <c r="BX57"/>
  <c r="BX55"/>
  <c r="BX54"/>
  <c r="BX53"/>
  <c r="BX51"/>
  <c r="BX46"/>
  <c r="BX43"/>
  <c r="CQ8" i="6"/>
  <c r="T9" i="5"/>
  <c r="P9"/>
  <c r="BX38"/>
  <c r="BX10"/>
  <c r="BX37"/>
  <c r="BX36"/>
  <c r="BX9"/>
  <c r="Q36"/>
  <c r="CW36" s="1"/>
  <c r="P10"/>
  <c r="P8"/>
  <c r="CM9" i="6"/>
  <c r="CJ11"/>
  <c r="CM10"/>
  <c r="T10" i="5"/>
  <c r="BX35"/>
  <c r="BV11"/>
  <c r="BW9"/>
  <c r="T8"/>
  <c r="ED9" i="6" l="1"/>
  <c r="Q9" i="5"/>
  <c r="Q10"/>
  <c r="DX8" i="6"/>
  <c r="Q8" i="5"/>
  <c r="CR10" i="6"/>
  <c r="CJ8"/>
  <c r="CR9"/>
  <c r="DA10" i="5"/>
  <c r="DA9"/>
  <c r="CW8"/>
  <c r="BZ9"/>
  <c r="BX11"/>
  <c r="BZ10"/>
  <c r="CE9" l="1"/>
  <c r="CE10"/>
  <c r="BX8"/>
</calcChain>
</file>

<file path=xl/comments1.xml><?xml version="1.0" encoding="utf-8"?>
<comments xmlns="http://schemas.openxmlformats.org/spreadsheetml/2006/main">
  <authors>
    <author>Автор</author>
  </authors>
  <commentList>
    <comment ref="ED3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Иван Петрович:
Скачет расходомер
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Автор</author>
  </authors>
  <commentList>
    <comment ref="P2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Q2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T2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U2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V2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W2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R2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S2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T2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U2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V2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W2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T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U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V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W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X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Y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Z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A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B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C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D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E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F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G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I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J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K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L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M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N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O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P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Q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R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S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T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U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V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W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X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Y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Z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A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B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C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D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E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F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G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I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J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K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L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M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N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O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P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Q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R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S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X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Y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Z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A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B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C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D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E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I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K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L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M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X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CY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CZ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A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B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C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D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E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F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G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H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I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J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K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M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N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O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P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Q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R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S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T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U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V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W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A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B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C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D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E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F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G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H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I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Сушльщик
Когда: 2 раза в смену</t>
        </r>
      </text>
    </comment>
    <comment ref="EJ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K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L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M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N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O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</commentList>
</comments>
</file>

<file path=xl/comments3.xml><?xml version="1.0" encoding="utf-8"?>
<comments xmlns="http://schemas.openxmlformats.org/spreadsheetml/2006/main">
  <authors>
    <author>Автор</author>
  </authors>
  <commentList>
    <comment ref="P2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Q2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T2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U2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V2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W2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R2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S2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T2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U2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V2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W2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T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U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V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W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X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Y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Z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A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B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C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D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E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F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G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I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J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K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L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M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N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O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P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Q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R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S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T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U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V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W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X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Y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Z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A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B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C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D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E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F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G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I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J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K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L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M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N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O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P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Q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R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S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X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Y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Z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A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B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C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D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E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I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K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L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M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X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CY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CZ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A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B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C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D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E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
Как: Визуально</t>
        </r>
      </text>
    </comment>
    <comment ref="DF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G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H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I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J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K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M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N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O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P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Q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R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S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T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U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V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W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A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B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C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D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E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F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G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H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I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Сушльщик
Когда: 2 раза в смену</t>
        </r>
      </text>
    </comment>
    <comment ref="EJ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K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L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M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N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O3" author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CD39" authorId="0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+ фосфат cotac115c - 20мл
</t>
        </r>
      </text>
    </comment>
  </commentList>
</comments>
</file>

<file path=xl/sharedStrings.xml><?xml version="1.0" encoding="utf-8"?>
<sst xmlns="http://schemas.openxmlformats.org/spreadsheetml/2006/main" count="5935" uniqueCount="314">
  <si>
    <t>01.мм.гг</t>
  </si>
  <si>
    <t>02.мм.гг</t>
  </si>
  <si>
    <t>03.мм.гг</t>
  </si>
  <si>
    <t>04.мм.гг</t>
  </si>
  <si>
    <t>05.мм.гг</t>
  </si>
  <si>
    <t>06.мм.гг</t>
  </si>
  <si>
    <t>07.мм.гг</t>
  </si>
  <si>
    <t>08.мм.гг</t>
  </si>
  <si>
    <t>09.мм.гг</t>
  </si>
  <si>
    <t>10.мм.гг</t>
  </si>
  <si>
    <t>11.мм.гг</t>
  </si>
  <si>
    <t>12.мм.гг</t>
  </si>
  <si>
    <t>13.мм.гг</t>
  </si>
  <si>
    <t>14.мм.гг</t>
  </si>
  <si>
    <t>15.мм.гг</t>
  </si>
  <si>
    <t>16.мм.гг</t>
  </si>
  <si>
    <t>17.мм.гг</t>
  </si>
  <si>
    <t>18.мм.гг</t>
  </si>
  <si>
    <t>19.мм.гг</t>
  </si>
  <si>
    <t>20.мм.гг</t>
  </si>
  <si>
    <t>21.мм.гг</t>
  </si>
  <si>
    <t>22.мм.гг</t>
  </si>
  <si>
    <t>23.мм.гг</t>
  </si>
  <si>
    <t>24.мм.гг</t>
  </si>
  <si>
    <t>25.мм.гг</t>
  </si>
  <si>
    <t>26.мм.гг</t>
  </si>
  <si>
    <t>27.мм.гг</t>
  </si>
  <si>
    <t>28.мм.гг</t>
  </si>
  <si>
    <t>29.мм.гг</t>
  </si>
  <si>
    <t>30.мм.гг</t>
  </si>
  <si>
    <t>31.мм.гг</t>
  </si>
  <si>
    <t>Дата</t>
  </si>
  <si>
    <t>Смена</t>
  </si>
  <si>
    <t>Продукция</t>
  </si>
  <si>
    <t>Белизна</t>
  </si>
  <si>
    <t>Артикул</t>
  </si>
  <si>
    <t>Композиция (для целлюлозы)</t>
  </si>
  <si>
    <t>Время</t>
  </si>
  <si>
    <t>Мастер-технолог</t>
  </si>
  <si>
    <t>Машинист</t>
  </si>
  <si>
    <t>Сушильщик</t>
  </si>
  <si>
    <t>Накатчик</t>
  </si>
  <si>
    <t>Вес м2</t>
  </si>
  <si>
    <t>Скорость Янки</t>
  </si>
  <si>
    <t>Скорость наката</t>
  </si>
  <si>
    <t>Скорость смесительного насоса</t>
  </si>
  <si>
    <t>Угол напорного ящика</t>
  </si>
  <si>
    <t>Скорость струи</t>
  </si>
  <si>
    <t>Открытие щели напорного ящика</t>
  </si>
  <si>
    <t>Давление на напорном ящике</t>
  </si>
  <si>
    <t>Разница скорости струи/сетки</t>
  </si>
  <si>
    <t>№</t>
  </si>
  <si>
    <t>Мокрая часть</t>
  </si>
  <si>
    <t>Давление пара Янки цилиндра</t>
  </si>
  <si>
    <t>Перепад давления</t>
  </si>
  <si>
    <t>Температура конденсата</t>
  </si>
  <si>
    <t>Скорость продува</t>
  </si>
  <si>
    <t>Температура колпака</t>
  </si>
  <si>
    <t>Циркуляционный вентилятор</t>
  </si>
  <si>
    <t>Потребление газа</t>
  </si>
  <si>
    <t>Янки-циллиндр</t>
  </si>
  <si>
    <t>Колпак МЧ</t>
  </si>
  <si>
    <t>Колпак СЧ</t>
  </si>
  <si>
    <t>Вытяжной вентиятор</t>
  </si>
  <si>
    <t>Сухая часть</t>
  </si>
  <si>
    <t>Прижим прессовоговала лицо</t>
  </si>
  <si>
    <t>Прижим прессовоговала привод</t>
  </si>
  <si>
    <t>Вакуум 1-я сукномойка</t>
  </si>
  <si>
    <t>Вакуум 2-я сукномойка</t>
  </si>
  <si>
    <t>Вакуум 3-я сукномойка</t>
  </si>
  <si>
    <t>Вакуум пресс</t>
  </si>
  <si>
    <t>Давление СВД сукна</t>
  </si>
  <si>
    <t xml:space="preserve">Давление СВД сетки (игольчатый) </t>
  </si>
  <si>
    <t>Давление промывающего спрыска сетки (веерный ВД)</t>
  </si>
  <si>
    <t>Открытие перемычки</t>
  </si>
  <si>
    <t>Обороты регулируемого вакуумного насоса</t>
  </si>
  <si>
    <t>Максимум</t>
  </si>
  <si>
    <t>Минимум</t>
  </si>
  <si>
    <t>Требование</t>
  </si>
  <si>
    <t>Натяжение сетки</t>
  </si>
  <si>
    <t>Натяжение сукна</t>
  </si>
  <si>
    <t>Формующая часть</t>
  </si>
  <si>
    <t>Прессовая часть</t>
  </si>
  <si>
    <t>РПО</t>
  </si>
  <si>
    <t>Потребление энергии</t>
  </si>
  <si>
    <t>Удельное потребление энергии</t>
  </si>
  <si>
    <t>Рециркуляция потока</t>
  </si>
  <si>
    <t>Поток в машинный бассейн</t>
  </si>
  <si>
    <t>Доля брака</t>
  </si>
  <si>
    <t>Расход массы с браковой линии брака</t>
  </si>
  <si>
    <t>Концентрация при размоле</t>
  </si>
  <si>
    <t>Расход массы с мак.участка</t>
  </si>
  <si>
    <t>1-ой рафинер</t>
  </si>
  <si>
    <t>Еденицы измерения</t>
  </si>
  <si>
    <t>Поток на флотацию(Об.в)</t>
  </si>
  <si>
    <t>Скорость скребка №1</t>
  </si>
  <si>
    <t>Скорость скребка №2</t>
  </si>
  <si>
    <t>Толщина папки</t>
  </si>
  <si>
    <t xml:space="preserve">Уровень </t>
  </si>
  <si>
    <t>Флотация</t>
  </si>
  <si>
    <t>Поток</t>
  </si>
  <si>
    <t>2-ой рафинер</t>
  </si>
  <si>
    <t xml:space="preserve">Крепирующий </t>
  </si>
  <si>
    <t>Съемный</t>
  </si>
  <si>
    <t>Очищающий</t>
  </si>
  <si>
    <t>Шаберы</t>
  </si>
  <si>
    <t>Химикаты</t>
  </si>
  <si>
    <t>Коутинг</t>
  </si>
  <si>
    <t>Уровень смесительного бака</t>
  </si>
  <si>
    <t>Давление спрысков</t>
  </si>
  <si>
    <t>Давление рециркуляции</t>
  </si>
  <si>
    <t>Открытие клапана рециркуляции</t>
  </si>
  <si>
    <t>Температура</t>
  </si>
  <si>
    <t>Кромочный агент</t>
  </si>
  <si>
    <t>%</t>
  </si>
  <si>
    <t>Адгезив</t>
  </si>
  <si>
    <t>Релиз</t>
  </si>
  <si>
    <t>Марка</t>
  </si>
  <si>
    <t>Расход по факту</t>
  </si>
  <si>
    <t>мл/мин</t>
  </si>
  <si>
    <r>
      <t>мг/м</t>
    </r>
    <r>
      <rPr>
        <b/>
        <vertAlign val="superscript"/>
        <sz val="14"/>
        <color theme="1"/>
        <rFont val="Times New Roman"/>
        <family val="1"/>
        <charset val="204"/>
      </rPr>
      <t>2</t>
    </r>
  </si>
  <si>
    <t>Глинозем</t>
  </si>
  <si>
    <t>Флокулянт</t>
  </si>
  <si>
    <t>Коагулянт</t>
  </si>
  <si>
    <t>Пеногаситель</t>
  </si>
  <si>
    <t xml:space="preserve">Пассиватор сетки
</t>
  </si>
  <si>
    <t xml:space="preserve">Кондиционер </t>
  </si>
  <si>
    <t>Расход</t>
  </si>
  <si>
    <t>Красители</t>
  </si>
  <si>
    <t>Смола</t>
  </si>
  <si>
    <t>Жигалов А. Н.</t>
  </si>
  <si>
    <t>Коротков А. Г.</t>
  </si>
  <si>
    <t>Чумак С. В.</t>
  </si>
  <si>
    <t>Ракитин А. Н.</t>
  </si>
  <si>
    <t>Городков А. Н.</t>
  </si>
  <si>
    <t>Гришечкин В. А.</t>
  </si>
  <si>
    <t>Плетнев Е. В.</t>
  </si>
  <si>
    <t>Швачка И. П.</t>
  </si>
  <si>
    <t>Воробьев С. А.</t>
  </si>
  <si>
    <t>Ханин А. А.</t>
  </si>
  <si>
    <t>Захаров В. В.</t>
  </si>
  <si>
    <t>Шаров И. А.</t>
  </si>
  <si>
    <t>Самарин П. М.</t>
  </si>
  <si>
    <t>Точков К. В.</t>
  </si>
  <si>
    <t>Кандин Д. Н.</t>
  </si>
  <si>
    <t>Свитков А. А.</t>
  </si>
  <si>
    <t>Новиков С. А.</t>
  </si>
  <si>
    <t>Капустин Е. А.</t>
  </si>
  <si>
    <t>Среднее</t>
  </si>
  <si>
    <t>м/мин</t>
  </si>
  <si>
    <t>%/%</t>
  </si>
  <si>
    <t>мм</t>
  </si>
  <si>
    <t>об/мин</t>
  </si>
  <si>
    <t>ед.</t>
  </si>
  <si>
    <t>кПа</t>
  </si>
  <si>
    <t>Bar</t>
  </si>
  <si>
    <t>kN/m</t>
  </si>
  <si>
    <r>
      <t>гр/м</t>
    </r>
    <r>
      <rPr>
        <b/>
        <vertAlign val="superscript"/>
        <sz val="14"/>
        <color theme="1"/>
        <rFont val="Times New Roman"/>
        <family val="1"/>
        <charset val="204"/>
      </rPr>
      <t>2</t>
    </r>
  </si>
  <si>
    <t>л/мин</t>
  </si>
  <si>
    <t>kWh/t</t>
  </si>
  <si>
    <t>см</t>
  </si>
  <si>
    <r>
      <rPr>
        <b/>
        <vertAlign val="superscript"/>
        <sz val="14"/>
        <color theme="1"/>
        <rFont val="Times New Roman"/>
        <family val="1"/>
        <charset val="204"/>
      </rPr>
      <t>o</t>
    </r>
    <r>
      <rPr>
        <b/>
        <sz val="14"/>
        <color theme="1"/>
        <rFont val="Times New Roman"/>
        <family val="1"/>
        <charset val="204"/>
      </rPr>
      <t>C</t>
    </r>
  </si>
  <si>
    <t>m³/h</t>
  </si>
  <si>
    <t>BioTac B5</t>
  </si>
  <si>
    <t>BioTac B7</t>
  </si>
  <si>
    <t>BioRelease 80</t>
  </si>
  <si>
    <t>BioRelease 91</t>
  </si>
  <si>
    <t>Cellfix 188</t>
  </si>
  <si>
    <t>CD 255</t>
  </si>
  <si>
    <t>Kymene 920</t>
  </si>
  <si>
    <t>Kymene 625</t>
  </si>
  <si>
    <t>Ультрарез 200</t>
  </si>
  <si>
    <t>БОТ</t>
  </si>
  <si>
    <t>БОС</t>
  </si>
  <si>
    <t>БОП</t>
  </si>
  <si>
    <t>БОПвл</t>
  </si>
  <si>
    <t>БОПл</t>
  </si>
  <si>
    <t>Soft БОТ</t>
  </si>
  <si>
    <t>Производительность</t>
  </si>
  <si>
    <t>т/ч</t>
  </si>
  <si>
    <t>Удельный расход</t>
  </si>
  <si>
    <t>л/т</t>
  </si>
  <si>
    <t>Влагосодержание в воздухе</t>
  </si>
  <si>
    <t>Балланс сушки конт/конв</t>
  </si>
  <si>
    <t>Organopol 6425</t>
  </si>
  <si>
    <t>Fennopol 7675</t>
  </si>
  <si>
    <t>Fennopol 9903</t>
  </si>
  <si>
    <t>X</t>
  </si>
  <si>
    <t>V</t>
  </si>
  <si>
    <t>%л/%х</t>
  </si>
  <si>
    <t xml:space="preserve">100/0 </t>
  </si>
  <si>
    <t>90/10</t>
  </si>
  <si>
    <t>80/20</t>
  </si>
  <si>
    <t>70/30</t>
  </si>
  <si>
    <t>60/40</t>
  </si>
  <si>
    <t>50/50</t>
  </si>
  <si>
    <t>Примечание</t>
  </si>
  <si>
    <t>Креп-фактор</t>
  </si>
  <si>
    <t>kWh</t>
  </si>
  <si>
    <t>Поток массы из машинного бассейна</t>
  </si>
  <si>
    <t>Нагрузка насоса плотной маассы</t>
  </si>
  <si>
    <t>Открытие клапана после насоса плотной массы</t>
  </si>
  <si>
    <t>TENSIDEF 740</t>
  </si>
  <si>
    <t>BioFoam W11</t>
  </si>
  <si>
    <t>ВГП</t>
  </si>
  <si>
    <t>Бриз</t>
  </si>
  <si>
    <t>л/ч</t>
  </si>
  <si>
    <t>kPa</t>
  </si>
  <si>
    <t>ТЭР</t>
  </si>
  <si>
    <t>Расход газа</t>
  </si>
  <si>
    <t>Расход пара</t>
  </si>
  <si>
    <t>Вылет крепирующего шабера</t>
  </si>
  <si>
    <t>Газ</t>
  </si>
  <si>
    <t>Пар</t>
  </si>
  <si>
    <t>Вода</t>
  </si>
  <si>
    <t>Расход свежей воды на БДМ</t>
  </si>
  <si>
    <t>т/т</t>
  </si>
  <si>
    <t>Давление в главном паропроводе</t>
  </si>
  <si>
    <t>[красный]▲о;[зеленый]▼о</t>
  </si>
  <si>
    <t>СН</t>
  </si>
  <si>
    <t>30/70</t>
  </si>
  <si>
    <t>Формат ОБЩИЙ</t>
  </si>
  <si>
    <t>м³/т</t>
  </si>
  <si>
    <t>м³/ч</t>
  </si>
  <si>
    <t>Динамика роста вакуума</t>
  </si>
  <si>
    <t>Производительность конвективной сушки</t>
  </si>
  <si>
    <t>Производительность контактной сушки</t>
  </si>
  <si>
    <t>Балланс сушки</t>
  </si>
  <si>
    <t>Контактная</t>
  </si>
  <si>
    <t>Конвективная</t>
  </si>
  <si>
    <t>л/час</t>
  </si>
  <si>
    <t>Бар</t>
  </si>
  <si>
    <t>кН/м</t>
  </si>
  <si>
    <t>кВт/ч</t>
  </si>
  <si>
    <t>кВт/т</t>
  </si>
  <si>
    <t>м³/час</t>
  </si>
  <si>
    <t>ф.1400</t>
  </si>
  <si>
    <t>ф.2820</t>
  </si>
  <si>
    <t>Нож центрального реза в работе</t>
  </si>
  <si>
    <t>a</t>
  </si>
  <si>
    <t>Давление орошающего спрыска сукна</t>
  </si>
  <si>
    <t>Заказчик, ОПВ, и т.п.</t>
  </si>
  <si>
    <t>Фамилия И.О.</t>
  </si>
  <si>
    <r>
      <t>грH</t>
    </r>
    <r>
      <rPr>
        <b/>
        <vertAlign val="subscript"/>
        <sz val="14"/>
        <color theme="1"/>
        <rFont val="Times New Roman"/>
        <family val="1"/>
        <charset val="204"/>
      </rPr>
      <t>2</t>
    </r>
    <r>
      <rPr>
        <b/>
        <sz val="14"/>
        <color theme="1"/>
        <rFont val="Times New Roman"/>
        <family val="1"/>
        <charset val="204"/>
      </rPr>
      <t>0/м</t>
    </r>
    <r>
      <rPr>
        <b/>
        <vertAlign val="superscript"/>
        <sz val="14"/>
        <color theme="1"/>
        <rFont val="Times New Roman"/>
        <family val="1"/>
        <charset val="204"/>
      </rPr>
      <t>2</t>
    </r>
  </si>
  <si>
    <t>Список</t>
  </si>
  <si>
    <t>Эксперементальный химакат</t>
  </si>
  <si>
    <t>40/60</t>
  </si>
  <si>
    <t>мл/т</t>
  </si>
  <si>
    <t>мл/ч</t>
  </si>
  <si>
    <t>Производительность при формате 2850</t>
  </si>
  <si>
    <t>Удельный расход (2850)</t>
  </si>
  <si>
    <t>Удельный расход  (обрезная)</t>
  </si>
  <si>
    <t>Удельный расход (обрезная)</t>
  </si>
  <si>
    <t>Удельный расход газа (обрезная)</t>
  </si>
  <si>
    <t>Удельный расход пара (обрезная)</t>
  </si>
  <si>
    <t>45/55</t>
  </si>
  <si>
    <t>35/65</t>
  </si>
  <si>
    <t>Уставка
насоса</t>
  </si>
  <si>
    <t>Уставка
насоа</t>
  </si>
  <si>
    <t>55/45</t>
  </si>
  <si>
    <t>38/</t>
  </si>
  <si>
    <t>Гурьев М.С.</t>
  </si>
  <si>
    <t>БИ</t>
  </si>
  <si>
    <t>Пассиватор сетки</t>
  </si>
  <si>
    <t>Удельный расход газа   (2850)</t>
  </si>
  <si>
    <t>Удельный расход пара  (2850)</t>
  </si>
  <si>
    <t>?</t>
  </si>
  <si>
    <t>Гурьев М. С.</t>
  </si>
  <si>
    <t>сн</t>
  </si>
  <si>
    <t>скачет расход</t>
  </si>
  <si>
    <t>БДМ на останове</t>
  </si>
  <si>
    <t>СН перини для дома</t>
  </si>
  <si>
    <t>СН - МТС</t>
  </si>
  <si>
    <t>99.6</t>
  </si>
  <si>
    <t>31.09.2015</t>
  </si>
  <si>
    <t>Afranil</t>
  </si>
  <si>
    <t>ПФ</t>
  </si>
  <si>
    <t>для ПРС - ПФ</t>
  </si>
  <si>
    <t>ПРС</t>
  </si>
  <si>
    <t>для ПРС-ПФ</t>
  </si>
  <si>
    <t>прс</t>
  </si>
  <si>
    <t>,</t>
  </si>
  <si>
    <t>для ПРС</t>
  </si>
  <si>
    <t>для прс</t>
  </si>
  <si>
    <t>Накат</t>
  </si>
  <si>
    <t>Давление прижима втроричных вилок</t>
  </si>
  <si>
    <t>Пустой вал</t>
  </si>
  <si>
    <t>D1</t>
  </si>
  <si>
    <t>D2</t>
  </si>
  <si>
    <t xml:space="preserve">Конец </t>
  </si>
  <si>
    <t>Перезаправка</t>
  </si>
  <si>
    <t>Давление еа клеевой заправке</t>
  </si>
  <si>
    <t>Время стабильной ленты</t>
  </si>
  <si>
    <t>Время подачи клея</t>
  </si>
  <si>
    <t>Время продувки</t>
  </si>
  <si>
    <t>Время торможения</t>
  </si>
  <si>
    <t xml:space="preserve">Уровень клея в ведре </t>
  </si>
  <si>
    <t>Коээфициент разгона</t>
  </si>
  <si>
    <t>BioTac B6</t>
  </si>
  <si>
    <t>Afranil NC</t>
  </si>
  <si>
    <t>Afranil RB</t>
  </si>
  <si>
    <t>Afranil PR8428</t>
  </si>
  <si>
    <t>2,,8</t>
  </si>
  <si>
    <t>Сякин Е.В</t>
  </si>
  <si>
    <t>Лисаев А.В.</t>
  </si>
  <si>
    <t>Н/м</t>
  </si>
  <si>
    <t>сек</t>
  </si>
  <si>
    <t>31.11.15</t>
  </si>
  <si>
    <t>Cotac 43H</t>
  </si>
  <si>
    <t>Cotac 115C</t>
  </si>
  <si>
    <t>RA42</t>
  </si>
  <si>
    <t>,СН</t>
  </si>
  <si>
    <t>МН</t>
  </si>
  <si>
    <t>кислота</t>
  </si>
</sst>
</file>

<file path=xl/styles.xml><?xml version="1.0" encoding="utf-8"?>
<styleSheet xmlns="http://schemas.openxmlformats.org/spreadsheetml/2006/main">
  <numFmts count="7">
    <numFmt numFmtId="164" formatCode="0.0"/>
    <numFmt numFmtId="165" formatCode="h:mm;@"/>
    <numFmt numFmtId="166" formatCode="0.000"/>
    <numFmt numFmtId="167" formatCode="dd/mm/yy;@"/>
    <numFmt numFmtId="168" formatCode="#,##0.00_р_."/>
    <numFmt numFmtId="169" formatCode="[Red]\↑0%;[Color10]\↓\-0%;[Blue]\ 0%"/>
    <numFmt numFmtId="170" formatCode="0.0%"/>
  </numFmts>
  <fonts count="21">
    <font>
      <sz val="11"/>
      <color theme="1"/>
      <name val="Calibri"/>
      <family val="2"/>
      <charset val="204"/>
      <scheme val="minor"/>
    </font>
    <font>
      <b/>
      <sz val="14"/>
      <color theme="1"/>
      <name val="Times New Roman"/>
      <family val="1"/>
      <charset val="204"/>
    </font>
    <font>
      <sz val="12"/>
      <name val="Times New Roman"/>
      <family val="1"/>
      <charset val="204"/>
    </font>
    <font>
      <sz val="12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b/>
      <vertAlign val="superscript"/>
      <sz val="14"/>
      <color theme="1"/>
      <name val="Times New Roman"/>
      <family val="1"/>
      <charset val="204"/>
    </font>
    <font>
      <b/>
      <sz val="16"/>
      <color theme="1"/>
      <name val="Times New Roman"/>
      <family val="1"/>
      <charset val="204"/>
    </font>
    <font>
      <b/>
      <sz val="16"/>
      <color theme="1"/>
      <name val="Calibri"/>
      <family val="2"/>
      <charset val="204"/>
      <scheme val="minor"/>
    </font>
    <font>
      <sz val="8"/>
      <name val="Arial"/>
      <family val="2"/>
      <charset val="204"/>
    </font>
    <font>
      <sz val="14"/>
      <name val="Times New Roman"/>
      <family val="1"/>
      <charset val="204"/>
    </font>
    <font>
      <sz val="12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sz val="11"/>
      <color theme="1"/>
      <name val="Calibri"/>
      <family val="2"/>
      <charset val="204"/>
      <scheme val="minor"/>
    </font>
    <font>
      <sz val="14"/>
      <color theme="1"/>
      <name val="Webdings"/>
      <family val="1"/>
      <charset val="2"/>
    </font>
    <font>
      <b/>
      <vertAlign val="subscript"/>
      <sz val="14"/>
      <color theme="1"/>
      <name val="Times New Roman"/>
      <family val="1"/>
      <charset val="204"/>
    </font>
    <font>
      <sz val="14"/>
      <color theme="1"/>
      <name val="Calibri"/>
      <family val="2"/>
      <charset val="204"/>
      <scheme val="minor"/>
    </font>
    <font>
      <sz val="14"/>
      <color theme="1"/>
      <name val="Cambria"/>
      <family val="1"/>
      <charset val="204"/>
      <scheme val="major"/>
    </font>
    <font>
      <sz val="16"/>
      <color theme="1"/>
      <name val="Cambria"/>
      <family val="1"/>
      <charset val="204"/>
      <scheme val="major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  <font>
      <sz val="11"/>
      <name val="Calibri"/>
      <family val="2"/>
      <charset val="204"/>
      <scheme val="minor"/>
    </font>
  </fonts>
  <fills count="1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373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6" tint="0.39997558519241921"/>
        <bgColor indexed="64"/>
      </patternFill>
    </fill>
  </fills>
  <borders count="6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8" fillId="0" borderId="0">
      <alignment horizontal="left"/>
    </xf>
    <xf numFmtId="9" fontId="12" fillId="0" borderId="0" applyFont="0" applyFill="0" applyBorder="0" applyAlignment="0" applyProtection="0"/>
  </cellStyleXfs>
  <cellXfs count="818">
    <xf numFmtId="0" fontId="0" fillId="0" borderId="0" xfId="0"/>
    <xf numFmtId="0" fontId="11" fillId="0" borderId="1" xfId="0" applyFont="1" applyBorder="1" applyAlignment="1" applyProtection="1">
      <alignment horizontal="center" vertical="center"/>
      <protection locked="0"/>
    </xf>
    <xf numFmtId="0" fontId="11" fillId="0" borderId="2" xfId="0" applyFont="1" applyBorder="1" applyAlignment="1" applyProtection="1">
      <alignment horizontal="center" vertical="center"/>
      <protection locked="0"/>
    </xf>
    <xf numFmtId="0" fontId="11" fillId="0" borderId="11" xfId="0" applyFont="1" applyBorder="1" applyAlignment="1" applyProtection="1">
      <alignment horizontal="center" vertical="center"/>
      <protection locked="0"/>
    </xf>
    <xf numFmtId="0" fontId="11" fillId="0" borderId="21" xfId="0" applyFont="1" applyBorder="1" applyAlignment="1" applyProtection="1">
      <alignment horizontal="center" vertical="center"/>
      <protection locked="0"/>
    </xf>
    <xf numFmtId="166" fontId="11" fillId="0" borderId="1" xfId="0" applyNumberFormat="1" applyFont="1" applyBorder="1" applyAlignment="1" applyProtection="1">
      <alignment horizontal="center" vertical="center"/>
      <protection locked="0"/>
    </xf>
    <xf numFmtId="0" fontId="11" fillId="0" borderId="15" xfId="0" applyFont="1" applyBorder="1" applyAlignment="1" applyProtection="1">
      <alignment horizontal="center" vertical="center"/>
      <protection locked="0"/>
    </xf>
    <xf numFmtId="0" fontId="11" fillId="0" borderId="3" xfId="0" applyFont="1" applyBorder="1" applyAlignment="1" applyProtection="1">
      <alignment horizontal="center" vertical="center"/>
      <protection locked="0"/>
    </xf>
    <xf numFmtId="0" fontId="11" fillId="0" borderId="32" xfId="0" applyFont="1" applyBorder="1" applyAlignment="1" applyProtection="1">
      <alignment horizontal="center" vertical="center"/>
      <protection locked="0"/>
    </xf>
    <xf numFmtId="0" fontId="11" fillId="2" borderId="1" xfId="0" applyFont="1" applyFill="1" applyBorder="1" applyAlignment="1" applyProtection="1">
      <alignment horizontal="center" vertical="center"/>
      <protection locked="0"/>
    </xf>
    <xf numFmtId="0" fontId="11" fillId="2" borderId="2" xfId="0" applyFont="1" applyFill="1" applyBorder="1" applyAlignment="1" applyProtection="1">
      <alignment horizontal="center" vertical="center"/>
      <protection locked="0"/>
    </xf>
    <xf numFmtId="0" fontId="11" fillId="2" borderId="11" xfId="0" applyFont="1" applyFill="1" applyBorder="1" applyAlignment="1" applyProtection="1">
      <alignment horizontal="center" vertical="center"/>
      <protection locked="0"/>
    </xf>
    <xf numFmtId="0" fontId="11" fillId="2" borderId="21" xfId="0" applyFont="1" applyFill="1" applyBorder="1" applyAlignment="1" applyProtection="1">
      <alignment horizontal="center" vertical="center"/>
      <protection locked="0"/>
    </xf>
    <xf numFmtId="166" fontId="11" fillId="2" borderId="1" xfId="0" applyNumberFormat="1" applyFont="1" applyFill="1" applyBorder="1" applyAlignment="1" applyProtection="1">
      <alignment horizontal="center" vertical="center"/>
      <protection locked="0"/>
    </xf>
    <xf numFmtId="0" fontId="11" fillId="2" borderId="15" xfId="0" applyFont="1" applyFill="1" applyBorder="1" applyAlignment="1" applyProtection="1">
      <alignment horizontal="center" vertical="center"/>
      <protection locked="0"/>
    </xf>
    <xf numFmtId="0" fontId="11" fillId="2" borderId="3" xfId="0" applyFont="1" applyFill="1" applyBorder="1" applyAlignment="1" applyProtection="1">
      <alignment horizontal="center" vertical="center"/>
      <protection locked="0"/>
    </xf>
    <xf numFmtId="0" fontId="11" fillId="2" borderId="32" xfId="0" applyFont="1" applyFill="1" applyBorder="1" applyAlignment="1" applyProtection="1">
      <alignment horizontal="center" vertical="center"/>
      <protection locked="0"/>
    </xf>
    <xf numFmtId="2" fontId="11" fillId="0" borderId="21" xfId="0" applyNumberFormat="1" applyFont="1" applyBorder="1" applyAlignment="1" applyProtection="1">
      <alignment horizontal="center" vertical="center"/>
    </xf>
    <xf numFmtId="2" fontId="11" fillId="2" borderId="21" xfId="0" applyNumberFormat="1" applyFont="1" applyFill="1" applyBorder="1" applyAlignment="1" applyProtection="1">
      <alignment horizontal="center" vertical="center"/>
    </xf>
    <xf numFmtId="164" fontId="11" fillId="0" borderId="1" xfId="0" applyNumberFormat="1" applyFont="1" applyBorder="1" applyAlignment="1" applyProtection="1">
      <alignment horizontal="center" vertical="center"/>
      <protection locked="0"/>
    </xf>
    <xf numFmtId="164" fontId="11" fillId="2" borderId="1" xfId="0" applyNumberFormat="1" applyFont="1" applyFill="1" applyBorder="1" applyAlignment="1" applyProtection="1">
      <alignment horizontal="center" vertical="center"/>
      <protection locked="0"/>
    </xf>
    <xf numFmtId="165" fontId="11" fillId="0" borderId="1" xfId="0" applyNumberFormat="1" applyFont="1" applyBorder="1" applyAlignment="1" applyProtection="1">
      <alignment horizontal="center" vertical="center"/>
      <protection locked="0"/>
    </xf>
    <xf numFmtId="0" fontId="11" fillId="0" borderId="1" xfId="0" applyFont="1" applyBorder="1" applyAlignment="1" applyProtection="1">
      <alignment horizontal="center" vertical="center"/>
    </xf>
    <xf numFmtId="165" fontId="11" fillId="2" borderId="1" xfId="0" applyNumberFormat="1" applyFont="1" applyFill="1" applyBorder="1" applyAlignment="1" applyProtection="1">
      <alignment horizontal="center" vertical="center"/>
      <protection locked="0"/>
    </xf>
    <xf numFmtId="0" fontId="11" fillId="2" borderId="1" xfId="0" applyFont="1" applyFill="1" applyBorder="1" applyAlignment="1" applyProtection="1">
      <alignment horizontal="center" vertical="center"/>
    </xf>
    <xf numFmtId="0" fontId="7" fillId="0" borderId="40" xfId="0" applyFont="1" applyBorder="1" applyAlignment="1" applyProtection="1">
      <alignment vertical="center"/>
    </xf>
    <xf numFmtId="0" fontId="7" fillId="0" borderId="26" xfId="0" applyFont="1" applyBorder="1" applyAlignment="1" applyProtection="1">
      <alignment vertical="center"/>
    </xf>
    <xf numFmtId="0" fontId="1" fillId="8" borderId="28" xfId="0" applyFont="1" applyFill="1" applyBorder="1" applyAlignment="1" applyProtection="1">
      <alignment horizontal="center" vertical="center"/>
    </xf>
    <xf numFmtId="0" fontId="4" fillId="0" borderId="40" xfId="0" applyFont="1" applyBorder="1" applyAlignment="1" applyProtection="1">
      <alignment horizontal="center" vertical="center"/>
    </xf>
    <xf numFmtId="0" fontId="4" fillId="0" borderId="26" xfId="0" applyFont="1" applyBorder="1" applyAlignment="1" applyProtection="1">
      <alignment horizontal="center" vertical="center"/>
    </xf>
    <xf numFmtId="0" fontId="1" fillId="6" borderId="13" xfId="0" applyFont="1" applyFill="1" applyBorder="1" applyAlignment="1" applyProtection="1">
      <alignment horizontal="center" vertical="top" textRotation="180" wrapText="1"/>
    </xf>
    <xf numFmtId="0" fontId="1" fillId="6" borderId="14" xfId="0" applyFont="1" applyFill="1" applyBorder="1" applyAlignment="1" applyProtection="1">
      <alignment horizontal="center" vertical="top" textRotation="180" wrapText="1"/>
    </xf>
    <xf numFmtId="166" fontId="1" fillId="6" borderId="14" xfId="0" applyNumberFormat="1" applyFont="1" applyFill="1" applyBorder="1" applyAlignment="1" applyProtection="1">
      <alignment horizontal="center" vertical="top" textRotation="180" wrapText="1"/>
    </xf>
    <xf numFmtId="0" fontId="1" fillId="6" borderId="20" xfId="0" applyFont="1" applyFill="1" applyBorder="1" applyAlignment="1" applyProtection="1">
      <alignment horizontal="center" vertical="top" textRotation="180" wrapText="1"/>
    </xf>
    <xf numFmtId="0" fontId="1" fillId="6" borderId="19" xfId="0" applyFont="1" applyFill="1" applyBorder="1" applyAlignment="1" applyProtection="1">
      <alignment horizontal="center" vertical="top" textRotation="180" wrapText="1"/>
    </xf>
    <xf numFmtId="0" fontId="1" fillId="7" borderId="13" xfId="0" applyFont="1" applyFill="1" applyBorder="1" applyAlignment="1" applyProtection="1">
      <alignment horizontal="center" vertical="top" textRotation="180" wrapText="1"/>
    </xf>
    <xf numFmtId="0" fontId="1" fillId="7" borderId="14" xfId="0" applyFont="1" applyFill="1" applyBorder="1" applyAlignment="1" applyProtection="1">
      <alignment horizontal="center" vertical="top" textRotation="180" wrapText="1"/>
    </xf>
    <xf numFmtId="0" fontId="1" fillId="7" borderId="18" xfId="0" applyFont="1" applyFill="1" applyBorder="1" applyAlignment="1" applyProtection="1">
      <alignment horizontal="center" vertical="top" textRotation="180" wrapText="1"/>
    </xf>
    <xf numFmtId="0" fontId="1" fillId="7" borderId="20" xfId="0" applyFont="1" applyFill="1" applyBorder="1" applyAlignment="1" applyProtection="1">
      <alignment horizontal="center" vertical="top" textRotation="180" wrapText="1"/>
    </xf>
    <xf numFmtId="0" fontId="1" fillId="8" borderId="13" xfId="0" applyFont="1" applyFill="1" applyBorder="1" applyAlignment="1" applyProtection="1">
      <alignment horizontal="center" vertical="top" textRotation="180" wrapText="1"/>
    </xf>
    <xf numFmtId="0" fontId="1" fillId="8" borderId="14" xfId="0" applyFont="1" applyFill="1" applyBorder="1" applyAlignment="1" applyProtection="1">
      <alignment horizontal="center" vertical="top" textRotation="180" wrapText="1"/>
    </xf>
    <xf numFmtId="0" fontId="1" fillId="8" borderId="20" xfId="0" applyFont="1" applyFill="1" applyBorder="1" applyAlignment="1" applyProtection="1">
      <alignment horizontal="center" vertical="top" textRotation="180" wrapText="1"/>
    </xf>
    <xf numFmtId="0" fontId="1" fillId="9" borderId="13" xfId="0" applyFont="1" applyFill="1" applyBorder="1" applyAlignment="1" applyProtection="1">
      <alignment horizontal="center" vertical="top" textRotation="180" wrapText="1"/>
    </xf>
    <xf numFmtId="0" fontId="1" fillId="9" borderId="14" xfId="0" applyFont="1" applyFill="1" applyBorder="1" applyAlignment="1" applyProtection="1">
      <alignment horizontal="center" vertical="top" textRotation="180" wrapText="1"/>
    </xf>
    <xf numFmtId="0" fontId="1" fillId="9" borderId="18" xfId="0" applyFont="1" applyFill="1" applyBorder="1" applyAlignment="1" applyProtection="1">
      <alignment horizontal="center" vertical="top" textRotation="180" wrapText="1"/>
    </xf>
    <xf numFmtId="0" fontId="1" fillId="9" borderId="20" xfId="0" applyFont="1" applyFill="1" applyBorder="1" applyAlignment="1" applyProtection="1">
      <alignment horizontal="center" vertical="top" textRotation="180" wrapText="1"/>
    </xf>
    <xf numFmtId="0" fontId="11" fillId="10" borderId="13" xfId="0" applyFont="1" applyFill="1" applyBorder="1" applyAlignment="1" applyProtection="1">
      <alignment horizontal="center" vertical="center" wrapText="1"/>
    </xf>
    <xf numFmtId="0" fontId="11" fillId="8" borderId="13" xfId="0" applyFont="1" applyFill="1" applyBorder="1" applyAlignment="1" applyProtection="1">
      <alignment horizontal="center" vertical="center" wrapText="1"/>
    </xf>
    <xf numFmtId="0" fontId="11" fillId="8" borderId="18" xfId="0" applyFont="1" applyFill="1" applyBorder="1" applyAlignment="1" applyProtection="1">
      <alignment horizontal="center" vertical="center" wrapText="1"/>
    </xf>
    <xf numFmtId="0" fontId="11" fillId="8" borderId="34" xfId="0" applyFont="1" applyFill="1" applyBorder="1" applyAlignment="1" applyProtection="1">
      <alignment horizontal="center" vertical="center" wrapText="1"/>
    </xf>
    <xf numFmtId="0" fontId="11" fillId="8" borderId="14" xfId="0" applyFont="1" applyFill="1" applyBorder="1" applyAlignment="1" applyProtection="1">
      <alignment horizontal="center" vertical="center" wrapText="1"/>
    </xf>
    <xf numFmtId="0" fontId="11" fillId="8" borderId="20" xfId="0" applyFont="1" applyFill="1" applyBorder="1" applyAlignment="1" applyProtection="1">
      <alignment horizontal="center" vertical="center" wrapText="1"/>
    </xf>
    <xf numFmtId="0" fontId="1" fillId="0" borderId="19" xfId="0" applyFont="1" applyBorder="1" applyAlignment="1" applyProtection="1">
      <alignment horizontal="center" vertical="top" textRotation="90" wrapText="1"/>
    </xf>
    <xf numFmtId="0" fontId="1" fillId="0" borderId="14" xfId="0" applyFont="1" applyBorder="1" applyAlignment="1" applyProtection="1">
      <alignment horizontal="center" vertical="top" textRotation="90" wrapText="1"/>
    </xf>
    <xf numFmtId="0" fontId="1" fillId="3" borderId="19" xfId="0" applyFont="1" applyFill="1" applyBorder="1" applyAlignment="1" applyProtection="1">
      <alignment horizontal="center" vertical="center"/>
    </xf>
    <xf numFmtId="0" fontId="1" fillId="3" borderId="14" xfId="0" applyFont="1" applyFill="1" applyBorder="1" applyAlignment="1" applyProtection="1">
      <alignment horizontal="center" vertical="center"/>
    </xf>
    <xf numFmtId="0" fontId="1" fillId="3" borderId="14" xfId="0" applyFont="1" applyFill="1" applyBorder="1" applyAlignment="1" applyProtection="1">
      <alignment horizontal="center" vertical="center" wrapText="1"/>
    </xf>
    <xf numFmtId="2" fontId="1" fillId="3" borderId="20" xfId="0" applyNumberFormat="1" applyFont="1" applyFill="1" applyBorder="1" applyAlignment="1" applyProtection="1">
      <alignment horizontal="center" vertical="center"/>
    </xf>
    <xf numFmtId="166" fontId="1" fillId="3" borderId="14" xfId="0" applyNumberFormat="1" applyFont="1" applyFill="1" applyBorder="1" applyAlignment="1" applyProtection="1">
      <alignment horizontal="center" vertical="center"/>
    </xf>
    <xf numFmtId="164" fontId="1" fillId="3" borderId="14" xfId="0" applyNumberFormat="1" applyFont="1" applyFill="1" applyBorder="1" applyAlignment="1" applyProtection="1">
      <alignment horizontal="center" vertical="center"/>
    </xf>
    <xf numFmtId="0" fontId="1" fillId="3" borderId="18" xfId="0" applyFont="1" applyFill="1" applyBorder="1" applyAlignment="1" applyProtection="1">
      <alignment horizontal="center" vertical="center"/>
    </xf>
    <xf numFmtId="0" fontId="1" fillId="3" borderId="34" xfId="0" applyFont="1" applyFill="1" applyBorder="1" applyAlignment="1" applyProtection="1">
      <alignment horizontal="center" vertical="center"/>
    </xf>
    <xf numFmtId="2" fontId="1" fillId="3" borderId="18" xfId="0" applyNumberFormat="1" applyFont="1" applyFill="1" applyBorder="1" applyAlignment="1" applyProtection="1">
      <alignment horizontal="center" vertical="center"/>
    </xf>
    <xf numFmtId="0" fontId="1" fillId="3" borderId="9" xfId="0" applyFont="1" applyFill="1" applyBorder="1" applyAlignment="1" applyProtection="1">
      <alignment horizontal="center" vertical="center"/>
    </xf>
    <xf numFmtId="0" fontId="1" fillId="11" borderId="36" xfId="0" applyFont="1" applyFill="1" applyBorder="1" applyAlignment="1" applyProtection="1">
      <alignment horizontal="center" vertical="center"/>
    </xf>
    <xf numFmtId="0" fontId="1" fillId="11" borderId="26" xfId="0" applyFont="1" applyFill="1" applyBorder="1" applyAlignment="1" applyProtection="1">
      <alignment horizontal="center" vertical="center" wrapText="1"/>
    </xf>
    <xf numFmtId="2" fontId="1" fillId="11" borderId="36" xfId="0" applyNumberFormat="1" applyFont="1" applyFill="1" applyBorder="1" applyAlignment="1" applyProtection="1">
      <alignment horizontal="center" vertical="center"/>
    </xf>
    <xf numFmtId="166" fontId="1" fillId="11" borderId="26" xfId="0" applyNumberFormat="1" applyFont="1" applyFill="1" applyBorder="1" applyAlignment="1" applyProtection="1">
      <alignment horizontal="center" vertical="center"/>
    </xf>
    <xf numFmtId="0" fontId="1" fillId="11" borderId="40" xfId="0" applyFont="1" applyFill="1" applyBorder="1" applyAlignment="1" applyProtection="1">
      <alignment horizontal="center" vertical="center"/>
    </xf>
    <xf numFmtId="164" fontId="1" fillId="11" borderId="26" xfId="0" applyNumberFormat="1" applyFont="1" applyFill="1" applyBorder="1" applyAlignment="1" applyProtection="1">
      <alignment horizontal="center" vertical="center"/>
    </xf>
    <xf numFmtId="0" fontId="1" fillId="11" borderId="38" xfId="0" applyFont="1" applyFill="1" applyBorder="1" applyAlignment="1" applyProtection="1">
      <alignment horizontal="center" vertical="center"/>
    </xf>
    <xf numFmtId="0" fontId="1" fillId="11" borderId="28" xfId="0" applyFont="1" applyFill="1" applyBorder="1" applyAlignment="1" applyProtection="1">
      <alignment horizontal="center" vertical="center"/>
    </xf>
    <xf numFmtId="2" fontId="1" fillId="11" borderId="38" xfId="0" applyNumberFormat="1" applyFont="1" applyFill="1" applyBorder="1" applyAlignment="1" applyProtection="1">
      <alignment horizontal="center" vertical="center"/>
    </xf>
    <xf numFmtId="0" fontId="1" fillId="11" borderId="30" xfId="0" applyFont="1" applyFill="1" applyBorder="1" applyAlignment="1" applyProtection="1">
      <alignment horizontal="center" vertical="center"/>
    </xf>
    <xf numFmtId="0" fontId="1" fillId="13" borderId="20" xfId="0" applyFont="1" applyFill="1" applyBorder="1" applyAlignment="1" applyProtection="1">
      <alignment horizontal="center" vertical="center"/>
    </xf>
    <xf numFmtId="0" fontId="1" fillId="13" borderId="14" xfId="0" applyFont="1" applyFill="1" applyBorder="1" applyAlignment="1" applyProtection="1">
      <alignment horizontal="center" vertical="center" wrapText="1"/>
    </xf>
    <xf numFmtId="2" fontId="1" fillId="13" borderId="20" xfId="0" applyNumberFormat="1" applyFont="1" applyFill="1" applyBorder="1" applyAlignment="1" applyProtection="1">
      <alignment horizontal="center" vertical="center"/>
    </xf>
    <xf numFmtId="166" fontId="1" fillId="13" borderId="14" xfId="0" applyNumberFormat="1" applyFont="1" applyFill="1" applyBorder="1" applyAlignment="1" applyProtection="1">
      <alignment horizontal="center" vertical="center"/>
    </xf>
    <xf numFmtId="0" fontId="1" fillId="13" borderId="19" xfId="0" applyFont="1" applyFill="1" applyBorder="1" applyAlignment="1" applyProtection="1">
      <alignment horizontal="center" vertical="center"/>
    </xf>
    <xf numFmtId="164" fontId="1" fillId="13" borderId="14" xfId="0" applyNumberFormat="1" applyFont="1" applyFill="1" applyBorder="1" applyAlignment="1" applyProtection="1">
      <alignment horizontal="center" vertical="center"/>
    </xf>
    <xf numFmtId="0" fontId="1" fillId="13" borderId="18" xfId="0" applyFont="1" applyFill="1" applyBorder="1" applyAlignment="1" applyProtection="1">
      <alignment horizontal="center" vertical="center"/>
    </xf>
    <xf numFmtId="0" fontId="1" fillId="13" borderId="34" xfId="0" applyFont="1" applyFill="1" applyBorder="1" applyAlignment="1" applyProtection="1">
      <alignment horizontal="center" vertical="center"/>
    </xf>
    <xf numFmtId="2" fontId="1" fillId="13" borderId="18" xfId="0" applyNumberFormat="1" applyFont="1" applyFill="1" applyBorder="1" applyAlignment="1" applyProtection="1">
      <alignment horizontal="center" vertical="center"/>
    </xf>
    <xf numFmtId="0" fontId="1" fillId="13" borderId="9" xfId="0" applyFont="1" applyFill="1" applyBorder="1" applyAlignment="1" applyProtection="1">
      <alignment horizontal="center" vertical="center"/>
    </xf>
    <xf numFmtId="0" fontId="1" fillId="12" borderId="37" xfId="0" applyFont="1" applyFill="1" applyBorder="1" applyAlignment="1" applyProtection="1">
      <alignment horizontal="center" vertical="center"/>
    </xf>
    <xf numFmtId="0" fontId="1" fillId="12" borderId="27" xfId="0" applyFont="1" applyFill="1" applyBorder="1" applyAlignment="1" applyProtection="1">
      <alignment horizontal="center" vertical="center" wrapText="1"/>
    </xf>
    <xf numFmtId="2" fontId="1" fillId="12" borderId="37" xfId="0" applyNumberFormat="1" applyFont="1" applyFill="1" applyBorder="1" applyAlignment="1" applyProtection="1">
      <alignment horizontal="center" vertical="center"/>
    </xf>
    <xf numFmtId="166" fontId="1" fillId="12" borderId="27" xfId="0" applyNumberFormat="1" applyFont="1" applyFill="1" applyBorder="1" applyAlignment="1" applyProtection="1">
      <alignment horizontal="center" vertical="center"/>
    </xf>
    <xf numFmtId="0" fontId="1" fillId="12" borderId="42" xfId="0" applyFont="1" applyFill="1" applyBorder="1" applyAlignment="1" applyProtection="1">
      <alignment horizontal="center" vertical="center"/>
    </xf>
    <xf numFmtId="164" fontId="1" fillId="12" borderId="27" xfId="0" applyNumberFormat="1" applyFont="1" applyFill="1" applyBorder="1" applyAlignment="1" applyProtection="1">
      <alignment horizontal="center" vertical="center"/>
    </xf>
    <xf numFmtId="0" fontId="1" fillId="12" borderId="43" xfId="0" applyFont="1" applyFill="1" applyBorder="1" applyAlignment="1" applyProtection="1">
      <alignment horizontal="center" vertical="center"/>
    </xf>
    <xf numFmtId="0" fontId="1" fillId="12" borderId="29" xfId="0" applyFont="1" applyFill="1" applyBorder="1" applyAlignment="1" applyProtection="1">
      <alignment horizontal="center" vertical="center"/>
    </xf>
    <xf numFmtId="2" fontId="1" fillId="12" borderId="43" xfId="0" applyNumberFormat="1" applyFont="1" applyFill="1" applyBorder="1" applyAlignment="1" applyProtection="1">
      <alignment horizontal="center" vertical="center"/>
    </xf>
    <xf numFmtId="0" fontId="1" fillId="12" borderId="31" xfId="0" applyFont="1" applyFill="1" applyBorder="1" applyAlignment="1" applyProtection="1">
      <alignment horizontal="center" vertical="center"/>
    </xf>
    <xf numFmtId="0" fontId="1" fillId="2" borderId="25" xfId="0" applyFont="1" applyFill="1" applyBorder="1" applyAlignment="1" applyProtection="1">
      <alignment horizontal="center" vertical="center"/>
    </xf>
    <xf numFmtId="2" fontId="1" fillId="2" borderId="25" xfId="0" applyNumberFormat="1" applyFont="1" applyFill="1" applyBorder="1" applyAlignment="1" applyProtection="1">
      <alignment horizontal="center" vertical="center"/>
    </xf>
    <xf numFmtId="166" fontId="1" fillId="2" borderId="4" xfId="0" applyNumberFormat="1" applyFont="1" applyFill="1" applyBorder="1" applyAlignment="1" applyProtection="1">
      <alignment horizontal="center" vertical="center"/>
    </xf>
    <xf numFmtId="0" fontId="1" fillId="2" borderId="8" xfId="0" applyFont="1" applyFill="1" applyBorder="1" applyAlignment="1" applyProtection="1">
      <alignment horizontal="center" vertical="center"/>
    </xf>
    <xf numFmtId="164" fontId="1" fillId="2" borderId="4" xfId="0" applyNumberFormat="1" applyFont="1" applyFill="1" applyBorder="1" applyAlignment="1" applyProtection="1">
      <alignment horizontal="center" vertical="center"/>
    </xf>
    <xf numFmtId="0" fontId="1" fillId="2" borderId="7" xfId="0" applyFont="1" applyFill="1" applyBorder="1" applyAlignment="1" applyProtection="1">
      <alignment horizontal="center" vertical="center"/>
    </xf>
    <xf numFmtId="0" fontId="1" fillId="2" borderId="35" xfId="0" applyFont="1" applyFill="1" applyBorder="1" applyAlignment="1" applyProtection="1">
      <alignment horizontal="center" vertical="center"/>
    </xf>
    <xf numFmtId="2" fontId="1" fillId="2" borderId="7" xfId="0" applyNumberFormat="1" applyFont="1" applyFill="1" applyBorder="1" applyAlignment="1" applyProtection="1">
      <alignment horizontal="center" vertical="center"/>
    </xf>
    <xf numFmtId="0" fontId="1" fillId="2" borderId="17" xfId="0" applyFont="1" applyFill="1" applyBorder="1" applyAlignment="1" applyProtection="1">
      <alignment horizontal="center" vertical="center"/>
    </xf>
    <xf numFmtId="0" fontId="1" fillId="2" borderId="8" xfId="0" applyFont="1" applyFill="1" applyBorder="1" applyAlignment="1" applyProtection="1">
      <alignment vertical="center"/>
    </xf>
    <xf numFmtId="0" fontId="1" fillId="2" borderId="4" xfId="0" applyFont="1" applyFill="1" applyBorder="1" applyAlignment="1" applyProtection="1">
      <alignment vertical="center"/>
    </xf>
    <xf numFmtId="0" fontId="1" fillId="2" borderId="21" xfId="0" applyFont="1" applyFill="1" applyBorder="1" applyAlignment="1" applyProtection="1">
      <alignment horizontal="center" vertical="center"/>
    </xf>
    <xf numFmtId="2" fontId="1" fillId="2" borderId="21" xfId="0" applyNumberFormat="1" applyFont="1" applyFill="1" applyBorder="1" applyAlignment="1" applyProtection="1">
      <alignment horizontal="center" vertical="center"/>
    </xf>
    <xf numFmtId="166" fontId="1" fillId="2" borderId="1" xfId="0" applyNumberFormat="1" applyFont="1" applyFill="1" applyBorder="1" applyAlignment="1" applyProtection="1">
      <alignment horizontal="center" vertical="center"/>
    </xf>
    <xf numFmtId="0" fontId="1" fillId="2" borderId="3" xfId="0" applyFont="1" applyFill="1" applyBorder="1" applyAlignment="1" applyProtection="1">
      <alignment horizontal="center" vertical="center"/>
    </xf>
    <xf numFmtId="164" fontId="1" fillId="2" borderId="1" xfId="0" applyNumberFormat="1" applyFont="1" applyFill="1" applyBorder="1" applyAlignment="1" applyProtection="1">
      <alignment horizontal="center" vertical="center"/>
    </xf>
    <xf numFmtId="0" fontId="1" fillId="2" borderId="2" xfId="0" applyFont="1" applyFill="1" applyBorder="1" applyAlignment="1" applyProtection="1">
      <alignment horizontal="center" vertical="center"/>
    </xf>
    <xf numFmtId="0" fontId="1" fillId="2" borderId="32" xfId="0" applyFont="1" applyFill="1" applyBorder="1" applyAlignment="1" applyProtection="1">
      <alignment horizontal="center" vertical="center"/>
    </xf>
    <xf numFmtId="2" fontId="1" fillId="2" borderId="2" xfId="0" applyNumberFormat="1" applyFont="1" applyFill="1" applyBorder="1" applyAlignment="1" applyProtection="1">
      <alignment horizontal="center" vertical="center"/>
    </xf>
    <xf numFmtId="0" fontId="1" fillId="2" borderId="15" xfId="0" applyFont="1" applyFill="1" applyBorder="1" applyAlignment="1" applyProtection="1">
      <alignment horizontal="center" vertical="center"/>
    </xf>
    <xf numFmtId="0" fontId="1" fillId="2" borderId="3" xfId="0" applyFont="1" applyFill="1" applyBorder="1" applyAlignment="1" applyProtection="1">
      <alignment vertical="center"/>
    </xf>
    <xf numFmtId="0" fontId="1" fillId="2" borderId="1" xfId="0" applyFont="1" applyFill="1" applyBorder="1" applyAlignment="1" applyProtection="1">
      <alignment vertical="center"/>
    </xf>
    <xf numFmtId="2" fontId="11" fillId="0" borderId="2" xfId="0" applyNumberFormat="1" applyFont="1" applyBorder="1" applyAlignment="1" applyProtection="1">
      <alignment horizontal="center" vertical="center"/>
    </xf>
    <xf numFmtId="0" fontId="10" fillId="0" borderId="3" xfId="0" applyFont="1" applyBorder="1" applyAlignment="1" applyProtection="1">
      <alignment horizontal="center" vertical="center"/>
    </xf>
    <xf numFmtId="0" fontId="10" fillId="0" borderId="1" xfId="0" applyFont="1" applyBorder="1" applyAlignment="1" applyProtection="1">
      <alignment horizontal="center" vertical="center"/>
    </xf>
    <xf numFmtId="2" fontId="11" fillId="2" borderId="2" xfId="0" applyNumberFormat="1" applyFont="1" applyFill="1" applyBorder="1" applyAlignment="1" applyProtection="1">
      <alignment horizontal="center" vertical="center"/>
    </xf>
    <xf numFmtId="0" fontId="10" fillId="2" borderId="3" xfId="0" applyFont="1" applyFill="1" applyBorder="1" applyAlignment="1" applyProtection="1">
      <alignment horizontal="center" vertical="center"/>
    </xf>
    <xf numFmtId="0" fontId="10" fillId="2" borderId="1" xfId="0" applyFont="1" applyFill="1" applyBorder="1" applyAlignment="1" applyProtection="1">
      <alignment horizontal="center" vertical="center"/>
    </xf>
    <xf numFmtId="0" fontId="10" fillId="0" borderId="11" xfId="0" applyFont="1" applyBorder="1" applyProtection="1"/>
    <xf numFmtId="0" fontId="10" fillId="0" borderId="1" xfId="0" applyFont="1" applyBorder="1" applyProtection="1"/>
    <xf numFmtId="0" fontId="10" fillId="0" borderId="21" xfId="0" applyFont="1" applyBorder="1" applyProtection="1"/>
    <xf numFmtId="2" fontId="10" fillId="0" borderId="21" xfId="0" applyNumberFormat="1" applyFont="1" applyBorder="1" applyProtection="1"/>
    <xf numFmtId="166" fontId="10" fillId="0" borderId="1" xfId="0" applyNumberFormat="1" applyFont="1" applyBorder="1" applyProtection="1"/>
    <xf numFmtId="0" fontId="10" fillId="0" borderId="3" xfId="0" applyFont="1" applyBorder="1" applyProtection="1"/>
    <xf numFmtId="164" fontId="10" fillId="0" borderId="1" xfId="0" applyNumberFormat="1" applyFont="1" applyBorder="1" applyProtection="1"/>
    <xf numFmtId="0" fontId="10" fillId="0" borderId="2" xfId="0" applyFont="1" applyBorder="1" applyProtection="1"/>
    <xf numFmtId="0" fontId="10" fillId="0" borderId="11" xfId="0" applyFont="1" applyBorder="1" applyAlignment="1" applyProtection="1">
      <alignment horizontal="center" vertical="top"/>
    </xf>
    <xf numFmtId="0" fontId="10" fillId="0" borderId="21" xfId="0" applyFont="1" applyBorder="1" applyAlignment="1" applyProtection="1">
      <alignment horizontal="center" vertical="top"/>
    </xf>
    <xf numFmtId="0" fontId="10" fillId="0" borderId="1" xfId="0" applyFont="1" applyBorder="1" applyAlignment="1" applyProtection="1">
      <alignment horizontal="center" vertical="top"/>
    </xf>
    <xf numFmtId="0" fontId="10" fillId="0" borderId="32" xfId="0" applyFont="1" applyBorder="1" applyProtection="1"/>
    <xf numFmtId="2" fontId="10" fillId="0" borderId="2" xfId="0" applyNumberFormat="1" applyFont="1" applyBorder="1" applyProtection="1"/>
    <xf numFmtId="0" fontId="10" fillId="0" borderId="15" xfId="0" applyFont="1" applyBorder="1" applyProtection="1"/>
    <xf numFmtId="0" fontId="0" fillId="0" borderId="3" xfId="0" applyBorder="1" applyProtection="1"/>
    <xf numFmtId="0" fontId="0" fillId="0" borderId="1" xfId="0" applyBorder="1" applyProtection="1"/>
    <xf numFmtId="20" fontId="10" fillId="0" borderId="1" xfId="0" applyNumberFormat="1" applyFont="1" applyBorder="1" applyProtection="1"/>
    <xf numFmtId="0" fontId="2" fillId="0" borderId="1" xfId="1" applyFont="1" applyBorder="1" applyAlignment="1" applyProtection="1">
      <alignment horizontal="left" vertical="center" wrapText="1"/>
    </xf>
    <xf numFmtId="0" fontId="2" fillId="14" borderId="1" xfId="1" applyFont="1" applyFill="1" applyBorder="1" applyAlignment="1" applyProtection="1">
      <alignment horizontal="left" vertical="center" wrapText="1"/>
    </xf>
    <xf numFmtId="0" fontId="2" fillId="14" borderId="21" xfId="1" applyFont="1" applyFill="1" applyBorder="1" applyAlignment="1" applyProtection="1">
      <alignment horizontal="left" vertical="center" wrapText="1"/>
    </xf>
    <xf numFmtId="0" fontId="3" fillId="0" borderId="11" xfId="0" applyFont="1" applyBorder="1" applyProtection="1"/>
    <xf numFmtId="0" fontId="0" fillId="0" borderId="21" xfId="0" applyBorder="1" applyProtection="1"/>
    <xf numFmtId="0" fontId="0" fillId="0" borderId="11" xfId="0" applyBorder="1" applyProtection="1"/>
    <xf numFmtId="2" fontId="0" fillId="0" borderId="21" xfId="0" applyNumberFormat="1" applyBorder="1" applyProtection="1"/>
    <xf numFmtId="166" fontId="0" fillId="0" borderId="1" xfId="0" applyNumberFormat="1" applyBorder="1" applyProtection="1"/>
    <xf numFmtId="164" fontId="0" fillId="0" borderId="1" xfId="0" applyNumberFormat="1" applyBorder="1" applyProtection="1"/>
    <xf numFmtId="0" fontId="0" fillId="0" borderId="2" xfId="0" applyBorder="1" applyProtection="1"/>
    <xf numFmtId="0" fontId="0" fillId="0" borderId="11" xfId="0" applyBorder="1" applyAlignment="1" applyProtection="1">
      <alignment horizontal="center" vertical="top"/>
    </xf>
    <xf numFmtId="0" fontId="0" fillId="0" borderId="21" xfId="0" applyBorder="1" applyAlignment="1" applyProtection="1">
      <alignment horizontal="center" vertical="top"/>
    </xf>
    <xf numFmtId="0" fontId="0" fillId="0" borderId="1" xfId="0" applyBorder="1" applyAlignment="1" applyProtection="1">
      <alignment horizontal="center" vertical="top"/>
    </xf>
    <xf numFmtId="0" fontId="0" fillId="0" borderId="32" xfId="0" applyBorder="1" applyProtection="1"/>
    <xf numFmtId="2" fontId="0" fillId="0" borderId="2" xfId="0" applyNumberFormat="1" applyBorder="1" applyProtection="1"/>
    <xf numFmtId="0" fontId="0" fillId="0" borderId="15" xfId="0" applyBorder="1" applyProtection="1"/>
    <xf numFmtId="0" fontId="10" fillId="0" borderId="11" xfId="0" applyFont="1" applyBorder="1" applyAlignment="1" applyProtection="1">
      <alignment horizontal="center" vertical="center"/>
      <protection locked="0"/>
    </xf>
    <xf numFmtId="0" fontId="10" fillId="0" borderId="2" xfId="0" applyFont="1" applyBorder="1" applyAlignment="1" applyProtection="1">
      <alignment horizontal="center" vertical="center"/>
      <protection locked="0"/>
    </xf>
    <xf numFmtId="0" fontId="10" fillId="0" borderId="21" xfId="0" applyFont="1" applyBorder="1" applyAlignment="1" applyProtection="1">
      <alignment horizontal="center" vertical="center"/>
      <protection locked="0"/>
    </xf>
    <xf numFmtId="0" fontId="10" fillId="2" borderId="11" xfId="0" applyFont="1" applyFill="1" applyBorder="1" applyAlignment="1" applyProtection="1">
      <alignment horizontal="center" vertical="center"/>
      <protection locked="0"/>
    </xf>
    <xf numFmtId="0" fontId="10" fillId="2" borderId="2" xfId="0" applyFont="1" applyFill="1" applyBorder="1" applyAlignment="1" applyProtection="1">
      <alignment horizontal="center" vertical="center"/>
      <protection locked="0"/>
    </xf>
    <xf numFmtId="0" fontId="10" fillId="2" borderId="21" xfId="0" applyFont="1" applyFill="1" applyBorder="1" applyAlignment="1" applyProtection="1">
      <alignment horizontal="center" vertical="center"/>
      <protection locked="0"/>
    </xf>
    <xf numFmtId="167" fontId="9" fillId="0" borderId="11" xfId="0" applyNumberFormat="1" applyFont="1" applyBorder="1" applyAlignment="1" applyProtection="1">
      <alignment horizontal="center" vertical="center"/>
    </xf>
    <xf numFmtId="167" fontId="9" fillId="2" borderId="11" xfId="0" applyNumberFormat="1" applyFont="1" applyFill="1" applyBorder="1" applyAlignment="1" applyProtection="1">
      <alignment horizontal="center" vertical="center"/>
    </xf>
    <xf numFmtId="164" fontId="1" fillId="6" borderId="14" xfId="0" applyNumberFormat="1" applyFont="1" applyFill="1" applyBorder="1" applyAlignment="1" applyProtection="1">
      <alignment horizontal="center" vertical="top" textRotation="180" wrapText="1"/>
    </xf>
    <xf numFmtId="168" fontId="1" fillId="7" borderId="14" xfId="0" applyNumberFormat="1" applyFont="1" applyFill="1" applyBorder="1" applyAlignment="1" applyProtection="1">
      <alignment horizontal="center" vertical="top" textRotation="180" wrapText="1"/>
    </xf>
    <xf numFmtId="168" fontId="1" fillId="3" borderId="14" xfId="0" applyNumberFormat="1" applyFont="1" applyFill="1" applyBorder="1" applyAlignment="1" applyProtection="1">
      <alignment horizontal="center" vertical="center"/>
    </xf>
    <xf numFmtId="168" fontId="1" fillId="11" borderId="26" xfId="0" applyNumberFormat="1" applyFont="1" applyFill="1" applyBorder="1" applyAlignment="1" applyProtection="1">
      <alignment horizontal="center" vertical="center"/>
    </xf>
    <xf numFmtId="168" fontId="1" fillId="13" borderId="14" xfId="0" applyNumberFormat="1" applyFont="1" applyFill="1" applyBorder="1" applyAlignment="1" applyProtection="1">
      <alignment horizontal="center" vertical="center"/>
    </xf>
    <xf numFmtId="168" fontId="1" fillId="12" borderId="27" xfId="0" applyNumberFormat="1" applyFont="1" applyFill="1" applyBorder="1" applyAlignment="1" applyProtection="1">
      <alignment horizontal="center" vertical="center"/>
    </xf>
    <xf numFmtId="168" fontId="1" fillId="2" borderId="4" xfId="0" applyNumberFormat="1" applyFont="1" applyFill="1" applyBorder="1" applyAlignment="1" applyProtection="1">
      <alignment horizontal="center" vertical="center"/>
    </xf>
    <xf numFmtId="168" fontId="1" fillId="2" borderId="1" xfId="0" applyNumberFormat="1" applyFont="1" applyFill="1" applyBorder="1" applyAlignment="1" applyProtection="1">
      <alignment horizontal="center" vertical="center"/>
    </xf>
    <xf numFmtId="168" fontId="11" fillId="0" borderId="1" xfId="0" applyNumberFormat="1" applyFont="1" applyBorder="1" applyAlignment="1" applyProtection="1">
      <alignment horizontal="center" vertical="center"/>
      <protection locked="0"/>
    </xf>
    <xf numFmtId="168" fontId="11" fillId="2" borderId="1" xfId="0" applyNumberFormat="1" applyFont="1" applyFill="1" applyBorder="1" applyAlignment="1" applyProtection="1">
      <alignment horizontal="center" vertical="center"/>
      <protection locked="0"/>
    </xf>
    <xf numFmtId="168" fontId="10" fillId="0" borderId="1" xfId="0" applyNumberFormat="1" applyFont="1" applyBorder="1" applyProtection="1"/>
    <xf numFmtId="168" fontId="0" fillId="0" borderId="1" xfId="0" applyNumberFormat="1" applyBorder="1" applyProtection="1"/>
    <xf numFmtId="0" fontId="1" fillId="7" borderId="19" xfId="0" applyFont="1" applyFill="1" applyBorder="1" applyAlignment="1" applyProtection="1">
      <alignment horizontal="center" vertical="top" textRotation="180" wrapText="1"/>
    </xf>
    <xf numFmtId="0" fontId="1" fillId="2" borderId="24" xfId="0" applyFont="1" applyFill="1" applyBorder="1" applyAlignment="1" applyProtection="1">
      <alignment horizontal="center" vertical="center"/>
    </xf>
    <xf numFmtId="0" fontId="1" fillId="2" borderId="4" xfId="0" applyFont="1" applyFill="1" applyBorder="1" applyAlignment="1" applyProtection="1">
      <alignment horizontal="center" vertical="center"/>
    </xf>
    <xf numFmtId="0" fontId="1" fillId="2" borderId="11" xfId="0" applyFont="1" applyFill="1" applyBorder="1" applyAlignment="1" applyProtection="1">
      <alignment horizontal="center" vertical="center"/>
    </xf>
    <xf numFmtId="0" fontId="1" fillId="2" borderId="1" xfId="0" applyFont="1" applyFill="1" applyBorder="1" applyAlignment="1" applyProtection="1">
      <alignment horizontal="center" vertical="center"/>
    </xf>
    <xf numFmtId="0" fontId="1" fillId="3" borderId="13" xfId="0" applyFont="1" applyFill="1" applyBorder="1" applyAlignment="1" applyProtection="1">
      <alignment horizontal="center" vertical="center"/>
    </xf>
    <xf numFmtId="0" fontId="1" fillId="3" borderId="20" xfId="0" applyFont="1" applyFill="1" applyBorder="1" applyAlignment="1" applyProtection="1">
      <alignment horizontal="center" vertical="center"/>
    </xf>
    <xf numFmtId="0" fontId="1" fillId="11" borderId="39" xfId="0" applyFont="1" applyFill="1" applyBorder="1" applyAlignment="1" applyProtection="1">
      <alignment horizontal="center" vertical="center"/>
    </xf>
    <xf numFmtId="0" fontId="1" fillId="11" borderId="26" xfId="0" applyFont="1" applyFill="1" applyBorder="1" applyAlignment="1" applyProtection="1">
      <alignment horizontal="center" vertical="center"/>
    </xf>
    <xf numFmtId="0" fontId="1" fillId="13" borderId="13" xfId="0" applyFont="1" applyFill="1" applyBorder="1" applyAlignment="1" applyProtection="1">
      <alignment horizontal="center" vertical="center"/>
    </xf>
    <xf numFmtId="0" fontId="1" fillId="13" borderId="14" xfId="0" applyFont="1" applyFill="1" applyBorder="1" applyAlignment="1" applyProtection="1">
      <alignment horizontal="center" vertical="center"/>
    </xf>
    <xf numFmtId="0" fontId="1" fillId="12" borderId="41" xfId="0" applyFont="1" applyFill="1" applyBorder="1" applyAlignment="1" applyProtection="1">
      <alignment horizontal="center" vertical="center"/>
    </xf>
    <xf numFmtId="0" fontId="1" fillId="12" borderId="27" xfId="0" applyFont="1" applyFill="1" applyBorder="1" applyAlignment="1" applyProtection="1">
      <alignment horizontal="center" vertical="center"/>
    </xf>
    <xf numFmtId="0" fontId="11" fillId="10" borderId="14" xfId="0" applyFont="1" applyFill="1" applyBorder="1" applyAlignment="1" applyProtection="1">
      <alignment horizontal="center" vertical="center" wrapText="1"/>
    </xf>
    <xf numFmtId="2" fontId="11" fillId="0" borderId="21" xfId="0" applyNumberFormat="1" applyFont="1" applyBorder="1" applyAlignment="1" applyProtection="1">
      <alignment horizontal="center" vertical="center"/>
      <protection locked="0"/>
    </xf>
    <xf numFmtId="2" fontId="11" fillId="0" borderId="2" xfId="0" applyNumberFormat="1" applyFont="1" applyBorder="1" applyAlignment="1" applyProtection="1">
      <alignment horizontal="center" vertical="center"/>
      <protection locked="0"/>
    </xf>
    <xf numFmtId="2" fontId="11" fillId="2" borderId="2" xfId="0" applyNumberFormat="1" applyFont="1" applyFill="1" applyBorder="1" applyAlignment="1" applyProtection="1">
      <alignment horizontal="center" vertical="center"/>
      <protection locked="0"/>
    </xf>
    <xf numFmtId="1" fontId="1" fillId="6" borderId="14" xfId="0" applyNumberFormat="1" applyFont="1" applyFill="1" applyBorder="1" applyAlignment="1" applyProtection="1">
      <alignment horizontal="center" vertical="top" textRotation="180" wrapText="1"/>
    </xf>
    <xf numFmtId="1" fontId="1" fillId="3" borderId="14" xfId="0" applyNumberFormat="1" applyFont="1" applyFill="1" applyBorder="1" applyAlignment="1" applyProtection="1">
      <alignment horizontal="center" vertical="center"/>
    </xf>
    <xf numFmtId="1" fontId="1" fillId="11" borderId="26" xfId="0" applyNumberFormat="1" applyFont="1" applyFill="1" applyBorder="1" applyAlignment="1" applyProtection="1">
      <alignment horizontal="center" vertical="center"/>
    </xf>
    <xf numFmtId="1" fontId="1" fillId="13" borderId="14" xfId="0" applyNumberFormat="1" applyFont="1" applyFill="1" applyBorder="1" applyAlignment="1" applyProtection="1">
      <alignment horizontal="center" vertical="center"/>
    </xf>
    <xf numFmtId="1" fontId="1" fillId="12" borderId="27" xfId="0" applyNumberFormat="1" applyFont="1" applyFill="1" applyBorder="1" applyAlignment="1" applyProtection="1">
      <alignment horizontal="center" vertical="center"/>
    </xf>
    <xf numFmtId="1" fontId="1" fillId="2" borderId="4" xfId="0" applyNumberFormat="1" applyFont="1" applyFill="1" applyBorder="1" applyAlignment="1" applyProtection="1">
      <alignment horizontal="center" vertical="center"/>
    </xf>
    <xf numFmtId="1" fontId="1" fillId="2" borderId="1" xfId="0" applyNumberFormat="1" applyFont="1" applyFill="1" applyBorder="1" applyAlignment="1" applyProtection="1">
      <alignment horizontal="center" vertical="center"/>
    </xf>
    <xf numFmtId="1" fontId="11" fillId="0" borderId="1" xfId="0" applyNumberFormat="1" applyFont="1" applyBorder="1" applyAlignment="1" applyProtection="1">
      <alignment horizontal="center" vertical="center"/>
      <protection locked="0"/>
    </xf>
    <xf numFmtId="1" fontId="11" fillId="2" borderId="1" xfId="0" applyNumberFormat="1" applyFont="1" applyFill="1" applyBorder="1" applyAlignment="1" applyProtection="1">
      <alignment horizontal="center" vertical="center"/>
      <protection locked="0"/>
    </xf>
    <xf numFmtId="1" fontId="10" fillId="0" borderId="1" xfId="0" applyNumberFormat="1" applyFont="1" applyBorder="1" applyProtection="1"/>
    <xf numFmtId="1" fontId="0" fillId="0" borderId="1" xfId="0" applyNumberFormat="1" applyBorder="1" applyProtection="1"/>
    <xf numFmtId="0" fontId="1" fillId="0" borderId="42" xfId="0" applyFont="1" applyBorder="1" applyAlignment="1" applyProtection="1">
      <alignment horizontal="center" vertical="top" textRotation="90" wrapText="1"/>
    </xf>
    <xf numFmtId="0" fontId="1" fillId="0" borderId="27" xfId="0" applyFont="1" applyBorder="1" applyAlignment="1" applyProtection="1">
      <alignment horizontal="center" vertical="top" textRotation="90" wrapText="1"/>
    </xf>
    <xf numFmtId="164" fontId="1" fillId="8" borderId="18" xfId="0" applyNumberFormat="1" applyFont="1" applyFill="1" applyBorder="1" applyAlignment="1" applyProtection="1">
      <alignment horizontal="center" vertical="top" textRotation="180" wrapText="1"/>
    </xf>
    <xf numFmtId="164" fontId="1" fillId="3" borderId="18" xfId="0" applyNumberFormat="1" applyFont="1" applyFill="1" applyBorder="1" applyAlignment="1" applyProtection="1">
      <alignment horizontal="center" vertical="center"/>
    </xf>
    <xf numFmtId="164" fontId="1" fillId="11" borderId="38" xfId="0" applyNumberFormat="1" applyFont="1" applyFill="1" applyBorder="1" applyAlignment="1" applyProtection="1">
      <alignment horizontal="center" vertical="center"/>
    </xf>
    <xf numFmtId="164" fontId="1" fillId="13" borderId="18" xfId="0" applyNumberFormat="1" applyFont="1" applyFill="1" applyBorder="1" applyAlignment="1" applyProtection="1">
      <alignment horizontal="center" vertical="center"/>
    </xf>
    <xf numFmtId="164" fontId="1" fillId="12" borderId="43" xfId="0" applyNumberFormat="1" applyFont="1" applyFill="1" applyBorder="1" applyAlignment="1" applyProtection="1">
      <alignment horizontal="center" vertical="center"/>
    </xf>
    <xf numFmtId="164" fontId="1" fillId="2" borderId="7" xfId="0" applyNumberFormat="1" applyFont="1" applyFill="1" applyBorder="1" applyAlignment="1" applyProtection="1">
      <alignment horizontal="center" vertical="center"/>
    </xf>
    <xf numFmtId="164" fontId="1" fillId="2" borderId="2" xfId="0" applyNumberFormat="1" applyFont="1" applyFill="1" applyBorder="1" applyAlignment="1" applyProtection="1">
      <alignment horizontal="center" vertical="center"/>
    </xf>
    <xf numFmtId="164" fontId="11" fillId="0" borderId="2" xfId="0" applyNumberFormat="1" applyFont="1" applyBorder="1" applyAlignment="1" applyProtection="1">
      <alignment horizontal="center" vertical="center"/>
    </xf>
    <xf numFmtId="164" fontId="11" fillId="2" borderId="2" xfId="0" applyNumberFormat="1" applyFont="1" applyFill="1" applyBorder="1" applyAlignment="1" applyProtection="1">
      <alignment horizontal="center" vertical="center"/>
    </xf>
    <xf numFmtId="164" fontId="10" fillId="0" borderId="2" xfId="0" applyNumberFormat="1" applyFont="1" applyBorder="1" applyProtection="1"/>
    <xf numFmtId="164" fontId="0" fillId="0" borderId="2" xfId="0" applyNumberFormat="1" applyBorder="1" applyProtection="1"/>
    <xf numFmtId="0" fontId="1" fillId="2" borderId="24" xfId="0" applyFont="1" applyFill="1" applyBorder="1" applyAlignment="1" applyProtection="1">
      <alignment vertical="center"/>
    </xf>
    <xf numFmtId="0" fontId="1" fillId="2" borderId="25" xfId="0" applyFont="1" applyFill="1" applyBorder="1" applyAlignment="1" applyProtection="1">
      <alignment vertical="center"/>
    </xf>
    <xf numFmtId="0" fontId="1" fillId="2" borderId="11" xfId="0" applyFont="1" applyFill="1" applyBorder="1" applyAlignment="1" applyProtection="1">
      <alignment vertical="center"/>
    </xf>
    <xf numFmtId="0" fontId="1" fillId="2" borderId="21" xfId="0" applyFont="1" applyFill="1" applyBorder="1" applyAlignment="1" applyProtection="1">
      <alignment vertical="center"/>
    </xf>
    <xf numFmtId="0" fontId="1" fillId="2" borderId="11" xfId="0" applyFont="1" applyFill="1" applyBorder="1" applyAlignment="1" applyProtection="1">
      <alignment horizontal="center" vertical="center"/>
    </xf>
    <xf numFmtId="0" fontId="1" fillId="2" borderId="1" xfId="0" applyFont="1" applyFill="1" applyBorder="1" applyAlignment="1" applyProtection="1">
      <alignment horizontal="center" vertical="center"/>
    </xf>
    <xf numFmtId="0" fontId="1" fillId="3" borderId="13" xfId="0" applyFont="1" applyFill="1" applyBorder="1" applyAlignment="1" applyProtection="1">
      <alignment horizontal="center" vertical="center"/>
    </xf>
    <xf numFmtId="0" fontId="1" fillId="3" borderId="20" xfId="0" applyFont="1" applyFill="1" applyBorder="1" applyAlignment="1" applyProtection="1">
      <alignment horizontal="center" vertical="center"/>
    </xf>
    <xf numFmtId="0" fontId="1" fillId="2" borderId="24" xfId="0" applyFont="1" applyFill="1" applyBorder="1" applyAlignment="1" applyProtection="1">
      <alignment horizontal="center" vertical="center"/>
    </xf>
    <xf numFmtId="0" fontId="1" fillId="2" borderId="4" xfId="0" applyFont="1" applyFill="1" applyBorder="1" applyAlignment="1" applyProtection="1">
      <alignment horizontal="center" vertical="center"/>
    </xf>
    <xf numFmtId="0" fontId="1" fillId="2" borderId="25" xfId="0" applyFont="1" applyFill="1" applyBorder="1" applyAlignment="1" applyProtection="1">
      <alignment horizontal="center" vertical="center"/>
    </xf>
    <xf numFmtId="0" fontId="1" fillId="2" borderId="21" xfId="0" applyFont="1" applyFill="1" applyBorder="1" applyAlignment="1" applyProtection="1">
      <alignment horizontal="center" vertical="center"/>
    </xf>
    <xf numFmtId="165" fontId="11" fillId="0" borderId="21" xfId="0" applyNumberFormat="1" applyFont="1" applyBorder="1" applyAlignment="1" applyProtection="1">
      <alignment horizontal="center" vertical="center"/>
      <protection locked="0"/>
    </xf>
    <xf numFmtId="165" fontId="11" fillId="2" borderId="21" xfId="0" applyNumberFormat="1" applyFont="1" applyFill="1" applyBorder="1" applyAlignment="1" applyProtection="1">
      <alignment horizontal="center" vertical="center"/>
      <protection locked="0"/>
    </xf>
    <xf numFmtId="169" fontId="1" fillId="3" borderId="14" xfId="0" applyNumberFormat="1" applyFont="1" applyFill="1" applyBorder="1" applyAlignment="1" applyProtection="1">
      <alignment horizontal="center" vertical="center"/>
    </xf>
    <xf numFmtId="169" fontId="1" fillId="13" borderId="14" xfId="0" applyNumberFormat="1" applyFont="1" applyFill="1" applyBorder="1" applyAlignment="1" applyProtection="1">
      <alignment horizontal="center" vertical="center"/>
    </xf>
    <xf numFmtId="169" fontId="1" fillId="2" borderId="4" xfId="0" applyNumberFormat="1" applyFont="1" applyFill="1" applyBorder="1" applyAlignment="1" applyProtection="1">
      <alignment horizontal="center" vertical="center"/>
    </xf>
    <xf numFmtId="169" fontId="1" fillId="2" borderId="1" xfId="0" applyNumberFormat="1" applyFont="1" applyFill="1" applyBorder="1" applyAlignment="1" applyProtection="1">
      <alignment horizontal="center" vertical="center"/>
    </xf>
    <xf numFmtId="169" fontId="10" fillId="0" borderId="1" xfId="0" applyNumberFormat="1" applyFont="1" applyBorder="1" applyProtection="1"/>
    <xf numFmtId="169" fontId="0" fillId="0" borderId="1" xfId="0" applyNumberFormat="1" applyBorder="1" applyProtection="1"/>
    <xf numFmtId="0" fontId="10" fillId="2" borderId="1" xfId="0" applyFont="1" applyFill="1" applyBorder="1" applyAlignment="1" applyProtection="1">
      <alignment horizontal="center" vertical="center"/>
      <protection locked="0"/>
    </xf>
    <xf numFmtId="169" fontId="11" fillId="0" borderId="1" xfId="0" applyNumberFormat="1" applyFont="1" applyBorder="1" applyAlignment="1" applyProtection="1">
      <alignment horizontal="center" vertical="center"/>
    </xf>
    <xf numFmtId="169" fontId="11" fillId="0" borderId="1" xfId="2" applyNumberFormat="1" applyFont="1" applyBorder="1" applyAlignment="1" applyProtection="1">
      <alignment horizontal="center" vertical="center"/>
    </xf>
    <xf numFmtId="169" fontId="11" fillId="2" borderId="1" xfId="0" applyNumberFormat="1" applyFont="1" applyFill="1" applyBorder="1" applyAlignment="1" applyProtection="1">
      <alignment horizontal="center" vertical="center"/>
    </xf>
    <xf numFmtId="1" fontId="11" fillId="0" borderId="1" xfId="0" applyNumberFormat="1" applyFont="1" applyBorder="1" applyAlignment="1" applyProtection="1">
      <alignment horizontal="center" vertical="center"/>
    </xf>
    <xf numFmtId="1" fontId="11" fillId="2" borderId="1" xfId="0" applyNumberFormat="1" applyFont="1" applyFill="1" applyBorder="1" applyAlignment="1" applyProtection="1">
      <alignment horizontal="center" vertical="center"/>
    </xf>
    <xf numFmtId="164" fontId="1" fillId="3" borderId="34" xfId="0" applyNumberFormat="1" applyFont="1" applyFill="1" applyBorder="1" applyAlignment="1" applyProtection="1">
      <alignment horizontal="center" vertical="center"/>
    </xf>
    <xf numFmtId="164" fontId="1" fillId="13" borderId="34" xfId="0" applyNumberFormat="1" applyFont="1" applyFill="1" applyBorder="1" applyAlignment="1" applyProtection="1">
      <alignment horizontal="center" vertical="center"/>
    </xf>
    <xf numFmtId="164" fontId="1" fillId="2" borderId="35" xfId="0" applyNumberFormat="1" applyFont="1" applyFill="1" applyBorder="1" applyAlignment="1" applyProtection="1">
      <alignment horizontal="center" vertical="center"/>
    </xf>
    <xf numFmtId="164" fontId="1" fillId="2" borderId="32" xfId="0" applyNumberFormat="1" applyFont="1" applyFill="1" applyBorder="1" applyAlignment="1" applyProtection="1">
      <alignment horizontal="center" vertical="center"/>
    </xf>
    <xf numFmtId="164" fontId="10" fillId="0" borderId="32" xfId="0" applyNumberFormat="1" applyFont="1" applyBorder="1" applyProtection="1"/>
    <xf numFmtId="164" fontId="0" fillId="0" borderId="32" xfId="0" applyNumberFormat="1" applyBorder="1" applyProtection="1"/>
    <xf numFmtId="168" fontId="1" fillId="13" borderId="14" xfId="0" applyNumberFormat="1" applyFont="1" applyFill="1" applyBorder="1" applyAlignment="1" applyProtection="1">
      <alignment horizontal="center" vertical="top"/>
    </xf>
    <xf numFmtId="168" fontId="1" fillId="2" borderId="4" xfId="0" applyNumberFormat="1" applyFont="1" applyFill="1" applyBorder="1" applyAlignment="1" applyProtection="1">
      <alignment horizontal="center" vertical="top"/>
    </xf>
    <xf numFmtId="168" fontId="1" fillId="2" borderId="1" xfId="0" applyNumberFormat="1" applyFont="1" applyFill="1" applyBorder="1" applyAlignment="1" applyProtection="1">
      <alignment horizontal="center" vertical="top"/>
    </xf>
    <xf numFmtId="168" fontId="10" fillId="0" borderId="1" xfId="0" applyNumberFormat="1" applyFont="1" applyBorder="1" applyAlignment="1" applyProtection="1">
      <alignment horizontal="center" vertical="top"/>
    </xf>
    <xf numFmtId="168" fontId="0" fillId="0" borderId="1" xfId="0" applyNumberFormat="1" applyBorder="1" applyAlignment="1" applyProtection="1">
      <alignment horizontal="center" vertical="top"/>
    </xf>
    <xf numFmtId="2" fontId="1" fillId="3" borderId="13" xfId="0" applyNumberFormat="1" applyFont="1" applyFill="1" applyBorder="1" applyAlignment="1" applyProtection="1">
      <alignment horizontal="center" vertical="center"/>
    </xf>
    <xf numFmtId="0" fontId="4" fillId="0" borderId="42" xfId="0" applyFont="1" applyBorder="1" applyAlignment="1" applyProtection="1">
      <alignment horizontal="center" vertical="center"/>
    </xf>
    <xf numFmtId="0" fontId="4" fillId="0" borderId="27" xfId="0" applyFont="1" applyBorder="1" applyAlignment="1" applyProtection="1">
      <alignment horizontal="center" vertical="center"/>
    </xf>
    <xf numFmtId="0" fontId="7" fillId="0" borderId="19" xfId="0" applyFont="1" applyBorder="1" applyAlignment="1" applyProtection="1">
      <alignment vertical="center"/>
    </xf>
    <xf numFmtId="0" fontId="7" fillId="0" borderId="14" xfId="0" applyFont="1" applyBorder="1" applyAlignment="1" applyProtection="1">
      <alignment vertical="center"/>
    </xf>
    <xf numFmtId="0" fontId="1" fillId="2" borderId="11" xfId="0" applyFont="1" applyFill="1" applyBorder="1" applyAlignment="1" applyProtection="1">
      <alignment horizontal="center" vertical="center"/>
    </xf>
    <xf numFmtId="0" fontId="1" fillId="2" borderId="21" xfId="0" applyFont="1" applyFill="1" applyBorder="1" applyAlignment="1" applyProtection="1">
      <alignment horizontal="center" vertical="center"/>
    </xf>
    <xf numFmtId="0" fontId="1" fillId="2" borderId="24" xfId="0" applyFont="1" applyFill="1" applyBorder="1" applyAlignment="1" applyProtection="1">
      <alignment horizontal="center" vertical="center"/>
    </xf>
    <xf numFmtId="0" fontId="1" fillId="2" borderId="25" xfId="0" applyFont="1" applyFill="1" applyBorder="1" applyAlignment="1" applyProtection="1">
      <alignment horizontal="center" vertical="center"/>
    </xf>
    <xf numFmtId="0" fontId="1" fillId="2" borderId="4" xfId="0" applyFont="1" applyFill="1" applyBorder="1" applyAlignment="1" applyProtection="1">
      <alignment horizontal="center" vertical="center"/>
    </xf>
    <xf numFmtId="0" fontId="1" fillId="2" borderId="1" xfId="0" applyFont="1" applyFill="1" applyBorder="1" applyAlignment="1" applyProtection="1">
      <alignment horizontal="center" vertical="center"/>
    </xf>
    <xf numFmtId="0" fontId="1" fillId="2" borderId="24" xfId="0" applyFont="1" applyFill="1" applyBorder="1" applyAlignment="1" applyProtection="1">
      <alignment horizontal="center" vertical="center"/>
    </xf>
    <xf numFmtId="0" fontId="1" fillId="2" borderId="11" xfId="0" applyFont="1" applyFill="1" applyBorder="1" applyAlignment="1" applyProtection="1">
      <alignment horizontal="center" vertical="center"/>
    </xf>
    <xf numFmtId="0" fontId="1" fillId="3" borderId="13" xfId="0" applyFont="1" applyFill="1" applyBorder="1" applyAlignment="1" applyProtection="1">
      <alignment horizontal="center" vertical="center"/>
    </xf>
    <xf numFmtId="0" fontId="1" fillId="13" borderId="13" xfId="0" applyFont="1" applyFill="1" applyBorder="1" applyAlignment="1" applyProtection="1">
      <alignment horizontal="center" vertical="center"/>
    </xf>
    <xf numFmtId="0" fontId="1" fillId="13" borderId="20" xfId="0" applyFont="1" applyFill="1" applyBorder="1" applyAlignment="1" applyProtection="1">
      <alignment horizontal="center" vertical="center"/>
    </xf>
    <xf numFmtId="0" fontId="1" fillId="13" borderId="14" xfId="0" applyFont="1" applyFill="1" applyBorder="1" applyAlignment="1" applyProtection="1">
      <alignment horizontal="center" vertical="center"/>
    </xf>
    <xf numFmtId="9" fontId="11" fillId="0" borderId="1" xfId="2" applyFont="1" applyBorder="1" applyAlignment="1" applyProtection="1">
      <alignment horizontal="center" vertical="center"/>
    </xf>
    <xf numFmtId="9" fontId="11" fillId="2" borderId="1" xfId="2" applyFont="1" applyFill="1" applyBorder="1" applyAlignment="1" applyProtection="1">
      <alignment horizontal="center" vertical="center"/>
    </xf>
    <xf numFmtId="170" fontId="11" fillId="0" borderId="32" xfId="2" applyNumberFormat="1" applyFont="1" applyBorder="1" applyAlignment="1" applyProtection="1">
      <alignment horizontal="center" vertical="center"/>
    </xf>
    <xf numFmtId="170" fontId="11" fillId="2" borderId="32" xfId="2" applyNumberFormat="1" applyFont="1" applyFill="1" applyBorder="1" applyAlignment="1" applyProtection="1">
      <alignment horizontal="center" vertical="center"/>
    </xf>
    <xf numFmtId="0" fontId="1" fillId="3" borderId="48" xfId="0" applyFont="1" applyFill="1" applyBorder="1" applyAlignment="1" applyProtection="1">
      <alignment horizontal="center" vertical="center"/>
    </xf>
    <xf numFmtId="0" fontId="1" fillId="13" borderId="48" xfId="0" applyFont="1" applyFill="1" applyBorder="1" applyAlignment="1" applyProtection="1">
      <alignment horizontal="center" vertical="center"/>
    </xf>
    <xf numFmtId="0" fontId="1" fillId="2" borderId="52" xfId="0" applyFont="1" applyFill="1" applyBorder="1" applyAlignment="1" applyProtection="1">
      <alignment horizontal="center" vertical="center"/>
    </xf>
    <xf numFmtId="0" fontId="1" fillId="2" borderId="53" xfId="0" applyFont="1" applyFill="1" applyBorder="1" applyAlignment="1" applyProtection="1">
      <alignment horizontal="center" vertical="center"/>
    </xf>
    <xf numFmtId="0" fontId="11" fillId="0" borderId="54" xfId="0" applyFont="1" applyBorder="1" applyAlignment="1" applyProtection="1">
      <alignment horizontal="center" vertical="center"/>
      <protection locked="0"/>
    </xf>
    <xf numFmtId="0" fontId="11" fillId="2" borderId="54" xfId="0" applyFont="1" applyFill="1" applyBorder="1" applyAlignment="1" applyProtection="1">
      <alignment horizontal="center" vertical="center"/>
      <protection locked="0"/>
    </xf>
    <xf numFmtId="0" fontId="10" fillId="0" borderId="53" xfId="0" applyFont="1" applyBorder="1" applyProtection="1"/>
    <xf numFmtId="0" fontId="0" fillId="0" borderId="53" xfId="0" applyBorder="1" applyProtection="1"/>
    <xf numFmtId="170" fontId="11" fillId="0" borderId="32" xfId="0" applyNumberFormat="1" applyFont="1" applyBorder="1" applyAlignment="1" applyProtection="1">
      <alignment horizontal="center" vertical="center"/>
    </xf>
    <xf numFmtId="170" fontId="11" fillId="2" borderId="32" xfId="0" applyNumberFormat="1" applyFont="1" applyFill="1" applyBorder="1" applyAlignment="1" applyProtection="1">
      <alignment horizontal="center" vertical="center"/>
    </xf>
    <xf numFmtId="0" fontId="1" fillId="13" borderId="34" xfId="0" applyFont="1" applyFill="1" applyBorder="1" applyAlignment="1" applyProtection="1">
      <alignment horizontal="center" vertical="center"/>
    </xf>
    <xf numFmtId="0" fontId="1" fillId="3" borderId="40" xfId="0" applyFont="1" applyFill="1" applyBorder="1" applyAlignment="1" applyProtection="1">
      <alignment horizontal="center" vertical="center"/>
    </xf>
    <xf numFmtId="0" fontId="1" fillId="3" borderId="39" xfId="0" applyFont="1" applyFill="1" applyBorder="1" applyAlignment="1" applyProtection="1">
      <alignment horizontal="center" vertical="center"/>
    </xf>
    <xf numFmtId="0" fontId="1" fillId="3" borderId="26" xfId="0" applyFont="1" applyFill="1" applyBorder="1" applyAlignment="1" applyProtection="1">
      <alignment horizontal="center" vertical="center"/>
    </xf>
    <xf numFmtId="0" fontId="1" fillId="3" borderId="36" xfId="0" applyFont="1" applyFill="1" applyBorder="1" applyAlignment="1" applyProtection="1">
      <alignment horizontal="center" vertical="center"/>
    </xf>
    <xf numFmtId="0" fontId="1" fillId="11" borderId="13" xfId="0" applyFont="1" applyFill="1" applyBorder="1" applyAlignment="1" applyProtection="1">
      <alignment horizontal="center" vertical="center"/>
    </xf>
    <xf numFmtId="0" fontId="1" fillId="11" borderId="14" xfId="0" applyFont="1" applyFill="1" applyBorder="1" applyAlignment="1" applyProtection="1">
      <alignment horizontal="center" vertical="center"/>
    </xf>
    <xf numFmtId="0" fontId="1" fillId="12" borderId="13" xfId="0" applyFont="1" applyFill="1" applyBorder="1" applyAlignment="1" applyProtection="1">
      <alignment horizontal="center" vertical="center"/>
    </xf>
    <xf numFmtId="0" fontId="1" fillId="12" borderId="14" xfId="0" applyFont="1" applyFill="1" applyBorder="1" applyAlignment="1" applyProtection="1">
      <alignment horizontal="center" vertical="center"/>
    </xf>
    <xf numFmtId="0" fontId="1" fillId="11" borderId="18" xfId="0" applyFont="1" applyFill="1" applyBorder="1" applyAlignment="1" applyProtection="1">
      <alignment horizontal="center" vertical="center"/>
    </xf>
    <xf numFmtId="0" fontId="1" fillId="12" borderId="18" xfId="0" applyFont="1" applyFill="1" applyBorder="1" applyAlignment="1" applyProtection="1">
      <alignment horizontal="center" vertical="center"/>
    </xf>
    <xf numFmtId="2" fontId="1" fillId="3" borderId="38" xfId="0" applyNumberFormat="1" applyFont="1" applyFill="1" applyBorder="1" applyAlignment="1" applyProtection="1">
      <alignment horizontal="center" vertical="center"/>
    </xf>
    <xf numFmtId="2" fontId="11" fillId="2" borderId="21" xfId="0" applyNumberFormat="1" applyFont="1" applyFill="1" applyBorder="1" applyAlignment="1" applyProtection="1">
      <alignment horizontal="center" vertical="center"/>
      <protection locked="0"/>
    </xf>
    <xf numFmtId="0" fontId="13" fillId="0" borderId="1" xfId="0" applyFont="1" applyBorder="1" applyAlignment="1" applyProtection="1">
      <alignment horizontal="center" vertical="center"/>
      <protection locked="0"/>
    </xf>
    <xf numFmtId="0" fontId="13" fillId="2" borderId="1" xfId="0" applyFont="1" applyFill="1" applyBorder="1" applyAlignment="1" applyProtection="1">
      <alignment horizontal="center" vertical="center"/>
      <protection locked="0"/>
    </xf>
    <xf numFmtId="0" fontId="13" fillId="0" borderId="1" xfId="0" applyFont="1" applyBorder="1" applyAlignment="1" applyProtection="1">
      <alignment horizontal="center" vertical="center"/>
    </xf>
    <xf numFmtId="0" fontId="1" fillId="3" borderId="13" xfId="0" applyFont="1" applyFill="1" applyBorder="1" applyAlignment="1" applyProtection="1">
      <alignment horizontal="center" vertical="center"/>
    </xf>
    <xf numFmtId="2" fontId="1" fillId="2" borderId="35" xfId="0" applyNumberFormat="1" applyFont="1" applyFill="1" applyBorder="1" applyAlignment="1" applyProtection="1">
      <alignment horizontal="center" vertical="center"/>
    </xf>
    <xf numFmtId="2" fontId="1" fillId="2" borderId="32" xfId="0" applyNumberFormat="1" applyFont="1" applyFill="1" applyBorder="1" applyAlignment="1" applyProtection="1">
      <alignment horizontal="center" vertical="center"/>
    </xf>
    <xf numFmtId="164" fontId="11" fillId="0" borderId="32" xfId="0" applyNumberFormat="1" applyFont="1" applyBorder="1" applyAlignment="1" applyProtection="1">
      <alignment horizontal="center" vertical="center"/>
    </xf>
    <xf numFmtId="164" fontId="11" fillId="2" borderId="32" xfId="0" applyNumberFormat="1" applyFont="1" applyFill="1" applyBorder="1" applyAlignment="1" applyProtection="1">
      <alignment horizontal="center" vertical="center"/>
    </xf>
    <xf numFmtId="2" fontId="10" fillId="0" borderId="32" xfId="0" applyNumberFormat="1" applyFont="1" applyBorder="1" applyProtection="1"/>
    <xf numFmtId="2" fontId="0" fillId="0" borderId="32" xfId="0" applyNumberFormat="1" applyBorder="1" applyProtection="1"/>
    <xf numFmtId="0" fontId="1" fillId="11" borderId="19" xfId="0" applyFont="1" applyFill="1" applyBorder="1" applyAlignment="1" applyProtection="1">
      <alignment horizontal="center" vertical="center"/>
    </xf>
    <xf numFmtId="0" fontId="1" fillId="11" borderId="20" xfId="0" applyFont="1" applyFill="1" applyBorder="1" applyAlignment="1" applyProtection="1">
      <alignment horizontal="center" vertical="center"/>
    </xf>
    <xf numFmtId="164" fontId="1" fillId="11" borderId="14" xfId="0" applyNumberFormat="1" applyFont="1" applyFill="1" applyBorder="1" applyAlignment="1" applyProtection="1">
      <alignment horizontal="center" vertical="center"/>
    </xf>
    <xf numFmtId="0" fontId="1" fillId="11" borderId="14" xfId="0" applyFont="1" applyFill="1" applyBorder="1" applyAlignment="1" applyProtection="1">
      <alignment horizontal="center" vertical="center" wrapText="1"/>
    </xf>
    <xf numFmtId="2" fontId="1" fillId="11" borderId="20" xfId="0" applyNumberFormat="1" applyFont="1" applyFill="1" applyBorder="1" applyAlignment="1" applyProtection="1">
      <alignment horizontal="center" vertical="center"/>
    </xf>
    <xf numFmtId="166" fontId="1" fillId="11" borderId="14" xfId="0" applyNumberFormat="1" applyFont="1" applyFill="1" applyBorder="1" applyAlignment="1" applyProtection="1">
      <alignment horizontal="center" vertical="center"/>
    </xf>
    <xf numFmtId="1" fontId="1" fillId="11" borderId="14" xfId="0" applyNumberFormat="1" applyFont="1" applyFill="1" applyBorder="1" applyAlignment="1" applyProtection="1">
      <alignment horizontal="center" vertical="center"/>
    </xf>
    <xf numFmtId="169" fontId="1" fillId="11" borderId="14" xfId="0" applyNumberFormat="1" applyFont="1" applyFill="1" applyBorder="1" applyAlignment="1" applyProtection="1">
      <alignment horizontal="center" vertical="center"/>
    </xf>
    <xf numFmtId="168" fontId="1" fillId="11" borderId="14" xfId="0" applyNumberFormat="1" applyFont="1" applyFill="1" applyBorder="1" applyAlignment="1" applyProtection="1">
      <alignment horizontal="center" vertical="center"/>
    </xf>
    <xf numFmtId="0" fontId="1" fillId="11" borderId="9" xfId="0" applyFont="1" applyFill="1" applyBorder="1" applyAlignment="1" applyProtection="1">
      <alignment horizontal="center" vertical="center"/>
    </xf>
    <xf numFmtId="0" fontId="1" fillId="11" borderId="48" xfId="0" applyFont="1" applyFill="1" applyBorder="1" applyAlignment="1" applyProtection="1">
      <alignment horizontal="center" vertical="center"/>
    </xf>
    <xf numFmtId="164" fontId="1" fillId="11" borderId="34" xfId="0" applyNumberFormat="1" applyFont="1" applyFill="1" applyBorder="1" applyAlignment="1" applyProtection="1">
      <alignment horizontal="center" vertical="center"/>
    </xf>
    <xf numFmtId="2" fontId="1" fillId="11" borderId="18" xfId="0" applyNumberFormat="1" applyFont="1" applyFill="1" applyBorder="1" applyAlignment="1" applyProtection="1">
      <alignment horizontal="center" vertical="center"/>
    </xf>
    <xf numFmtId="0" fontId="1" fillId="11" borderId="34" xfId="0" applyFont="1" applyFill="1" applyBorder="1" applyAlignment="1" applyProtection="1">
      <alignment horizontal="center" vertical="center"/>
    </xf>
    <xf numFmtId="164" fontId="1" fillId="11" borderId="18" xfId="0" applyNumberFormat="1" applyFont="1" applyFill="1" applyBorder="1" applyAlignment="1" applyProtection="1">
      <alignment horizontal="center" vertical="center"/>
    </xf>
    <xf numFmtId="0" fontId="1" fillId="12" borderId="19" xfId="0" applyFont="1" applyFill="1" applyBorder="1" applyAlignment="1" applyProtection="1">
      <alignment horizontal="center" vertical="center"/>
    </xf>
    <xf numFmtId="0" fontId="1" fillId="12" borderId="20" xfId="0" applyFont="1" applyFill="1" applyBorder="1" applyAlignment="1" applyProtection="1">
      <alignment horizontal="center" vertical="center"/>
    </xf>
    <xf numFmtId="164" fontId="1" fillId="12" borderId="14" xfId="0" applyNumberFormat="1" applyFont="1" applyFill="1" applyBorder="1" applyAlignment="1" applyProtection="1">
      <alignment horizontal="center" vertical="center"/>
    </xf>
    <xf numFmtId="0" fontId="1" fillId="12" borderId="14" xfId="0" applyFont="1" applyFill="1" applyBorder="1" applyAlignment="1" applyProtection="1">
      <alignment horizontal="center" vertical="center" wrapText="1"/>
    </xf>
    <xf numFmtId="2" fontId="1" fillId="12" borderId="20" xfId="0" applyNumberFormat="1" applyFont="1" applyFill="1" applyBorder="1" applyAlignment="1" applyProtection="1">
      <alignment horizontal="center" vertical="center"/>
    </xf>
    <xf numFmtId="166" fontId="1" fillId="12" borderId="14" xfId="0" applyNumberFormat="1" applyFont="1" applyFill="1" applyBorder="1" applyAlignment="1" applyProtection="1">
      <alignment horizontal="center" vertical="center"/>
    </xf>
    <xf numFmtId="1" fontId="1" fillId="12" borderId="14" xfId="0" applyNumberFormat="1" applyFont="1" applyFill="1" applyBorder="1" applyAlignment="1" applyProtection="1">
      <alignment horizontal="center" vertical="center"/>
    </xf>
    <xf numFmtId="169" fontId="1" fillId="12" borderId="14" xfId="0" applyNumberFormat="1" applyFont="1" applyFill="1" applyBorder="1" applyAlignment="1" applyProtection="1">
      <alignment horizontal="center" vertical="center"/>
    </xf>
    <xf numFmtId="168" fontId="1" fillId="12" borderId="14" xfId="0" applyNumberFormat="1" applyFont="1" applyFill="1" applyBorder="1" applyAlignment="1" applyProtection="1">
      <alignment horizontal="center" vertical="center"/>
    </xf>
    <xf numFmtId="0" fontId="1" fillId="12" borderId="9" xfId="0" applyFont="1" applyFill="1" applyBorder="1" applyAlignment="1" applyProtection="1">
      <alignment horizontal="center" vertical="center"/>
    </xf>
    <xf numFmtId="0" fontId="1" fillId="12" borderId="48" xfId="0" applyFont="1" applyFill="1" applyBorder="1" applyAlignment="1" applyProtection="1">
      <alignment horizontal="center" vertical="center"/>
    </xf>
    <xf numFmtId="164" fontId="1" fillId="12" borderId="34" xfId="0" applyNumberFormat="1" applyFont="1" applyFill="1" applyBorder="1" applyAlignment="1" applyProtection="1">
      <alignment horizontal="center" vertical="center"/>
    </xf>
    <xf numFmtId="2" fontId="1" fillId="12" borderId="18" xfId="0" applyNumberFormat="1" applyFont="1" applyFill="1" applyBorder="1" applyAlignment="1" applyProtection="1">
      <alignment horizontal="center" vertical="center"/>
    </xf>
    <xf numFmtId="0" fontId="1" fillId="12" borderId="34" xfId="0" applyFont="1" applyFill="1" applyBorder="1" applyAlignment="1" applyProtection="1">
      <alignment horizontal="center" vertical="center"/>
    </xf>
    <xf numFmtId="164" fontId="1" fillId="12" borderId="18" xfId="0" applyNumberFormat="1" applyFont="1" applyFill="1" applyBorder="1" applyAlignment="1" applyProtection="1">
      <alignment horizontal="center" vertical="center"/>
    </xf>
    <xf numFmtId="164" fontId="11" fillId="0" borderId="2" xfId="0" applyNumberFormat="1" applyFont="1" applyBorder="1" applyAlignment="1" applyProtection="1">
      <alignment horizontal="center" vertical="center"/>
      <protection locked="0"/>
    </xf>
    <xf numFmtId="164" fontId="11" fillId="2" borderId="2" xfId="0" applyNumberFormat="1" applyFont="1" applyFill="1" applyBorder="1" applyAlignment="1" applyProtection="1">
      <alignment horizontal="center" vertical="center"/>
      <protection locked="0"/>
    </xf>
    <xf numFmtId="0" fontId="1" fillId="3" borderId="20" xfId="0" applyFont="1" applyFill="1" applyBorder="1" applyAlignment="1" applyProtection="1">
      <alignment horizontal="center" vertical="center"/>
    </xf>
    <xf numFmtId="0" fontId="1" fillId="11" borderId="13" xfId="0" applyFont="1" applyFill="1" applyBorder="1" applyAlignment="1" applyProtection="1">
      <alignment horizontal="center" vertical="center"/>
    </xf>
    <xf numFmtId="0" fontId="1" fillId="11" borderId="20" xfId="0" applyFont="1" applyFill="1" applyBorder="1" applyAlignment="1" applyProtection="1">
      <alignment horizontal="center" vertical="center"/>
    </xf>
    <xf numFmtId="0" fontId="1" fillId="13" borderId="13" xfId="0" applyFont="1" applyFill="1" applyBorder="1" applyAlignment="1" applyProtection="1">
      <alignment horizontal="center" vertical="center"/>
    </xf>
    <xf numFmtId="0" fontId="1" fillId="13" borderId="20" xfId="0" applyFont="1" applyFill="1" applyBorder="1" applyAlignment="1" applyProtection="1">
      <alignment horizontal="center" vertical="center"/>
    </xf>
    <xf numFmtId="0" fontId="1" fillId="12" borderId="13" xfId="0" applyFont="1" applyFill="1" applyBorder="1" applyAlignment="1" applyProtection="1">
      <alignment horizontal="center" vertical="center"/>
    </xf>
    <xf numFmtId="0" fontId="1" fillId="12" borderId="20" xfId="0" applyFont="1" applyFill="1" applyBorder="1" applyAlignment="1" applyProtection="1">
      <alignment horizontal="center" vertical="center"/>
    </xf>
    <xf numFmtId="0" fontId="1" fillId="13" borderId="14" xfId="0" applyFont="1" applyFill="1" applyBorder="1" applyAlignment="1" applyProtection="1">
      <alignment horizontal="center" vertical="center"/>
    </xf>
    <xf numFmtId="0" fontId="11" fillId="0" borderId="53" xfId="0" applyFont="1" applyBorder="1" applyAlignment="1" applyProtection="1">
      <alignment horizontal="center" vertical="center"/>
      <protection locked="0"/>
    </xf>
    <xf numFmtId="0" fontId="11" fillId="0" borderId="11" xfId="0" applyFont="1" applyBorder="1" applyAlignment="1" applyProtection="1">
      <alignment horizontal="center" vertical="center"/>
    </xf>
    <xf numFmtId="164" fontId="11" fillId="0" borderId="3" xfId="0" applyNumberFormat="1" applyFont="1" applyBorder="1" applyAlignment="1" applyProtection="1">
      <alignment horizontal="center" vertical="center"/>
    </xf>
    <xf numFmtId="164" fontId="11" fillId="0" borderId="1" xfId="0" applyNumberFormat="1" applyFont="1" applyBorder="1" applyAlignment="1" applyProtection="1">
      <alignment horizontal="center" vertical="center"/>
    </xf>
    <xf numFmtId="0" fontId="11" fillId="2" borderId="11" xfId="0" applyFont="1" applyFill="1" applyBorder="1" applyAlignment="1" applyProtection="1">
      <alignment horizontal="center" vertical="center"/>
    </xf>
    <xf numFmtId="164" fontId="11" fillId="2" borderId="3" xfId="0" applyNumberFormat="1" applyFont="1" applyFill="1" applyBorder="1" applyAlignment="1" applyProtection="1">
      <alignment horizontal="center" vertical="center"/>
    </xf>
    <xf numFmtId="164" fontId="11" fillId="2" borderId="1" xfId="0" applyNumberFormat="1" applyFont="1" applyFill="1" applyBorder="1" applyAlignment="1" applyProtection="1">
      <alignment horizontal="center" vertical="center"/>
    </xf>
    <xf numFmtId="0" fontId="15" fillId="0" borderId="11" xfId="0" applyFont="1" applyBorder="1" applyProtection="1"/>
    <xf numFmtId="0" fontId="15" fillId="0" borderId="3" xfId="0" applyFont="1" applyBorder="1" applyProtection="1"/>
    <xf numFmtId="0" fontId="15" fillId="0" borderId="1" xfId="0" applyFont="1" applyBorder="1" applyProtection="1"/>
    <xf numFmtId="0" fontId="15" fillId="0" borderId="21" xfId="0" applyFont="1" applyBorder="1" applyProtection="1"/>
    <xf numFmtId="0" fontId="17" fillId="6" borderId="41" xfId="0" applyFont="1" applyFill="1" applyBorder="1" applyAlignment="1" applyProtection="1">
      <alignment horizontal="center" vertical="top" textRotation="180" wrapText="1"/>
    </xf>
    <xf numFmtId="0" fontId="17" fillId="6" borderId="27" xfId="0" applyFont="1" applyFill="1" applyBorder="1" applyAlignment="1" applyProtection="1">
      <alignment horizontal="center" vertical="top" textRotation="180" wrapText="1"/>
    </xf>
    <xf numFmtId="166" fontId="17" fillId="6" borderId="27" xfId="0" applyNumberFormat="1" applyFont="1" applyFill="1" applyBorder="1" applyAlignment="1" applyProtection="1">
      <alignment horizontal="center" vertical="top" textRotation="180" wrapText="1"/>
    </xf>
    <xf numFmtId="164" fontId="17" fillId="6" borderId="27" xfId="0" applyNumberFormat="1" applyFont="1" applyFill="1" applyBorder="1" applyAlignment="1" applyProtection="1">
      <alignment horizontal="center" vertical="top" textRotation="180" wrapText="1"/>
    </xf>
    <xf numFmtId="0" fontId="17" fillId="6" borderId="37" xfId="0" applyFont="1" applyFill="1" applyBorder="1" applyAlignment="1" applyProtection="1">
      <alignment horizontal="center" vertical="top" textRotation="180" wrapText="1"/>
    </xf>
    <xf numFmtId="0" fontId="1" fillId="3" borderId="18" xfId="0" applyFont="1" applyFill="1" applyBorder="1" applyAlignment="1" applyProtection="1">
      <alignment horizontal="center" vertical="center" wrapText="1"/>
    </xf>
    <xf numFmtId="0" fontId="17" fillId="8" borderId="29" xfId="0" applyFont="1" applyFill="1" applyBorder="1" applyAlignment="1" applyProtection="1">
      <alignment horizontal="center" vertical="center" wrapText="1"/>
    </xf>
    <xf numFmtId="2" fontId="17" fillId="8" borderId="28" xfId="0" applyNumberFormat="1" applyFont="1" applyFill="1" applyBorder="1" applyAlignment="1" applyProtection="1">
      <alignment horizontal="center" vertical="center" wrapText="1"/>
    </xf>
    <xf numFmtId="2" fontId="17" fillId="8" borderId="60" xfId="0" applyNumberFormat="1" applyFont="1" applyFill="1" applyBorder="1" applyAlignment="1" applyProtection="1">
      <alignment horizontal="center" vertical="center" wrapText="1"/>
    </xf>
    <xf numFmtId="0" fontId="17" fillId="15" borderId="37" xfId="0" applyFont="1" applyFill="1" applyBorder="1" applyAlignment="1" applyProtection="1">
      <alignment horizontal="center" vertical="center" wrapText="1"/>
    </xf>
    <xf numFmtId="0" fontId="17" fillId="6" borderId="42" xfId="0" applyFont="1" applyFill="1" applyBorder="1" applyAlignment="1" applyProtection="1">
      <alignment horizontal="center" vertical="top" textRotation="180" wrapText="1"/>
    </xf>
    <xf numFmtId="1" fontId="17" fillId="6" borderId="27" xfId="0" applyNumberFormat="1" applyFont="1" applyFill="1" applyBorder="1" applyAlignment="1" applyProtection="1">
      <alignment horizontal="center" vertical="top" textRotation="180" wrapText="1"/>
    </xf>
    <xf numFmtId="169" fontId="17" fillId="6" borderId="27" xfId="0" applyNumberFormat="1" applyFont="1" applyFill="1" applyBorder="1" applyAlignment="1" applyProtection="1">
      <alignment horizontal="center" vertical="top" textRotation="180" wrapText="1"/>
    </xf>
    <xf numFmtId="0" fontId="17" fillId="6" borderId="43" xfId="0" applyFont="1" applyFill="1" applyBorder="1" applyAlignment="1" applyProtection="1">
      <alignment horizontal="center" vertical="top" textRotation="180" wrapText="1"/>
    </xf>
    <xf numFmtId="0" fontId="17" fillId="7" borderId="41" xfId="0" applyFont="1" applyFill="1" applyBorder="1" applyAlignment="1" applyProtection="1">
      <alignment horizontal="center" vertical="top" textRotation="180" wrapText="1"/>
    </xf>
    <xf numFmtId="0" fontId="17" fillId="7" borderId="42" xfId="0" applyFont="1" applyFill="1" applyBorder="1" applyAlignment="1" applyProtection="1">
      <alignment horizontal="center" vertical="top" textRotation="180" wrapText="1"/>
    </xf>
    <xf numFmtId="0" fontId="17" fillId="7" borderId="27" xfId="0" applyFont="1" applyFill="1" applyBorder="1" applyAlignment="1" applyProtection="1">
      <alignment horizontal="center" vertical="top" textRotation="180" wrapText="1"/>
    </xf>
    <xf numFmtId="168" fontId="17" fillId="7" borderId="27" xfId="0" applyNumberFormat="1" applyFont="1" applyFill="1" applyBorder="1" applyAlignment="1" applyProtection="1">
      <alignment horizontal="center" vertical="top" textRotation="180" wrapText="1"/>
    </xf>
    <xf numFmtId="0" fontId="17" fillId="7" borderId="43" xfId="0" applyFont="1" applyFill="1" applyBorder="1" applyAlignment="1" applyProtection="1">
      <alignment horizontal="center" vertical="top" textRotation="180" wrapText="1"/>
    </xf>
    <xf numFmtId="0" fontId="17" fillId="7" borderId="37" xfId="0" applyFont="1" applyFill="1" applyBorder="1" applyAlignment="1" applyProtection="1">
      <alignment horizontal="center" vertical="top" textRotation="180" wrapText="1"/>
    </xf>
    <xf numFmtId="0" fontId="17" fillId="8" borderId="41" xfId="0" applyFont="1" applyFill="1" applyBorder="1" applyAlignment="1" applyProtection="1">
      <alignment horizontal="center" vertical="top" textRotation="180" wrapText="1"/>
    </xf>
    <xf numFmtId="0" fontId="17" fillId="8" borderId="27" xfId="0" applyFont="1" applyFill="1" applyBorder="1" applyAlignment="1" applyProtection="1">
      <alignment horizontal="center" vertical="top" textRotation="180" wrapText="1"/>
    </xf>
    <xf numFmtId="0" fontId="17" fillId="8" borderId="37" xfId="0" applyFont="1" applyFill="1" applyBorder="1" applyAlignment="1" applyProtection="1">
      <alignment horizontal="center" vertical="top" textRotation="180" wrapText="1"/>
    </xf>
    <xf numFmtId="0" fontId="17" fillId="9" borderId="41" xfId="0" applyFont="1" applyFill="1" applyBorder="1" applyAlignment="1" applyProtection="1">
      <alignment horizontal="center" vertical="top" textRotation="180" wrapText="1"/>
    </xf>
    <xf numFmtId="0" fontId="17" fillId="9" borderId="27" xfId="0" applyFont="1" applyFill="1" applyBorder="1" applyAlignment="1" applyProtection="1">
      <alignment horizontal="center" vertical="top" textRotation="180" wrapText="1"/>
    </xf>
    <xf numFmtId="0" fontId="17" fillId="9" borderId="43" xfId="0" applyFont="1" applyFill="1" applyBorder="1" applyAlignment="1" applyProtection="1">
      <alignment horizontal="center" vertical="top" textRotation="180" wrapText="1"/>
    </xf>
    <xf numFmtId="0" fontId="17" fillId="9" borderId="31" xfId="0" applyFont="1" applyFill="1" applyBorder="1" applyAlignment="1" applyProtection="1">
      <alignment horizontal="center" vertical="top" textRotation="180" wrapText="1"/>
    </xf>
    <xf numFmtId="0" fontId="17" fillId="9" borderId="51" xfId="0" applyFont="1" applyFill="1" applyBorder="1" applyAlignment="1" applyProtection="1">
      <alignment horizontal="center" vertical="top" textRotation="180" wrapText="1"/>
    </xf>
    <xf numFmtId="0" fontId="17" fillId="9" borderId="57" xfId="0" applyFont="1" applyFill="1" applyBorder="1" applyAlignment="1" applyProtection="1">
      <alignment horizontal="center" vertical="top" textRotation="180" wrapText="1"/>
    </xf>
    <xf numFmtId="0" fontId="17" fillId="9" borderId="58" xfId="0" applyFont="1" applyFill="1" applyBorder="1" applyAlignment="1" applyProtection="1">
      <alignment horizontal="center" vertical="top" textRotation="180" wrapText="1"/>
    </xf>
    <xf numFmtId="0" fontId="17" fillId="9" borderId="59" xfId="0" applyFont="1" applyFill="1" applyBorder="1" applyAlignment="1" applyProtection="1">
      <alignment horizontal="center" vertical="top" textRotation="180" wrapText="1"/>
    </xf>
    <xf numFmtId="164" fontId="17" fillId="8" borderId="43" xfId="0" applyNumberFormat="1" applyFont="1" applyFill="1" applyBorder="1" applyAlignment="1" applyProtection="1">
      <alignment horizontal="center" vertical="top" textRotation="180" wrapText="1"/>
    </xf>
    <xf numFmtId="0" fontId="17" fillId="8" borderId="43" xfId="0" applyFont="1" applyFill="1" applyBorder="1" applyAlignment="1" applyProtection="1">
      <alignment horizontal="center" vertical="top" textRotation="180" wrapText="1"/>
    </xf>
    <xf numFmtId="2" fontId="17" fillId="8" borderId="43" xfId="0" applyNumberFormat="1" applyFont="1" applyFill="1" applyBorder="1" applyAlignment="1" applyProtection="1">
      <alignment horizontal="center" vertical="top" textRotation="180" wrapText="1"/>
    </xf>
    <xf numFmtId="0" fontId="17" fillId="15" borderId="41" xfId="0" applyFont="1" applyFill="1" applyBorder="1" applyAlignment="1" applyProtection="1">
      <alignment horizontal="center" vertical="top" textRotation="180" wrapText="1"/>
    </xf>
    <xf numFmtId="0" fontId="17" fillId="15" borderId="27" xfId="0" applyFont="1" applyFill="1" applyBorder="1" applyAlignment="1" applyProtection="1">
      <alignment horizontal="center" vertical="top" textRotation="180" wrapText="1"/>
    </xf>
    <xf numFmtId="0" fontId="17" fillId="15" borderId="37" xfId="0" applyFont="1" applyFill="1" applyBorder="1" applyAlignment="1" applyProtection="1">
      <alignment horizontal="center" vertical="top" textRotation="180" wrapText="1"/>
    </xf>
    <xf numFmtId="0" fontId="16" fillId="10" borderId="42" xfId="0" applyFont="1" applyFill="1" applyBorder="1" applyAlignment="1" applyProtection="1">
      <alignment horizontal="center" vertical="center" wrapText="1"/>
    </xf>
    <xf numFmtId="0" fontId="16" fillId="10" borderId="27" xfId="0" applyFont="1" applyFill="1" applyBorder="1" applyAlignment="1" applyProtection="1">
      <alignment horizontal="center" vertical="center" wrapText="1"/>
    </xf>
    <xf numFmtId="0" fontId="16" fillId="10" borderId="41" xfId="0" applyFont="1" applyFill="1" applyBorder="1" applyAlignment="1" applyProtection="1">
      <alignment horizontal="center" vertical="center" wrapText="1"/>
    </xf>
    <xf numFmtId="0" fontId="16" fillId="8" borderId="41" xfId="0" applyFont="1" applyFill="1" applyBorder="1" applyAlignment="1" applyProtection="1">
      <alignment horizontal="center" vertical="center" wrapText="1"/>
    </xf>
    <xf numFmtId="0" fontId="16" fillId="8" borderId="43" xfId="0" applyFont="1" applyFill="1" applyBorder="1" applyAlignment="1" applyProtection="1">
      <alignment horizontal="center" vertical="center" wrapText="1"/>
    </xf>
    <xf numFmtId="0" fontId="16" fillId="8" borderId="29" xfId="0" applyFont="1" applyFill="1" applyBorder="1" applyAlignment="1" applyProtection="1">
      <alignment horizontal="center" vertical="center" wrapText="1"/>
    </xf>
    <xf numFmtId="0" fontId="16" fillId="8" borderId="27" xfId="0" applyFont="1" applyFill="1" applyBorder="1" applyAlignment="1" applyProtection="1">
      <alignment horizontal="center" vertical="center" wrapText="1"/>
    </xf>
    <xf numFmtId="0" fontId="16" fillId="8" borderId="37" xfId="0" applyFont="1" applyFill="1" applyBorder="1" applyAlignment="1" applyProtection="1">
      <alignment horizontal="center" vertical="center" wrapText="1"/>
    </xf>
    <xf numFmtId="0" fontId="1" fillId="13" borderId="34" xfId="0" applyFont="1" applyFill="1" applyBorder="1" applyAlignment="1" applyProtection="1">
      <alignment horizontal="center" vertical="center"/>
    </xf>
    <xf numFmtId="0" fontId="1" fillId="2" borderId="11" xfId="0" applyFont="1" applyFill="1" applyBorder="1" applyAlignment="1" applyProtection="1">
      <alignment horizontal="center" vertical="center"/>
    </xf>
    <xf numFmtId="0" fontId="1" fillId="2" borderId="21" xfId="0" applyFont="1" applyFill="1" applyBorder="1" applyAlignment="1" applyProtection="1">
      <alignment horizontal="center" vertical="center"/>
    </xf>
    <xf numFmtId="0" fontId="16" fillId="10" borderId="27" xfId="0" applyFont="1" applyFill="1" applyBorder="1" applyAlignment="1" applyProtection="1">
      <alignment horizontal="center" vertical="center" wrapText="1"/>
    </xf>
    <xf numFmtId="0" fontId="1" fillId="3" borderId="13" xfId="0" applyFont="1" applyFill="1" applyBorder="1" applyAlignment="1" applyProtection="1">
      <alignment horizontal="center" vertical="center"/>
    </xf>
    <xf numFmtId="0" fontId="1" fillId="3" borderId="20" xfId="0" applyFont="1" applyFill="1" applyBorder="1" applyAlignment="1" applyProtection="1">
      <alignment horizontal="center" vertical="center"/>
    </xf>
    <xf numFmtId="0" fontId="1" fillId="11" borderId="13" xfId="0" applyFont="1" applyFill="1" applyBorder="1" applyAlignment="1" applyProtection="1">
      <alignment horizontal="center" vertical="center"/>
    </xf>
    <xf numFmtId="0" fontId="1" fillId="11" borderId="20" xfId="0" applyFont="1" applyFill="1" applyBorder="1" applyAlignment="1" applyProtection="1">
      <alignment horizontal="center" vertical="center"/>
    </xf>
    <xf numFmtId="0" fontId="1" fillId="13" borderId="13" xfId="0" applyFont="1" applyFill="1" applyBorder="1" applyAlignment="1" applyProtection="1">
      <alignment horizontal="center" vertical="center"/>
    </xf>
    <xf numFmtId="0" fontId="1" fillId="13" borderId="20" xfId="0" applyFont="1" applyFill="1" applyBorder="1" applyAlignment="1" applyProtection="1">
      <alignment horizontal="center" vertical="center"/>
    </xf>
    <xf numFmtId="0" fontId="1" fillId="2" borderId="24" xfId="0" applyFont="1" applyFill="1" applyBorder="1" applyAlignment="1" applyProtection="1">
      <alignment horizontal="center" vertical="center"/>
    </xf>
    <xf numFmtId="0" fontId="1" fillId="2" borderId="25" xfId="0" applyFont="1" applyFill="1" applyBorder="1" applyAlignment="1" applyProtection="1">
      <alignment horizontal="center" vertical="center"/>
    </xf>
    <xf numFmtId="0" fontId="1" fillId="12" borderId="13" xfId="0" applyFont="1" applyFill="1" applyBorder="1" applyAlignment="1" applyProtection="1">
      <alignment horizontal="center" vertical="center"/>
    </xf>
    <xf numFmtId="0" fontId="1" fillId="12" borderId="20" xfId="0" applyFont="1" applyFill="1" applyBorder="1" applyAlignment="1" applyProtection="1">
      <alignment horizontal="center" vertical="center"/>
    </xf>
    <xf numFmtId="0" fontId="1" fillId="2" borderId="4" xfId="0" applyFont="1" applyFill="1" applyBorder="1" applyAlignment="1" applyProtection="1">
      <alignment horizontal="center" vertical="center"/>
    </xf>
    <xf numFmtId="0" fontId="1" fillId="2" borderId="1" xfId="0" applyFont="1" applyFill="1" applyBorder="1" applyAlignment="1" applyProtection="1">
      <alignment horizontal="center" vertical="center"/>
    </xf>
    <xf numFmtId="0" fontId="1" fillId="13" borderId="14" xfId="0" applyFont="1" applyFill="1" applyBorder="1" applyAlignment="1" applyProtection="1">
      <alignment horizontal="center" vertical="center"/>
    </xf>
    <xf numFmtId="16" fontId="11" fillId="2" borderId="21" xfId="0" applyNumberFormat="1" applyFont="1" applyFill="1" applyBorder="1" applyAlignment="1" applyProtection="1">
      <alignment horizontal="center" vertical="center"/>
      <protection locked="0"/>
    </xf>
    <xf numFmtId="0" fontId="10" fillId="0" borderId="44" xfId="0" applyFont="1" applyBorder="1" applyProtection="1"/>
    <xf numFmtId="0" fontId="0" fillId="0" borderId="44" xfId="0" applyBorder="1" applyProtection="1"/>
    <xf numFmtId="0" fontId="10" fillId="0" borderId="61" xfId="0" applyFont="1" applyBorder="1" applyProtection="1"/>
    <xf numFmtId="0" fontId="10" fillId="0" borderId="4" xfId="0" applyFont="1" applyBorder="1" applyProtection="1"/>
    <xf numFmtId="0" fontId="10" fillId="0" borderId="25" xfId="0" applyFont="1" applyBorder="1" applyProtection="1"/>
    <xf numFmtId="0" fontId="2" fillId="0" borderId="10" xfId="1" applyFont="1" applyBorder="1" applyAlignment="1" applyProtection="1">
      <alignment horizontal="left" vertical="center" wrapText="1"/>
    </xf>
    <xf numFmtId="0" fontId="2" fillId="14" borderId="5" xfId="1" applyFont="1" applyFill="1" applyBorder="1" applyAlignment="1" applyProtection="1">
      <alignment horizontal="left" vertical="center" wrapText="1"/>
    </xf>
    <xf numFmtId="0" fontId="10" fillId="0" borderId="23" xfId="0" applyFont="1" applyBorder="1" applyProtection="1"/>
    <xf numFmtId="0" fontId="2" fillId="14" borderId="11" xfId="1" applyFont="1" applyFill="1" applyBorder="1" applyAlignment="1" applyProtection="1">
      <alignment horizontal="left" vertical="center" wrapText="1"/>
    </xf>
    <xf numFmtId="0" fontId="2" fillId="14" borderId="12" xfId="1" applyFont="1" applyFill="1" applyBorder="1" applyAlignment="1" applyProtection="1">
      <alignment horizontal="left" vertical="center" wrapText="1"/>
    </xf>
    <xf numFmtId="0" fontId="10" fillId="0" borderId="6" xfId="0" applyFont="1" applyBorder="1" applyProtection="1"/>
    <xf numFmtId="0" fontId="0" fillId="0" borderId="6" xfId="0" applyBorder="1" applyProtection="1"/>
    <xf numFmtId="0" fontId="10" fillId="0" borderId="22" xfId="0" applyFont="1" applyBorder="1" applyProtection="1"/>
    <xf numFmtId="0" fontId="10" fillId="0" borderId="62" xfId="0" applyFont="1" applyBorder="1" applyProtection="1"/>
    <xf numFmtId="0" fontId="10" fillId="0" borderId="52" xfId="0" applyFont="1" applyBorder="1" applyProtection="1"/>
    <xf numFmtId="0" fontId="10" fillId="0" borderId="55" xfId="0" applyFont="1" applyBorder="1" applyProtection="1"/>
    <xf numFmtId="0" fontId="10" fillId="0" borderId="16" xfId="0" applyFont="1" applyBorder="1" applyProtection="1"/>
    <xf numFmtId="14" fontId="10" fillId="0" borderId="32" xfId="0" applyNumberFormat="1" applyFont="1" applyBorder="1" applyProtection="1"/>
    <xf numFmtId="0" fontId="0" fillId="0" borderId="61" xfId="0" applyBorder="1" applyProtection="1"/>
    <xf numFmtId="165" fontId="2" fillId="0" borderId="55" xfId="0" applyNumberFormat="1" applyFont="1" applyBorder="1" applyProtection="1"/>
    <xf numFmtId="20" fontId="2" fillId="0" borderId="15" xfId="0" applyNumberFormat="1" applyFont="1" applyBorder="1" applyProtection="1"/>
    <xf numFmtId="20" fontId="2" fillId="0" borderId="16" xfId="0" applyNumberFormat="1" applyFont="1" applyBorder="1" applyProtection="1"/>
    <xf numFmtId="165" fontId="20" fillId="0" borderId="63" xfId="0" applyNumberFormat="1" applyFont="1" applyBorder="1" applyProtection="1"/>
    <xf numFmtId="20" fontId="2" fillId="0" borderId="55" xfId="0" applyNumberFormat="1" applyFont="1" applyBorder="1" applyProtection="1"/>
    <xf numFmtId="2" fontId="0" fillId="0" borderId="54" xfId="0" applyNumberFormat="1" applyBorder="1" applyProtection="1"/>
    <xf numFmtId="2" fontId="10" fillId="0" borderId="54" xfId="0" applyNumberFormat="1" applyFont="1" applyBorder="1" applyProtection="1"/>
    <xf numFmtId="0" fontId="3" fillId="0" borderId="64" xfId="0" applyFont="1" applyBorder="1" applyProtection="1"/>
    <xf numFmtId="0" fontId="0" fillId="0" borderId="62" xfId="0" applyBorder="1" applyProtection="1"/>
    <xf numFmtId="0" fontId="0" fillId="0" borderId="64" xfId="0" applyBorder="1" applyProtection="1"/>
    <xf numFmtId="164" fontId="0" fillId="0" borderId="44" xfId="0" applyNumberFormat="1" applyBorder="1" applyProtection="1"/>
    <xf numFmtId="0" fontId="0" fillId="0" borderId="60" xfId="0" applyBorder="1" applyProtection="1"/>
    <xf numFmtId="0" fontId="10" fillId="0" borderId="24" xfId="0" applyFont="1" applyBorder="1" applyProtection="1"/>
    <xf numFmtId="0" fontId="10" fillId="0" borderId="8" xfId="0" applyFont="1" applyBorder="1" applyProtection="1"/>
    <xf numFmtId="164" fontId="10" fillId="0" borderId="4" xfId="0" applyNumberFormat="1" applyFont="1" applyBorder="1" applyProtection="1"/>
    <xf numFmtId="0" fontId="10" fillId="0" borderId="7" xfId="0" applyFont="1" applyBorder="1" applyProtection="1"/>
    <xf numFmtId="0" fontId="3" fillId="0" borderId="0" xfId="0" applyFont="1" applyBorder="1" applyProtection="1"/>
    <xf numFmtId="0" fontId="0" fillId="0" borderId="0" xfId="0" applyBorder="1" applyProtection="1"/>
    <xf numFmtId="164" fontId="0" fillId="0" borderId="0" xfId="0" applyNumberFormat="1" applyBorder="1" applyProtection="1"/>
    <xf numFmtId="0" fontId="10" fillId="0" borderId="0" xfId="0" applyFont="1" applyBorder="1" applyProtection="1"/>
    <xf numFmtId="164" fontId="10" fillId="0" borderId="0" xfId="0" applyNumberFormat="1" applyFont="1" applyBorder="1" applyProtection="1"/>
    <xf numFmtId="0" fontId="2" fillId="14" borderId="0" xfId="1" applyFont="1" applyFill="1" applyBorder="1" applyAlignment="1" applyProtection="1">
      <alignment horizontal="left" vertical="center" wrapText="1"/>
    </xf>
    <xf numFmtId="0" fontId="10" fillId="0" borderId="0" xfId="0" applyFont="1" applyBorder="1" applyAlignment="1" applyProtection="1">
      <alignment horizontal="center" vertical="center"/>
    </xf>
    <xf numFmtId="14" fontId="10" fillId="0" borderId="34" xfId="0" applyNumberFormat="1" applyFont="1" applyBorder="1" applyProtection="1"/>
    <xf numFmtId="165" fontId="10" fillId="0" borderId="30" xfId="0" applyNumberFormat="1" applyFont="1" applyBorder="1" applyProtection="1"/>
    <xf numFmtId="20" fontId="10" fillId="0" borderId="65" xfId="0" applyNumberFormat="1" applyFont="1" applyBorder="1" applyProtection="1"/>
    <xf numFmtId="165" fontId="0" fillId="0" borderId="65" xfId="0" applyNumberFormat="1" applyBorder="1" applyProtection="1"/>
    <xf numFmtId="20" fontId="10" fillId="0" borderId="31" xfId="0" applyNumberFormat="1" applyFont="1" applyBorder="1" applyProtection="1"/>
    <xf numFmtId="0" fontId="10" fillId="0" borderId="30" xfId="0" applyFont="1" applyBorder="1" applyProtection="1"/>
    <xf numFmtId="0" fontId="10" fillId="0" borderId="65" xfId="0" applyFont="1" applyBorder="1" applyProtection="1"/>
    <xf numFmtId="0" fontId="10" fillId="0" borderId="31" xfId="0" applyFont="1" applyBorder="1" applyProtection="1"/>
    <xf numFmtId="0" fontId="10" fillId="0" borderId="28" xfId="0" applyFont="1" applyBorder="1" applyProtection="1"/>
    <xf numFmtId="0" fontId="10" fillId="0" borderId="66" xfId="0" applyFont="1" applyBorder="1" applyProtection="1"/>
    <xf numFmtId="0" fontId="10" fillId="0" borderId="29" xfId="0" applyFont="1" applyBorder="1" applyProtection="1"/>
    <xf numFmtId="0" fontId="10" fillId="0" borderId="30" xfId="0" applyFont="1" applyBorder="1" applyAlignment="1" applyProtection="1">
      <alignment horizontal="center" vertical="center"/>
    </xf>
    <xf numFmtId="0" fontId="10" fillId="0" borderId="65" xfId="0" applyFont="1" applyBorder="1" applyAlignment="1" applyProtection="1">
      <alignment horizontal="center" vertical="center"/>
    </xf>
    <xf numFmtId="0" fontId="10" fillId="0" borderId="31" xfId="0" applyFont="1" applyBorder="1" applyAlignment="1" applyProtection="1">
      <alignment horizontal="center" vertical="center"/>
    </xf>
    <xf numFmtId="0" fontId="13" fillId="0" borderId="9" xfId="0" applyFont="1" applyBorder="1" applyAlignment="1" applyProtection="1">
      <alignment horizontal="center" vertical="center"/>
    </xf>
    <xf numFmtId="0" fontId="0" fillId="0" borderId="23" xfId="0" applyBorder="1" applyProtection="1"/>
    <xf numFmtId="0" fontId="3" fillId="0" borderId="24" xfId="0" applyFont="1" applyBorder="1" applyProtection="1"/>
    <xf numFmtId="0" fontId="0" fillId="0" borderId="25" xfId="0" applyBorder="1" applyProtection="1"/>
    <xf numFmtId="0" fontId="0" fillId="0" borderId="8" xfId="0" applyBorder="1" applyProtection="1"/>
    <xf numFmtId="0" fontId="0" fillId="0" borderId="4" xfId="0" applyBorder="1" applyProtection="1"/>
    <xf numFmtId="0" fontId="0" fillId="0" borderId="24" xfId="0" applyBorder="1" applyProtection="1"/>
    <xf numFmtId="164" fontId="0" fillId="0" borderId="4" xfId="0" applyNumberFormat="1" applyBorder="1" applyProtection="1"/>
    <xf numFmtId="0" fontId="0" fillId="0" borderId="7" xfId="0" applyBorder="1" applyProtection="1"/>
    <xf numFmtId="2" fontId="0" fillId="0" borderId="25" xfId="0" applyNumberFormat="1" applyBorder="1" applyProtection="1"/>
    <xf numFmtId="166" fontId="0" fillId="0" borderId="4" xfId="0" applyNumberFormat="1" applyBorder="1" applyProtection="1"/>
    <xf numFmtId="1" fontId="0" fillId="0" borderId="4" xfId="0" applyNumberFormat="1" applyBorder="1" applyProtection="1"/>
    <xf numFmtId="169" fontId="0" fillId="0" borderId="4" xfId="0" applyNumberFormat="1" applyBorder="1" applyProtection="1"/>
    <xf numFmtId="168" fontId="0" fillId="0" borderId="4" xfId="0" applyNumberFormat="1" applyBorder="1" applyAlignment="1" applyProtection="1">
      <alignment horizontal="center" vertical="top"/>
    </xf>
    <xf numFmtId="0" fontId="0" fillId="0" borderId="24" xfId="0" applyBorder="1" applyAlignment="1" applyProtection="1">
      <alignment horizontal="center" vertical="top"/>
    </xf>
    <xf numFmtId="0" fontId="0" fillId="0" borderId="25" xfId="0" applyBorder="1" applyAlignment="1" applyProtection="1">
      <alignment horizontal="center" vertical="top"/>
    </xf>
    <xf numFmtId="0" fontId="0" fillId="0" borderId="4" xfId="0" applyBorder="1" applyAlignment="1" applyProtection="1">
      <alignment horizontal="center" vertical="top"/>
    </xf>
    <xf numFmtId="0" fontId="0" fillId="0" borderId="17" xfId="0" applyBorder="1" applyProtection="1"/>
    <xf numFmtId="0" fontId="0" fillId="0" borderId="52" xfId="0" applyBorder="1" applyProtection="1"/>
    <xf numFmtId="164" fontId="0" fillId="0" borderId="35" xfId="0" applyNumberFormat="1" applyBorder="1" applyProtection="1"/>
    <xf numFmtId="0" fontId="0" fillId="0" borderId="35" xfId="0" applyBorder="1" applyProtection="1"/>
    <xf numFmtId="2" fontId="0" fillId="0" borderId="7" xfId="0" applyNumberFormat="1" applyBorder="1" applyProtection="1"/>
    <xf numFmtId="164" fontId="0" fillId="0" borderId="7" xfId="0" applyNumberFormat="1" applyBorder="1" applyProtection="1"/>
    <xf numFmtId="2" fontId="0" fillId="0" borderId="35" xfId="0" applyNumberFormat="1" applyBorder="1" applyProtection="1"/>
    <xf numFmtId="0" fontId="15" fillId="0" borderId="24" xfId="0" applyFont="1" applyBorder="1" applyProtection="1"/>
    <xf numFmtId="0" fontId="15" fillId="0" borderId="8" xfId="0" applyFont="1" applyBorder="1" applyProtection="1"/>
    <xf numFmtId="0" fontId="15" fillId="0" borderId="4" xfId="0" applyFont="1" applyBorder="1" applyProtection="1"/>
    <xf numFmtId="0" fontId="15" fillId="0" borderId="25" xfId="0" applyFont="1" applyBorder="1" applyProtection="1"/>
    <xf numFmtId="167" fontId="9" fillId="2" borderId="12" xfId="0" applyNumberFormat="1" applyFont="1" applyFill="1" applyBorder="1" applyAlignment="1" applyProtection="1">
      <alignment horizontal="center" vertical="center"/>
    </xf>
    <xf numFmtId="165" fontId="11" fillId="2" borderId="22" xfId="0" applyNumberFormat="1" applyFont="1" applyFill="1" applyBorder="1" applyAlignment="1" applyProtection="1">
      <alignment horizontal="center" vertical="center"/>
      <protection locked="0"/>
    </xf>
    <xf numFmtId="0" fontId="11" fillId="2" borderId="46" xfId="0" applyFont="1" applyFill="1" applyBorder="1" applyAlignment="1" applyProtection="1">
      <alignment horizontal="center" vertical="center"/>
      <protection locked="0"/>
    </xf>
    <xf numFmtId="0" fontId="11" fillId="2" borderId="6" xfId="0" applyFont="1" applyFill="1" applyBorder="1" applyAlignment="1" applyProtection="1">
      <alignment horizontal="center" vertical="center"/>
      <protection locked="0"/>
    </xf>
    <xf numFmtId="0" fontId="11" fillId="2" borderId="22" xfId="0" applyFont="1" applyFill="1" applyBorder="1" applyAlignment="1" applyProtection="1">
      <alignment horizontal="center" vertical="center"/>
      <protection locked="0"/>
    </xf>
    <xf numFmtId="0" fontId="11" fillId="2" borderId="12" xfId="0" applyFont="1" applyFill="1" applyBorder="1" applyAlignment="1" applyProtection="1">
      <alignment horizontal="center" vertical="center"/>
      <protection locked="0"/>
    </xf>
    <xf numFmtId="164" fontId="11" fillId="2" borderId="6" xfId="0" applyNumberFormat="1" applyFont="1" applyFill="1" applyBorder="1" applyAlignment="1" applyProtection="1">
      <alignment horizontal="center" vertical="center"/>
      <protection locked="0"/>
    </xf>
    <xf numFmtId="0" fontId="13" fillId="2" borderId="6" xfId="0" applyFont="1" applyFill="1" applyBorder="1" applyAlignment="1" applyProtection="1">
      <alignment horizontal="center" vertical="center"/>
      <protection locked="0"/>
    </xf>
    <xf numFmtId="0" fontId="11" fillId="2" borderId="6" xfId="0" applyFont="1" applyFill="1" applyBorder="1" applyAlignment="1" applyProtection="1">
      <alignment horizontal="center" vertical="center"/>
    </xf>
    <xf numFmtId="2" fontId="11" fillId="2" borderId="67" xfId="0" applyNumberFormat="1" applyFont="1" applyFill="1" applyBorder="1" applyAlignment="1" applyProtection="1">
      <alignment horizontal="center" vertical="center"/>
    </xf>
    <xf numFmtId="2" fontId="11" fillId="2" borderId="22" xfId="0" applyNumberFormat="1" applyFont="1" applyFill="1" applyBorder="1" applyAlignment="1" applyProtection="1">
      <alignment horizontal="center" vertical="center"/>
    </xf>
    <xf numFmtId="1" fontId="11" fillId="2" borderId="6" xfId="0" applyNumberFormat="1" applyFont="1" applyFill="1" applyBorder="1" applyAlignment="1" applyProtection="1">
      <alignment horizontal="center" vertical="center"/>
      <protection locked="0"/>
    </xf>
    <xf numFmtId="1" fontId="11" fillId="2" borderId="6" xfId="0" applyNumberFormat="1" applyFont="1" applyFill="1" applyBorder="1" applyAlignment="1" applyProtection="1">
      <alignment horizontal="center" vertical="center"/>
    </xf>
    <xf numFmtId="169" fontId="11" fillId="2" borderId="6" xfId="0" applyNumberFormat="1" applyFont="1" applyFill="1" applyBorder="1" applyAlignment="1" applyProtection="1">
      <alignment horizontal="center" vertical="center"/>
    </xf>
    <xf numFmtId="9" fontId="11" fillId="2" borderId="6" xfId="2" applyFont="1" applyFill="1" applyBorder="1" applyAlignment="1" applyProtection="1">
      <alignment horizontal="center" vertical="center"/>
    </xf>
    <xf numFmtId="0" fontId="11" fillId="2" borderId="67" xfId="0" applyFont="1" applyFill="1" applyBorder="1" applyAlignment="1" applyProtection="1">
      <alignment horizontal="center" vertical="center"/>
      <protection locked="0"/>
    </xf>
    <xf numFmtId="0" fontId="11" fillId="2" borderId="16" xfId="0" applyFont="1" applyFill="1" applyBorder="1" applyAlignment="1" applyProtection="1">
      <alignment horizontal="center" vertical="center"/>
      <protection locked="0"/>
    </xf>
    <xf numFmtId="0" fontId="11" fillId="2" borderId="68" xfId="0" applyFont="1" applyFill="1" applyBorder="1" applyAlignment="1" applyProtection="1">
      <alignment horizontal="center" vertical="center"/>
      <protection locked="0"/>
    </xf>
    <xf numFmtId="170" fontId="11" fillId="2" borderId="33" xfId="2" applyNumberFormat="1" applyFont="1" applyFill="1" applyBorder="1" applyAlignment="1" applyProtection="1">
      <alignment horizontal="center" vertical="center"/>
    </xf>
    <xf numFmtId="170" fontId="11" fillId="2" borderId="33" xfId="0" applyNumberFormat="1" applyFont="1" applyFill="1" applyBorder="1" applyAlignment="1" applyProtection="1">
      <alignment horizontal="center" vertical="center"/>
    </xf>
    <xf numFmtId="2" fontId="11" fillId="2" borderId="22" xfId="0" applyNumberFormat="1" applyFont="1" applyFill="1" applyBorder="1" applyAlignment="1" applyProtection="1">
      <alignment horizontal="center" vertical="center"/>
      <protection locked="0"/>
    </xf>
    <xf numFmtId="2" fontId="11" fillId="2" borderId="67" xfId="0" applyNumberFormat="1" applyFont="1" applyFill="1" applyBorder="1" applyAlignment="1" applyProtection="1">
      <alignment horizontal="center" vertical="center"/>
      <protection locked="0"/>
    </xf>
    <xf numFmtId="0" fontId="11" fillId="2" borderId="33" xfId="0" applyFont="1" applyFill="1" applyBorder="1" applyAlignment="1" applyProtection="1">
      <alignment horizontal="center" vertical="center"/>
      <protection locked="0"/>
    </xf>
    <xf numFmtId="164" fontId="11" fillId="2" borderId="67" xfId="0" applyNumberFormat="1" applyFont="1" applyFill="1" applyBorder="1" applyAlignment="1" applyProtection="1">
      <alignment horizontal="center" vertical="center"/>
    </xf>
    <xf numFmtId="164" fontId="11" fillId="2" borderId="67" xfId="0" applyNumberFormat="1" applyFont="1" applyFill="1" applyBorder="1" applyAlignment="1" applyProtection="1">
      <alignment horizontal="center" vertical="center"/>
      <protection locked="0"/>
    </xf>
    <xf numFmtId="164" fontId="11" fillId="2" borderId="33" xfId="0" applyNumberFormat="1" applyFont="1" applyFill="1" applyBorder="1" applyAlignment="1" applyProtection="1">
      <alignment horizontal="center" vertical="center"/>
    </xf>
    <xf numFmtId="0" fontId="10" fillId="2" borderId="12" xfId="0" applyFont="1" applyFill="1" applyBorder="1" applyAlignment="1" applyProtection="1">
      <alignment horizontal="center" vertical="center"/>
      <protection locked="0"/>
    </xf>
    <xf numFmtId="0" fontId="10" fillId="2" borderId="67" xfId="0" applyFont="1" applyFill="1" applyBorder="1" applyAlignment="1" applyProtection="1">
      <alignment horizontal="center" vertical="center"/>
      <protection locked="0"/>
    </xf>
    <xf numFmtId="0" fontId="10" fillId="2" borderId="22" xfId="0" applyFont="1" applyFill="1" applyBorder="1" applyAlignment="1" applyProtection="1">
      <alignment horizontal="center" vertical="center"/>
      <protection locked="0"/>
    </xf>
    <xf numFmtId="0" fontId="11" fillId="2" borderId="12" xfId="0" applyFont="1" applyFill="1" applyBorder="1" applyAlignment="1" applyProtection="1">
      <alignment horizontal="center" vertical="center"/>
    </xf>
    <xf numFmtId="164" fontId="11" fillId="2" borderId="46" xfId="0" applyNumberFormat="1" applyFont="1" applyFill="1" applyBorder="1" applyAlignment="1" applyProtection="1">
      <alignment horizontal="center" vertical="center"/>
    </xf>
    <xf numFmtId="164" fontId="11" fillId="2" borderId="6" xfId="0" applyNumberFormat="1" applyFont="1" applyFill="1" applyBorder="1" applyAlignment="1" applyProtection="1">
      <alignment horizontal="center" vertical="center"/>
    </xf>
    <xf numFmtId="0" fontId="10" fillId="2" borderId="46" xfId="0" applyFont="1" applyFill="1" applyBorder="1" applyAlignment="1" applyProtection="1">
      <alignment horizontal="center" vertical="center"/>
    </xf>
    <xf numFmtId="0" fontId="10" fillId="2" borderId="6" xfId="0" applyFont="1" applyFill="1" applyBorder="1" applyAlignment="1" applyProtection="1">
      <alignment horizontal="center" vertical="center"/>
    </xf>
    <xf numFmtId="0" fontId="1" fillId="13" borderId="34" xfId="0" applyFont="1" applyFill="1" applyBorder="1" applyAlignment="1" applyProtection="1">
      <alignment horizontal="center" vertical="center"/>
    </xf>
    <xf numFmtId="0" fontId="1" fillId="2" borderId="11" xfId="0" applyFont="1" applyFill="1" applyBorder="1" applyAlignment="1" applyProtection="1">
      <alignment horizontal="center" vertical="center"/>
    </xf>
    <xf numFmtId="0" fontId="1" fillId="2" borderId="21" xfId="0" applyFont="1" applyFill="1" applyBorder="1" applyAlignment="1" applyProtection="1">
      <alignment horizontal="center" vertical="center"/>
    </xf>
    <xf numFmtId="0" fontId="16" fillId="10" borderId="27" xfId="0" applyFont="1" applyFill="1" applyBorder="1" applyAlignment="1" applyProtection="1">
      <alignment horizontal="center" vertical="center" wrapText="1"/>
    </xf>
    <xf numFmtId="0" fontId="1" fillId="3" borderId="13" xfId="0" applyFont="1" applyFill="1" applyBorder="1" applyAlignment="1" applyProtection="1">
      <alignment horizontal="center" vertical="center"/>
    </xf>
    <xf numFmtId="0" fontId="1" fillId="3" borderId="20" xfId="0" applyFont="1" applyFill="1" applyBorder="1" applyAlignment="1" applyProtection="1">
      <alignment horizontal="center" vertical="center"/>
    </xf>
    <xf numFmtId="0" fontId="1" fillId="11" borderId="13" xfId="0" applyFont="1" applyFill="1" applyBorder="1" applyAlignment="1" applyProtection="1">
      <alignment horizontal="center" vertical="center"/>
    </xf>
    <xf numFmtId="0" fontId="1" fillId="11" borderId="20" xfId="0" applyFont="1" applyFill="1" applyBorder="1" applyAlignment="1" applyProtection="1">
      <alignment horizontal="center" vertical="center"/>
    </xf>
    <xf numFmtId="0" fontId="1" fillId="13" borderId="13" xfId="0" applyFont="1" applyFill="1" applyBorder="1" applyAlignment="1" applyProtection="1">
      <alignment horizontal="center" vertical="center"/>
    </xf>
    <xf numFmtId="0" fontId="1" fillId="13" borderId="20" xfId="0" applyFont="1" applyFill="1" applyBorder="1" applyAlignment="1" applyProtection="1">
      <alignment horizontal="center" vertical="center"/>
    </xf>
    <xf numFmtId="0" fontId="1" fillId="2" borderId="24" xfId="0" applyFont="1" applyFill="1" applyBorder="1" applyAlignment="1" applyProtection="1">
      <alignment horizontal="center" vertical="center"/>
    </xf>
    <xf numFmtId="0" fontId="1" fillId="2" borderId="25" xfId="0" applyFont="1" applyFill="1" applyBorder="1" applyAlignment="1" applyProtection="1">
      <alignment horizontal="center" vertical="center"/>
    </xf>
    <xf numFmtId="0" fontId="1" fillId="12" borderId="13" xfId="0" applyFont="1" applyFill="1" applyBorder="1" applyAlignment="1" applyProtection="1">
      <alignment horizontal="center" vertical="center"/>
    </xf>
    <xf numFmtId="0" fontId="1" fillId="12" borderId="20" xfId="0" applyFont="1" applyFill="1" applyBorder="1" applyAlignment="1" applyProtection="1">
      <alignment horizontal="center" vertical="center"/>
    </xf>
    <xf numFmtId="0" fontId="1" fillId="2" borderId="4" xfId="0" applyFont="1" applyFill="1" applyBorder="1" applyAlignment="1" applyProtection="1">
      <alignment horizontal="center" vertical="center"/>
    </xf>
    <xf numFmtId="0" fontId="1" fillId="2" borderId="1" xfId="0" applyFont="1" applyFill="1" applyBorder="1" applyAlignment="1" applyProtection="1">
      <alignment horizontal="center" vertical="center"/>
    </xf>
    <xf numFmtId="0" fontId="1" fillId="13" borderId="14" xfId="0" applyFont="1" applyFill="1" applyBorder="1" applyAlignment="1" applyProtection="1">
      <alignment horizontal="center" vertical="center"/>
    </xf>
    <xf numFmtId="9" fontId="11" fillId="0" borderId="3" xfId="0" applyNumberFormat="1" applyFont="1" applyBorder="1" applyAlignment="1" applyProtection="1">
      <alignment horizontal="center" vertical="center"/>
      <protection locked="0"/>
    </xf>
    <xf numFmtId="0" fontId="1" fillId="12" borderId="13" xfId="0" applyFont="1" applyFill="1" applyBorder="1" applyAlignment="1" applyProtection="1">
      <alignment horizontal="center" vertical="center"/>
    </xf>
    <xf numFmtId="0" fontId="1" fillId="12" borderId="20" xfId="0" applyFont="1" applyFill="1" applyBorder="1" applyAlignment="1" applyProtection="1">
      <alignment horizontal="center" vertical="center"/>
    </xf>
    <xf numFmtId="0" fontId="1" fillId="2" borderId="11" xfId="0" applyFont="1" applyFill="1" applyBorder="1" applyAlignment="1" applyProtection="1">
      <alignment horizontal="center" vertical="center"/>
    </xf>
    <xf numFmtId="0" fontId="1" fillId="2" borderId="21" xfId="0" applyFont="1" applyFill="1" applyBorder="1" applyAlignment="1" applyProtection="1">
      <alignment horizontal="center" vertical="center"/>
    </xf>
    <xf numFmtId="0" fontId="16" fillId="10" borderId="27" xfId="0" applyFont="1" applyFill="1" applyBorder="1" applyAlignment="1" applyProtection="1">
      <alignment horizontal="center" vertical="center" wrapText="1"/>
    </xf>
    <xf numFmtId="0" fontId="1" fillId="3" borderId="13" xfId="0" applyFont="1" applyFill="1" applyBorder="1" applyAlignment="1" applyProtection="1">
      <alignment horizontal="center" vertical="center"/>
    </xf>
    <xf numFmtId="0" fontId="1" fillId="3" borderId="20" xfId="0" applyFont="1" applyFill="1" applyBorder="1" applyAlignment="1" applyProtection="1">
      <alignment horizontal="center" vertical="center"/>
    </xf>
    <xf numFmtId="0" fontId="1" fillId="11" borderId="13" xfId="0" applyFont="1" applyFill="1" applyBorder="1" applyAlignment="1" applyProtection="1">
      <alignment horizontal="center" vertical="center"/>
    </xf>
    <xf numFmtId="0" fontId="1" fillId="11" borderId="20" xfId="0" applyFont="1" applyFill="1" applyBorder="1" applyAlignment="1" applyProtection="1">
      <alignment horizontal="center" vertical="center"/>
    </xf>
    <xf numFmtId="0" fontId="1" fillId="13" borderId="13" xfId="0" applyFont="1" applyFill="1" applyBorder="1" applyAlignment="1" applyProtection="1">
      <alignment horizontal="center" vertical="center"/>
    </xf>
    <xf numFmtId="0" fontId="1" fillId="13" borderId="20" xfId="0" applyFont="1" applyFill="1" applyBorder="1" applyAlignment="1" applyProtection="1">
      <alignment horizontal="center" vertical="center"/>
    </xf>
    <xf numFmtId="0" fontId="1" fillId="2" borderId="24" xfId="0" applyFont="1" applyFill="1" applyBorder="1" applyAlignment="1" applyProtection="1">
      <alignment horizontal="center" vertical="center"/>
    </xf>
    <xf numFmtId="0" fontId="1" fillId="2" borderId="25" xfId="0" applyFont="1" applyFill="1" applyBorder="1" applyAlignment="1" applyProtection="1">
      <alignment horizontal="center" vertical="center"/>
    </xf>
    <xf numFmtId="0" fontId="1" fillId="13" borderId="34" xfId="0" applyFont="1" applyFill="1" applyBorder="1" applyAlignment="1" applyProtection="1">
      <alignment horizontal="center" vertical="center"/>
    </xf>
    <xf numFmtId="0" fontId="1" fillId="2" borderId="4" xfId="0" applyFont="1" applyFill="1" applyBorder="1" applyAlignment="1" applyProtection="1">
      <alignment horizontal="center" vertical="center"/>
    </xf>
    <xf numFmtId="0" fontId="1" fillId="2" borderId="1" xfId="0" applyFont="1" applyFill="1" applyBorder="1" applyAlignment="1" applyProtection="1">
      <alignment horizontal="center" vertical="center"/>
    </xf>
    <xf numFmtId="0" fontId="1" fillId="13" borderId="14" xfId="0" applyFont="1" applyFill="1" applyBorder="1" applyAlignment="1" applyProtection="1">
      <alignment horizontal="center" vertical="center"/>
    </xf>
    <xf numFmtId="0" fontId="1" fillId="13" borderId="34" xfId="0" applyFont="1" applyFill="1" applyBorder="1" applyAlignment="1" applyProtection="1">
      <alignment horizontal="center" vertical="center"/>
    </xf>
    <xf numFmtId="0" fontId="1" fillId="13" borderId="34" xfId="0" applyFont="1" applyFill="1" applyBorder="1" applyAlignment="1" applyProtection="1">
      <alignment horizontal="center" vertical="center"/>
    </xf>
    <xf numFmtId="0" fontId="1" fillId="2" borderId="11" xfId="0" applyFont="1" applyFill="1" applyBorder="1" applyAlignment="1" applyProtection="1">
      <alignment horizontal="center" vertical="center"/>
    </xf>
    <xf numFmtId="0" fontId="1" fillId="2" borderId="21" xfId="0" applyFont="1" applyFill="1" applyBorder="1" applyAlignment="1" applyProtection="1">
      <alignment horizontal="center" vertical="center"/>
    </xf>
    <xf numFmtId="0" fontId="16" fillId="10" borderId="27" xfId="0" applyFont="1" applyFill="1" applyBorder="1" applyAlignment="1" applyProtection="1">
      <alignment horizontal="center" vertical="center" wrapText="1"/>
    </xf>
    <xf numFmtId="0" fontId="1" fillId="3" borderId="13" xfId="0" applyFont="1" applyFill="1" applyBorder="1" applyAlignment="1" applyProtection="1">
      <alignment horizontal="center" vertical="center"/>
    </xf>
    <xf numFmtId="0" fontId="1" fillId="3" borderId="20" xfId="0" applyFont="1" applyFill="1" applyBorder="1" applyAlignment="1" applyProtection="1">
      <alignment horizontal="center" vertical="center"/>
    </xf>
    <xf numFmtId="0" fontId="1" fillId="11" borderId="13" xfId="0" applyFont="1" applyFill="1" applyBorder="1" applyAlignment="1" applyProtection="1">
      <alignment horizontal="center" vertical="center"/>
    </xf>
    <xf numFmtId="0" fontId="1" fillId="11" borderId="20" xfId="0" applyFont="1" applyFill="1" applyBorder="1" applyAlignment="1" applyProtection="1">
      <alignment horizontal="center" vertical="center"/>
    </xf>
    <xf numFmtId="0" fontId="1" fillId="13" borderId="13" xfId="0" applyFont="1" applyFill="1" applyBorder="1" applyAlignment="1" applyProtection="1">
      <alignment horizontal="center" vertical="center"/>
    </xf>
    <xf numFmtId="0" fontId="1" fillId="13" borderId="20" xfId="0" applyFont="1" applyFill="1" applyBorder="1" applyAlignment="1" applyProtection="1">
      <alignment horizontal="center" vertical="center"/>
    </xf>
    <xf numFmtId="0" fontId="1" fillId="2" borderId="24" xfId="0" applyFont="1" applyFill="1" applyBorder="1" applyAlignment="1" applyProtection="1">
      <alignment horizontal="center" vertical="center"/>
    </xf>
    <xf numFmtId="0" fontId="1" fillId="2" borderId="25" xfId="0" applyFont="1" applyFill="1" applyBorder="1" applyAlignment="1" applyProtection="1">
      <alignment horizontal="center" vertical="center"/>
    </xf>
    <xf numFmtId="0" fontId="1" fillId="12" borderId="13" xfId="0" applyFont="1" applyFill="1" applyBorder="1" applyAlignment="1" applyProtection="1">
      <alignment horizontal="center" vertical="center"/>
    </xf>
    <xf numFmtId="0" fontId="1" fillId="12" borderId="20" xfId="0" applyFont="1" applyFill="1" applyBorder="1" applyAlignment="1" applyProtection="1">
      <alignment horizontal="center" vertical="center"/>
    </xf>
    <xf numFmtId="0" fontId="1" fillId="2" borderId="4" xfId="0" applyFont="1" applyFill="1" applyBorder="1" applyAlignment="1" applyProtection="1">
      <alignment horizontal="center" vertical="center"/>
    </xf>
    <xf numFmtId="0" fontId="1" fillId="2" borderId="1" xfId="0" applyFont="1" applyFill="1" applyBorder="1" applyAlignment="1" applyProtection="1">
      <alignment horizontal="center" vertical="center"/>
    </xf>
    <xf numFmtId="0" fontId="1" fillId="13" borderId="14" xfId="0" applyFont="1" applyFill="1" applyBorder="1" applyAlignment="1" applyProtection="1">
      <alignment horizontal="center" vertical="center"/>
    </xf>
    <xf numFmtId="0" fontId="17" fillId="16" borderId="29" xfId="0" applyFont="1" applyFill="1" applyBorder="1" applyAlignment="1" applyProtection="1">
      <alignment horizontal="center" vertical="top" textRotation="180" wrapText="1"/>
    </xf>
    <xf numFmtId="167" fontId="9" fillId="14" borderId="11" xfId="0" applyNumberFormat="1" applyFont="1" applyFill="1" applyBorder="1" applyAlignment="1" applyProtection="1">
      <alignment horizontal="center" vertical="center"/>
    </xf>
    <xf numFmtId="0" fontId="11" fillId="0" borderId="11" xfId="0" applyFont="1" applyBorder="1" applyProtection="1"/>
    <xf numFmtId="0" fontId="1" fillId="2" borderId="11" xfId="0" applyFont="1" applyFill="1" applyBorder="1" applyAlignment="1" applyProtection="1">
      <alignment horizontal="center" vertical="center"/>
    </xf>
    <xf numFmtId="0" fontId="1" fillId="2" borderId="21" xfId="0" applyFont="1" applyFill="1" applyBorder="1" applyAlignment="1" applyProtection="1">
      <alignment horizontal="center" vertical="center"/>
    </xf>
    <xf numFmtId="0" fontId="1" fillId="13" borderId="13" xfId="0" applyFont="1" applyFill="1" applyBorder="1" applyAlignment="1" applyProtection="1">
      <alignment horizontal="center" vertical="center"/>
    </xf>
    <xf numFmtId="0" fontId="1" fillId="13" borderId="20" xfId="0" applyFont="1" applyFill="1" applyBorder="1" applyAlignment="1" applyProtection="1">
      <alignment horizontal="center" vertical="center"/>
    </xf>
    <xf numFmtId="0" fontId="1" fillId="2" borderId="24" xfId="0" applyFont="1" applyFill="1" applyBorder="1" applyAlignment="1" applyProtection="1">
      <alignment horizontal="center" vertical="center"/>
    </xf>
    <xf numFmtId="0" fontId="1" fillId="2" borderId="25" xfId="0" applyFont="1" applyFill="1" applyBorder="1" applyAlignment="1" applyProtection="1">
      <alignment horizontal="center" vertical="center"/>
    </xf>
    <xf numFmtId="0" fontId="1" fillId="12" borderId="13" xfId="0" applyFont="1" applyFill="1" applyBorder="1" applyAlignment="1" applyProtection="1">
      <alignment horizontal="center" vertical="center"/>
    </xf>
    <xf numFmtId="0" fontId="1" fillId="12" borderId="20" xfId="0" applyFont="1" applyFill="1" applyBorder="1" applyAlignment="1" applyProtection="1">
      <alignment horizontal="center" vertical="center"/>
    </xf>
    <xf numFmtId="0" fontId="1" fillId="3" borderId="13" xfId="0" applyFont="1" applyFill="1" applyBorder="1" applyAlignment="1" applyProtection="1">
      <alignment horizontal="center" vertical="center"/>
    </xf>
    <xf numFmtId="0" fontId="1" fillId="3" borderId="20" xfId="0" applyFont="1" applyFill="1" applyBorder="1" applyAlignment="1" applyProtection="1">
      <alignment horizontal="center" vertical="center"/>
    </xf>
    <xf numFmtId="0" fontId="1" fillId="11" borderId="13" xfId="0" applyFont="1" applyFill="1" applyBorder="1" applyAlignment="1" applyProtection="1">
      <alignment horizontal="center" vertical="center"/>
    </xf>
    <xf numFmtId="0" fontId="1" fillId="11" borderId="20" xfId="0" applyFont="1" applyFill="1" applyBorder="1" applyAlignment="1" applyProtection="1">
      <alignment horizontal="center" vertical="center"/>
    </xf>
    <xf numFmtId="0" fontId="16" fillId="10" borderId="27" xfId="0" applyFont="1" applyFill="1" applyBorder="1" applyAlignment="1" applyProtection="1">
      <alignment horizontal="center" vertical="center" wrapText="1"/>
    </xf>
    <xf numFmtId="0" fontId="1" fillId="13" borderId="34" xfId="0" applyFont="1" applyFill="1" applyBorder="1" applyAlignment="1" applyProtection="1">
      <alignment horizontal="center" vertical="center"/>
    </xf>
    <xf numFmtId="0" fontId="1" fillId="2" borderId="4" xfId="0" applyFont="1" applyFill="1" applyBorder="1" applyAlignment="1" applyProtection="1">
      <alignment horizontal="center" vertical="center"/>
    </xf>
    <xf numFmtId="0" fontId="1" fillId="2" borderId="1" xfId="0" applyFont="1" applyFill="1" applyBorder="1" applyAlignment="1" applyProtection="1">
      <alignment horizontal="center" vertical="center"/>
    </xf>
    <xf numFmtId="0" fontId="1" fillId="13" borderId="14" xfId="0" applyFont="1" applyFill="1" applyBorder="1" applyAlignment="1" applyProtection="1">
      <alignment horizontal="center" vertical="center"/>
    </xf>
    <xf numFmtId="0" fontId="17" fillId="5" borderId="1" xfId="0" applyFont="1" applyFill="1" applyBorder="1" applyAlignment="1" applyProtection="1">
      <alignment horizontal="center" vertical="top" textRotation="180" wrapText="1"/>
    </xf>
    <xf numFmtId="0" fontId="17" fillId="5" borderId="6" xfId="0" applyFont="1" applyFill="1" applyBorder="1" applyAlignment="1" applyProtection="1">
      <alignment horizontal="center" vertical="top" textRotation="180" wrapText="1"/>
    </xf>
    <xf numFmtId="2" fontId="17" fillId="5" borderId="21" xfId="0" applyNumberFormat="1" applyFont="1" applyFill="1" applyBorder="1" applyAlignment="1" applyProtection="1">
      <alignment horizontal="center" vertical="top" textRotation="180" wrapText="1"/>
    </xf>
    <xf numFmtId="2" fontId="17" fillId="5" borderId="22" xfId="0" applyNumberFormat="1" applyFont="1" applyFill="1" applyBorder="1" applyAlignment="1" applyProtection="1">
      <alignment horizontal="center" vertical="top" textRotation="180" wrapText="1"/>
    </xf>
    <xf numFmtId="0" fontId="17" fillId="5" borderId="26" xfId="0" applyFont="1" applyFill="1" applyBorder="1" applyAlignment="1" applyProtection="1">
      <alignment horizontal="center" vertical="top" textRotation="180" wrapText="1"/>
    </xf>
    <xf numFmtId="0" fontId="17" fillId="5" borderId="27" xfId="0" applyFont="1" applyFill="1" applyBorder="1" applyAlignment="1" applyProtection="1">
      <alignment horizontal="center" vertical="top" textRotation="180" wrapText="1"/>
    </xf>
    <xf numFmtId="0" fontId="1" fillId="2" borderId="11" xfId="0" applyFont="1" applyFill="1" applyBorder="1" applyAlignment="1" applyProtection="1">
      <alignment horizontal="center" vertical="center"/>
    </xf>
    <xf numFmtId="0" fontId="1" fillId="2" borderId="21" xfId="0" applyFont="1" applyFill="1" applyBorder="1" applyAlignment="1" applyProtection="1">
      <alignment horizontal="center" vertical="center"/>
    </xf>
    <xf numFmtId="0" fontId="1" fillId="13" borderId="13" xfId="0" applyFont="1" applyFill="1" applyBorder="1" applyAlignment="1" applyProtection="1">
      <alignment horizontal="center" vertical="center"/>
    </xf>
    <xf numFmtId="0" fontId="1" fillId="13" borderId="20" xfId="0" applyFont="1" applyFill="1" applyBorder="1" applyAlignment="1" applyProtection="1">
      <alignment horizontal="center" vertical="center"/>
    </xf>
    <xf numFmtId="0" fontId="1" fillId="2" borderId="24" xfId="0" applyFont="1" applyFill="1" applyBorder="1" applyAlignment="1" applyProtection="1">
      <alignment horizontal="center" vertical="center"/>
    </xf>
    <xf numFmtId="0" fontId="1" fillId="2" borderId="25" xfId="0" applyFont="1" applyFill="1" applyBorder="1" applyAlignment="1" applyProtection="1">
      <alignment horizontal="center" vertical="center"/>
    </xf>
    <xf numFmtId="0" fontId="1" fillId="12" borderId="13" xfId="0" applyFont="1" applyFill="1" applyBorder="1" applyAlignment="1" applyProtection="1">
      <alignment horizontal="center" vertical="center"/>
    </xf>
    <xf numFmtId="0" fontId="1" fillId="12" borderId="20" xfId="0" applyFont="1" applyFill="1" applyBorder="1" applyAlignment="1" applyProtection="1">
      <alignment horizontal="center" vertical="center"/>
    </xf>
    <xf numFmtId="0" fontId="1" fillId="3" borderId="13" xfId="0" applyFont="1" applyFill="1" applyBorder="1" applyAlignment="1" applyProtection="1">
      <alignment horizontal="center" vertical="center"/>
    </xf>
    <xf numFmtId="0" fontId="1" fillId="3" borderId="20" xfId="0" applyFont="1" applyFill="1" applyBorder="1" applyAlignment="1" applyProtection="1">
      <alignment horizontal="center" vertical="center"/>
    </xf>
    <xf numFmtId="0" fontId="1" fillId="11" borderId="13" xfId="0" applyFont="1" applyFill="1" applyBorder="1" applyAlignment="1" applyProtection="1">
      <alignment horizontal="center" vertical="center"/>
    </xf>
    <xf numFmtId="0" fontId="1" fillId="11" borderId="20" xfId="0" applyFont="1" applyFill="1" applyBorder="1" applyAlignment="1" applyProtection="1">
      <alignment horizontal="center" vertical="center"/>
    </xf>
    <xf numFmtId="0" fontId="17" fillId="10" borderId="15" xfId="0" applyFont="1" applyFill="1" applyBorder="1" applyAlignment="1" applyProtection="1">
      <alignment horizontal="center" vertical="top" textRotation="180" wrapText="1"/>
    </xf>
    <xf numFmtId="0" fontId="17" fillId="10" borderId="16" xfId="0" applyFont="1" applyFill="1" applyBorder="1" applyAlignment="1" applyProtection="1">
      <alignment horizontal="center" vertical="top" textRotation="180" wrapText="1"/>
    </xf>
    <xf numFmtId="0" fontId="17" fillId="8" borderId="41" xfId="0" applyFont="1" applyFill="1" applyBorder="1" applyAlignment="1" applyProtection="1">
      <alignment horizontal="center" vertical="center" wrapText="1"/>
    </xf>
    <xf numFmtId="0" fontId="17" fillId="8" borderId="37" xfId="0" applyFont="1" applyFill="1" applyBorder="1" applyAlignment="1" applyProtection="1">
      <alignment horizontal="center" vertical="center" wrapText="1"/>
    </xf>
    <xf numFmtId="0" fontId="17" fillId="10" borderId="53" xfId="0" applyFont="1" applyFill="1" applyBorder="1" applyAlignment="1" applyProtection="1">
      <alignment horizontal="center" vertical="top" textRotation="180" wrapText="1"/>
    </xf>
    <xf numFmtId="0" fontId="17" fillId="10" borderId="50" xfId="0" applyFont="1" applyFill="1" applyBorder="1" applyAlignment="1" applyProtection="1">
      <alignment horizontal="center" vertical="top" textRotation="180" wrapText="1"/>
    </xf>
    <xf numFmtId="0" fontId="17" fillId="9" borderId="41" xfId="0" applyFont="1" applyFill="1" applyBorder="1" applyAlignment="1" applyProtection="1">
      <alignment horizontal="center" vertical="center" wrapText="1"/>
    </xf>
    <xf numFmtId="0" fontId="17" fillId="9" borderId="27" xfId="0" applyFont="1" applyFill="1" applyBorder="1" applyAlignment="1" applyProtection="1">
      <alignment horizontal="center" vertical="center" wrapText="1"/>
    </xf>
    <xf numFmtId="0" fontId="17" fillId="9" borderId="37" xfId="0" applyFont="1" applyFill="1" applyBorder="1" applyAlignment="1" applyProtection="1">
      <alignment horizontal="center" vertical="center" wrapText="1"/>
    </xf>
    <xf numFmtId="0" fontId="17" fillId="10" borderId="32" xfId="0" applyFont="1" applyFill="1" applyBorder="1" applyAlignment="1" applyProtection="1">
      <alignment horizontal="center" vertical="top" textRotation="180" wrapText="1"/>
    </xf>
    <xf numFmtId="0" fontId="17" fillId="10" borderId="33" xfId="0" applyFont="1" applyFill="1" applyBorder="1" applyAlignment="1" applyProtection="1">
      <alignment horizontal="center" vertical="top" textRotation="180" wrapText="1"/>
    </xf>
    <xf numFmtId="164" fontId="17" fillId="9" borderId="30" xfId="0" applyNumberFormat="1" applyFont="1" applyFill="1" applyBorder="1" applyAlignment="1" applyProtection="1">
      <alignment horizontal="center" vertical="top" textRotation="180" wrapText="1"/>
    </xf>
    <xf numFmtId="164" fontId="17" fillId="9" borderId="31" xfId="0" applyNumberFormat="1" applyFont="1" applyFill="1" applyBorder="1" applyAlignment="1" applyProtection="1">
      <alignment horizontal="center" vertical="top" textRotation="180" wrapText="1"/>
    </xf>
    <xf numFmtId="0" fontId="17" fillId="9" borderId="34" xfId="0" applyNumberFormat="1" applyFont="1" applyFill="1" applyBorder="1" applyAlignment="1" applyProtection="1">
      <alignment horizontal="center" vertical="center" wrapText="1"/>
    </xf>
    <xf numFmtId="0" fontId="17" fillId="9" borderId="47" xfId="0" applyNumberFormat="1" applyFont="1" applyFill="1" applyBorder="1" applyAlignment="1" applyProtection="1">
      <alignment horizontal="center" vertical="center" wrapText="1"/>
    </xf>
    <xf numFmtId="0" fontId="17" fillId="5" borderId="44" xfId="0" applyFont="1" applyFill="1" applyBorder="1" applyAlignment="1" applyProtection="1">
      <alignment horizontal="center" vertical="center" wrapText="1"/>
    </xf>
    <xf numFmtId="0" fontId="17" fillId="5" borderId="27" xfId="0" applyFont="1" applyFill="1" applyBorder="1" applyAlignment="1" applyProtection="1">
      <alignment horizontal="center" vertical="center" wrapText="1"/>
    </xf>
    <xf numFmtId="0" fontId="17" fillId="4" borderId="13" xfId="0" applyFont="1" applyFill="1" applyBorder="1" applyAlignment="1" applyProtection="1">
      <alignment horizontal="center" vertical="center" wrapText="1"/>
    </xf>
    <xf numFmtId="0" fontId="17" fillId="4" borderId="14" xfId="0" applyFont="1" applyFill="1" applyBorder="1" applyAlignment="1" applyProtection="1">
      <alignment horizontal="center" vertical="center" wrapText="1"/>
    </xf>
    <xf numFmtId="0" fontId="17" fillId="4" borderId="20" xfId="0" applyFont="1" applyFill="1" applyBorder="1" applyAlignment="1" applyProtection="1">
      <alignment horizontal="center" vertical="center" wrapText="1"/>
    </xf>
    <xf numFmtId="0" fontId="17" fillId="5" borderId="13" xfId="0" applyFont="1" applyFill="1" applyBorder="1" applyAlignment="1" applyProtection="1">
      <alignment horizontal="center" vertical="center" wrapText="1"/>
    </xf>
    <xf numFmtId="0" fontId="17" fillId="5" borderId="14" xfId="0" applyFont="1" applyFill="1" applyBorder="1" applyAlignment="1" applyProtection="1">
      <alignment horizontal="center" vertical="center" wrapText="1"/>
    </xf>
    <xf numFmtId="0" fontId="17" fillId="5" borderId="18" xfId="0" applyFont="1" applyFill="1" applyBorder="1" applyAlignment="1" applyProtection="1">
      <alignment horizontal="center" vertical="center" wrapText="1"/>
    </xf>
    <xf numFmtId="0" fontId="17" fillId="5" borderId="20" xfId="0" applyFont="1" applyFill="1" applyBorder="1" applyAlignment="1" applyProtection="1">
      <alignment horizontal="center" vertical="center" wrapText="1"/>
    </xf>
    <xf numFmtId="0" fontId="17" fillId="4" borderId="1" xfId="0" applyFont="1" applyFill="1" applyBorder="1" applyAlignment="1" applyProtection="1">
      <alignment horizontal="center" vertical="center" wrapText="1"/>
    </xf>
    <xf numFmtId="0" fontId="17" fillId="4" borderId="6" xfId="0" applyFont="1" applyFill="1" applyBorder="1" applyAlignment="1" applyProtection="1">
      <alignment horizontal="center" vertical="center" wrapText="1"/>
    </xf>
    <xf numFmtId="0" fontId="17" fillId="10" borderId="13" xfId="0" applyFont="1" applyFill="1" applyBorder="1" applyAlignment="1" applyProtection="1">
      <alignment horizontal="center" vertical="center" wrapText="1"/>
    </xf>
    <xf numFmtId="0" fontId="17" fillId="10" borderId="19" xfId="0" applyFont="1" applyFill="1" applyBorder="1" applyAlignment="1" applyProtection="1">
      <alignment horizontal="center" vertical="center" wrapText="1"/>
    </xf>
    <xf numFmtId="0" fontId="17" fillId="10" borderId="14" xfId="0" applyFont="1" applyFill="1" applyBorder="1" applyAlignment="1" applyProtection="1">
      <alignment horizontal="center" vertical="center" wrapText="1"/>
    </xf>
    <xf numFmtId="0" fontId="17" fillId="10" borderId="20" xfId="0" applyFont="1" applyFill="1" applyBorder="1" applyAlignment="1" applyProtection="1">
      <alignment horizontal="center" vertical="center" wrapText="1"/>
    </xf>
    <xf numFmtId="164" fontId="17" fillId="5" borderId="1" xfId="0" applyNumberFormat="1" applyFont="1" applyFill="1" applyBorder="1" applyAlignment="1" applyProtection="1">
      <alignment horizontal="center" vertical="top" textRotation="180" wrapText="1"/>
    </xf>
    <xf numFmtId="164" fontId="17" fillId="5" borderId="6" xfId="0" applyNumberFormat="1" applyFont="1" applyFill="1" applyBorder="1" applyAlignment="1" applyProtection="1">
      <alignment horizontal="center" vertical="top" textRotation="180" wrapText="1"/>
    </xf>
    <xf numFmtId="0" fontId="17" fillId="4" borderId="11" xfId="0" applyFont="1" applyFill="1" applyBorder="1" applyAlignment="1" applyProtection="1">
      <alignment horizontal="center" vertical="center" wrapText="1"/>
    </xf>
    <xf numFmtId="0" fontId="17" fillId="4" borderId="12" xfId="0" applyFont="1" applyFill="1" applyBorder="1" applyAlignment="1" applyProtection="1">
      <alignment horizontal="center" vertical="center" wrapText="1"/>
    </xf>
    <xf numFmtId="0" fontId="17" fillId="4" borderId="21" xfId="0" applyFont="1" applyFill="1" applyBorder="1" applyAlignment="1" applyProtection="1">
      <alignment horizontal="center" vertical="center" wrapText="1"/>
    </xf>
    <xf numFmtId="0" fontId="17" fillId="4" borderId="22" xfId="0" applyFont="1" applyFill="1" applyBorder="1" applyAlignment="1" applyProtection="1">
      <alignment horizontal="center" vertical="center" wrapText="1"/>
    </xf>
    <xf numFmtId="0" fontId="17" fillId="4" borderId="3" xfId="0" applyFont="1" applyFill="1" applyBorder="1" applyAlignment="1" applyProtection="1">
      <alignment horizontal="center" vertical="center" wrapText="1"/>
    </xf>
    <xf numFmtId="0" fontId="17" fillId="4" borderId="46" xfId="0" applyFont="1" applyFill="1" applyBorder="1" applyAlignment="1" applyProtection="1">
      <alignment horizontal="center" vertical="center" wrapText="1"/>
    </xf>
    <xf numFmtId="0" fontId="17" fillId="5" borderId="11" xfId="0" applyFont="1" applyFill="1" applyBorder="1" applyAlignment="1" applyProtection="1">
      <alignment horizontal="center" vertical="center" wrapText="1"/>
    </xf>
    <xf numFmtId="0" fontId="17" fillId="5" borderId="12" xfId="0" applyFont="1" applyFill="1" applyBorder="1" applyAlignment="1" applyProtection="1">
      <alignment horizontal="center" vertical="center" wrapText="1"/>
    </xf>
    <xf numFmtId="0" fontId="17" fillId="10" borderId="41" xfId="0" applyFont="1" applyFill="1" applyBorder="1" applyAlignment="1" applyProtection="1">
      <alignment horizontal="center" vertical="center" wrapText="1"/>
    </xf>
    <xf numFmtId="0" fontId="17" fillId="10" borderId="42" xfId="0" applyFont="1" applyFill="1" applyBorder="1" applyAlignment="1" applyProtection="1">
      <alignment horizontal="center" vertical="center" wrapText="1"/>
    </xf>
    <xf numFmtId="0" fontId="17" fillId="10" borderId="27" xfId="0" applyFont="1" applyFill="1" applyBorder="1" applyAlignment="1" applyProtection="1">
      <alignment horizontal="center" vertical="center" wrapText="1"/>
    </xf>
    <xf numFmtId="0" fontId="17" fillId="10" borderId="43" xfId="0" applyFont="1" applyFill="1" applyBorder="1" applyAlignment="1" applyProtection="1">
      <alignment horizontal="center" vertical="center" wrapText="1"/>
    </xf>
    <xf numFmtId="0" fontId="17" fillId="10" borderId="37" xfId="0" applyFont="1" applyFill="1" applyBorder="1" applyAlignment="1" applyProtection="1">
      <alignment horizontal="center" vertical="center" wrapText="1"/>
    </xf>
    <xf numFmtId="0" fontId="16" fillId="10" borderId="27" xfId="0" applyFont="1" applyFill="1" applyBorder="1" applyAlignment="1" applyProtection="1">
      <alignment horizontal="center" vertical="center" wrapText="1"/>
    </xf>
    <xf numFmtId="0" fontId="16" fillId="10" borderId="37" xfId="0" applyFont="1" applyFill="1" applyBorder="1" applyAlignment="1" applyProtection="1">
      <alignment horizontal="center" vertical="center" wrapText="1"/>
    </xf>
    <xf numFmtId="9" fontId="1" fillId="11" borderId="34" xfId="2" applyFont="1" applyFill="1" applyBorder="1" applyAlignment="1" applyProtection="1">
      <alignment horizontal="center" vertical="center"/>
    </xf>
    <xf numFmtId="9" fontId="1" fillId="11" borderId="47" xfId="2" applyFont="1" applyFill="1" applyBorder="1" applyAlignment="1" applyProtection="1">
      <alignment horizontal="center" vertical="center"/>
    </xf>
    <xf numFmtId="9" fontId="1" fillId="12" borderId="34" xfId="2" applyFont="1" applyFill="1" applyBorder="1" applyAlignment="1" applyProtection="1">
      <alignment horizontal="center" vertical="center"/>
    </xf>
    <xf numFmtId="9" fontId="1" fillId="12" borderId="47" xfId="2" applyFont="1" applyFill="1" applyBorder="1" applyAlignment="1" applyProtection="1">
      <alignment horizontal="center" vertical="center"/>
    </xf>
    <xf numFmtId="0" fontId="17" fillId="16" borderId="34" xfId="0" applyFont="1" applyFill="1" applyBorder="1" applyAlignment="1" applyProtection="1">
      <alignment horizontal="center" vertical="center" wrapText="1"/>
    </xf>
    <xf numFmtId="0" fontId="17" fillId="16" borderId="48" xfId="0" applyFont="1" applyFill="1" applyBorder="1" applyAlignment="1" applyProtection="1">
      <alignment horizontal="center" vertical="center" wrapText="1"/>
    </xf>
    <xf numFmtId="0" fontId="17" fillId="16" borderId="19" xfId="0" applyFont="1" applyFill="1" applyBorder="1" applyAlignment="1" applyProtection="1">
      <alignment horizontal="center" vertical="center" wrapText="1"/>
    </xf>
    <xf numFmtId="0" fontId="17" fillId="16" borderId="47" xfId="0" applyFont="1" applyFill="1" applyBorder="1" applyAlignment="1" applyProtection="1">
      <alignment horizontal="center" vertical="center" wrapText="1"/>
    </xf>
    <xf numFmtId="0" fontId="16" fillId="10" borderId="43" xfId="0" applyFont="1" applyFill="1" applyBorder="1" applyAlignment="1" applyProtection="1">
      <alignment horizontal="center" vertical="center" wrapText="1"/>
    </xf>
    <xf numFmtId="0" fontId="1" fillId="13" borderId="34" xfId="0" applyFont="1" applyFill="1" applyBorder="1" applyAlignment="1" applyProtection="1">
      <alignment horizontal="center" vertical="center"/>
    </xf>
    <xf numFmtId="0" fontId="1" fillId="13" borderId="47" xfId="0" applyFont="1" applyFill="1" applyBorder="1" applyAlignment="1" applyProtection="1">
      <alignment horizontal="center" vertical="center"/>
    </xf>
    <xf numFmtId="0" fontId="1" fillId="3" borderId="28" xfId="0" applyFont="1" applyFill="1" applyBorder="1" applyAlignment="1" applyProtection="1">
      <alignment horizontal="center" vertical="center"/>
    </xf>
    <xf numFmtId="0" fontId="1" fillId="3" borderId="56" xfId="0" applyFont="1" applyFill="1" applyBorder="1" applyAlignment="1" applyProtection="1">
      <alignment horizontal="center" vertical="center"/>
    </xf>
    <xf numFmtId="0" fontId="17" fillId="9" borderId="13" xfId="0" applyFont="1" applyFill="1" applyBorder="1" applyAlignment="1" applyProtection="1">
      <alignment horizontal="center" vertical="center" wrapText="1"/>
    </xf>
    <xf numFmtId="0" fontId="17" fillId="9" borderId="14" xfId="0" applyFont="1" applyFill="1" applyBorder="1" applyAlignment="1" applyProtection="1">
      <alignment horizontal="center" vertical="center" wrapText="1"/>
    </xf>
    <xf numFmtId="0" fontId="17" fillId="9" borderId="20" xfId="0" applyFont="1" applyFill="1" applyBorder="1" applyAlignment="1" applyProtection="1">
      <alignment horizontal="center" vertical="center" wrapText="1"/>
    </xf>
    <xf numFmtId="0" fontId="17" fillId="6" borderId="13" xfId="0" applyFont="1" applyFill="1" applyBorder="1" applyAlignment="1" applyProtection="1">
      <alignment horizontal="center" vertical="center" wrapText="1"/>
    </xf>
    <xf numFmtId="0" fontId="17" fillId="6" borderId="14" xfId="0" applyFont="1" applyFill="1" applyBorder="1" applyAlignment="1" applyProtection="1">
      <alignment horizontal="center" vertical="center" wrapText="1"/>
    </xf>
    <xf numFmtId="0" fontId="17" fillId="6" borderId="18" xfId="0" applyFont="1" applyFill="1" applyBorder="1" applyAlignment="1" applyProtection="1">
      <alignment horizontal="center" vertical="center" wrapText="1"/>
    </xf>
    <xf numFmtId="0" fontId="17" fillId="6" borderId="20" xfId="0" applyFont="1" applyFill="1" applyBorder="1" applyAlignment="1" applyProtection="1">
      <alignment horizontal="center" vertical="center" wrapText="1"/>
    </xf>
    <xf numFmtId="0" fontId="17" fillId="7" borderId="13" xfId="0" applyFont="1" applyFill="1" applyBorder="1" applyAlignment="1" applyProtection="1">
      <alignment horizontal="center" vertical="center" wrapText="1"/>
    </xf>
    <xf numFmtId="0" fontId="17" fillId="7" borderId="19" xfId="0" applyFont="1" applyFill="1" applyBorder="1" applyAlignment="1" applyProtection="1">
      <alignment horizontal="center" vertical="center" wrapText="1"/>
    </xf>
    <xf numFmtId="0" fontId="17" fillId="7" borderId="14" xfId="0" applyFont="1" applyFill="1" applyBorder="1" applyAlignment="1" applyProtection="1">
      <alignment horizontal="center" vertical="center" wrapText="1"/>
    </xf>
    <xf numFmtId="0" fontId="17" fillId="7" borderId="20" xfId="0" applyFont="1" applyFill="1" applyBorder="1" applyAlignment="1" applyProtection="1">
      <alignment horizontal="center" vertical="center" wrapText="1"/>
    </xf>
    <xf numFmtId="0" fontId="17" fillId="8" borderId="10" xfId="0" applyFont="1" applyFill="1" applyBorder="1" applyAlignment="1" applyProtection="1">
      <alignment horizontal="center" vertical="center" wrapText="1"/>
    </xf>
    <xf numFmtId="0" fontId="17" fillId="8" borderId="5" xfId="0" applyFont="1" applyFill="1" applyBorder="1" applyAlignment="1" applyProtection="1">
      <alignment horizontal="center" vertical="center" wrapText="1"/>
    </xf>
    <xf numFmtId="0" fontId="17" fillId="8" borderId="23" xfId="0" applyFont="1" applyFill="1" applyBorder="1" applyAlignment="1" applyProtection="1">
      <alignment horizontal="center" vertical="center" wrapText="1"/>
    </xf>
    <xf numFmtId="0" fontId="17" fillId="8" borderId="12" xfId="0" applyFont="1" applyFill="1" applyBorder="1" applyAlignment="1" applyProtection="1">
      <alignment horizontal="center" vertical="center" wrapText="1"/>
    </xf>
    <xf numFmtId="0" fontId="17" fillId="8" borderId="6" xfId="0" applyFont="1" applyFill="1" applyBorder="1" applyAlignment="1" applyProtection="1">
      <alignment horizontal="center" vertical="center" wrapText="1"/>
    </xf>
    <xf numFmtId="0" fontId="17" fillId="8" borderId="22" xfId="0" applyFont="1" applyFill="1" applyBorder="1" applyAlignment="1" applyProtection="1">
      <alignment horizontal="center" vertical="center" wrapText="1"/>
    </xf>
    <xf numFmtId="0" fontId="17" fillId="9" borderId="18" xfId="0" applyFont="1" applyFill="1" applyBorder="1" applyAlignment="1" applyProtection="1">
      <alignment horizontal="center" vertical="center" wrapText="1"/>
    </xf>
    <xf numFmtId="0" fontId="17" fillId="6" borderId="41" xfId="0" applyFont="1" applyFill="1" applyBorder="1" applyAlignment="1" applyProtection="1">
      <alignment horizontal="center" vertical="center" wrapText="1"/>
    </xf>
    <xf numFmtId="0" fontId="17" fillId="6" borderId="27" xfId="0" applyFont="1" applyFill="1" applyBorder="1" applyAlignment="1" applyProtection="1">
      <alignment horizontal="center" vertical="center" wrapText="1"/>
    </xf>
    <xf numFmtId="0" fontId="17" fillId="6" borderId="37" xfId="0" applyFont="1" applyFill="1" applyBorder="1" applyAlignment="1" applyProtection="1">
      <alignment horizontal="center" vertical="center" wrapText="1"/>
    </xf>
    <xf numFmtId="0" fontId="17" fillId="9" borderId="49" xfId="0" applyFont="1" applyFill="1" applyBorder="1" applyAlignment="1" applyProtection="1">
      <alignment horizontal="center" vertical="top" textRotation="180" wrapText="1"/>
    </xf>
    <xf numFmtId="0" fontId="17" fillId="9" borderId="50" xfId="0" applyFont="1" applyFill="1" applyBorder="1" applyAlignment="1" applyProtection="1">
      <alignment horizontal="center" vertical="top" textRotation="180" wrapText="1"/>
    </xf>
    <xf numFmtId="0" fontId="17" fillId="6" borderId="43" xfId="0" applyFont="1" applyFill="1" applyBorder="1" applyAlignment="1" applyProtection="1">
      <alignment horizontal="center" vertical="center" wrapText="1"/>
    </xf>
    <xf numFmtId="0" fontId="17" fillId="7" borderId="41" xfId="0" applyFont="1" applyFill="1" applyBorder="1" applyAlignment="1" applyProtection="1">
      <alignment horizontal="center" vertical="center" wrapText="1"/>
    </xf>
    <xf numFmtId="0" fontId="17" fillId="7" borderId="42" xfId="0" applyFont="1" applyFill="1" applyBorder="1" applyAlignment="1" applyProtection="1">
      <alignment horizontal="center" vertical="center" wrapText="1"/>
    </xf>
    <xf numFmtId="0" fontId="17" fillId="7" borderId="27" xfId="0" applyFont="1" applyFill="1" applyBorder="1" applyAlignment="1" applyProtection="1">
      <alignment horizontal="center" vertical="center" wrapText="1"/>
    </xf>
    <xf numFmtId="0" fontId="17" fillId="7" borderId="37" xfId="0" applyFont="1" applyFill="1" applyBorder="1" applyAlignment="1" applyProtection="1">
      <alignment horizontal="center" vertical="center" wrapText="1"/>
    </xf>
    <xf numFmtId="0" fontId="17" fillId="9" borderId="55" xfId="0" applyFont="1" applyFill="1" applyBorder="1" applyAlignment="1" applyProtection="1">
      <alignment horizontal="center" vertical="top" textRotation="180" wrapText="1"/>
    </xf>
    <xf numFmtId="0" fontId="17" fillId="9" borderId="16" xfId="0" applyFont="1" applyFill="1" applyBorder="1" applyAlignment="1" applyProtection="1">
      <alignment horizontal="center" vertical="top" textRotation="180" wrapText="1"/>
    </xf>
    <xf numFmtId="0" fontId="17" fillId="15" borderId="29" xfId="0" applyFont="1" applyFill="1" applyBorder="1" applyAlignment="1" applyProtection="1">
      <alignment horizontal="center" vertical="center" wrapText="1"/>
    </xf>
    <xf numFmtId="0" fontId="17" fillId="15" borderId="51" xfId="0" applyFont="1" applyFill="1" applyBorder="1" applyAlignment="1" applyProtection="1">
      <alignment horizontal="center" vertical="center" wrapText="1"/>
    </xf>
    <xf numFmtId="0" fontId="17" fillId="15" borderId="42" xfId="0" applyFont="1" applyFill="1" applyBorder="1" applyAlignment="1" applyProtection="1">
      <alignment horizontal="center" vertical="center" wrapText="1"/>
    </xf>
    <xf numFmtId="0" fontId="17" fillId="15" borderId="43" xfId="0" applyFont="1" applyFill="1" applyBorder="1" applyAlignment="1" applyProtection="1">
      <alignment horizontal="center" vertical="center" wrapText="1"/>
    </xf>
    <xf numFmtId="0" fontId="17" fillId="8" borderId="34" xfId="0" applyFont="1" applyFill="1" applyBorder="1" applyAlignment="1" applyProtection="1">
      <alignment horizontal="center" vertical="center" wrapText="1"/>
    </xf>
    <xf numFmtId="0" fontId="17" fillId="8" borderId="47" xfId="0" applyFont="1" applyFill="1" applyBorder="1" applyAlignment="1" applyProtection="1">
      <alignment horizontal="center" vertical="center" wrapText="1"/>
    </xf>
    <xf numFmtId="0" fontId="17" fillId="15" borderId="34" xfId="0" applyFont="1" applyFill="1" applyBorder="1" applyAlignment="1" applyProtection="1">
      <alignment horizontal="center" vertical="center" wrapText="1"/>
    </xf>
    <xf numFmtId="0" fontId="17" fillId="15" borderId="48" xfId="0" applyFont="1" applyFill="1" applyBorder="1" applyAlignment="1" applyProtection="1">
      <alignment horizontal="center" vertical="center" wrapText="1"/>
    </xf>
    <xf numFmtId="0" fontId="17" fillId="15" borderId="47" xfId="0" applyFont="1" applyFill="1" applyBorder="1" applyAlignment="1" applyProtection="1">
      <alignment horizontal="center" vertical="center" wrapText="1"/>
    </xf>
    <xf numFmtId="0" fontId="17" fillId="8" borderId="48" xfId="0" applyFont="1" applyFill="1" applyBorder="1" applyAlignment="1" applyProtection="1">
      <alignment horizontal="center" vertical="center" wrapText="1"/>
    </xf>
    <xf numFmtId="0" fontId="17" fillId="8" borderId="14" xfId="0" applyFont="1" applyFill="1" applyBorder="1" applyAlignment="1" applyProtection="1">
      <alignment horizontal="center" vertical="center" wrapText="1"/>
    </xf>
    <xf numFmtId="0" fontId="17" fillId="8" borderId="18" xfId="0" applyFont="1" applyFill="1" applyBorder="1" applyAlignment="1" applyProtection="1">
      <alignment horizontal="center" vertical="center" wrapText="1"/>
    </xf>
    <xf numFmtId="0" fontId="17" fillId="8" borderId="27" xfId="0" applyFont="1" applyFill="1" applyBorder="1" applyAlignment="1" applyProtection="1">
      <alignment horizontal="center" vertical="center" wrapText="1"/>
    </xf>
    <xf numFmtId="0" fontId="17" fillId="8" borderId="43" xfId="0" applyFont="1" applyFill="1" applyBorder="1" applyAlignment="1" applyProtection="1">
      <alignment horizontal="center" vertical="center" wrapText="1"/>
    </xf>
    <xf numFmtId="0" fontId="1" fillId="12" borderId="41" xfId="0" applyFont="1" applyFill="1" applyBorder="1" applyAlignment="1" applyProtection="1">
      <alignment horizontal="center" vertical="center"/>
    </xf>
    <xf numFmtId="0" fontId="1" fillId="12" borderId="27" xfId="0" applyFont="1" applyFill="1" applyBorder="1" applyAlignment="1" applyProtection="1">
      <alignment horizontal="center" vertical="center"/>
    </xf>
    <xf numFmtId="0" fontId="1" fillId="2" borderId="4" xfId="0" applyFont="1" applyFill="1" applyBorder="1" applyAlignment="1" applyProtection="1">
      <alignment horizontal="center" vertical="center"/>
    </xf>
    <xf numFmtId="0" fontId="1" fillId="2" borderId="1" xfId="0" applyFont="1" applyFill="1" applyBorder="1" applyAlignment="1" applyProtection="1">
      <alignment horizontal="center" vertical="center"/>
    </xf>
    <xf numFmtId="0" fontId="4" fillId="8" borderId="39" xfId="0" applyFont="1" applyFill="1" applyBorder="1" applyAlignment="1" applyProtection="1">
      <alignment horizontal="center" vertical="center"/>
    </xf>
    <xf numFmtId="0" fontId="4" fillId="8" borderId="26" xfId="0" applyFont="1" applyFill="1" applyBorder="1" applyAlignment="1" applyProtection="1">
      <alignment horizontal="center" vertical="center"/>
    </xf>
    <xf numFmtId="0" fontId="4" fillId="8" borderId="36" xfId="0" applyFont="1" applyFill="1" applyBorder="1" applyAlignment="1" applyProtection="1">
      <alignment horizontal="center" vertical="center"/>
    </xf>
    <xf numFmtId="0" fontId="11" fillId="10" borderId="14" xfId="0" applyFont="1" applyFill="1" applyBorder="1" applyAlignment="1" applyProtection="1">
      <alignment horizontal="center" vertical="center" wrapText="1"/>
    </xf>
    <xf numFmtId="0" fontId="11" fillId="10" borderId="20" xfId="0" applyFont="1" applyFill="1" applyBorder="1" applyAlignment="1" applyProtection="1">
      <alignment horizontal="center" vertical="center" wrapText="1"/>
    </xf>
    <xf numFmtId="0" fontId="11" fillId="10" borderId="18" xfId="0" applyFont="1" applyFill="1" applyBorder="1" applyAlignment="1" applyProtection="1">
      <alignment horizontal="center" vertical="center" wrapText="1"/>
    </xf>
    <xf numFmtId="0" fontId="1" fillId="11" borderId="39" xfId="0" applyFont="1" applyFill="1" applyBorder="1" applyAlignment="1" applyProtection="1">
      <alignment horizontal="center" vertical="center"/>
    </xf>
    <xf numFmtId="0" fontId="1" fillId="11" borderId="26" xfId="0" applyFont="1" applyFill="1" applyBorder="1" applyAlignment="1" applyProtection="1">
      <alignment horizontal="center" vertical="center"/>
    </xf>
    <xf numFmtId="0" fontId="1" fillId="13" borderId="14" xfId="0" applyFont="1" applyFill="1" applyBorder="1" applyAlignment="1" applyProtection="1">
      <alignment horizontal="center" vertical="center"/>
    </xf>
    <xf numFmtId="0" fontId="1" fillId="10" borderId="15" xfId="0" applyFont="1" applyFill="1" applyBorder="1" applyAlignment="1" applyProtection="1">
      <alignment horizontal="center" vertical="top" textRotation="180"/>
    </xf>
    <xf numFmtId="0" fontId="1" fillId="10" borderId="16" xfId="0" applyFont="1" applyFill="1" applyBorder="1" applyAlignment="1" applyProtection="1">
      <alignment horizontal="center" vertical="top" textRotation="180"/>
    </xf>
    <xf numFmtId="0" fontId="1" fillId="8" borderId="39" xfId="0" applyFont="1" applyFill="1" applyBorder="1" applyAlignment="1" applyProtection="1">
      <alignment horizontal="center" vertical="center"/>
    </xf>
    <xf numFmtId="0" fontId="1" fillId="8" borderId="36" xfId="0" applyFont="1" applyFill="1" applyBorder="1" applyAlignment="1" applyProtection="1">
      <alignment horizontal="center" vertical="center"/>
    </xf>
    <xf numFmtId="0" fontId="1" fillId="10" borderId="32" xfId="0" applyFont="1" applyFill="1" applyBorder="1" applyAlignment="1" applyProtection="1">
      <alignment horizontal="center" vertical="top" textRotation="180"/>
    </xf>
    <xf numFmtId="0" fontId="1" fillId="10" borderId="33" xfId="0" applyFont="1" applyFill="1" applyBorder="1" applyAlignment="1" applyProtection="1">
      <alignment horizontal="center" vertical="top" textRotation="180"/>
    </xf>
    <xf numFmtId="0" fontId="4" fillId="9" borderId="39" xfId="0" applyFont="1" applyFill="1" applyBorder="1" applyAlignment="1" applyProtection="1">
      <alignment horizontal="center" vertical="center"/>
    </xf>
    <xf numFmtId="0" fontId="4" fillId="9" borderId="26" xfId="0" applyFont="1" applyFill="1" applyBorder="1" applyAlignment="1" applyProtection="1">
      <alignment horizontal="center" vertical="center"/>
    </xf>
    <xf numFmtId="0" fontId="4" fillId="9" borderId="36" xfId="0" applyFont="1" applyFill="1" applyBorder="1" applyAlignment="1" applyProtection="1">
      <alignment horizontal="center" vertical="center"/>
    </xf>
    <xf numFmtId="0" fontId="1" fillId="9" borderId="45" xfId="0" applyFont="1" applyFill="1" applyBorder="1" applyAlignment="1" applyProtection="1">
      <alignment horizontal="center" vertical="top" textRotation="180"/>
    </xf>
    <xf numFmtId="0" fontId="1" fillId="9" borderId="33" xfId="0" applyFont="1" applyFill="1" applyBorder="1" applyAlignment="1" applyProtection="1">
      <alignment horizontal="center" vertical="top" textRotation="180"/>
    </xf>
    <xf numFmtId="0" fontId="1" fillId="9" borderId="30" xfId="0" applyFont="1" applyFill="1" applyBorder="1" applyAlignment="1" applyProtection="1">
      <alignment horizontal="center" vertical="top" textRotation="180"/>
    </xf>
    <xf numFmtId="0" fontId="1" fillId="9" borderId="31" xfId="0" applyFont="1" applyFill="1" applyBorder="1" applyAlignment="1" applyProtection="1">
      <alignment horizontal="center" vertical="top" textRotation="180"/>
    </xf>
    <xf numFmtId="0" fontId="1" fillId="9" borderId="39" xfId="0" applyFont="1" applyFill="1" applyBorder="1" applyAlignment="1" applyProtection="1">
      <alignment horizontal="center" vertical="center"/>
    </xf>
    <xf numFmtId="0" fontId="1" fillId="9" borderId="26" xfId="0" applyFont="1" applyFill="1" applyBorder="1" applyAlignment="1" applyProtection="1">
      <alignment horizontal="center" vertical="center"/>
    </xf>
    <xf numFmtId="0" fontId="1" fillId="9" borderId="36" xfId="0" applyFont="1" applyFill="1" applyBorder="1" applyAlignment="1" applyProtection="1">
      <alignment horizontal="center" vertical="center"/>
    </xf>
    <xf numFmtId="0" fontId="1" fillId="10" borderId="39" xfId="0" applyFont="1" applyFill="1" applyBorder="1" applyAlignment="1" applyProtection="1">
      <alignment horizontal="center" vertical="center"/>
    </xf>
    <xf numFmtId="0" fontId="1" fillId="10" borderId="26" xfId="0" applyFont="1" applyFill="1" applyBorder="1" applyAlignment="1" applyProtection="1">
      <alignment horizontal="center" vertical="center"/>
    </xf>
    <xf numFmtId="0" fontId="1" fillId="10" borderId="36" xfId="0" applyFont="1" applyFill="1" applyBorder="1" applyAlignment="1" applyProtection="1">
      <alignment horizontal="center" vertical="center"/>
    </xf>
    <xf numFmtId="0" fontId="1" fillId="10" borderId="38" xfId="0" applyFont="1" applyFill="1" applyBorder="1" applyAlignment="1" applyProtection="1">
      <alignment horizontal="center" vertical="center"/>
    </xf>
    <xf numFmtId="0" fontId="7" fillId="8" borderId="26" xfId="0" applyFont="1" applyFill="1" applyBorder="1" applyAlignment="1" applyProtection="1">
      <alignment horizontal="center" vertical="center"/>
    </xf>
    <xf numFmtId="0" fontId="1" fillId="4" borderId="11" xfId="0" applyFont="1" applyFill="1" applyBorder="1" applyAlignment="1" applyProtection="1">
      <alignment horizontal="center" vertical="center"/>
    </xf>
    <xf numFmtId="0" fontId="1" fillId="4" borderId="12" xfId="0" applyFont="1" applyFill="1" applyBorder="1" applyAlignment="1" applyProtection="1">
      <alignment horizontal="center" vertical="center"/>
    </xf>
    <xf numFmtId="0" fontId="1" fillId="4" borderId="1" xfId="0" applyFont="1" applyFill="1" applyBorder="1" applyAlignment="1" applyProtection="1">
      <alignment horizontal="center" vertical="center"/>
    </xf>
    <xf numFmtId="0" fontId="1" fillId="4" borderId="6" xfId="0" applyFont="1" applyFill="1" applyBorder="1" applyAlignment="1" applyProtection="1">
      <alignment horizontal="center" vertical="center"/>
    </xf>
    <xf numFmtId="0" fontId="1" fillId="4" borderId="21" xfId="0" applyFont="1" applyFill="1" applyBorder="1" applyAlignment="1" applyProtection="1">
      <alignment horizontal="center" vertical="center"/>
    </xf>
    <xf numFmtId="0" fontId="1" fillId="4" borderId="22" xfId="0" applyFont="1" applyFill="1" applyBorder="1" applyAlignment="1" applyProtection="1">
      <alignment horizontal="center" vertical="center"/>
    </xf>
    <xf numFmtId="0" fontId="1" fillId="5" borderId="11" xfId="0" applyFont="1" applyFill="1" applyBorder="1" applyAlignment="1" applyProtection="1">
      <alignment horizontal="center" vertical="center"/>
    </xf>
    <xf numFmtId="0" fontId="1" fillId="5" borderId="12" xfId="0" applyFont="1" applyFill="1" applyBorder="1" applyAlignment="1" applyProtection="1">
      <alignment horizontal="center" vertical="center"/>
    </xf>
    <xf numFmtId="0" fontId="6" fillId="4" borderId="39" xfId="0" applyFont="1" applyFill="1" applyBorder="1" applyAlignment="1" applyProtection="1">
      <alignment horizontal="center" vertical="center"/>
    </xf>
    <xf numFmtId="0" fontId="6" fillId="4" borderId="26" xfId="0" applyFont="1" applyFill="1" applyBorder="1" applyAlignment="1" applyProtection="1">
      <alignment horizontal="center" vertical="center"/>
    </xf>
    <xf numFmtId="0" fontId="6" fillId="4" borderId="36" xfId="0" applyFont="1" applyFill="1" applyBorder="1" applyAlignment="1" applyProtection="1">
      <alignment horizontal="center" vertical="center"/>
    </xf>
    <xf numFmtId="0" fontId="6" fillId="5" borderId="39" xfId="0" applyFont="1" applyFill="1" applyBorder="1" applyAlignment="1" applyProtection="1">
      <alignment horizontal="center" vertical="center"/>
    </xf>
    <xf numFmtId="0" fontId="6" fillId="5" borderId="26" xfId="0" applyFont="1" applyFill="1" applyBorder="1" applyAlignment="1" applyProtection="1">
      <alignment horizontal="center" vertical="center"/>
    </xf>
    <xf numFmtId="0" fontId="6" fillId="5" borderId="36" xfId="0" applyFont="1" applyFill="1" applyBorder="1" applyAlignment="1" applyProtection="1">
      <alignment horizontal="center" vertical="center"/>
    </xf>
    <xf numFmtId="0" fontId="6" fillId="6" borderId="39" xfId="0" applyFont="1" applyFill="1" applyBorder="1" applyAlignment="1" applyProtection="1">
      <alignment horizontal="center" vertical="center"/>
    </xf>
    <xf numFmtId="0" fontId="6" fillId="6" borderId="26" xfId="0" applyFont="1" applyFill="1" applyBorder="1" applyAlignment="1" applyProtection="1">
      <alignment horizontal="center" vertical="center"/>
    </xf>
    <xf numFmtId="0" fontId="6" fillId="6" borderId="36" xfId="0" applyFont="1" applyFill="1" applyBorder="1" applyAlignment="1" applyProtection="1">
      <alignment horizontal="center" vertical="center"/>
    </xf>
    <xf numFmtId="0" fontId="6" fillId="7" borderId="39" xfId="0" applyFont="1" applyFill="1" applyBorder="1" applyAlignment="1" applyProtection="1">
      <alignment horizontal="center" vertical="center"/>
    </xf>
    <xf numFmtId="0" fontId="6" fillId="7" borderId="40" xfId="0" applyFont="1" applyFill="1" applyBorder="1" applyAlignment="1" applyProtection="1">
      <alignment horizontal="center" vertical="center"/>
    </xf>
    <xf numFmtId="0" fontId="6" fillId="7" borderId="26" xfId="0" applyFont="1" applyFill="1" applyBorder="1" applyAlignment="1" applyProtection="1">
      <alignment horizontal="center" vertical="center"/>
    </xf>
    <xf numFmtId="0" fontId="6" fillId="7" borderId="36" xfId="0" applyFont="1" applyFill="1" applyBorder="1" applyAlignment="1" applyProtection="1">
      <alignment horizontal="center" vertical="center"/>
    </xf>
    <xf numFmtId="0" fontId="6" fillId="8" borderId="10" xfId="0" applyFont="1" applyFill="1" applyBorder="1" applyAlignment="1" applyProtection="1">
      <alignment horizontal="center" vertical="center"/>
    </xf>
    <xf numFmtId="0" fontId="6" fillId="8" borderId="5" xfId="0" applyFont="1" applyFill="1" applyBorder="1" applyAlignment="1" applyProtection="1">
      <alignment horizontal="center" vertical="center"/>
    </xf>
    <xf numFmtId="0" fontId="6" fillId="8" borderId="23" xfId="0" applyFont="1" applyFill="1" applyBorder="1" applyAlignment="1" applyProtection="1">
      <alignment horizontal="center" vertical="center"/>
    </xf>
    <xf numFmtId="0" fontId="6" fillId="8" borderId="11" xfId="0" applyFont="1" applyFill="1" applyBorder="1" applyAlignment="1" applyProtection="1">
      <alignment horizontal="center" vertical="center"/>
    </xf>
    <xf numFmtId="0" fontId="6" fillId="8" borderId="1" xfId="0" applyFont="1" applyFill="1" applyBorder="1" applyAlignment="1" applyProtection="1">
      <alignment horizontal="center" vertical="center"/>
    </xf>
    <xf numFmtId="0" fontId="6" fillId="8" borderId="21" xfId="0" applyFont="1" applyFill="1" applyBorder="1" applyAlignment="1" applyProtection="1">
      <alignment horizontal="center" vertical="center"/>
    </xf>
    <xf numFmtId="0" fontId="7" fillId="9" borderId="39" xfId="0" applyFont="1" applyFill="1" applyBorder="1" applyAlignment="1" applyProtection="1">
      <alignment horizontal="center" vertical="center"/>
    </xf>
    <xf numFmtId="0" fontId="7" fillId="9" borderId="26" xfId="0" applyFont="1" applyFill="1" applyBorder="1" applyAlignment="1" applyProtection="1">
      <alignment horizontal="center" vertical="center"/>
    </xf>
    <xf numFmtId="0" fontId="7" fillId="9" borderId="36" xfId="0" applyFont="1" applyFill="1" applyBorder="1" applyAlignment="1" applyProtection="1">
      <alignment horizontal="center" vertical="center"/>
    </xf>
    <xf numFmtId="0" fontId="1" fillId="5" borderId="44" xfId="0" applyFont="1" applyFill="1" applyBorder="1" applyAlignment="1" applyProtection="1">
      <alignment horizontal="center" vertical="center"/>
    </xf>
    <xf numFmtId="0" fontId="1" fillId="5" borderId="27" xfId="0" applyFont="1" applyFill="1" applyBorder="1" applyAlignment="1" applyProtection="1">
      <alignment horizontal="center" vertical="center"/>
    </xf>
    <xf numFmtId="164" fontId="1" fillId="5" borderId="1" xfId="0" applyNumberFormat="1" applyFont="1" applyFill="1" applyBorder="1" applyAlignment="1" applyProtection="1">
      <alignment horizontal="center" vertical="top" textRotation="180"/>
    </xf>
    <xf numFmtId="164" fontId="1" fillId="5" borderId="6" xfId="0" applyNumberFormat="1" applyFont="1" applyFill="1" applyBorder="1" applyAlignment="1" applyProtection="1">
      <alignment horizontal="center" vertical="top" textRotation="180"/>
    </xf>
    <xf numFmtId="0" fontId="1" fillId="5" borderId="1" xfId="0" applyFont="1" applyFill="1" applyBorder="1" applyAlignment="1" applyProtection="1">
      <alignment horizontal="center" vertical="top" textRotation="180" wrapText="1"/>
    </xf>
    <xf numFmtId="0" fontId="1" fillId="5" borderId="6" xfId="0" applyFont="1" applyFill="1" applyBorder="1" applyAlignment="1" applyProtection="1">
      <alignment horizontal="center" vertical="top" textRotation="180" wrapText="1"/>
    </xf>
    <xf numFmtId="0" fontId="7" fillId="10" borderId="39" xfId="0" applyFont="1" applyFill="1" applyBorder="1" applyAlignment="1" applyProtection="1">
      <alignment horizontal="center" vertical="center"/>
    </xf>
    <xf numFmtId="0" fontId="7" fillId="10" borderId="26" xfId="0" applyFont="1" applyFill="1" applyBorder="1" applyAlignment="1" applyProtection="1">
      <alignment horizontal="center" vertical="center"/>
    </xf>
    <xf numFmtId="0" fontId="7" fillId="10" borderId="36" xfId="0" applyFont="1" applyFill="1" applyBorder="1" applyAlignment="1" applyProtection="1">
      <alignment horizontal="center" vertical="center"/>
    </xf>
    <xf numFmtId="0" fontId="1" fillId="5" borderId="1" xfId="0" applyFont="1" applyFill="1" applyBorder="1" applyAlignment="1" applyProtection="1">
      <alignment horizontal="center" vertical="top" textRotation="180"/>
    </xf>
    <xf numFmtId="0" fontId="1" fillId="5" borderId="6" xfId="0" applyFont="1" applyFill="1" applyBorder="1" applyAlignment="1" applyProtection="1">
      <alignment horizontal="center" vertical="top" textRotation="180"/>
    </xf>
    <xf numFmtId="2" fontId="1" fillId="5" borderId="21" xfId="0" applyNumberFormat="1" applyFont="1" applyFill="1" applyBorder="1" applyAlignment="1" applyProtection="1">
      <alignment horizontal="center" vertical="top" textRotation="180"/>
    </xf>
    <xf numFmtId="2" fontId="1" fillId="5" borderId="22" xfId="0" applyNumberFormat="1" applyFont="1" applyFill="1" applyBorder="1" applyAlignment="1" applyProtection="1">
      <alignment horizontal="center" vertical="top" textRotation="180"/>
    </xf>
    <xf numFmtId="0" fontId="1" fillId="6" borderId="39" xfId="0" applyFont="1" applyFill="1" applyBorder="1" applyAlignment="1" applyProtection="1">
      <alignment horizontal="center" vertical="center"/>
    </xf>
    <xf numFmtId="0" fontId="1" fillId="6" borderId="26" xfId="0" applyFont="1" applyFill="1" applyBorder="1" applyAlignment="1" applyProtection="1">
      <alignment horizontal="center" vertical="center"/>
    </xf>
    <xf numFmtId="0" fontId="1" fillId="6" borderId="36" xfId="0" applyFont="1" applyFill="1" applyBorder="1" applyAlignment="1" applyProtection="1">
      <alignment horizontal="center" vertical="center"/>
    </xf>
    <xf numFmtId="0" fontId="1" fillId="7" borderId="39" xfId="0" applyFont="1" applyFill="1" applyBorder="1" applyAlignment="1" applyProtection="1">
      <alignment horizontal="center" vertical="center"/>
    </xf>
    <xf numFmtId="0" fontId="1" fillId="7" borderId="40" xfId="0" applyFont="1" applyFill="1" applyBorder="1" applyAlignment="1" applyProtection="1">
      <alignment horizontal="center" vertical="center"/>
    </xf>
    <xf numFmtId="0" fontId="1" fillId="7" borderId="26" xfId="0" applyFont="1" applyFill="1" applyBorder="1" applyAlignment="1" applyProtection="1">
      <alignment horizontal="center" vertical="center"/>
    </xf>
    <xf numFmtId="0" fontId="1" fillId="7" borderId="36" xfId="0" applyFont="1" applyFill="1" applyBorder="1" applyAlignment="1" applyProtection="1">
      <alignment horizontal="center" vertical="center"/>
    </xf>
  </cellXfs>
  <cellStyles count="3">
    <cellStyle name="Обычный" xfId="0" builtinId="0"/>
    <cellStyle name="Обычный 2" xfId="1"/>
    <cellStyle name="Процентный" xfId="2" builtinId="5"/>
  </cellStyles>
  <dxfs count="336"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theme="0" tint="-0.14996795556505021"/>
      </font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theme="0" tint="-0.14996795556505021"/>
      </font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theme="0" tint="-0.14996795556505021"/>
      </font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theme="0" tint="-0.14996795556505021"/>
      </font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theme="0" tint="-0.14996795556505021"/>
      </font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ont>
        <color rgb="FF00B050"/>
      </font>
    </dxf>
    <dxf>
      <font>
        <color theme="0" tint="-0.14996795556505021"/>
      </font>
    </dxf>
    <dxf>
      <fill>
        <patternFill>
          <bgColor theme="0" tint="-0.14996795556505021"/>
        </patternFill>
      </fill>
    </dxf>
    <dxf>
      <fill>
        <patternFill>
          <bgColor theme="0"/>
        </patternFill>
      </fill>
    </dxf>
    <dxf>
      <fill>
        <patternFill>
          <bgColor rgb="FFFF5D5D"/>
        </pattern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theme="0" tint="-0.14996795556505021"/>
      </font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</dxfs>
  <tableStyles count="1" defaultTableStyle="TableStyleMedium9" defaultPivotStyle="PivotStyleLight16">
    <tableStyle name="Стиль таблицы 1" pivot="0" count="0"/>
  </tableStyles>
  <colors>
    <mruColors>
      <color rgb="FFFF9696"/>
      <color rgb="FFFF4646"/>
      <color rgb="FFFF6464"/>
      <color rgb="FFFF46FF"/>
      <color rgb="FFFF465D"/>
      <color rgb="FFFFFFFF"/>
      <color rgb="FFFF3232"/>
      <color rgb="FFFF2D2D"/>
      <color rgb="FFFD4545"/>
      <color rgb="FFFF4343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Лист1">
    <pageSetUpPr fitToPage="1"/>
  </sheetPr>
  <dimension ref="A1:EP289"/>
  <sheetViews>
    <sheetView zoomScale="70" zoomScaleNormal="70" workbookViewId="0">
      <pane xSplit="2" ySplit="7" topLeftCell="CS164" activePane="bottomRight" state="frozen"/>
      <selection activeCell="DF16" sqref="DF16"/>
      <selection pane="topRight" activeCell="DF16" sqref="DF16"/>
      <selection pane="bottomLeft" activeCell="DF16" sqref="DF16"/>
      <selection pane="bottomRight" activeCell="DI157" sqref="DI157"/>
    </sheetView>
  </sheetViews>
  <sheetFormatPr defaultRowHeight="18.75" outlineLevelRow="2" outlineLevelCol="1"/>
  <cols>
    <col min="1" max="1" width="16.85546875" style="142" customWidth="1"/>
    <col min="2" max="2" width="13.7109375" style="143" bestFit="1" customWidth="1"/>
    <col min="3" max="3" width="5.42578125" style="136" customWidth="1"/>
    <col min="4" max="4" width="23" style="137" bestFit="1" customWidth="1"/>
    <col min="5" max="6" width="20.42578125" style="137" bestFit="1" customWidth="1"/>
    <col min="7" max="7" width="21.140625" style="143" bestFit="1" customWidth="1"/>
    <col min="8" max="8" width="13.140625" style="144" customWidth="1"/>
    <col min="9" max="9" width="10.7109375" style="137" customWidth="1"/>
    <col min="10" max="10" width="33.140625" style="137" customWidth="1"/>
    <col min="11" max="11" width="11.7109375" style="147" customWidth="1"/>
    <col min="12" max="17" width="11.7109375" style="137" customWidth="1"/>
    <col min="18" max="18" width="11.7109375" style="148" customWidth="1" outlineLevel="1"/>
    <col min="19" max="19" width="11.7109375" style="145" customWidth="1"/>
    <col min="20" max="20" width="11.7109375" style="144" customWidth="1"/>
    <col min="21" max="21" width="11.7109375" style="137" customWidth="1"/>
    <col min="22" max="22" width="11.7109375" style="146" customWidth="1"/>
    <col min="23" max="23" width="11.7109375" style="137" customWidth="1"/>
    <col min="24" max="24" width="11.7109375" style="147" customWidth="1"/>
    <col min="25" max="27" width="11.7109375" style="137" customWidth="1"/>
    <col min="28" max="28" width="11.7109375" style="143" customWidth="1"/>
    <col min="29" max="29" width="11.7109375" style="136" customWidth="1"/>
    <col min="30" max="34" width="11.7109375" style="202" customWidth="1"/>
    <col min="35" max="35" width="11.7109375" style="235" customWidth="1"/>
    <col min="36" max="39" width="11.7109375" style="137" customWidth="1"/>
    <col min="40" max="40" width="11.7109375" style="148" customWidth="1"/>
    <col min="41" max="41" width="11.7109375" style="143" customWidth="1"/>
    <col min="42" max="42" width="11.7109375" style="144" customWidth="1"/>
    <col min="43" max="43" width="11.7109375" style="136" customWidth="1"/>
    <col min="44" max="47" width="11.7109375" style="137" customWidth="1"/>
    <col min="48" max="48" width="11.7109375" style="252" customWidth="1"/>
    <col min="49" max="50" width="11.7109375" style="137" customWidth="1"/>
    <col min="51" max="51" width="11.7109375" style="148" customWidth="1"/>
    <col min="52" max="52" width="11.7109375" style="144" customWidth="1"/>
    <col min="53" max="53" width="11.7109375" style="148" customWidth="1"/>
    <col min="54" max="54" width="11.7109375" style="149" customWidth="1"/>
    <col min="55" max="55" width="11.7109375" style="150" customWidth="1"/>
    <col min="56" max="56" width="11.7109375" style="149" customWidth="1"/>
    <col min="57" max="58" width="11.7109375" style="151" customWidth="1"/>
    <col min="59" max="59" width="11.7109375" style="137" customWidth="1"/>
    <col min="60" max="60" width="11.7109375" style="143" customWidth="1"/>
    <col min="61" max="61" width="11.7109375" style="144" customWidth="1"/>
    <col min="62" max="64" width="11.7109375" style="137" customWidth="1"/>
    <col min="65" max="65" width="11.7109375" style="148" customWidth="1"/>
    <col min="66" max="66" width="11.7109375" style="144" customWidth="1"/>
    <col min="67" max="67" width="11.7109375" style="137" customWidth="1"/>
    <col min="68" max="68" width="11.7109375" style="148" customWidth="1"/>
    <col min="69" max="69" width="11.7109375" style="144" customWidth="1"/>
    <col min="70" max="70" width="11.7109375" style="137" customWidth="1"/>
    <col min="71" max="71" width="11.7109375" style="148" customWidth="1"/>
    <col min="72" max="72" width="11.7109375" style="154" customWidth="1"/>
    <col min="73" max="73" width="11.7109375" style="281" customWidth="1"/>
    <col min="74" max="75" width="11.7109375" style="247" customWidth="1"/>
    <col min="76" max="77" width="11.7109375" style="152" customWidth="1"/>
    <col min="78" max="78" width="11.7109375" style="144" customWidth="1"/>
    <col min="79" max="80" width="11.7109375" style="137" customWidth="1"/>
    <col min="81" max="81" width="11.7109375" style="143" customWidth="1"/>
    <col min="82" max="82" width="13.140625" style="136" bestFit="1" customWidth="1"/>
    <col min="83" max="83" width="10.7109375" style="136" customWidth="1"/>
    <col min="84" max="84" width="17.28515625" style="137" hidden="1" customWidth="1" outlineLevel="1"/>
    <col min="85" max="85" width="12" style="137" hidden="1" customWidth="1" outlineLevel="1"/>
    <col min="86" max="86" width="12.140625" style="137" hidden="1" customWidth="1" outlineLevel="1"/>
    <col min="87" max="87" width="10.42578125" style="137" bestFit="1" customWidth="1" collapsed="1"/>
    <col min="88" max="88" width="10.140625" style="153" customWidth="1"/>
    <col min="89" max="89" width="16.85546875" style="144" bestFit="1" customWidth="1"/>
    <col min="90" max="90" width="10.7109375" style="136" customWidth="1"/>
    <col min="91" max="91" width="10.42578125" style="137" bestFit="1" customWidth="1"/>
    <col min="92" max="94" width="10.42578125" style="148" hidden="1" customWidth="1" outlineLevel="1"/>
    <col min="95" max="95" width="11.42578125" style="153" bestFit="1" customWidth="1" collapsed="1"/>
    <col min="96" max="98" width="11.7109375" style="152" customWidth="1"/>
    <col min="99" max="99" width="11.7109375" style="154" customWidth="1"/>
    <col min="100" max="100" width="11.7109375" style="281" customWidth="1"/>
    <col min="101" max="101" width="11.7109375" style="154" customWidth="1"/>
    <col min="102" max="112" width="11.7109375" style="152" customWidth="1"/>
    <col min="113" max="113" width="18.7109375" style="144" bestFit="1" customWidth="1"/>
    <col min="114" max="114" width="10.7109375" style="148" customWidth="1"/>
    <col min="115" max="115" width="10.7109375" style="215" customWidth="1"/>
    <col min="116" max="116" width="9.7109375" style="148" hidden="1" customWidth="1" outlineLevel="1"/>
    <col min="117" max="117" width="18.7109375" style="144" customWidth="1" collapsed="1"/>
    <col min="118" max="118" width="10.7109375" style="148" customWidth="1"/>
    <col min="119" max="119" width="18.7109375" style="144" customWidth="1"/>
    <col min="120" max="120" width="10.7109375" style="148" customWidth="1"/>
    <col min="121" max="121" width="15" style="152" customWidth="1"/>
    <col min="122" max="122" width="18.7109375" style="144" customWidth="1"/>
    <col min="123" max="123" width="10.7109375" style="148" customWidth="1"/>
    <col min="124" max="124" width="17.140625" style="152" customWidth="1"/>
    <col min="125" max="125" width="18.7109375" style="144" customWidth="1"/>
    <col min="126" max="126" width="9.7109375" style="137" customWidth="1"/>
    <col min="127" max="127" width="9.7109375" style="215" customWidth="1"/>
    <col min="128" max="128" width="9.140625" style="153" hidden="1" customWidth="1" outlineLevel="1"/>
    <col min="129" max="129" width="18.42578125" style="306" hidden="1" customWidth="1" outlineLevel="1" collapsed="1"/>
    <col min="130" max="130" width="10.140625" style="153" hidden="1" customWidth="1" outlineLevel="1"/>
    <col min="131" max="131" width="18.7109375" style="144" customWidth="1" collapsed="1"/>
    <col min="132" max="132" width="10.7109375" style="148" customWidth="1"/>
    <col min="133" max="133" width="18.7109375" style="144" customWidth="1"/>
    <col min="134" max="134" width="10.7109375" style="148" customWidth="1"/>
    <col min="135" max="135" width="18.7109375" style="144" customWidth="1"/>
    <col min="136" max="136" width="10.7109375" style="148" customWidth="1"/>
    <col min="137" max="137" width="18.7109375" style="144" customWidth="1"/>
    <col min="138" max="138" width="10.7109375" style="143" customWidth="1"/>
    <col min="139" max="139" width="10.7109375" style="354" customWidth="1"/>
    <col min="140" max="140" width="10.7109375" style="355" customWidth="1"/>
    <col min="141" max="141" width="10.7109375" style="356" customWidth="1" outlineLevel="1"/>
    <col min="142" max="143" width="10.7109375" style="356" customWidth="1"/>
    <col min="144" max="144" width="10.7109375" style="356" customWidth="1" outlineLevel="1"/>
    <col min="145" max="145" width="10.7109375" style="357" customWidth="1"/>
    <col min="146" max="146" width="9.140625" style="136"/>
    <col min="147" max="16384" width="9.140625" style="137"/>
  </cols>
  <sheetData>
    <row r="1" spans="1:146" s="257" customFormat="1" ht="24.75" customHeight="1" thickBot="1">
      <c r="A1" s="647" t="s">
        <v>32</v>
      </c>
      <c r="B1" s="648"/>
      <c r="C1" s="648"/>
      <c r="D1" s="648"/>
      <c r="E1" s="648"/>
      <c r="F1" s="648"/>
      <c r="G1" s="649"/>
      <c r="H1" s="650" t="s">
        <v>33</v>
      </c>
      <c r="I1" s="651"/>
      <c r="J1" s="651"/>
      <c r="K1" s="651"/>
      <c r="L1" s="651"/>
      <c r="M1" s="651"/>
      <c r="N1" s="651"/>
      <c r="O1" s="651"/>
      <c r="P1" s="651"/>
      <c r="Q1" s="651"/>
      <c r="R1" s="652"/>
      <c r="S1" s="653"/>
      <c r="T1" s="693" t="s">
        <v>52</v>
      </c>
      <c r="U1" s="694"/>
      <c r="V1" s="694"/>
      <c r="W1" s="694"/>
      <c r="X1" s="694"/>
      <c r="Y1" s="694"/>
      <c r="Z1" s="694"/>
      <c r="AA1" s="694"/>
      <c r="AB1" s="694"/>
      <c r="AC1" s="694"/>
      <c r="AD1" s="694"/>
      <c r="AE1" s="694"/>
      <c r="AF1" s="694"/>
      <c r="AG1" s="694"/>
      <c r="AH1" s="694"/>
      <c r="AI1" s="694"/>
      <c r="AJ1" s="694"/>
      <c r="AK1" s="694"/>
      <c r="AL1" s="694"/>
      <c r="AM1" s="694"/>
      <c r="AN1" s="695"/>
      <c r="AO1" s="696"/>
      <c r="AP1" s="697" t="s">
        <v>83</v>
      </c>
      <c r="AQ1" s="698"/>
      <c r="AR1" s="699"/>
      <c r="AS1" s="699"/>
      <c r="AT1" s="699"/>
      <c r="AU1" s="699"/>
      <c r="AV1" s="699"/>
      <c r="AW1" s="699"/>
      <c r="AX1" s="699"/>
      <c r="AY1" s="699"/>
      <c r="AZ1" s="699"/>
      <c r="BA1" s="699"/>
      <c r="BB1" s="699"/>
      <c r="BC1" s="700"/>
      <c r="BD1" s="701" t="s">
        <v>99</v>
      </c>
      <c r="BE1" s="702"/>
      <c r="BF1" s="702"/>
      <c r="BG1" s="702"/>
      <c r="BH1" s="703"/>
      <c r="BI1" s="690" t="s">
        <v>64</v>
      </c>
      <c r="BJ1" s="691"/>
      <c r="BK1" s="691"/>
      <c r="BL1" s="691"/>
      <c r="BM1" s="691"/>
      <c r="BN1" s="691"/>
      <c r="BO1" s="691"/>
      <c r="BP1" s="691"/>
      <c r="BQ1" s="691"/>
      <c r="BR1" s="691"/>
      <c r="BS1" s="691"/>
      <c r="BT1" s="691"/>
      <c r="BU1" s="691"/>
      <c r="BV1" s="691"/>
      <c r="BW1" s="691"/>
      <c r="BX1" s="691"/>
      <c r="BY1" s="691"/>
      <c r="BZ1" s="691"/>
      <c r="CA1" s="691"/>
      <c r="CB1" s="707"/>
      <c r="CC1" s="692"/>
      <c r="CD1" s="656" t="s">
        <v>107</v>
      </c>
      <c r="CE1" s="657"/>
      <c r="CF1" s="658"/>
      <c r="CG1" s="658"/>
      <c r="CH1" s="658"/>
      <c r="CI1" s="658"/>
      <c r="CJ1" s="658"/>
      <c r="CK1" s="658"/>
      <c r="CL1" s="658"/>
      <c r="CM1" s="658"/>
      <c r="CN1" s="658"/>
      <c r="CO1" s="658"/>
      <c r="CP1" s="658"/>
      <c r="CQ1" s="658"/>
      <c r="CR1" s="658"/>
      <c r="CS1" s="658"/>
      <c r="CT1" s="658"/>
      <c r="CU1" s="658"/>
      <c r="CV1" s="658"/>
      <c r="CW1" s="659"/>
      <c r="CX1" s="681" t="s">
        <v>284</v>
      </c>
      <c r="CY1" s="682"/>
      <c r="CZ1" s="682"/>
      <c r="DA1" s="682"/>
      <c r="DB1" s="682"/>
      <c r="DC1" s="682"/>
      <c r="DD1" s="682"/>
      <c r="DE1" s="682"/>
      <c r="DF1" s="682"/>
      <c r="DG1" s="682"/>
      <c r="DH1" s="683"/>
      <c r="DI1" s="730" t="s">
        <v>106</v>
      </c>
      <c r="DJ1" s="730"/>
      <c r="DK1" s="730"/>
      <c r="DL1" s="730"/>
      <c r="DM1" s="730"/>
      <c r="DN1" s="730"/>
      <c r="DO1" s="730"/>
      <c r="DP1" s="730"/>
      <c r="DQ1" s="730"/>
      <c r="DR1" s="730"/>
      <c r="DS1" s="730"/>
      <c r="DT1" s="730"/>
      <c r="DU1" s="730"/>
      <c r="DV1" s="730"/>
      <c r="DW1" s="730"/>
      <c r="DX1" s="730"/>
      <c r="DY1" s="730"/>
      <c r="DZ1" s="730"/>
      <c r="EA1" s="730"/>
      <c r="EB1" s="730"/>
      <c r="EC1" s="730"/>
      <c r="ED1" s="730"/>
      <c r="EE1" s="730"/>
      <c r="EF1" s="730"/>
      <c r="EG1" s="730"/>
      <c r="EH1" s="731"/>
      <c r="EI1" s="726" t="s">
        <v>208</v>
      </c>
      <c r="EJ1" s="727"/>
      <c r="EK1" s="727"/>
      <c r="EL1" s="727"/>
      <c r="EM1" s="727"/>
      <c r="EN1" s="727"/>
      <c r="EO1" s="728"/>
      <c r="EP1" s="256"/>
    </row>
    <row r="2" spans="1:146" s="255" customFormat="1" ht="42.75" customHeight="1" thickBot="1">
      <c r="A2" s="662" t="s">
        <v>31</v>
      </c>
      <c r="B2" s="664" t="s">
        <v>37</v>
      </c>
      <c r="C2" s="666" t="s">
        <v>51</v>
      </c>
      <c r="D2" s="654" t="s">
        <v>38</v>
      </c>
      <c r="E2" s="654" t="s">
        <v>39</v>
      </c>
      <c r="F2" s="654" t="s">
        <v>40</v>
      </c>
      <c r="G2" s="664" t="s">
        <v>41</v>
      </c>
      <c r="H2" s="668" t="s">
        <v>35</v>
      </c>
      <c r="I2" s="645" t="s">
        <v>42</v>
      </c>
      <c r="J2" s="645" t="s">
        <v>196</v>
      </c>
      <c r="K2" s="660" t="s">
        <v>197</v>
      </c>
      <c r="L2" s="612" t="s">
        <v>36</v>
      </c>
      <c r="M2" s="612" t="s">
        <v>34</v>
      </c>
      <c r="N2" s="612" t="s">
        <v>221</v>
      </c>
      <c r="O2" s="616" t="s">
        <v>238</v>
      </c>
      <c r="P2" s="612" t="s">
        <v>43</v>
      </c>
      <c r="Q2" s="612" t="s">
        <v>44</v>
      </c>
      <c r="R2" s="616" t="s">
        <v>249</v>
      </c>
      <c r="S2" s="614" t="s">
        <v>178</v>
      </c>
      <c r="T2" s="708" t="s">
        <v>81</v>
      </c>
      <c r="U2" s="709"/>
      <c r="V2" s="709"/>
      <c r="W2" s="709"/>
      <c r="X2" s="709"/>
      <c r="Y2" s="709"/>
      <c r="Z2" s="709"/>
      <c r="AA2" s="709"/>
      <c r="AB2" s="710"/>
      <c r="AC2" s="709" t="s">
        <v>82</v>
      </c>
      <c r="AD2" s="709"/>
      <c r="AE2" s="709"/>
      <c r="AF2" s="709"/>
      <c r="AG2" s="709"/>
      <c r="AH2" s="709"/>
      <c r="AI2" s="709"/>
      <c r="AJ2" s="709"/>
      <c r="AK2" s="709"/>
      <c r="AL2" s="709"/>
      <c r="AM2" s="709"/>
      <c r="AN2" s="713"/>
      <c r="AO2" s="710"/>
      <c r="AP2" s="714" t="s">
        <v>100</v>
      </c>
      <c r="AQ2" s="715"/>
      <c r="AR2" s="716"/>
      <c r="AS2" s="716"/>
      <c r="AT2" s="716"/>
      <c r="AU2" s="716"/>
      <c r="AV2" s="716"/>
      <c r="AW2" s="716"/>
      <c r="AX2" s="716"/>
      <c r="AY2" s="717"/>
      <c r="AZ2" s="714" t="s">
        <v>92</v>
      </c>
      <c r="BA2" s="717"/>
      <c r="BB2" s="714" t="s">
        <v>101</v>
      </c>
      <c r="BC2" s="717"/>
      <c r="BD2" s="704"/>
      <c r="BE2" s="705"/>
      <c r="BF2" s="705"/>
      <c r="BG2" s="705"/>
      <c r="BH2" s="706"/>
      <c r="BI2" s="636" t="s">
        <v>60</v>
      </c>
      <c r="BJ2" s="637"/>
      <c r="BK2" s="637"/>
      <c r="BL2" s="637"/>
      <c r="BM2" s="638"/>
      <c r="BN2" s="636" t="s">
        <v>61</v>
      </c>
      <c r="BO2" s="637"/>
      <c r="BP2" s="638"/>
      <c r="BQ2" s="636" t="s">
        <v>62</v>
      </c>
      <c r="BR2" s="637"/>
      <c r="BS2" s="638"/>
      <c r="BT2" s="718" t="s">
        <v>63</v>
      </c>
      <c r="BU2" s="711" t="s">
        <v>182</v>
      </c>
      <c r="BV2" s="641" t="s">
        <v>225</v>
      </c>
      <c r="BW2" s="641" t="s">
        <v>226</v>
      </c>
      <c r="BX2" s="643" t="s">
        <v>227</v>
      </c>
      <c r="BY2" s="644"/>
      <c r="BZ2" s="690" t="s">
        <v>105</v>
      </c>
      <c r="CA2" s="691"/>
      <c r="CB2" s="691"/>
      <c r="CC2" s="692"/>
      <c r="CD2" s="656" t="s">
        <v>115</v>
      </c>
      <c r="CE2" s="657"/>
      <c r="CF2" s="658"/>
      <c r="CG2" s="658"/>
      <c r="CH2" s="658"/>
      <c r="CI2" s="658"/>
      <c r="CJ2" s="659"/>
      <c r="CK2" s="670" t="s">
        <v>116</v>
      </c>
      <c r="CL2" s="671"/>
      <c r="CM2" s="672"/>
      <c r="CN2" s="673"/>
      <c r="CO2" s="673"/>
      <c r="CP2" s="673"/>
      <c r="CQ2" s="674"/>
      <c r="CR2" s="639" t="s">
        <v>108</v>
      </c>
      <c r="CS2" s="639" t="s">
        <v>109</v>
      </c>
      <c r="CT2" s="639" t="s">
        <v>110</v>
      </c>
      <c r="CU2" s="630" t="s">
        <v>111</v>
      </c>
      <c r="CV2" s="634" t="s">
        <v>112</v>
      </c>
      <c r="CW2" s="630" t="s">
        <v>113</v>
      </c>
      <c r="CX2" s="681" t="s">
        <v>285</v>
      </c>
      <c r="CY2" s="682"/>
      <c r="CZ2" s="682"/>
      <c r="DA2" s="684"/>
      <c r="DB2" s="681" t="s">
        <v>290</v>
      </c>
      <c r="DC2" s="682"/>
      <c r="DD2" s="682"/>
      <c r="DE2" s="682"/>
      <c r="DF2" s="682"/>
      <c r="DG2" s="682"/>
      <c r="DH2" s="684"/>
      <c r="DI2" s="724" t="s">
        <v>124</v>
      </c>
      <c r="DJ2" s="729"/>
      <c r="DK2" s="729"/>
      <c r="DL2" s="725"/>
      <c r="DM2" s="632" t="s">
        <v>263</v>
      </c>
      <c r="DN2" s="633"/>
      <c r="DO2" s="632" t="s">
        <v>126</v>
      </c>
      <c r="DP2" s="633"/>
      <c r="DQ2" s="364" t="s">
        <v>121</v>
      </c>
      <c r="DR2" s="632" t="s">
        <v>122</v>
      </c>
      <c r="DS2" s="633"/>
      <c r="DT2" s="364" t="s">
        <v>123</v>
      </c>
      <c r="DU2" s="632" t="s">
        <v>129</v>
      </c>
      <c r="DV2" s="732"/>
      <c r="DW2" s="733"/>
      <c r="DX2" s="633"/>
      <c r="DY2" s="724" t="s">
        <v>245</v>
      </c>
      <c r="DZ2" s="725"/>
      <c r="EA2" s="632" t="s">
        <v>128</v>
      </c>
      <c r="EB2" s="732"/>
      <c r="EC2" s="732"/>
      <c r="ED2" s="732"/>
      <c r="EE2" s="732"/>
      <c r="EF2" s="732"/>
      <c r="EG2" s="732"/>
      <c r="EH2" s="633"/>
      <c r="EI2" s="720" t="s">
        <v>212</v>
      </c>
      <c r="EJ2" s="721"/>
      <c r="EK2" s="722"/>
      <c r="EL2" s="723" t="s">
        <v>213</v>
      </c>
      <c r="EM2" s="721"/>
      <c r="EN2" s="722"/>
      <c r="EO2" s="367" t="s">
        <v>214</v>
      </c>
      <c r="EP2" s="254"/>
    </row>
    <row r="3" spans="1:146" s="204" customFormat="1" ht="137.25" customHeight="1" thickBot="1">
      <c r="A3" s="663"/>
      <c r="B3" s="665"/>
      <c r="C3" s="667"/>
      <c r="D3" s="655"/>
      <c r="E3" s="655"/>
      <c r="F3" s="655"/>
      <c r="G3" s="665"/>
      <c r="H3" s="669"/>
      <c r="I3" s="646"/>
      <c r="J3" s="646"/>
      <c r="K3" s="661"/>
      <c r="L3" s="613"/>
      <c r="M3" s="613"/>
      <c r="N3" s="613"/>
      <c r="O3" s="617"/>
      <c r="P3" s="613"/>
      <c r="Q3" s="613"/>
      <c r="R3" s="617"/>
      <c r="S3" s="615"/>
      <c r="T3" s="358" t="s">
        <v>45</v>
      </c>
      <c r="U3" s="359" t="s">
        <v>46</v>
      </c>
      <c r="V3" s="360" t="s">
        <v>50</v>
      </c>
      <c r="W3" s="359" t="s">
        <v>47</v>
      </c>
      <c r="X3" s="361" t="s">
        <v>48</v>
      </c>
      <c r="Y3" s="359" t="s">
        <v>49</v>
      </c>
      <c r="Z3" s="359" t="s">
        <v>72</v>
      </c>
      <c r="AA3" s="359" t="s">
        <v>73</v>
      </c>
      <c r="AB3" s="362" t="s">
        <v>79</v>
      </c>
      <c r="AC3" s="368" t="s">
        <v>80</v>
      </c>
      <c r="AD3" s="369" t="s">
        <v>70</v>
      </c>
      <c r="AE3" s="369" t="s">
        <v>67</v>
      </c>
      <c r="AF3" s="369" t="s">
        <v>68</v>
      </c>
      <c r="AG3" s="369" t="s">
        <v>69</v>
      </c>
      <c r="AH3" s="369"/>
      <c r="AI3" s="370" t="s">
        <v>224</v>
      </c>
      <c r="AJ3" s="359" t="s">
        <v>74</v>
      </c>
      <c r="AK3" s="359" t="s">
        <v>75</v>
      </c>
      <c r="AL3" s="359" t="s">
        <v>65</v>
      </c>
      <c r="AM3" s="359" t="s">
        <v>66</v>
      </c>
      <c r="AN3" s="371" t="s">
        <v>240</v>
      </c>
      <c r="AO3" s="362" t="s">
        <v>71</v>
      </c>
      <c r="AP3" s="372" t="s">
        <v>87</v>
      </c>
      <c r="AQ3" s="373" t="s">
        <v>199</v>
      </c>
      <c r="AR3" s="374" t="s">
        <v>86</v>
      </c>
      <c r="AS3" s="374" t="s">
        <v>86</v>
      </c>
      <c r="AT3" s="374" t="s">
        <v>200</v>
      </c>
      <c r="AU3" s="374" t="s">
        <v>201</v>
      </c>
      <c r="AV3" s="375" t="s">
        <v>90</v>
      </c>
      <c r="AW3" s="374" t="s">
        <v>89</v>
      </c>
      <c r="AX3" s="374" t="s">
        <v>91</v>
      </c>
      <c r="AY3" s="376" t="s">
        <v>88</v>
      </c>
      <c r="AZ3" s="372" t="s">
        <v>84</v>
      </c>
      <c r="BA3" s="376" t="s">
        <v>85</v>
      </c>
      <c r="BB3" s="372" t="s">
        <v>84</v>
      </c>
      <c r="BC3" s="377" t="s">
        <v>85</v>
      </c>
      <c r="BD3" s="378" t="s">
        <v>94</v>
      </c>
      <c r="BE3" s="379" t="s">
        <v>95</v>
      </c>
      <c r="BF3" s="379" t="s">
        <v>96</v>
      </c>
      <c r="BG3" s="379" t="s">
        <v>97</v>
      </c>
      <c r="BH3" s="380" t="s">
        <v>98</v>
      </c>
      <c r="BI3" s="381" t="s">
        <v>53</v>
      </c>
      <c r="BJ3" s="382" t="s">
        <v>54</v>
      </c>
      <c r="BK3" s="382" t="s">
        <v>217</v>
      </c>
      <c r="BL3" s="382" t="s">
        <v>55</v>
      </c>
      <c r="BM3" s="383" t="s">
        <v>56</v>
      </c>
      <c r="BN3" s="381" t="s">
        <v>57</v>
      </c>
      <c r="BO3" s="382" t="s">
        <v>58</v>
      </c>
      <c r="BP3" s="383" t="s">
        <v>59</v>
      </c>
      <c r="BQ3" s="381" t="s">
        <v>57</v>
      </c>
      <c r="BR3" s="382" t="s">
        <v>58</v>
      </c>
      <c r="BS3" s="383" t="s">
        <v>59</v>
      </c>
      <c r="BT3" s="719"/>
      <c r="BU3" s="712"/>
      <c r="BV3" s="642"/>
      <c r="BW3" s="642"/>
      <c r="BX3" s="384" t="s">
        <v>229</v>
      </c>
      <c r="BY3" s="385" t="s">
        <v>228</v>
      </c>
      <c r="BZ3" s="386" t="s">
        <v>103</v>
      </c>
      <c r="CA3" s="387" t="s">
        <v>102</v>
      </c>
      <c r="CB3" s="387" t="s">
        <v>211</v>
      </c>
      <c r="CC3" s="388" t="s">
        <v>104</v>
      </c>
      <c r="CD3" s="395" t="s">
        <v>117</v>
      </c>
      <c r="CE3" s="395" t="s">
        <v>257</v>
      </c>
      <c r="CF3" s="396"/>
      <c r="CG3" s="396" t="s">
        <v>188</v>
      </c>
      <c r="CH3" s="396" t="s">
        <v>187</v>
      </c>
      <c r="CI3" s="675" t="s">
        <v>118</v>
      </c>
      <c r="CJ3" s="676"/>
      <c r="CK3" s="397" t="s">
        <v>117</v>
      </c>
      <c r="CL3" s="395" t="s">
        <v>258</v>
      </c>
      <c r="CM3" s="675" t="s">
        <v>118</v>
      </c>
      <c r="CN3" s="685"/>
      <c r="CO3" s="685"/>
      <c r="CP3" s="685"/>
      <c r="CQ3" s="676"/>
      <c r="CR3" s="640"/>
      <c r="CS3" s="640"/>
      <c r="CT3" s="640"/>
      <c r="CU3" s="631"/>
      <c r="CV3" s="635"/>
      <c r="CW3" s="631"/>
      <c r="CX3" s="592" t="s">
        <v>286</v>
      </c>
      <c r="CY3" s="592" t="s">
        <v>287</v>
      </c>
      <c r="CZ3" s="592" t="s">
        <v>288</v>
      </c>
      <c r="DA3" s="592" t="s">
        <v>289</v>
      </c>
      <c r="DB3" s="592" t="s">
        <v>291</v>
      </c>
      <c r="DC3" s="592" t="s">
        <v>292</v>
      </c>
      <c r="DD3" s="592" t="s">
        <v>293</v>
      </c>
      <c r="DE3" s="592" t="s">
        <v>296</v>
      </c>
      <c r="DF3" s="592" t="s">
        <v>294</v>
      </c>
      <c r="DG3" s="592" t="s">
        <v>295</v>
      </c>
      <c r="DH3" s="592" t="s">
        <v>297</v>
      </c>
      <c r="DI3" s="398" t="s">
        <v>117</v>
      </c>
      <c r="DJ3" s="399" t="s">
        <v>127</v>
      </c>
      <c r="DK3" s="389" t="s">
        <v>250</v>
      </c>
      <c r="DL3" s="390" t="s">
        <v>251</v>
      </c>
      <c r="DM3" s="398" t="s">
        <v>117</v>
      </c>
      <c r="DN3" s="399" t="s">
        <v>127</v>
      </c>
      <c r="DO3" s="398" t="s">
        <v>117</v>
      </c>
      <c r="DP3" s="399" t="s">
        <v>127</v>
      </c>
      <c r="DQ3" s="400" t="s">
        <v>127</v>
      </c>
      <c r="DR3" s="398" t="s">
        <v>117</v>
      </c>
      <c r="DS3" s="399" t="s">
        <v>127</v>
      </c>
      <c r="DT3" s="400" t="s">
        <v>127</v>
      </c>
      <c r="DU3" s="398" t="s">
        <v>117</v>
      </c>
      <c r="DV3" s="401" t="s">
        <v>127</v>
      </c>
      <c r="DW3" s="389" t="s">
        <v>250</v>
      </c>
      <c r="DX3" s="391" t="s">
        <v>252</v>
      </c>
      <c r="DY3" s="365" t="s">
        <v>117</v>
      </c>
      <c r="DZ3" s="366" t="s">
        <v>127</v>
      </c>
      <c r="EA3" s="398" t="s">
        <v>117</v>
      </c>
      <c r="EB3" s="399" t="s">
        <v>127</v>
      </c>
      <c r="EC3" s="398" t="s">
        <v>117</v>
      </c>
      <c r="ED3" s="399" t="s">
        <v>127</v>
      </c>
      <c r="EE3" s="398" t="s">
        <v>117</v>
      </c>
      <c r="EF3" s="399" t="s">
        <v>127</v>
      </c>
      <c r="EG3" s="398" t="s">
        <v>117</v>
      </c>
      <c r="EH3" s="402" t="s">
        <v>127</v>
      </c>
      <c r="EI3" s="392" t="s">
        <v>209</v>
      </c>
      <c r="EJ3" s="393" t="s">
        <v>264</v>
      </c>
      <c r="EK3" s="393" t="s">
        <v>253</v>
      </c>
      <c r="EL3" s="393" t="s">
        <v>210</v>
      </c>
      <c r="EM3" s="393" t="s">
        <v>265</v>
      </c>
      <c r="EN3" s="393" t="s">
        <v>254</v>
      </c>
      <c r="EO3" s="394" t="s">
        <v>215</v>
      </c>
      <c r="EP3" s="203"/>
    </row>
    <row r="4" spans="1:146" s="55" customFormat="1" ht="45" customHeight="1" thickBot="1">
      <c r="A4" s="626" t="s">
        <v>93</v>
      </c>
      <c r="B4" s="627"/>
      <c r="C4" s="54"/>
      <c r="D4" s="55" t="s">
        <v>242</v>
      </c>
      <c r="E4" s="55" t="s">
        <v>242</v>
      </c>
      <c r="F4" s="55" t="s">
        <v>242</v>
      </c>
      <c r="G4" s="55" t="s">
        <v>242</v>
      </c>
      <c r="H4" s="266" t="s">
        <v>244</v>
      </c>
      <c r="I4" s="55" t="s">
        <v>157</v>
      </c>
      <c r="J4" s="56" t="s">
        <v>241</v>
      </c>
      <c r="K4" s="59" t="s">
        <v>114</v>
      </c>
      <c r="L4" s="56" t="s">
        <v>189</v>
      </c>
      <c r="M4" s="55" t="s">
        <v>114</v>
      </c>
      <c r="N4" s="55" t="s">
        <v>151</v>
      </c>
      <c r="P4" s="55" t="s">
        <v>149</v>
      </c>
      <c r="Q4" s="55" t="s">
        <v>149</v>
      </c>
      <c r="R4" s="363"/>
      <c r="S4" s="57" t="s">
        <v>179</v>
      </c>
      <c r="T4" s="222" t="s">
        <v>152</v>
      </c>
      <c r="U4" s="55" t="s">
        <v>153</v>
      </c>
      <c r="V4" s="58"/>
      <c r="W4" s="55" t="s">
        <v>149</v>
      </c>
      <c r="X4" s="59" t="s">
        <v>151</v>
      </c>
      <c r="Y4" s="55" t="s">
        <v>154</v>
      </c>
      <c r="Z4" s="55" t="s">
        <v>231</v>
      </c>
      <c r="AA4" s="55" t="s">
        <v>231</v>
      </c>
      <c r="AB4" s="223" t="s">
        <v>232</v>
      </c>
      <c r="AC4" s="54" t="s">
        <v>232</v>
      </c>
      <c r="AD4" s="55" t="s">
        <v>154</v>
      </c>
      <c r="AE4" s="55" t="s">
        <v>154</v>
      </c>
      <c r="AF4" s="55" t="s">
        <v>154</v>
      </c>
      <c r="AG4" s="55" t="s">
        <v>154</v>
      </c>
      <c r="AH4" s="193"/>
      <c r="AI4" s="230" t="s">
        <v>114</v>
      </c>
      <c r="AJ4" s="55" t="s">
        <v>114</v>
      </c>
      <c r="AK4" s="55" t="s">
        <v>114</v>
      </c>
      <c r="AL4" s="55" t="s">
        <v>232</v>
      </c>
      <c r="AM4" s="55" t="s">
        <v>232</v>
      </c>
      <c r="AN4" s="60" t="s">
        <v>231</v>
      </c>
      <c r="AO4" s="223" t="s">
        <v>231</v>
      </c>
      <c r="AP4" s="253" t="s">
        <v>158</v>
      </c>
      <c r="AQ4" s="54" t="s">
        <v>158</v>
      </c>
      <c r="AR4" s="55" t="s">
        <v>158</v>
      </c>
      <c r="AS4" s="55" t="s">
        <v>114</v>
      </c>
      <c r="AT4" s="165" t="s">
        <v>114</v>
      </c>
      <c r="AU4" s="165" t="s">
        <v>114</v>
      </c>
      <c r="AV4" s="165" t="s">
        <v>114</v>
      </c>
      <c r="AW4" s="55" t="s">
        <v>158</v>
      </c>
      <c r="AX4" s="55" t="s">
        <v>158</v>
      </c>
      <c r="AY4" s="60" t="s">
        <v>114</v>
      </c>
      <c r="AZ4" s="222" t="s">
        <v>233</v>
      </c>
      <c r="BA4" s="60" t="s">
        <v>234</v>
      </c>
      <c r="BB4" s="222" t="s">
        <v>233</v>
      </c>
      <c r="BC4" s="223" t="s">
        <v>234</v>
      </c>
      <c r="BD4" s="222" t="s">
        <v>158</v>
      </c>
      <c r="BE4" s="55" t="s">
        <v>114</v>
      </c>
      <c r="BF4" s="55" t="s">
        <v>114</v>
      </c>
      <c r="BG4" s="55" t="s">
        <v>160</v>
      </c>
      <c r="BH4" s="223" t="s">
        <v>114</v>
      </c>
      <c r="BI4" s="222" t="s">
        <v>154</v>
      </c>
      <c r="BJ4" s="55" t="s">
        <v>154</v>
      </c>
      <c r="BK4" s="55" t="s">
        <v>154</v>
      </c>
      <c r="BL4" s="55" t="s">
        <v>161</v>
      </c>
      <c r="BM4" s="60" t="s">
        <v>149</v>
      </c>
      <c r="BN4" s="222" t="s">
        <v>161</v>
      </c>
      <c r="BO4" s="55" t="s">
        <v>152</v>
      </c>
      <c r="BP4" s="60" t="s">
        <v>235</v>
      </c>
      <c r="BQ4" s="222" t="s">
        <v>161</v>
      </c>
      <c r="BR4" s="55" t="s">
        <v>152</v>
      </c>
      <c r="BS4" s="60" t="s">
        <v>235</v>
      </c>
      <c r="BT4" s="63" t="s">
        <v>152</v>
      </c>
      <c r="BU4" s="274" t="s">
        <v>243</v>
      </c>
      <c r="BV4" s="242" t="s">
        <v>114</v>
      </c>
      <c r="BW4" s="242" t="s">
        <v>114</v>
      </c>
      <c r="BX4" s="688" t="s">
        <v>114</v>
      </c>
      <c r="BY4" s="689"/>
      <c r="BZ4" s="286" t="s">
        <v>231</v>
      </c>
      <c r="CA4" s="287" t="s">
        <v>231</v>
      </c>
      <c r="CB4" s="287" t="s">
        <v>151</v>
      </c>
      <c r="CC4" s="288" t="s">
        <v>231</v>
      </c>
      <c r="CD4" s="285" t="s">
        <v>244</v>
      </c>
      <c r="CE4" s="285" t="s">
        <v>114</v>
      </c>
      <c r="CF4" s="287"/>
      <c r="CG4" s="287"/>
      <c r="CH4" s="287"/>
      <c r="CI4" s="287" t="s">
        <v>119</v>
      </c>
      <c r="CJ4" s="295" t="s">
        <v>120</v>
      </c>
      <c r="CK4" s="266" t="s">
        <v>244</v>
      </c>
      <c r="CL4" s="54" t="s">
        <v>114</v>
      </c>
      <c r="CM4" s="55" t="s">
        <v>119</v>
      </c>
      <c r="CN4" s="60"/>
      <c r="CO4" s="60"/>
      <c r="CP4" s="60"/>
      <c r="CQ4" s="62" t="s">
        <v>120</v>
      </c>
      <c r="CR4" s="61" t="s">
        <v>114</v>
      </c>
      <c r="CS4" s="61" t="s">
        <v>231</v>
      </c>
      <c r="CT4" s="61" t="s">
        <v>154</v>
      </c>
      <c r="CU4" s="63" t="s">
        <v>114</v>
      </c>
      <c r="CV4" s="274" t="s">
        <v>161</v>
      </c>
      <c r="CW4" s="63" t="s">
        <v>114</v>
      </c>
      <c r="CX4" s="61"/>
      <c r="CY4" s="61"/>
      <c r="CZ4" s="61"/>
      <c r="DA4" s="61"/>
      <c r="DB4" s="61"/>
      <c r="DC4" s="61"/>
      <c r="DD4" s="61"/>
      <c r="DE4" s="61"/>
      <c r="DF4" s="61"/>
      <c r="DG4" s="61"/>
      <c r="DH4" s="61"/>
      <c r="DI4" s="266" t="s">
        <v>244</v>
      </c>
      <c r="DJ4" s="60" t="s">
        <v>248</v>
      </c>
      <c r="DK4" s="206" t="s">
        <v>247</v>
      </c>
      <c r="DL4" s="60" t="s">
        <v>247</v>
      </c>
      <c r="DM4" s="266" t="s">
        <v>244</v>
      </c>
      <c r="DN4" s="60" t="s">
        <v>119</v>
      </c>
      <c r="DO4" s="266" t="s">
        <v>244</v>
      </c>
      <c r="DP4" s="60" t="s">
        <v>119</v>
      </c>
      <c r="DQ4" s="61" t="s">
        <v>114</v>
      </c>
      <c r="DR4" s="266" t="s">
        <v>244</v>
      </c>
      <c r="DS4" s="60" t="s">
        <v>158</v>
      </c>
      <c r="DT4" s="61" t="s">
        <v>114</v>
      </c>
      <c r="DU4" s="266" t="s">
        <v>244</v>
      </c>
      <c r="DV4" s="55" t="s">
        <v>230</v>
      </c>
      <c r="DW4" s="206" t="s">
        <v>181</v>
      </c>
      <c r="DX4" s="62" t="s">
        <v>181</v>
      </c>
      <c r="DY4" s="300" t="s">
        <v>244</v>
      </c>
      <c r="DZ4" s="62" t="s">
        <v>119</v>
      </c>
      <c r="EA4" s="266" t="s">
        <v>244</v>
      </c>
      <c r="EB4" s="60" t="s">
        <v>119</v>
      </c>
      <c r="EC4" s="266" t="s">
        <v>244</v>
      </c>
      <c r="ED4" s="60" t="s">
        <v>119</v>
      </c>
      <c r="EE4" s="266" t="s">
        <v>244</v>
      </c>
      <c r="EF4" s="60" t="s">
        <v>119</v>
      </c>
      <c r="EG4" s="266" t="s">
        <v>244</v>
      </c>
      <c r="EH4" s="223" t="s">
        <v>119</v>
      </c>
      <c r="EI4" s="61" t="s">
        <v>223</v>
      </c>
      <c r="EJ4" s="55" t="s">
        <v>222</v>
      </c>
      <c r="EK4" s="55" t="s">
        <v>222</v>
      </c>
      <c r="EL4" s="60" t="s">
        <v>179</v>
      </c>
      <c r="EM4" s="55" t="s">
        <v>216</v>
      </c>
      <c r="EN4" s="55" t="s">
        <v>216</v>
      </c>
      <c r="EO4" s="339" t="s">
        <v>158</v>
      </c>
      <c r="EP4" s="54"/>
    </row>
    <row r="5" spans="1:146" s="290" customFormat="1" ht="24.95" customHeight="1" thickBot="1">
      <c r="A5" s="628" t="s">
        <v>76</v>
      </c>
      <c r="B5" s="629"/>
      <c r="C5" s="307"/>
      <c r="G5" s="308"/>
      <c r="H5" s="289"/>
      <c r="K5" s="309"/>
      <c r="L5" s="310"/>
      <c r="P5" s="290">
        <v>2000</v>
      </c>
      <c r="R5" s="293"/>
      <c r="S5" s="311"/>
      <c r="T5" s="289"/>
      <c r="U5" s="290">
        <v>1020</v>
      </c>
      <c r="V5" s="312">
        <v>1.1000000000000001</v>
      </c>
      <c r="X5" s="309">
        <v>12</v>
      </c>
      <c r="Z5" s="290">
        <v>25</v>
      </c>
      <c r="AA5" s="290">
        <v>25</v>
      </c>
      <c r="AB5" s="308">
        <v>7</v>
      </c>
      <c r="AC5" s="307">
        <v>5.5</v>
      </c>
      <c r="AD5" s="313">
        <v>-35</v>
      </c>
      <c r="AE5" s="313">
        <v>-40</v>
      </c>
      <c r="AF5" s="313">
        <v>-40</v>
      </c>
      <c r="AG5" s="313">
        <v>-40</v>
      </c>
      <c r="AH5" s="313"/>
      <c r="AI5" s="314"/>
      <c r="AL5" s="290">
        <v>110</v>
      </c>
      <c r="AM5" s="290">
        <v>110</v>
      </c>
      <c r="AN5" s="293"/>
      <c r="AO5" s="308">
        <v>20</v>
      </c>
      <c r="AP5" s="289"/>
      <c r="AQ5" s="307"/>
      <c r="AV5" s="315">
        <v>4.7</v>
      </c>
      <c r="AY5" s="293"/>
      <c r="AZ5" s="289"/>
      <c r="BA5" s="293"/>
      <c r="BB5" s="289"/>
      <c r="BC5" s="308"/>
      <c r="BD5" s="289"/>
      <c r="BH5" s="308"/>
      <c r="BI5" s="289">
        <v>780</v>
      </c>
      <c r="BM5" s="293"/>
      <c r="BN5" s="289"/>
      <c r="BP5" s="293"/>
      <c r="BQ5" s="289"/>
      <c r="BS5" s="293"/>
      <c r="BT5" s="316"/>
      <c r="BU5" s="317">
        <v>480</v>
      </c>
      <c r="BV5" s="318"/>
      <c r="BW5" s="318"/>
      <c r="BX5" s="677">
        <v>0.7</v>
      </c>
      <c r="BY5" s="678"/>
      <c r="BZ5" s="289">
        <v>2.9</v>
      </c>
      <c r="CA5" s="290">
        <v>3.5</v>
      </c>
      <c r="CB5" s="290">
        <v>32</v>
      </c>
      <c r="CC5" s="293">
        <v>1.9</v>
      </c>
      <c r="CD5" s="289"/>
      <c r="CE5" s="307"/>
      <c r="CJ5" s="311">
        <v>2.5</v>
      </c>
      <c r="CK5" s="307"/>
      <c r="CL5" s="307"/>
      <c r="CN5" s="293"/>
      <c r="CO5" s="293"/>
      <c r="CP5" s="293"/>
      <c r="CQ5" s="319"/>
      <c r="CR5" s="320"/>
      <c r="CS5" s="320"/>
      <c r="CT5" s="320"/>
      <c r="CU5" s="316">
        <v>20</v>
      </c>
      <c r="CV5" s="317">
        <v>55</v>
      </c>
      <c r="CW5" s="316"/>
      <c r="CX5" s="320"/>
      <c r="CY5" s="320"/>
      <c r="CZ5" s="320"/>
      <c r="DA5" s="320"/>
      <c r="DB5" s="320"/>
      <c r="DC5" s="320"/>
      <c r="DD5" s="320"/>
      <c r="DE5" s="320"/>
      <c r="DF5" s="320"/>
      <c r="DG5" s="320"/>
      <c r="DH5" s="320"/>
      <c r="DI5" s="289"/>
      <c r="DJ5" s="293"/>
      <c r="DK5" s="321">
        <v>300</v>
      </c>
      <c r="DL5" s="293">
        <v>100</v>
      </c>
      <c r="DM5" s="289"/>
      <c r="DN5" s="293"/>
      <c r="DO5" s="289"/>
      <c r="DP5" s="293"/>
      <c r="DQ5" s="320"/>
      <c r="DR5" s="289"/>
      <c r="DS5" s="293"/>
      <c r="DT5" s="320"/>
      <c r="DU5" s="289"/>
      <c r="DW5" s="321">
        <v>28</v>
      </c>
      <c r="DX5" s="321">
        <v>28</v>
      </c>
      <c r="DY5" s="318"/>
      <c r="DZ5" s="321"/>
      <c r="EA5" s="289"/>
      <c r="EB5" s="293"/>
      <c r="EC5" s="289"/>
      <c r="ED5" s="293"/>
      <c r="EE5" s="289"/>
      <c r="EF5" s="293"/>
      <c r="EG5" s="289"/>
      <c r="EH5" s="308"/>
      <c r="EI5" s="340"/>
      <c r="EJ5" s="307"/>
      <c r="EL5" s="290">
        <v>5.56</v>
      </c>
      <c r="EO5" s="341">
        <v>400</v>
      </c>
      <c r="EP5" s="307"/>
    </row>
    <row r="6" spans="1:146" s="269" customFormat="1" ht="24.95" customHeight="1" thickBot="1">
      <c r="A6" s="620" t="s">
        <v>78</v>
      </c>
      <c r="B6" s="621"/>
      <c r="C6" s="78"/>
      <c r="G6" s="268"/>
      <c r="H6" s="267"/>
      <c r="K6" s="79"/>
      <c r="L6" s="75"/>
      <c r="R6" s="80"/>
      <c r="S6" s="76"/>
      <c r="T6" s="267"/>
      <c r="V6" s="77"/>
      <c r="X6" s="79"/>
      <c r="AB6" s="268">
        <v>6</v>
      </c>
      <c r="AC6" s="78">
        <v>4.5</v>
      </c>
      <c r="AD6" s="195"/>
      <c r="AE6" s="195"/>
      <c r="AF6" s="195"/>
      <c r="AG6" s="195"/>
      <c r="AH6" s="195"/>
      <c r="AI6" s="231"/>
      <c r="AL6" s="269">
        <v>100</v>
      </c>
      <c r="AM6" s="269">
        <v>100</v>
      </c>
      <c r="AN6" s="80"/>
      <c r="AO6" s="268"/>
      <c r="AP6" s="267"/>
      <c r="AQ6" s="78"/>
      <c r="AV6" s="248"/>
      <c r="AY6" s="80"/>
      <c r="AZ6" s="267"/>
      <c r="BA6" s="80"/>
      <c r="BB6" s="267"/>
      <c r="BC6" s="268"/>
      <c r="BD6" s="267"/>
      <c r="BH6" s="268"/>
      <c r="BI6" s="267"/>
      <c r="BJ6" s="269">
        <v>100</v>
      </c>
      <c r="BM6" s="80"/>
      <c r="BN6" s="267"/>
      <c r="BP6" s="80"/>
      <c r="BQ6" s="267"/>
      <c r="BS6" s="80"/>
      <c r="BT6" s="83"/>
      <c r="BU6" s="275"/>
      <c r="BV6" s="243"/>
      <c r="BW6" s="243"/>
      <c r="BX6" s="686"/>
      <c r="BY6" s="687"/>
      <c r="BZ6" s="267"/>
      <c r="CC6" s="80"/>
      <c r="CD6" s="267"/>
      <c r="CE6" s="78"/>
      <c r="CJ6" s="76"/>
      <c r="CK6" s="78"/>
      <c r="CL6" s="78"/>
      <c r="CN6" s="80"/>
      <c r="CO6" s="80"/>
      <c r="CP6" s="80"/>
      <c r="CQ6" s="82"/>
      <c r="CR6" s="284"/>
      <c r="CS6" s="284"/>
      <c r="CT6" s="284">
        <v>200</v>
      </c>
      <c r="CU6" s="83">
        <v>10</v>
      </c>
      <c r="CV6" s="275"/>
      <c r="CW6" s="83"/>
      <c r="CX6" s="574"/>
      <c r="CY6" s="574"/>
      <c r="CZ6" s="574"/>
      <c r="DA6" s="574"/>
      <c r="DB6" s="574"/>
      <c r="DC6" s="574"/>
      <c r="DD6" s="574"/>
      <c r="DE6" s="574"/>
      <c r="DF6" s="574"/>
      <c r="DG6" s="574"/>
      <c r="DH6" s="574"/>
      <c r="DI6" s="267"/>
      <c r="DJ6" s="80"/>
      <c r="DK6" s="208"/>
      <c r="DL6" s="80"/>
      <c r="DM6" s="267"/>
      <c r="DN6" s="80"/>
      <c r="DO6" s="267"/>
      <c r="DP6" s="80"/>
      <c r="DQ6" s="284"/>
      <c r="DR6" s="267"/>
      <c r="DS6" s="80"/>
      <c r="DT6" s="284"/>
      <c r="DU6" s="267"/>
      <c r="DW6" s="208"/>
      <c r="DX6" s="208"/>
      <c r="DY6" s="243"/>
      <c r="DZ6" s="208"/>
      <c r="EA6" s="267"/>
      <c r="EB6" s="80"/>
      <c r="EC6" s="267"/>
      <c r="ED6" s="80"/>
      <c r="EE6" s="267"/>
      <c r="EF6" s="80"/>
      <c r="EG6" s="267"/>
      <c r="EH6" s="268"/>
      <c r="EI6" s="342"/>
      <c r="EJ6" s="78"/>
      <c r="EK6" s="346"/>
      <c r="EL6" s="346"/>
      <c r="EM6" s="346"/>
      <c r="EN6" s="346"/>
      <c r="EO6" s="343"/>
      <c r="EP6" s="78"/>
    </row>
    <row r="7" spans="1:146" s="292" customFormat="1" ht="24.75" customHeight="1" thickBot="1">
      <c r="A7" s="624" t="s">
        <v>77</v>
      </c>
      <c r="B7" s="625"/>
      <c r="C7" s="322"/>
      <c r="G7" s="323"/>
      <c r="H7" s="291"/>
      <c r="K7" s="324"/>
      <c r="L7" s="325"/>
      <c r="P7" s="292">
        <v>710</v>
      </c>
      <c r="R7" s="294"/>
      <c r="S7" s="326"/>
      <c r="T7" s="291"/>
      <c r="U7" s="292">
        <v>980</v>
      </c>
      <c r="V7" s="327">
        <v>0.9</v>
      </c>
      <c r="X7" s="324">
        <v>9</v>
      </c>
      <c r="AA7" s="292">
        <v>20</v>
      </c>
      <c r="AB7" s="323">
        <v>5</v>
      </c>
      <c r="AC7" s="322">
        <v>3.5</v>
      </c>
      <c r="AD7" s="328">
        <v>-20</v>
      </c>
      <c r="AE7" s="328">
        <v>-25</v>
      </c>
      <c r="AF7" s="328">
        <v>-25</v>
      </c>
      <c r="AG7" s="328">
        <v>-25</v>
      </c>
      <c r="AH7" s="328"/>
      <c r="AI7" s="329"/>
      <c r="AL7" s="292">
        <v>95</v>
      </c>
      <c r="AM7" s="292">
        <v>95</v>
      </c>
      <c r="AN7" s="294"/>
      <c r="AO7" s="323"/>
      <c r="AP7" s="291"/>
      <c r="AQ7" s="322"/>
      <c r="AV7" s="330">
        <v>4</v>
      </c>
      <c r="AY7" s="294"/>
      <c r="AZ7" s="291"/>
      <c r="BA7" s="294"/>
      <c r="BB7" s="291"/>
      <c r="BC7" s="323"/>
      <c r="BD7" s="291"/>
      <c r="BH7" s="323"/>
      <c r="BI7" s="291">
        <v>250</v>
      </c>
      <c r="BM7" s="294"/>
      <c r="BN7" s="291"/>
      <c r="BP7" s="294"/>
      <c r="BQ7" s="291"/>
      <c r="BS7" s="294"/>
      <c r="BT7" s="331"/>
      <c r="BU7" s="332">
        <v>330</v>
      </c>
      <c r="BV7" s="333"/>
      <c r="BW7" s="333"/>
      <c r="BX7" s="679">
        <v>0.3</v>
      </c>
      <c r="BY7" s="680"/>
      <c r="BZ7" s="291">
        <v>1.9</v>
      </c>
      <c r="CA7" s="292">
        <v>2.6</v>
      </c>
      <c r="CB7" s="292">
        <v>23</v>
      </c>
      <c r="CC7" s="294">
        <v>1.5</v>
      </c>
      <c r="CD7" s="291"/>
      <c r="CE7" s="322"/>
      <c r="CJ7" s="326">
        <v>1.2</v>
      </c>
      <c r="CK7" s="322"/>
      <c r="CL7" s="322"/>
      <c r="CN7" s="294"/>
      <c r="CO7" s="294"/>
      <c r="CP7" s="294"/>
      <c r="CQ7" s="334"/>
      <c r="CR7" s="335"/>
      <c r="CS7" s="335"/>
      <c r="CT7" s="335"/>
      <c r="CU7" s="331">
        <v>5</v>
      </c>
      <c r="CV7" s="332">
        <v>45</v>
      </c>
      <c r="CW7" s="331"/>
      <c r="CX7" s="335"/>
      <c r="CY7" s="335"/>
      <c r="CZ7" s="335"/>
      <c r="DA7" s="335"/>
      <c r="DB7" s="335"/>
      <c r="DC7" s="335"/>
      <c r="DD7" s="335"/>
      <c r="DE7" s="335"/>
      <c r="DF7" s="335"/>
      <c r="DG7" s="335"/>
      <c r="DH7" s="335"/>
      <c r="DI7" s="291"/>
      <c r="DJ7" s="294"/>
      <c r="DK7" s="336"/>
      <c r="DL7" s="294"/>
      <c r="DM7" s="291"/>
      <c r="DN7" s="294"/>
      <c r="DO7" s="291"/>
      <c r="DP7" s="294"/>
      <c r="DQ7" s="335"/>
      <c r="DR7" s="291"/>
      <c r="DS7" s="294"/>
      <c r="DT7" s="335"/>
      <c r="DU7" s="291"/>
      <c r="DW7" s="336"/>
      <c r="DX7" s="336"/>
      <c r="DY7" s="333"/>
      <c r="DZ7" s="336"/>
      <c r="EA7" s="291"/>
      <c r="EB7" s="294"/>
      <c r="EC7" s="291"/>
      <c r="ED7" s="294"/>
      <c r="EE7" s="291"/>
      <c r="EF7" s="294"/>
      <c r="EG7" s="291"/>
      <c r="EH7" s="323"/>
      <c r="EI7" s="344"/>
      <c r="EJ7" s="322"/>
      <c r="EO7" s="345"/>
      <c r="EP7" s="322"/>
    </row>
    <row r="8" spans="1:146" s="104" customFormat="1" ht="24.95" hidden="1" customHeight="1" outlineLevel="1">
      <c r="A8" s="622" t="s">
        <v>76</v>
      </c>
      <c r="B8" s="623"/>
      <c r="C8" s="97"/>
      <c r="D8" s="225"/>
      <c r="E8" s="225"/>
      <c r="F8" s="225"/>
      <c r="G8" s="226"/>
      <c r="H8" s="224"/>
      <c r="I8" s="225">
        <f>MAX(I11:I135)</f>
        <v>16.5</v>
      </c>
      <c r="J8" s="225"/>
      <c r="K8" s="98">
        <f t="shared" ref="K8:CT8" si="0">MAX(K11:K135)</f>
        <v>19</v>
      </c>
      <c r="L8" s="225">
        <f t="shared" si="0"/>
        <v>0</v>
      </c>
      <c r="M8" s="225">
        <f t="shared" si="0"/>
        <v>84</v>
      </c>
      <c r="N8" s="225">
        <f t="shared" si="0"/>
        <v>2800</v>
      </c>
      <c r="O8" s="262"/>
      <c r="P8" s="225">
        <f t="shared" si="0"/>
        <v>1500</v>
      </c>
      <c r="Q8" s="225">
        <f t="shared" si="0"/>
        <v>1275</v>
      </c>
      <c r="R8" s="99"/>
      <c r="S8" s="95">
        <f t="shared" si="0"/>
        <v>3.0982500000000002</v>
      </c>
      <c r="T8" s="224">
        <f t="shared" si="0"/>
        <v>700</v>
      </c>
      <c r="U8" s="225">
        <f t="shared" si="0"/>
        <v>1050</v>
      </c>
      <c r="V8" s="96">
        <f>MAX(V11:V135)</f>
        <v>1.1499999999999999</v>
      </c>
      <c r="W8" s="225">
        <f t="shared" si="0"/>
        <v>1724.9999999999998</v>
      </c>
      <c r="X8" s="98">
        <f t="shared" si="0"/>
        <v>12.5</v>
      </c>
      <c r="Y8" s="225">
        <f t="shared" si="0"/>
        <v>138</v>
      </c>
      <c r="Z8" s="225">
        <f t="shared" si="0"/>
        <v>31</v>
      </c>
      <c r="AA8" s="225">
        <f t="shared" si="0"/>
        <v>26</v>
      </c>
      <c r="AB8" s="226">
        <f t="shared" si="0"/>
        <v>8</v>
      </c>
      <c r="AC8" s="97">
        <f t="shared" si="0"/>
        <v>6</v>
      </c>
      <c r="AD8" s="197">
        <f t="shared" si="0"/>
        <v>-15</v>
      </c>
      <c r="AE8" s="197">
        <f t="shared" si="0"/>
        <v>-20</v>
      </c>
      <c r="AF8" s="197">
        <f t="shared" si="0"/>
        <v>-20</v>
      </c>
      <c r="AG8" s="197">
        <f t="shared" si="0"/>
        <v>-20</v>
      </c>
      <c r="AH8" s="197"/>
      <c r="AI8" s="232"/>
      <c r="AJ8" s="225">
        <f t="shared" si="0"/>
        <v>50</v>
      </c>
      <c r="AK8" s="225">
        <f t="shared" si="0"/>
        <v>0</v>
      </c>
      <c r="AL8" s="225">
        <f t="shared" si="0"/>
        <v>120</v>
      </c>
      <c r="AM8" s="225">
        <f t="shared" si="0"/>
        <v>120</v>
      </c>
      <c r="AN8" s="99"/>
      <c r="AO8" s="226">
        <f t="shared" si="0"/>
        <v>21</v>
      </c>
      <c r="AP8" s="224">
        <f t="shared" si="0"/>
        <v>2000</v>
      </c>
      <c r="AQ8" s="97"/>
      <c r="AR8" s="225">
        <f t="shared" si="0"/>
        <v>500</v>
      </c>
      <c r="AS8" s="262"/>
      <c r="AT8" s="225"/>
      <c r="AU8" s="225"/>
      <c r="AV8" s="249">
        <f t="shared" si="0"/>
        <v>5</v>
      </c>
      <c r="AW8" s="225">
        <f t="shared" si="0"/>
        <v>0</v>
      </c>
      <c r="AX8" s="225">
        <f t="shared" si="0"/>
        <v>0</v>
      </c>
      <c r="AY8" s="99">
        <f t="shared" si="0"/>
        <v>0</v>
      </c>
      <c r="AZ8" s="224">
        <f t="shared" si="0"/>
        <v>0</v>
      </c>
      <c r="BA8" s="99">
        <f t="shared" si="0"/>
        <v>0</v>
      </c>
      <c r="BB8" s="224">
        <f t="shared" si="0"/>
        <v>0</v>
      </c>
      <c r="BC8" s="226">
        <f t="shared" si="0"/>
        <v>0</v>
      </c>
      <c r="BD8" s="224">
        <f t="shared" si="0"/>
        <v>0</v>
      </c>
      <c r="BE8" s="225">
        <f t="shared" si="0"/>
        <v>0</v>
      </c>
      <c r="BF8" s="225">
        <f t="shared" si="0"/>
        <v>0</v>
      </c>
      <c r="BG8" s="225">
        <f t="shared" si="0"/>
        <v>0</v>
      </c>
      <c r="BH8" s="226">
        <f t="shared" si="0"/>
        <v>0</v>
      </c>
      <c r="BI8" s="224">
        <f t="shared" si="0"/>
        <v>800</v>
      </c>
      <c r="BJ8" s="225">
        <f t="shared" si="0"/>
        <v>0</v>
      </c>
      <c r="BK8" s="225"/>
      <c r="BL8" s="225">
        <f t="shared" si="0"/>
        <v>0</v>
      </c>
      <c r="BM8" s="99">
        <f t="shared" si="0"/>
        <v>0</v>
      </c>
      <c r="BN8" s="224">
        <f t="shared" si="0"/>
        <v>500</v>
      </c>
      <c r="BO8" s="225">
        <f t="shared" si="0"/>
        <v>897</v>
      </c>
      <c r="BP8" s="99">
        <f t="shared" si="0"/>
        <v>82</v>
      </c>
      <c r="BQ8" s="224">
        <f t="shared" si="0"/>
        <v>500</v>
      </c>
      <c r="BR8" s="225">
        <f t="shared" si="0"/>
        <v>864</v>
      </c>
      <c r="BS8" s="99">
        <f t="shared" si="0"/>
        <v>48</v>
      </c>
      <c r="BT8" s="102">
        <f t="shared" si="0"/>
        <v>0</v>
      </c>
      <c r="BU8" s="276"/>
      <c r="BV8" s="244"/>
      <c r="BW8" s="244"/>
      <c r="BX8" s="100"/>
      <c r="BY8" s="100" t="e">
        <f t="shared" si="0"/>
        <v>#DIV/0!</v>
      </c>
      <c r="BZ8" s="260">
        <f t="shared" si="0"/>
        <v>3.6</v>
      </c>
      <c r="CA8" s="262">
        <f t="shared" si="0"/>
        <v>3</v>
      </c>
      <c r="CB8" s="262"/>
      <c r="CC8" s="261">
        <f t="shared" si="0"/>
        <v>1.9</v>
      </c>
      <c r="CD8" s="97">
        <f t="shared" si="0"/>
        <v>0</v>
      </c>
      <c r="CE8" s="97"/>
      <c r="CF8" s="225"/>
      <c r="CG8" s="225"/>
      <c r="CH8" s="225"/>
      <c r="CI8" s="225">
        <f t="shared" si="0"/>
        <v>90</v>
      </c>
      <c r="CJ8" s="101" t="e">
        <f t="shared" si="0"/>
        <v>#N/A</v>
      </c>
      <c r="CK8" s="224">
        <f t="shared" si="0"/>
        <v>0</v>
      </c>
      <c r="CL8" s="97"/>
      <c r="CM8" s="225">
        <f t="shared" si="0"/>
        <v>0</v>
      </c>
      <c r="CN8" s="99"/>
      <c r="CO8" s="99"/>
      <c r="CP8" s="99"/>
      <c r="CQ8" s="101" t="e">
        <f t="shared" si="0"/>
        <v>#DIV/0!</v>
      </c>
      <c r="CR8" s="100">
        <f t="shared" si="0"/>
        <v>0</v>
      </c>
      <c r="CS8" s="100">
        <f t="shared" si="0"/>
        <v>0</v>
      </c>
      <c r="CT8" s="100">
        <f t="shared" si="0"/>
        <v>0</v>
      </c>
      <c r="CU8" s="102">
        <f t="shared" ref="CU8:EH8" si="1">MAX(CU11:CU135)</f>
        <v>25</v>
      </c>
      <c r="CV8" s="276">
        <f t="shared" si="1"/>
        <v>60</v>
      </c>
      <c r="CW8" s="102">
        <f t="shared" si="1"/>
        <v>0</v>
      </c>
      <c r="CX8" s="100"/>
      <c r="CY8" s="100"/>
      <c r="CZ8" s="100"/>
      <c r="DA8" s="100"/>
      <c r="DB8" s="100"/>
      <c r="DC8" s="100"/>
      <c r="DD8" s="100"/>
      <c r="DE8" s="100"/>
      <c r="DF8" s="100"/>
      <c r="DG8" s="100"/>
      <c r="DH8" s="100"/>
      <c r="DI8" s="224">
        <f t="shared" si="1"/>
        <v>0</v>
      </c>
      <c r="DJ8" s="99">
        <f t="shared" si="1"/>
        <v>500</v>
      </c>
      <c r="DK8" s="210"/>
      <c r="DL8" s="99"/>
      <c r="DM8" s="224">
        <f t="shared" si="1"/>
        <v>0</v>
      </c>
      <c r="DN8" s="99">
        <f t="shared" si="1"/>
        <v>0</v>
      </c>
      <c r="DO8" s="224">
        <f t="shared" si="1"/>
        <v>0</v>
      </c>
      <c r="DP8" s="99">
        <f t="shared" si="1"/>
        <v>0</v>
      </c>
      <c r="DQ8" s="100">
        <f t="shared" si="1"/>
        <v>0</v>
      </c>
      <c r="DR8" s="224">
        <f t="shared" si="1"/>
        <v>0</v>
      </c>
      <c r="DS8" s="99">
        <f t="shared" si="1"/>
        <v>0</v>
      </c>
      <c r="DT8" s="100">
        <f t="shared" si="1"/>
        <v>0</v>
      </c>
      <c r="DU8" s="224">
        <f t="shared" si="1"/>
        <v>0</v>
      </c>
      <c r="DV8" s="225">
        <f t="shared" si="1"/>
        <v>100</v>
      </c>
      <c r="DW8" s="210"/>
      <c r="DX8" s="101" t="e">
        <f t="shared" si="1"/>
        <v>#DIV/0!</v>
      </c>
      <c r="DY8" s="301"/>
      <c r="DZ8" s="101"/>
      <c r="EA8" s="264">
        <f t="shared" si="1"/>
        <v>0</v>
      </c>
      <c r="EB8" s="99">
        <f t="shared" si="1"/>
        <v>0</v>
      </c>
      <c r="EC8" s="224">
        <f t="shared" si="1"/>
        <v>0</v>
      </c>
      <c r="ED8" s="99">
        <f t="shared" si="1"/>
        <v>0</v>
      </c>
      <c r="EE8" s="224">
        <f t="shared" si="1"/>
        <v>0</v>
      </c>
      <c r="EF8" s="99">
        <f t="shared" si="1"/>
        <v>0</v>
      </c>
      <c r="EG8" s="224">
        <f t="shared" si="1"/>
        <v>0</v>
      </c>
      <c r="EH8" s="226">
        <f t="shared" si="1"/>
        <v>0</v>
      </c>
      <c r="EI8" s="216"/>
      <c r="EJ8" s="103"/>
      <c r="EO8" s="217"/>
      <c r="EP8" s="103"/>
    </row>
    <row r="9" spans="1:146" s="115" customFormat="1" ht="24.95" hidden="1" customHeight="1" outlineLevel="1">
      <c r="A9" s="618" t="s">
        <v>148</v>
      </c>
      <c r="B9" s="619"/>
      <c r="C9" s="108"/>
      <c r="D9" s="221"/>
      <c r="E9" s="221"/>
      <c r="F9" s="221"/>
      <c r="G9" s="227"/>
      <c r="H9" s="220"/>
      <c r="I9" s="221">
        <f>AVERAGE(I11:I134)</f>
        <v>15.5</v>
      </c>
      <c r="J9" s="221"/>
      <c r="K9" s="109">
        <f t="shared" ref="K9:CD9" si="2">AVERAGE(K11:K134)</f>
        <v>16.5</v>
      </c>
      <c r="L9" s="221" t="e">
        <f t="shared" si="2"/>
        <v>#DIV/0!</v>
      </c>
      <c r="M9" s="221">
        <f t="shared" si="2"/>
        <v>84</v>
      </c>
      <c r="N9" s="221">
        <f t="shared" si="2"/>
        <v>2666.6666666666665</v>
      </c>
      <c r="O9" s="263"/>
      <c r="P9" s="221">
        <f t="shared" si="2"/>
        <v>1400</v>
      </c>
      <c r="Q9" s="221">
        <f t="shared" si="2"/>
        <v>28.31451612903226</v>
      </c>
      <c r="R9" s="110"/>
      <c r="S9" s="106">
        <f t="shared" si="2"/>
        <v>6.9997862903225808E-2</v>
      </c>
      <c r="T9" s="220">
        <f t="shared" si="2"/>
        <v>675</v>
      </c>
      <c r="U9" s="221">
        <f t="shared" si="2"/>
        <v>1000</v>
      </c>
      <c r="V9" s="107">
        <f>AVERAGE(V11:V134)</f>
        <v>0.98499999999999999</v>
      </c>
      <c r="W9" s="221">
        <f t="shared" si="2"/>
        <v>33.604838709677416</v>
      </c>
      <c r="X9" s="109">
        <f t="shared" si="2"/>
        <v>10.333333333333334</v>
      </c>
      <c r="Y9" s="221">
        <f t="shared" si="2"/>
        <v>138</v>
      </c>
      <c r="Z9" s="221">
        <f t="shared" si="2"/>
        <v>27</v>
      </c>
      <c r="AA9" s="221">
        <f t="shared" si="2"/>
        <v>24.666666666666668</v>
      </c>
      <c r="AB9" s="227">
        <f t="shared" si="2"/>
        <v>6</v>
      </c>
      <c r="AC9" s="108">
        <f t="shared" si="2"/>
        <v>4.333333333333333</v>
      </c>
      <c r="AD9" s="198">
        <f t="shared" si="2"/>
        <v>-25</v>
      </c>
      <c r="AE9" s="198">
        <f t="shared" si="2"/>
        <v>-30</v>
      </c>
      <c r="AF9" s="198">
        <f t="shared" si="2"/>
        <v>-30</v>
      </c>
      <c r="AG9" s="198">
        <f t="shared" si="2"/>
        <v>-30</v>
      </c>
      <c r="AH9" s="198"/>
      <c r="AI9" s="233"/>
      <c r="AJ9" s="221">
        <f t="shared" si="2"/>
        <v>50</v>
      </c>
      <c r="AK9" s="221" t="e">
        <f t="shared" si="2"/>
        <v>#DIV/0!</v>
      </c>
      <c r="AL9" s="221">
        <f t="shared" si="2"/>
        <v>103.33333333333333</v>
      </c>
      <c r="AM9" s="221">
        <f t="shared" si="2"/>
        <v>103.33333333333333</v>
      </c>
      <c r="AN9" s="110"/>
      <c r="AO9" s="227">
        <f t="shared" si="2"/>
        <v>20.333333333333332</v>
      </c>
      <c r="AP9" s="220">
        <f t="shared" si="2"/>
        <v>1750</v>
      </c>
      <c r="AQ9" s="108"/>
      <c r="AR9" s="221">
        <f t="shared" si="2"/>
        <v>1.6129032258064515</v>
      </c>
      <c r="AS9" s="263"/>
      <c r="AT9" s="221"/>
      <c r="AU9" s="221"/>
      <c r="AV9" s="250">
        <f t="shared" si="2"/>
        <v>4.166666666666667</v>
      </c>
      <c r="AW9" s="221" t="e">
        <f t="shared" si="2"/>
        <v>#DIV/0!</v>
      </c>
      <c r="AX9" s="221" t="e">
        <f t="shared" si="2"/>
        <v>#DIV/0!</v>
      </c>
      <c r="AY9" s="110" t="e">
        <f t="shared" si="2"/>
        <v>#DIV/0!</v>
      </c>
      <c r="AZ9" s="220" t="e">
        <f t="shared" si="2"/>
        <v>#DIV/0!</v>
      </c>
      <c r="BA9" s="110" t="e">
        <f t="shared" si="2"/>
        <v>#DIV/0!</v>
      </c>
      <c r="BB9" s="220" t="e">
        <f t="shared" si="2"/>
        <v>#DIV/0!</v>
      </c>
      <c r="BC9" s="227" t="e">
        <f t="shared" si="2"/>
        <v>#DIV/0!</v>
      </c>
      <c r="BD9" s="220" t="e">
        <f t="shared" si="2"/>
        <v>#DIV/0!</v>
      </c>
      <c r="BE9" s="221" t="e">
        <f t="shared" si="2"/>
        <v>#DIV/0!</v>
      </c>
      <c r="BF9" s="221" t="e">
        <f t="shared" si="2"/>
        <v>#DIV/0!</v>
      </c>
      <c r="BG9" s="221" t="e">
        <f t="shared" si="2"/>
        <v>#DIV/0!</v>
      </c>
      <c r="BH9" s="227" t="e">
        <f t="shared" si="2"/>
        <v>#DIV/0!</v>
      </c>
      <c r="BI9" s="220">
        <f t="shared" si="2"/>
        <v>500</v>
      </c>
      <c r="BJ9" s="221" t="e">
        <f t="shared" si="2"/>
        <v>#DIV/0!</v>
      </c>
      <c r="BK9" s="221"/>
      <c r="BL9" s="221" t="e">
        <f t="shared" si="2"/>
        <v>#DIV/0!</v>
      </c>
      <c r="BM9" s="110" t="e">
        <f t="shared" si="2"/>
        <v>#DIV/0!</v>
      </c>
      <c r="BN9" s="220">
        <f t="shared" si="2"/>
        <v>330</v>
      </c>
      <c r="BO9" s="221">
        <f t="shared" si="2"/>
        <v>881</v>
      </c>
      <c r="BP9" s="110">
        <f t="shared" si="2"/>
        <v>81</v>
      </c>
      <c r="BQ9" s="220">
        <f t="shared" si="2"/>
        <v>324</v>
      </c>
      <c r="BR9" s="221">
        <f t="shared" si="2"/>
        <v>843.5</v>
      </c>
      <c r="BS9" s="110">
        <f t="shared" si="2"/>
        <v>45.5</v>
      </c>
      <c r="BT9" s="113" t="e">
        <f t="shared" si="2"/>
        <v>#DIV/0!</v>
      </c>
      <c r="BU9" s="277"/>
      <c r="BV9" s="245"/>
      <c r="BW9" s="245"/>
      <c r="BX9" s="111"/>
      <c r="BY9" s="111" t="e">
        <f t="shared" si="2"/>
        <v>#DIV/0!</v>
      </c>
      <c r="BZ9" s="258">
        <f t="shared" si="2"/>
        <v>3.0333333333333332</v>
      </c>
      <c r="CA9" s="263">
        <f t="shared" si="2"/>
        <v>2.3333333333333335</v>
      </c>
      <c r="CB9" s="263"/>
      <c r="CC9" s="259">
        <f t="shared" si="2"/>
        <v>1.5999999999999999</v>
      </c>
      <c r="CD9" s="108" t="e">
        <f t="shared" si="2"/>
        <v>#DIV/0!</v>
      </c>
      <c r="CE9" s="108"/>
      <c r="CF9" s="221"/>
      <c r="CG9" s="221"/>
      <c r="CH9" s="221"/>
      <c r="CI9" s="221" t="e">
        <f>AVERAGE(CF11:CF134)</f>
        <v>#N/A</v>
      </c>
      <c r="CJ9" s="112">
        <f>AVERAGE(CG11:CG134)</f>
        <v>114.48387096774194</v>
      </c>
      <c r="CK9" s="220" t="e">
        <f>AVERAGE(#REF!)</f>
        <v>#REF!</v>
      </c>
      <c r="CL9" s="108"/>
      <c r="CM9" s="221" t="e">
        <f>AVERAGE(CH11:CH134)</f>
        <v>#N/A</v>
      </c>
      <c r="CN9" s="110"/>
      <c r="CO9" s="110"/>
      <c r="CP9" s="110"/>
      <c r="CQ9" s="112">
        <f>AVERAGE(CI11:CI134)</f>
        <v>70</v>
      </c>
      <c r="CR9" s="111" t="e">
        <f>AVERAGE(CJ11:CJ134)</f>
        <v>#N/A</v>
      </c>
      <c r="CS9" s="111" t="e">
        <f>AVERAGE(CK11:CK134)</f>
        <v>#DIV/0!</v>
      </c>
      <c r="CT9" s="111" t="e">
        <f>AVERAGE(CM11:CM134)</f>
        <v>#DIV/0!</v>
      </c>
      <c r="CU9" s="113" t="e">
        <f>AVERAGE(CQ11:CQ134)</f>
        <v>#DIV/0!</v>
      </c>
      <c r="CV9" s="277" t="e">
        <f>AVERAGE(CR11:CR134)</f>
        <v>#DIV/0!</v>
      </c>
      <c r="CW9" s="113" t="e">
        <f>AVERAGE(CS11:CS134)</f>
        <v>#DIV/0!</v>
      </c>
      <c r="CX9" s="111"/>
      <c r="CY9" s="111"/>
      <c r="CZ9" s="111"/>
      <c r="DA9" s="111"/>
      <c r="DB9" s="111"/>
      <c r="DC9" s="111"/>
      <c r="DD9" s="111"/>
      <c r="DE9" s="111"/>
      <c r="DF9" s="111"/>
      <c r="DG9" s="111"/>
      <c r="DH9" s="111"/>
      <c r="DI9" s="220" t="e">
        <f>AVERAGE(CT11:CT134)</f>
        <v>#DIV/0!</v>
      </c>
      <c r="DJ9" s="110">
        <f>AVERAGE(CU11:CU134)</f>
        <v>13</v>
      </c>
      <c r="DK9" s="211"/>
      <c r="DL9" s="110"/>
      <c r="DM9" s="220">
        <f>AVERAGE(CV11:CV134)</f>
        <v>50</v>
      </c>
      <c r="DN9" s="110" t="e">
        <f>AVERAGE(CW11:CW134)</f>
        <v>#DIV/0!</v>
      </c>
      <c r="DO9" s="220" t="e">
        <f>AVERAGE(DI11:DI134)</f>
        <v>#DIV/0!</v>
      </c>
      <c r="DP9" s="110">
        <f>AVERAGE(DJ11:DJ134)</f>
        <v>350</v>
      </c>
      <c r="DQ9" s="111" t="e">
        <f t="shared" ref="DQ9:DV9" si="3">AVERAGE(DM11:DM134)</f>
        <v>#DIV/0!</v>
      </c>
      <c r="DR9" s="220" t="e">
        <f t="shared" si="3"/>
        <v>#DIV/0!</v>
      </c>
      <c r="DS9" s="110" t="e">
        <f t="shared" si="3"/>
        <v>#DIV/0!</v>
      </c>
      <c r="DT9" s="111" t="e">
        <f t="shared" si="3"/>
        <v>#DIV/0!</v>
      </c>
      <c r="DU9" s="220" t="e">
        <f t="shared" si="3"/>
        <v>#DIV/0!</v>
      </c>
      <c r="DV9" s="221" t="e">
        <f t="shared" si="3"/>
        <v>#DIV/0!</v>
      </c>
      <c r="DW9" s="211"/>
      <c r="DX9" s="112" t="e">
        <f>AVERAGE(DS11:DS134)</f>
        <v>#DIV/0!</v>
      </c>
      <c r="DY9" s="302"/>
      <c r="DZ9" s="112"/>
      <c r="EA9" s="265" t="e">
        <f>AVERAGE(DT11:DT134)</f>
        <v>#DIV/0!</v>
      </c>
      <c r="EB9" s="110" t="e">
        <f>AVERAGE(DU11:DU134)</f>
        <v>#DIV/0!</v>
      </c>
      <c r="EC9" s="220">
        <f>AVERAGE(DV11:DV134)</f>
        <v>100</v>
      </c>
      <c r="ED9" s="110" t="e">
        <f>AVERAGE(DX11:DX134)</f>
        <v>#DIV/0!</v>
      </c>
      <c r="EE9" s="220" t="e">
        <f>AVERAGE(EA11:EA134)</f>
        <v>#DIV/0!</v>
      </c>
      <c r="EF9" s="110" t="e">
        <f>AVERAGE(EB11:EB134)</f>
        <v>#DIV/0!</v>
      </c>
      <c r="EG9" s="220" t="e">
        <f>AVERAGE(EC11:EC134)</f>
        <v>#DIV/0!</v>
      </c>
      <c r="EH9" s="227" t="e">
        <f>AVERAGE(ED11:ED134)</f>
        <v>#DIV/0!</v>
      </c>
      <c r="EI9" s="218"/>
      <c r="EJ9" s="114"/>
      <c r="EO9" s="219"/>
      <c r="EP9" s="114"/>
    </row>
    <row r="10" spans="1:146" s="115" customFormat="1" ht="24.75" hidden="1" customHeight="1" outlineLevel="1">
      <c r="A10" s="618" t="s">
        <v>77</v>
      </c>
      <c r="B10" s="619"/>
      <c r="C10" s="108"/>
      <c r="D10" s="221"/>
      <c r="E10" s="221"/>
      <c r="F10" s="221"/>
      <c r="G10" s="227"/>
      <c r="H10" s="220"/>
      <c r="I10" s="221">
        <f>MIN(I11:I134)</f>
        <v>15</v>
      </c>
      <c r="J10" s="221"/>
      <c r="K10" s="109">
        <f t="shared" ref="K10:CD10" si="4">MIN(K11:K134)</f>
        <v>15</v>
      </c>
      <c r="L10" s="221">
        <f t="shared" si="4"/>
        <v>0</v>
      </c>
      <c r="M10" s="221">
        <f t="shared" si="4"/>
        <v>84</v>
      </c>
      <c r="N10" s="221">
        <f t="shared" si="4"/>
        <v>2500</v>
      </c>
      <c r="O10" s="263"/>
      <c r="P10" s="221">
        <f t="shared" si="4"/>
        <v>1300</v>
      </c>
      <c r="Q10" s="221">
        <f t="shared" si="4"/>
        <v>0</v>
      </c>
      <c r="R10" s="110"/>
      <c r="S10" s="106">
        <f t="shared" si="4"/>
        <v>0</v>
      </c>
      <c r="T10" s="220">
        <f t="shared" si="4"/>
        <v>650</v>
      </c>
      <c r="U10" s="221">
        <f t="shared" si="4"/>
        <v>950</v>
      </c>
      <c r="V10" s="107">
        <f>MIN(V11:V134)</f>
        <v>0.85</v>
      </c>
      <c r="W10" s="221">
        <f t="shared" si="4"/>
        <v>0</v>
      </c>
      <c r="X10" s="109">
        <f t="shared" si="4"/>
        <v>8</v>
      </c>
      <c r="Y10" s="221">
        <f t="shared" si="4"/>
        <v>138</v>
      </c>
      <c r="Z10" s="221">
        <f t="shared" si="4"/>
        <v>25</v>
      </c>
      <c r="AA10" s="221">
        <f t="shared" si="4"/>
        <v>24</v>
      </c>
      <c r="AB10" s="227">
        <f t="shared" si="4"/>
        <v>4</v>
      </c>
      <c r="AC10" s="108">
        <f t="shared" si="4"/>
        <v>3</v>
      </c>
      <c r="AD10" s="198">
        <f t="shared" si="4"/>
        <v>-40</v>
      </c>
      <c r="AE10" s="198">
        <f t="shared" si="4"/>
        <v>-45</v>
      </c>
      <c r="AF10" s="198">
        <f t="shared" si="4"/>
        <v>-45</v>
      </c>
      <c r="AG10" s="198">
        <f t="shared" si="4"/>
        <v>-45</v>
      </c>
      <c r="AH10" s="198"/>
      <c r="AI10" s="233"/>
      <c r="AJ10" s="221">
        <f t="shared" si="4"/>
        <v>50</v>
      </c>
      <c r="AK10" s="221">
        <f t="shared" si="4"/>
        <v>0</v>
      </c>
      <c r="AL10" s="221">
        <f t="shared" si="4"/>
        <v>90</v>
      </c>
      <c r="AM10" s="221">
        <f t="shared" si="4"/>
        <v>90</v>
      </c>
      <c r="AN10" s="110"/>
      <c r="AO10" s="227">
        <f t="shared" si="4"/>
        <v>20</v>
      </c>
      <c r="AP10" s="220">
        <f t="shared" si="4"/>
        <v>1500</v>
      </c>
      <c r="AQ10" s="108"/>
      <c r="AR10" s="221">
        <f t="shared" si="4"/>
        <v>-300</v>
      </c>
      <c r="AS10" s="263"/>
      <c r="AT10" s="221"/>
      <c r="AU10" s="221"/>
      <c r="AV10" s="250">
        <f t="shared" si="4"/>
        <v>3</v>
      </c>
      <c r="AW10" s="221">
        <f t="shared" si="4"/>
        <v>0</v>
      </c>
      <c r="AX10" s="221">
        <f t="shared" si="4"/>
        <v>0</v>
      </c>
      <c r="AY10" s="110">
        <f t="shared" si="4"/>
        <v>0</v>
      </c>
      <c r="AZ10" s="220">
        <f t="shared" si="4"/>
        <v>0</v>
      </c>
      <c r="BA10" s="110">
        <f t="shared" si="4"/>
        <v>0</v>
      </c>
      <c r="BB10" s="220">
        <f t="shared" si="4"/>
        <v>0</v>
      </c>
      <c r="BC10" s="227">
        <f t="shared" si="4"/>
        <v>0</v>
      </c>
      <c r="BD10" s="220">
        <f t="shared" si="4"/>
        <v>0</v>
      </c>
      <c r="BE10" s="221">
        <f t="shared" si="4"/>
        <v>0</v>
      </c>
      <c r="BF10" s="221">
        <f t="shared" si="4"/>
        <v>0</v>
      </c>
      <c r="BG10" s="221">
        <f t="shared" si="4"/>
        <v>0</v>
      </c>
      <c r="BH10" s="227">
        <f t="shared" si="4"/>
        <v>0</v>
      </c>
      <c r="BI10" s="220">
        <f t="shared" si="4"/>
        <v>200</v>
      </c>
      <c r="BJ10" s="221">
        <f t="shared" si="4"/>
        <v>0</v>
      </c>
      <c r="BK10" s="221"/>
      <c r="BL10" s="221">
        <f t="shared" si="4"/>
        <v>0</v>
      </c>
      <c r="BM10" s="110">
        <f t="shared" si="4"/>
        <v>0</v>
      </c>
      <c r="BN10" s="220">
        <f t="shared" si="4"/>
        <v>241</v>
      </c>
      <c r="BO10" s="221">
        <f t="shared" si="4"/>
        <v>865</v>
      </c>
      <c r="BP10" s="110">
        <f t="shared" si="4"/>
        <v>80</v>
      </c>
      <c r="BQ10" s="220">
        <f t="shared" si="4"/>
        <v>231</v>
      </c>
      <c r="BR10" s="221">
        <f t="shared" si="4"/>
        <v>823</v>
      </c>
      <c r="BS10" s="110">
        <f t="shared" si="4"/>
        <v>43</v>
      </c>
      <c r="BT10" s="113">
        <f t="shared" si="4"/>
        <v>0</v>
      </c>
      <c r="BU10" s="277"/>
      <c r="BV10" s="245"/>
      <c r="BW10" s="245"/>
      <c r="BX10" s="111"/>
      <c r="BY10" s="111" t="e">
        <f t="shared" si="4"/>
        <v>#DIV/0!</v>
      </c>
      <c r="BZ10" s="258">
        <f t="shared" si="4"/>
        <v>2.5</v>
      </c>
      <c r="CA10" s="263">
        <f t="shared" si="4"/>
        <v>1.5</v>
      </c>
      <c r="CB10" s="263"/>
      <c r="CC10" s="259">
        <f t="shared" si="4"/>
        <v>1.3</v>
      </c>
      <c r="CD10" s="108">
        <f t="shared" si="4"/>
        <v>0</v>
      </c>
      <c r="CE10" s="108"/>
      <c r="CF10" s="221"/>
      <c r="CG10" s="221"/>
      <c r="CH10" s="221"/>
      <c r="CI10" s="221" t="e">
        <f>MIN(CF11:CF134)</f>
        <v>#N/A</v>
      </c>
      <c r="CJ10" s="112">
        <f>MIN(CG11:CG134)</f>
        <v>0</v>
      </c>
      <c r="CK10" s="220" t="e">
        <f>MIN(#REF!)</f>
        <v>#REF!</v>
      </c>
      <c r="CL10" s="108"/>
      <c r="CM10" s="221" t="e">
        <f>MIN(CH11:CH134)</f>
        <v>#N/A</v>
      </c>
      <c r="CN10" s="110"/>
      <c r="CO10" s="110"/>
      <c r="CP10" s="110"/>
      <c r="CQ10" s="112">
        <f>MIN(CI11:CI134)</f>
        <v>50</v>
      </c>
      <c r="CR10" s="111" t="e">
        <f>MIN(CJ11:CJ134)</f>
        <v>#N/A</v>
      </c>
      <c r="CS10" s="111">
        <f>MIN(CK11:CK134)</f>
        <v>0</v>
      </c>
      <c r="CT10" s="111">
        <f>MIN(CM11:CM134)</f>
        <v>0</v>
      </c>
      <c r="CU10" s="113" t="e">
        <f>MIN(CQ11:CQ134)</f>
        <v>#DIV/0!</v>
      </c>
      <c r="CV10" s="277">
        <f>MIN(CR11:CR134)</f>
        <v>0</v>
      </c>
      <c r="CW10" s="113">
        <f>MIN(CS11:CS134)</f>
        <v>0</v>
      </c>
      <c r="CX10" s="111"/>
      <c r="CY10" s="111"/>
      <c r="CZ10" s="111"/>
      <c r="DA10" s="111"/>
      <c r="DB10" s="111"/>
      <c r="DC10" s="111"/>
      <c r="DD10" s="111"/>
      <c r="DE10" s="111"/>
      <c r="DF10" s="111"/>
      <c r="DG10" s="111"/>
      <c r="DH10" s="111"/>
      <c r="DI10" s="220">
        <f>MIN(CT11:CT134)</f>
        <v>0</v>
      </c>
      <c r="DJ10" s="110">
        <f>MIN(CU11:CU134)</f>
        <v>4</v>
      </c>
      <c r="DK10" s="211"/>
      <c r="DL10" s="110"/>
      <c r="DM10" s="220">
        <f>MIN(CV11:CV134)</f>
        <v>40</v>
      </c>
      <c r="DN10" s="110">
        <f>MIN(CW11:CW134)</f>
        <v>0</v>
      </c>
      <c r="DO10" s="220">
        <f>MIN(DI11:DI134)</f>
        <v>0</v>
      </c>
      <c r="DP10" s="110">
        <f>MIN(DJ11:DJ134)</f>
        <v>200</v>
      </c>
      <c r="DQ10" s="111">
        <f t="shared" ref="DQ10:DV10" si="5">MIN(DM11:DM134)</f>
        <v>0</v>
      </c>
      <c r="DR10" s="220">
        <f t="shared" si="5"/>
        <v>0</v>
      </c>
      <c r="DS10" s="110">
        <f t="shared" si="5"/>
        <v>0</v>
      </c>
      <c r="DT10" s="111">
        <f t="shared" si="5"/>
        <v>0</v>
      </c>
      <c r="DU10" s="220">
        <f t="shared" si="5"/>
        <v>0</v>
      </c>
      <c r="DV10" s="221">
        <f t="shared" si="5"/>
        <v>0</v>
      </c>
      <c r="DW10" s="211"/>
      <c r="DX10" s="112">
        <f>MIN(DS11:DS134)</f>
        <v>0</v>
      </c>
      <c r="DY10" s="302"/>
      <c r="DZ10" s="112"/>
      <c r="EA10" s="265">
        <f>MIN(DT11:DT134)</f>
        <v>0</v>
      </c>
      <c r="EB10" s="110">
        <f>MIN(DU11:DU134)</f>
        <v>0</v>
      </c>
      <c r="EC10" s="220">
        <f>MIN(DV11:DV134)</f>
        <v>100</v>
      </c>
      <c r="ED10" s="110" t="e">
        <f>MIN(DX11:DX134)</f>
        <v>#DIV/0!</v>
      </c>
      <c r="EE10" s="220">
        <f>MIN(EA11:EA134)</f>
        <v>0</v>
      </c>
      <c r="EF10" s="110">
        <f>MIN(EB11:EB134)</f>
        <v>0</v>
      </c>
      <c r="EG10" s="220">
        <f>MIN(EC11:EC134)</f>
        <v>0</v>
      </c>
      <c r="EH10" s="227">
        <f>MIN(ED11:ED134)</f>
        <v>0</v>
      </c>
      <c r="EI10" s="218"/>
      <c r="EJ10" s="114"/>
      <c r="EO10" s="219"/>
      <c r="EP10" s="114"/>
    </row>
    <row r="11" spans="1:146" s="118" customFormat="1" ht="20.100000000000001" customHeight="1" collapsed="1">
      <c r="A11" s="161" t="s">
        <v>0</v>
      </c>
      <c r="B11" s="228">
        <v>0.33333333333333331</v>
      </c>
      <c r="C11" s="7">
        <v>2</v>
      </c>
      <c r="D11" s="1"/>
      <c r="E11" s="1"/>
      <c r="F11" s="1"/>
      <c r="G11" s="4"/>
      <c r="H11" s="3" t="s">
        <v>174</v>
      </c>
      <c r="I11" s="1">
        <v>15</v>
      </c>
      <c r="J11" s="1"/>
      <c r="K11" s="19">
        <v>15</v>
      </c>
      <c r="L11" s="1" t="s">
        <v>190</v>
      </c>
      <c r="M11" s="1">
        <v>84</v>
      </c>
      <c r="N11" s="1">
        <v>2700</v>
      </c>
      <c r="O11" s="297" t="s">
        <v>239</v>
      </c>
      <c r="P11" s="1">
        <v>1500</v>
      </c>
      <c r="Q11" s="22">
        <f t="shared" ref="Q11:Q42" si="6">(P11/100)*(100-K11)</f>
        <v>1275</v>
      </c>
      <c r="R11" s="116">
        <f>Q11*2850*I11*60/1000000000</f>
        <v>3.270375</v>
      </c>
      <c r="S11" s="17">
        <f t="shared" ref="S11:S42" si="7">Q11*N11*I11*60/1000000000</f>
        <v>3.0982500000000002</v>
      </c>
      <c r="T11" s="3">
        <v>700</v>
      </c>
      <c r="U11" s="1">
        <v>1050</v>
      </c>
      <c r="V11" s="1">
        <v>1.1499999999999999</v>
      </c>
      <c r="W11" s="22">
        <f>P11*V11</f>
        <v>1724.9999999999998</v>
      </c>
      <c r="X11" s="1">
        <v>12.5</v>
      </c>
      <c r="Y11" s="1">
        <v>138</v>
      </c>
      <c r="Z11" s="1">
        <v>31</v>
      </c>
      <c r="AA11" s="1">
        <v>26</v>
      </c>
      <c r="AB11" s="4">
        <v>4</v>
      </c>
      <c r="AC11" s="7">
        <v>3</v>
      </c>
      <c r="AD11" s="199">
        <v>-20</v>
      </c>
      <c r="AE11" s="199">
        <v>-25</v>
      </c>
      <c r="AF11" s="199">
        <v>-25</v>
      </c>
      <c r="AG11" s="199">
        <v>-25</v>
      </c>
      <c r="AH11" s="240">
        <f>SUM(AD11:AG11)</f>
        <v>-95</v>
      </c>
      <c r="AI11" s="237"/>
      <c r="AJ11" s="1">
        <v>50</v>
      </c>
      <c r="AK11" s="1"/>
      <c r="AL11" s="1">
        <v>120</v>
      </c>
      <c r="AM11" s="1">
        <v>120</v>
      </c>
      <c r="AN11" s="1"/>
      <c r="AO11" s="1">
        <v>21</v>
      </c>
      <c r="AP11" s="3">
        <v>1500</v>
      </c>
      <c r="AQ11" s="7">
        <v>1800</v>
      </c>
      <c r="AR11" s="22">
        <f t="shared" ref="AR11:AR34" si="8">AP11-AQ11</f>
        <v>-300</v>
      </c>
      <c r="AS11" s="270">
        <f>AR11/AP11</f>
        <v>-0.2</v>
      </c>
      <c r="AT11" s="1"/>
      <c r="AU11" s="1"/>
      <c r="AV11" s="7">
        <v>5</v>
      </c>
      <c r="AW11" s="1"/>
      <c r="AX11" s="1"/>
      <c r="AY11" s="2"/>
      <c r="AZ11" s="3"/>
      <c r="BA11" s="2"/>
      <c r="BB11" s="3"/>
      <c r="BC11" s="4"/>
      <c r="BD11" s="3"/>
      <c r="BE11" s="1"/>
      <c r="BF11" s="1"/>
      <c r="BG11" s="1"/>
      <c r="BH11" s="4"/>
      <c r="BI11" s="3">
        <v>800</v>
      </c>
      <c r="BJ11" s="7"/>
      <c r="BK11" s="1"/>
      <c r="BL11" s="1"/>
      <c r="BM11" s="2"/>
      <c r="BN11" s="3">
        <v>249</v>
      </c>
      <c r="BO11" s="1">
        <v>897</v>
      </c>
      <c r="BP11" s="2">
        <v>82</v>
      </c>
      <c r="BQ11" s="3">
        <v>241</v>
      </c>
      <c r="BR11" s="1">
        <v>864</v>
      </c>
      <c r="BS11" s="2">
        <v>48</v>
      </c>
      <c r="BT11" s="6"/>
      <c r="BU11" s="278">
        <v>500</v>
      </c>
      <c r="BV11" s="272">
        <f>(((BN11+BQ11)/2)/500)</f>
        <v>0.49</v>
      </c>
      <c r="BW11" s="272">
        <f>(BI11/780)</f>
        <v>1.0256410256410255</v>
      </c>
      <c r="BX11" s="272">
        <f>BV11/((BV11+BW11))</f>
        <v>0.32329555066824567</v>
      </c>
      <c r="BY11" s="272">
        <f>BW11/((BV11+BW11))</f>
        <v>0.67670444933175433</v>
      </c>
      <c r="BZ11" s="3">
        <v>2.5</v>
      </c>
      <c r="CA11" s="1">
        <v>3</v>
      </c>
      <c r="CB11" s="1">
        <v>33</v>
      </c>
      <c r="CC11" s="4">
        <v>1.9</v>
      </c>
      <c r="CD11" s="7" t="s">
        <v>163</v>
      </c>
      <c r="CE11" s="7"/>
      <c r="CF11" s="1">
        <f>VLOOKUP(CD11:CD134,$CD$153:$CF$154,3)</f>
        <v>15.6</v>
      </c>
      <c r="CG11" s="1">
        <f>P11*3.38</f>
        <v>5070</v>
      </c>
      <c r="CH11" s="1">
        <f t="shared" ref="CH11:CH30" si="9">CF11*CI11/100</f>
        <v>7.8</v>
      </c>
      <c r="CI11" s="1">
        <v>50</v>
      </c>
      <c r="CJ11" s="189">
        <f>CH11/CG11*1000</f>
        <v>1.5384615384615385</v>
      </c>
      <c r="CK11" s="3"/>
      <c r="CL11" s="7"/>
      <c r="CM11" s="1"/>
      <c r="CN11" s="2">
        <v>109</v>
      </c>
      <c r="CO11" s="2">
        <f t="shared" ref="CO11:CO34" si="10">P11*3.38</f>
        <v>5070</v>
      </c>
      <c r="CP11" s="2">
        <f t="shared" ref="CP11:CP34" si="11">CN11*CM11/100</f>
        <v>0</v>
      </c>
      <c r="CQ11" s="190">
        <f t="shared" ref="CQ11:CQ34" si="12">CP11/CO11*1000</f>
        <v>0</v>
      </c>
      <c r="CR11" s="8"/>
      <c r="CS11" s="8"/>
      <c r="CT11" s="8"/>
      <c r="CU11" s="6">
        <v>4</v>
      </c>
      <c r="CV11" s="6">
        <v>60</v>
      </c>
      <c r="CW11" s="6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3"/>
      <c r="DJ11" s="2">
        <v>200</v>
      </c>
      <c r="DK11" s="212">
        <f t="shared" ref="DK11:DK42" si="13">DJ11/R11</f>
        <v>61.155066315025032</v>
      </c>
      <c r="DL11" s="212">
        <f t="shared" ref="DL11:DL42" si="14">DJ11/S11</f>
        <v>64.552569999193096</v>
      </c>
      <c r="DM11" s="3"/>
      <c r="DN11" s="2"/>
      <c r="DO11" s="3"/>
      <c r="DP11" s="2"/>
      <c r="DQ11" s="8"/>
      <c r="DR11" s="3"/>
      <c r="DS11" s="2"/>
      <c r="DT11" s="8"/>
      <c r="DU11" s="3" t="s">
        <v>169</v>
      </c>
      <c r="DV11" s="1">
        <v>100</v>
      </c>
      <c r="DW11" s="337">
        <f t="shared" ref="DW11:DW42" si="15">DV11/R11</f>
        <v>30.577533157512516</v>
      </c>
      <c r="DX11" s="212">
        <f t="shared" ref="DX11:DX42" si="16">DV11/S11</f>
        <v>32.276284999596548</v>
      </c>
      <c r="DY11" s="303"/>
      <c r="DZ11" s="212"/>
      <c r="EA11" s="3"/>
      <c r="EB11" s="2"/>
      <c r="EC11" s="3"/>
      <c r="ED11" s="2"/>
      <c r="EE11" s="155"/>
      <c r="EF11" s="156"/>
      <c r="EG11" s="155"/>
      <c r="EH11" s="157"/>
      <c r="EI11" s="348">
        <f>BP11+BS11</f>
        <v>130</v>
      </c>
      <c r="EJ11" s="349">
        <f t="shared" ref="EJ11:EJ42" si="17">EI11/R11</f>
        <v>39.750793104766274</v>
      </c>
      <c r="EK11" s="240">
        <f t="shared" ref="EK11:EK42" si="18">EI11/S11</f>
        <v>41.959170499475505</v>
      </c>
      <c r="EL11" s="1">
        <v>5.8</v>
      </c>
      <c r="EM11" s="19">
        <f t="shared" ref="EM11:EM42" si="19">EL11/R11</f>
        <v>1.773496923135726</v>
      </c>
      <c r="EN11" s="350">
        <f t="shared" ref="EN11:EN42" si="20">EL11/S11</f>
        <v>1.8720245299765996</v>
      </c>
      <c r="EO11" s="4">
        <v>350</v>
      </c>
      <c r="EP11" s="117"/>
    </row>
    <row r="12" spans="1:146" s="118" customFormat="1" ht="20.100000000000001" customHeight="1">
      <c r="A12" s="161" t="s">
        <v>0</v>
      </c>
      <c r="B12" s="228">
        <v>0.40625</v>
      </c>
      <c r="C12" s="7">
        <v>2</v>
      </c>
      <c r="D12" s="1"/>
      <c r="E12" s="1"/>
      <c r="F12" s="1"/>
      <c r="G12" s="4"/>
      <c r="H12" s="3" t="s">
        <v>174</v>
      </c>
      <c r="I12" s="1">
        <v>15</v>
      </c>
      <c r="J12" s="1"/>
      <c r="K12" s="19">
        <v>19</v>
      </c>
      <c r="L12" s="1"/>
      <c r="M12" s="1">
        <v>84</v>
      </c>
      <c r="N12" s="1">
        <v>2800</v>
      </c>
      <c r="O12" s="297"/>
      <c r="P12" s="1">
        <v>1300</v>
      </c>
      <c r="Q12" s="22">
        <f t="shared" si="6"/>
        <v>1053</v>
      </c>
      <c r="R12" s="116">
        <f t="shared" ref="R12:R75" si="21">Q12*2850*I12*60/1000000000</f>
        <v>2.7009449999999999</v>
      </c>
      <c r="S12" s="17">
        <f t="shared" si="7"/>
        <v>2.6535600000000001</v>
      </c>
      <c r="T12" s="3">
        <v>650</v>
      </c>
      <c r="U12" s="1">
        <v>950</v>
      </c>
      <c r="V12" s="1">
        <v>0.85</v>
      </c>
      <c r="W12" s="22">
        <f t="shared" ref="W12:W75" si="22">P12*V12</f>
        <v>1105</v>
      </c>
      <c r="X12" s="1">
        <v>8</v>
      </c>
      <c r="Y12" s="1"/>
      <c r="Z12" s="1">
        <v>25</v>
      </c>
      <c r="AA12" s="1">
        <v>24</v>
      </c>
      <c r="AB12" s="4">
        <v>6</v>
      </c>
      <c r="AC12" s="7">
        <v>4</v>
      </c>
      <c r="AD12" s="199">
        <v>-40</v>
      </c>
      <c r="AE12" s="199">
        <v>-45</v>
      </c>
      <c r="AF12" s="199">
        <v>-45</v>
      </c>
      <c r="AG12" s="199">
        <v>-45</v>
      </c>
      <c r="AH12" s="240">
        <f>SUM(AD12:AG12)</f>
        <v>-175</v>
      </c>
      <c r="AI12" s="238">
        <f>(ABS(AH12)-ABS(AH11))/ABS(AH12)</f>
        <v>0.45714285714285713</v>
      </c>
      <c r="AJ12" s="1"/>
      <c r="AK12" s="1"/>
      <c r="AL12" s="1">
        <v>90</v>
      </c>
      <c r="AM12" s="1">
        <v>90</v>
      </c>
      <c r="AN12" s="1"/>
      <c r="AO12" s="1">
        <v>20</v>
      </c>
      <c r="AP12" s="3">
        <v>2000</v>
      </c>
      <c r="AQ12" s="7">
        <v>1500</v>
      </c>
      <c r="AR12" s="22">
        <f t="shared" si="8"/>
        <v>500</v>
      </c>
      <c r="AS12" s="270">
        <f t="shared" ref="AS12:AS75" si="23">AR12/AP12</f>
        <v>0.25</v>
      </c>
      <c r="AT12" s="1"/>
      <c r="AU12" s="1"/>
      <c r="AV12" s="7">
        <v>3</v>
      </c>
      <c r="AW12" s="1"/>
      <c r="AX12" s="1"/>
      <c r="AY12" s="2"/>
      <c r="AZ12" s="3"/>
      <c r="BA12" s="2"/>
      <c r="BB12" s="3"/>
      <c r="BC12" s="4"/>
      <c r="BD12" s="3"/>
      <c r="BE12" s="1"/>
      <c r="BF12" s="1"/>
      <c r="BG12" s="1"/>
      <c r="BH12" s="4"/>
      <c r="BI12" s="3">
        <v>200</v>
      </c>
      <c r="BJ12" s="7"/>
      <c r="BK12" s="1"/>
      <c r="BL12" s="1"/>
      <c r="BM12" s="2"/>
      <c r="BN12" s="3">
        <v>241</v>
      </c>
      <c r="BO12" s="1">
        <v>865</v>
      </c>
      <c r="BP12" s="2">
        <v>80</v>
      </c>
      <c r="BQ12" s="3">
        <v>231</v>
      </c>
      <c r="BR12" s="1">
        <v>823</v>
      </c>
      <c r="BS12" s="2">
        <v>43</v>
      </c>
      <c r="BT12" s="6"/>
      <c r="BU12" s="278">
        <v>300</v>
      </c>
      <c r="BV12" s="272">
        <f t="shared" ref="BV12:BV75" si="24">(((BN12+BQ12)/2)/500)</f>
        <v>0.47199999999999998</v>
      </c>
      <c r="BW12" s="272">
        <f t="shared" ref="BW12:BW75" si="25">(BI12/780)</f>
        <v>0.25641025641025639</v>
      </c>
      <c r="BX12" s="282">
        <f t="shared" ref="BX12:BX75" si="26">BV12/((BV12+BW12))</f>
        <v>0.64798648268093495</v>
      </c>
      <c r="BY12" s="282">
        <f t="shared" ref="BY12:BY75" si="27">BW12/((BV12+BW12))</f>
        <v>0.35201351731906505</v>
      </c>
      <c r="BZ12" s="3">
        <v>3.6</v>
      </c>
      <c r="CA12" s="1">
        <v>2.5</v>
      </c>
      <c r="CB12" s="1">
        <v>22</v>
      </c>
      <c r="CC12" s="4">
        <v>1.6</v>
      </c>
      <c r="CD12" s="7" t="s">
        <v>164</v>
      </c>
      <c r="CE12" s="7"/>
      <c r="CF12" s="1">
        <f t="shared" ref="CF12:CF75" si="28">VLOOKUP(CD12:CD135,$CD$153:$CF$154,3)</f>
        <v>16.64</v>
      </c>
      <c r="CG12" s="1">
        <f t="shared" ref="CG12:CG75" si="29">P12*3.38</f>
        <v>4394</v>
      </c>
      <c r="CH12" s="1">
        <f t="shared" si="9"/>
        <v>14.976000000000001</v>
      </c>
      <c r="CI12" s="1">
        <v>90</v>
      </c>
      <c r="CJ12" s="189">
        <f t="shared" ref="CJ12:CJ75" si="30">CH12/CG12*1000</f>
        <v>3.4082840236686391</v>
      </c>
      <c r="CK12" s="3"/>
      <c r="CL12" s="7"/>
      <c r="CM12" s="1"/>
      <c r="CN12" s="2">
        <v>109</v>
      </c>
      <c r="CO12" s="2">
        <f t="shared" si="10"/>
        <v>4394</v>
      </c>
      <c r="CP12" s="2">
        <f t="shared" si="11"/>
        <v>0</v>
      </c>
      <c r="CQ12" s="190">
        <f t="shared" si="12"/>
        <v>0</v>
      </c>
      <c r="CR12" s="8"/>
      <c r="CS12" s="8"/>
      <c r="CT12" s="8"/>
      <c r="CU12" s="6">
        <v>10</v>
      </c>
      <c r="CV12" s="6">
        <v>50</v>
      </c>
      <c r="CW12" s="6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3"/>
      <c r="DJ12" s="2">
        <v>500</v>
      </c>
      <c r="DK12" s="212">
        <f t="shared" si="13"/>
        <v>185.12039304761853</v>
      </c>
      <c r="DL12" s="212">
        <f t="shared" si="14"/>
        <v>188.42611435204026</v>
      </c>
      <c r="DM12" s="3"/>
      <c r="DN12" s="2"/>
      <c r="DO12" s="3"/>
      <c r="DP12" s="2"/>
      <c r="DQ12" s="8"/>
      <c r="DR12" s="3"/>
      <c r="DS12" s="2"/>
      <c r="DT12" s="8"/>
      <c r="DU12" s="3" t="s">
        <v>170</v>
      </c>
      <c r="DV12" s="1"/>
      <c r="DW12" s="337">
        <f t="shared" si="15"/>
        <v>0</v>
      </c>
      <c r="DX12" s="212">
        <f t="shared" si="16"/>
        <v>0</v>
      </c>
      <c r="DY12" s="303"/>
      <c r="DZ12" s="212"/>
      <c r="EA12" s="3"/>
      <c r="EB12" s="2"/>
      <c r="EC12" s="3"/>
      <c r="ED12" s="2"/>
      <c r="EE12" s="155"/>
      <c r="EF12" s="156"/>
      <c r="EG12" s="155"/>
      <c r="EH12" s="157"/>
      <c r="EI12" s="348">
        <f t="shared" ref="EI12:EI75" si="31">BP12+BS12</f>
        <v>123</v>
      </c>
      <c r="EJ12" s="349">
        <f t="shared" si="17"/>
        <v>45.539616689714158</v>
      </c>
      <c r="EK12" s="240">
        <f t="shared" si="18"/>
        <v>46.352824130601903</v>
      </c>
      <c r="EL12" s="1">
        <v>4.9800000000000004</v>
      </c>
      <c r="EM12" s="19">
        <f t="shared" si="19"/>
        <v>1.8437991147542807</v>
      </c>
      <c r="EN12" s="350">
        <f t="shared" si="20"/>
        <v>1.8767240989463212</v>
      </c>
      <c r="EO12" s="4">
        <v>600</v>
      </c>
      <c r="EP12" s="117"/>
    </row>
    <row r="13" spans="1:146" s="121" customFormat="1" ht="20.100000000000001" customHeight="1">
      <c r="A13" s="162" t="s">
        <v>0</v>
      </c>
      <c r="B13" s="229"/>
      <c r="C13" s="15">
        <v>1</v>
      </c>
      <c r="D13" s="9"/>
      <c r="E13" s="9"/>
      <c r="F13" s="9"/>
      <c r="G13" s="12"/>
      <c r="H13" s="11" t="s">
        <v>173</v>
      </c>
      <c r="I13" s="9">
        <v>16.5</v>
      </c>
      <c r="J13" s="9"/>
      <c r="K13" s="20">
        <v>15.5</v>
      </c>
      <c r="L13" s="9"/>
      <c r="M13" s="9">
        <v>84</v>
      </c>
      <c r="N13" s="9">
        <v>2500</v>
      </c>
      <c r="O13" s="298"/>
      <c r="P13" s="9">
        <v>1400</v>
      </c>
      <c r="Q13" s="24">
        <f t="shared" si="6"/>
        <v>1183</v>
      </c>
      <c r="R13" s="119">
        <f t="shared" si="21"/>
        <v>3.3378345</v>
      </c>
      <c r="S13" s="18">
        <f t="shared" si="7"/>
        <v>2.9279250000000001</v>
      </c>
      <c r="T13" s="11"/>
      <c r="U13" s="9">
        <v>1000</v>
      </c>
      <c r="V13" s="9">
        <v>0.95499999999999996</v>
      </c>
      <c r="W13" s="24">
        <f t="shared" si="22"/>
        <v>1337</v>
      </c>
      <c r="X13" s="9">
        <v>10.5</v>
      </c>
      <c r="Y13" s="9"/>
      <c r="Z13" s="9">
        <v>25</v>
      </c>
      <c r="AA13" s="9">
        <v>24</v>
      </c>
      <c r="AB13" s="12">
        <v>8</v>
      </c>
      <c r="AC13" s="15">
        <v>6</v>
      </c>
      <c r="AD13" s="200">
        <v>-15</v>
      </c>
      <c r="AE13" s="200">
        <v>-20</v>
      </c>
      <c r="AF13" s="200">
        <v>-20</v>
      </c>
      <c r="AG13" s="200">
        <v>-20</v>
      </c>
      <c r="AH13" s="241">
        <f t="shared" ref="AH13:AH76" si="32">SUM(AD13:AG13)</f>
        <v>-75</v>
      </c>
      <c r="AI13" s="239">
        <f t="shared" ref="AI13:AI76" si="33">(ABS(AH13)-ABS(AH12))/ABS(AH13)</f>
        <v>-1.3333333333333333</v>
      </c>
      <c r="AJ13" s="9"/>
      <c r="AK13" s="9"/>
      <c r="AL13" s="9">
        <v>100</v>
      </c>
      <c r="AM13" s="9">
        <v>100</v>
      </c>
      <c r="AN13" s="9"/>
      <c r="AO13" s="9">
        <v>20</v>
      </c>
      <c r="AP13" s="11"/>
      <c r="AQ13" s="15"/>
      <c r="AR13" s="24">
        <f t="shared" si="8"/>
        <v>0</v>
      </c>
      <c r="AS13" s="271" t="e">
        <f t="shared" si="23"/>
        <v>#DIV/0!</v>
      </c>
      <c r="AT13" s="9"/>
      <c r="AU13" s="9"/>
      <c r="AV13" s="15">
        <v>4.5</v>
      </c>
      <c r="AW13" s="9"/>
      <c r="AX13" s="9"/>
      <c r="AY13" s="10"/>
      <c r="AZ13" s="11"/>
      <c r="BA13" s="10"/>
      <c r="BB13" s="11"/>
      <c r="BC13" s="12"/>
      <c r="BD13" s="11"/>
      <c r="BE13" s="9"/>
      <c r="BF13" s="9"/>
      <c r="BG13" s="9"/>
      <c r="BH13" s="12"/>
      <c r="BI13" s="11">
        <v>500</v>
      </c>
      <c r="BJ13" s="15"/>
      <c r="BK13" s="9"/>
      <c r="BL13" s="9"/>
      <c r="BM13" s="10"/>
      <c r="BN13" s="11">
        <v>500</v>
      </c>
      <c r="BO13" s="9"/>
      <c r="BP13" s="10"/>
      <c r="BQ13" s="11">
        <v>500</v>
      </c>
      <c r="BR13" s="9"/>
      <c r="BS13" s="10"/>
      <c r="BT13" s="14"/>
      <c r="BU13" s="279">
        <v>450</v>
      </c>
      <c r="BV13" s="273">
        <f t="shared" si="24"/>
        <v>1</v>
      </c>
      <c r="BW13" s="273">
        <f t="shared" si="25"/>
        <v>0.64102564102564108</v>
      </c>
      <c r="BX13" s="283">
        <f t="shared" si="26"/>
        <v>0.609375</v>
      </c>
      <c r="BY13" s="283">
        <f t="shared" si="27"/>
        <v>0.39062500000000006</v>
      </c>
      <c r="BZ13" s="11">
        <v>3</v>
      </c>
      <c r="CA13" s="9">
        <v>1.5</v>
      </c>
      <c r="CB13" s="9">
        <v>29</v>
      </c>
      <c r="CC13" s="12">
        <v>1.3</v>
      </c>
      <c r="CD13" s="15"/>
      <c r="CE13" s="15"/>
      <c r="CF13" s="9" t="e">
        <f t="shared" si="28"/>
        <v>#N/A</v>
      </c>
      <c r="CG13" s="9">
        <f t="shared" si="29"/>
        <v>4732</v>
      </c>
      <c r="CH13" s="9" t="e">
        <f t="shared" si="9"/>
        <v>#N/A</v>
      </c>
      <c r="CI13" s="9"/>
      <c r="CJ13" s="296" t="e">
        <f t="shared" si="30"/>
        <v>#N/A</v>
      </c>
      <c r="CK13" s="11"/>
      <c r="CL13" s="15"/>
      <c r="CM13" s="9"/>
      <c r="CN13" s="10">
        <v>109</v>
      </c>
      <c r="CO13" s="10">
        <f t="shared" si="10"/>
        <v>4732</v>
      </c>
      <c r="CP13" s="10">
        <f t="shared" si="11"/>
        <v>0</v>
      </c>
      <c r="CQ13" s="191">
        <f t="shared" si="12"/>
        <v>0</v>
      </c>
      <c r="CR13" s="16"/>
      <c r="CS13" s="16"/>
      <c r="CT13" s="16"/>
      <c r="CU13" s="14">
        <v>25</v>
      </c>
      <c r="CV13" s="14">
        <v>40</v>
      </c>
      <c r="CW13" s="14"/>
      <c r="CX13" s="16"/>
      <c r="CY13" s="16"/>
      <c r="CZ13" s="16"/>
      <c r="DA13" s="16"/>
      <c r="DB13" s="16"/>
      <c r="DC13" s="16"/>
      <c r="DD13" s="16"/>
      <c r="DE13" s="16"/>
      <c r="DF13" s="16"/>
      <c r="DG13" s="16"/>
      <c r="DH13" s="16"/>
      <c r="DI13" s="11"/>
      <c r="DJ13" s="10"/>
      <c r="DK13" s="213">
        <f t="shared" si="13"/>
        <v>0</v>
      </c>
      <c r="DL13" s="213">
        <f t="shared" si="14"/>
        <v>0</v>
      </c>
      <c r="DM13" s="11"/>
      <c r="DN13" s="10"/>
      <c r="DO13" s="11"/>
      <c r="DP13" s="10"/>
      <c r="DQ13" s="16"/>
      <c r="DR13" s="11"/>
      <c r="DS13" s="10"/>
      <c r="DT13" s="16"/>
      <c r="DU13" s="11" t="s">
        <v>171</v>
      </c>
      <c r="DV13" s="9"/>
      <c r="DW13" s="338">
        <f t="shared" si="15"/>
        <v>0</v>
      </c>
      <c r="DX13" s="213">
        <f t="shared" si="16"/>
        <v>0</v>
      </c>
      <c r="DY13" s="304"/>
      <c r="DZ13" s="213"/>
      <c r="EA13" s="11"/>
      <c r="EB13" s="10"/>
      <c r="EC13" s="11"/>
      <c r="ED13" s="10"/>
      <c r="EE13" s="158"/>
      <c r="EF13" s="159"/>
      <c r="EG13" s="158"/>
      <c r="EH13" s="160"/>
      <c r="EI13" s="351">
        <f t="shared" si="31"/>
        <v>0</v>
      </c>
      <c r="EJ13" s="352">
        <f t="shared" si="17"/>
        <v>0</v>
      </c>
      <c r="EK13" s="241">
        <f t="shared" si="18"/>
        <v>0</v>
      </c>
      <c r="EL13" s="9"/>
      <c r="EM13" s="20">
        <f t="shared" si="19"/>
        <v>0</v>
      </c>
      <c r="EN13" s="353">
        <f t="shared" si="20"/>
        <v>0</v>
      </c>
      <c r="EO13" s="12"/>
      <c r="EP13" s="120"/>
    </row>
    <row r="14" spans="1:146" s="121" customFormat="1" ht="20.100000000000001" customHeight="1">
      <c r="A14" s="162" t="s">
        <v>0</v>
      </c>
      <c r="B14" s="229"/>
      <c r="C14" s="15"/>
      <c r="D14" s="9"/>
      <c r="E14" s="9"/>
      <c r="F14" s="9"/>
      <c r="G14" s="12"/>
      <c r="H14" s="11"/>
      <c r="I14" s="9"/>
      <c r="J14" s="9"/>
      <c r="K14" s="20"/>
      <c r="L14" s="9"/>
      <c r="M14" s="9"/>
      <c r="N14" s="9"/>
      <c r="O14" s="298"/>
      <c r="P14" s="9"/>
      <c r="Q14" s="24">
        <f t="shared" si="6"/>
        <v>0</v>
      </c>
      <c r="R14" s="119">
        <f t="shared" si="21"/>
        <v>0</v>
      </c>
      <c r="S14" s="18">
        <f t="shared" si="7"/>
        <v>0</v>
      </c>
      <c r="T14" s="11"/>
      <c r="U14" s="9"/>
      <c r="V14" s="9"/>
      <c r="W14" s="24">
        <f t="shared" si="22"/>
        <v>0</v>
      </c>
      <c r="X14" s="9"/>
      <c r="Y14" s="9"/>
      <c r="Z14" s="9"/>
      <c r="AA14" s="9"/>
      <c r="AB14" s="12"/>
      <c r="AC14" s="15"/>
      <c r="AD14" s="200"/>
      <c r="AE14" s="200"/>
      <c r="AF14" s="200"/>
      <c r="AG14" s="200"/>
      <c r="AH14" s="241">
        <f t="shared" si="32"/>
        <v>0</v>
      </c>
      <c r="AI14" s="239" t="e">
        <f t="shared" si="33"/>
        <v>#DIV/0!</v>
      </c>
      <c r="AJ14" s="9"/>
      <c r="AK14" s="9"/>
      <c r="AL14" s="9"/>
      <c r="AM14" s="9"/>
      <c r="AN14" s="9"/>
      <c r="AO14" s="9"/>
      <c r="AP14" s="11"/>
      <c r="AQ14" s="15"/>
      <c r="AR14" s="24">
        <f t="shared" si="8"/>
        <v>0</v>
      </c>
      <c r="AS14" s="271" t="e">
        <f t="shared" si="23"/>
        <v>#DIV/0!</v>
      </c>
      <c r="AT14" s="9"/>
      <c r="AU14" s="9"/>
      <c r="AV14" s="15"/>
      <c r="AW14" s="9"/>
      <c r="AX14" s="9"/>
      <c r="AY14" s="10"/>
      <c r="AZ14" s="11"/>
      <c r="BA14" s="10"/>
      <c r="BB14" s="11"/>
      <c r="BC14" s="12"/>
      <c r="BD14" s="11"/>
      <c r="BE14" s="9"/>
      <c r="BF14" s="9"/>
      <c r="BG14" s="9"/>
      <c r="BH14" s="12"/>
      <c r="BI14" s="11"/>
      <c r="BJ14" s="15"/>
      <c r="BK14" s="9"/>
      <c r="BL14" s="9"/>
      <c r="BM14" s="10"/>
      <c r="BN14" s="11"/>
      <c r="BO14" s="9"/>
      <c r="BP14" s="10"/>
      <c r="BQ14" s="11"/>
      <c r="BR14" s="9"/>
      <c r="BS14" s="10"/>
      <c r="BT14" s="14"/>
      <c r="BU14" s="279"/>
      <c r="BV14" s="273">
        <f t="shared" si="24"/>
        <v>0</v>
      </c>
      <c r="BW14" s="273">
        <f t="shared" si="25"/>
        <v>0</v>
      </c>
      <c r="BX14" s="283" t="e">
        <f t="shared" si="26"/>
        <v>#DIV/0!</v>
      </c>
      <c r="BY14" s="283" t="e">
        <f t="shared" si="27"/>
        <v>#DIV/0!</v>
      </c>
      <c r="BZ14" s="11"/>
      <c r="CA14" s="9"/>
      <c r="CB14" s="9"/>
      <c r="CC14" s="12"/>
      <c r="CD14" s="15"/>
      <c r="CE14" s="15"/>
      <c r="CF14" s="9" t="e">
        <f t="shared" si="28"/>
        <v>#N/A</v>
      </c>
      <c r="CG14" s="9">
        <f t="shared" si="29"/>
        <v>0</v>
      </c>
      <c r="CH14" s="9" t="e">
        <f t="shared" si="9"/>
        <v>#N/A</v>
      </c>
      <c r="CI14" s="9"/>
      <c r="CJ14" s="296" t="e">
        <f t="shared" si="30"/>
        <v>#N/A</v>
      </c>
      <c r="CK14" s="11"/>
      <c r="CL14" s="15"/>
      <c r="CM14" s="9"/>
      <c r="CN14" s="10">
        <v>109</v>
      </c>
      <c r="CO14" s="10">
        <f t="shared" si="10"/>
        <v>0</v>
      </c>
      <c r="CP14" s="10">
        <f t="shared" si="11"/>
        <v>0</v>
      </c>
      <c r="CQ14" s="191" t="e">
        <f t="shared" si="12"/>
        <v>#DIV/0!</v>
      </c>
      <c r="CR14" s="16"/>
      <c r="CS14" s="16"/>
      <c r="CT14" s="16"/>
      <c r="CU14" s="14"/>
      <c r="CV14" s="14"/>
      <c r="CW14" s="14"/>
      <c r="CX14" s="16"/>
      <c r="CY14" s="16"/>
      <c r="CZ14" s="16"/>
      <c r="DA14" s="16"/>
      <c r="DB14" s="16"/>
      <c r="DC14" s="16"/>
      <c r="DD14" s="16"/>
      <c r="DE14" s="16"/>
      <c r="DF14" s="16"/>
      <c r="DG14" s="16"/>
      <c r="DH14" s="16"/>
      <c r="DI14" s="11"/>
      <c r="DJ14" s="10"/>
      <c r="DK14" s="213" t="e">
        <f t="shared" si="13"/>
        <v>#DIV/0!</v>
      </c>
      <c r="DL14" s="213" t="e">
        <f t="shared" si="14"/>
        <v>#DIV/0!</v>
      </c>
      <c r="DM14" s="11"/>
      <c r="DN14" s="10"/>
      <c r="DO14" s="11"/>
      <c r="DP14" s="10"/>
      <c r="DQ14" s="16"/>
      <c r="DR14" s="11"/>
      <c r="DS14" s="10"/>
      <c r="DT14" s="16"/>
      <c r="DU14" s="11"/>
      <c r="DV14" s="9"/>
      <c r="DW14" s="338" t="e">
        <f t="shared" si="15"/>
        <v>#DIV/0!</v>
      </c>
      <c r="DX14" s="213" t="e">
        <f t="shared" si="16"/>
        <v>#DIV/0!</v>
      </c>
      <c r="DY14" s="304"/>
      <c r="DZ14" s="213"/>
      <c r="EA14" s="11"/>
      <c r="EB14" s="10"/>
      <c r="EC14" s="11"/>
      <c r="ED14" s="10"/>
      <c r="EE14" s="158"/>
      <c r="EF14" s="159"/>
      <c r="EG14" s="158"/>
      <c r="EH14" s="160"/>
      <c r="EI14" s="351">
        <f t="shared" si="31"/>
        <v>0</v>
      </c>
      <c r="EJ14" s="352" t="e">
        <f t="shared" si="17"/>
        <v>#DIV/0!</v>
      </c>
      <c r="EK14" s="241" t="e">
        <f t="shared" si="18"/>
        <v>#DIV/0!</v>
      </c>
      <c r="EL14" s="9"/>
      <c r="EM14" s="20" t="e">
        <f t="shared" si="19"/>
        <v>#DIV/0!</v>
      </c>
      <c r="EN14" s="353" t="e">
        <f t="shared" si="20"/>
        <v>#DIV/0!</v>
      </c>
      <c r="EO14" s="12"/>
      <c r="EP14" s="120"/>
    </row>
    <row r="15" spans="1:146" s="118" customFormat="1" ht="20.100000000000001" customHeight="1">
      <c r="A15" s="161" t="s">
        <v>1</v>
      </c>
      <c r="B15" s="228"/>
      <c r="C15" s="7"/>
      <c r="D15" s="1"/>
      <c r="E15" s="1"/>
      <c r="F15" s="1"/>
      <c r="G15" s="4"/>
      <c r="H15" s="3"/>
      <c r="I15" s="1"/>
      <c r="J15" s="1"/>
      <c r="K15" s="19"/>
      <c r="L15" s="1"/>
      <c r="M15" s="1"/>
      <c r="N15" s="1"/>
      <c r="O15" s="297"/>
      <c r="P15" s="1"/>
      <c r="Q15" s="22">
        <f t="shared" si="6"/>
        <v>0</v>
      </c>
      <c r="R15" s="116">
        <f t="shared" si="21"/>
        <v>0</v>
      </c>
      <c r="S15" s="17">
        <f t="shared" si="7"/>
        <v>0</v>
      </c>
      <c r="T15" s="3"/>
      <c r="U15" s="1"/>
      <c r="V15" s="1"/>
      <c r="W15" s="22">
        <f t="shared" si="22"/>
        <v>0</v>
      </c>
      <c r="X15" s="1"/>
      <c r="Y15" s="1"/>
      <c r="Z15" s="1"/>
      <c r="AA15" s="1"/>
      <c r="AB15" s="4"/>
      <c r="AC15" s="7"/>
      <c r="AD15" s="199"/>
      <c r="AE15" s="199"/>
      <c r="AF15" s="199"/>
      <c r="AG15" s="199"/>
      <c r="AH15" s="240">
        <f t="shared" si="32"/>
        <v>0</v>
      </c>
      <c r="AI15" s="237" t="e">
        <f t="shared" si="33"/>
        <v>#DIV/0!</v>
      </c>
      <c r="AJ15" s="1"/>
      <c r="AK15" s="1"/>
      <c r="AL15" s="1"/>
      <c r="AM15" s="1"/>
      <c r="AN15" s="1"/>
      <c r="AO15" s="1"/>
      <c r="AP15" s="3"/>
      <c r="AQ15" s="7"/>
      <c r="AR15" s="22">
        <f t="shared" si="8"/>
        <v>0</v>
      </c>
      <c r="AS15" s="270" t="e">
        <f t="shared" si="23"/>
        <v>#DIV/0!</v>
      </c>
      <c r="AT15" s="1"/>
      <c r="AU15" s="1"/>
      <c r="AV15" s="7"/>
      <c r="AW15" s="1"/>
      <c r="AX15" s="1"/>
      <c r="AY15" s="2"/>
      <c r="AZ15" s="3"/>
      <c r="BA15" s="2"/>
      <c r="BB15" s="3"/>
      <c r="BC15" s="4"/>
      <c r="BD15" s="3"/>
      <c r="BE15" s="1"/>
      <c r="BF15" s="1"/>
      <c r="BG15" s="1"/>
      <c r="BH15" s="4"/>
      <c r="BI15" s="3"/>
      <c r="BJ15" s="7"/>
      <c r="BK15" s="1"/>
      <c r="BL15" s="1"/>
      <c r="BM15" s="2"/>
      <c r="BN15" s="3"/>
      <c r="BO15" s="1"/>
      <c r="BP15" s="2"/>
      <c r="BQ15" s="3"/>
      <c r="BR15" s="1"/>
      <c r="BS15" s="2"/>
      <c r="BT15" s="6"/>
      <c r="BU15" s="278"/>
      <c r="BV15" s="272">
        <f t="shared" si="24"/>
        <v>0</v>
      </c>
      <c r="BW15" s="272">
        <f t="shared" si="25"/>
        <v>0</v>
      </c>
      <c r="BX15" s="282" t="e">
        <f t="shared" si="26"/>
        <v>#DIV/0!</v>
      </c>
      <c r="BY15" s="282" t="e">
        <f t="shared" si="27"/>
        <v>#DIV/0!</v>
      </c>
      <c r="BZ15" s="3"/>
      <c r="CA15" s="1"/>
      <c r="CB15" s="1"/>
      <c r="CC15" s="4"/>
      <c r="CD15" s="7"/>
      <c r="CE15" s="7"/>
      <c r="CF15" s="1" t="e">
        <f t="shared" si="28"/>
        <v>#N/A</v>
      </c>
      <c r="CG15" s="1">
        <f t="shared" si="29"/>
        <v>0</v>
      </c>
      <c r="CH15" s="1" t="e">
        <f t="shared" si="9"/>
        <v>#N/A</v>
      </c>
      <c r="CI15" s="1"/>
      <c r="CJ15" s="189" t="e">
        <f t="shared" si="30"/>
        <v>#N/A</v>
      </c>
      <c r="CK15" s="3"/>
      <c r="CL15" s="7"/>
      <c r="CM15" s="1"/>
      <c r="CN15" s="2">
        <v>109</v>
      </c>
      <c r="CO15" s="2">
        <f t="shared" si="10"/>
        <v>0</v>
      </c>
      <c r="CP15" s="2">
        <f t="shared" si="11"/>
        <v>0</v>
      </c>
      <c r="CQ15" s="190" t="e">
        <f t="shared" si="12"/>
        <v>#DIV/0!</v>
      </c>
      <c r="CR15" s="8"/>
      <c r="CS15" s="8"/>
      <c r="CT15" s="8"/>
      <c r="CU15" s="6"/>
      <c r="CV15" s="6"/>
      <c r="CW15" s="6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3"/>
      <c r="DJ15" s="2"/>
      <c r="DK15" s="212" t="e">
        <f t="shared" si="13"/>
        <v>#DIV/0!</v>
      </c>
      <c r="DL15" s="212" t="e">
        <f t="shared" si="14"/>
        <v>#DIV/0!</v>
      </c>
      <c r="DM15" s="3"/>
      <c r="DN15" s="2"/>
      <c r="DO15" s="3"/>
      <c r="DP15" s="2"/>
      <c r="DQ15" s="8"/>
      <c r="DR15" s="3"/>
      <c r="DS15" s="2"/>
      <c r="DT15" s="8"/>
      <c r="DU15" s="3"/>
      <c r="DV15" s="1"/>
      <c r="DW15" s="337" t="e">
        <f t="shared" si="15"/>
        <v>#DIV/0!</v>
      </c>
      <c r="DX15" s="212" t="e">
        <f t="shared" si="16"/>
        <v>#DIV/0!</v>
      </c>
      <c r="DY15" s="303"/>
      <c r="DZ15" s="212"/>
      <c r="EA15" s="3"/>
      <c r="EB15" s="2"/>
      <c r="EC15" s="3"/>
      <c r="ED15" s="2"/>
      <c r="EE15" s="155"/>
      <c r="EF15" s="156"/>
      <c r="EG15" s="155"/>
      <c r="EH15" s="157"/>
      <c r="EI15" s="348">
        <f t="shared" si="31"/>
        <v>0</v>
      </c>
      <c r="EJ15" s="349" t="e">
        <f t="shared" si="17"/>
        <v>#DIV/0!</v>
      </c>
      <c r="EK15" s="240" t="e">
        <f t="shared" si="18"/>
        <v>#DIV/0!</v>
      </c>
      <c r="EL15" s="1"/>
      <c r="EM15" s="19" t="e">
        <f t="shared" si="19"/>
        <v>#DIV/0!</v>
      </c>
      <c r="EN15" s="350" t="e">
        <f t="shared" si="20"/>
        <v>#DIV/0!</v>
      </c>
      <c r="EO15" s="4"/>
      <c r="EP15" s="117"/>
    </row>
    <row r="16" spans="1:146" s="118" customFormat="1" ht="20.100000000000001" customHeight="1">
      <c r="A16" s="161" t="s">
        <v>1</v>
      </c>
      <c r="B16" s="228"/>
      <c r="C16" s="7"/>
      <c r="D16" s="1"/>
      <c r="E16" s="1"/>
      <c r="F16" s="1"/>
      <c r="G16" s="4"/>
      <c r="H16" s="3"/>
      <c r="I16" s="1"/>
      <c r="J16" s="1"/>
      <c r="K16" s="19"/>
      <c r="L16" s="1"/>
      <c r="M16" s="1"/>
      <c r="N16" s="1"/>
      <c r="O16" s="297"/>
      <c r="P16" s="1"/>
      <c r="Q16" s="22">
        <f t="shared" si="6"/>
        <v>0</v>
      </c>
      <c r="R16" s="116">
        <f t="shared" si="21"/>
        <v>0</v>
      </c>
      <c r="S16" s="17">
        <f t="shared" si="7"/>
        <v>0</v>
      </c>
      <c r="T16" s="3"/>
      <c r="U16" s="1"/>
      <c r="V16" s="1"/>
      <c r="W16" s="22">
        <f t="shared" si="22"/>
        <v>0</v>
      </c>
      <c r="X16" s="1"/>
      <c r="Y16" s="1"/>
      <c r="Z16" s="1"/>
      <c r="AA16" s="1"/>
      <c r="AB16" s="4"/>
      <c r="AC16" s="7"/>
      <c r="AD16" s="199"/>
      <c r="AE16" s="199"/>
      <c r="AF16" s="199"/>
      <c r="AG16" s="199"/>
      <c r="AH16" s="240">
        <f t="shared" si="32"/>
        <v>0</v>
      </c>
      <c r="AI16" s="237" t="e">
        <f t="shared" si="33"/>
        <v>#DIV/0!</v>
      </c>
      <c r="AJ16" s="1"/>
      <c r="AK16" s="1"/>
      <c r="AL16" s="1"/>
      <c r="AM16" s="1"/>
      <c r="AN16" s="1"/>
      <c r="AO16" s="1"/>
      <c r="AP16" s="3"/>
      <c r="AQ16" s="7"/>
      <c r="AR16" s="22">
        <f t="shared" si="8"/>
        <v>0</v>
      </c>
      <c r="AS16" s="270" t="e">
        <f t="shared" si="23"/>
        <v>#DIV/0!</v>
      </c>
      <c r="AT16" s="1"/>
      <c r="AU16" s="1"/>
      <c r="AV16" s="7"/>
      <c r="AW16" s="1"/>
      <c r="AX16" s="1"/>
      <c r="AY16" s="2"/>
      <c r="AZ16" s="3"/>
      <c r="BA16" s="2"/>
      <c r="BB16" s="3"/>
      <c r="BC16" s="4"/>
      <c r="BD16" s="3"/>
      <c r="BE16" s="1"/>
      <c r="BF16" s="1"/>
      <c r="BG16" s="1"/>
      <c r="BH16" s="4"/>
      <c r="BI16" s="3"/>
      <c r="BJ16" s="7"/>
      <c r="BK16" s="1"/>
      <c r="BL16" s="1"/>
      <c r="BM16" s="2"/>
      <c r="BN16" s="3"/>
      <c r="BO16" s="1"/>
      <c r="BP16" s="2"/>
      <c r="BQ16" s="3"/>
      <c r="BR16" s="1"/>
      <c r="BS16" s="2"/>
      <c r="BT16" s="6"/>
      <c r="BU16" s="278"/>
      <c r="BV16" s="272">
        <f t="shared" si="24"/>
        <v>0</v>
      </c>
      <c r="BW16" s="272">
        <f t="shared" si="25"/>
        <v>0</v>
      </c>
      <c r="BX16" s="282" t="e">
        <f t="shared" si="26"/>
        <v>#DIV/0!</v>
      </c>
      <c r="BY16" s="282" t="e">
        <f t="shared" si="27"/>
        <v>#DIV/0!</v>
      </c>
      <c r="BZ16" s="3"/>
      <c r="CA16" s="1"/>
      <c r="CB16" s="1"/>
      <c r="CC16" s="4"/>
      <c r="CD16" s="7"/>
      <c r="CE16" s="7"/>
      <c r="CF16" s="1" t="e">
        <f t="shared" si="28"/>
        <v>#N/A</v>
      </c>
      <c r="CG16" s="1">
        <f t="shared" si="29"/>
        <v>0</v>
      </c>
      <c r="CH16" s="1" t="e">
        <f t="shared" si="9"/>
        <v>#N/A</v>
      </c>
      <c r="CI16" s="1"/>
      <c r="CJ16" s="189" t="e">
        <f t="shared" si="30"/>
        <v>#N/A</v>
      </c>
      <c r="CK16" s="3"/>
      <c r="CL16" s="7"/>
      <c r="CM16" s="1"/>
      <c r="CN16" s="2">
        <v>109</v>
      </c>
      <c r="CO16" s="2">
        <f t="shared" si="10"/>
        <v>0</v>
      </c>
      <c r="CP16" s="2">
        <f t="shared" si="11"/>
        <v>0</v>
      </c>
      <c r="CQ16" s="190" t="e">
        <f t="shared" si="12"/>
        <v>#DIV/0!</v>
      </c>
      <c r="CR16" s="8"/>
      <c r="CS16" s="8"/>
      <c r="CT16" s="8"/>
      <c r="CU16" s="6"/>
      <c r="CV16" s="6"/>
      <c r="CW16" s="6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3"/>
      <c r="DJ16" s="2"/>
      <c r="DK16" s="212" t="e">
        <f t="shared" si="13"/>
        <v>#DIV/0!</v>
      </c>
      <c r="DL16" s="212" t="e">
        <f t="shared" si="14"/>
        <v>#DIV/0!</v>
      </c>
      <c r="DM16" s="3"/>
      <c r="DN16" s="2"/>
      <c r="DO16" s="3"/>
      <c r="DP16" s="2"/>
      <c r="DQ16" s="8"/>
      <c r="DR16" s="3"/>
      <c r="DS16" s="2"/>
      <c r="DT16" s="8"/>
      <c r="DU16" s="3"/>
      <c r="DV16" s="1"/>
      <c r="DW16" s="337" t="e">
        <f t="shared" si="15"/>
        <v>#DIV/0!</v>
      </c>
      <c r="DX16" s="212" t="e">
        <f t="shared" si="16"/>
        <v>#DIV/0!</v>
      </c>
      <c r="DY16" s="303"/>
      <c r="DZ16" s="212"/>
      <c r="EA16" s="3"/>
      <c r="EB16" s="2"/>
      <c r="EC16" s="3"/>
      <c r="ED16" s="2"/>
      <c r="EE16" s="155"/>
      <c r="EF16" s="156"/>
      <c r="EG16" s="155"/>
      <c r="EH16" s="157"/>
      <c r="EI16" s="348">
        <f t="shared" si="31"/>
        <v>0</v>
      </c>
      <c r="EJ16" s="349" t="e">
        <f t="shared" si="17"/>
        <v>#DIV/0!</v>
      </c>
      <c r="EK16" s="240" t="e">
        <f t="shared" si="18"/>
        <v>#DIV/0!</v>
      </c>
      <c r="EL16" s="1"/>
      <c r="EM16" s="19" t="e">
        <f t="shared" si="19"/>
        <v>#DIV/0!</v>
      </c>
      <c r="EN16" s="350" t="e">
        <f t="shared" si="20"/>
        <v>#DIV/0!</v>
      </c>
      <c r="EO16" s="4"/>
      <c r="EP16" s="117"/>
    </row>
    <row r="17" spans="1:146" s="121" customFormat="1" ht="20.100000000000001" customHeight="1">
      <c r="A17" s="162" t="s">
        <v>1</v>
      </c>
      <c r="B17" s="229"/>
      <c r="C17" s="15"/>
      <c r="D17" s="9"/>
      <c r="E17" s="9"/>
      <c r="F17" s="9"/>
      <c r="G17" s="12"/>
      <c r="H17" s="11"/>
      <c r="I17" s="9"/>
      <c r="J17" s="9"/>
      <c r="K17" s="20"/>
      <c r="L17" s="9"/>
      <c r="M17" s="9"/>
      <c r="N17" s="9"/>
      <c r="O17" s="298"/>
      <c r="P17" s="9"/>
      <c r="Q17" s="24">
        <f t="shared" si="6"/>
        <v>0</v>
      </c>
      <c r="R17" s="119">
        <f t="shared" si="21"/>
        <v>0</v>
      </c>
      <c r="S17" s="18">
        <f t="shared" si="7"/>
        <v>0</v>
      </c>
      <c r="T17" s="11"/>
      <c r="U17" s="9"/>
      <c r="V17" s="9"/>
      <c r="W17" s="24">
        <f t="shared" si="22"/>
        <v>0</v>
      </c>
      <c r="X17" s="9"/>
      <c r="Y17" s="9"/>
      <c r="Z17" s="9"/>
      <c r="AA17" s="9"/>
      <c r="AB17" s="12"/>
      <c r="AC17" s="15"/>
      <c r="AD17" s="200"/>
      <c r="AE17" s="200"/>
      <c r="AF17" s="200"/>
      <c r="AG17" s="200"/>
      <c r="AH17" s="241">
        <f t="shared" si="32"/>
        <v>0</v>
      </c>
      <c r="AI17" s="239" t="e">
        <f t="shared" si="33"/>
        <v>#DIV/0!</v>
      </c>
      <c r="AJ17" s="9"/>
      <c r="AK17" s="9"/>
      <c r="AL17" s="9"/>
      <c r="AM17" s="9"/>
      <c r="AN17" s="9"/>
      <c r="AO17" s="9"/>
      <c r="AP17" s="11"/>
      <c r="AQ17" s="15"/>
      <c r="AR17" s="24">
        <f t="shared" si="8"/>
        <v>0</v>
      </c>
      <c r="AS17" s="271" t="e">
        <f t="shared" si="23"/>
        <v>#DIV/0!</v>
      </c>
      <c r="AT17" s="9"/>
      <c r="AU17" s="9"/>
      <c r="AV17" s="15"/>
      <c r="AW17" s="9"/>
      <c r="AX17" s="9"/>
      <c r="AY17" s="10"/>
      <c r="AZ17" s="11"/>
      <c r="BA17" s="10"/>
      <c r="BB17" s="11"/>
      <c r="BC17" s="12"/>
      <c r="BD17" s="11"/>
      <c r="BE17" s="9"/>
      <c r="BF17" s="9"/>
      <c r="BG17" s="9"/>
      <c r="BH17" s="12"/>
      <c r="BI17" s="11"/>
      <c r="BJ17" s="15"/>
      <c r="BK17" s="9"/>
      <c r="BL17" s="9"/>
      <c r="BM17" s="10"/>
      <c r="BN17" s="11"/>
      <c r="BO17" s="9"/>
      <c r="BP17" s="10"/>
      <c r="BQ17" s="11"/>
      <c r="BR17" s="9"/>
      <c r="BS17" s="10"/>
      <c r="BT17" s="14"/>
      <c r="BU17" s="279"/>
      <c r="BV17" s="273">
        <f t="shared" si="24"/>
        <v>0</v>
      </c>
      <c r="BW17" s="273">
        <f t="shared" si="25"/>
        <v>0</v>
      </c>
      <c r="BX17" s="283" t="e">
        <f t="shared" si="26"/>
        <v>#DIV/0!</v>
      </c>
      <c r="BY17" s="283" t="e">
        <f t="shared" si="27"/>
        <v>#DIV/0!</v>
      </c>
      <c r="BZ17" s="11"/>
      <c r="CA17" s="9"/>
      <c r="CB17" s="9"/>
      <c r="CC17" s="12"/>
      <c r="CD17" s="15"/>
      <c r="CE17" s="15"/>
      <c r="CF17" s="1" t="e">
        <f t="shared" si="28"/>
        <v>#N/A</v>
      </c>
      <c r="CG17" s="9">
        <f t="shared" si="29"/>
        <v>0</v>
      </c>
      <c r="CH17" s="9" t="e">
        <f t="shared" si="9"/>
        <v>#N/A</v>
      </c>
      <c r="CI17" s="9"/>
      <c r="CJ17" s="296" t="e">
        <f t="shared" si="30"/>
        <v>#N/A</v>
      </c>
      <c r="CK17" s="11"/>
      <c r="CL17" s="15"/>
      <c r="CM17" s="9"/>
      <c r="CN17" s="10">
        <v>109</v>
      </c>
      <c r="CO17" s="10">
        <f t="shared" si="10"/>
        <v>0</v>
      </c>
      <c r="CP17" s="10">
        <f t="shared" si="11"/>
        <v>0</v>
      </c>
      <c r="CQ17" s="191" t="e">
        <f t="shared" si="12"/>
        <v>#DIV/0!</v>
      </c>
      <c r="CR17" s="16"/>
      <c r="CS17" s="16"/>
      <c r="CT17" s="16"/>
      <c r="CU17" s="14"/>
      <c r="CV17" s="14"/>
      <c r="CW17" s="14"/>
      <c r="CX17" s="16"/>
      <c r="CY17" s="16"/>
      <c r="CZ17" s="16"/>
      <c r="DA17" s="16"/>
      <c r="DB17" s="16"/>
      <c r="DC17" s="16"/>
      <c r="DD17" s="16"/>
      <c r="DE17" s="16"/>
      <c r="DF17" s="16"/>
      <c r="DG17" s="16"/>
      <c r="DH17" s="16"/>
      <c r="DI17" s="11"/>
      <c r="DJ17" s="10"/>
      <c r="DK17" s="213" t="e">
        <f t="shared" si="13"/>
        <v>#DIV/0!</v>
      </c>
      <c r="DL17" s="213" t="e">
        <f t="shared" si="14"/>
        <v>#DIV/0!</v>
      </c>
      <c r="DM17" s="11"/>
      <c r="DN17" s="10"/>
      <c r="DO17" s="11"/>
      <c r="DP17" s="10"/>
      <c r="DQ17" s="16"/>
      <c r="DR17" s="11"/>
      <c r="DS17" s="10"/>
      <c r="DT17" s="16"/>
      <c r="DU17" s="11"/>
      <c r="DV17" s="9"/>
      <c r="DW17" s="338" t="e">
        <f t="shared" si="15"/>
        <v>#DIV/0!</v>
      </c>
      <c r="DX17" s="213" t="e">
        <f t="shared" si="16"/>
        <v>#DIV/0!</v>
      </c>
      <c r="DY17" s="304"/>
      <c r="DZ17" s="213"/>
      <c r="EA17" s="11"/>
      <c r="EB17" s="10"/>
      <c r="EC17" s="11"/>
      <c r="ED17" s="10"/>
      <c r="EE17" s="158"/>
      <c r="EF17" s="159"/>
      <c r="EG17" s="158"/>
      <c r="EH17" s="160"/>
      <c r="EI17" s="351">
        <f t="shared" si="31"/>
        <v>0</v>
      </c>
      <c r="EJ17" s="352" t="e">
        <f t="shared" si="17"/>
        <v>#DIV/0!</v>
      </c>
      <c r="EK17" s="241" t="e">
        <f t="shared" si="18"/>
        <v>#DIV/0!</v>
      </c>
      <c r="EL17" s="9"/>
      <c r="EM17" s="20" t="e">
        <f t="shared" si="19"/>
        <v>#DIV/0!</v>
      </c>
      <c r="EN17" s="353" t="e">
        <f t="shared" si="20"/>
        <v>#DIV/0!</v>
      </c>
      <c r="EO17" s="12"/>
      <c r="EP17" s="120"/>
    </row>
    <row r="18" spans="1:146" s="121" customFormat="1" ht="20.100000000000001" customHeight="1">
      <c r="A18" s="162" t="s">
        <v>1</v>
      </c>
      <c r="B18" s="229"/>
      <c r="C18" s="15"/>
      <c r="D18" s="9"/>
      <c r="E18" s="9"/>
      <c r="F18" s="9"/>
      <c r="G18" s="12"/>
      <c r="H18" s="11"/>
      <c r="I18" s="9"/>
      <c r="J18" s="9"/>
      <c r="K18" s="20"/>
      <c r="L18" s="9"/>
      <c r="M18" s="9"/>
      <c r="N18" s="9"/>
      <c r="O18" s="298"/>
      <c r="P18" s="9"/>
      <c r="Q18" s="24">
        <f t="shared" si="6"/>
        <v>0</v>
      </c>
      <c r="R18" s="119">
        <f t="shared" si="21"/>
        <v>0</v>
      </c>
      <c r="S18" s="18">
        <f t="shared" si="7"/>
        <v>0</v>
      </c>
      <c r="T18" s="11"/>
      <c r="U18" s="9"/>
      <c r="V18" s="9"/>
      <c r="W18" s="24">
        <f t="shared" si="22"/>
        <v>0</v>
      </c>
      <c r="X18" s="9"/>
      <c r="Y18" s="9"/>
      <c r="Z18" s="9"/>
      <c r="AA18" s="9"/>
      <c r="AB18" s="12"/>
      <c r="AC18" s="15"/>
      <c r="AD18" s="200"/>
      <c r="AE18" s="200"/>
      <c r="AF18" s="200"/>
      <c r="AG18" s="200"/>
      <c r="AH18" s="241">
        <f t="shared" si="32"/>
        <v>0</v>
      </c>
      <c r="AI18" s="239" t="e">
        <f t="shared" si="33"/>
        <v>#DIV/0!</v>
      </c>
      <c r="AJ18" s="9"/>
      <c r="AK18" s="9"/>
      <c r="AL18" s="9"/>
      <c r="AM18" s="9"/>
      <c r="AN18" s="9"/>
      <c r="AO18" s="9"/>
      <c r="AP18" s="11"/>
      <c r="AQ18" s="15"/>
      <c r="AR18" s="24">
        <f t="shared" si="8"/>
        <v>0</v>
      </c>
      <c r="AS18" s="271" t="e">
        <f t="shared" si="23"/>
        <v>#DIV/0!</v>
      </c>
      <c r="AT18" s="9"/>
      <c r="AU18" s="9"/>
      <c r="AV18" s="15"/>
      <c r="AW18" s="9"/>
      <c r="AX18" s="9"/>
      <c r="AY18" s="10"/>
      <c r="AZ18" s="11"/>
      <c r="BA18" s="10"/>
      <c r="BB18" s="11"/>
      <c r="BC18" s="12"/>
      <c r="BD18" s="11"/>
      <c r="BE18" s="9"/>
      <c r="BF18" s="9"/>
      <c r="BG18" s="9"/>
      <c r="BH18" s="12"/>
      <c r="BI18" s="11"/>
      <c r="BJ18" s="15"/>
      <c r="BK18" s="9"/>
      <c r="BL18" s="9"/>
      <c r="BM18" s="10"/>
      <c r="BN18" s="11"/>
      <c r="BO18" s="9"/>
      <c r="BP18" s="10"/>
      <c r="BQ18" s="11"/>
      <c r="BR18" s="9"/>
      <c r="BS18" s="10"/>
      <c r="BT18" s="14"/>
      <c r="BU18" s="279"/>
      <c r="BV18" s="273">
        <f t="shared" si="24"/>
        <v>0</v>
      </c>
      <c r="BW18" s="273">
        <f t="shared" si="25"/>
        <v>0</v>
      </c>
      <c r="BX18" s="283" t="e">
        <f t="shared" si="26"/>
        <v>#DIV/0!</v>
      </c>
      <c r="BY18" s="283" t="e">
        <f t="shared" si="27"/>
        <v>#DIV/0!</v>
      </c>
      <c r="BZ18" s="11"/>
      <c r="CA18" s="9"/>
      <c r="CB18" s="9"/>
      <c r="CC18" s="12"/>
      <c r="CD18" s="15"/>
      <c r="CE18" s="15"/>
      <c r="CF18" s="9" t="e">
        <f t="shared" si="28"/>
        <v>#N/A</v>
      </c>
      <c r="CG18" s="9">
        <f t="shared" si="29"/>
        <v>0</v>
      </c>
      <c r="CH18" s="9" t="e">
        <f t="shared" si="9"/>
        <v>#N/A</v>
      </c>
      <c r="CI18" s="9"/>
      <c r="CJ18" s="296" t="e">
        <f t="shared" si="30"/>
        <v>#N/A</v>
      </c>
      <c r="CK18" s="11"/>
      <c r="CL18" s="15"/>
      <c r="CM18" s="9"/>
      <c r="CN18" s="10">
        <v>109</v>
      </c>
      <c r="CO18" s="10">
        <f t="shared" si="10"/>
        <v>0</v>
      </c>
      <c r="CP18" s="10">
        <f t="shared" si="11"/>
        <v>0</v>
      </c>
      <c r="CQ18" s="191" t="e">
        <f t="shared" si="12"/>
        <v>#DIV/0!</v>
      </c>
      <c r="CR18" s="16"/>
      <c r="CS18" s="16"/>
      <c r="CT18" s="16"/>
      <c r="CU18" s="14"/>
      <c r="CV18" s="14"/>
      <c r="CW18" s="14"/>
      <c r="CX18" s="16"/>
      <c r="CY18" s="16"/>
      <c r="CZ18" s="16"/>
      <c r="DA18" s="16"/>
      <c r="DB18" s="16"/>
      <c r="DC18" s="16"/>
      <c r="DD18" s="16"/>
      <c r="DE18" s="16"/>
      <c r="DF18" s="16"/>
      <c r="DG18" s="16"/>
      <c r="DH18" s="16"/>
      <c r="DI18" s="11"/>
      <c r="DJ18" s="10"/>
      <c r="DK18" s="213" t="e">
        <f t="shared" si="13"/>
        <v>#DIV/0!</v>
      </c>
      <c r="DL18" s="213" t="e">
        <f t="shared" si="14"/>
        <v>#DIV/0!</v>
      </c>
      <c r="DM18" s="11"/>
      <c r="DN18" s="10"/>
      <c r="DO18" s="11"/>
      <c r="DP18" s="10"/>
      <c r="DQ18" s="16"/>
      <c r="DR18" s="11"/>
      <c r="DS18" s="10"/>
      <c r="DT18" s="16"/>
      <c r="DU18" s="11"/>
      <c r="DV18" s="9"/>
      <c r="DW18" s="338" t="e">
        <f t="shared" si="15"/>
        <v>#DIV/0!</v>
      </c>
      <c r="DX18" s="213" t="e">
        <f t="shared" si="16"/>
        <v>#DIV/0!</v>
      </c>
      <c r="DY18" s="304"/>
      <c r="DZ18" s="213"/>
      <c r="EA18" s="11"/>
      <c r="EB18" s="10"/>
      <c r="EC18" s="11"/>
      <c r="ED18" s="10"/>
      <c r="EE18" s="158"/>
      <c r="EF18" s="159"/>
      <c r="EG18" s="158"/>
      <c r="EH18" s="160"/>
      <c r="EI18" s="351">
        <f t="shared" si="31"/>
        <v>0</v>
      </c>
      <c r="EJ18" s="352" t="e">
        <f t="shared" si="17"/>
        <v>#DIV/0!</v>
      </c>
      <c r="EK18" s="241" t="e">
        <f t="shared" si="18"/>
        <v>#DIV/0!</v>
      </c>
      <c r="EL18" s="9"/>
      <c r="EM18" s="20" t="e">
        <f t="shared" si="19"/>
        <v>#DIV/0!</v>
      </c>
      <c r="EN18" s="353" t="e">
        <f t="shared" si="20"/>
        <v>#DIV/0!</v>
      </c>
      <c r="EO18" s="12"/>
      <c r="EP18" s="120"/>
    </row>
    <row r="19" spans="1:146" s="118" customFormat="1" ht="20.100000000000001" customHeight="1">
      <c r="A19" s="161" t="s">
        <v>2</v>
      </c>
      <c r="B19" s="228"/>
      <c r="C19" s="7"/>
      <c r="D19" s="1"/>
      <c r="E19" s="1"/>
      <c r="F19" s="1"/>
      <c r="G19" s="4"/>
      <c r="H19" s="3"/>
      <c r="I19" s="1"/>
      <c r="J19" s="1"/>
      <c r="K19" s="19"/>
      <c r="L19" s="1"/>
      <c r="M19" s="1"/>
      <c r="N19" s="1"/>
      <c r="O19" s="297"/>
      <c r="P19" s="1"/>
      <c r="Q19" s="22">
        <f t="shared" si="6"/>
        <v>0</v>
      </c>
      <c r="R19" s="116">
        <f t="shared" si="21"/>
        <v>0</v>
      </c>
      <c r="S19" s="17">
        <f t="shared" si="7"/>
        <v>0</v>
      </c>
      <c r="T19" s="3"/>
      <c r="U19" s="1"/>
      <c r="V19" s="1"/>
      <c r="W19" s="22">
        <f t="shared" si="22"/>
        <v>0</v>
      </c>
      <c r="X19" s="1"/>
      <c r="Y19" s="1"/>
      <c r="Z19" s="1"/>
      <c r="AA19" s="1"/>
      <c r="AB19" s="4"/>
      <c r="AC19" s="7"/>
      <c r="AD19" s="199"/>
      <c r="AE19" s="199"/>
      <c r="AF19" s="199"/>
      <c r="AG19" s="199"/>
      <c r="AH19" s="240">
        <f t="shared" si="32"/>
        <v>0</v>
      </c>
      <c r="AI19" s="237" t="e">
        <f t="shared" si="33"/>
        <v>#DIV/0!</v>
      </c>
      <c r="AJ19" s="1"/>
      <c r="AK19" s="1"/>
      <c r="AL19" s="1"/>
      <c r="AM19" s="1"/>
      <c r="AN19" s="1"/>
      <c r="AO19" s="1"/>
      <c r="AP19" s="3"/>
      <c r="AQ19" s="7"/>
      <c r="AR19" s="22">
        <f t="shared" si="8"/>
        <v>0</v>
      </c>
      <c r="AS19" s="270" t="e">
        <f t="shared" si="23"/>
        <v>#DIV/0!</v>
      </c>
      <c r="AT19" s="1"/>
      <c r="AU19" s="1"/>
      <c r="AV19" s="7"/>
      <c r="AW19" s="1"/>
      <c r="AX19" s="1"/>
      <c r="AY19" s="2"/>
      <c r="AZ19" s="3"/>
      <c r="BA19" s="2"/>
      <c r="BB19" s="3"/>
      <c r="BC19" s="4"/>
      <c r="BD19" s="3"/>
      <c r="BE19" s="1"/>
      <c r="BF19" s="1"/>
      <c r="BG19" s="1"/>
      <c r="BH19" s="4"/>
      <c r="BI19" s="3"/>
      <c r="BJ19" s="7"/>
      <c r="BK19" s="1"/>
      <c r="BL19" s="1"/>
      <c r="BM19" s="2"/>
      <c r="BN19" s="3"/>
      <c r="BO19" s="1"/>
      <c r="BP19" s="2"/>
      <c r="BQ19" s="3"/>
      <c r="BR19" s="1"/>
      <c r="BS19" s="2"/>
      <c r="BT19" s="6"/>
      <c r="BU19" s="278"/>
      <c r="BV19" s="272">
        <f t="shared" si="24"/>
        <v>0</v>
      </c>
      <c r="BW19" s="272">
        <f t="shared" si="25"/>
        <v>0</v>
      </c>
      <c r="BX19" s="282" t="e">
        <f t="shared" si="26"/>
        <v>#DIV/0!</v>
      </c>
      <c r="BY19" s="282" t="e">
        <f t="shared" si="27"/>
        <v>#DIV/0!</v>
      </c>
      <c r="BZ19" s="3"/>
      <c r="CA19" s="1"/>
      <c r="CB19" s="1"/>
      <c r="CC19" s="4"/>
      <c r="CD19" s="7"/>
      <c r="CE19" s="7"/>
      <c r="CF19" s="1" t="e">
        <f t="shared" si="28"/>
        <v>#N/A</v>
      </c>
      <c r="CG19" s="1">
        <f t="shared" si="29"/>
        <v>0</v>
      </c>
      <c r="CH19" s="1" t="e">
        <f t="shared" si="9"/>
        <v>#N/A</v>
      </c>
      <c r="CI19" s="1"/>
      <c r="CJ19" s="189" t="e">
        <f t="shared" si="30"/>
        <v>#N/A</v>
      </c>
      <c r="CK19" s="3"/>
      <c r="CL19" s="7"/>
      <c r="CM19" s="1"/>
      <c r="CN19" s="2">
        <v>109</v>
      </c>
      <c r="CO19" s="2">
        <f t="shared" si="10"/>
        <v>0</v>
      </c>
      <c r="CP19" s="2">
        <f t="shared" si="11"/>
        <v>0</v>
      </c>
      <c r="CQ19" s="190" t="e">
        <f t="shared" si="12"/>
        <v>#DIV/0!</v>
      </c>
      <c r="CR19" s="8"/>
      <c r="CS19" s="8"/>
      <c r="CT19" s="8"/>
      <c r="CU19" s="6"/>
      <c r="CV19" s="6"/>
      <c r="CW19" s="6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3"/>
      <c r="DJ19" s="2"/>
      <c r="DK19" s="212" t="e">
        <f t="shared" si="13"/>
        <v>#DIV/0!</v>
      </c>
      <c r="DL19" s="212" t="e">
        <f t="shared" si="14"/>
        <v>#DIV/0!</v>
      </c>
      <c r="DM19" s="3"/>
      <c r="DN19" s="2"/>
      <c r="DO19" s="3"/>
      <c r="DP19" s="2"/>
      <c r="DQ19" s="8"/>
      <c r="DR19" s="3"/>
      <c r="DS19" s="2"/>
      <c r="DT19" s="8"/>
      <c r="DU19" s="3"/>
      <c r="DV19" s="1"/>
      <c r="DW19" s="337" t="e">
        <f t="shared" si="15"/>
        <v>#DIV/0!</v>
      </c>
      <c r="DX19" s="212" t="e">
        <f t="shared" si="16"/>
        <v>#DIV/0!</v>
      </c>
      <c r="DY19" s="303"/>
      <c r="DZ19" s="212"/>
      <c r="EA19" s="3"/>
      <c r="EB19" s="2"/>
      <c r="EC19" s="3"/>
      <c r="ED19" s="2"/>
      <c r="EE19" s="155"/>
      <c r="EF19" s="156"/>
      <c r="EG19" s="155"/>
      <c r="EH19" s="157"/>
      <c r="EI19" s="348">
        <f t="shared" si="31"/>
        <v>0</v>
      </c>
      <c r="EJ19" s="349" t="e">
        <f t="shared" si="17"/>
        <v>#DIV/0!</v>
      </c>
      <c r="EK19" s="240" t="e">
        <f t="shared" si="18"/>
        <v>#DIV/0!</v>
      </c>
      <c r="EL19" s="1"/>
      <c r="EM19" s="19" t="e">
        <f t="shared" si="19"/>
        <v>#DIV/0!</v>
      </c>
      <c r="EN19" s="350" t="e">
        <f t="shared" si="20"/>
        <v>#DIV/0!</v>
      </c>
      <c r="EO19" s="4"/>
      <c r="EP19" s="117"/>
    </row>
    <row r="20" spans="1:146" s="118" customFormat="1" ht="20.100000000000001" customHeight="1">
      <c r="A20" s="161" t="s">
        <v>2</v>
      </c>
      <c r="B20" s="228"/>
      <c r="C20" s="7"/>
      <c r="D20" s="1"/>
      <c r="E20" s="1"/>
      <c r="F20" s="1"/>
      <c r="G20" s="4"/>
      <c r="H20" s="3"/>
      <c r="I20" s="1"/>
      <c r="J20" s="1"/>
      <c r="K20" s="19"/>
      <c r="L20" s="1"/>
      <c r="M20" s="1"/>
      <c r="N20" s="1"/>
      <c r="O20" s="297"/>
      <c r="P20" s="1"/>
      <c r="Q20" s="22">
        <f t="shared" si="6"/>
        <v>0</v>
      </c>
      <c r="R20" s="116">
        <f t="shared" si="21"/>
        <v>0</v>
      </c>
      <c r="S20" s="17">
        <f t="shared" si="7"/>
        <v>0</v>
      </c>
      <c r="T20" s="3"/>
      <c r="U20" s="1"/>
      <c r="V20" s="1"/>
      <c r="W20" s="22">
        <f t="shared" si="22"/>
        <v>0</v>
      </c>
      <c r="X20" s="1"/>
      <c r="Y20" s="1"/>
      <c r="Z20" s="1"/>
      <c r="AA20" s="1"/>
      <c r="AB20" s="4"/>
      <c r="AC20" s="7"/>
      <c r="AD20" s="199"/>
      <c r="AE20" s="199"/>
      <c r="AF20" s="199"/>
      <c r="AG20" s="199"/>
      <c r="AH20" s="240">
        <f t="shared" si="32"/>
        <v>0</v>
      </c>
      <c r="AI20" s="237" t="e">
        <f t="shared" si="33"/>
        <v>#DIV/0!</v>
      </c>
      <c r="AJ20" s="1"/>
      <c r="AK20" s="1"/>
      <c r="AL20" s="1"/>
      <c r="AM20" s="1"/>
      <c r="AN20" s="1"/>
      <c r="AO20" s="1"/>
      <c r="AP20" s="3"/>
      <c r="AQ20" s="7"/>
      <c r="AR20" s="22">
        <f t="shared" si="8"/>
        <v>0</v>
      </c>
      <c r="AS20" s="270" t="e">
        <f t="shared" si="23"/>
        <v>#DIV/0!</v>
      </c>
      <c r="AT20" s="1"/>
      <c r="AU20" s="1"/>
      <c r="AV20" s="7"/>
      <c r="AW20" s="1"/>
      <c r="AX20" s="1"/>
      <c r="AY20" s="2"/>
      <c r="AZ20" s="3"/>
      <c r="BA20" s="2"/>
      <c r="BB20" s="3"/>
      <c r="BC20" s="4"/>
      <c r="BD20" s="3"/>
      <c r="BE20" s="1"/>
      <c r="BF20" s="1"/>
      <c r="BG20" s="1"/>
      <c r="BH20" s="4"/>
      <c r="BI20" s="3"/>
      <c r="BJ20" s="7"/>
      <c r="BK20" s="1"/>
      <c r="BL20" s="1"/>
      <c r="BM20" s="2"/>
      <c r="BN20" s="3"/>
      <c r="BO20" s="1"/>
      <c r="BP20" s="2"/>
      <c r="BQ20" s="3"/>
      <c r="BR20" s="1"/>
      <c r="BS20" s="2"/>
      <c r="BT20" s="6"/>
      <c r="BU20" s="278"/>
      <c r="BV20" s="272">
        <f t="shared" si="24"/>
        <v>0</v>
      </c>
      <c r="BW20" s="272">
        <f t="shared" si="25"/>
        <v>0</v>
      </c>
      <c r="BX20" s="282" t="e">
        <f t="shared" si="26"/>
        <v>#DIV/0!</v>
      </c>
      <c r="BY20" s="282" t="e">
        <f t="shared" si="27"/>
        <v>#DIV/0!</v>
      </c>
      <c r="BZ20" s="3"/>
      <c r="CA20" s="1"/>
      <c r="CB20" s="1"/>
      <c r="CC20" s="4"/>
      <c r="CD20" s="7"/>
      <c r="CE20" s="7"/>
      <c r="CF20" s="1" t="e">
        <f t="shared" si="28"/>
        <v>#N/A</v>
      </c>
      <c r="CG20" s="1">
        <f t="shared" si="29"/>
        <v>0</v>
      </c>
      <c r="CH20" s="1" t="e">
        <f t="shared" si="9"/>
        <v>#N/A</v>
      </c>
      <c r="CI20" s="1"/>
      <c r="CJ20" s="189" t="e">
        <f t="shared" si="30"/>
        <v>#N/A</v>
      </c>
      <c r="CK20" s="3"/>
      <c r="CL20" s="7"/>
      <c r="CM20" s="1"/>
      <c r="CN20" s="2">
        <v>109</v>
      </c>
      <c r="CO20" s="2">
        <f t="shared" si="10"/>
        <v>0</v>
      </c>
      <c r="CP20" s="2">
        <f t="shared" si="11"/>
        <v>0</v>
      </c>
      <c r="CQ20" s="190" t="e">
        <f t="shared" si="12"/>
        <v>#DIV/0!</v>
      </c>
      <c r="CR20" s="8"/>
      <c r="CS20" s="8"/>
      <c r="CT20" s="8"/>
      <c r="CU20" s="6"/>
      <c r="CV20" s="6"/>
      <c r="CW20" s="6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3"/>
      <c r="DJ20" s="2"/>
      <c r="DK20" s="212" t="e">
        <f t="shared" si="13"/>
        <v>#DIV/0!</v>
      </c>
      <c r="DL20" s="212" t="e">
        <f t="shared" si="14"/>
        <v>#DIV/0!</v>
      </c>
      <c r="DM20" s="3"/>
      <c r="DN20" s="2"/>
      <c r="DO20" s="3"/>
      <c r="DP20" s="2"/>
      <c r="DQ20" s="8"/>
      <c r="DR20" s="3"/>
      <c r="DS20" s="2"/>
      <c r="DT20" s="8"/>
      <c r="DU20" s="3"/>
      <c r="DV20" s="1"/>
      <c r="DW20" s="337" t="e">
        <f t="shared" si="15"/>
        <v>#DIV/0!</v>
      </c>
      <c r="DX20" s="212" t="e">
        <f t="shared" si="16"/>
        <v>#DIV/0!</v>
      </c>
      <c r="DY20" s="303"/>
      <c r="DZ20" s="212"/>
      <c r="EA20" s="3"/>
      <c r="EB20" s="2"/>
      <c r="EC20" s="3"/>
      <c r="ED20" s="2"/>
      <c r="EE20" s="155"/>
      <c r="EF20" s="156"/>
      <c r="EG20" s="155"/>
      <c r="EH20" s="157"/>
      <c r="EI20" s="348">
        <f t="shared" si="31"/>
        <v>0</v>
      </c>
      <c r="EJ20" s="349" t="e">
        <f t="shared" si="17"/>
        <v>#DIV/0!</v>
      </c>
      <c r="EK20" s="240" t="e">
        <f t="shared" si="18"/>
        <v>#DIV/0!</v>
      </c>
      <c r="EL20" s="1"/>
      <c r="EM20" s="19" t="e">
        <f t="shared" si="19"/>
        <v>#DIV/0!</v>
      </c>
      <c r="EN20" s="350" t="e">
        <f t="shared" si="20"/>
        <v>#DIV/0!</v>
      </c>
      <c r="EO20" s="4"/>
      <c r="EP20" s="117"/>
    </row>
    <row r="21" spans="1:146" s="121" customFormat="1" ht="20.100000000000001" customHeight="1">
      <c r="A21" s="162" t="s">
        <v>2</v>
      </c>
      <c r="B21" s="229"/>
      <c r="C21" s="15"/>
      <c r="D21" s="9"/>
      <c r="E21" s="9"/>
      <c r="F21" s="9"/>
      <c r="G21" s="12"/>
      <c r="H21" s="11"/>
      <c r="I21" s="9"/>
      <c r="J21" s="9"/>
      <c r="K21" s="20"/>
      <c r="L21" s="9"/>
      <c r="M21" s="9"/>
      <c r="N21" s="9"/>
      <c r="O21" s="298"/>
      <c r="P21" s="9"/>
      <c r="Q21" s="24">
        <f t="shared" si="6"/>
        <v>0</v>
      </c>
      <c r="R21" s="119">
        <f t="shared" si="21"/>
        <v>0</v>
      </c>
      <c r="S21" s="18">
        <f t="shared" si="7"/>
        <v>0</v>
      </c>
      <c r="T21" s="11"/>
      <c r="U21" s="9"/>
      <c r="V21" s="9"/>
      <c r="W21" s="24">
        <f t="shared" si="22"/>
        <v>0</v>
      </c>
      <c r="X21" s="9"/>
      <c r="Y21" s="9"/>
      <c r="Z21" s="9"/>
      <c r="AA21" s="9"/>
      <c r="AB21" s="12"/>
      <c r="AC21" s="15"/>
      <c r="AD21" s="200"/>
      <c r="AE21" s="200"/>
      <c r="AF21" s="200"/>
      <c r="AG21" s="200"/>
      <c r="AH21" s="241">
        <f t="shared" si="32"/>
        <v>0</v>
      </c>
      <c r="AI21" s="239" t="e">
        <f t="shared" si="33"/>
        <v>#DIV/0!</v>
      </c>
      <c r="AJ21" s="9"/>
      <c r="AK21" s="9"/>
      <c r="AL21" s="9"/>
      <c r="AM21" s="9"/>
      <c r="AN21" s="9"/>
      <c r="AO21" s="9"/>
      <c r="AP21" s="11"/>
      <c r="AQ21" s="15"/>
      <c r="AR21" s="24">
        <f t="shared" si="8"/>
        <v>0</v>
      </c>
      <c r="AS21" s="271" t="e">
        <f t="shared" si="23"/>
        <v>#DIV/0!</v>
      </c>
      <c r="AT21" s="9"/>
      <c r="AU21" s="9"/>
      <c r="AV21" s="15"/>
      <c r="AW21" s="9"/>
      <c r="AX21" s="9"/>
      <c r="AY21" s="10"/>
      <c r="AZ21" s="11"/>
      <c r="BA21" s="10"/>
      <c r="BB21" s="11"/>
      <c r="BC21" s="12"/>
      <c r="BD21" s="11"/>
      <c r="BE21" s="9"/>
      <c r="BF21" s="9"/>
      <c r="BG21" s="9"/>
      <c r="BH21" s="12"/>
      <c r="BI21" s="11"/>
      <c r="BJ21" s="15"/>
      <c r="BK21" s="9"/>
      <c r="BL21" s="9"/>
      <c r="BM21" s="10"/>
      <c r="BN21" s="11"/>
      <c r="BO21" s="9"/>
      <c r="BP21" s="10"/>
      <c r="BQ21" s="11"/>
      <c r="BR21" s="9"/>
      <c r="BS21" s="10"/>
      <c r="BT21" s="14"/>
      <c r="BU21" s="279"/>
      <c r="BV21" s="273">
        <f t="shared" si="24"/>
        <v>0</v>
      </c>
      <c r="BW21" s="273">
        <f t="shared" si="25"/>
        <v>0</v>
      </c>
      <c r="BX21" s="283" t="e">
        <f t="shared" si="26"/>
        <v>#DIV/0!</v>
      </c>
      <c r="BY21" s="283" t="e">
        <f t="shared" si="27"/>
        <v>#DIV/0!</v>
      </c>
      <c r="BZ21" s="11"/>
      <c r="CA21" s="9"/>
      <c r="CB21" s="9"/>
      <c r="CC21" s="12"/>
      <c r="CD21" s="15"/>
      <c r="CE21" s="15"/>
      <c r="CF21" s="9" t="e">
        <f t="shared" si="28"/>
        <v>#N/A</v>
      </c>
      <c r="CG21" s="9">
        <f t="shared" si="29"/>
        <v>0</v>
      </c>
      <c r="CH21" s="9" t="e">
        <f t="shared" si="9"/>
        <v>#N/A</v>
      </c>
      <c r="CI21" s="9"/>
      <c r="CJ21" s="296" t="e">
        <f t="shared" si="30"/>
        <v>#N/A</v>
      </c>
      <c r="CK21" s="11"/>
      <c r="CL21" s="15"/>
      <c r="CM21" s="9"/>
      <c r="CN21" s="10">
        <v>109</v>
      </c>
      <c r="CO21" s="10">
        <f t="shared" si="10"/>
        <v>0</v>
      </c>
      <c r="CP21" s="10">
        <f t="shared" si="11"/>
        <v>0</v>
      </c>
      <c r="CQ21" s="191" t="e">
        <f t="shared" si="12"/>
        <v>#DIV/0!</v>
      </c>
      <c r="CR21" s="16"/>
      <c r="CS21" s="16"/>
      <c r="CT21" s="16"/>
      <c r="CU21" s="14"/>
      <c r="CV21" s="14"/>
      <c r="CW21" s="14"/>
      <c r="CX21" s="16"/>
      <c r="CY21" s="16"/>
      <c r="CZ21" s="16"/>
      <c r="DA21" s="16"/>
      <c r="DB21" s="16"/>
      <c r="DC21" s="16"/>
      <c r="DD21" s="16"/>
      <c r="DE21" s="16"/>
      <c r="DF21" s="16"/>
      <c r="DG21" s="16"/>
      <c r="DH21" s="16"/>
      <c r="DI21" s="11"/>
      <c r="DJ21" s="10"/>
      <c r="DK21" s="213" t="e">
        <f t="shared" si="13"/>
        <v>#DIV/0!</v>
      </c>
      <c r="DL21" s="213" t="e">
        <f t="shared" si="14"/>
        <v>#DIV/0!</v>
      </c>
      <c r="DM21" s="11"/>
      <c r="DN21" s="10"/>
      <c r="DO21" s="11"/>
      <c r="DP21" s="10"/>
      <c r="DQ21" s="16"/>
      <c r="DR21" s="11"/>
      <c r="DS21" s="10"/>
      <c r="DT21" s="16"/>
      <c r="DU21" s="11"/>
      <c r="DV21" s="9"/>
      <c r="DW21" s="338" t="e">
        <f t="shared" si="15"/>
        <v>#DIV/0!</v>
      </c>
      <c r="DX21" s="213" t="e">
        <f t="shared" si="16"/>
        <v>#DIV/0!</v>
      </c>
      <c r="DY21" s="304"/>
      <c r="DZ21" s="213"/>
      <c r="EA21" s="11"/>
      <c r="EB21" s="10"/>
      <c r="EC21" s="11"/>
      <c r="ED21" s="10"/>
      <c r="EE21" s="158"/>
      <c r="EF21" s="159"/>
      <c r="EG21" s="158"/>
      <c r="EH21" s="160"/>
      <c r="EI21" s="351">
        <f t="shared" si="31"/>
        <v>0</v>
      </c>
      <c r="EJ21" s="352" t="e">
        <f t="shared" si="17"/>
        <v>#DIV/0!</v>
      </c>
      <c r="EK21" s="241" t="e">
        <f t="shared" si="18"/>
        <v>#DIV/0!</v>
      </c>
      <c r="EL21" s="9"/>
      <c r="EM21" s="20" t="e">
        <f t="shared" si="19"/>
        <v>#DIV/0!</v>
      </c>
      <c r="EN21" s="353" t="e">
        <f t="shared" si="20"/>
        <v>#DIV/0!</v>
      </c>
      <c r="EO21" s="12"/>
      <c r="EP21" s="120"/>
    </row>
    <row r="22" spans="1:146" s="121" customFormat="1" ht="20.100000000000001" customHeight="1">
      <c r="A22" s="162" t="s">
        <v>2</v>
      </c>
      <c r="B22" s="229"/>
      <c r="C22" s="15"/>
      <c r="D22" s="9"/>
      <c r="E22" s="9"/>
      <c r="F22" s="9"/>
      <c r="G22" s="12"/>
      <c r="H22" s="11"/>
      <c r="I22" s="9"/>
      <c r="J22" s="9"/>
      <c r="K22" s="20"/>
      <c r="L22" s="9"/>
      <c r="M22" s="9"/>
      <c r="N22" s="9"/>
      <c r="O22" s="298"/>
      <c r="P22" s="9"/>
      <c r="Q22" s="24">
        <f t="shared" si="6"/>
        <v>0</v>
      </c>
      <c r="R22" s="119">
        <f t="shared" si="21"/>
        <v>0</v>
      </c>
      <c r="S22" s="18">
        <f t="shared" si="7"/>
        <v>0</v>
      </c>
      <c r="T22" s="11"/>
      <c r="U22" s="9"/>
      <c r="V22" s="9"/>
      <c r="W22" s="24">
        <f t="shared" si="22"/>
        <v>0</v>
      </c>
      <c r="X22" s="9"/>
      <c r="Y22" s="9"/>
      <c r="Z22" s="9"/>
      <c r="AA22" s="9"/>
      <c r="AB22" s="12"/>
      <c r="AC22" s="15"/>
      <c r="AD22" s="200"/>
      <c r="AE22" s="200"/>
      <c r="AF22" s="200"/>
      <c r="AG22" s="200"/>
      <c r="AH22" s="241">
        <f t="shared" si="32"/>
        <v>0</v>
      </c>
      <c r="AI22" s="239" t="e">
        <f t="shared" si="33"/>
        <v>#DIV/0!</v>
      </c>
      <c r="AJ22" s="9"/>
      <c r="AK22" s="9"/>
      <c r="AL22" s="9"/>
      <c r="AM22" s="9"/>
      <c r="AN22" s="9"/>
      <c r="AO22" s="9"/>
      <c r="AP22" s="11"/>
      <c r="AQ22" s="15"/>
      <c r="AR22" s="24">
        <f t="shared" si="8"/>
        <v>0</v>
      </c>
      <c r="AS22" s="271" t="e">
        <f t="shared" si="23"/>
        <v>#DIV/0!</v>
      </c>
      <c r="AT22" s="9"/>
      <c r="AU22" s="9"/>
      <c r="AV22" s="15"/>
      <c r="AW22" s="9"/>
      <c r="AX22" s="9"/>
      <c r="AY22" s="10"/>
      <c r="AZ22" s="11"/>
      <c r="BA22" s="10"/>
      <c r="BB22" s="11"/>
      <c r="BC22" s="12"/>
      <c r="BD22" s="11"/>
      <c r="BE22" s="9"/>
      <c r="BF22" s="9"/>
      <c r="BG22" s="9"/>
      <c r="BH22" s="12"/>
      <c r="BI22" s="11"/>
      <c r="BJ22" s="15"/>
      <c r="BK22" s="9"/>
      <c r="BL22" s="9"/>
      <c r="BM22" s="10"/>
      <c r="BN22" s="11"/>
      <c r="BO22" s="9"/>
      <c r="BP22" s="10"/>
      <c r="BQ22" s="11"/>
      <c r="BR22" s="9"/>
      <c r="BS22" s="10"/>
      <c r="BT22" s="14"/>
      <c r="BU22" s="279"/>
      <c r="BV22" s="273">
        <f t="shared" si="24"/>
        <v>0</v>
      </c>
      <c r="BW22" s="273">
        <f t="shared" si="25"/>
        <v>0</v>
      </c>
      <c r="BX22" s="283" t="e">
        <f t="shared" si="26"/>
        <v>#DIV/0!</v>
      </c>
      <c r="BY22" s="283" t="e">
        <f t="shared" si="27"/>
        <v>#DIV/0!</v>
      </c>
      <c r="BZ22" s="11"/>
      <c r="CA22" s="9"/>
      <c r="CB22" s="9"/>
      <c r="CC22" s="12"/>
      <c r="CD22" s="15"/>
      <c r="CE22" s="15"/>
      <c r="CF22" s="9" t="e">
        <f t="shared" si="28"/>
        <v>#N/A</v>
      </c>
      <c r="CG22" s="9">
        <f t="shared" si="29"/>
        <v>0</v>
      </c>
      <c r="CH22" s="9" t="e">
        <f t="shared" si="9"/>
        <v>#N/A</v>
      </c>
      <c r="CI22" s="9"/>
      <c r="CJ22" s="296" t="e">
        <f t="shared" si="30"/>
        <v>#N/A</v>
      </c>
      <c r="CK22" s="11"/>
      <c r="CL22" s="15"/>
      <c r="CM22" s="9"/>
      <c r="CN22" s="10">
        <v>109</v>
      </c>
      <c r="CO22" s="10">
        <f t="shared" si="10"/>
        <v>0</v>
      </c>
      <c r="CP22" s="10">
        <f t="shared" si="11"/>
        <v>0</v>
      </c>
      <c r="CQ22" s="191" t="e">
        <f t="shared" si="12"/>
        <v>#DIV/0!</v>
      </c>
      <c r="CR22" s="16"/>
      <c r="CS22" s="16"/>
      <c r="CT22" s="16"/>
      <c r="CU22" s="14"/>
      <c r="CV22" s="14"/>
      <c r="CW22" s="14"/>
      <c r="CX22" s="16"/>
      <c r="CY22" s="16"/>
      <c r="CZ22" s="16"/>
      <c r="DA22" s="16"/>
      <c r="DB22" s="16"/>
      <c r="DC22" s="16"/>
      <c r="DD22" s="16"/>
      <c r="DE22" s="16"/>
      <c r="DF22" s="16"/>
      <c r="DG22" s="16"/>
      <c r="DH22" s="16"/>
      <c r="DI22" s="11"/>
      <c r="DJ22" s="10"/>
      <c r="DK22" s="213" t="e">
        <f t="shared" si="13"/>
        <v>#DIV/0!</v>
      </c>
      <c r="DL22" s="213" t="e">
        <f t="shared" si="14"/>
        <v>#DIV/0!</v>
      </c>
      <c r="DM22" s="11"/>
      <c r="DN22" s="10"/>
      <c r="DO22" s="11"/>
      <c r="DP22" s="10"/>
      <c r="DQ22" s="16"/>
      <c r="DR22" s="11"/>
      <c r="DS22" s="10"/>
      <c r="DT22" s="16"/>
      <c r="DU22" s="11"/>
      <c r="DV22" s="9"/>
      <c r="DW22" s="338" t="e">
        <f t="shared" si="15"/>
        <v>#DIV/0!</v>
      </c>
      <c r="DX22" s="213" t="e">
        <f t="shared" si="16"/>
        <v>#DIV/0!</v>
      </c>
      <c r="DY22" s="304"/>
      <c r="DZ22" s="213"/>
      <c r="EA22" s="11"/>
      <c r="EB22" s="10"/>
      <c r="EC22" s="11"/>
      <c r="ED22" s="10"/>
      <c r="EE22" s="158"/>
      <c r="EF22" s="159"/>
      <c r="EG22" s="158"/>
      <c r="EH22" s="160"/>
      <c r="EI22" s="351">
        <f t="shared" si="31"/>
        <v>0</v>
      </c>
      <c r="EJ22" s="352" t="e">
        <f t="shared" si="17"/>
        <v>#DIV/0!</v>
      </c>
      <c r="EK22" s="241" t="e">
        <f t="shared" si="18"/>
        <v>#DIV/0!</v>
      </c>
      <c r="EL22" s="9"/>
      <c r="EM22" s="20" t="e">
        <f t="shared" si="19"/>
        <v>#DIV/0!</v>
      </c>
      <c r="EN22" s="353" t="e">
        <f t="shared" si="20"/>
        <v>#DIV/0!</v>
      </c>
      <c r="EO22" s="12"/>
      <c r="EP22" s="120"/>
    </row>
    <row r="23" spans="1:146" s="118" customFormat="1" ht="20.100000000000001" customHeight="1">
      <c r="A23" s="161" t="s">
        <v>3</v>
      </c>
      <c r="B23" s="228"/>
      <c r="C23" s="7"/>
      <c r="D23" s="1"/>
      <c r="E23" s="1"/>
      <c r="F23" s="1"/>
      <c r="G23" s="4"/>
      <c r="H23" s="3"/>
      <c r="I23" s="1"/>
      <c r="J23" s="1"/>
      <c r="K23" s="19"/>
      <c r="L23" s="1"/>
      <c r="M23" s="1"/>
      <c r="N23" s="1"/>
      <c r="O23" s="297"/>
      <c r="P23" s="1"/>
      <c r="Q23" s="22">
        <f t="shared" si="6"/>
        <v>0</v>
      </c>
      <c r="R23" s="116">
        <f t="shared" si="21"/>
        <v>0</v>
      </c>
      <c r="S23" s="17">
        <f t="shared" si="7"/>
        <v>0</v>
      </c>
      <c r="T23" s="3"/>
      <c r="U23" s="1"/>
      <c r="V23" s="1"/>
      <c r="W23" s="22">
        <f t="shared" si="22"/>
        <v>0</v>
      </c>
      <c r="X23" s="1"/>
      <c r="Y23" s="1"/>
      <c r="Z23" s="1"/>
      <c r="AA23" s="1"/>
      <c r="AB23" s="4"/>
      <c r="AC23" s="7"/>
      <c r="AD23" s="199"/>
      <c r="AE23" s="199"/>
      <c r="AF23" s="199"/>
      <c r="AG23" s="199"/>
      <c r="AH23" s="240">
        <f t="shared" si="32"/>
        <v>0</v>
      </c>
      <c r="AI23" s="237" t="e">
        <f t="shared" si="33"/>
        <v>#DIV/0!</v>
      </c>
      <c r="AJ23" s="1"/>
      <c r="AK23" s="1"/>
      <c r="AL23" s="1"/>
      <c r="AM23" s="1"/>
      <c r="AN23" s="1"/>
      <c r="AO23" s="1"/>
      <c r="AP23" s="3"/>
      <c r="AQ23" s="7"/>
      <c r="AR23" s="22">
        <f t="shared" si="8"/>
        <v>0</v>
      </c>
      <c r="AS23" s="270" t="e">
        <f t="shared" si="23"/>
        <v>#DIV/0!</v>
      </c>
      <c r="AT23" s="1"/>
      <c r="AU23" s="1"/>
      <c r="AV23" s="7"/>
      <c r="AW23" s="1"/>
      <c r="AX23" s="1"/>
      <c r="AY23" s="2"/>
      <c r="AZ23" s="3"/>
      <c r="BA23" s="2"/>
      <c r="BB23" s="3"/>
      <c r="BC23" s="4"/>
      <c r="BD23" s="3"/>
      <c r="BE23" s="1"/>
      <c r="BF23" s="1"/>
      <c r="BG23" s="1"/>
      <c r="BH23" s="4"/>
      <c r="BI23" s="3"/>
      <c r="BJ23" s="7"/>
      <c r="BK23" s="1"/>
      <c r="BL23" s="1"/>
      <c r="BM23" s="2"/>
      <c r="BN23" s="3"/>
      <c r="BO23" s="1"/>
      <c r="BP23" s="2"/>
      <c r="BQ23" s="3"/>
      <c r="BR23" s="1"/>
      <c r="BS23" s="2"/>
      <c r="BT23" s="6"/>
      <c r="BU23" s="278"/>
      <c r="BV23" s="272">
        <f t="shared" si="24"/>
        <v>0</v>
      </c>
      <c r="BW23" s="272">
        <f t="shared" si="25"/>
        <v>0</v>
      </c>
      <c r="BX23" s="282" t="e">
        <f t="shared" si="26"/>
        <v>#DIV/0!</v>
      </c>
      <c r="BY23" s="282" t="e">
        <f t="shared" si="27"/>
        <v>#DIV/0!</v>
      </c>
      <c r="BZ23" s="3"/>
      <c r="CA23" s="1"/>
      <c r="CB23" s="1"/>
      <c r="CC23" s="4"/>
      <c r="CD23" s="7"/>
      <c r="CE23" s="7"/>
      <c r="CF23" s="1" t="e">
        <f t="shared" si="28"/>
        <v>#N/A</v>
      </c>
      <c r="CG23" s="1">
        <f t="shared" si="29"/>
        <v>0</v>
      </c>
      <c r="CH23" s="1" t="e">
        <f t="shared" si="9"/>
        <v>#N/A</v>
      </c>
      <c r="CI23" s="1"/>
      <c r="CJ23" s="189" t="e">
        <f t="shared" si="30"/>
        <v>#N/A</v>
      </c>
      <c r="CK23" s="3"/>
      <c r="CL23" s="7"/>
      <c r="CM23" s="1"/>
      <c r="CN23" s="2">
        <v>109</v>
      </c>
      <c r="CO23" s="2">
        <f t="shared" si="10"/>
        <v>0</v>
      </c>
      <c r="CP23" s="2">
        <f t="shared" si="11"/>
        <v>0</v>
      </c>
      <c r="CQ23" s="190" t="e">
        <f t="shared" si="12"/>
        <v>#DIV/0!</v>
      </c>
      <c r="CR23" s="8"/>
      <c r="CS23" s="8"/>
      <c r="CT23" s="8"/>
      <c r="CU23" s="6"/>
      <c r="CV23" s="6"/>
      <c r="CW23" s="6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3"/>
      <c r="DJ23" s="2"/>
      <c r="DK23" s="212" t="e">
        <f t="shared" si="13"/>
        <v>#DIV/0!</v>
      </c>
      <c r="DL23" s="212" t="e">
        <f t="shared" si="14"/>
        <v>#DIV/0!</v>
      </c>
      <c r="DM23" s="3"/>
      <c r="DN23" s="2"/>
      <c r="DO23" s="3"/>
      <c r="DP23" s="2"/>
      <c r="DQ23" s="8"/>
      <c r="DR23" s="3"/>
      <c r="DS23" s="2"/>
      <c r="DT23" s="8"/>
      <c r="DU23" s="3"/>
      <c r="DV23" s="1"/>
      <c r="DW23" s="337" t="e">
        <f t="shared" si="15"/>
        <v>#DIV/0!</v>
      </c>
      <c r="DX23" s="212" t="e">
        <f t="shared" si="16"/>
        <v>#DIV/0!</v>
      </c>
      <c r="DY23" s="303"/>
      <c r="DZ23" s="212"/>
      <c r="EA23" s="3"/>
      <c r="EB23" s="2"/>
      <c r="EC23" s="3"/>
      <c r="ED23" s="2"/>
      <c r="EE23" s="155"/>
      <c r="EF23" s="156"/>
      <c r="EG23" s="155"/>
      <c r="EH23" s="157"/>
      <c r="EI23" s="348">
        <f t="shared" si="31"/>
        <v>0</v>
      </c>
      <c r="EJ23" s="349" t="e">
        <f t="shared" si="17"/>
        <v>#DIV/0!</v>
      </c>
      <c r="EK23" s="240" t="e">
        <f t="shared" si="18"/>
        <v>#DIV/0!</v>
      </c>
      <c r="EL23" s="1"/>
      <c r="EM23" s="19" t="e">
        <f t="shared" si="19"/>
        <v>#DIV/0!</v>
      </c>
      <c r="EN23" s="350" t="e">
        <f t="shared" si="20"/>
        <v>#DIV/0!</v>
      </c>
      <c r="EO23" s="4"/>
      <c r="EP23" s="117"/>
    </row>
    <row r="24" spans="1:146" s="118" customFormat="1" ht="20.100000000000001" customHeight="1">
      <c r="A24" s="161" t="s">
        <v>3</v>
      </c>
      <c r="B24" s="228"/>
      <c r="C24" s="7"/>
      <c r="D24" s="1"/>
      <c r="E24" s="1"/>
      <c r="F24" s="1"/>
      <c r="G24" s="4"/>
      <c r="H24" s="3"/>
      <c r="I24" s="1"/>
      <c r="J24" s="1"/>
      <c r="K24" s="19"/>
      <c r="L24" s="1"/>
      <c r="M24" s="1"/>
      <c r="N24" s="1"/>
      <c r="O24" s="297"/>
      <c r="P24" s="1"/>
      <c r="Q24" s="22">
        <f t="shared" si="6"/>
        <v>0</v>
      </c>
      <c r="R24" s="116">
        <f t="shared" si="21"/>
        <v>0</v>
      </c>
      <c r="S24" s="17">
        <f t="shared" si="7"/>
        <v>0</v>
      </c>
      <c r="T24" s="3"/>
      <c r="U24" s="1"/>
      <c r="V24" s="1"/>
      <c r="W24" s="22">
        <f t="shared" si="22"/>
        <v>0</v>
      </c>
      <c r="X24" s="1"/>
      <c r="Y24" s="1"/>
      <c r="Z24" s="1"/>
      <c r="AA24" s="1"/>
      <c r="AB24" s="4"/>
      <c r="AC24" s="7"/>
      <c r="AD24" s="199"/>
      <c r="AE24" s="199"/>
      <c r="AF24" s="199"/>
      <c r="AG24" s="199"/>
      <c r="AH24" s="240">
        <f t="shared" si="32"/>
        <v>0</v>
      </c>
      <c r="AI24" s="237" t="e">
        <f t="shared" si="33"/>
        <v>#DIV/0!</v>
      </c>
      <c r="AJ24" s="1"/>
      <c r="AK24" s="1"/>
      <c r="AL24" s="1"/>
      <c r="AM24" s="1"/>
      <c r="AN24" s="1"/>
      <c r="AO24" s="1"/>
      <c r="AP24" s="3"/>
      <c r="AQ24" s="7"/>
      <c r="AR24" s="22">
        <f t="shared" si="8"/>
        <v>0</v>
      </c>
      <c r="AS24" s="270" t="e">
        <f t="shared" si="23"/>
        <v>#DIV/0!</v>
      </c>
      <c r="AT24" s="1"/>
      <c r="AU24" s="1"/>
      <c r="AV24" s="7"/>
      <c r="AW24" s="1"/>
      <c r="AX24" s="1"/>
      <c r="AY24" s="2"/>
      <c r="AZ24" s="3"/>
      <c r="BA24" s="2"/>
      <c r="BB24" s="3"/>
      <c r="BC24" s="4"/>
      <c r="BD24" s="3"/>
      <c r="BE24" s="1"/>
      <c r="BF24" s="1"/>
      <c r="BG24" s="1"/>
      <c r="BH24" s="4"/>
      <c r="BI24" s="3"/>
      <c r="BJ24" s="7"/>
      <c r="BK24" s="1"/>
      <c r="BL24" s="1"/>
      <c r="BM24" s="2"/>
      <c r="BN24" s="3"/>
      <c r="BO24" s="1"/>
      <c r="BP24" s="2"/>
      <c r="BQ24" s="3"/>
      <c r="BR24" s="1"/>
      <c r="BS24" s="2"/>
      <c r="BT24" s="6"/>
      <c r="BU24" s="278"/>
      <c r="BV24" s="272">
        <f t="shared" si="24"/>
        <v>0</v>
      </c>
      <c r="BW24" s="272">
        <f t="shared" si="25"/>
        <v>0</v>
      </c>
      <c r="BX24" s="282" t="e">
        <f t="shared" si="26"/>
        <v>#DIV/0!</v>
      </c>
      <c r="BY24" s="282" t="e">
        <f t="shared" si="27"/>
        <v>#DIV/0!</v>
      </c>
      <c r="BZ24" s="3"/>
      <c r="CA24" s="1"/>
      <c r="CB24" s="1"/>
      <c r="CC24" s="4"/>
      <c r="CD24" s="7"/>
      <c r="CE24" s="7"/>
      <c r="CF24" s="1" t="e">
        <f t="shared" si="28"/>
        <v>#N/A</v>
      </c>
      <c r="CG24" s="1">
        <f t="shared" si="29"/>
        <v>0</v>
      </c>
      <c r="CH24" s="1" t="e">
        <f t="shared" si="9"/>
        <v>#N/A</v>
      </c>
      <c r="CI24" s="1"/>
      <c r="CJ24" s="189" t="e">
        <f t="shared" si="30"/>
        <v>#N/A</v>
      </c>
      <c r="CK24" s="3"/>
      <c r="CL24" s="7"/>
      <c r="CM24" s="1"/>
      <c r="CN24" s="2">
        <v>109</v>
      </c>
      <c r="CO24" s="2">
        <f t="shared" si="10"/>
        <v>0</v>
      </c>
      <c r="CP24" s="2">
        <f t="shared" si="11"/>
        <v>0</v>
      </c>
      <c r="CQ24" s="190" t="e">
        <f t="shared" si="12"/>
        <v>#DIV/0!</v>
      </c>
      <c r="CR24" s="8"/>
      <c r="CS24" s="8"/>
      <c r="CT24" s="8"/>
      <c r="CU24" s="6"/>
      <c r="CV24" s="6"/>
      <c r="CW24" s="6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3"/>
      <c r="DJ24" s="2"/>
      <c r="DK24" s="212" t="e">
        <f t="shared" si="13"/>
        <v>#DIV/0!</v>
      </c>
      <c r="DL24" s="212" t="e">
        <f t="shared" si="14"/>
        <v>#DIV/0!</v>
      </c>
      <c r="DM24" s="3"/>
      <c r="DN24" s="2"/>
      <c r="DO24" s="3"/>
      <c r="DP24" s="2"/>
      <c r="DQ24" s="8"/>
      <c r="DR24" s="3"/>
      <c r="DS24" s="2"/>
      <c r="DT24" s="8"/>
      <c r="DU24" s="3"/>
      <c r="DV24" s="1"/>
      <c r="DW24" s="337" t="e">
        <f t="shared" si="15"/>
        <v>#DIV/0!</v>
      </c>
      <c r="DX24" s="212" t="e">
        <f t="shared" si="16"/>
        <v>#DIV/0!</v>
      </c>
      <c r="DY24" s="303"/>
      <c r="DZ24" s="212"/>
      <c r="EA24" s="3"/>
      <c r="EB24" s="2"/>
      <c r="EC24" s="3"/>
      <c r="ED24" s="2"/>
      <c r="EE24" s="155"/>
      <c r="EF24" s="156"/>
      <c r="EG24" s="155"/>
      <c r="EH24" s="157"/>
      <c r="EI24" s="348">
        <f t="shared" si="31"/>
        <v>0</v>
      </c>
      <c r="EJ24" s="349" t="e">
        <f t="shared" si="17"/>
        <v>#DIV/0!</v>
      </c>
      <c r="EK24" s="240" t="e">
        <f t="shared" si="18"/>
        <v>#DIV/0!</v>
      </c>
      <c r="EL24" s="1"/>
      <c r="EM24" s="19" t="e">
        <f t="shared" si="19"/>
        <v>#DIV/0!</v>
      </c>
      <c r="EN24" s="350" t="e">
        <f t="shared" si="20"/>
        <v>#DIV/0!</v>
      </c>
      <c r="EO24" s="4"/>
      <c r="EP24" s="117"/>
    </row>
    <row r="25" spans="1:146" s="121" customFormat="1" ht="20.100000000000001" customHeight="1">
      <c r="A25" s="162" t="s">
        <v>3</v>
      </c>
      <c r="B25" s="229"/>
      <c r="C25" s="15"/>
      <c r="D25" s="9"/>
      <c r="E25" s="9"/>
      <c r="F25" s="9"/>
      <c r="G25" s="12"/>
      <c r="H25" s="11"/>
      <c r="I25" s="9"/>
      <c r="J25" s="9"/>
      <c r="K25" s="20"/>
      <c r="L25" s="9"/>
      <c r="M25" s="9"/>
      <c r="N25" s="9"/>
      <c r="O25" s="298"/>
      <c r="P25" s="9"/>
      <c r="Q25" s="24">
        <f t="shared" si="6"/>
        <v>0</v>
      </c>
      <c r="R25" s="119">
        <f t="shared" si="21"/>
        <v>0</v>
      </c>
      <c r="S25" s="18">
        <f t="shared" si="7"/>
        <v>0</v>
      </c>
      <c r="T25" s="11"/>
      <c r="U25" s="9"/>
      <c r="V25" s="9"/>
      <c r="W25" s="24">
        <f t="shared" si="22"/>
        <v>0</v>
      </c>
      <c r="X25" s="9"/>
      <c r="Y25" s="9"/>
      <c r="Z25" s="9"/>
      <c r="AA25" s="9"/>
      <c r="AB25" s="12"/>
      <c r="AC25" s="15"/>
      <c r="AD25" s="200"/>
      <c r="AE25" s="200"/>
      <c r="AF25" s="200"/>
      <c r="AG25" s="200"/>
      <c r="AH25" s="241">
        <f t="shared" si="32"/>
        <v>0</v>
      </c>
      <c r="AI25" s="239" t="e">
        <f t="shared" si="33"/>
        <v>#DIV/0!</v>
      </c>
      <c r="AJ25" s="9"/>
      <c r="AK25" s="9"/>
      <c r="AL25" s="9"/>
      <c r="AM25" s="9"/>
      <c r="AN25" s="9"/>
      <c r="AO25" s="9"/>
      <c r="AP25" s="11"/>
      <c r="AQ25" s="15"/>
      <c r="AR25" s="24">
        <f t="shared" si="8"/>
        <v>0</v>
      </c>
      <c r="AS25" s="271" t="e">
        <f t="shared" si="23"/>
        <v>#DIV/0!</v>
      </c>
      <c r="AT25" s="9"/>
      <c r="AU25" s="9"/>
      <c r="AV25" s="15"/>
      <c r="AW25" s="9"/>
      <c r="AX25" s="9"/>
      <c r="AY25" s="10"/>
      <c r="AZ25" s="11"/>
      <c r="BA25" s="10"/>
      <c r="BB25" s="11"/>
      <c r="BC25" s="12"/>
      <c r="BD25" s="11"/>
      <c r="BE25" s="9"/>
      <c r="BF25" s="9"/>
      <c r="BG25" s="9"/>
      <c r="BH25" s="12"/>
      <c r="BI25" s="11"/>
      <c r="BJ25" s="15"/>
      <c r="BK25" s="9"/>
      <c r="BL25" s="9"/>
      <c r="BM25" s="10"/>
      <c r="BN25" s="11"/>
      <c r="BO25" s="9"/>
      <c r="BP25" s="10"/>
      <c r="BQ25" s="11"/>
      <c r="BR25" s="9"/>
      <c r="BS25" s="10"/>
      <c r="BT25" s="14"/>
      <c r="BU25" s="279"/>
      <c r="BV25" s="273">
        <f t="shared" si="24"/>
        <v>0</v>
      </c>
      <c r="BW25" s="273">
        <f t="shared" si="25"/>
        <v>0</v>
      </c>
      <c r="BX25" s="283" t="e">
        <f t="shared" si="26"/>
        <v>#DIV/0!</v>
      </c>
      <c r="BY25" s="283" t="e">
        <f t="shared" si="27"/>
        <v>#DIV/0!</v>
      </c>
      <c r="BZ25" s="11"/>
      <c r="CA25" s="9"/>
      <c r="CB25" s="9"/>
      <c r="CC25" s="12"/>
      <c r="CD25" s="15"/>
      <c r="CE25" s="15"/>
      <c r="CF25" s="9" t="e">
        <f t="shared" si="28"/>
        <v>#N/A</v>
      </c>
      <c r="CG25" s="9">
        <f t="shared" si="29"/>
        <v>0</v>
      </c>
      <c r="CH25" s="9" t="e">
        <f t="shared" si="9"/>
        <v>#N/A</v>
      </c>
      <c r="CI25" s="9"/>
      <c r="CJ25" s="296" t="e">
        <f t="shared" si="30"/>
        <v>#N/A</v>
      </c>
      <c r="CK25" s="11"/>
      <c r="CL25" s="15"/>
      <c r="CM25" s="9"/>
      <c r="CN25" s="10">
        <v>109</v>
      </c>
      <c r="CO25" s="10">
        <f t="shared" si="10"/>
        <v>0</v>
      </c>
      <c r="CP25" s="10">
        <f t="shared" si="11"/>
        <v>0</v>
      </c>
      <c r="CQ25" s="191" t="e">
        <f t="shared" si="12"/>
        <v>#DIV/0!</v>
      </c>
      <c r="CR25" s="16"/>
      <c r="CS25" s="16"/>
      <c r="CT25" s="16"/>
      <c r="CU25" s="14"/>
      <c r="CV25" s="14"/>
      <c r="CW25" s="14"/>
      <c r="CX25" s="16"/>
      <c r="CY25" s="16"/>
      <c r="CZ25" s="16"/>
      <c r="DA25" s="16"/>
      <c r="DB25" s="16"/>
      <c r="DC25" s="16"/>
      <c r="DD25" s="16"/>
      <c r="DE25" s="16"/>
      <c r="DF25" s="16"/>
      <c r="DG25" s="16"/>
      <c r="DH25" s="16"/>
      <c r="DI25" s="11"/>
      <c r="DJ25" s="10"/>
      <c r="DK25" s="213" t="e">
        <f t="shared" si="13"/>
        <v>#DIV/0!</v>
      </c>
      <c r="DL25" s="213" t="e">
        <f t="shared" si="14"/>
        <v>#DIV/0!</v>
      </c>
      <c r="DM25" s="11"/>
      <c r="DN25" s="10"/>
      <c r="DO25" s="11"/>
      <c r="DP25" s="10"/>
      <c r="DQ25" s="16"/>
      <c r="DR25" s="11"/>
      <c r="DS25" s="10"/>
      <c r="DT25" s="16"/>
      <c r="DU25" s="11"/>
      <c r="DV25" s="9"/>
      <c r="DW25" s="338" t="e">
        <f t="shared" si="15"/>
        <v>#DIV/0!</v>
      </c>
      <c r="DX25" s="213" t="e">
        <f t="shared" si="16"/>
        <v>#DIV/0!</v>
      </c>
      <c r="DY25" s="304"/>
      <c r="DZ25" s="213"/>
      <c r="EA25" s="11"/>
      <c r="EB25" s="10"/>
      <c r="EC25" s="11"/>
      <c r="ED25" s="10"/>
      <c r="EE25" s="158"/>
      <c r="EF25" s="159"/>
      <c r="EG25" s="158"/>
      <c r="EH25" s="160"/>
      <c r="EI25" s="351">
        <f t="shared" si="31"/>
        <v>0</v>
      </c>
      <c r="EJ25" s="352" t="e">
        <f t="shared" si="17"/>
        <v>#DIV/0!</v>
      </c>
      <c r="EK25" s="241" t="e">
        <f t="shared" si="18"/>
        <v>#DIV/0!</v>
      </c>
      <c r="EL25" s="9"/>
      <c r="EM25" s="20" t="e">
        <f t="shared" si="19"/>
        <v>#DIV/0!</v>
      </c>
      <c r="EN25" s="353" t="e">
        <f t="shared" si="20"/>
        <v>#DIV/0!</v>
      </c>
      <c r="EO25" s="12"/>
      <c r="EP25" s="120"/>
    </row>
    <row r="26" spans="1:146" s="121" customFormat="1" ht="20.100000000000001" customHeight="1">
      <c r="A26" s="162" t="s">
        <v>3</v>
      </c>
      <c r="B26" s="229"/>
      <c r="C26" s="15"/>
      <c r="D26" s="9"/>
      <c r="E26" s="9"/>
      <c r="F26" s="9"/>
      <c r="G26" s="12"/>
      <c r="H26" s="11"/>
      <c r="I26" s="9"/>
      <c r="J26" s="9"/>
      <c r="K26" s="20"/>
      <c r="L26" s="9"/>
      <c r="M26" s="9"/>
      <c r="N26" s="9"/>
      <c r="O26" s="298"/>
      <c r="P26" s="9"/>
      <c r="Q26" s="24">
        <f t="shared" si="6"/>
        <v>0</v>
      </c>
      <c r="R26" s="119">
        <f t="shared" si="21"/>
        <v>0</v>
      </c>
      <c r="S26" s="18">
        <f t="shared" si="7"/>
        <v>0</v>
      </c>
      <c r="T26" s="11"/>
      <c r="U26" s="9"/>
      <c r="V26" s="9"/>
      <c r="W26" s="24">
        <f t="shared" si="22"/>
        <v>0</v>
      </c>
      <c r="X26" s="9"/>
      <c r="Y26" s="9"/>
      <c r="Z26" s="9"/>
      <c r="AA26" s="9"/>
      <c r="AB26" s="12"/>
      <c r="AC26" s="15"/>
      <c r="AD26" s="200"/>
      <c r="AE26" s="200"/>
      <c r="AF26" s="200"/>
      <c r="AG26" s="200"/>
      <c r="AH26" s="241">
        <f t="shared" si="32"/>
        <v>0</v>
      </c>
      <c r="AI26" s="239" t="e">
        <f t="shared" si="33"/>
        <v>#DIV/0!</v>
      </c>
      <c r="AJ26" s="9"/>
      <c r="AK26" s="9"/>
      <c r="AL26" s="9"/>
      <c r="AM26" s="9"/>
      <c r="AN26" s="9"/>
      <c r="AO26" s="9"/>
      <c r="AP26" s="11"/>
      <c r="AQ26" s="15"/>
      <c r="AR26" s="24">
        <f t="shared" si="8"/>
        <v>0</v>
      </c>
      <c r="AS26" s="271" t="e">
        <f t="shared" si="23"/>
        <v>#DIV/0!</v>
      </c>
      <c r="AT26" s="9"/>
      <c r="AU26" s="9"/>
      <c r="AV26" s="15"/>
      <c r="AW26" s="9"/>
      <c r="AX26" s="9"/>
      <c r="AY26" s="10"/>
      <c r="AZ26" s="11"/>
      <c r="BA26" s="10"/>
      <c r="BB26" s="11"/>
      <c r="BC26" s="12"/>
      <c r="BD26" s="11"/>
      <c r="BE26" s="9"/>
      <c r="BF26" s="9"/>
      <c r="BG26" s="9"/>
      <c r="BH26" s="12"/>
      <c r="BI26" s="11"/>
      <c r="BJ26" s="15"/>
      <c r="BK26" s="9"/>
      <c r="BL26" s="9"/>
      <c r="BM26" s="10"/>
      <c r="BN26" s="11"/>
      <c r="BO26" s="9"/>
      <c r="BP26" s="10"/>
      <c r="BQ26" s="11"/>
      <c r="BR26" s="9"/>
      <c r="BS26" s="10"/>
      <c r="BT26" s="14"/>
      <c r="BU26" s="279"/>
      <c r="BV26" s="273">
        <f t="shared" si="24"/>
        <v>0</v>
      </c>
      <c r="BW26" s="273">
        <f t="shared" si="25"/>
        <v>0</v>
      </c>
      <c r="BX26" s="283" t="e">
        <f t="shared" si="26"/>
        <v>#DIV/0!</v>
      </c>
      <c r="BY26" s="283" t="e">
        <f t="shared" si="27"/>
        <v>#DIV/0!</v>
      </c>
      <c r="BZ26" s="11"/>
      <c r="CA26" s="9"/>
      <c r="CB26" s="9"/>
      <c r="CC26" s="12"/>
      <c r="CD26" s="15"/>
      <c r="CE26" s="15"/>
      <c r="CF26" s="9" t="e">
        <f t="shared" si="28"/>
        <v>#N/A</v>
      </c>
      <c r="CG26" s="9">
        <f t="shared" si="29"/>
        <v>0</v>
      </c>
      <c r="CH26" s="9" t="e">
        <f t="shared" si="9"/>
        <v>#N/A</v>
      </c>
      <c r="CI26" s="9"/>
      <c r="CJ26" s="296" t="e">
        <f t="shared" si="30"/>
        <v>#N/A</v>
      </c>
      <c r="CK26" s="11"/>
      <c r="CL26" s="15"/>
      <c r="CM26" s="9"/>
      <c r="CN26" s="10">
        <v>109</v>
      </c>
      <c r="CO26" s="10">
        <f t="shared" si="10"/>
        <v>0</v>
      </c>
      <c r="CP26" s="10">
        <f t="shared" si="11"/>
        <v>0</v>
      </c>
      <c r="CQ26" s="191" t="e">
        <f t="shared" si="12"/>
        <v>#DIV/0!</v>
      </c>
      <c r="CR26" s="16"/>
      <c r="CS26" s="16"/>
      <c r="CT26" s="16"/>
      <c r="CU26" s="14"/>
      <c r="CV26" s="14"/>
      <c r="CW26" s="14"/>
      <c r="CX26" s="16"/>
      <c r="CY26" s="16"/>
      <c r="CZ26" s="16"/>
      <c r="DA26" s="16"/>
      <c r="DB26" s="16"/>
      <c r="DC26" s="16"/>
      <c r="DD26" s="16"/>
      <c r="DE26" s="16"/>
      <c r="DF26" s="16"/>
      <c r="DG26" s="16"/>
      <c r="DH26" s="16"/>
      <c r="DI26" s="11"/>
      <c r="DJ26" s="10"/>
      <c r="DK26" s="213" t="e">
        <f t="shared" si="13"/>
        <v>#DIV/0!</v>
      </c>
      <c r="DL26" s="213" t="e">
        <f t="shared" si="14"/>
        <v>#DIV/0!</v>
      </c>
      <c r="DM26" s="11"/>
      <c r="DN26" s="10"/>
      <c r="DO26" s="11"/>
      <c r="DP26" s="10"/>
      <c r="DQ26" s="16"/>
      <c r="DR26" s="11"/>
      <c r="DS26" s="10"/>
      <c r="DT26" s="16"/>
      <c r="DU26" s="11"/>
      <c r="DV26" s="9"/>
      <c r="DW26" s="338" t="e">
        <f t="shared" si="15"/>
        <v>#DIV/0!</v>
      </c>
      <c r="DX26" s="213" t="e">
        <f t="shared" si="16"/>
        <v>#DIV/0!</v>
      </c>
      <c r="DY26" s="304"/>
      <c r="DZ26" s="213"/>
      <c r="EA26" s="11"/>
      <c r="EB26" s="10"/>
      <c r="EC26" s="11"/>
      <c r="ED26" s="10"/>
      <c r="EE26" s="158"/>
      <c r="EF26" s="159"/>
      <c r="EG26" s="158"/>
      <c r="EH26" s="160"/>
      <c r="EI26" s="351">
        <f t="shared" si="31"/>
        <v>0</v>
      </c>
      <c r="EJ26" s="352" t="e">
        <f t="shared" si="17"/>
        <v>#DIV/0!</v>
      </c>
      <c r="EK26" s="241" t="e">
        <f t="shared" si="18"/>
        <v>#DIV/0!</v>
      </c>
      <c r="EL26" s="9"/>
      <c r="EM26" s="20" t="e">
        <f t="shared" si="19"/>
        <v>#DIV/0!</v>
      </c>
      <c r="EN26" s="353" t="e">
        <f t="shared" si="20"/>
        <v>#DIV/0!</v>
      </c>
      <c r="EO26" s="12"/>
      <c r="EP26" s="120"/>
    </row>
    <row r="27" spans="1:146" s="118" customFormat="1" ht="20.100000000000001" customHeight="1">
      <c r="A27" s="161" t="s">
        <v>4</v>
      </c>
      <c r="B27" s="228"/>
      <c r="C27" s="7"/>
      <c r="D27" s="1"/>
      <c r="E27" s="1"/>
      <c r="F27" s="1"/>
      <c r="G27" s="4"/>
      <c r="H27" s="3"/>
      <c r="I27" s="1"/>
      <c r="J27" s="1"/>
      <c r="K27" s="19"/>
      <c r="L27" s="1"/>
      <c r="M27" s="1"/>
      <c r="N27" s="1"/>
      <c r="O27" s="297"/>
      <c r="P27" s="1"/>
      <c r="Q27" s="22">
        <f t="shared" si="6"/>
        <v>0</v>
      </c>
      <c r="R27" s="116">
        <f t="shared" si="21"/>
        <v>0</v>
      </c>
      <c r="S27" s="17">
        <f t="shared" si="7"/>
        <v>0</v>
      </c>
      <c r="T27" s="3"/>
      <c r="U27" s="1"/>
      <c r="V27" s="1"/>
      <c r="W27" s="22">
        <f t="shared" si="22"/>
        <v>0</v>
      </c>
      <c r="X27" s="1"/>
      <c r="Y27" s="1"/>
      <c r="Z27" s="1"/>
      <c r="AA27" s="1"/>
      <c r="AB27" s="4"/>
      <c r="AC27" s="7"/>
      <c r="AD27" s="199"/>
      <c r="AE27" s="199"/>
      <c r="AF27" s="199"/>
      <c r="AG27" s="199"/>
      <c r="AH27" s="240">
        <f t="shared" si="32"/>
        <v>0</v>
      </c>
      <c r="AI27" s="237" t="e">
        <f t="shared" si="33"/>
        <v>#DIV/0!</v>
      </c>
      <c r="AJ27" s="1"/>
      <c r="AK27" s="1"/>
      <c r="AL27" s="1"/>
      <c r="AM27" s="1"/>
      <c r="AN27" s="1"/>
      <c r="AO27" s="1"/>
      <c r="AP27" s="3"/>
      <c r="AQ27" s="7"/>
      <c r="AR27" s="22">
        <f t="shared" si="8"/>
        <v>0</v>
      </c>
      <c r="AS27" s="270" t="e">
        <f t="shared" si="23"/>
        <v>#DIV/0!</v>
      </c>
      <c r="AT27" s="1"/>
      <c r="AU27" s="1"/>
      <c r="AV27" s="7"/>
      <c r="AW27" s="1"/>
      <c r="AX27" s="1"/>
      <c r="AY27" s="2"/>
      <c r="AZ27" s="3"/>
      <c r="BA27" s="2"/>
      <c r="BB27" s="3"/>
      <c r="BC27" s="4"/>
      <c r="BD27" s="3"/>
      <c r="BE27" s="1"/>
      <c r="BF27" s="1"/>
      <c r="BG27" s="1"/>
      <c r="BH27" s="4"/>
      <c r="BI27" s="3"/>
      <c r="BJ27" s="7"/>
      <c r="BK27" s="1"/>
      <c r="BL27" s="1"/>
      <c r="BM27" s="2"/>
      <c r="BN27" s="3"/>
      <c r="BO27" s="1"/>
      <c r="BP27" s="2"/>
      <c r="BQ27" s="3"/>
      <c r="BR27" s="1"/>
      <c r="BS27" s="2"/>
      <c r="BT27" s="6"/>
      <c r="BU27" s="278"/>
      <c r="BV27" s="272">
        <f t="shared" si="24"/>
        <v>0</v>
      </c>
      <c r="BW27" s="272">
        <f t="shared" si="25"/>
        <v>0</v>
      </c>
      <c r="BX27" s="282" t="e">
        <f t="shared" si="26"/>
        <v>#DIV/0!</v>
      </c>
      <c r="BY27" s="282" t="e">
        <f t="shared" si="27"/>
        <v>#DIV/0!</v>
      </c>
      <c r="BZ27" s="3"/>
      <c r="CA27" s="1"/>
      <c r="CB27" s="1"/>
      <c r="CC27" s="4"/>
      <c r="CD27" s="7"/>
      <c r="CE27" s="7"/>
      <c r="CF27" s="1" t="e">
        <f t="shared" si="28"/>
        <v>#N/A</v>
      </c>
      <c r="CG27" s="1">
        <f t="shared" si="29"/>
        <v>0</v>
      </c>
      <c r="CH27" s="1" t="e">
        <f t="shared" si="9"/>
        <v>#N/A</v>
      </c>
      <c r="CI27" s="1"/>
      <c r="CJ27" s="189" t="e">
        <f t="shared" si="30"/>
        <v>#N/A</v>
      </c>
      <c r="CK27" s="3"/>
      <c r="CL27" s="7"/>
      <c r="CM27" s="1"/>
      <c r="CN27" s="2">
        <v>109</v>
      </c>
      <c r="CO27" s="2">
        <f t="shared" si="10"/>
        <v>0</v>
      </c>
      <c r="CP27" s="2">
        <f t="shared" si="11"/>
        <v>0</v>
      </c>
      <c r="CQ27" s="190" t="e">
        <f t="shared" si="12"/>
        <v>#DIV/0!</v>
      </c>
      <c r="CR27" s="8"/>
      <c r="CS27" s="8"/>
      <c r="CT27" s="8"/>
      <c r="CU27" s="6"/>
      <c r="CV27" s="6"/>
      <c r="CW27" s="6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3"/>
      <c r="DJ27" s="2"/>
      <c r="DK27" s="212" t="e">
        <f t="shared" si="13"/>
        <v>#DIV/0!</v>
      </c>
      <c r="DL27" s="212" t="e">
        <f t="shared" si="14"/>
        <v>#DIV/0!</v>
      </c>
      <c r="DM27" s="3"/>
      <c r="DN27" s="2"/>
      <c r="DO27" s="3"/>
      <c r="DP27" s="2"/>
      <c r="DQ27" s="8"/>
      <c r="DR27" s="3"/>
      <c r="DS27" s="2"/>
      <c r="DT27" s="8"/>
      <c r="DU27" s="3"/>
      <c r="DV27" s="1"/>
      <c r="DW27" s="337" t="e">
        <f t="shared" si="15"/>
        <v>#DIV/0!</v>
      </c>
      <c r="DX27" s="212" t="e">
        <f t="shared" si="16"/>
        <v>#DIV/0!</v>
      </c>
      <c r="DY27" s="303"/>
      <c r="DZ27" s="212"/>
      <c r="EA27" s="3"/>
      <c r="EB27" s="2"/>
      <c r="EC27" s="3"/>
      <c r="ED27" s="2"/>
      <c r="EE27" s="155"/>
      <c r="EF27" s="156"/>
      <c r="EG27" s="155"/>
      <c r="EH27" s="157"/>
      <c r="EI27" s="348">
        <f t="shared" si="31"/>
        <v>0</v>
      </c>
      <c r="EJ27" s="349" t="e">
        <f t="shared" si="17"/>
        <v>#DIV/0!</v>
      </c>
      <c r="EK27" s="240" t="e">
        <f t="shared" si="18"/>
        <v>#DIV/0!</v>
      </c>
      <c r="EL27" s="1"/>
      <c r="EM27" s="19" t="e">
        <f t="shared" si="19"/>
        <v>#DIV/0!</v>
      </c>
      <c r="EN27" s="350" t="e">
        <f t="shared" si="20"/>
        <v>#DIV/0!</v>
      </c>
      <c r="EO27" s="4"/>
      <c r="EP27" s="117"/>
    </row>
    <row r="28" spans="1:146" s="118" customFormat="1" ht="20.100000000000001" customHeight="1">
      <c r="A28" s="161" t="s">
        <v>4</v>
      </c>
      <c r="B28" s="228"/>
      <c r="C28" s="7"/>
      <c r="D28" s="1"/>
      <c r="E28" s="1"/>
      <c r="F28" s="1"/>
      <c r="G28" s="4"/>
      <c r="H28" s="3"/>
      <c r="I28" s="1"/>
      <c r="J28" s="1"/>
      <c r="K28" s="19"/>
      <c r="L28" s="1"/>
      <c r="M28" s="1"/>
      <c r="N28" s="1"/>
      <c r="O28" s="297"/>
      <c r="P28" s="1"/>
      <c r="Q28" s="22">
        <f t="shared" si="6"/>
        <v>0</v>
      </c>
      <c r="R28" s="116">
        <f t="shared" si="21"/>
        <v>0</v>
      </c>
      <c r="S28" s="17">
        <f t="shared" si="7"/>
        <v>0</v>
      </c>
      <c r="T28" s="3"/>
      <c r="U28" s="1"/>
      <c r="V28" s="1"/>
      <c r="W28" s="22">
        <f t="shared" si="22"/>
        <v>0</v>
      </c>
      <c r="X28" s="1"/>
      <c r="Y28" s="1"/>
      <c r="Z28" s="1"/>
      <c r="AA28" s="1"/>
      <c r="AB28" s="4"/>
      <c r="AC28" s="7"/>
      <c r="AD28" s="199"/>
      <c r="AE28" s="199"/>
      <c r="AF28" s="199"/>
      <c r="AG28" s="199"/>
      <c r="AH28" s="240">
        <f t="shared" si="32"/>
        <v>0</v>
      </c>
      <c r="AI28" s="237" t="e">
        <f t="shared" si="33"/>
        <v>#DIV/0!</v>
      </c>
      <c r="AJ28" s="1"/>
      <c r="AK28" s="1"/>
      <c r="AL28" s="1"/>
      <c r="AM28" s="1"/>
      <c r="AN28" s="1"/>
      <c r="AO28" s="1"/>
      <c r="AP28" s="3"/>
      <c r="AQ28" s="7"/>
      <c r="AR28" s="22">
        <f t="shared" si="8"/>
        <v>0</v>
      </c>
      <c r="AS28" s="270" t="e">
        <f t="shared" si="23"/>
        <v>#DIV/0!</v>
      </c>
      <c r="AT28" s="1"/>
      <c r="AU28" s="1"/>
      <c r="AV28" s="7"/>
      <c r="AW28" s="1"/>
      <c r="AX28" s="1"/>
      <c r="AY28" s="2"/>
      <c r="AZ28" s="3"/>
      <c r="BA28" s="2"/>
      <c r="BB28" s="3"/>
      <c r="BC28" s="4"/>
      <c r="BD28" s="3"/>
      <c r="BE28" s="1"/>
      <c r="BF28" s="1"/>
      <c r="BG28" s="1"/>
      <c r="BH28" s="4"/>
      <c r="BI28" s="3"/>
      <c r="BJ28" s="7"/>
      <c r="BK28" s="1"/>
      <c r="BL28" s="1"/>
      <c r="BM28" s="2"/>
      <c r="BN28" s="3"/>
      <c r="BO28" s="1"/>
      <c r="BP28" s="2"/>
      <c r="BQ28" s="3"/>
      <c r="BR28" s="1"/>
      <c r="BS28" s="2"/>
      <c r="BT28" s="6"/>
      <c r="BU28" s="278"/>
      <c r="BV28" s="272">
        <f t="shared" si="24"/>
        <v>0</v>
      </c>
      <c r="BW28" s="272">
        <f t="shared" si="25"/>
        <v>0</v>
      </c>
      <c r="BX28" s="282" t="e">
        <f t="shared" si="26"/>
        <v>#DIV/0!</v>
      </c>
      <c r="BY28" s="282" t="e">
        <f t="shared" si="27"/>
        <v>#DIV/0!</v>
      </c>
      <c r="BZ28" s="3"/>
      <c r="CA28" s="1"/>
      <c r="CB28" s="1"/>
      <c r="CC28" s="4"/>
      <c r="CD28" s="7"/>
      <c r="CE28" s="7"/>
      <c r="CF28" s="1" t="e">
        <f t="shared" si="28"/>
        <v>#N/A</v>
      </c>
      <c r="CG28" s="1">
        <f t="shared" si="29"/>
        <v>0</v>
      </c>
      <c r="CH28" s="1" t="e">
        <f t="shared" si="9"/>
        <v>#N/A</v>
      </c>
      <c r="CI28" s="1"/>
      <c r="CJ28" s="189" t="e">
        <f t="shared" si="30"/>
        <v>#N/A</v>
      </c>
      <c r="CK28" s="3"/>
      <c r="CL28" s="7"/>
      <c r="CM28" s="1"/>
      <c r="CN28" s="2">
        <v>109</v>
      </c>
      <c r="CO28" s="2">
        <f t="shared" si="10"/>
        <v>0</v>
      </c>
      <c r="CP28" s="2">
        <f t="shared" si="11"/>
        <v>0</v>
      </c>
      <c r="CQ28" s="190" t="e">
        <f t="shared" si="12"/>
        <v>#DIV/0!</v>
      </c>
      <c r="CR28" s="8"/>
      <c r="CS28" s="8"/>
      <c r="CT28" s="8"/>
      <c r="CU28" s="6"/>
      <c r="CV28" s="6"/>
      <c r="CW28" s="6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3"/>
      <c r="DJ28" s="2"/>
      <c r="DK28" s="212" t="e">
        <f t="shared" si="13"/>
        <v>#DIV/0!</v>
      </c>
      <c r="DL28" s="212" t="e">
        <f t="shared" si="14"/>
        <v>#DIV/0!</v>
      </c>
      <c r="DM28" s="3"/>
      <c r="DN28" s="2"/>
      <c r="DO28" s="3"/>
      <c r="DP28" s="2"/>
      <c r="DQ28" s="8"/>
      <c r="DR28" s="3"/>
      <c r="DS28" s="2"/>
      <c r="DT28" s="8"/>
      <c r="DU28" s="3"/>
      <c r="DV28" s="1"/>
      <c r="DW28" s="337" t="e">
        <f t="shared" si="15"/>
        <v>#DIV/0!</v>
      </c>
      <c r="DX28" s="212" t="e">
        <f t="shared" si="16"/>
        <v>#DIV/0!</v>
      </c>
      <c r="DY28" s="303"/>
      <c r="DZ28" s="212"/>
      <c r="EA28" s="3"/>
      <c r="EB28" s="2"/>
      <c r="EC28" s="3"/>
      <c r="ED28" s="2"/>
      <c r="EE28" s="155"/>
      <c r="EF28" s="156"/>
      <c r="EG28" s="155"/>
      <c r="EH28" s="157"/>
      <c r="EI28" s="348">
        <f t="shared" si="31"/>
        <v>0</v>
      </c>
      <c r="EJ28" s="349" t="e">
        <f t="shared" si="17"/>
        <v>#DIV/0!</v>
      </c>
      <c r="EK28" s="240" t="e">
        <f t="shared" si="18"/>
        <v>#DIV/0!</v>
      </c>
      <c r="EL28" s="1"/>
      <c r="EM28" s="19" t="e">
        <f t="shared" si="19"/>
        <v>#DIV/0!</v>
      </c>
      <c r="EN28" s="350" t="e">
        <f t="shared" si="20"/>
        <v>#DIV/0!</v>
      </c>
      <c r="EO28" s="4"/>
      <c r="EP28" s="117"/>
    </row>
    <row r="29" spans="1:146" s="121" customFormat="1" ht="20.100000000000001" customHeight="1">
      <c r="A29" s="162" t="s">
        <v>4</v>
      </c>
      <c r="B29" s="229"/>
      <c r="C29" s="15"/>
      <c r="D29" s="9"/>
      <c r="E29" s="9"/>
      <c r="F29" s="9"/>
      <c r="G29" s="12"/>
      <c r="H29" s="11"/>
      <c r="I29" s="9"/>
      <c r="J29" s="9"/>
      <c r="K29" s="20"/>
      <c r="L29" s="9"/>
      <c r="M29" s="9"/>
      <c r="N29" s="9"/>
      <c r="O29" s="298"/>
      <c r="P29" s="9"/>
      <c r="Q29" s="24">
        <f t="shared" si="6"/>
        <v>0</v>
      </c>
      <c r="R29" s="119">
        <f t="shared" si="21"/>
        <v>0</v>
      </c>
      <c r="S29" s="18">
        <f t="shared" si="7"/>
        <v>0</v>
      </c>
      <c r="T29" s="11"/>
      <c r="U29" s="9"/>
      <c r="V29" s="9"/>
      <c r="W29" s="24">
        <f t="shared" si="22"/>
        <v>0</v>
      </c>
      <c r="X29" s="9"/>
      <c r="Y29" s="9"/>
      <c r="Z29" s="9"/>
      <c r="AA29" s="9"/>
      <c r="AB29" s="12"/>
      <c r="AC29" s="15"/>
      <c r="AD29" s="200"/>
      <c r="AE29" s="200"/>
      <c r="AF29" s="200"/>
      <c r="AG29" s="200"/>
      <c r="AH29" s="241">
        <f t="shared" si="32"/>
        <v>0</v>
      </c>
      <c r="AI29" s="239" t="e">
        <f t="shared" si="33"/>
        <v>#DIV/0!</v>
      </c>
      <c r="AJ29" s="9"/>
      <c r="AK29" s="9"/>
      <c r="AL29" s="9"/>
      <c r="AM29" s="9"/>
      <c r="AN29" s="9"/>
      <c r="AO29" s="9"/>
      <c r="AP29" s="11"/>
      <c r="AQ29" s="15"/>
      <c r="AR29" s="24">
        <f t="shared" si="8"/>
        <v>0</v>
      </c>
      <c r="AS29" s="271" t="e">
        <f t="shared" si="23"/>
        <v>#DIV/0!</v>
      </c>
      <c r="AT29" s="9"/>
      <c r="AU29" s="9"/>
      <c r="AV29" s="15"/>
      <c r="AW29" s="9"/>
      <c r="AX29" s="9"/>
      <c r="AY29" s="10"/>
      <c r="AZ29" s="11"/>
      <c r="BA29" s="10"/>
      <c r="BB29" s="11"/>
      <c r="BC29" s="12"/>
      <c r="BD29" s="11"/>
      <c r="BE29" s="9"/>
      <c r="BF29" s="9"/>
      <c r="BG29" s="9"/>
      <c r="BH29" s="12"/>
      <c r="BI29" s="11"/>
      <c r="BJ29" s="15"/>
      <c r="BK29" s="9"/>
      <c r="BL29" s="9"/>
      <c r="BM29" s="10"/>
      <c r="BN29" s="11"/>
      <c r="BO29" s="9"/>
      <c r="BP29" s="10"/>
      <c r="BQ29" s="11"/>
      <c r="BR29" s="9"/>
      <c r="BS29" s="10"/>
      <c r="BT29" s="14"/>
      <c r="BU29" s="279"/>
      <c r="BV29" s="273">
        <f t="shared" si="24"/>
        <v>0</v>
      </c>
      <c r="BW29" s="273">
        <f t="shared" si="25"/>
        <v>0</v>
      </c>
      <c r="BX29" s="283" t="e">
        <f t="shared" si="26"/>
        <v>#DIV/0!</v>
      </c>
      <c r="BY29" s="283" t="e">
        <f t="shared" si="27"/>
        <v>#DIV/0!</v>
      </c>
      <c r="BZ29" s="11"/>
      <c r="CA29" s="9"/>
      <c r="CB29" s="9"/>
      <c r="CC29" s="12"/>
      <c r="CD29" s="15"/>
      <c r="CE29" s="15"/>
      <c r="CF29" s="9" t="e">
        <f t="shared" si="28"/>
        <v>#N/A</v>
      </c>
      <c r="CG29" s="9">
        <f t="shared" si="29"/>
        <v>0</v>
      </c>
      <c r="CH29" s="9" t="e">
        <f t="shared" si="9"/>
        <v>#N/A</v>
      </c>
      <c r="CI29" s="9"/>
      <c r="CJ29" s="296" t="e">
        <f t="shared" si="30"/>
        <v>#N/A</v>
      </c>
      <c r="CK29" s="11"/>
      <c r="CL29" s="15"/>
      <c r="CM29" s="9"/>
      <c r="CN29" s="10">
        <v>109</v>
      </c>
      <c r="CO29" s="10">
        <f t="shared" si="10"/>
        <v>0</v>
      </c>
      <c r="CP29" s="10">
        <f t="shared" si="11"/>
        <v>0</v>
      </c>
      <c r="CQ29" s="191" t="e">
        <f t="shared" si="12"/>
        <v>#DIV/0!</v>
      </c>
      <c r="CR29" s="16"/>
      <c r="CS29" s="16"/>
      <c r="CT29" s="16"/>
      <c r="CU29" s="14"/>
      <c r="CV29" s="14"/>
      <c r="CW29" s="14"/>
      <c r="CX29" s="16"/>
      <c r="CY29" s="16"/>
      <c r="CZ29" s="16"/>
      <c r="DA29" s="16"/>
      <c r="DB29" s="16"/>
      <c r="DC29" s="16"/>
      <c r="DD29" s="16"/>
      <c r="DE29" s="16"/>
      <c r="DF29" s="16"/>
      <c r="DG29" s="16"/>
      <c r="DH29" s="16"/>
      <c r="DI29" s="11"/>
      <c r="DJ29" s="10"/>
      <c r="DK29" s="213" t="e">
        <f t="shared" si="13"/>
        <v>#DIV/0!</v>
      </c>
      <c r="DL29" s="213" t="e">
        <f t="shared" si="14"/>
        <v>#DIV/0!</v>
      </c>
      <c r="DM29" s="11"/>
      <c r="DN29" s="10"/>
      <c r="DO29" s="11"/>
      <c r="DP29" s="10"/>
      <c r="DQ29" s="16"/>
      <c r="DR29" s="11"/>
      <c r="DS29" s="10"/>
      <c r="DT29" s="16"/>
      <c r="DU29" s="11"/>
      <c r="DV29" s="9"/>
      <c r="DW29" s="338" t="e">
        <f t="shared" si="15"/>
        <v>#DIV/0!</v>
      </c>
      <c r="DX29" s="213" t="e">
        <f t="shared" si="16"/>
        <v>#DIV/0!</v>
      </c>
      <c r="DY29" s="304"/>
      <c r="DZ29" s="213"/>
      <c r="EA29" s="11"/>
      <c r="EB29" s="10"/>
      <c r="EC29" s="11"/>
      <c r="ED29" s="10"/>
      <c r="EE29" s="158"/>
      <c r="EF29" s="159"/>
      <c r="EG29" s="158"/>
      <c r="EH29" s="160"/>
      <c r="EI29" s="351">
        <f t="shared" si="31"/>
        <v>0</v>
      </c>
      <c r="EJ29" s="352" t="e">
        <f t="shared" si="17"/>
        <v>#DIV/0!</v>
      </c>
      <c r="EK29" s="241" t="e">
        <f t="shared" si="18"/>
        <v>#DIV/0!</v>
      </c>
      <c r="EL29" s="9"/>
      <c r="EM29" s="20" t="e">
        <f t="shared" si="19"/>
        <v>#DIV/0!</v>
      </c>
      <c r="EN29" s="353" t="e">
        <f t="shared" si="20"/>
        <v>#DIV/0!</v>
      </c>
      <c r="EO29" s="12"/>
      <c r="EP29" s="120"/>
    </row>
    <row r="30" spans="1:146" s="121" customFormat="1" ht="20.100000000000001" customHeight="1">
      <c r="A30" s="162" t="s">
        <v>4</v>
      </c>
      <c r="B30" s="229"/>
      <c r="C30" s="15"/>
      <c r="D30" s="9"/>
      <c r="E30" s="9"/>
      <c r="F30" s="9"/>
      <c r="G30" s="12"/>
      <c r="H30" s="11"/>
      <c r="I30" s="9"/>
      <c r="J30" s="9"/>
      <c r="K30" s="20"/>
      <c r="L30" s="9"/>
      <c r="M30" s="9"/>
      <c r="N30" s="9"/>
      <c r="O30" s="298"/>
      <c r="P30" s="9"/>
      <c r="Q30" s="24">
        <f t="shared" si="6"/>
        <v>0</v>
      </c>
      <c r="R30" s="119">
        <f t="shared" si="21"/>
        <v>0</v>
      </c>
      <c r="S30" s="18">
        <f t="shared" si="7"/>
        <v>0</v>
      </c>
      <c r="T30" s="11"/>
      <c r="U30" s="9"/>
      <c r="V30" s="9"/>
      <c r="W30" s="24">
        <f t="shared" si="22"/>
        <v>0</v>
      </c>
      <c r="X30" s="9"/>
      <c r="Y30" s="9"/>
      <c r="Z30" s="9"/>
      <c r="AA30" s="9"/>
      <c r="AB30" s="12"/>
      <c r="AC30" s="15"/>
      <c r="AD30" s="200"/>
      <c r="AE30" s="200"/>
      <c r="AF30" s="200"/>
      <c r="AG30" s="200"/>
      <c r="AH30" s="241">
        <f t="shared" si="32"/>
        <v>0</v>
      </c>
      <c r="AI30" s="239" t="e">
        <f t="shared" si="33"/>
        <v>#DIV/0!</v>
      </c>
      <c r="AJ30" s="9"/>
      <c r="AK30" s="9"/>
      <c r="AL30" s="9"/>
      <c r="AM30" s="9"/>
      <c r="AN30" s="9"/>
      <c r="AO30" s="9"/>
      <c r="AP30" s="11"/>
      <c r="AQ30" s="15"/>
      <c r="AR30" s="24">
        <f t="shared" si="8"/>
        <v>0</v>
      </c>
      <c r="AS30" s="271" t="e">
        <f t="shared" si="23"/>
        <v>#DIV/0!</v>
      </c>
      <c r="AT30" s="9"/>
      <c r="AU30" s="9"/>
      <c r="AV30" s="15"/>
      <c r="AW30" s="9"/>
      <c r="AX30" s="9"/>
      <c r="AY30" s="10"/>
      <c r="AZ30" s="11"/>
      <c r="BA30" s="10"/>
      <c r="BB30" s="11"/>
      <c r="BC30" s="12"/>
      <c r="BD30" s="11"/>
      <c r="BE30" s="9"/>
      <c r="BF30" s="9"/>
      <c r="BG30" s="9"/>
      <c r="BH30" s="12"/>
      <c r="BI30" s="11"/>
      <c r="BJ30" s="15"/>
      <c r="BK30" s="9"/>
      <c r="BL30" s="9"/>
      <c r="BM30" s="10"/>
      <c r="BN30" s="11"/>
      <c r="BO30" s="9"/>
      <c r="BP30" s="10"/>
      <c r="BQ30" s="11"/>
      <c r="BR30" s="9"/>
      <c r="BS30" s="10"/>
      <c r="BT30" s="14"/>
      <c r="BU30" s="279"/>
      <c r="BV30" s="273">
        <f t="shared" si="24"/>
        <v>0</v>
      </c>
      <c r="BW30" s="273">
        <f t="shared" si="25"/>
        <v>0</v>
      </c>
      <c r="BX30" s="283" t="e">
        <f t="shared" si="26"/>
        <v>#DIV/0!</v>
      </c>
      <c r="BY30" s="283" t="e">
        <f t="shared" si="27"/>
        <v>#DIV/0!</v>
      </c>
      <c r="BZ30" s="11"/>
      <c r="CA30" s="9"/>
      <c r="CB30" s="9"/>
      <c r="CC30" s="12"/>
      <c r="CD30" s="15"/>
      <c r="CE30" s="15"/>
      <c r="CF30" s="9" t="e">
        <f t="shared" si="28"/>
        <v>#N/A</v>
      </c>
      <c r="CG30" s="9">
        <f t="shared" si="29"/>
        <v>0</v>
      </c>
      <c r="CH30" s="9" t="e">
        <f t="shared" si="9"/>
        <v>#N/A</v>
      </c>
      <c r="CI30" s="9"/>
      <c r="CJ30" s="296" t="e">
        <f t="shared" si="30"/>
        <v>#N/A</v>
      </c>
      <c r="CK30" s="11"/>
      <c r="CL30" s="15"/>
      <c r="CM30" s="9"/>
      <c r="CN30" s="10">
        <v>109</v>
      </c>
      <c r="CO30" s="10">
        <f t="shared" si="10"/>
        <v>0</v>
      </c>
      <c r="CP30" s="10">
        <f t="shared" si="11"/>
        <v>0</v>
      </c>
      <c r="CQ30" s="191" t="e">
        <f t="shared" si="12"/>
        <v>#DIV/0!</v>
      </c>
      <c r="CR30" s="16"/>
      <c r="CS30" s="16"/>
      <c r="CT30" s="16"/>
      <c r="CU30" s="14"/>
      <c r="CV30" s="14"/>
      <c r="CW30" s="14"/>
      <c r="CX30" s="16"/>
      <c r="CY30" s="16"/>
      <c r="CZ30" s="16"/>
      <c r="DA30" s="16"/>
      <c r="DB30" s="16"/>
      <c r="DC30" s="16"/>
      <c r="DD30" s="16"/>
      <c r="DE30" s="16"/>
      <c r="DF30" s="16"/>
      <c r="DG30" s="16"/>
      <c r="DH30" s="16"/>
      <c r="DI30" s="11"/>
      <c r="DJ30" s="10"/>
      <c r="DK30" s="213" t="e">
        <f t="shared" si="13"/>
        <v>#DIV/0!</v>
      </c>
      <c r="DL30" s="213" t="e">
        <f t="shared" si="14"/>
        <v>#DIV/0!</v>
      </c>
      <c r="DM30" s="11"/>
      <c r="DN30" s="10"/>
      <c r="DO30" s="11"/>
      <c r="DP30" s="10"/>
      <c r="DQ30" s="16"/>
      <c r="DR30" s="11"/>
      <c r="DS30" s="10"/>
      <c r="DT30" s="16"/>
      <c r="DU30" s="11"/>
      <c r="DV30" s="9"/>
      <c r="DW30" s="338" t="e">
        <f t="shared" si="15"/>
        <v>#DIV/0!</v>
      </c>
      <c r="DX30" s="213" t="e">
        <f t="shared" si="16"/>
        <v>#DIV/0!</v>
      </c>
      <c r="DY30" s="304"/>
      <c r="DZ30" s="213"/>
      <c r="EA30" s="11"/>
      <c r="EB30" s="10"/>
      <c r="EC30" s="11"/>
      <c r="ED30" s="10"/>
      <c r="EE30" s="158"/>
      <c r="EF30" s="159"/>
      <c r="EG30" s="158"/>
      <c r="EH30" s="160"/>
      <c r="EI30" s="351">
        <f t="shared" si="31"/>
        <v>0</v>
      </c>
      <c r="EJ30" s="352" t="e">
        <f t="shared" si="17"/>
        <v>#DIV/0!</v>
      </c>
      <c r="EK30" s="241" t="e">
        <f t="shared" si="18"/>
        <v>#DIV/0!</v>
      </c>
      <c r="EL30" s="9"/>
      <c r="EM30" s="20" t="e">
        <f t="shared" si="19"/>
        <v>#DIV/0!</v>
      </c>
      <c r="EN30" s="353" t="e">
        <f t="shared" si="20"/>
        <v>#DIV/0!</v>
      </c>
      <c r="EO30" s="12"/>
      <c r="EP30" s="120"/>
    </row>
    <row r="31" spans="1:146" s="118" customFormat="1" ht="20.100000000000001" customHeight="1">
      <c r="A31" s="161" t="s">
        <v>5</v>
      </c>
      <c r="B31" s="228"/>
      <c r="C31" s="7"/>
      <c r="D31" s="1"/>
      <c r="E31" s="1"/>
      <c r="F31" s="1"/>
      <c r="G31" s="4"/>
      <c r="H31" s="3"/>
      <c r="I31" s="1"/>
      <c r="J31" s="1"/>
      <c r="K31" s="19"/>
      <c r="L31" s="1"/>
      <c r="M31" s="1"/>
      <c r="N31" s="1"/>
      <c r="O31" s="297"/>
      <c r="P31" s="1"/>
      <c r="Q31" s="22">
        <f t="shared" si="6"/>
        <v>0</v>
      </c>
      <c r="R31" s="116">
        <f t="shared" si="21"/>
        <v>0</v>
      </c>
      <c r="S31" s="17">
        <f t="shared" si="7"/>
        <v>0</v>
      </c>
      <c r="T31" s="3"/>
      <c r="U31" s="1"/>
      <c r="V31" s="1"/>
      <c r="W31" s="22">
        <f t="shared" si="22"/>
        <v>0</v>
      </c>
      <c r="X31" s="1"/>
      <c r="Y31" s="1"/>
      <c r="Z31" s="1"/>
      <c r="AA31" s="1"/>
      <c r="AB31" s="4"/>
      <c r="AC31" s="7"/>
      <c r="AD31" s="199"/>
      <c r="AE31" s="199"/>
      <c r="AF31" s="199"/>
      <c r="AG31" s="199"/>
      <c r="AH31" s="240">
        <f t="shared" si="32"/>
        <v>0</v>
      </c>
      <c r="AI31" s="237" t="e">
        <f t="shared" si="33"/>
        <v>#DIV/0!</v>
      </c>
      <c r="AJ31" s="1"/>
      <c r="AK31" s="1"/>
      <c r="AL31" s="1"/>
      <c r="AM31" s="1"/>
      <c r="AN31" s="1"/>
      <c r="AO31" s="1"/>
      <c r="AP31" s="3"/>
      <c r="AQ31" s="7"/>
      <c r="AR31" s="22">
        <f t="shared" si="8"/>
        <v>0</v>
      </c>
      <c r="AS31" s="270" t="e">
        <f t="shared" si="23"/>
        <v>#DIV/0!</v>
      </c>
      <c r="AT31" s="1"/>
      <c r="AU31" s="1"/>
      <c r="AV31" s="7"/>
      <c r="AW31" s="1"/>
      <c r="AX31" s="1"/>
      <c r="AY31" s="2"/>
      <c r="AZ31" s="3"/>
      <c r="BA31" s="2"/>
      <c r="BB31" s="3"/>
      <c r="BC31" s="4"/>
      <c r="BD31" s="3"/>
      <c r="BE31" s="1"/>
      <c r="BF31" s="1"/>
      <c r="BG31" s="1"/>
      <c r="BH31" s="4"/>
      <c r="BI31" s="3"/>
      <c r="BJ31" s="7"/>
      <c r="BK31" s="1"/>
      <c r="BL31" s="1"/>
      <c r="BM31" s="2"/>
      <c r="BN31" s="3"/>
      <c r="BO31" s="1"/>
      <c r="BP31" s="2"/>
      <c r="BQ31" s="3"/>
      <c r="BR31" s="1"/>
      <c r="BS31" s="2"/>
      <c r="BT31" s="6"/>
      <c r="BU31" s="278"/>
      <c r="BV31" s="272">
        <f t="shared" si="24"/>
        <v>0</v>
      </c>
      <c r="BW31" s="272">
        <f t="shared" si="25"/>
        <v>0</v>
      </c>
      <c r="BX31" s="282" t="e">
        <f t="shared" si="26"/>
        <v>#DIV/0!</v>
      </c>
      <c r="BY31" s="282" t="e">
        <f t="shared" si="27"/>
        <v>#DIV/0!</v>
      </c>
      <c r="BZ31" s="3"/>
      <c r="CA31" s="1"/>
      <c r="CB31" s="1"/>
      <c r="CC31" s="4"/>
      <c r="CD31" s="7"/>
      <c r="CE31" s="7"/>
      <c r="CF31" s="1" t="e">
        <f t="shared" si="28"/>
        <v>#N/A</v>
      </c>
      <c r="CG31" s="1">
        <f t="shared" si="29"/>
        <v>0</v>
      </c>
      <c r="CH31" s="1" t="e">
        <f>CF31*CI31/100</f>
        <v>#N/A</v>
      </c>
      <c r="CI31" s="1"/>
      <c r="CJ31" s="189" t="e">
        <f>CH31/CG31*1000</f>
        <v>#N/A</v>
      </c>
      <c r="CK31" s="3"/>
      <c r="CL31" s="347"/>
      <c r="CM31" s="2"/>
      <c r="CN31" s="2">
        <v>109</v>
      </c>
      <c r="CO31" s="2">
        <f t="shared" si="10"/>
        <v>0</v>
      </c>
      <c r="CP31" s="2">
        <f t="shared" si="11"/>
        <v>0</v>
      </c>
      <c r="CQ31" s="189" t="e">
        <f t="shared" si="12"/>
        <v>#DIV/0!</v>
      </c>
      <c r="CR31" s="8"/>
      <c r="CS31" s="8"/>
      <c r="CT31" s="8"/>
      <c r="CU31" s="6"/>
      <c r="CV31" s="6"/>
      <c r="CW31" s="6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3"/>
      <c r="DJ31" s="2"/>
      <c r="DK31" s="212" t="e">
        <f t="shared" si="13"/>
        <v>#DIV/0!</v>
      </c>
      <c r="DL31" s="212" t="e">
        <f t="shared" si="14"/>
        <v>#DIV/0!</v>
      </c>
      <c r="DM31" s="3"/>
      <c r="DN31" s="2"/>
      <c r="DO31" s="3"/>
      <c r="DP31" s="2"/>
      <c r="DQ31" s="8"/>
      <c r="DR31" s="3"/>
      <c r="DS31" s="2"/>
      <c r="DT31" s="8"/>
      <c r="DU31" s="3"/>
      <c r="DV31" s="1"/>
      <c r="DW31" s="337" t="e">
        <f t="shared" si="15"/>
        <v>#DIV/0!</v>
      </c>
      <c r="DX31" s="212" t="e">
        <f t="shared" si="16"/>
        <v>#DIV/0!</v>
      </c>
      <c r="DY31" s="303"/>
      <c r="DZ31" s="212"/>
      <c r="EA31" s="3"/>
      <c r="EB31" s="2"/>
      <c r="EC31" s="3"/>
      <c r="ED31" s="2"/>
      <c r="EE31" s="155"/>
      <c r="EF31" s="156"/>
      <c r="EG31" s="155"/>
      <c r="EH31" s="157"/>
      <c r="EI31" s="348">
        <f t="shared" si="31"/>
        <v>0</v>
      </c>
      <c r="EJ31" s="349" t="e">
        <f t="shared" si="17"/>
        <v>#DIV/0!</v>
      </c>
      <c r="EK31" s="240" t="e">
        <f t="shared" si="18"/>
        <v>#DIV/0!</v>
      </c>
      <c r="EL31" s="1"/>
      <c r="EM31" s="19" t="e">
        <f t="shared" si="19"/>
        <v>#DIV/0!</v>
      </c>
      <c r="EN31" s="350" t="e">
        <f t="shared" si="20"/>
        <v>#DIV/0!</v>
      </c>
      <c r="EO31" s="4"/>
      <c r="EP31" s="117"/>
    </row>
    <row r="32" spans="1:146" s="118" customFormat="1" ht="20.100000000000001" customHeight="1">
      <c r="A32" s="161" t="s">
        <v>5</v>
      </c>
      <c r="B32" s="228"/>
      <c r="C32" s="7"/>
      <c r="D32" s="1"/>
      <c r="E32" s="1"/>
      <c r="F32" s="1"/>
      <c r="G32" s="4"/>
      <c r="H32" s="3"/>
      <c r="I32" s="1"/>
      <c r="J32" s="1"/>
      <c r="K32" s="19"/>
      <c r="L32" s="1"/>
      <c r="M32" s="1"/>
      <c r="N32" s="1"/>
      <c r="O32" s="297"/>
      <c r="P32" s="1"/>
      <c r="Q32" s="22">
        <f t="shared" si="6"/>
        <v>0</v>
      </c>
      <c r="R32" s="116">
        <f t="shared" si="21"/>
        <v>0</v>
      </c>
      <c r="S32" s="17">
        <f t="shared" si="7"/>
        <v>0</v>
      </c>
      <c r="T32" s="3"/>
      <c r="U32" s="1"/>
      <c r="V32" s="1"/>
      <c r="W32" s="22">
        <f t="shared" si="22"/>
        <v>0</v>
      </c>
      <c r="X32" s="1"/>
      <c r="Y32" s="1"/>
      <c r="Z32" s="1"/>
      <c r="AA32" s="1"/>
      <c r="AB32" s="4"/>
      <c r="AC32" s="7"/>
      <c r="AD32" s="199"/>
      <c r="AE32" s="199"/>
      <c r="AF32" s="199"/>
      <c r="AG32" s="199"/>
      <c r="AH32" s="240">
        <f t="shared" si="32"/>
        <v>0</v>
      </c>
      <c r="AI32" s="237" t="e">
        <f t="shared" si="33"/>
        <v>#DIV/0!</v>
      </c>
      <c r="AJ32" s="1"/>
      <c r="AK32" s="1"/>
      <c r="AL32" s="1"/>
      <c r="AM32" s="1"/>
      <c r="AN32" s="1"/>
      <c r="AO32" s="1"/>
      <c r="AP32" s="3"/>
      <c r="AQ32" s="7"/>
      <c r="AR32" s="22">
        <f t="shared" si="8"/>
        <v>0</v>
      </c>
      <c r="AS32" s="270" t="e">
        <f t="shared" si="23"/>
        <v>#DIV/0!</v>
      </c>
      <c r="AT32" s="1"/>
      <c r="AU32" s="1"/>
      <c r="AV32" s="7"/>
      <c r="AW32" s="1"/>
      <c r="AX32" s="1"/>
      <c r="AY32" s="2"/>
      <c r="AZ32" s="3"/>
      <c r="BA32" s="2"/>
      <c r="BB32" s="3"/>
      <c r="BC32" s="4"/>
      <c r="BD32" s="3"/>
      <c r="BE32" s="1"/>
      <c r="BF32" s="1"/>
      <c r="BG32" s="1"/>
      <c r="BH32" s="4"/>
      <c r="BI32" s="3"/>
      <c r="BJ32" s="7"/>
      <c r="BK32" s="1"/>
      <c r="BL32" s="1"/>
      <c r="BM32" s="2"/>
      <c r="BN32" s="3"/>
      <c r="BO32" s="1"/>
      <c r="BP32" s="2"/>
      <c r="BQ32" s="3"/>
      <c r="BR32" s="1"/>
      <c r="BS32" s="2"/>
      <c r="BT32" s="6"/>
      <c r="BU32" s="278"/>
      <c r="BV32" s="272">
        <f t="shared" si="24"/>
        <v>0</v>
      </c>
      <c r="BW32" s="272">
        <f t="shared" si="25"/>
        <v>0</v>
      </c>
      <c r="BX32" s="282" t="e">
        <f t="shared" si="26"/>
        <v>#DIV/0!</v>
      </c>
      <c r="BY32" s="282" t="e">
        <f t="shared" si="27"/>
        <v>#DIV/0!</v>
      </c>
      <c r="BZ32" s="3"/>
      <c r="CA32" s="1"/>
      <c r="CB32" s="1"/>
      <c r="CC32" s="4"/>
      <c r="CD32" s="7"/>
      <c r="CE32" s="7"/>
      <c r="CF32" s="1" t="e">
        <f t="shared" si="28"/>
        <v>#N/A</v>
      </c>
      <c r="CG32" s="1">
        <f t="shared" si="29"/>
        <v>0</v>
      </c>
      <c r="CH32" s="1" t="e">
        <f t="shared" ref="CH32:CH95" si="34">CF32*CI32/100</f>
        <v>#N/A</v>
      </c>
      <c r="CI32" s="1"/>
      <c r="CJ32" s="189" t="e">
        <f t="shared" si="30"/>
        <v>#N/A</v>
      </c>
      <c r="CK32" s="3"/>
      <c r="CL32" s="7"/>
      <c r="CM32" s="1"/>
      <c r="CN32" s="2">
        <v>109</v>
      </c>
      <c r="CO32" s="2">
        <f t="shared" si="10"/>
        <v>0</v>
      </c>
      <c r="CP32" s="2">
        <f t="shared" si="11"/>
        <v>0</v>
      </c>
      <c r="CQ32" s="190" t="e">
        <f t="shared" si="12"/>
        <v>#DIV/0!</v>
      </c>
      <c r="CR32" s="8"/>
      <c r="CS32" s="8"/>
      <c r="CT32" s="8"/>
      <c r="CU32" s="6"/>
      <c r="CV32" s="6"/>
      <c r="CW32" s="6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3"/>
      <c r="DJ32" s="2"/>
      <c r="DK32" s="212" t="e">
        <f t="shared" si="13"/>
        <v>#DIV/0!</v>
      </c>
      <c r="DL32" s="212" t="e">
        <f t="shared" si="14"/>
        <v>#DIV/0!</v>
      </c>
      <c r="DM32" s="3"/>
      <c r="DN32" s="2"/>
      <c r="DO32" s="3"/>
      <c r="DP32" s="2"/>
      <c r="DQ32" s="8"/>
      <c r="DR32" s="3"/>
      <c r="DS32" s="2"/>
      <c r="DT32" s="8"/>
      <c r="DU32" s="3"/>
      <c r="DV32" s="1"/>
      <c r="DW32" s="337" t="e">
        <f t="shared" si="15"/>
        <v>#DIV/0!</v>
      </c>
      <c r="DX32" s="212" t="e">
        <f t="shared" si="16"/>
        <v>#DIV/0!</v>
      </c>
      <c r="DY32" s="303"/>
      <c r="DZ32" s="212"/>
      <c r="EA32" s="3"/>
      <c r="EB32" s="2"/>
      <c r="EC32" s="3"/>
      <c r="ED32" s="2"/>
      <c r="EE32" s="155"/>
      <c r="EF32" s="156"/>
      <c r="EG32" s="155"/>
      <c r="EH32" s="157"/>
      <c r="EI32" s="348">
        <f t="shared" si="31"/>
        <v>0</v>
      </c>
      <c r="EJ32" s="349" t="e">
        <f t="shared" si="17"/>
        <v>#DIV/0!</v>
      </c>
      <c r="EK32" s="240" t="e">
        <f t="shared" si="18"/>
        <v>#DIV/0!</v>
      </c>
      <c r="EL32" s="1"/>
      <c r="EM32" s="19" t="e">
        <f t="shared" si="19"/>
        <v>#DIV/0!</v>
      </c>
      <c r="EN32" s="350" t="e">
        <f t="shared" si="20"/>
        <v>#DIV/0!</v>
      </c>
      <c r="EO32" s="4"/>
      <c r="EP32" s="117"/>
    </row>
    <row r="33" spans="1:146" s="121" customFormat="1" ht="20.100000000000001" customHeight="1">
      <c r="A33" s="162" t="s">
        <v>5</v>
      </c>
      <c r="B33" s="229"/>
      <c r="C33" s="15"/>
      <c r="D33" s="9"/>
      <c r="E33" s="9"/>
      <c r="F33" s="9"/>
      <c r="G33" s="12"/>
      <c r="H33" s="11"/>
      <c r="I33" s="9"/>
      <c r="J33" s="9"/>
      <c r="K33" s="20"/>
      <c r="L33" s="9"/>
      <c r="M33" s="9"/>
      <c r="N33" s="9"/>
      <c r="O33" s="298"/>
      <c r="P33" s="9"/>
      <c r="Q33" s="24">
        <f t="shared" si="6"/>
        <v>0</v>
      </c>
      <c r="R33" s="119">
        <f t="shared" si="21"/>
        <v>0</v>
      </c>
      <c r="S33" s="18">
        <f t="shared" si="7"/>
        <v>0</v>
      </c>
      <c r="T33" s="11"/>
      <c r="U33" s="9"/>
      <c r="V33" s="9"/>
      <c r="W33" s="24">
        <f t="shared" si="22"/>
        <v>0</v>
      </c>
      <c r="X33" s="9"/>
      <c r="Y33" s="9"/>
      <c r="Z33" s="9"/>
      <c r="AA33" s="9"/>
      <c r="AB33" s="12"/>
      <c r="AC33" s="15"/>
      <c r="AD33" s="200"/>
      <c r="AE33" s="200"/>
      <c r="AF33" s="200"/>
      <c r="AG33" s="200"/>
      <c r="AH33" s="241">
        <f t="shared" si="32"/>
        <v>0</v>
      </c>
      <c r="AI33" s="239" t="e">
        <f t="shared" si="33"/>
        <v>#DIV/0!</v>
      </c>
      <c r="AJ33" s="9"/>
      <c r="AK33" s="9"/>
      <c r="AL33" s="9"/>
      <c r="AM33" s="9"/>
      <c r="AN33" s="9"/>
      <c r="AO33" s="9"/>
      <c r="AP33" s="11"/>
      <c r="AQ33" s="15"/>
      <c r="AR33" s="24">
        <f t="shared" si="8"/>
        <v>0</v>
      </c>
      <c r="AS33" s="271" t="e">
        <f t="shared" si="23"/>
        <v>#DIV/0!</v>
      </c>
      <c r="AT33" s="9"/>
      <c r="AU33" s="9"/>
      <c r="AV33" s="15"/>
      <c r="AW33" s="9"/>
      <c r="AX33" s="9"/>
      <c r="AY33" s="10"/>
      <c r="AZ33" s="11"/>
      <c r="BA33" s="10"/>
      <c r="BB33" s="11"/>
      <c r="BC33" s="12"/>
      <c r="BD33" s="11"/>
      <c r="BE33" s="9"/>
      <c r="BF33" s="9"/>
      <c r="BG33" s="9"/>
      <c r="BH33" s="12"/>
      <c r="BI33" s="11"/>
      <c r="BJ33" s="15"/>
      <c r="BK33" s="9"/>
      <c r="BL33" s="9"/>
      <c r="BM33" s="10"/>
      <c r="BN33" s="11"/>
      <c r="BO33" s="9"/>
      <c r="BP33" s="10"/>
      <c r="BQ33" s="11"/>
      <c r="BR33" s="9"/>
      <c r="BS33" s="10"/>
      <c r="BT33" s="14"/>
      <c r="BU33" s="279"/>
      <c r="BV33" s="273">
        <f t="shared" si="24"/>
        <v>0</v>
      </c>
      <c r="BW33" s="273">
        <f t="shared" si="25"/>
        <v>0</v>
      </c>
      <c r="BX33" s="283" t="e">
        <f t="shared" si="26"/>
        <v>#DIV/0!</v>
      </c>
      <c r="BY33" s="283" t="e">
        <f t="shared" si="27"/>
        <v>#DIV/0!</v>
      </c>
      <c r="BZ33" s="11"/>
      <c r="CA33" s="9"/>
      <c r="CB33" s="9"/>
      <c r="CC33" s="12"/>
      <c r="CD33" s="15"/>
      <c r="CE33" s="15"/>
      <c r="CF33" s="9" t="e">
        <f t="shared" si="28"/>
        <v>#N/A</v>
      </c>
      <c r="CG33" s="9">
        <f t="shared" si="29"/>
        <v>0</v>
      </c>
      <c r="CH33" s="9" t="e">
        <f t="shared" si="34"/>
        <v>#N/A</v>
      </c>
      <c r="CI33" s="9"/>
      <c r="CJ33" s="296" t="e">
        <f t="shared" si="30"/>
        <v>#N/A</v>
      </c>
      <c r="CK33" s="11"/>
      <c r="CL33" s="15"/>
      <c r="CM33" s="9"/>
      <c r="CN33" s="10">
        <v>109</v>
      </c>
      <c r="CO33" s="10">
        <f t="shared" si="10"/>
        <v>0</v>
      </c>
      <c r="CP33" s="10">
        <f t="shared" si="11"/>
        <v>0</v>
      </c>
      <c r="CQ33" s="191" t="e">
        <f t="shared" si="12"/>
        <v>#DIV/0!</v>
      </c>
      <c r="CR33" s="16"/>
      <c r="CS33" s="16"/>
      <c r="CT33" s="16"/>
      <c r="CU33" s="14"/>
      <c r="CV33" s="14"/>
      <c r="CW33" s="14"/>
      <c r="CX33" s="16"/>
      <c r="CY33" s="16"/>
      <c r="CZ33" s="16"/>
      <c r="DA33" s="16"/>
      <c r="DB33" s="16"/>
      <c r="DC33" s="16"/>
      <c r="DD33" s="16"/>
      <c r="DE33" s="16"/>
      <c r="DF33" s="16"/>
      <c r="DG33" s="16"/>
      <c r="DH33" s="16"/>
      <c r="DI33" s="11"/>
      <c r="DJ33" s="10"/>
      <c r="DK33" s="213" t="e">
        <f t="shared" si="13"/>
        <v>#DIV/0!</v>
      </c>
      <c r="DL33" s="213" t="e">
        <f t="shared" si="14"/>
        <v>#DIV/0!</v>
      </c>
      <c r="DM33" s="11"/>
      <c r="DN33" s="10"/>
      <c r="DO33" s="11"/>
      <c r="DP33" s="10"/>
      <c r="DQ33" s="16"/>
      <c r="DR33" s="11"/>
      <c r="DS33" s="10"/>
      <c r="DT33" s="16"/>
      <c r="DU33" s="11"/>
      <c r="DV33" s="9"/>
      <c r="DW33" s="338" t="e">
        <f t="shared" si="15"/>
        <v>#DIV/0!</v>
      </c>
      <c r="DX33" s="213" t="e">
        <f t="shared" si="16"/>
        <v>#DIV/0!</v>
      </c>
      <c r="DY33" s="304"/>
      <c r="DZ33" s="213"/>
      <c r="EA33" s="11"/>
      <c r="EB33" s="10"/>
      <c r="EC33" s="11"/>
      <c r="ED33" s="10"/>
      <c r="EE33" s="158"/>
      <c r="EF33" s="159"/>
      <c r="EG33" s="158"/>
      <c r="EH33" s="160"/>
      <c r="EI33" s="351">
        <f t="shared" si="31"/>
        <v>0</v>
      </c>
      <c r="EJ33" s="352" t="e">
        <f t="shared" si="17"/>
        <v>#DIV/0!</v>
      </c>
      <c r="EK33" s="241" t="e">
        <f t="shared" si="18"/>
        <v>#DIV/0!</v>
      </c>
      <c r="EL33" s="9"/>
      <c r="EM33" s="20" t="e">
        <f t="shared" si="19"/>
        <v>#DIV/0!</v>
      </c>
      <c r="EN33" s="353" t="e">
        <f t="shared" si="20"/>
        <v>#DIV/0!</v>
      </c>
      <c r="EO33" s="12"/>
      <c r="EP33" s="120"/>
    </row>
    <row r="34" spans="1:146" s="121" customFormat="1" ht="20.100000000000001" customHeight="1">
      <c r="A34" s="162" t="s">
        <v>5</v>
      </c>
      <c r="B34" s="229"/>
      <c r="C34" s="15"/>
      <c r="D34" s="9"/>
      <c r="E34" s="9"/>
      <c r="F34" s="9"/>
      <c r="G34" s="12"/>
      <c r="H34" s="11"/>
      <c r="I34" s="9"/>
      <c r="J34" s="9"/>
      <c r="K34" s="20"/>
      <c r="L34" s="9"/>
      <c r="M34" s="9"/>
      <c r="N34" s="9"/>
      <c r="O34" s="298"/>
      <c r="P34" s="9"/>
      <c r="Q34" s="24">
        <f t="shared" si="6"/>
        <v>0</v>
      </c>
      <c r="R34" s="119">
        <f t="shared" si="21"/>
        <v>0</v>
      </c>
      <c r="S34" s="18">
        <f t="shared" si="7"/>
        <v>0</v>
      </c>
      <c r="T34" s="11"/>
      <c r="U34" s="9"/>
      <c r="V34" s="9"/>
      <c r="W34" s="24">
        <f t="shared" si="22"/>
        <v>0</v>
      </c>
      <c r="X34" s="9"/>
      <c r="Y34" s="9"/>
      <c r="Z34" s="9"/>
      <c r="AA34" s="9"/>
      <c r="AB34" s="12"/>
      <c r="AC34" s="15"/>
      <c r="AD34" s="200"/>
      <c r="AE34" s="200"/>
      <c r="AF34" s="200"/>
      <c r="AG34" s="200"/>
      <c r="AH34" s="241">
        <f t="shared" si="32"/>
        <v>0</v>
      </c>
      <c r="AI34" s="239" t="e">
        <f t="shared" si="33"/>
        <v>#DIV/0!</v>
      </c>
      <c r="AJ34" s="9"/>
      <c r="AK34" s="9"/>
      <c r="AL34" s="9"/>
      <c r="AM34" s="9"/>
      <c r="AN34" s="9"/>
      <c r="AO34" s="9"/>
      <c r="AP34" s="11"/>
      <c r="AQ34" s="15"/>
      <c r="AR34" s="24">
        <f t="shared" si="8"/>
        <v>0</v>
      </c>
      <c r="AS34" s="271" t="e">
        <f t="shared" si="23"/>
        <v>#DIV/0!</v>
      </c>
      <c r="AT34" s="9"/>
      <c r="AU34" s="9"/>
      <c r="AV34" s="15"/>
      <c r="AW34" s="9"/>
      <c r="AX34" s="9"/>
      <c r="AY34" s="10"/>
      <c r="AZ34" s="11"/>
      <c r="BA34" s="10"/>
      <c r="BB34" s="11"/>
      <c r="BC34" s="12"/>
      <c r="BD34" s="11"/>
      <c r="BE34" s="9"/>
      <c r="BF34" s="9"/>
      <c r="BG34" s="9"/>
      <c r="BH34" s="12"/>
      <c r="BI34" s="11"/>
      <c r="BJ34" s="15"/>
      <c r="BK34" s="9"/>
      <c r="BL34" s="9"/>
      <c r="BM34" s="10"/>
      <c r="BN34" s="11"/>
      <c r="BO34" s="9"/>
      <c r="BP34" s="10"/>
      <c r="BQ34" s="11"/>
      <c r="BR34" s="9"/>
      <c r="BS34" s="10"/>
      <c r="BT34" s="14"/>
      <c r="BU34" s="279"/>
      <c r="BV34" s="273">
        <f t="shared" si="24"/>
        <v>0</v>
      </c>
      <c r="BW34" s="273">
        <f t="shared" si="25"/>
        <v>0</v>
      </c>
      <c r="BX34" s="283" t="e">
        <f t="shared" si="26"/>
        <v>#DIV/0!</v>
      </c>
      <c r="BY34" s="283" t="e">
        <f t="shared" si="27"/>
        <v>#DIV/0!</v>
      </c>
      <c r="BZ34" s="11"/>
      <c r="CA34" s="9"/>
      <c r="CB34" s="9"/>
      <c r="CC34" s="12"/>
      <c r="CD34" s="15"/>
      <c r="CE34" s="15"/>
      <c r="CF34" s="9" t="e">
        <f t="shared" si="28"/>
        <v>#N/A</v>
      </c>
      <c r="CG34" s="9">
        <f t="shared" si="29"/>
        <v>0</v>
      </c>
      <c r="CH34" s="9" t="e">
        <f t="shared" si="34"/>
        <v>#N/A</v>
      </c>
      <c r="CI34" s="9"/>
      <c r="CJ34" s="296" t="e">
        <f t="shared" si="30"/>
        <v>#N/A</v>
      </c>
      <c r="CK34" s="11"/>
      <c r="CL34" s="15"/>
      <c r="CM34" s="9"/>
      <c r="CN34" s="10">
        <v>109</v>
      </c>
      <c r="CO34" s="10">
        <f t="shared" si="10"/>
        <v>0</v>
      </c>
      <c r="CP34" s="10">
        <f t="shared" si="11"/>
        <v>0</v>
      </c>
      <c r="CQ34" s="191" t="e">
        <f t="shared" si="12"/>
        <v>#DIV/0!</v>
      </c>
      <c r="CR34" s="16"/>
      <c r="CS34" s="16"/>
      <c r="CT34" s="16"/>
      <c r="CU34" s="14"/>
      <c r="CV34" s="14"/>
      <c r="CW34" s="14"/>
      <c r="CX34" s="16"/>
      <c r="CY34" s="16"/>
      <c r="CZ34" s="16"/>
      <c r="DA34" s="16"/>
      <c r="DB34" s="16"/>
      <c r="DC34" s="16"/>
      <c r="DD34" s="16"/>
      <c r="DE34" s="16"/>
      <c r="DF34" s="16"/>
      <c r="DG34" s="16"/>
      <c r="DH34" s="16"/>
      <c r="DI34" s="11"/>
      <c r="DJ34" s="10"/>
      <c r="DK34" s="213" t="e">
        <f t="shared" si="13"/>
        <v>#DIV/0!</v>
      </c>
      <c r="DL34" s="213" t="e">
        <f t="shared" si="14"/>
        <v>#DIV/0!</v>
      </c>
      <c r="DM34" s="11"/>
      <c r="DN34" s="10"/>
      <c r="DO34" s="11"/>
      <c r="DP34" s="10"/>
      <c r="DQ34" s="16"/>
      <c r="DR34" s="11"/>
      <c r="DS34" s="10"/>
      <c r="DT34" s="16"/>
      <c r="DU34" s="11"/>
      <c r="DV34" s="9"/>
      <c r="DW34" s="338" t="e">
        <f t="shared" si="15"/>
        <v>#DIV/0!</v>
      </c>
      <c r="DX34" s="213" t="e">
        <f t="shared" si="16"/>
        <v>#DIV/0!</v>
      </c>
      <c r="DY34" s="304"/>
      <c r="DZ34" s="213"/>
      <c r="EA34" s="11"/>
      <c r="EB34" s="10"/>
      <c r="EC34" s="11"/>
      <c r="ED34" s="10"/>
      <c r="EE34" s="158"/>
      <c r="EF34" s="159"/>
      <c r="EG34" s="158"/>
      <c r="EH34" s="160"/>
      <c r="EI34" s="351">
        <f t="shared" si="31"/>
        <v>0</v>
      </c>
      <c r="EJ34" s="352" t="e">
        <f t="shared" si="17"/>
        <v>#DIV/0!</v>
      </c>
      <c r="EK34" s="241" t="e">
        <f t="shared" si="18"/>
        <v>#DIV/0!</v>
      </c>
      <c r="EL34" s="9"/>
      <c r="EM34" s="20" t="e">
        <f t="shared" si="19"/>
        <v>#DIV/0!</v>
      </c>
      <c r="EN34" s="353" t="e">
        <f t="shared" si="20"/>
        <v>#DIV/0!</v>
      </c>
      <c r="EO34" s="12"/>
      <c r="EP34" s="120"/>
    </row>
    <row r="35" spans="1:146" s="118" customFormat="1" ht="20.100000000000001" customHeight="1">
      <c r="A35" s="161" t="s">
        <v>6</v>
      </c>
      <c r="B35" s="228"/>
      <c r="C35" s="7"/>
      <c r="D35" s="1"/>
      <c r="E35" s="1"/>
      <c r="F35" s="1"/>
      <c r="G35" s="4"/>
      <c r="H35" s="3"/>
      <c r="I35" s="1"/>
      <c r="J35" s="1"/>
      <c r="K35" s="19"/>
      <c r="L35" s="1"/>
      <c r="M35" s="1"/>
      <c r="N35" s="1"/>
      <c r="O35" s="297"/>
      <c r="P35" s="1"/>
      <c r="Q35" s="22">
        <f t="shared" si="6"/>
        <v>0</v>
      </c>
      <c r="R35" s="116">
        <f t="shared" si="21"/>
        <v>0</v>
      </c>
      <c r="S35" s="17">
        <f t="shared" si="7"/>
        <v>0</v>
      </c>
      <c r="T35" s="3"/>
      <c r="U35" s="1"/>
      <c r="V35" s="1"/>
      <c r="W35" s="22">
        <f t="shared" si="22"/>
        <v>0</v>
      </c>
      <c r="X35" s="1"/>
      <c r="Y35" s="1"/>
      <c r="Z35" s="1"/>
      <c r="AA35" s="1"/>
      <c r="AB35" s="4"/>
      <c r="AC35" s="7"/>
      <c r="AD35" s="199"/>
      <c r="AE35" s="199"/>
      <c r="AF35" s="199"/>
      <c r="AG35" s="199"/>
      <c r="AH35" s="240">
        <f t="shared" si="32"/>
        <v>0</v>
      </c>
      <c r="AI35" s="237" t="e">
        <f t="shared" si="33"/>
        <v>#DIV/0!</v>
      </c>
      <c r="AJ35" s="1"/>
      <c r="AK35" s="1"/>
      <c r="AL35" s="1"/>
      <c r="AM35" s="1"/>
      <c r="AN35" s="1"/>
      <c r="AO35" s="1"/>
      <c r="AP35" s="3"/>
      <c r="AQ35" s="7"/>
      <c r="AR35" s="22">
        <f>AP35-AQ35</f>
        <v>0</v>
      </c>
      <c r="AS35" s="270" t="e">
        <f t="shared" si="23"/>
        <v>#DIV/0!</v>
      </c>
      <c r="AT35" s="1"/>
      <c r="AU35" s="1"/>
      <c r="AV35" s="7"/>
      <c r="AW35" s="1"/>
      <c r="AX35" s="1"/>
      <c r="AY35" s="2"/>
      <c r="AZ35" s="3"/>
      <c r="BA35" s="2"/>
      <c r="BB35" s="3"/>
      <c r="BC35" s="4"/>
      <c r="BD35" s="3"/>
      <c r="BE35" s="1"/>
      <c r="BF35" s="1"/>
      <c r="BG35" s="1"/>
      <c r="BH35" s="4"/>
      <c r="BI35" s="3"/>
      <c r="BJ35" s="7"/>
      <c r="BK35" s="1"/>
      <c r="BL35" s="1"/>
      <c r="BM35" s="2"/>
      <c r="BN35" s="3"/>
      <c r="BO35" s="1"/>
      <c r="BP35" s="2"/>
      <c r="BQ35" s="3"/>
      <c r="BR35" s="1"/>
      <c r="BS35" s="2"/>
      <c r="BT35" s="6"/>
      <c r="BU35" s="278"/>
      <c r="BV35" s="272">
        <f t="shared" si="24"/>
        <v>0</v>
      </c>
      <c r="BW35" s="272">
        <f t="shared" si="25"/>
        <v>0</v>
      </c>
      <c r="BX35" s="282" t="e">
        <f t="shared" si="26"/>
        <v>#DIV/0!</v>
      </c>
      <c r="BY35" s="282" t="e">
        <f t="shared" si="27"/>
        <v>#DIV/0!</v>
      </c>
      <c r="BZ35" s="3"/>
      <c r="CA35" s="1"/>
      <c r="CB35" s="1"/>
      <c r="CC35" s="4"/>
      <c r="CD35" s="7"/>
      <c r="CE35" s="7"/>
      <c r="CF35" s="1" t="e">
        <f t="shared" si="28"/>
        <v>#N/A</v>
      </c>
      <c r="CG35" s="1">
        <f t="shared" si="29"/>
        <v>0</v>
      </c>
      <c r="CH35" s="1" t="e">
        <f t="shared" si="34"/>
        <v>#N/A</v>
      </c>
      <c r="CI35" s="1"/>
      <c r="CJ35" s="189" t="e">
        <f t="shared" si="30"/>
        <v>#N/A</v>
      </c>
      <c r="CK35" s="3"/>
      <c r="CL35" s="7"/>
      <c r="CM35" s="1"/>
      <c r="CN35" s="2">
        <v>109</v>
      </c>
      <c r="CO35" s="2">
        <f>P35*3.38</f>
        <v>0</v>
      </c>
      <c r="CP35" s="2">
        <f>CN35*CM35/100</f>
        <v>0</v>
      </c>
      <c r="CQ35" s="190" t="e">
        <f>CP35/CO35*1000</f>
        <v>#DIV/0!</v>
      </c>
      <c r="CR35" s="8"/>
      <c r="CS35" s="8"/>
      <c r="CT35" s="8"/>
      <c r="CU35" s="6"/>
      <c r="CV35" s="6"/>
      <c r="CW35" s="6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3"/>
      <c r="DJ35" s="2"/>
      <c r="DK35" s="212" t="e">
        <f t="shared" si="13"/>
        <v>#DIV/0!</v>
      </c>
      <c r="DL35" s="212" t="e">
        <f t="shared" si="14"/>
        <v>#DIV/0!</v>
      </c>
      <c r="DM35" s="3"/>
      <c r="DN35" s="2"/>
      <c r="DO35" s="3"/>
      <c r="DP35" s="2"/>
      <c r="DQ35" s="8"/>
      <c r="DR35" s="3"/>
      <c r="DS35" s="2"/>
      <c r="DT35" s="8"/>
      <c r="DU35" s="3"/>
      <c r="DV35" s="1"/>
      <c r="DW35" s="337" t="e">
        <f t="shared" si="15"/>
        <v>#DIV/0!</v>
      </c>
      <c r="DX35" s="212" t="e">
        <f t="shared" si="16"/>
        <v>#DIV/0!</v>
      </c>
      <c r="DY35" s="303"/>
      <c r="DZ35" s="212"/>
      <c r="EA35" s="3"/>
      <c r="EB35" s="2"/>
      <c r="EC35" s="3"/>
      <c r="ED35" s="2"/>
      <c r="EE35" s="155"/>
      <c r="EF35" s="156"/>
      <c r="EG35" s="155"/>
      <c r="EH35" s="157"/>
      <c r="EI35" s="348">
        <f t="shared" si="31"/>
        <v>0</v>
      </c>
      <c r="EJ35" s="349" t="e">
        <f t="shared" si="17"/>
        <v>#DIV/0!</v>
      </c>
      <c r="EK35" s="240" t="e">
        <f t="shared" si="18"/>
        <v>#DIV/0!</v>
      </c>
      <c r="EL35" s="1"/>
      <c r="EM35" s="19" t="e">
        <f t="shared" si="19"/>
        <v>#DIV/0!</v>
      </c>
      <c r="EN35" s="350" t="e">
        <f t="shared" si="20"/>
        <v>#DIV/0!</v>
      </c>
      <c r="EO35" s="4"/>
      <c r="EP35" s="117"/>
    </row>
    <row r="36" spans="1:146" s="118" customFormat="1" ht="20.100000000000001" customHeight="1">
      <c r="A36" s="161" t="s">
        <v>6</v>
      </c>
      <c r="B36" s="228"/>
      <c r="C36" s="7"/>
      <c r="D36" s="1"/>
      <c r="E36" s="1"/>
      <c r="F36" s="1"/>
      <c r="G36" s="4"/>
      <c r="H36" s="3"/>
      <c r="I36" s="1"/>
      <c r="J36" s="1"/>
      <c r="K36" s="19"/>
      <c r="L36" s="1"/>
      <c r="M36" s="1"/>
      <c r="N36" s="1"/>
      <c r="O36" s="297"/>
      <c r="P36" s="1"/>
      <c r="Q36" s="22">
        <f t="shared" si="6"/>
        <v>0</v>
      </c>
      <c r="R36" s="116">
        <f t="shared" si="21"/>
        <v>0</v>
      </c>
      <c r="S36" s="17">
        <f t="shared" si="7"/>
        <v>0</v>
      </c>
      <c r="T36" s="3"/>
      <c r="U36" s="1"/>
      <c r="V36" s="1"/>
      <c r="W36" s="22">
        <f t="shared" si="22"/>
        <v>0</v>
      </c>
      <c r="X36" s="1"/>
      <c r="Y36" s="1"/>
      <c r="Z36" s="1"/>
      <c r="AA36" s="1"/>
      <c r="AB36" s="4"/>
      <c r="AC36" s="7"/>
      <c r="AD36" s="199"/>
      <c r="AE36" s="199"/>
      <c r="AF36" s="199"/>
      <c r="AG36" s="199"/>
      <c r="AH36" s="240">
        <f t="shared" si="32"/>
        <v>0</v>
      </c>
      <c r="AI36" s="237" t="e">
        <f t="shared" si="33"/>
        <v>#DIV/0!</v>
      </c>
      <c r="AJ36" s="1"/>
      <c r="AK36" s="1"/>
      <c r="AL36" s="1"/>
      <c r="AM36" s="1"/>
      <c r="AN36" s="1"/>
      <c r="AO36" s="1"/>
      <c r="AP36" s="3"/>
      <c r="AQ36" s="7"/>
      <c r="AR36" s="22">
        <f t="shared" ref="AR36:AR99" si="35">AP36-AQ36</f>
        <v>0</v>
      </c>
      <c r="AS36" s="270" t="e">
        <f t="shared" si="23"/>
        <v>#DIV/0!</v>
      </c>
      <c r="AT36" s="1"/>
      <c r="AU36" s="1"/>
      <c r="AV36" s="7"/>
      <c r="AW36" s="1"/>
      <c r="AX36" s="1"/>
      <c r="AY36" s="2"/>
      <c r="AZ36" s="3"/>
      <c r="BA36" s="2"/>
      <c r="BB36" s="3"/>
      <c r="BC36" s="4"/>
      <c r="BD36" s="3"/>
      <c r="BE36" s="1"/>
      <c r="BF36" s="1"/>
      <c r="BG36" s="1"/>
      <c r="BH36" s="4"/>
      <c r="BI36" s="3"/>
      <c r="BJ36" s="7"/>
      <c r="BK36" s="1"/>
      <c r="BL36" s="1"/>
      <c r="BM36" s="2"/>
      <c r="BN36" s="3"/>
      <c r="BO36" s="1"/>
      <c r="BP36" s="2"/>
      <c r="BQ36" s="3"/>
      <c r="BR36" s="1"/>
      <c r="BS36" s="2"/>
      <c r="BT36" s="6"/>
      <c r="BU36" s="278"/>
      <c r="BV36" s="272">
        <f t="shared" si="24"/>
        <v>0</v>
      </c>
      <c r="BW36" s="272">
        <f t="shared" si="25"/>
        <v>0</v>
      </c>
      <c r="BX36" s="282" t="e">
        <f t="shared" si="26"/>
        <v>#DIV/0!</v>
      </c>
      <c r="BY36" s="282" t="e">
        <f t="shared" si="27"/>
        <v>#DIV/0!</v>
      </c>
      <c r="BZ36" s="3"/>
      <c r="CA36" s="1"/>
      <c r="CB36" s="1"/>
      <c r="CC36" s="4"/>
      <c r="CD36" s="7"/>
      <c r="CE36" s="7"/>
      <c r="CF36" s="1" t="e">
        <f t="shared" si="28"/>
        <v>#N/A</v>
      </c>
      <c r="CG36" s="1">
        <f t="shared" si="29"/>
        <v>0</v>
      </c>
      <c r="CH36" s="1" t="e">
        <f t="shared" si="34"/>
        <v>#N/A</v>
      </c>
      <c r="CI36" s="1"/>
      <c r="CJ36" s="189" t="e">
        <f t="shared" si="30"/>
        <v>#N/A</v>
      </c>
      <c r="CK36" s="3"/>
      <c r="CL36" s="7"/>
      <c r="CM36" s="1"/>
      <c r="CN36" s="2">
        <v>109</v>
      </c>
      <c r="CO36" s="2">
        <f t="shared" ref="CO36:CO99" si="36">P36*3.38</f>
        <v>0</v>
      </c>
      <c r="CP36" s="2">
        <f t="shared" ref="CP36:CP99" si="37">CN36*CM36/100</f>
        <v>0</v>
      </c>
      <c r="CQ36" s="190" t="e">
        <f t="shared" ref="CQ36:CQ99" si="38">CP36/CO36*1000</f>
        <v>#DIV/0!</v>
      </c>
      <c r="CR36" s="8"/>
      <c r="CS36" s="8"/>
      <c r="CT36" s="8"/>
      <c r="CU36" s="6"/>
      <c r="CV36" s="6"/>
      <c r="CW36" s="6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3"/>
      <c r="DJ36" s="2"/>
      <c r="DK36" s="212" t="e">
        <f t="shared" si="13"/>
        <v>#DIV/0!</v>
      </c>
      <c r="DL36" s="212" t="e">
        <f t="shared" si="14"/>
        <v>#DIV/0!</v>
      </c>
      <c r="DM36" s="3"/>
      <c r="DN36" s="2"/>
      <c r="DO36" s="3"/>
      <c r="DP36" s="2"/>
      <c r="DQ36" s="8"/>
      <c r="DR36" s="3"/>
      <c r="DS36" s="2"/>
      <c r="DT36" s="8"/>
      <c r="DU36" s="3"/>
      <c r="DV36" s="1"/>
      <c r="DW36" s="337" t="e">
        <f t="shared" si="15"/>
        <v>#DIV/0!</v>
      </c>
      <c r="DX36" s="212" t="e">
        <f t="shared" si="16"/>
        <v>#DIV/0!</v>
      </c>
      <c r="DY36" s="303"/>
      <c r="DZ36" s="212"/>
      <c r="EA36" s="3"/>
      <c r="EB36" s="2"/>
      <c r="EC36" s="3"/>
      <c r="ED36" s="2"/>
      <c r="EE36" s="155"/>
      <c r="EF36" s="156"/>
      <c r="EG36" s="155"/>
      <c r="EH36" s="157"/>
      <c r="EI36" s="348">
        <f t="shared" si="31"/>
        <v>0</v>
      </c>
      <c r="EJ36" s="349" t="e">
        <f t="shared" si="17"/>
        <v>#DIV/0!</v>
      </c>
      <c r="EK36" s="240" t="e">
        <f t="shared" si="18"/>
        <v>#DIV/0!</v>
      </c>
      <c r="EL36" s="1"/>
      <c r="EM36" s="19" t="e">
        <f t="shared" si="19"/>
        <v>#DIV/0!</v>
      </c>
      <c r="EN36" s="350" t="e">
        <f t="shared" si="20"/>
        <v>#DIV/0!</v>
      </c>
      <c r="EO36" s="4"/>
      <c r="EP36" s="117"/>
    </row>
    <row r="37" spans="1:146" s="121" customFormat="1" ht="20.100000000000001" customHeight="1">
      <c r="A37" s="162" t="s">
        <v>6</v>
      </c>
      <c r="B37" s="229"/>
      <c r="C37" s="15"/>
      <c r="D37" s="9"/>
      <c r="E37" s="9"/>
      <c r="F37" s="9"/>
      <c r="G37" s="12"/>
      <c r="H37" s="11"/>
      <c r="I37" s="9"/>
      <c r="J37" s="9"/>
      <c r="K37" s="20"/>
      <c r="L37" s="9"/>
      <c r="M37" s="9"/>
      <c r="N37" s="9"/>
      <c r="O37" s="298"/>
      <c r="P37" s="9"/>
      <c r="Q37" s="24">
        <f t="shared" si="6"/>
        <v>0</v>
      </c>
      <c r="R37" s="119">
        <f t="shared" si="21"/>
        <v>0</v>
      </c>
      <c r="S37" s="18">
        <f t="shared" si="7"/>
        <v>0</v>
      </c>
      <c r="T37" s="11"/>
      <c r="U37" s="9"/>
      <c r="V37" s="9"/>
      <c r="W37" s="24">
        <f t="shared" si="22"/>
        <v>0</v>
      </c>
      <c r="X37" s="9"/>
      <c r="Y37" s="9"/>
      <c r="Z37" s="9"/>
      <c r="AA37" s="9"/>
      <c r="AB37" s="12"/>
      <c r="AC37" s="15"/>
      <c r="AD37" s="200"/>
      <c r="AE37" s="200"/>
      <c r="AF37" s="200"/>
      <c r="AG37" s="200"/>
      <c r="AH37" s="241">
        <f t="shared" si="32"/>
        <v>0</v>
      </c>
      <c r="AI37" s="239" t="e">
        <f t="shared" si="33"/>
        <v>#DIV/0!</v>
      </c>
      <c r="AJ37" s="9"/>
      <c r="AK37" s="9"/>
      <c r="AL37" s="9"/>
      <c r="AM37" s="9"/>
      <c r="AN37" s="9"/>
      <c r="AO37" s="9"/>
      <c r="AP37" s="11"/>
      <c r="AQ37" s="15"/>
      <c r="AR37" s="24">
        <f t="shared" si="35"/>
        <v>0</v>
      </c>
      <c r="AS37" s="271" t="e">
        <f t="shared" si="23"/>
        <v>#DIV/0!</v>
      </c>
      <c r="AT37" s="9"/>
      <c r="AU37" s="9"/>
      <c r="AV37" s="15"/>
      <c r="AW37" s="9"/>
      <c r="AX37" s="9"/>
      <c r="AY37" s="10"/>
      <c r="AZ37" s="11"/>
      <c r="BA37" s="10"/>
      <c r="BB37" s="11"/>
      <c r="BC37" s="12"/>
      <c r="BD37" s="11"/>
      <c r="BE37" s="9"/>
      <c r="BF37" s="9"/>
      <c r="BG37" s="9"/>
      <c r="BH37" s="12"/>
      <c r="BI37" s="11"/>
      <c r="BJ37" s="15"/>
      <c r="BK37" s="9"/>
      <c r="BL37" s="9"/>
      <c r="BM37" s="10"/>
      <c r="BN37" s="11"/>
      <c r="BO37" s="9"/>
      <c r="BP37" s="10"/>
      <c r="BQ37" s="11"/>
      <c r="BR37" s="9"/>
      <c r="BS37" s="10"/>
      <c r="BT37" s="14"/>
      <c r="BU37" s="279"/>
      <c r="BV37" s="273">
        <f t="shared" si="24"/>
        <v>0</v>
      </c>
      <c r="BW37" s="273">
        <f t="shared" si="25"/>
        <v>0</v>
      </c>
      <c r="BX37" s="283" t="e">
        <f t="shared" si="26"/>
        <v>#DIV/0!</v>
      </c>
      <c r="BY37" s="283" t="e">
        <f t="shared" si="27"/>
        <v>#DIV/0!</v>
      </c>
      <c r="BZ37" s="11"/>
      <c r="CA37" s="9"/>
      <c r="CB37" s="9"/>
      <c r="CC37" s="12"/>
      <c r="CD37" s="15"/>
      <c r="CE37" s="15"/>
      <c r="CF37" s="9" t="e">
        <f t="shared" si="28"/>
        <v>#N/A</v>
      </c>
      <c r="CG37" s="9">
        <f t="shared" si="29"/>
        <v>0</v>
      </c>
      <c r="CH37" s="9" t="e">
        <f t="shared" si="34"/>
        <v>#N/A</v>
      </c>
      <c r="CI37" s="9"/>
      <c r="CJ37" s="296" t="e">
        <f t="shared" si="30"/>
        <v>#N/A</v>
      </c>
      <c r="CK37" s="11"/>
      <c r="CL37" s="15"/>
      <c r="CM37" s="9"/>
      <c r="CN37" s="10">
        <v>109</v>
      </c>
      <c r="CO37" s="10">
        <f t="shared" si="36"/>
        <v>0</v>
      </c>
      <c r="CP37" s="10">
        <f t="shared" si="37"/>
        <v>0</v>
      </c>
      <c r="CQ37" s="191" t="e">
        <f t="shared" si="38"/>
        <v>#DIV/0!</v>
      </c>
      <c r="CR37" s="16"/>
      <c r="CS37" s="16"/>
      <c r="CT37" s="16"/>
      <c r="CU37" s="14"/>
      <c r="CV37" s="14"/>
      <c r="CW37" s="14"/>
      <c r="CX37" s="16"/>
      <c r="CY37" s="16"/>
      <c r="CZ37" s="16"/>
      <c r="DA37" s="16"/>
      <c r="DB37" s="16"/>
      <c r="DC37" s="16"/>
      <c r="DD37" s="16"/>
      <c r="DE37" s="16"/>
      <c r="DF37" s="16"/>
      <c r="DG37" s="16"/>
      <c r="DH37" s="16"/>
      <c r="DI37" s="11"/>
      <c r="DJ37" s="10"/>
      <c r="DK37" s="213" t="e">
        <f t="shared" si="13"/>
        <v>#DIV/0!</v>
      </c>
      <c r="DL37" s="213" t="e">
        <f t="shared" si="14"/>
        <v>#DIV/0!</v>
      </c>
      <c r="DM37" s="11"/>
      <c r="DN37" s="10"/>
      <c r="DO37" s="11"/>
      <c r="DP37" s="10"/>
      <c r="DQ37" s="16"/>
      <c r="DR37" s="11"/>
      <c r="DS37" s="10"/>
      <c r="DT37" s="16"/>
      <c r="DU37" s="11"/>
      <c r="DV37" s="9"/>
      <c r="DW37" s="338" t="e">
        <f t="shared" si="15"/>
        <v>#DIV/0!</v>
      </c>
      <c r="DX37" s="213" t="e">
        <f t="shared" si="16"/>
        <v>#DIV/0!</v>
      </c>
      <c r="DY37" s="304"/>
      <c r="DZ37" s="213"/>
      <c r="EA37" s="11"/>
      <c r="EB37" s="10"/>
      <c r="EC37" s="11"/>
      <c r="ED37" s="10"/>
      <c r="EE37" s="158"/>
      <c r="EF37" s="159"/>
      <c r="EG37" s="158"/>
      <c r="EH37" s="160"/>
      <c r="EI37" s="351">
        <f t="shared" si="31"/>
        <v>0</v>
      </c>
      <c r="EJ37" s="352" t="e">
        <f t="shared" si="17"/>
        <v>#DIV/0!</v>
      </c>
      <c r="EK37" s="241" t="e">
        <f t="shared" si="18"/>
        <v>#DIV/0!</v>
      </c>
      <c r="EL37" s="9"/>
      <c r="EM37" s="20" t="e">
        <f t="shared" si="19"/>
        <v>#DIV/0!</v>
      </c>
      <c r="EN37" s="353" t="e">
        <f t="shared" si="20"/>
        <v>#DIV/0!</v>
      </c>
      <c r="EO37" s="12"/>
      <c r="EP37" s="120"/>
    </row>
    <row r="38" spans="1:146" s="121" customFormat="1" ht="20.100000000000001" customHeight="1">
      <c r="A38" s="162" t="s">
        <v>6</v>
      </c>
      <c r="B38" s="229"/>
      <c r="C38" s="15"/>
      <c r="D38" s="9"/>
      <c r="E38" s="9"/>
      <c r="F38" s="9"/>
      <c r="G38" s="12"/>
      <c r="H38" s="11"/>
      <c r="I38" s="9"/>
      <c r="J38" s="9"/>
      <c r="K38" s="20"/>
      <c r="L38" s="9"/>
      <c r="M38" s="9"/>
      <c r="N38" s="9"/>
      <c r="O38" s="298"/>
      <c r="P38" s="9"/>
      <c r="Q38" s="24">
        <f t="shared" si="6"/>
        <v>0</v>
      </c>
      <c r="R38" s="119">
        <f t="shared" si="21"/>
        <v>0</v>
      </c>
      <c r="S38" s="18">
        <f t="shared" si="7"/>
        <v>0</v>
      </c>
      <c r="T38" s="11"/>
      <c r="U38" s="9"/>
      <c r="V38" s="9"/>
      <c r="W38" s="24">
        <f t="shared" si="22"/>
        <v>0</v>
      </c>
      <c r="X38" s="9"/>
      <c r="Y38" s="9"/>
      <c r="Z38" s="9"/>
      <c r="AA38" s="9"/>
      <c r="AB38" s="12"/>
      <c r="AC38" s="15"/>
      <c r="AD38" s="200"/>
      <c r="AE38" s="200"/>
      <c r="AF38" s="200"/>
      <c r="AG38" s="200"/>
      <c r="AH38" s="241">
        <f t="shared" si="32"/>
        <v>0</v>
      </c>
      <c r="AI38" s="239" t="e">
        <f t="shared" si="33"/>
        <v>#DIV/0!</v>
      </c>
      <c r="AJ38" s="9"/>
      <c r="AK38" s="9"/>
      <c r="AL38" s="9"/>
      <c r="AM38" s="9"/>
      <c r="AN38" s="9"/>
      <c r="AO38" s="9"/>
      <c r="AP38" s="11"/>
      <c r="AQ38" s="15"/>
      <c r="AR38" s="24">
        <f t="shared" si="35"/>
        <v>0</v>
      </c>
      <c r="AS38" s="271" t="e">
        <f t="shared" si="23"/>
        <v>#DIV/0!</v>
      </c>
      <c r="AT38" s="9"/>
      <c r="AU38" s="9"/>
      <c r="AV38" s="15"/>
      <c r="AW38" s="9"/>
      <c r="AX38" s="9"/>
      <c r="AY38" s="10"/>
      <c r="AZ38" s="11"/>
      <c r="BA38" s="10"/>
      <c r="BB38" s="11"/>
      <c r="BC38" s="12"/>
      <c r="BD38" s="11"/>
      <c r="BE38" s="9"/>
      <c r="BF38" s="9"/>
      <c r="BG38" s="9"/>
      <c r="BH38" s="12"/>
      <c r="BI38" s="11"/>
      <c r="BJ38" s="15"/>
      <c r="BK38" s="9"/>
      <c r="BL38" s="9"/>
      <c r="BM38" s="10"/>
      <c r="BN38" s="11"/>
      <c r="BO38" s="9"/>
      <c r="BP38" s="10"/>
      <c r="BQ38" s="11"/>
      <c r="BR38" s="9"/>
      <c r="BS38" s="10"/>
      <c r="BT38" s="14"/>
      <c r="BU38" s="279"/>
      <c r="BV38" s="273">
        <f t="shared" si="24"/>
        <v>0</v>
      </c>
      <c r="BW38" s="273">
        <f t="shared" si="25"/>
        <v>0</v>
      </c>
      <c r="BX38" s="283" t="e">
        <f t="shared" si="26"/>
        <v>#DIV/0!</v>
      </c>
      <c r="BY38" s="283" t="e">
        <f t="shared" si="27"/>
        <v>#DIV/0!</v>
      </c>
      <c r="BZ38" s="11"/>
      <c r="CA38" s="9"/>
      <c r="CB38" s="9"/>
      <c r="CC38" s="12"/>
      <c r="CD38" s="15"/>
      <c r="CE38" s="15"/>
      <c r="CF38" s="9" t="e">
        <f t="shared" si="28"/>
        <v>#N/A</v>
      </c>
      <c r="CG38" s="9">
        <f t="shared" si="29"/>
        <v>0</v>
      </c>
      <c r="CH38" s="9" t="e">
        <f t="shared" si="34"/>
        <v>#N/A</v>
      </c>
      <c r="CI38" s="9"/>
      <c r="CJ38" s="296" t="e">
        <f t="shared" si="30"/>
        <v>#N/A</v>
      </c>
      <c r="CK38" s="11"/>
      <c r="CL38" s="15"/>
      <c r="CM38" s="9"/>
      <c r="CN38" s="10">
        <v>109</v>
      </c>
      <c r="CO38" s="10">
        <f t="shared" si="36"/>
        <v>0</v>
      </c>
      <c r="CP38" s="10">
        <f t="shared" si="37"/>
        <v>0</v>
      </c>
      <c r="CQ38" s="191" t="e">
        <f t="shared" si="38"/>
        <v>#DIV/0!</v>
      </c>
      <c r="CR38" s="16"/>
      <c r="CS38" s="16"/>
      <c r="CT38" s="16"/>
      <c r="CU38" s="14"/>
      <c r="CV38" s="14"/>
      <c r="CW38" s="14"/>
      <c r="CX38" s="16"/>
      <c r="CY38" s="16"/>
      <c r="CZ38" s="16"/>
      <c r="DA38" s="16"/>
      <c r="DB38" s="16"/>
      <c r="DC38" s="16"/>
      <c r="DD38" s="16"/>
      <c r="DE38" s="16"/>
      <c r="DF38" s="16"/>
      <c r="DG38" s="16"/>
      <c r="DH38" s="16"/>
      <c r="DI38" s="11"/>
      <c r="DJ38" s="10"/>
      <c r="DK38" s="213" t="e">
        <f t="shared" si="13"/>
        <v>#DIV/0!</v>
      </c>
      <c r="DL38" s="213" t="e">
        <f t="shared" si="14"/>
        <v>#DIV/0!</v>
      </c>
      <c r="DM38" s="11"/>
      <c r="DN38" s="10"/>
      <c r="DO38" s="11"/>
      <c r="DP38" s="10"/>
      <c r="DQ38" s="16"/>
      <c r="DR38" s="11"/>
      <c r="DS38" s="10"/>
      <c r="DT38" s="16"/>
      <c r="DU38" s="11"/>
      <c r="DV38" s="9"/>
      <c r="DW38" s="338" t="e">
        <f t="shared" si="15"/>
        <v>#DIV/0!</v>
      </c>
      <c r="DX38" s="213" t="e">
        <f t="shared" si="16"/>
        <v>#DIV/0!</v>
      </c>
      <c r="DY38" s="304"/>
      <c r="DZ38" s="213"/>
      <c r="EA38" s="11"/>
      <c r="EB38" s="10"/>
      <c r="EC38" s="11"/>
      <c r="ED38" s="10"/>
      <c r="EE38" s="158"/>
      <c r="EF38" s="159"/>
      <c r="EG38" s="158"/>
      <c r="EH38" s="160"/>
      <c r="EI38" s="351">
        <f t="shared" si="31"/>
        <v>0</v>
      </c>
      <c r="EJ38" s="352" t="e">
        <f t="shared" si="17"/>
        <v>#DIV/0!</v>
      </c>
      <c r="EK38" s="241" t="e">
        <f t="shared" si="18"/>
        <v>#DIV/0!</v>
      </c>
      <c r="EL38" s="9"/>
      <c r="EM38" s="20" t="e">
        <f t="shared" si="19"/>
        <v>#DIV/0!</v>
      </c>
      <c r="EN38" s="353" t="e">
        <f t="shared" si="20"/>
        <v>#DIV/0!</v>
      </c>
      <c r="EO38" s="12"/>
      <c r="EP38" s="120"/>
    </row>
    <row r="39" spans="1:146" s="118" customFormat="1" ht="20.100000000000001" customHeight="1">
      <c r="A39" s="161" t="s">
        <v>7</v>
      </c>
      <c r="B39" s="228"/>
      <c r="C39" s="7"/>
      <c r="D39" s="1"/>
      <c r="E39" s="1"/>
      <c r="F39" s="1"/>
      <c r="G39" s="4"/>
      <c r="H39" s="3"/>
      <c r="I39" s="1"/>
      <c r="J39" s="1"/>
      <c r="K39" s="19"/>
      <c r="L39" s="1"/>
      <c r="M39" s="1"/>
      <c r="N39" s="1"/>
      <c r="O39" s="297"/>
      <c r="P39" s="1"/>
      <c r="Q39" s="22">
        <f t="shared" si="6"/>
        <v>0</v>
      </c>
      <c r="R39" s="116">
        <f t="shared" si="21"/>
        <v>0</v>
      </c>
      <c r="S39" s="17">
        <f t="shared" si="7"/>
        <v>0</v>
      </c>
      <c r="T39" s="3"/>
      <c r="U39" s="1"/>
      <c r="V39" s="1"/>
      <c r="W39" s="22">
        <f t="shared" si="22"/>
        <v>0</v>
      </c>
      <c r="X39" s="1"/>
      <c r="Y39" s="1"/>
      <c r="Z39" s="1"/>
      <c r="AA39" s="1"/>
      <c r="AB39" s="4"/>
      <c r="AC39" s="7"/>
      <c r="AD39" s="199"/>
      <c r="AE39" s="199"/>
      <c r="AF39" s="199"/>
      <c r="AG39" s="199"/>
      <c r="AH39" s="240">
        <f t="shared" si="32"/>
        <v>0</v>
      </c>
      <c r="AI39" s="237" t="e">
        <f t="shared" si="33"/>
        <v>#DIV/0!</v>
      </c>
      <c r="AJ39" s="1"/>
      <c r="AK39" s="1"/>
      <c r="AL39" s="1"/>
      <c r="AM39" s="1"/>
      <c r="AN39" s="1"/>
      <c r="AO39" s="1"/>
      <c r="AP39" s="3"/>
      <c r="AQ39" s="7"/>
      <c r="AR39" s="22">
        <f t="shared" si="35"/>
        <v>0</v>
      </c>
      <c r="AS39" s="270" t="e">
        <f t="shared" si="23"/>
        <v>#DIV/0!</v>
      </c>
      <c r="AT39" s="1"/>
      <c r="AU39" s="1"/>
      <c r="AV39" s="7"/>
      <c r="AW39" s="1"/>
      <c r="AX39" s="1"/>
      <c r="AY39" s="2"/>
      <c r="AZ39" s="3"/>
      <c r="BA39" s="2"/>
      <c r="BB39" s="3"/>
      <c r="BC39" s="4"/>
      <c r="BD39" s="3"/>
      <c r="BE39" s="1"/>
      <c r="BF39" s="1"/>
      <c r="BG39" s="1"/>
      <c r="BH39" s="4"/>
      <c r="BI39" s="3"/>
      <c r="BJ39" s="7"/>
      <c r="BK39" s="1"/>
      <c r="BL39" s="1"/>
      <c r="BM39" s="2"/>
      <c r="BN39" s="3"/>
      <c r="BO39" s="1"/>
      <c r="BP39" s="2"/>
      <c r="BQ39" s="3"/>
      <c r="BR39" s="1"/>
      <c r="BS39" s="2"/>
      <c r="BT39" s="6"/>
      <c r="BU39" s="278"/>
      <c r="BV39" s="272">
        <f t="shared" si="24"/>
        <v>0</v>
      </c>
      <c r="BW39" s="272">
        <f t="shared" si="25"/>
        <v>0</v>
      </c>
      <c r="BX39" s="282" t="e">
        <f t="shared" si="26"/>
        <v>#DIV/0!</v>
      </c>
      <c r="BY39" s="282" t="e">
        <f t="shared" si="27"/>
        <v>#DIV/0!</v>
      </c>
      <c r="BZ39" s="3"/>
      <c r="CA39" s="1"/>
      <c r="CB39" s="1"/>
      <c r="CC39" s="4"/>
      <c r="CD39" s="7"/>
      <c r="CE39" s="7"/>
      <c r="CF39" s="1" t="e">
        <f t="shared" si="28"/>
        <v>#N/A</v>
      </c>
      <c r="CG39" s="1">
        <f t="shared" si="29"/>
        <v>0</v>
      </c>
      <c r="CH39" s="1" t="e">
        <f t="shared" si="34"/>
        <v>#N/A</v>
      </c>
      <c r="CI39" s="1"/>
      <c r="CJ39" s="189" t="e">
        <f t="shared" si="30"/>
        <v>#N/A</v>
      </c>
      <c r="CK39" s="3"/>
      <c r="CL39" s="7"/>
      <c r="CM39" s="1"/>
      <c r="CN39" s="2">
        <v>109</v>
      </c>
      <c r="CO39" s="2">
        <f t="shared" si="36"/>
        <v>0</v>
      </c>
      <c r="CP39" s="2">
        <f t="shared" si="37"/>
        <v>0</v>
      </c>
      <c r="CQ39" s="190" t="e">
        <f t="shared" si="38"/>
        <v>#DIV/0!</v>
      </c>
      <c r="CR39" s="8"/>
      <c r="CS39" s="8"/>
      <c r="CT39" s="8"/>
      <c r="CU39" s="6"/>
      <c r="CV39" s="6"/>
      <c r="CW39" s="6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3"/>
      <c r="DJ39" s="2"/>
      <c r="DK39" s="212" t="e">
        <f t="shared" si="13"/>
        <v>#DIV/0!</v>
      </c>
      <c r="DL39" s="212" t="e">
        <f t="shared" si="14"/>
        <v>#DIV/0!</v>
      </c>
      <c r="DM39" s="3"/>
      <c r="DN39" s="2"/>
      <c r="DO39" s="3"/>
      <c r="DP39" s="2"/>
      <c r="DQ39" s="8"/>
      <c r="DR39" s="3"/>
      <c r="DS39" s="2"/>
      <c r="DT39" s="8"/>
      <c r="DU39" s="3"/>
      <c r="DV39" s="1"/>
      <c r="DW39" s="337" t="e">
        <f t="shared" si="15"/>
        <v>#DIV/0!</v>
      </c>
      <c r="DX39" s="212" t="e">
        <f t="shared" si="16"/>
        <v>#DIV/0!</v>
      </c>
      <c r="DY39" s="303"/>
      <c r="DZ39" s="212"/>
      <c r="EA39" s="3"/>
      <c r="EB39" s="2"/>
      <c r="EC39" s="3"/>
      <c r="ED39" s="2"/>
      <c r="EE39" s="155"/>
      <c r="EF39" s="156"/>
      <c r="EG39" s="155"/>
      <c r="EH39" s="157"/>
      <c r="EI39" s="348">
        <f t="shared" si="31"/>
        <v>0</v>
      </c>
      <c r="EJ39" s="349" t="e">
        <f t="shared" si="17"/>
        <v>#DIV/0!</v>
      </c>
      <c r="EK39" s="240" t="e">
        <f t="shared" si="18"/>
        <v>#DIV/0!</v>
      </c>
      <c r="EL39" s="1"/>
      <c r="EM39" s="19" t="e">
        <f t="shared" si="19"/>
        <v>#DIV/0!</v>
      </c>
      <c r="EN39" s="350" t="e">
        <f t="shared" si="20"/>
        <v>#DIV/0!</v>
      </c>
      <c r="EO39" s="4"/>
      <c r="EP39" s="117"/>
    </row>
    <row r="40" spans="1:146" s="118" customFormat="1" ht="20.100000000000001" customHeight="1">
      <c r="A40" s="161" t="s">
        <v>7</v>
      </c>
      <c r="B40" s="228"/>
      <c r="C40" s="7"/>
      <c r="D40" s="1"/>
      <c r="E40" s="1"/>
      <c r="F40" s="1"/>
      <c r="G40" s="4"/>
      <c r="H40" s="3"/>
      <c r="I40" s="1"/>
      <c r="J40" s="1"/>
      <c r="K40" s="19"/>
      <c r="L40" s="1"/>
      <c r="M40" s="1"/>
      <c r="N40" s="1"/>
      <c r="O40" s="297"/>
      <c r="P40" s="1"/>
      <c r="Q40" s="22">
        <f t="shared" si="6"/>
        <v>0</v>
      </c>
      <c r="R40" s="116">
        <f t="shared" si="21"/>
        <v>0</v>
      </c>
      <c r="S40" s="17">
        <f t="shared" si="7"/>
        <v>0</v>
      </c>
      <c r="T40" s="3"/>
      <c r="U40" s="1"/>
      <c r="V40" s="1"/>
      <c r="W40" s="22">
        <f t="shared" si="22"/>
        <v>0</v>
      </c>
      <c r="X40" s="1"/>
      <c r="Y40" s="1"/>
      <c r="Z40" s="1"/>
      <c r="AA40" s="1"/>
      <c r="AB40" s="4"/>
      <c r="AC40" s="7"/>
      <c r="AD40" s="199"/>
      <c r="AE40" s="199"/>
      <c r="AF40" s="199"/>
      <c r="AG40" s="199"/>
      <c r="AH40" s="240">
        <f t="shared" si="32"/>
        <v>0</v>
      </c>
      <c r="AI40" s="237" t="e">
        <f t="shared" si="33"/>
        <v>#DIV/0!</v>
      </c>
      <c r="AJ40" s="1"/>
      <c r="AK40" s="1"/>
      <c r="AL40" s="1"/>
      <c r="AM40" s="1"/>
      <c r="AN40" s="1"/>
      <c r="AO40" s="1"/>
      <c r="AP40" s="3"/>
      <c r="AQ40" s="7"/>
      <c r="AR40" s="22">
        <f t="shared" si="35"/>
        <v>0</v>
      </c>
      <c r="AS40" s="270" t="e">
        <f t="shared" si="23"/>
        <v>#DIV/0!</v>
      </c>
      <c r="AT40" s="1"/>
      <c r="AU40" s="1"/>
      <c r="AV40" s="7"/>
      <c r="AW40" s="1"/>
      <c r="AX40" s="1"/>
      <c r="AY40" s="2"/>
      <c r="AZ40" s="3"/>
      <c r="BA40" s="2"/>
      <c r="BB40" s="3"/>
      <c r="BC40" s="4"/>
      <c r="BD40" s="3"/>
      <c r="BE40" s="1"/>
      <c r="BF40" s="1"/>
      <c r="BG40" s="1"/>
      <c r="BH40" s="4"/>
      <c r="BI40" s="3"/>
      <c r="BJ40" s="7"/>
      <c r="BK40" s="1"/>
      <c r="BL40" s="1"/>
      <c r="BM40" s="2"/>
      <c r="BN40" s="3"/>
      <c r="BO40" s="1"/>
      <c r="BP40" s="2"/>
      <c r="BQ40" s="3"/>
      <c r="BR40" s="1"/>
      <c r="BS40" s="2"/>
      <c r="BT40" s="6"/>
      <c r="BU40" s="278"/>
      <c r="BV40" s="272">
        <f t="shared" si="24"/>
        <v>0</v>
      </c>
      <c r="BW40" s="272">
        <f t="shared" si="25"/>
        <v>0</v>
      </c>
      <c r="BX40" s="282" t="e">
        <f t="shared" si="26"/>
        <v>#DIV/0!</v>
      </c>
      <c r="BY40" s="282" t="e">
        <f t="shared" si="27"/>
        <v>#DIV/0!</v>
      </c>
      <c r="BZ40" s="3"/>
      <c r="CA40" s="1"/>
      <c r="CB40" s="1"/>
      <c r="CC40" s="4"/>
      <c r="CD40" s="7"/>
      <c r="CE40" s="7"/>
      <c r="CF40" s="1" t="e">
        <f t="shared" si="28"/>
        <v>#N/A</v>
      </c>
      <c r="CG40" s="1">
        <f t="shared" si="29"/>
        <v>0</v>
      </c>
      <c r="CH40" s="1" t="e">
        <f t="shared" si="34"/>
        <v>#N/A</v>
      </c>
      <c r="CI40" s="1"/>
      <c r="CJ40" s="189" t="e">
        <f t="shared" si="30"/>
        <v>#N/A</v>
      </c>
      <c r="CK40" s="3"/>
      <c r="CL40" s="7"/>
      <c r="CM40" s="1"/>
      <c r="CN40" s="2">
        <v>109</v>
      </c>
      <c r="CO40" s="2">
        <f t="shared" si="36"/>
        <v>0</v>
      </c>
      <c r="CP40" s="2">
        <f t="shared" si="37"/>
        <v>0</v>
      </c>
      <c r="CQ40" s="190" t="e">
        <f t="shared" si="38"/>
        <v>#DIV/0!</v>
      </c>
      <c r="CR40" s="8"/>
      <c r="CS40" s="8"/>
      <c r="CT40" s="8"/>
      <c r="CU40" s="6"/>
      <c r="CV40" s="6"/>
      <c r="CW40" s="6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3"/>
      <c r="DJ40" s="2"/>
      <c r="DK40" s="212" t="e">
        <f t="shared" si="13"/>
        <v>#DIV/0!</v>
      </c>
      <c r="DL40" s="212" t="e">
        <f t="shared" si="14"/>
        <v>#DIV/0!</v>
      </c>
      <c r="DM40" s="3"/>
      <c r="DN40" s="2"/>
      <c r="DO40" s="3"/>
      <c r="DP40" s="2"/>
      <c r="DQ40" s="8"/>
      <c r="DR40" s="3"/>
      <c r="DS40" s="2"/>
      <c r="DT40" s="8"/>
      <c r="DU40" s="3"/>
      <c r="DV40" s="1"/>
      <c r="DW40" s="337" t="e">
        <f t="shared" si="15"/>
        <v>#DIV/0!</v>
      </c>
      <c r="DX40" s="212" t="e">
        <f t="shared" si="16"/>
        <v>#DIV/0!</v>
      </c>
      <c r="DY40" s="303"/>
      <c r="DZ40" s="212"/>
      <c r="EA40" s="3"/>
      <c r="EB40" s="2"/>
      <c r="EC40" s="3"/>
      <c r="ED40" s="2"/>
      <c r="EE40" s="155"/>
      <c r="EF40" s="156"/>
      <c r="EG40" s="155"/>
      <c r="EH40" s="157"/>
      <c r="EI40" s="348">
        <f t="shared" si="31"/>
        <v>0</v>
      </c>
      <c r="EJ40" s="349" t="e">
        <f t="shared" si="17"/>
        <v>#DIV/0!</v>
      </c>
      <c r="EK40" s="240" t="e">
        <f t="shared" si="18"/>
        <v>#DIV/0!</v>
      </c>
      <c r="EL40" s="1"/>
      <c r="EM40" s="19" t="e">
        <f t="shared" si="19"/>
        <v>#DIV/0!</v>
      </c>
      <c r="EN40" s="350" t="e">
        <f t="shared" si="20"/>
        <v>#DIV/0!</v>
      </c>
      <c r="EO40" s="4"/>
      <c r="EP40" s="117"/>
    </row>
    <row r="41" spans="1:146" s="121" customFormat="1" ht="20.100000000000001" customHeight="1">
      <c r="A41" s="162" t="s">
        <v>7</v>
      </c>
      <c r="B41" s="229"/>
      <c r="C41" s="15"/>
      <c r="D41" s="9"/>
      <c r="E41" s="9"/>
      <c r="F41" s="9"/>
      <c r="G41" s="12"/>
      <c r="H41" s="11"/>
      <c r="I41" s="9"/>
      <c r="J41" s="9"/>
      <c r="K41" s="20"/>
      <c r="L41" s="9"/>
      <c r="M41" s="9"/>
      <c r="N41" s="9"/>
      <c r="O41" s="298"/>
      <c r="P41" s="9"/>
      <c r="Q41" s="24">
        <f t="shared" si="6"/>
        <v>0</v>
      </c>
      <c r="R41" s="119">
        <f t="shared" si="21"/>
        <v>0</v>
      </c>
      <c r="S41" s="18">
        <f t="shared" si="7"/>
        <v>0</v>
      </c>
      <c r="T41" s="11"/>
      <c r="U41" s="9"/>
      <c r="V41" s="9"/>
      <c r="W41" s="24">
        <f t="shared" si="22"/>
        <v>0</v>
      </c>
      <c r="X41" s="9"/>
      <c r="Y41" s="9"/>
      <c r="Z41" s="9"/>
      <c r="AA41" s="9"/>
      <c r="AB41" s="12"/>
      <c r="AC41" s="15"/>
      <c r="AD41" s="200"/>
      <c r="AE41" s="200"/>
      <c r="AF41" s="200"/>
      <c r="AG41" s="200"/>
      <c r="AH41" s="241">
        <f t="shared" si="32"/>
        <v>0</v>
      </c>
      <c r="AI41" s="239" t="e">
        <f t="shared" si="33"/>
        <v>#DIV/0!</v>
      </c>
      <c r="AJ41" s="9"/>
      <c r="AK41" s="9"/>
      <c r="AL41" s="9"/>
      <c r="AM41" s="9"/>
      <c r="AN41" s="9"/>
      <c r="AO41" s="9"/>
      <c r="AP41" s="11"/>
      <c r="AQ41" s="15"/>
      <c r="AR41" s="24">
        <f t="shared" si="35"/>
        <v>0</v>
      </c>
      <c r="AS41" s="271" t="e">
        <f t="shared" si="23"/>
        <v>#DIV/0!</v>
      </c>
      <c r="AT41" s="9"/>
      <c r="AU41" s="9"/>
      <c r="AV41" s="15"/>
      <c r="AW41" s="9"/>
      <c r="AX41" s="9"/>
      <c r="AY41" s="10"/>
      <c r="AZ41" s="11"/>
      <c r="BA41" s="10"/>
      <c r="BB41" s="11"/>
      <c r="BC41" s="12"/>
      <c r="BD41" s="11"/>
      <c r="BE41" s="9"/>
      <c r="BF41" s="9"/>
      <c r="BG41" s="9"/>
      <c r="BH41" s="12"/>
      <c r="BI41" s="11"/>
      <c r="BJ41" s="15"/>
      <c r="BK41" s="9"/>
      <c r="BL41" s="9"/>
      <c r="BM41" s="10"/>
      <c r="BN41" s="11"/>
      <c r="BO41" s="9"/>
      <c r="BP41" s="10"/>
      <c r="BQ41" s="11"/>
      <c r="BR41" s="9"/>
      <c r="BS41" s="10"/>
      <c r="BT41" s="14"/>
      <c r="BU41" s="279"/>
      <c r="BV41" s="273">
        <f t="shared" si="24"/>
        <v>0</v>
      </c>
      <c r="BW41" s="273">
        <f t="shared" si="25"/>
        <v>0</v>
      </c>
      <c r="BX41" s="283" t="e">
        <f t="shared" si="26"/>
        <v>#DIV/0!</v>
      </c>
      <c r="BY41" s="283" t="e">
        <f t="shared" si="27"/>
        <v>#DIV/0!</v>
      </c>
      <c r="BZ41" s="11"/>
      <c r="CA41" s="9"/>
      <c r="CB41" s="9"/>
      <c r="CC41" s="12"/>
      <c r="CD41" s="15"/>
      <c r="CE41" s="15"/>
      <c r="CF41" s="9" t="e">
        <f t="shared" si="28"/>
        <v>#N/A</v>
      </c>
      <c r="CG41" s="9">
        <f t="shared" si="29"/>
        <v>0</v>
      </c>
      <c r="CH41" s="9" t="e">
        <f t="shared" si="34"/>
        <v>#N/A</v>
      </c>
      <c r="CI41" s="9"/>
      <c r="CJ41" s="296" t="e">
        <f t="shared" si="30"/>
        <v>#N/A</v>
      </c>
      <c r="CK41" s="11"/>
      <c r="CL41" s="15"/>
      <c r="CM41" s="9"/>
      <c r="CN41" s="10">
        <v>109</v>
      </c>
      <c r="CO41" s="10">
        <f t="shared" si="36"/>
        <v>0</v>
      </c>
      <c r="CP41" s="10">
        <f t="shared" si="37"/>
        <v>0</v>
      </c>
      <c r="CQ41" s="191" t="e">
        <f t="shared" si="38"/>
        <v>#DIV/0!</v>
      </c>
      <c r="CR41" s="16"/>
      <c r="CS41" s="16"/>
      <c r="CT41" s="16"/>
      <c r="CU41" s="14"/>
      <c r="CV41" s="14"/>
      <c r="CW41" s="14"/>
      <c r="CX41" s="16"/>
      <c r="CY41" s="16"/>
      <c r="CZ41" s="16"/>
      <c r="DA41" s="16"/>
      <c r="DB41" s="16"/>
      <c r="DC41" s="16"/>
      <c r="DD41" s="16"/>
      <c r="DE41" s="16"/>
      <c r="DF41" s="16"/>
      <c r="DG41" s="16"/>
      <c r="DH41" s="16"/>
      <c r="DI41" s="11"/>
      <c r="DJ41" s="10"/>
      <c r="DK41" s="213" t="e">
        <f t="shared" si="13"/>
        <v>#DIV/0!</v>
      </c>
      <c r="DL41" s="213" t="e">
        <f t="shared" si="14"/>
        <v>#DIV/0!</v>
      </c>
      <c r="DM41" s="11"/>
      <c r="DN41" s="10"/>
      <c r="DO41" s="11"/>
      <c r="DP41" s="10"/>
      <c r="DQ41" s="16"/>
      <c r="DR41" s="11"/>
      <c r="DS41" s="10"/>
      <c r="DT41" s="16"/>
      <c r="DU41" s="11"/>
      <c r="DV41" s="9"/>
      <c r="DW41" s="338" t="e">
        <f t="shared" si="15"/>
        <v>#DIV/0!</v>
      </c>
      <c r="DX41" s="213" t="e">
        <f t="shared" si="16"/>
        <v>#DIV/0!</v>
      </c>
      <c r="DY41" s="304"/>
      <c r="DZ41" s="213"/>
      <c r="EA41" s="11"/>
      <c r="EB41" s="10"/>
      <c r="EC41" s="11"/>
      <c r="ED41" s="10"/>
      <c r="EE41" s="158"/>
      <c r="EF41" s="159"/>
      <c r="EG41" s="158"/>
      <c r="EH41" s="160"/>
      <c r="EI41" s="351">
        <f t="shared" si="31"/>
        <v>0</v>
      </c>
      <c r="EJ41" s="352" t="e">
        <f t="shared" si="17"/>
        <v>#DIV/0!</v>
      </c>
      <c r="EK41" s="241" t="e">
        <f t="shared" si="18"/>
        <v>#DIV/0!</v>
      </c>
      <c r="EL41" s="9"/>
      <c r="EM41" s="20" t="e">
        <f t="shared" si="19"/>
        <v>#DIV/0!</v>
      </c>
      <c r="EN41" s="353" t="e">
        <f t="shared" si="20"/>
        <v>#DIV/0!</v>
      </c>
      <c r="EO41" s="12"/>
      <c r="EP41" s="120"/>
    </row>
    <row r="42" spans="1:146" s="121" customFormat="1" ht="20.100000000000001" customHeight="1">
      <c r="A42" s="162" t="s">
        <v>7</v>
      </c>
      <c r="B42" s="229"/>
      <c r="C42" s="15"/>
      <c r="D42" s="9"/>
      <c r="E42" s="9"/>
      <c r="F42" s="9"/>
      <c r="G42" s="12"/>
      <c r="H42" s="11"/>
      <c r="I42" s="9"/>
      <c r="J42" s="9"/>
      <c r="K42" s="20"/>
      <c r="L42" s="9"/>
      <c r="M42" s="9"/>
      <c r="N42" s="9"/>
      <c r="O42" s="298"/>
      <c r="P42" s="9"/>
      <c r="Q42" s="24">
        <f t="shared" si="6"/>
        <v>0</v>
      </c>
      <c r="R42" s="119">
        <f t="shared" si="21"/>
        <v>0</v>
      </c>
      <c r="S42" s="18">
        <f t="shared" si="7"/>
        <v>0</v>
      </c>
      <c r="T42" s="11"/>
      <c r="U42" s="9"/>
      <c r="V42" s="9"/>
      <c r="W42" s="24">
        <f t="shared" si="22"/>
        <v>0</v>
      </c>
      <c r="X42" s="9"/>
      <c r="Y42" s="9"/>
      <c r="Z42" s="9"/>
      <c r="AA42" s="9"/>
      <c r="AB42" s="12"/>
      <c r="AC42" s="15"/>
      <c r="AD42" s="200"/>
      <c r="AE42" s="200"/>
      <c r="AF42" s="200"/>
      <c r="AG42" s="200"/>
      <c r="AH42" s="241">
        <f t="shared" si="32"/>
        <v>0</v>
      </c>
      <c r="AI42" s="239" t="e">
        <f t="shared" si="33"/>
        <v>#DIV/0!</v>
      </c>
      <c r="AJ42" s="9"/>
      <c r="AK42" s="9"/>
      <c r="AL42" s="9"/>
      <c r="AM42" s="9"/>
      <c r="AN42" s="9"/>
      <c r="AO42" s="9"/>
      <c r="AP42" s="11"/>
      <c r="AQ42" s="15"/>
      <c r="AR42" s="24">
        <f t="shared" si="35"/>
        <v>0</v>
      </c>
      <c r="AS42" s="271" t="e">
        <f t="shared" si="23"/>
        <v>#DIV/0!</v>
      </c>
      <c r="AT42" s="9"/>
      <c r="AU42" s="9"/>
      <c r="AV42" s="15"/>
      <c r="AW42" s="9"/>
      <c r="AX42" s="9"/>
      <c r="AY42" s="10"/>
      <c r="AZ42" s="11"/>
      <c r="BA42" s="10"/>
      <c r="BB42" s="11"/>
      <c r="BC42" s="12"/>
      <c r="BD42" s="11"/>
      <c r="BE42" s="9"/>
      <c r="BF42" s="9"/>
      <c r="BG42" s="9"/>
      <c r="BH42" s="12"/>
      <c r="BI42" s="11"/>
      <c r="BJ42" s="15"/>
      <c r="BK42" s="9"/>
      <c r="BL42" s="9"/>
      <c r="BM42" s="10"/>
      <c r="BN42" s="11"/>
      <c r="BO42" s="9"/>
      <c r="BP42" s="10"/>
      <c r="BQ42" s="11"/>
      <c r="BR42" s="9"/>
      <c r="BS42" s="10"/>
      <c r="BT42" s="14"/>
      <c r="BU42" s="279"/>
      <c r="BV42" s="273">
        <f t="shared" si="24"/>
        <v>0</v>
      </c>
      <c r="BW42" s="273">
        <f t="shared" si="25"/>
        <v>0</v>
      </c>
      <c r="BX42" s="283" t="e">
        <f t="shared" si="26"/>
        <v>#DIV/0!</v>
      </c>
      <c r="BY42" s="283" t="e">
        <f t="shared" si="27"/>
        <v>#DIV/0!</v>
      </c>
      <c r="BZ42" s="11"/>
      <c r="CA42" s="9"/>
      <c r="CB42" s="9"/>
      <c r="CC42" s="12"/>
      <c r="CD42" s="15"/>
      <c r="CE42" s="15"/>
      <c r="CF42" s="9" t="e">
        <f t="shared" si="28"/>
        <v>#N/A</v>
      </c>
      <c r="CG42" s="9">
        <f t="shared" si="29"/>
        <v>0</v>
      </c>
      <c r="CH42" s="9" t="e">
        <f t="shared" si="34"/>
        <v>#N/A</v>
      </c>
      <c r="CI42" s="9"/>
      <c r="CJ42" s="296" t="e">
        <f t="shared" si="30"/>
        <v>#N/A</v>
      </c>
      <c r="CK42" s="11"/>
      <c r="CL42" s="15"/>
      <c r="CM42" s="9"/>
      <c r="CN42" s="10">
        <v>109</v>
      </c>
      <c r="CO42" s="10">
        <f t="shared" si="36"/>
        <v>0</v>
      </c>
      <c r="CP42" s="10">
        <f t="shared" si="37"/>
        <v>0</v>
      </c>
      <c r="CQ42" s="191" t="e">
        <f t="shared" si="38"/>
        <v>#DIV/0!</v>
      </c>
      <c r="CR42" s="16"/>
      <c r="CS42" s="16"/>
      <c r="CT42" s="16"/>
      <c r="CU42" s="14"/>
      <c r="CV42" s="14"/>
      <c r="CW42" s="14"/>
      <c r="CX42" s="16"/>
      <c r="CY42" s="16"/>
      <c r="CZ42" s="16"/>
      <c r="DA42" s="16"/>
      <c r="DB42" s="16"/>
      <c r="DC42" s="16"/>
      <c r="DD42" s="16"/>
      <c r="DE42" s="16"/>
      <c r="DF42" s="16"/>
      <c r="DG42" s="16"/>
      <c r="DH42" s="16"/>
      <c r="DI42" s="11"/>
      <c r="DJ42" s="10"/>
      <c r="DK42" s="213" t="e">
        <f t="shared" si="13"/>
        <v>#DIV/0!</v>
      </c>
      <c r="DL42" s="213" t="e">
        <f t="shared" si="14"/>
        <v>#DIV/0!</v>
      </c>
      <c r="DM42" s="11"/>
      <c r="DN42" s="10"/>
      <c r="DO42" s="11"/>
      <c r="DP42" s="10"/>
      <c r="DQ42" s="16"/>
      <c r="DR42" s="11"/>
      <c r="DS42" s="10"/>
      <c r="DT42" s="16"/>
      <c r="DU42" s="11"/>
      <c r="DV42" s="9"/>
      <c r="DW42" s="338" t="e">
        <f t="shared" si="15"/>
        <v>#DIV/0!</v>
      </c>
      <c r="DX42" s="213" t="e">
        <f t="shared" si="16"/>
        <v>#DIV/0!</v>
      </c>
      <c r="DY42" s="304"/>
      <c r="DZ42" s="213"/>
      <c r="EA42" s="11"/>
      <c r="EB42" s="10"/>
      <c r="EC42" s="11"/>
      <c r="ED42" s="10"/>
      <c r="EE42" s="158"/>
      <c r="EF42" s="159"/>
      <c r="EG42" s="158"/>
      <c r="EH42" s="160"/>
      <c r="EI42" s="351">
        <f t="shared" si="31"/>
        <v>0</v>
      </c>
      <c r="EJ42" s="352" t="e">
        <f t="shared" si="17"/>
        <v>#DIV/0!</v>
      </c>
      <c r="EK42" s="241" t="e">
        <f t="shared" si="18"/>
        <v>#DIV/0!</v>
      </c>
      <c r="EL42" s="9"/>
      <c r="EM42" s="20" t="e">
        <f t="shared" si="19"/>
        <v>#DIV/0!</v>
      </c>
      <c r="EN42" s="353" t="e">
        <f t="shared" si="20"/>
        <v>#DIV/0!</v>
      </c>
      <c r="EO42" s="12"/>
      <c r="EP42" s="120"/>
    </row>
    <row r="43" spans="1:146" s="118" customFormat="1" ht="20.100000000000001" customHeight="1">
      <c r="A43" s="161" t="s">
        <v>8</v>
      </c>
      <c r="B43" s="228"/>
      <c r="C43" s="7"/>
      <c r="D43" s="1"/>
      <c r="E43" s="1"/>
      <c r="F43" s="1"/>
      <c r="G43" s="4"/>
      <c r="H43" s="3"/>
      <c r="I43" s="1"/>
      <c r="J43" s="1"/>
      <c r="K43" s="19"/>
      <c r="L43" s="1"/>
      <c r="M43" s="1"/>
      <c r="N43" s="1"/>
      <c r="O43" s="297"/>
      <c r="P43" s="1"/>
      <c r="Q43" s="22">
        <f t="shared" ref="Q43:Q74" si="39">(P43/100)*(100-K43)</f>
        <v>0</v>
      </c>
      <c r="R43" s="116">
        <f t="shared" si="21"/>
        <v>0</v>
      </c>
      <c r="S43" s="17">
        <f t="shared" ref="S43:S74" si="40">Q43*N43*I43*60/1000000000</f>
        <v>0</v>
      </c>
      <c r="T43" s="3"/>
      <c r="U43" s="1"/>
      <c r="V43" s="1"/>
      <c r="W43" s="22">
        <f t="shared" si="22"/>
        <v>0</v>
      </c>
      <c r="X43" s="1"/>
      <c r="Y43" s="1"/>
      <c r="Z43" s="1"/>
      <c r="AA43" s="1"/>
      <c r="AB43" s="4"/>
      <c r="AC43" s="7"/>
      <c r="AD43" s="199"/>
      <c r="AE43" s="199"/>
      <c r="AF43" s="199"/>
      <c r="AG43" s="199"/>
      <c r="AH43" s="240">
        <f t="shared" si="32"/>
        <v>0</v>
      </c>
      <c r="AI43" s="237" t="e">
        <f t="shared" si="33"/>
        <v>#DIV/0!</v>
      </c>
      <c r="AJ43" s="1"/>
      <c r="AK43" s="1"/>
      <c r="AL43" s="1"/>
      <c r="AM43" s="1"/>
      <c r="AN43" s="1"/>
      <c r="AO43" s="1"/>
      <c r="AP43" s="3"/>
      <c r="AQ43" s="7"/>
      <c r="AR43" s="22">
        <f t="shared" si="35"/>
        <v>0</v>
      </c>
      <c r="AS43" s="270" t="e">
        <f t="shared" si="23"/>
        <v>#DIV/0!</v>
      </c>
      <c r="AT43" s="1"/>
      <c r="AU43" s="1"/>
      <c r="AV43" s="7"/>
      <c r="AW43" s="1"/>
      <c r="AX43" s="1"/>
      <c r="AY43" s="2"/>
      <c r="AZ43" s="3"/>
      <c r="BA43" s="2"/>
      <c r="BB43" s="3"/>
      <c r="BC43" s="4"/>
      <c r="BD43" s="3"/>
      <c r="BE43" s="1"/>
      <c r="BF43" s="1"/>
      <c r="BG43" s="1"/>
      <c r="BH43" s="4"/>
      <c r="BI43" s="3"/>
      <c r="BJ43" s="7"/>
      <c r="BK43" s="1"/>
      <c r="BL43" s="1"/>
      <c r="BM43" s="2"/>
      <c r="BN43" s="3"/>
      <c r="BO43" s="1"/>
      <c r="BP43" s="2"/>
      <c r="BQ43" s="3"/>
      <c r="BR43" s="1"/>
      <c r="BS43" s="2"/>
      <c r="BT43" s="6"/>
      <c r="BU43" s="278"/>
      <c r="BV43" s="272">
        <f t="shared" si="24"/>
        <v>0</v>
      </c>
      <c r="BW43" s="272">
        <f t="shared" si="25"/>
        <v>0</v>
      </c>
      <c r="BX43" s="282" t="e">
        <f t="shared" si="26"/>
        <v>#DIV/0!</v>
      </c>
      <c r="BY43" s="282" t="e">
        <f t="shared" si="27"/>
        <v>#DIV/0!</v>
      </c>
      <c r="BZ43" s="3"/>
      <c r="CA43" s="1"/>
      <c r="CB43" s="1"/>
      <c r="CC43" s="4"/>
      <c r="CD43" s="7"/>
      <c r="CE43" s="7"/>
      <c r="CF43" s="1" t="e">
        <f t="shared" si="28"/>
        <v>#N/A</v>
      </c>
      <c r="CG43" s="1">
        <f t="shared" si="29"/>
        <v>0</v>
      </c>
      <c r="CH43" s="1" t="e">
        <f t="shared" si="34"/>
        <v>#N/A</v>
      </c>
      <c r="CI43" s="1"/>
      <c r="CJ43" s="189" t="e">
        <f t="shared" si="30"/>
        <v>#N/A</v>
      </c>
      <c r="CK43" s="3"/>
      <c r="CL43" s="7"/>
      <c r="CM43" s="1"/>
      <c r="CN43" s="2">
        <v>109</v>
      </c>
      <c r="CO43" s="2">
        <f t="shared" si="36"/>
        <v>0</v>
      </c>
      <c r="CP43" s="2">
        <f t="shared" si="37"/>
        <v>0</v>
      </c>
      <c r="CQ43" s="190" t="e">
        <f t="shared" si="38"/>
        <v>#DIV/0!</v>
      </c>
      <c r="CR43" s="8"/>
      <c r="CS43" s="8"/>
      <c r="CT43" s="8"/>
      <c r="CU43" s="6"/>
      <c r="CV43" s="6"/>
      <c r="CW43" s="6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3"/>
      <c r="DJ43" s="2"/>
      <c r="DK43" s="212" t="e">
        <f t="shared" ref="DK43:DK74" si="41">DJ43/R43</f>
        <v>#DIV/0!</v>
      </c>
      <c r="DL43" s="212" t="e">
        <f t="shared" ref="DL43:DL74" si="42">DJ43/S43</f>
        <v>#DIV/0!</v>
      </c>
      <c r="DM43" s="3"/>
      <c r="DN43" s="2"/>
      <c r="DO43" s="3"/>
      <c r="DP43" s="2"/>
      <c r="DQ43" s="8"/>
      <c r="DR43" s="3"/>
      <c r="DS43" s="2"/>
      <c r="DT43" s="8"/>
      <c r="DU43" s="3"/>
      <c r="DV43" s="1"/>
      <c r="DW43" s="337" t="e">
        <f t="shared" ref="DW43:DW74" si="43">DV43/R43</f>
        <v>#DIV/0!</v>
      </c>
      <c r="DX43" s="212" t="e">
        <f t="shared" ref="DX43:DX74" si="44">DV43/S43</f>
        <v>#DIV/0!</v>
      </c>
      <c r="DY43" s="303"/>
      <c r="DZ43" s="212"/>
      <c r="EA43" s="3"/>
      <c r="EB43" s="2"/>
      <c r="EC43" s="3"/>
      <c r="ED43" s="2"/>
      <c r="EE43" s="155"/>
      <c r="EF43" s="156"/>
      <c r="EG43" s="155"/>
      <c r="EH43" s="157"/>
      <c r="EI43" s="348">
        <f t="shared" si="31"/>
        <v>0</v>
      </c>
      <c r="EJ43" s="349" t="e">
        <f t="shared" ref="EJ43:EJ74" si="45">EI43/R43</f>
        <v>#DIV/0!</v>
      </c>
      <c r="EK43" s="240" t="e">
        <f t="shared" ref="EK43:EK74" si="46">EI43/S43</f>
        <v>#DIV/0!</v>
      </c>
      <c r="EL43" s="1"/>
      <c r="EM43" s="19" t="e">
        <f t="shared" ref="EM43:EM74" si="47">EL43/R43</f>
        <v>#DIV/0!</v>
      </c>
      <c r="EN43" s="350" t="e">
        <f t="shared" ref="EN43:EN74" si="48">EL43/S43</f>
        <v>#DIV/0!</v>
      </c>
      <c r="EO43" s="4"/>
      <c r="EP43" s="117"/>
    </row>
    <row r="44" spans="1:146" s="118" customFormat="1" ht="20.100000000000001" customHeight="1">
      <c r="A44" s="161" t="s">
        <v>8</v>
      </c>
      <c r="B44" s="228"/>
      <c r="C44" s="7"/>
      <c r="D44" s="1"/>
      <c r="E44" s="1"/>
      <c r="F44" s="1"/>
      <c r="G44" s="4"/>
      <c r="H44" s="3"/>
      <c r="I44" s="1"/>
      <c r="J44" s="1"/>
      <c r="K44" s="19"/>
      <c r="L44" s="1"/>
      <c r="M44" s="1"/>
      <c r="N44" s="1"/>
      <c r="O44" s="297"/>
      <c r="P44" s="1"/>
      <c r="Q44" s="22">
        <f t="shared" si="39"/>
        <v>0</v>
      </c>
      <c r="R44" s="116">
        <f t="shared" si="21"/>
        <v>0</v>
      </c>
      <c r="S44" s="17">
        <f t="shared" si="40"/>
        <v>0</v>
      </c>
      <c r="T44" s="3"/>
      <c r="U44" s="1"/>
      <c r="V44" s="1"/>
      <c r="W44" s="22">
        <f t="shared" si="22"/>
        <v>0</v>
      </c>
      <c r="X44" s="1"/>
      <c r="Y44" s="1"/>
      <c r="Z44" s="1"/>
      <c r="AA44" s="1"/>
      <c r="AB44" s="4"/>
      <c r="AC44" s="7"/>
      <c r="AD44" s="199"/>
      <c r="AE44" s="199"/>
      <c r="AF44" s="199"/>
      <c r="AG44" s="199"/>
      <c r="AH44" s="240">
        <f t="shared" si="32"/>
        <v>0</v>
      </c>
      <c r="AI44" s="237" t="e">
        <f t="shared" si="33"/>
        <v>#DIV/0!</v>
      </c>
      <c r="AJ44" s="1"/>
      <c r="AK44" s="1"/>
      <c r="AL44" s="1"/>
      <c r="AM44" s="1"/>
      <c r="AN44" s="1"/>
      <c r="AO44" s="1"/>
      <c r="AP44" s="3"/>
      <c r="AQ44" s="7"/>
      <c r="AR44" s="22">
        <f t="shared" si="35"/>
        <v>0</v>
      </c>
      <c r="AS44" s="270" t="e">
        <f t="shared" si="23"/>
        <v>#DIV/0!</v>
      </c>
      <c r="AT44" s="1"/>
      <c r="AU44" s="1"/>
      <c r="AV44" s="7"/>
      <c r="AW44" s="1"/>
      <c r="AX44" s="1"/>
      <c r="AY44" s="2"/>
      <c r="AZ44" s="3"/>
      <c r="BA44" s="2"/>
      <c r="BB44" s="3"/>
      <c r="BC44" s="4"/>
      <c r="BD44" s="3"/>
      <c r="BE44" s="1"/>
      <c r="BF44" s="1"/>
      <c r="BG44" s="1"/>
      <c r="BH44" s="4"/>
      <c r="BI44" s="3"/>
      <c r="BJ44" s="7"/>
      <c r="BK44" s="1"/>
      <c r="BL44" s="1"/>
      <c r="BM44" s="2"/>
      <c r="BN44" s="3"/>
      <c r="BO44" s="1"/>
      <c r="BP44" s="2"/>
      <c r="BQ44" s="3"/>
      <c r="BR44" s="1"/>
      <c r="BS44" s="2"/>
      <c r="BT44" s="6"/>
      <c r="BU44" s="278"/>
      <c r="BV44" s="272">
        <f t="shared" si="24"/>
        <v>0</v>
      </c>
      <c r="BW44" s="272">
        <f t="shared" si="25"/>
        <v>0</v>
      </c>
      <c r="BX44" s="282" t="e">
        <f t="shared" si="26"/>
        <v>#DIV/0!</v>
      </c>
      <c r="BY44" s="282" t="e">
        <f t="shared" si="27"/>
        <v>#DIV/0!</v>
      </c>
      <c r="BZ44" s="3"/>
      <c r="CA44" s="1"/>
      <c r="CB44" s="1"/>
      <c r="CC44" s="4"/>
      <c r="CD44" s="7"/>
      <c r="CE44" s="7"/>
      <c r="CF44" s="1" t="e">
        <f t="shared" si="28"/>
        <v>#N/A</v>
      </c>
      <c r="CG44" s="1">
        <f t="shared" si="29"/>
        <v>0</v>
      </c>
      <c r="CH44" s="1" t="e">
        <f t="shared" si="34"/>
        <v>#N/A</v>
      </c>
      <c r="CI44" s="1"/>
      <c r="CJ44" s="189" t="e">
        <f t="shared" si="30"/>
        <v>#N/A</v>
      </c>
      <c r="CK44" s="3"/>
      <c r="CL44" s="7"/>
      <c r="CM44" s="1"/>
      <c r="CN44" s="2">
        <v>109</v>
      </c>
      <c r="CO44" s="2">
        <f t="shared" si="36"/>
        <v>0</v>
      </c>
      <c r="CP44" s="2">
        <f t="shared" si="37"/>
        <v>0</v>
      </c>
      <c r="CQ44" s="190" t="e">
        <f t="shared" si="38"/>
        <v>#DIV/0!</v>
      </c>
      <c r="CR44" s="8"/>
      <c r="CS44" s="8"/>
      <c r="CT44" s="8"/>
      <c r="CU44" s="6"/>
      <c r="CV44" s="6"/>
      <c r="CW44" s="6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3"/>
      <c r="DJ44" s="2"/>
      <c r="DK44" s="212" t="e">
        <f t="shared" si="41"/>
        <v>#DIV/0!</v>
      </c>
      <c r="DL44" s="212" t="e">
        <f t="shared" si="42"/>
        <v>#DIV/0!</v>
      </c>
      <c r="DM44" s="3"/>
      <c r="DN44" s="2"/>
      <c r="DO44" s="3"/>
      <c r="DP44" s="2"/>
      <c r="DQ44" s="8"/>
      <c r="DR44" s="3"/>
      <c r="DS44" s="2"/>
      <c r="DT44" s="8"/>
      <c r="DU44" s="3"/>
      <c r="DV44" s="1"/>
      <c r="DW44" s="337" t="e">
        <f t="shared" si="43"/>
        <v>#DIV/0!</v>
      </c>
      <c r="DX44" s="212" t="e">
        <f t="shared" si="44"/>
        <v>#DIV/0!</v>
      </c>
      <c r="DY44" s="303"/>
      <c r="DZ44" s="212"/>
      <c r="EA44" s="3"/>
      <c r="EB44" s="2"/>
      <c r="EC44" s="3"/>
      <c r="ED44" s="2"/>
      <c r="EE44" s="155"/>
      <c r="EF44" s="156"/>
      <c r="EG44" s="155"/>
      <c r="EH44" s="157"/>
      <c r="EI44" s="348">
        <f t="shared" si="31"/>
        <v>0</v>
      </c>
      <c r="EJ44" s="349" t="e">
        <f t="shared" si="45"/>
        <v>#DIV/0!</v>
      </c>
      <c r="EK44" s="240" t="e">
        <f t="shared" si="46"/>
        <v>#DIV/0!</v>
      </c>
      <c r="EL44" s="1"/>
      <c r="EM44" s="19" t="e">
        <f t="shared" si="47"/>
        <v>#DIV/0!</v>
      </c>
      <c r="EN44" s="350" t="e">
        <f t="shared" si="48"/>
        <v>#DIV/0!</v>
      </c>
      <c r="EO44" s="4"/>
      <c r="EP44" s="117"/>
    </row>
    <row r="45" spans="1:146" s="121" customFormat="1" ht="20.100000000000001" customHeight="1">
      <c r="A45" s="162" t="s">
        <v>8</v>
      </c>
      <c r="B45" s="229"/>
      <c r="C45" s="15"/>
      <c r="D45" s="9"/>
      <c r="E45" s="9"/>
      <c r="F45" s="9"/>
      <c r="G45" s="12"/>
      <c r="H45" s="11"/>
      <c r="I45" s="9"/>
      <c r="J45" s="9"/>
      <c r="K45" s="20"/>
      <c r="L45" s="9"/>
      <c r="M45" s="9"/>
      <c r="N45" s="9"/>
      <c r="O45" s="298"/>
      <c r="P45" s="9"/>
      <c r="Q45" s="24">
        <f t="shared" si="39"/>
        <v>0</v>
      </c>
      <c r="R45" s="119">
        <f t="shared" si="21"/>
        <v>0</v>
      </c>
      <c r="S45" s="18">
        <f t="shared" si="40"/>
        <v>0</v>
      </c>
      <c r="T45" s="11"/>
      <c r="U45" s="9"/>
      <c r="V45" s="9"/>
      <c r="W45" s="24">
        <f t="shared" si="22"/>
        <v>0</v>
      </c>
      <c r="X45" s="9"/>
      <c r="Y45" s="9"/>
      <c r="Z45" s="9"/>
      <c r="AA45" s="9"/>
      <c r="AB45" s="12"/>
      <c r="AC45" s="15"/>
      <c r="AD45" s="200"/>
      <c r="AE45" s="200"/>
      <c r="AF45" s="200"/>
      <c r="AG45" s="200"/>
      <c r="AH45" s="241">
        <f t="shared" si="32"/>
        <v>0</v>
      </c>
      <c r="AI45" s="239" t="e">
        <f t="shared" si="33"/>
        <v>#DIV/0!</v>
      </c>
      <c r="AJ45" s="9"/>
      <c r="AK45" s="9"/>
      <c r="AL45" s="9"/>
      <c r="AM45" s="9"/>
      <c r="AN45" s="9"/>
      <c r="AO45" s="9"/>
      <c r="AP45" s="11"/>
      <c r="AQ45" s="15"/>
      <c r="AR45" s="24">
        <f t="shared" si="35"/>
        <v>0</v>
      </c>
      <c r="AS45" s="271" t="e">
        <f t="shared" si="23"/>
        <v>#DIV/0!</v>
      </c>
      <c r="AT45" s="9"/>
      <c r="AU45" s="9"/>
      <c r="AV45" s="15"/>
      <c r="AW45" s="9"/>
      <c r="AX45" s="9"/>
      <c r="AY45" s="10"/>
      <c r="AZ45" s="11"/>
      <c r="BA45" s="10"/>
      <c r="BB45" s="11"/>
      <c r="BC45" s="12"/>
      <c r="BD45" s="11"/>
      <c r="BE45" s="9"/>
      <c r="BF45" s="9"/>
      <c r="BG45" s="9"/>
      <c r="BH45" s="12"/>
      <c r="BI45" s="11"/>
      <c r="BJ45" s="15"/>
      <c r="BK45" s="9"/>
      <c r="BL45" s="9"/>
      <c r="BM45" s="10"/>
      <c r="BN45" s="11"/>
      <c r="BO45" s="9"/>
      <c r="BP45" s="10"/>
      <c r="BQ45" s="11"/>
      <c r="BR45" s="9"/>
      <c r="BS45" s="10"/>
      <c r="BT45" s="14"/>
      <c r="BU45" s="279"/>
      <c r="BV45" s="273">
        <f t="shared" si="24"/>
        <v>0</v>
      </c>
      <c r="BW45" s="273">
        <f t="shared" si="25"/>
        <v>0</v>
      </c>
      <c r="BX45" s="283" t="e">
        <f t="shared" si="26"/>
        <v>#DIV/0!</v>
      </c>
      <c r="BY45" s="283" t="e">
        <f t="shared" si="27"/>
        <v>#DIV/0!</v>
      </c>
      <c r="BZ45" s="11"/>
      <c r="CA45" s="9"/>
      <c r="CB45" s="9"/>
      <c r="CC45" s="12"/>
      <c r="CD45" s="15"/>
      <c r="CE45" s="15"/>
      <c r="CF45" s="9" t="e">
        <f t="shared" si="28"/>
        <v>#N/A</v>
      </c>
      <c r="CG45" s="9">
        <f t="shared" si="29"/>
        <v>0</v>
      </c>
      <c r="CH45" s="9" t="e">
        <f t="shared" si="34"/>
        <v>#N/A</v>
      </c>
      <c r="CI45" s="9"/>
      <c r="CJ45" s="296" t="e">
        <f t="shared" si="30"/>
        <v>#N/A</v>
      </c>
      <c r="CK45" s="11"/>
      <c r="CL45" s="15"/>
      <c r="CM45" s="9"/>
      <c r="CN45" s="10">
        <v>109</v>
      </c>
      <c r="CO45" s="10">
        <f t="shared" si="36"/>
        <v>0</v>
      </c>
      <c r="CP45" s="10">
        <f t="shared" si="37"/>
        <v>0</v>
      </c>
      <c r="CQ45" s="191" t="e">
        <f t="shared" si="38"/>
        <v>#DIV/0!</v>
      </c>
      <c r="CR45" s="16"/>
      <c r="CS45" s="16"/>
      <c r="CT45" s="16"/>
      <c r="CU45" s="14"/>
      <c r="CV45" s="14"/>
      <c r="CW45" s="14"/>
      <c r="CX45" s="16"/>
      <c r="CY45" s="16"/>
      <c r="CZ45" s="16"/>
      <c r="DA45" s="16"/>
      <c r="DB45" s="16"/>
      <c r="DC45" s="16"/>
      <c r="DD45" s="16"/>
      <c r="DE45" s="16"/>
      <c r="DF45" s="16"/>
      <c r="DG45" s="16"/>
      <c r="DH45" s="16"/>
      <c r="DI45" s="11"/>
      <c r="DJ45" s="10"/>
      <c r="DK45" s="213" t="e">
        <f t="shared" si="41"/>
        <v>#DIV/0!</v>
      </c>
      <c r="DL45" s="213" t="e">
        <f t="shared" si="42"/>
        <v>#DIV/0!</v>
      </c>
      <c r="DM45" s="11"/>
      <c r="DN45" s="10"/>
      <c r="DO45" s="11"/>
      <c r="DP45" s="10"/>
      <c r="DQ45" s="16"/>
      <c r="DR45" s="11"/>
      <c r="DS45" s="10"/>
      <c r="DT45" s="16"/>
      <c r="DU45" s="11"/>
      <c r="DV45" s="9"/>
      <c r="DW45" s="338" t="e">
        <f t="shared" si="43"/>
        <v>#DIV/0!</v>
      </c>
      <c r="DX45" s="213" t="e">
        <f t="shared" si="44"/>
        <v>#DIV/0!</v>
      </c>
      <c r="DY45" s="304"/>
      <c r="DZ45" s="213"/>
      <c r="EA45" s="11"/>
      <c r="EB45" s="10"/>
      <c r="EC45" s="11"/>
      <c r="ED45" s="10"/>
      <c r="EE45" s="158"/>
      <c r="EF45" s="159"/>
      <c r="EG45" s="158"/>
      <c r="EH45" s="160"/>
      <c r="EI45" s="351">
        <f t="shared" si="31"/>
        <v>0</v>
      </c>
      <c r="EJ45" s="352" t="e">
        <f t="shared" si="45"/>
        <v>#DIV/0!</v>
      </c>
      <c r="EK45" s="241" t="e">
        <f t="shared" si="46"/>
        <v>#DIV/0!</v>
      </c>
      <c r="EL45" s="9"/>
      <c r="EM45" s="20" t="e">
        <f t="shared" si="47"/>
        <v>#DIV/0!</v>
      </c>
      <c r="EN45" s="353" t="e">
        <f t="shared" si="48"/>
        <v>#DIV/0!</v>
      </c>
      <c r="EO45" s="12"/>
      <c r="EP45" s="120"/>
    </row>
    <row r="46" spans="1:146" s="121" customFormat="1" ht="20.100000000000001" customHeight="1">
      <c r="A46" s="162" t="s">
        <v>8</v>
      </c>
      <c r="B46" s="229"/>
      <c r="C46" s="15"/>
      <c r="D46" s="9"/>
      <c r="E46" s="9"/>
      <c r="F46" s="9"/>
      <c r="G46" s="12"/>
      <c r="H46" s="11"/>
      <c r="I46" s="9"/>
      <c r="J46" s="9"/>
      <c r="K46" s="20"/>
      <c r="L46" s="9"/>
      <c r="M46" s="9"/>
      <c r="N46" s="9"/>
      <c r="O46" s="298"/>
      <c r="P46" s="9"/>
      <c r="Q46" s="24">
        <f t="shared" si="39"/>
        <v>0</v>
      </c>
      <c r="R46" s="119">
        <f t="shared" si="21"/>
        <v>0</v>
      </c>
      <c r="S46" s="18">
        <f t="shared" si="40"/>
        <v>0</v>
      </c>
      <c r="T46" s="11"/>
      <c r="U46" s="9"/>
      <c r="V46" s="9"/>
      <c r="W46" s="24">
        <f t="shared" si="22"/>
        <v>0</v>
      </c>
      <c r="X46" s="9"/>
      <c r="Y46" s="9"/>
      <c r="Z46" s="9"/>
      <c r="AA46" s="9"/>
      <c r="AB46" s="12"/>
      <c r="AC46" s="15"/>
      <c r="AD46" s="200"/>
      <c r="AE46" s="200"/>
      <c r="AF46" s="200"/>
      <c r="AG46" s="200"/>
      <c r="AH46" s="241">
        <f t="shared" si="32"/>
        <v>0</v>
      </c>
      <c r="AI46" s="239" t="e">
        <f t="shared" si="33"/>
        <v>#DIV/0!</v>
      </c>
      <c r="AJ46" s="9"/>
      <c r="AK46" s="9"/>
      <c r="AL46" s="9"/>
      <c r="AM46" s="9"/>
      <c r="AN46" s="9"/>
      <c r="AO46" s="9"/>
      <c r="AP46" s="11"/>
      <c r="AQ46" s="15"/>
      <c r="AR46" s="24">
        <f t="shared" si="35"/>
        <v>0</v>
      </c>
      <c r="AS46" s="271" t="e">
        <f t="shared" si="23"/>
        <v>#DIV/0!</v>
      </c>
      <c r="AT46" s="9"/>
      <c r="AU46" s="9"/>
      <c r="AV46" s="15"/>
      <c r="AW46" s="9"/>
      <c r="AX46" s="9"/>
      <c r="AY46" s="10"/>
      <c r="AZ46" s="11"/>
      <c r="BA46" s="10"/>
      <c r="BB46" s="11"/>
      <c r="BC46" s="12"/>
      <c r="BD46" s="11"/>
      <c r="BE46" s="9"/>
      <c r="BF46" s="9"/>
      <c r="BG46" s="9"/>
      <c r="BH46" s="12"/>
      <c r="BI46" s="11"/>
      <c r="BJ46" s="15"/>
      <c r="BK46" s="9"/>
      <c r="BL46" s="9"/>
      <c r="BM46" s="10"/>
      <c r="BN46" s="11"/>
      <c r="BO46" s="9"/>
      <c r="BP46" s="10"/>
      <c r="BQ46" s="11"/>
      <c r="BR46" s="9"/>
      <c r="BS46" s="10"/>
      <c r="BT46" s="14"/>
      <c r="BU46" s="279"/>
      <c r="BV46" s="273">
        <f t="shared" si="24"/>
        <v>0</v>
      </c>
      <c r="BW46" s="273">
        <f t="shared" si="25"/>
        <v>0</v>
      </c>
      <c r="BX46" s="283" t="e">
        <f t="shared" si="26"/>
        <v>#DIV/0!</v>
      </c>
      <c r="BY46" s="283" t="e">
        <f t="shared" si="27"/>
        <v>#DIV/0!</v>
      </c>
      <c r="BZ46" s="11"/>
      <c r="CA46" s="9"/>
      <c r="CB46" s="9"/>
      <c r="CC46" s="12"/>
      <c r="CD46" s="15"/>
      <c r="CE46" s="15"/>
      <c r="CF46" s="9" t="e">
        <f t="shared" si="28"/>
        <v>#N/A</v>
      </c>
      <c r="CG46" s="9">
        <f t="shared" si="29"/>
        <v>0</v>
      </c>
      <c r="CH46" s="9" t="e">
        <f t="shared" si="34"/>
        <v>#N/A</v>
      </c>
      <c r="CI46" s="9"/>
      <c r="CJ46" s="296" t="e">
        <f t="shared" si="30"/>
        <v>#N/A</v>
      </c>
      <c r="CK46" s="11"/>
      <c r="CL46" s="15"/>
      <c r="CM46" s="9"/>
      <c r="CN46" s="10">
        <v>109</v>
      </c>
      <c r="CO46" s="10">
        <f t="shared" si="36"/>
        <v>0</v>
      </c>
      <c r="CP46" s="10">
        <f t="shared" si="37"/>
        <v>0</v>
      </c>
      <c r="CQ46" s="191" t="e">
        <f t="shared" si="38"/>
        <v>#DIV/0!</v>
      </c>
      <c r="CR46" s="16"/>
      <c r="CS46" s="16"/>
      <c r="CT46" s="16"/>
      <c r="CU46" s="14"/>
      <c r="CV46" s="14"/>
      <c r="CW46" s="14"/>
      <c r="CX46" s="16"/>
      <c r="CY46" s="16"/>
      <c r="CZ46" s="16"/>
      <c r="DA46" s="16"/>
      <c r="DB46" s="16"/>
      <c r="DC46" s="16"/>
      <c r="DD46" s="16"/>
      <c r="DE46" s="16"/>
      <c r="DF46" s="16"/>
      <c r="DG46" s="16"/>
      <c r="DH46" s="16"/>
      <c r="DI46" s="11"/>
      <c r="DJ46" s="10"/>
      <c r="DK46" s="213" t="e">
        <f t="shared" si="41"/>
        <v>#DIV/0!</v>
      </c>
      <c r="DL46" s="213" t="e">
        <f t="shared" si="42"/>
        <v>#DIV/0!</v>
      </c>
      <c r="DM46" s="11"/>
      <c r="DN46" s="10"/>
      <c r="DO46" s="11"/>
      <c r="DP46" s="10"/>
      <c r="DQ46" s="16"/>
      <c r="DR46" s="11"/>
      <c r="DS46" s="10"/>
      <c r="DT46" s="16"/>
      <c r="DU46" s="11"/>
      <c r="DV46" s="9"/>
      <c r="DW46" s="338" t="e">
        <f t="shared" si="43"/>
        <v>#DIV/0!</v>
      </c>
      <c r="DX46" s="213" t="e">
        <f t="shared" si="44"/>
        <v>#DIV/0!</v>
      </c>
      <c r="DY46" s="304"/>
      <c r="DZ46" s="213"/>
      <c r="EA46" s="11"/>
      <c r="EB46" s="10"/>
      <c r="EC46" s="11"/>
      <c r="ED46" s="10"/>
      <c r="EE46" s="158"/>
      <c r="EF46" s="159"/>
      <c r="EG46" s="158"/>
      <c r="EH46" s="160"/>
      <c r="EI46" s="351">
        <f t="shared" si="31"/>
        <v>0</v>
      </c>
      <c r="EJ46" s="352" t="e">
        <f t="shared" si="45"/>
        <v>#DIV/0!</v>
      </c>
      <c r="EK46" s="241" t="e">
        <f t="shared" si="46"/>
        <v>#DIV/0!</v>
      </c>
      <c r="EL46" s="9"/>
      <c r="EM46" s="20" t="e">
        <f t="shared" si="47"/>
        <v>#DIV/0!</v>
      </c>
      <c r="EN46" s="353" t="e">
        <f t="shared" si="48"/>
        <v>#DIV/0!</v>
      </c>
      <c r="EO46" s="12"/>
      <c r="EP46" s="120"/>
    </row>
    <row r="47" spans="1:146" s="118" customFormat="1" ht="20.100000000000001" customHeight="1">
      <c r="A47" s="161" t="s">
        <v>9</v>
      </c>
      <c r="B47" s="228"/>
      <c r="C47" s="7"/>
      <c r="D47" s="1"/>
      <c r="E47" s="1"/>
      <c r="F47" s="1"/>
      <c r="G47" s="4"/>
      <c r="H47" s="3"/>
      <c r="I47" s="1"/>
      <c r="J47" s="1"/>
      <c r="K47" s="19"/>
      <c r="L47" s="1"/>
      <c r="M47" s="1"/>
      <c r="N47" s="1"/>
      <c r="O47" s="297"/>
      <c r="P47" s="1"/>
      <c r="Q47" s="22">
        <f t="shared" si="39"/>
        <v>0</v>
      </c>
      <c r="R47" s="116">
        <f t="shared" si="21"/>
        <v>0</v>
      </c>
      <c r="S47" s="17">
        <f t="shared" si="40"/>
        <v>0</v>
      </c>
      <c r="T47" s="3"/>
      <c r="U47" s="1"/>
      <c r="V47" s="1"/>
      <c r="W47" s="22">
        <f t="shared" si="22"/>
        <v>0</v>
      </c>
      <c r="X47" s="1"/>
      <c r="Y47" s="1"/>
      <c r="Z47" s="1"/>
      <c r="AA47" s="1"/>
      <c r="AB47" s="4"/>
      <c r="AC47" s="7"/>
      <c r="AD47" s="199"/>
      <c r="AE47" s="199"/>
      <c r="AF47" s="199"/>
      <c r="AG47" s="199"/>
      <c r="AH47" s="240">
        <f t="shared" si="32"/>
        <v>0</v>
      </c>
      <c r="AI47" s="237" t="e">
        <f t="shared" si="33"/>
        <v>#DIV/0!</v>
      </c>
      <c r="AJ47" s="1"/>
      <c r="AK47" s="1"/>
      <c r="AL47" s="1"/>
      <c r="AM47" s="1"/>
      <c r="AN47" s="1"/>
      <c r="AO47" s="1"/>
      <c r="AP47" s="3"/>
      <c r="AQ47" s="7"/>
      <c r="AR47" s="22">
        <f t="shared" si="35"/>
        <v>0</v>
      </c>
      <c r="AS47" s="270" t="e">
        <f t="shared" si="23"/>
        <v>#DIV/0!</v>
      </c>
      <c r="AT47" s="1"/>
      <c r="AU47" s="1"/>
      <c r="AV47" s="7"/>
      <c r="AW47" s="1"/>
      <c r="AX47" s="1"/>
      <c r="AY47" s="2"/>
      <c r="AZ47" s="3"/>
      <c r="BA47" s="2"/>
      <c r="BB47" s="3"/>
      <c r="BC47" s="4"/>
      <c r="BD47" s="3"/>
      <c r="BE47" s="1"/>
      <c r="BF47" s="1"/>
      <c r="BG47" s="1"/>
      <c r="BH47" s="4"/>
      <c r="BI47" s="3"/>
      <c r="BJ47" s="7"/>
      <c r="BK47" s="1"/>
      <c r="BL47" s="1"/>
      <c r="BM47" s="2"/>
      <c r="BN47" s="3"/>
      <c r="BO47" s="1"/>
      <c r="BP47" s="2"/>
      <c r="BQ47" s="3"/>
      <c r="BR47" s="1"/>
      <c r="BS47" s="2"/>
      <c r="BT47" s="6"/>
      <c r="BU47" s="278"/>
      <c r="BV47" s="272">
        <f t="shared" si="24"/>
        <v>0</v>
      </c>
      <c r="BW47" s="272">
        <f t="shared" si="25"/>
        <v>0</v>
      </c>
      <c r="BX47" s="282" t="e">
        <f t="shared" si="26"/>
        <v>#DIV/0!</v>
      </c>
      <c r="BY47" s="282" t="e">
        <f t="shared" si="27"/>
        <v>#DIV/0!</v>
      </c>
      <c r="BZ47" s="3"/>
      <c r="CA47" s="1"/>
      <c r="CB47" s="1"/>
      <c r="CC47" s="4"/>
      <c r="CD47" s="7"/>
      <c r="CE47" s="7"/>
      <c r="CF47" s="1" t="e">
        <f t="shared" si="28"/>
        <v>#N/A</v>
      </c>
      <c r="CG47" s="1">
        <f t="shared" si="29"/>
        <v>0</v>
      </c>
      <c r="CH47" s="1" t="e">
        <f t="shared" si="34"/>
        <v>#N/A</v>
      </c>
      <c r="CI47" s="1"/>
      <c r="CJ47" s="189" t="e">
        <f t="shared" si="30"/>
        <v>#N/A</v>
      </c>
      <c r="CK47" s="3"/>
      <c r="CL47" s="7"/>
      <c r="CM47" s="1"/>
      <c r="CN47" s="2">
        <v>109</v>
      </c>
      <c r="CO47" s="2">
        <f t="shared" si="36"/>
        <v>0</v>
      </c>
      <c r="CP47" s="2">
        <f t="shared" si="37"/>
        <v>0</v>
      </c>
      <c r="CQ47" s="190" t="e">
        <f t="shared" si="38"/>
        <v>#DIV/0!</v>
      </c>
      <c r="CR47" s="8"/>
      <c r="CS47" s="8"/>
      <c r="CT47" s="8"/>
      <c r="CU47" s="6"/>
      <c r="CV47" s="6"/>
      <c r="CW47" s="6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3"/>
      <c r="DJ47" s="2"/>
      <c r="DK47" s="212" t="e">
        <f t="shared" si="41"/>
        <v>#DIV/0!</v>
      </c>
      <c r="DL47" s="212" t="e">
        <f t="shared" si="42"/>
        <v>#DIV/0!</v>
      </c>
      <c r="DM47" s="3"/>
      <c r="DN47" s="2"/>
      <c r="DO47" s="3"/>
      <c r="DP47" s="2"/>
      <c r="DQ47" s="8"/>
      <c r="DR47" s="3"/>
      <c r="DS47" s="2"/>
      <c r="DT47" s="8"/>
      <c r="DU47" s="3"/>
      <c r="DV47" s="1"/>
      <c r="DW47" s="337" t="e">
        <f t="shared" si="43"/>
        <v>#DIV/0!</v>
      </c>
      <c r="DX47" s="212" t="e">
        <f t="shared" si="44"/>
        <v>#DIV/0!</v>
      </c>
      <c r="DY47" s="303"/>
      <c r="DZ47" s="212"/>
      <c r="EA47" s="3"/>
      <c r="EB47" s="2"/>
      <c r="EC47" s="3"/>
      <c r="ED47" s="2"/>
      <c r="EE47" s="155"/>
      <c r="EF47" s="156"/>
      <c r="EG47" s="155"/>
      <c r="EH47" s="157"/>
      <c r="EI47" s="348">
        <f t="shared" si="31"/>
        <v>0</v>
      </c>
      <c r="EJ47" s="349" t="e">
        <f t="shared" si="45"/>
        <v>#DIV/0!</v>
      </c>
      <c r="EK47" s="240" t="e">
        <f t="shared" si="46"/>
        <v>#DIV/0!</v>
      </c>
      <c r="EL47" s="1"/>
      <c r="EM47" s="19" t="e">
        <f t="shared" si="47"/>
        <v>#DIV/0!</v>
      </c>
      <c r="EN47" s="350" t="e">
        <f t="shared" si="48"/>
        <v>#DIV/0!</v>
      </c>
      <c r="EO47" s="4"/>
      <c r="EP47" s="117"/>
    </row>
    <row r="48" spans="1:146" s="118" customFormat="1" ht="20.100000000000001" customHeight="1">
      <c r="A48" s="161" t="s">
        <v>9</v>
      </c>
      <c r="B48" s="228"/>
      <c r="C48" s="7"/>
      <c r="D48" s="1"/>
      <c r="E48" s="1"/>
      <c r="F48" s="1"/>
      <c r="G48" s="4"/>
      <c r="H48" s="3"/>
      <c r="I48" s="1"/>
      <c r="J48" s="1"/>
      <c r="K48" s="19"/>
      <c r="L48" s="1"/>
      <c r="M48" s="1"/>
      <c r="N48" s="1"/>
      <c r="O48" s="297"/>
      <c r="P48" s="1"/>
      <c r="Q48" s="22">
        <f t="shared" si="39"/>
        <v>0</v>
      </c>
      <c r="R48" s="116">
        <f t="shared" si="21"/>
        <v>0</v>
      </c>
      <c r="S48" s="17">
        <f t="shared" si="40"/>
        <v>0</v>
      </c>
      <c r="T48" s="3"/>
      <c r="U48" s="1"/>
      <c r="V48" s="1"/>
      <c r="W48" s="22">
        <f t="shared" si="22"/>
        <v>0</v>
      </c>
      <c r="X48" s="1"/>
      <c r="Y48" s="1"/>
      <c r="Z48" s="1"/>
      <c r="AA48" s="1"/>
      <c r="AB48" s="4"/>
      <c r="AC48" s="7"/>
      <c r="AD48" s="199"/>
      <c r="AE48" s="199"/>
      <c r="AF48" s="199"/>
      <c r="AG48" s="199"/>
      <c r="AH48" s="240">
        <f t="shared" si="32"/>
        <v>0</v>
      </c>
      <c r="AI48" s="237" t="e">
        <f t="shared" si="33"/>
        <v>#DIV/0!</v>
      </c>
      <c r="AJ48" s="1"/>
      <c r="AK48" s="1"/>
      <c r="AL48" s="1"/>
      <c r="AM48" s="1"/>
      <c r="AN48" s="1"/>
      <c r="AO48" s="1"/>
      <c r="AP48" s="3"/>
      <c r="AQ48" s="7"/>
      <c r="AR48" s="22">
        <f t="shared" si="35"/>
        <v>0</v>
      </c>
      <c r="AS48" s="270" t="e">
        <f t="shared" si="23"/>
        <v>#DIV/0!</v>
      </c>
      <c r="AT48" s="1"/>
      <c r="AU48" s="1"/>
      <c r="AV48" s="7"/>
      <c r="AW48" s="1"/>
      <c r="AX48" s="1"/>
      <c r="AY48" s="2"/>
      <c r="AZ48" s="3"/>
      <c r="BA48" s="2"/>
      <c r="BB48" s="3"/>
      <c r="BC48" s="4"/>
      <c r="BD48" s="3"/>
      <c r="BE48" s="1"/>
      <c r="BF48" s="1"/>
      <c r="BG48" s="1"/>
      <c r="BH48" s="4"/>
      <c r="BI48" s="3"/>
      <c r="BJ48" s="7"/>
      <c r="BK48" s="1"/>
      <c r="BL48" s="1"/>
      <c r="BM48" s="2"/>
      <c r="BN48" s="3"/>
      <c r="BO48" s="1"/>
      <c r="BP48" s="2"/>
      <c r="BQ48" s="3"/>
      <c r="BR48" s="1"/>
      <c r="BS48" s="2"/>
      <c r="BT48" s="6"/>
      <c r="BU48" s="278"/>
      <c r="BV48" s="272">
        <f t="shared" si="24"/>
        <v>0</v>
      </c>
      <c r="BW48" s="272">
        <f t="shared" si="25"/>
        <v>0</v>
      </c>
      <c r="BX48" s="282" t="e">
        <f t="shared" si="26"/>
        <v>#DIV/0!</v>
      </c>
      <c r="BY48" s="282" t="e">
        <f t="shared" si="27"/>
        <v>#DIV/0!</v>
      </c>
      <c r="BZ48" s="3"/>
      <c r="CA48" s="1"/>
      <c r="CB48" s="1"/>
      <c r="CC48" s="4"/>
      <c r="CD48" s="7"/>
      <c r="CE48" s="7"/>
      <c r="CF48" s="1" t="e">
        <f t="shared" si="28"/>
        <v>#N/A</v>
      </c>
      <c r="CG48" s="1">
        <f t="shared" si="29"/>
        <v>0</v>
      </c>
      <c r="CH48" s="1" t="e">
        <f t="shared" si="34"/>
        <v>#N/A</v>
      </c>
      <c r="CI48" s="1"/>
      <c r="CJ48" s="189" t="e">
        <f t="shared" si="30"/>
        <v>#N/A</v>
      </c>
      <c r="CK48" s="3"/>
      <c r="CL48" s="7"/>
      <c r="CM48" s="1"/>
      <c r="CN48" s="2">
        <v>109</v>
      </c>
      <c r="CO48" s="2">
        <f t="shared" si="36"/>
        <v>0</v>
      </c>
      <c r="CP48" s="2">
        <f t="shared" si="37"/>
        <v>0</v>
      </c>
      <c r="CQ48" s="190" t="e">
        <f t="shared" si="38"/>
        <v>#DIV/0!</v>
      </c>
      <c r="CR48" s="8"/>
      <c r="CS48" s="8"/>
      <c r="CT48" s="8"/>
      <c r="CU48" s="6"/>
      <c r="CV48" s="6"/>
      <c r="CW48" s="6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3"/>
      <c r="DJ48" s="2"/>
      <c r="DK48" s="212" t="e">
        <f t="shared" si="41"/>
        <v>#DIV/0!</v>
      </c>
      <c r="DL48" s="212" t="e">
        <f t="shared" si="42"/>
        <v>#DIV/0!</v>
      </c>
      <c r="DM48" s="3"/>
      <c r="DN48" s="2"/>
      <c r="DO48" s="3"/>
      <c r="DP48" s="2"/>
      <c r="DQ48" s="8"/>
      <c r="DR48" s="3"/>
      <c r="DS48" s="2"/>
      <c r="DT48" s="8"/>
      <c r="DU48" s="3"/>
      <c r="DV48" s="1"/>
      <c r="DW48" s="337" t="e">
        <f t="shared" si="43"/>
        <v>#DIV/0!</v>
      </c>
      <c r="DX48" s="212" t="e">
        <f t="shared" si="44"/>
        <v>#DIV/0!</v>
      </c>
      <c r="DY48" s="303"/>
      <c r="DZ48" s="212"/>
      <c r="EA48" s="3"/>
      <c r="EB48" s="2"/>
      <c r="EC48" s="3"/>
      <c r="ED48" s="2"/>
      <c r="EE48" s="155"/>
      <c r="EF48" s="156"/>
      <c r="EG48" s="155"/>
      <c r="EH48" s="157"/>
      <c r="EI48" s="348">
        <f t="shared" si="31"/>
        <v>0</v>
      </c>
      <c r="EJ48" s="349" t="e">
        <f t="shared" si="45"/>
        <v>#DIV/0!</v>
      </c>
      <c r="EK48" s="240" t="e">
        <f t="shared" si="46"/>
        <v>#DIV/0!</v>
      </c>
      <c r="EL48" s="1"/>
      <c r="EM48" s="19" t="e">
        <f t="shared" si="47"/>
        <v>#DIV/0!</v>
      </c>
      <c r="EN48" s="350" t="e">
        <f t="shared" si="48"/>
        <v>#DIV/0!</v>
      </c>
      <c r="EO48" s="4"/>
      <c r="EP48" s="117"/>
    </row>
    <row r="49" spans="1:146" s="121" customFormat="1" ht="20.100000000000001" customHeight="1">
      <c r="A49" s="162" t="s">
        <v>9</v>
      </c>
      <c r="B49" s="229"/>
      <c r="C49" s="15"/>
      <c r="D49" s="9"/>
      <c r="E49" s="9"/>
      <c r="F49" s="9"/>
      <c r="G49" s="12"/>
      <c r="H49" s="11"/>
      <c r="I49" s="9"/>
      <c r="J49" s="9"/>
      <c r="K49" s="20"/>
      <c r="L49" s="9"/>
      <c r="M49" s="9"/>
      <c r="N49" s="9"/>
      <c r="O49" s="298"/>
      <c r="P49" s="9"/>
      <c r="Q49" s="24">
        <f t="shared" si="39"/>
        <v>0</v>
      </c>
      <c r="R49" s="119">
        <f t="shared" si="21"/>
        <v>0</v>
      </c>
      <c r="S49" s="18">
        <f t="shared" si="40"/>
        <v>0</v>
      </c>
      <c r="T49" s="11"/>
      <c r="U49" s="9"/>
      <c r="V49" s="9"/>
      <c r="W49" s="24">
        <f t="shared" si="22"/>
        <v>0</v>
      </c>
      <c r="X49" s="9"/>
      <c r="Y49" s="9"/>
      <c r="Z49" s="9"/>
      <c r="AA49" s="9"/>
      <c r="AB49" s="12"/>
      <c r="AC49" s="15"/>
      <c r="AD49" s="200"/>
      <c r="AE49" s="200"/>
      <c r="AF49" s="200"/>
      <c r="AG49" s="200"/>
      <c r="AH49" s="241">
        <f t="shared" si="32"/>
        <v>0</v>
      </c>
      <c r="AI49" s="239" t="e">
        <f t="shared" si="33"/>
        <v>#DIV/0!</v>
      </c>
      <c r="AJ49" s="9"/>
      <c r="AK49" s="9"/>
      <c r="AL49" s="9"/>
      <c r="AM49" s="9"/>
      <c r="AN49" s="9"/>
      <c r="AO49" s="9"/>
      <c r="AP49" s="11"/>
      <c r="AQ49" s="15"/>
      <c r="AR49" s="24">
        <f t="shared" si="35"/>
        <v>0</v>
      </c>
      <c r="AS49" s="271" t="e">
        <f t="shared" si="23"/>
        <v>#DIV/0!</v>
      </c>
      <c r="AT49" s="9"/>
      <c r="AU49" s="9"/>
      <c r="AV49" s="15"/>
      <c r="AW49" s="9"/>
      <c r="AX49" s="9"/>
      <c r="AY49" s="10"/>
      <c r="AZ49" s="11"/>
      <c r="BA49" s="10"/>
      <c r="BB49" s="11"/>
      <c r="BC49" s="12"/>
      <c r="BD49" s="11"/>
      <c r="BE49" s="9"/>
      <c r="BF49" s="9"/>
      <c r="BG49" s="9"/>
      <c r="BH49" s="12"/>
      <c r="BI49" s="11"/>
      <c r="BJ49" s="15"/>
      <c r="BK49" s="9"/>
      <c r="BL49" s="9"/>
      <c r="BM49" s="10"/>
      <c r="BN49" s="11"/>
      <c r="BO49" s="9"/>
      <c r="BP49" s="10"/>
      <c r="BQ49" s="11"/>
      <c r="BR49" s="9"/>
      <c r="BS49" s="10"/>
      <c r="BT49" s="14"/>
      <c r="BU49" s="279"/>
      <c r="BV49" s="273">
        <f t="shared" si="24"/>
        <v>0</v>
      </c>
      <c r="BW49" s="273">
        <f t="shared" si="25"/>
        <v>0</v>
      </c>
      <c r="BX49" s="283" t="e">
        <f t="shared" si="26"/>
        <v>#DIV/0!</v>
      </c>
      <c r="BY49" s="283" t="e">
        <f t="shared" si="27"/>
        <v>#DIV/0!</v>
      </c>
      <c r="BZ49" s="11"/>
      <c r="CA49" s="9"/>
      <c r="CB49" s="9"/>
      <c r="CC49" s="12"/>
      <c r="CD49" s="15"/>
      <c r="CE49" s="15"/>
      <c r="CF49" s="9" t="e">
        <f t="shared" si="28"/>
        <v>#N/A</v>
      </c>
      <c r="CG49" s="9">
        <f t="shared" si="29"/>
        <v>0</v>
      </c>
      <c r="CH49" s="9" t="e">
        <f t="shared" si="34"/>
        <v>#N/A</v>
      </c>
      <c r="CI49" s="9"/>
      <c r="CJ49" s="296" t="e">
        <f t="shared" si="30"/>
        <v>#N/A</v>
      </c>
      <c r="CK49" s="11"/>
      <c r="CL49" s="15"/>
      <c r="CM49" s="9"/>
      <c r="CN49" s="10">
        <v>109</v>
      </c>
      <c r="CO49" s="10">
        <f t="shared" si="36"/>
        <v>0</v>
      </c>
      <c r="CP49" s="10">
        <f t="shared" si="37"/>
        <v>0</v>
      </c>
      <c r="CQ49" s="191" t="e">
        <f t="shared" si="38"/>
        <v>#DIV/0!</v>
      </c>
      <c r="CR49" s="16"/>
      <c r="CS49" s="16"/>
      <c r="CT49" s="16"/>
      <c r="CU49" s="14"/>
      <c r="CV49" s="14"/>
      <c r="CW49" s="14"/>
      <c r="CX49" s="16"/>
      <c r="CY49" s="16"/>
      <c r="CZ49" s="16"/>
      <c r="DA49" s="16"/>
      <c r="DB49" s="16"/>
      <c r="DC49" s="16"/>
      <c r="DD49" s="16"/>
      <c r="DE49" s="16"/>
      <c r="DF49" s="16"/>
      <c r="DG49" s="16"/>
      <c r="DH49" s="16"/>
      <c r="DI49" s="11"/>
      <c r="DJ49" s="10"/>
      <c r="DK49" s="213" t="e">
        <f t="shared" si="41"/>
        <v>#DIV/0!</v>
      </c>
      <c r="DL49" s="213" t="e">
        <f t="shared" si="42"/>
        <v>#DIV/0!</v>
      </c>
      <c r="DM49" s="11"/>
      <c r="DN49" s="10"/>
      <c r="DO49" s="11"/>
      <c r="DP49" s="10"/>
      <c r="DQ49" s="16"/>
      <c r="DR49" s="11"/>
      <c r="DS49" s="10"/>
      <c r="DT49" s="16"/>
      <c r="DU49" s="11"/>
      <c r="DV49" s="9"/>
      <c r="DW49" s="338" t="e">
        <f t="shared" si="43"/>
        <v>#DIV/0!</v>
      </c>
      <c r="DX49" s="213" t="e">
        <f t="shared" si="44"/>
        <v>#DIV/0!</v>
      </c>
      <c r="DY49" s="304"/>
      <c r="DZ49" s="213"/>
      <c r="EA49" s="11"/>
      <c r="EB49" s="10"/>
      <c r="EC49" s="11"/>
      <c r="ED49" s="10"/>
      <c r="EE49" s="158"/>
      <c r="EF49" s="159"/>
      <c r="EG49" s="158"/>
      <c r="EH49" s="160"/>
      <c r="EI49" s="351">
        <f t="shared" si="31"/>
        <v>0</v>
      </c>
      <c r="EJ49" s="352" t="e">
        <f t="shared" si="45"/>
        <v>#DIV/0!</v>
      </c>
      <c r="EK49" s="241" t="e">
        <f t="shared" si="46"/>
        <v>#DIV/0!</v>
      </c>
      <c r="EL49" s="9"/>
      <c r="EM49" s="20" t="e">
        <f t="shared" si="47"/>
        <v>#DIV/0!</v>
      </c>
      <c r="EN49" s="353" t="e">
        <f t="shared" si="48"/>
        <v>#DIV/0!</v>
      </c>
      <c r="EO49" s="12"/>
      <c r="EP49" s="120"/>
    </row>
    <row r="50" spans="1:146" s="121" customFormat="1" ht="20.100000000000001" customHeight="1">
      <c r="A50" s="162" t="s">
        <v>9</v>
      </c>
      <c r="B50" s="229"/>
      <c r="C50" s="15"/>
      <c r="D50" s="9"/>
      <c r="E50" s="9"/>
      <c r="F50" s="9"/>
      <c r="G50" s="12"/>
      <c r="H50" s="11"/>
      <c r="I50" s="9"/>
      <c r="J50" s="9"/>
      <c r="K50" s="20"/>
      <c r="L50" s="9"/>
      <c r="M50" s="9"/>
      <c r="N50" s="9"/>
      <c r="O50" s="298"/>
      <c r="P50" s="9"/>
      <c r="Q50" s="24">
        <f t="shared" si="39"/>
        <v>0</v>
      </c>
      <c r="R50" s="119">
        <f t="shared" si="21"/>
        <v>0</v>
      </c>
      <c r="S50" s="18">
        <f t="shared" si="40"/>
        <v>0</v>
      </c>
      <c r="T50" s="11"/>
      <c r="U50" s="9"/>
      <c r="V50" s="9"/>
      <c r="W50" s="24">
        <f t="shared" si="22"/>
        <v>0</v>
      </c>
      <c r="X50" s="9"/>
      <c r="Y50" s="9"/>
      <c r="Z50" s="9"/>
      <c r="AA50" s="9"/>
      <c r="AB50" s="12"/>
      <c r="AC50" s="15"/>
      <c r="AD50" s="200"/>
      <c r="AE50" s="200"/>
      <c r="AF50" s="200"/>
      <c r="AG50" s="200"/>
      <c r="AH50" s="241">
        <f t="shared" si="32"/>
        <v>0</v>
      </c>
      <c r="AI50" s="239" t="e">
        <f t="shared" si="33"/>
        <v>#DIV/0!</v>
      </c>
      <c r="AJ50" s="9"/>
      <c r="AK50" s="9"/>
      <c r="AL50" s="9"/>
      <c r="AM50" s="9"/>
      <c r="AN50" s="9"/>
      <c r="AO50" s="9"/>
      <c r="AP50" s="11"/>
      <c r="AQ50" s="15"/>
      <c r="AR50" s="24">
        <f t="shared" si="35"/>
        <v>0</v>
      </c>
      <c r="AS50" s="271" t="e">
        <f t="shared" si="23"/>
        <v>#DIV/0!</v>
      </c>
      <c r="AT50" s="9"/>
      <c r="AU50" s="9"/>
      <c r="AV50" s="15"/>
      <c r="AW50" s="9"/>
      <c r="AX50" s="9"/>
      <c r="AY50" s="10"/>
      <c r="AZ50" s="11"/>
      <c r="BA50" s="10"/>
      <c r="BB50" s="11"/>
      <c r="BC50" s="12"/>
      <c r="BD50" s="11"/>
      <c r="BE50" s="9"/>
      <c r="BF50" s="9"/>
      <c r="BG50" s="9"/>
      <c r="BH50" s="12"/>
      <c r="BI50" s="11"/>
      <c r="BJ50" s="15"/>
      <c r="BK50" s="9"/>
      <c r="BL50" s="9"/>
      <c r="BM50" s="10"/>
      <c r="BN50" s="11"/>
      <c r="BO50" s="9"/>
      <c r="BP50" s="10"/>
      <c r="BQ50" s="11"/>
      <c r="BR50" s="9"/>
      <c r="BS50" s="10"/>
      <c r="BT50" s="14"/>
      <c r="BU50" s="279"/>
      <c r="BV50" s="273">
        <f t="shared" si="24"/>
        <v>0</v>
      </c>
      <c r="BW50" s="273">
        <f t="shared" si="25"/>
        <v>0</v>
      </c>
      <c r="BX50" s="283" t="e">
        <f t="shared" si="26"/>
        <v>#DIV/0!</v>
      </c>
      <c r="BY50" s="283" t="e">
        <f t="shared" si="27"/>
        <v>#DIV/0!</v>
      </c>
      <c r="BZ50" s="11"/>
      <c r="CA50" s="9"/>
      <c r="CB50" s="9"/>
      <c r="CC50" s="12"/>
      <c r="CD50" s="15"/>
      <c r="CE50" s="15"/>
      <c r="CF50" s="9" t="e">
        <f t="shared" si="28"/>
        <v>#N/A</v>
      </c>
      <c r="CG50" s="9">
        <f t="shared" si="29"/>
        <v>0</v>
      </c>
      <c r="CH50" s="9" t="e">
        <f t="shared" si="34"/>
        <v>#N/A</v>
      </c>
      <c r="CI50" s="9"/>
      <c r="CJ50" s="296" t="e">
        <f t="shared" si="30"/>
        <v>#N/A</v>
      </c>
      <c r="CK50" s="11"/>
      <c r="CL50" s="15"/>
      <c r="CM50" s="9"/>
      <c r="CN50" s="10">
        <v>109</v>
      </c>
      <c r="CO50" s="10">
        <f t="shared" si="36"/>
        <v>0</v>
      </c>
      <c r="CP50" s="10">
        <f t="shared" si="37"/>
        <v>0</v>
      </c>
      <c r="CQ50" s="191" t="e">
        <f t="shared" si="38"/>
        <v>#DIV/0!</v>
      </c>
      <c r="CR50" s="16"/>
      <c r="CS50" s="16"/>
      <c r="CT50" s="16"/>
      <c r="CU50" s="14"/>
      <c r="CV50" s="14"/>
      <c r="CW50" s="14"/>
      <c r="CX50" s="16"/>
      <c r="CY50" s="16"/>
      <c r="CZ50" s="16"/>
      <c r="DA50" s="16"/>
      <c r="DB50" s="16"/>
      <c r="DC50" s="16"/>
      <c r="DD50" s="16"/>
      <c r="DE50" s="16"/>
      <c r="DF50" s="16"/>
      <c r="DG50" s="16"/>
      <c r="DH50" s="16"/>
      <c r="DI50" s="11"/>
      <c r="DJ50" s="10"/>
      <c r="DK50" s="213" t="e">
        <f t="shared" si="41"/>
        <v>#DIV/0!</v>
      </c>
      <c r="DL50" s="213" t="e">
        <f t="shared" si="42"/>
        <v>#DIV/0!</v>
      </c>
      <c r="DM50" s="11"/>
      <c r="DN50" s="10"/>
      <c r="DO50" s="11"/>
      <c r="DP50" s="10"/>
      <c r="DQ50" s="16"/>
      <c r="DR50" s="11"/>
      <c r="DS50" s="10"/>
      <c r="DT50" s="16"/>
      <c r="DU50" s="11"/>
      <c r="DV50" s="9"/>
      <c r="DW50" s="338" t="e">
        <f t="shared" si="43"/>
        <v>#DIV/0!</v>
      </c>
      <c r="DX50" s="213" t="e">
        <f t="shared" si="44"/>
        <v>#DIV/0!</v>
      </c>
      <c r="DY50" s="304"/>
      <c r="DZ50" s="213"/>
      <c r="EA50" s="11"/>
      <c r="EB50" s="10"/>
      <c r="EC50" s="11"/>
      <c r="ED50" s="10"/>
      <c r="EE50" s="158"/>
      <c r="EF50" s="159"/>
      <c r="EG50" s="158"/>
      <c r="EH50" s="160"/>
      <c r="EI50" s="351">
        <f t="shared" si="31"/>
        <v>0</v>
      </c>
      <c r="EJ50" s="352" t="e">
        <f t="shared" si="45"/>
        <v>#DIV/0!</v>
      </c>
      <c r="EK50" s="241" t="e">
        <f t="shared" si="46"/>
        <v>#DIV/0!</v>
      </c>
      <c r="EL50" s="9"/>
      <c r="EM50" s="20" t="e">
        <f t="shared" si="47"/>
        <v>#DIV/0!</v>
      </c>
      <c r="EN50" s="353" t="e">
        <f t="shared" si="48"/>
        <v>#DIV/0!</v>
      </c>
      <c r="EO50" s="12"/>
      <c r="EP50" s="120"/>
    </row>
    <row r="51" spans="1:146" s="118" customFormat="1" ht="20.100000000000001" customHeight="1">
      <c r="A51" s="161" t="s">
        <v>10</v>
      </c>
      <c r="B51" s="228"/>
      <c r="C51" s="7"/>
      <c r="D51" s="1"/>
      <c r="E51" s="1"/>
      <c r="F51" s="1"/>
      <c r="G51" s="4"/>
      <c r="H51" s="3"/>
      <c r="I51" s="1"/>
      <c r="J51" s="1"/>
      <c r="K51" s="19"/>
      <c r="L51" s="1"/>
      <c r="M51" s="1"/>
      <c r="N51" s="1"/>
      <c r="O51" s="297"/>
      <c r="P51" s="1"/>
      <c r="Q51" s="22">
        <f t="shared" si="39"/>
        <v>0</v>
      </c>
      <c r="R51" s="116">
        <f t="shared" si="21"/>
        <v>0</v>
      </c>
      <c r="S51" s="17">
        <f t="shared" si="40"/>
        <v>0</v>
      </c>
      <c r="T51" s="3"/>
      <c r="U51" s="1"/>
      <c r="V51" s="1"/>
      <c r="W51" s="22">
        <f t="shared" si="22"/>
        <v>0</v>
      </c>
      <c r="X51" s="1"/>
      <c r="Y51" s="1"/>
      <c r="Z51" s="1"/>
      <c r="AA51" s="1"/>
      <c r="AB51" s="4"/>
      <c r="AC51" s="7"/>
      <c r="AD51" s="199"/>
      <c r="AE51" s="199"/>
      <c r="AF51" s="199"/>
      <c r="AG51" s="199"/>
      <c r="AH51" s="240">
        <f t="shared" si="32"/>
        <v>0</v>
      </c>
      <c r="AI51" s="237" t="e">
        <f t="shared" si="33"/>
        <v>#DIV/0!</v>
      </c>
      <c r="AJ51" s="1"/>
      <c r="AK51" s="1"/>
      <c r="AL51" s="1"/>
      <c r="AM51" s="1"/>
      <c r="AN51" s="1"/>
      <c r="AO51" s="1"/>
      <c r="AP51" s="3"/>
      <c r="AQ51" s="7"/>
      <c r="AR51" s="22">
        <f t="shared" si="35"/>
        <v>0</v>
      </c>
      <c r="AS51" s="270" t="e">
        <f t="shared" si="23"/>
        <v>#DIV/0!</v>
      </c>
      <c r="AT51" s="1"/>
      <c r="AU51" s="1"/>
      <c r="AV51" s="7"/>
      <c r="AW51" s="1"/>
      <c r="AX51" s="1"/>
      <c r="AY51" s="2"/>
      <c r="AZ51" s="3"/>
      <c r="BA51" s="2"/>
      <c r="BB51" s="3"/>
      <c r="BC51" s="4"/>
      <c r="BD51" s="3"/>
      <c r="BE51" s="1"/>
      <c r="BF51" s="1"/>
      <c r="BG51" s="1"/>
      <c r="BH51" s="4"/>
      <c r="BI51" s="3"/>
      <c r="BJ51" s="7"/>
      <c r="BK51" s="1"/>
      <c r="BL51" s="1"/>
      <c r="BM51" s="2"/>
      <c r="BN51" s="3"/>
      <c r="BO51" s="1"/>
      <c r="BP51" s="2"/>
      <c r="BQ51" s="3"/>
      <c r="BR51" s="1"/>
      <c r="BS51" s="2"/>
      <c r="BT51" s="6"/>
      <c r="BU51" s="278"/>
      <c r="BV51" s="272">
        <f t="shared" si="24"/>
        <v>0</v>
      </c>
      <c r="BW51" s="272">
        <f t="shared" si="25"/>
        <v>0</v>
      </c>
      <c r="BX51" s="282" t="e">
        <f t="shared" si="26"/>
        <v>#DIV/0!</v>
      </c>
      <c r="BY51" s="282" t="e">
        <f t="shared" si="27"/>
        <v>#DIV/0!</v>
      </c>
      <c r="BZ51" s="3"/>
      <c r="CA51" s="1"/>
      <c r="CB51" s="1"/>
      <c r="CC51" s="4"/>
      <c r="CD51" s="7"/>
      <c r="CE51" s="7"/>
      <c r="CF51" s="1" t="e">
        <f t="shared" si="28"/>
        <v>#N/A</v>
      </c>
      <c r="CG51" s="1">
        <f t="shared" si="29"/>
        <v>0</v>
      </c>
      <c r="CH51" s="1" t="e">
        <f t="shared" si="34"/>
        <v>#N/A</v>
      </c>
      <c r="CI51" s="1"/>
      <c r="CJ51" s="189" t="e">
        <f t="shared" si="30"/>
        <v>#N/A</v>
      </c>
      <c r="CK51" s="3"/>
      <c r="CL51" s="7"/>
      <c r="CM51" s="1"/>
      <c r="CN51" s="2">
        <v>109</v>
      </c>
      <c r="CO51" s="2">
        <f t="shared" si="36"/>
        <v>0</v>
      </c>
      <c r="CP51" s="2">
        <f t="shared" si="37"/>
        <v>0</v>
      </c>
      <c r="CQ51" s="190" t="e">
        <f t="shared" si="38"/>
        <v>#DIV/0!</v>
      </c>
      <c r="CR51" s="8"/>
      <c r="CS51" s="8"/>
      <c r="CT51" s="8"/>
      <c r="CU51" s="6"/>
      <c r="CV51" s="6"/>
      <c r="CW51" s="6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3"/>
      <c r="DJ51" s="2"/>
      <c r="DK51" s="212" t="e">
        <f t="shared" si="41"/>
        <v>#DIV/0!</v>
      </c>
      <c r="DL51" s="212" t="e">
        <f t="shared" si="42"/>
        <v>#DIV/0!</v>
      </c>
      <c r="DM51" s="3"/>
      <c r="DN51" s="2"/>
      <c r="DO51" s="3"/>
      <c r="DP51" s="2"/>
      <c r="DQ51" s="8"/>
      <c r="DR51" s="3"/>
      <c r="DS51" s="2"/>
      <c r="DT51" s="8"/>
      <c r="DU51" s="3"/>
      <c r="DV51" s="1"/>
      <c r="DW51" s="337" t="e">
        <f t="shared" si="43"/>
        <v>#DIV/0!</v>
      </c>
      <c r="DX51" s="212" t="e">
        <f t="shared" si="44"/>
        <v>#DIV/0!</v>
      </c>
      <c r="DY51" s="303"/>
      <c r="DZ51" s="212"/>
      <c r="EA51" s="3"/>
      <c r="EB51" s="2"/>
      <c r="EC51" s="3"/>
      <c r="ED51" s="2"/>
      <c r="EE51" s="155"/>
      <c r="EF51" s="156"/>
      <c r="EG51" s="155"/>
      <c r="EH51" s="157"/>
      <c r="EI51" s="348">
        <f t="shared" si="31"/>
        <v>0</v>
      </c>
      <c r="EJ51" s="349" t="e">
        <f t="shared" si="45"/>
        <v>#DIV/0!</v>
      </c>
      <c r="EK51" s="240" t="e">
        <f t="shared" si="46"/>
        <v>#DIV/0!</v>
      </c>
      <c r="EL51" s="1"/>
      <c r="EM51" s="19" t="e">
        <f t="shared" si="47"/>
        <v>#DIV/0!</v>
      </c>
      <c r="EN51" s="350" t="e">
        <f t="shared" si="48"/>
        <v>#DIV/0!</v>
      </c>
      <c r="EO51" s="4"/>
      <c r="EP51" s="117"/>
    </row>
    <row r="52" spans="1:146" s="118" customFormat="1" ht="20.100000000000001" customHeight="1">
      <c r="A52" s="161" t="s">
        <v>10</v>
      </c>
      <c r="B52" s="228"/>
      <c r="C52" s="7"/>
      <c r="D52" s="1"/>
      <c r="E52" s="1"/>
      <c r="F52" s="1"/>
      <c r="G52" s="4"/>
      <c r="H52" s="3"/>
      <c r="I52" s="1"/>
      <c r="J52" s="1"/>
      <c r="K52" s="19"/>
      <c r="L52" s="1"/>
      <c r="M52" s="1"/>
      <c r="N52" s="1"/>
      <c r="O52" s="297"/>
      <c r="P52" s="1"/>
      <c r="Q52" s="22">
        <f t="shared" si="39"/>
        <v>0</v>
      </c>
      <c r="R52" s="116">
        <f t="shared" si="21"/>
        <v>0</v>
      </c>
      <c r="S52" s="17">
        <f t="shared" si="40"/>
        <v>0</v>
      </c>
      <c r="T52" s="3"/>
      <c r="U52" s="1"/>
      <c r="V52" s="1"/>
      <c r="W52" s="22">
        <f t="shared" si="22"/>
        <v>0</v>
      </c>
      <c r="X52" s="1"/>
      <c r="Y52" s="1"/>
      <c r="Z52" s="1"/>
      <c r="AA52" s="1"/>
      <c r="AB52" s="4"/>
      <c r="AC52" s="7"/>
      <c r="AD52" s="199"/>
      <c r="AE52" s="199"/>
      <c r="AF52" s="199"/>
      <c r="AG52" s="199"/>
      <c r="AH52" s="240">
        <f t="shared" si="32"/>
        <v>0</v>
      </c>
      <c r="AI52" s="237" t="e">
        <f t="shared" si="33"/>
        <v>#DIV/0!</v>
      </c>
      <c r="AJ52" s="1"/>
      <c r="AK52" s="1"/>
      <c r="AL52" s="1"/>
      <c r="AM52" s="1"/>
      <c r="AN52" s="1"/>
      <c r="AO52" s="1"/>
      <c r="AP52" s="3"/>
      <c r="AQ52" s="7"/>
      <c r="AR52" s="22">
        <f t="shared" si="35"/>
        <v>0</v>
      </c>
      <c r="AS52" s="270" t="e">
        <f t="shared" si="23"/>
        <v>#DIV/0!</v>
      </c>
      <c r="AT52" s="1"/>
      <c r="AU52" s="1"/>
      <c r="AV52" s="7"/>
      <c r="AW52" s="1"/>
      <c r="AX52" s="1"/>
      <c r="AY52" s="2"/>
      <c r="AZ52" s="3"/>
      <c r="BA52" s="2"/>
      <c r="BB52" s="3"/>
      <c r="BC52" s="4"/>
      <c r="BD52" s="3"/>
      <c r="BE52" s="1"/>
      <c r="BF52" s="1"/>
      <c r="BG52" s="1"/>
      <c r="BH52" s="4"/>
      <c r="BI52" s="3"/>
      <c r="BJ52" s="7"/>
      <c r="BK52" s="1"/>
      <c r="BL52" s="1"/>
      <c r="BM52" s="2"/>
      <c r="BN52" s="3"/>
      <c r="BO52" s="1"/>
      <c r="BP52" s="2"/>
      <c r="BQ52" s="3"/>
      <c r="BR52" s="1"/>
      <c r="BS52" s="2"/>
      <c r="BT52" s="6"/>
      <c r="BU52" s="278"/>
      <c r="BV52" s="272">
        <f t="shared" si="24"/>
        <v>0</v>
      </c>
      <c r="BW52" s="272">
        <f t="shared" si="25"/>
        <v>0</v>
      </c>
      <c r="BX52" s="282" t="e">
        <f t="shared" si="26"/>
        <v>#DIV/0!</v>
      </c>
      <c r="BY52" s="282" t="e">
        <f t="shared" si="27"/>
        <v>#DIV/0!</v>
      </c>
      <c r="BZ52" s="3"/>
      <c r="CA52" s="1"/>
      <c r="CB52" s="1"/>
      <c r="CC52" s="4"/>
      <c r="CD52" s="7"/>
      <c r="CE52" s="7"/>
      <c r="CF52" s="1" t="e">
        <f t="shared" si="28"/>
        <v>#N/A</v>
      </c>
      <c r="CG52" s="1">
        <f t="shared" si="29"/>
        <v>0</v>
      </c>
      <c r="CH52" s="1" t="e">
        <f t="shared" si="34"/>
        <v>#N/A</v>
      </c>
      <c r="CI52" s="1"/>
      <c r="CJ52" s="189" t="e">
        <f t="shared" si="30"/>
        <v>#N/A</v>
      </c>
      <c r="CK52" s="3"/>
      <c r="CL52" s="7"/>
      <c r="CM52" s="1"/>
      <c r="CN52" s="2">
        <v>109</v>
      </c>
      <c r="CO52" s="2">
        <f t="shared" si="36"/>
        <v>0</v>
      </c>
      <c r="CP52" s="2">
        <f t="shared" si="37"/>
        <v>0</v>
      </c>
      <c r="CQ52" s="190" t="e">
        <f t="shared" si="38"/>
        <v>#DIV/0!</v>
      </c>
      <c r="CR52" s="8"/>
      <c r="CS52" s="8"/>
      <c r="CT52" s="8"/>
      <c r="CU52" s="6"/>
      <c r="CV52" s="6"/>
      <c r="CW52" s="6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3"/>
      <c r="DJ52" s="2"/>
      <c r="DK52" s="212" t="e">
        <f t="shared" si="41"/>
        <v>#DIV/0!</v>
      </c>
      <c r="DL52" s="212" t="e">
        <f t="shared" si="42"/>
        <v>#DIV/0!</v>
      </c>
      <c r="DM52" s="3"/>
      <c r="DN52" s="2"/>
      <c r="DO52" s="3"/>
      <c r="DP52" s="2"/>
      <c r="DQ52" s="8"/>
      <c r="DR52" s="3"/>
      <c r="DS52" s="2"/>
      <c r="DT52" s="8"/>
      <c r="DU52" s="3"/>
      <c r="DV52" s="1"/>
      <c r="DW52" s="337" t="e">
        <f t="shared" si="43"/>
        <v>#DIV/0!</v>
      </c>
      <c r="DX52" s="212" t="e">
        <f t="shared" si="44"/>
        <v>#DIV/0!</v>
      </c>
      <c r="DY52" s="303"/>
      <c r="DZ52" s="212"/>
      <c r="EA52" s="3"/>
      <c r="EB52" s="2"/>
      <c r="EC52" s="3"/>
      <c r="ED52" s="2"/>
      <c r="EE52" s="155"/>
      <c r="EF52" s="156"/>
      <c r="EG52" s="155"/>
      <c r="EH52" s="157"/>
      <c r="EI52" s="348">
        <f t="shared" si="31"/>
        <v>0</v>
      </c>
      <c r="EJ52" s="349" t="e">
        <f t="shared" si="45"/>
        <v>#DIV/0!</v>
      </c>
      <c r="EK52" s="240" t="e">
        <f t="shared" si="46"/>
        <v>#DIV/0!</v>
      </c>
      <c r="EL52" s="1"/>
      <c r="EM52" s="19" t="e">
        <f t="shared" si="47"/>
        <v>#DIV/0!</v>
      </c>
      <c r="EN52" s="350" t="e">
        <f t="shared" si="48"/>
        <v>#DIV/0!</v>
      </c>
      <c r="EO52" s="4"/>
      <c r="EP52" s="117"/>
    </row>
    <row r="53" spans="1:146" s="121" customFormat="1" ht="20.100000000000001" customHeight="1">
      <c r="A53" s="162" t="s">
        <v>10</v>
      </c>
      <c r="B53" s="229"/>
      <c r="C53" s="15"/>
      <c r="D53" s="9"/>
      <c r="E53" s="9"/>
      <c r="F53" s="9"/>
      <c r="G53" s="12"/>
      <c r="H53" s="11"/>
      <c r="I53" s="9"/>
      <c r="J53" s="9"/>
      <c r="K53" s="20"/>
      <c r="L53" s="9"/>
      <c r="M53" s="9"/>
      <c r="N53" s="9"/>
      <c r="O53" s="298"/>
      <c r="P53" s="9"/>
      <c r="Q53" s="24">
        <f t="shared" si="39"/>
        <v>0</v>
      </c>
      <c r="R53" s="119">
        <f t="shared" si="21"/>
        <v>0</v>
      </c>
      <c r="S53" s="18">
        <f t="shared" si="40"/>
        <v>0</v>
      </c>
      <c r="T53" s="11"/>
      <c r="U53" s="9"/>
      <c r="V53" s="9"/>
      <c r="W53" s="24">
        <f t="shared" si="22"/>
        <v>0</v>
      </c>
      <c r="X53" s="9"/>
      <c r="Y53" s="9"/>
      <c r="Z53" s="9"/>
      <c r="AA53" s="9"/>
      <c r="AB53" s="12"/>
      <c r="AC53" s="15"/>
      <c r="AD53" s="200"/>
      <c r="AE53" s="200"/>
      <c r="AF53" s="200"/>
      <c r="AG53" s="200"/>
      <c r="AH53" s="241">
        <f t="shared" si="32"/>
        <v>0</v>
      </c>
      <c r="AI53" s="239" t="e">
        <f t="shared" si="33"/>
        <v>#DIV/0!</v>
      </c>
      <c r="AJ53" s="9"/>
      <c r="AK53" s="9"/>
      <c r="AL53" s="9"/>
      <c r="AM53" s="9"/>
      <c r="AN53" s="9"/>
      <c r="AO53" s="9"/>
      <c r="AP53" s="11"/>
      <c r="AQ53" s="15"/>
      <c r="AR53" s="24">
        <f t="shared" si="35"/>
        <v>0</v>
      </c>
      <c r="AS53" s="271" t="e">
        <f t="shared" si="23"/>
        <v>#DIV/0!</v>
      </c>
      <c r="AT53" s="9"/>
      <c r="AU53" s="9"/>
      <c r="AV53" s="15"/>
      <c r="AW53" s="9"/>
      <c r="AX53" s="9"/>
      <c r="AY53" s="10"/>
      <c r="AZ53" s="11"/>
      <c r="BA53" s="10"/>
      <c r="BB53" s="11"/>
      <c r="BC53" s="12"/>
      <c r="BD53" s="11"/>
      <c r="BE53" s="9"/>
      <c r="BF53" s="9"/>
      <c r="BG53" s="9"/>
      <c r="BH53" s="12"/>
      <c r="BI53" s="11"/>
      <c r="BJ53" s="15"/>
      <c r="BK53" s="9"/>
      <c r="BL53" s="9"/>
      <c r="BM53" s="10"/>
      <c r="BN53" s="11"/>
      <c r="BO53" s="9"/>
      <c r="BP53" s="10"/>
      <c r="BQ53" s="11"/>
      <c r="BR53" s="9"/>
      <c r="BS53" s="10"/>
      <c r="BT53" s="14"/>
      <c r="BU53" s="279"/>
      <c r="BV53" s="273">
        <f t="shared" si="24"/>
        <v>0</v>
      </c>
      <c r="BW53" s="273">
        <f t="shared" si="25"/>
        <v>0</v>
      </c>
      <c r="BX53" s="283" t="e">
        <f t="shared" si="26"/>
        <v>#DIV/0!</v>
      </c>
      <c r="BY53" s="283" t="e">
        <f t="shared" si="27"/>
        <v>#DIV/0!</v>
      </c>
      <c r="BZ53" s="11"/>
      <c r="CA53" s="9"/>
      <c r="CB53" s="9"/>
      <c r="CC53" s="12"/>
      <c r="CD53" s="15"/>
      <c r="CE53" s="15"/>
      <c r="CF53" s="9" t="e">
        <f t="shared" si="28"/>
        <v>#N/A</v>
      </c>
      <c r="CG53" s="9">
        <f t="shared" si="29"/>
        <v>0</v>
      </c>
      <c r="CH53" s="9" t="e">
        <f t="shared" si="34"/>
        <v>#N/A</v>
      </c>
      <c r="CI53" s="9"/>
      <c r="CJ53" s="296" t="e">
        <f t="shared" si="30"/>
        <v>#N/A</v>
      </c>
      <c r="CK53" s="11"/>
      <c r="CL53" s="15"/>
      <c r="CM53" s="9"/>
      <c r="CN53" s="10">
        <v>109</v>
      </c>
      <c r="CO53" s="10">
        <f t="shared" si="36"/>
        <v>0</v>
      </c>
      <c r="CP53" s="10">
        <f t="shared" si="37"/>
        <v>0</v>
      </c>
      <c r="CQ53" s="191" t="e">
        <f t="shared" si="38"/>
        <v>#DIV/0!</v>
      </c>
      <c r="CR53" s="16"/>
      <c r="CS53" s="16"/>
      <c r="CT53" s="16"/>
      <c r="CU53" s="14"/>
      <c r="CV53" s="14"/>
      <c r="CW53" s="14"/>
      <c r="CX53" s="16"/>
      <c r="CY53" s="16"/>
      <c r="CZ53" s="16"/>
      <c r="DA53" s="16"/>
      <c r="DB53" s="16"/>
      <c r="DC53" s="16"/>
      <c r="DD53" s="16"/>
      <c r="DE53" s="16"/>
      <c r="DF53" s="16"/>
      <c r="DG53" s="16"/>
      <c r="DH53" s="16"/>
      <c r="DI53" s="11"/>
      <c r="DJ53" s="10"/>
      <c r="DK53" s="213" t="e">
        <f t="shared" si="41"/>
        <v>#DIV/0!</v>
      </c>
      <c r="DL53" s="213" t="e">
        <f t="shared" si="42"/>
        <v>#DIV/0!</v>
      </c>
      <c r="DM53" s="11"/>
      <c r="DN53" s="10"/>
      <c r="DO53" s="11"/>
      <c r="DP53" s="10"/>
      <c r="DQ53" s="16"/>
      <c r="DR53" s="11"/>
      <c r="DS53" s="10"/>
      <c r="DT53" s="16"/>
      <c r="DU53" s="11"/>
      <c r="DV53" s="9"/>
      <c r="DW53" s="338" t="e">
        <f t="shared" si="43"/>
        <v>#DIV/0!</v>
      </c>
      <c r="DX53" s="213" t="e">
        <f t="shared" si="44"/>
        <v>#DIV/0!</v>
      </c>
      <c r="DY53" s="304"/>
      <c r="DZ53" s="213"/>
      <c r="EA53" s="11"/>
      <c r="EB53" s="10"/>
      <c r="EC53" s="11"/>
      <c r="ED53" s="10"/>
      <c r="EE53" s="158"/>
      <c r="EF53" s="159"/>
      <c r="EG53" s="158"/>
      <c r="EH53" s="160"/>
      <c r="EI53" s="351">
        <f t="shared" si="31"/>
        <v>0</v>
      </c>
      <c r="EJ53" s="352" t="e">
        <f t="shared" si="45"/>
        <v>#DIV/0!</v>
      </c>
      <c r="EK53" s="241" t="e">
        <f t="shared" si="46"/>
        <v>#DIV/0!</v>
      </c>
      <c r="EL53" s="9"/>
      <c r="EM53" s="20" t="e">
        <f t="shared" si="47"/>
        <v>#DIV/0!</v>
      </c>
      <c r="EN53" s="353" t="e">
        <f t="shared" si="48"/>
        <v>#DIV/0!</v>
      </c>
      <c r="EO53" s="12"/>
      <c r="EP53" s="120"/>
    </row>
    <row r="54" spans="1:146" s="121" customFormat="1" ht="20.100000000000001" customHeight="1">
      <c r="A54" s="162" t="s">
        <v>10</v>
      </c>
      <c r="B54" s="229"/>
      <c r="C54" s="15"/>
      <c r="D54" s="9"/>
      <c r="E54" s="9"/>
      <c r="F54" s="9"/>
      <c r="G54" s="12"/>
      <c r="H54" s="11"/>
      <c r="I54" s="9"/>
      <c r="J54" s="9"/>
      <c r="K54" s="20"/>
      <c r="L54" s="9"/>
      <c r="M54" s="9"/>
      <c r="N54" s="9"/>
      <c r="O54" s="298"/>
      <c r="P54" s="9"/>
      <c r="Q54" s="24">
        <f t="shared" si="39"/>
        <v>0</v>
      </c>
      <c r="R54" s="119">
        <f t="shared" si="21"/>
        <v>0</v>
      </c>
      <c r="S54" s="18">
        <f t="shared" si="40"/>
        <v>0</v>
      </c>
      <c r="T54" s="11"/>
      <c r="U54" s="9"/>
      <c r="V54" s="9"/>
      <c r="W54" s="24">
        <f t="shared" si="22"/>
        <v>0</v>
      </c>
      <c r="X54" s="9"/>
      <c r="Y54" s="9"/>
      <c r="Z54" s="9"/>
      <c r="AA54" s="9"/>
      <c r="AB54" s="12"/>
      <c r="AC54" s="15"/>
      <c r="AD54" s="200"/>
      <c r="AE54" s="200"/>
      <c r="AF54" s="200"/>
      <c r="AG54" s="200"/>
      <c r="AH54" s="241">
        <f t="shared" si="32"/>
        <v>0</v>
      </c>
      <c r="AI54" s="239" t="e">
        <f t="shared" si="33"/>
        <v>#DIV/0!</v>
      </c>
      <c r="AJ54" s="9"/>
      <c r="AK54" s="9"/>
      <c r="AL54" s="9"/>
      <c r="AM54" s="9"/>
      <c r="AN54" s="9"/>
      <c r="AO54" s="9"/>
      <c r="AP54" s="11"/>
      <c r="AQ54" s="15"/>
      <c r="AR54" s="24">
        <f t="shared" si="35"/>
        <v>0</v>
      </c>
      <c r="AS54" s="271" t="e">
        <f t="shared" si="23"/>
        <v>#DIV/0!</v>
      </c>
      <c r="AT54" s="9"/>
      <c r="AU54" s="9"/>
      <c r="AV54" s="15"/>
      <c r="AW54" s="9"/>
      <c r="AX54" s="9"/>
      <c r="AY54" s="10"/>
      <c r="AZ54" s="11"/>
      <c r="BA54" s="10"/>
      <c r="BB54" s="11"/>
      <c r="BC54" s="12"/>
      <c r="BD54" s="11"/>
      <c r="BE54" s="9"/>
      <c r="BF54" s="9"/>
      <c r="BG54" s="9"/>
      <c r="BH54" s="12"/>
      <c r="BI54" s="11"/>
      <c r="BJ54" s="15"/>
      <c r="BK54" s="9"/>
      <c r="BL54" s="9"/>
      <c r="BM54" s="10"/>
      <c r="BN54" s="11"/>
      <c r="BO54" s="9"/>
      <c r="BP54" s="10"/>
      <c r="BQ54" s="11"/>
      <c r="BR54" s="9"/>
      <c r="BS54" s="10"/>
      <c r="BT54" s="14"/>
      <c r="BU54" s="279"/>
      <c r="BV54" s="273">
        <f t="shared" si="24"/>
        <v>0</v>
      </c>
      <c r="BW54" s="273">
        <f t="shared" si="25"/>
        <v>0</v>
      </c>
      <c r="BX54" s="283" t="e">
        <f t="shared" si="26"/>
        <v>#DIV/0!</v>
      </c>
      <c r="BY54" s="283" t="e">
        <f t="shared" si="27"/>
        <v>#DIV/0!</v>
      </c>
      <c r="BZ54" s="11"/>
      <c r="CA54" s="9"/>
      <c r="CB54" s="9"/>
      <c r="CC54" s="12"/>
      <c r="CD54" s="15"/>
      <c r="CE54" s="15"/>
      <c r="CF54" s="9" t="e">
        <f t="shared" si="28"/>
        <v>#N/A</v>
      </c>
      <c r="CG54" s="9">
        <f t="shared" si="29"/>
        <v>0</v>
      </c>
      <c r="CH54" s="9" t="e">
        <f t="shared" si="34"/>
        <v>#N/A</v>
      </c>
      <c r="CI54" s="9"/>
      <c r="CJ54" s="296" t="e">
        <f t="shared" si="30"/>
        <v>#N/A</v>
      </c>
      <c r="CK54" s="11"/>
      <c r="CL54" s="15"/>
      <c r="CM54" s="9"/>
      <c r="CN54" s="10">
        <v>109</v>
      </c>
      <c r="CO54" s="10">
        <f t="shared" si="36"/>
        <v>0</v>
      </c>
      <c r="CP54" s="10">
        <f t="shared" si="37"/>
        <v>0</v>
      </c>
      <c r="CQ54" s="191" t="e">
        <f t="shared" si="38"/>
        <v>#DIV/0!</v>
      </c>
      <c r="CR54" s="16"/>
      <c r="CS54" s="16"/>
      <c r="CT54" s="16"/>
      <c r="CU54" s="14"/>
      <c r="CV54" s="14"/>
      <c r="CW54" s="14"/>
      <c r="CX54" s="16"/>
      <c r="CY54" s="16"/>
      <c r="CZ54" s="16"/>
      <c r="DA54" s="16"/>
      <c r="DB54" s="16"/>
      <c r="DC54" s="16"/>
      <c r="DD54" s="16"/>
      <c r="DE54" s="16"/>
      <c r="DF54" s="16"/>
      <c r="DG54" s="16"/>
      <c r="DH54" s="16"/>
      <c r="DI54" s="11"/>
      <c r="DJ54" s="10"/>
      <c r="DK54" s="213" t="e">
        <f t="shared" si="41"/>
        <v>#DIV/0!</v>
      </c>
      <c r="DL54" s="213" t="e">
        <f t="shared" si="42"/>
        <v>#DIV/0!</v>
      </c>
      <c r="DM54" s="11"/>
      <c r="DN54" s="10"/>
      <c r="DO54" s="11"/>
      <c r="DP54" s="10"/>
      <c r="DQ54" s="16"/>
      <c r="DR54" s="11"/>
      <c r="DS54" s="10"/>
      <c r="DT54" s="16"/>
      <c r="DU54" s="11"/>
      <c r="DV54" s="9"/>
      <c r="DW54" s="338" t="e">
        <f t="shared" si="43"/>
        <v>#DIV/0!</v>
      </c>
      <c r="DX54" s="213" t="e">
        <f t="shared" si="44"/>
        <v>#DIV/0!</v>
      </c>
      <c r="DY54" s="304"/>
      <c r="DZ54" s="213"/>
      <c r="EA54" s="11"/>
      <c r="EB54" s="10"/>
      <c r="EC54" s="11"/>
      <c r="ED54" s="10"/>
      <c r="EE54" s="158"/>
      <c r="EF54" s="159"/>
      <c r="EG54" s="158"/>
      <c r="EH54" s="160"/>
      <c r="EI54" s="351">
        <f t="shared" si="31"/>
        <v>0</v>
      </c>
      <c r="EJ54" s="352" t="e">
        <f t="shared" si="45"/>
        <v>#DIV/0!</v>
      </c>
      <c r="EK54" s="241" t="e">
        <f t="shared" si="46"/>
        <v>#DIV/0!</v>
      </c>
      <c r="EL54" s="9"/>
      <c r="EM54" s="20" t="e">
        <f t="shared" si="47"/>
        <v>#DIV/0!</v>
      </c>
      <c r="EN54" s="353" t="e">
        <f t="shared" si="48"/>
        <v>#DIV/0!</v>
      </c>
      <c r="EO54" s="12"/>
      <c r="EP54" s="120"/>
    </row>
    <row r="55" spans="1:146" s="118" customFormat="1" ht="20.100000000000001" customHeight="1">
      <c r="A55" s="161" t="s">
        <v>11</v>
      </c>
      <c r="B55" s="228"/>
      <c r="C55" s="7"/>
      <c r="D55" s="1"/>
      <c r="E55" s="1"/>
      <c r="F55" s="1"/>
      <c r="G55" s="4"/>
      <c r="H55" s="3"/>
      <c r="I55" s="1"/>
      <c r="J55" s="1"/>
      <c r="K55" s="19"/>
      <c r="L55" s="1"/>
      <c r="M55" s="1"/>
      <c r="N55" s="1"/>
      <c r="O55" s="297"/>
      <c r="P55" s="1"/>
      <c r="Q55" s="22">
        <f t="shared" si="39"/>
        <v>0</v>
      </c>
      <c r="R55" s="116">
        <f t="shared" si="21"/>
        <v>0</v>
      </c>
      <c r="S55" s="17">
        <f t="shared" si="40"/>
        <v>0</v>
      </c>
      <c r="T55" s="3"/>
      <c r="U55" s="1"/>
      <c r="V55" s="1"/>
      <c r="W55" s="22">
        <f t="shared" si="22"/>
        <v>0</v>
      </c>
      <c r="X55" s="1"/>
      <c r="Y55" s="1"/>
      <c r="Z55" s="1"/>
      <c r="AA55" s="1"/>
      <c r="AB55" s="4"/>
      <c r="AC55" s="7"/>
      <c r="AD55" s="199"/>
      <c r="AE55" s="199"/>
      <c r="AF55" s="199"/>
      <c r="AG55" s="199"/>
      <c r="AH55" s="240">
        <f t="shared" si="32"/>
        <v>0</v>
      </c>
      <c r="AI55" s="237" t="e">
        <f t="shared" si="33"/>
        <v>#DIV/0!</v>
      </c>
      <c r="AJ55" s="1"/>
      <c r="AK55" s="1"/>
      <c r="AL55" s="1"/>
      <c r="AM55" s="1"/>
      <c r="AN55" s="1"/>
      <c r="AO55" s="1"/>
      <c r="AP55" s="3"/>
      <c r="AQ55" s="7"/>
      <c r="AR55" s="22">
        <f t="shared" si="35"/>
        <v>0</v>
      </c>
      <c r="AS55" s="270" t="e">
        <f t="shared" si="23"/>
        <v>#DIV/0!</v>
      </c>
      <c r="AT55" s="1"/>
      <c r="AU55" s="1"/>
      <c r="AV55" s="7"/>
      <c r="AW55" s="1"/>
      <c r="AX55" s="1"/>
      <c r="AY55" s="2"/>
      <c r="AZ55" s="3"/>
      <c r="BA55" s="2"/>
      <c r="BB55" s="3"/>
      <c r="BC55" s="4"/>
      <c r="BD55" s="3"/>
      <c r="BE55" s="1"/>
      <c r="BF55" s="1"/>
      <c r="BG55" s="1"/>
      <c r="BH55" s="4"/>
      <c r="BI55" s="3"/>
      <c r="BJ55" s="7"/>
      <c r="BK55" s="1"/>
      <c r="BL55" s="1"/>
      <c r="BM55" s="2"/>
      <c r="BN55" s="3"/>
      <c r="BO55" s="1"/>
      <c r="BP55" s="2"/>
      <c r="BQ55" s="3"/>
      <c r="BR55" s="1"/>
      <c r="BS55" s="2"/>
      <c r="BT55" s="6"/>
      <c r="BU55" s="278"/>
      <c r="BV55" s="272">
        <f t="shared" si="24"/>
        <v>0</v>
      </c>
      <c r="BW55" s="272">
        <f t="shared" si="25"/>
        <v>0</v>
      </c>
      <c r="BX55" s="282" t="e">
        <f t="shared" si="26"/>
        <v>#DIV/0!</v>
      </c>
      <c r="BY55" s="282" t="e">
        <f t="shared" si="27"/>
        <v>#DIV/0!</v>
      </c>
      <c r="BZ55" s="3"/>
      <c r="CA55" s="1"/>
      <c r="CB55" s="1"/>
      <c r="CC55" s="4"/>
      <c r="CD55" s="7"/>
      <c r="CE55" s="7"/>
      <c r="CF55" s="1" t="e">
        <f t="shared" si="28"/>
        <v>#N/A</v>
      </c>
      <c r="CG55" s="1">
        <f t="shared" si="29"/>
        <v>0</v>
      </c>
      <c r="CH55" s="1" t="e">
        <f t="shared" si="34"/>
        <v>#N/A</v>
      </c>
      <c r="CI55" s="1"/>
      <c r="CJ55" s="189" t="e">
        <f t="shared" si="30"/>
        <v>#N/A</v>
      </c>
      <c r="CK55" s="3"/>
      <c r="CL55" s="7"/>
      <c r="CM55" s="1"/>
      <c r="CN55" s="2">
        <v>109</v>
      </c>
      <c r="CO55" s="2">
        <f t="shared" si="36"/>
        <v>0</v>
      </c>
      <c r="CP55" s="2">
        <f t="shared" si="37"/>
        <v>0</v>
      </c>
      <c r="CQ55" s="190" t="e">
        <f t="shared" si="38"/>
        <v>#DIV/0!</v>
      </c>
      <c r="CR55" s="8"/>
      <c r="CS55" s="8"/>
      <c r="CT55" s="8"/>
      <c r="CU55" s="6"/>
      <c r="CV55" s="6"/>
      <c r="CW55" s="6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3"/>
      <c r="DJ55" s="2"/>
      <c r="DK55" s="212" t="e">
        <f t="shared" si="41"/>
        <v>#DIV/0!</v>
      </c>
      <c r="DL55" s="212" t="e">
        <f t="shared" si="42"/>
        <v>#DIV/0!</v>
      </c>
      <c r="DM55" s="3"/>
      <c r="DN55" s="2"/>
      <c r="DO55" s="3"/>
      <c r="DP55" s="2"/>
      <c r="DQ55" s="8"/>
      <c r="DR55" s="3"/>
      <c r="DS55" s="2"/>
      <c r="DT55" s="8"/>
      <c r="DU55" s="3"/>
      <c r="DV55" s="1"/>
      <c r="DW55" s="337" t="e">
        <f t="shared" si="43"/>
        <v>#DIV/0!</v>
      </c>
      <c r="DX55" s="212" t="e">
        <f t="shared" si="44"/>
        <v>#DIV/0!</v>
      </c>
      <c r="DY55" s="303"/>
      <c r="DZ55" s="212"/>
      <c r="EA55" s="3"/>
      <c r="EB55" s="2"/>
      <c r="EC55" s="3"/>
      <c r="ED55" s="2"/>
      <c r="EE55" s="155"/>
      <c r="EF55" s="156"/>
      <c r="EG55" s="155"/>
      <c r="EH55" s="157"/>
      <c r="EI55" s="348">
        <f t="shared" si="31"/>
        <v>0</v>
      </c>
      <c r="EJ55" s="349" t="e">
        <f t="shared" si="45"/>
        <v>#DIV/0!</v>
      </c>
      <c r="EK55" s="240" t="e">
        <f t="shared" si="46"/>
        <v>#DIV/0!</v>
      </c>
      <c r="EL55" s="1"/>
      <c r="EM55" s="19" t="e">
        <f t="shared" si="47"/>
        <v>#DIV/0!</v>
      </c>
      <c r="EN55" s="350" t="e">
        <f t="shared" si="48"/>
        <v>#DIV/0!</v>
      </c>
      <c r="EO55" s="4"/>
      <c r="EP55" s="117"/>
    </row>
    <row r="56" spans="1:146" s="118" customFormat="1" ht="20.100000000000001" customHeight="1">
      <c r="A56" s="161" t="s">
        <v>11</v>
      </c>
      <c r="B56" s="228"/>
      <c r="C56" s="7"/>
      <c r="D56" s="1"/>
      <c r="E56" s="1"/>
      <c r="F56" s="1"/>
      <c r="G56" s="4"/>
      <c r="H56" s="3"/>
      <c r="I56" s="1"/>
      <c r="J56" s="1"/>
      <c r="K56" s="19"/>
      <c r="L56" s="1"/>
      <c r="M56" s="1"/>
      <c r="N56" s="1"/>
      <c r="O56" s="297"/>
      <c r="P56" s="1"/>
      <c r="Q56" s="22">
        <f t="shared" si="39"/>
        <v>0</v>
      </c>
      <c r="R56" s="116">
        <f t="shared" si="21"/>
        <v>0</v>
      </c>
      <c r="S56" s="17">
        <f t="shared" si="40"/>
        <v>0</v>
      </c>
      <c r="T56" s="3"/>
      <c r="U56" s="1"/>
      <c r="V56" s="1"/>
      <c r="W56" s="22">
        <f t="shared" si="22"/>
        <v>0</v>
      </c>
      <c r="X56" s="1"/>
      <c r="Y56" s="1"/>
      <c r="Z56" s="1"/>
      <c r="AA56" s="1"/>
      <c r="AB56" s="4"/>
      <c r="AC56" s="7"/>
      <c r="AD56" s="199"/>
      <c r="AE56" s="199"/>
      <c r="AF56" s="199"/>
      <c r="AG56" s="199"/>
      <c r="AH56" s="240">
        <f t="shared" si="32"/>
        <v>0</v>
      </c>
      <c r="AI56" s="237" t="e">
        <f t="shared" si="33"/>
        <v>#DIV/0!</v>
      </c>
      <c r="AJ56" s="1"/>
      <c r="AK56" s="1"/>
      <c r="AL56" s="1"/>
      <c r="AM56" s="1"/>
      <c r="AN56" s="1"/>
      <c r="AO56" s="1"/>
      <c r="AP56" s="3"/>
      <c r="AQ56" s="7"/>
      <c r="AR56" s="22">
        <f t="shared" si="35"/>
        <v>0</v>
      </c>
      <c r="AS56" s="270" t="e">
        <f t="shared" si="23"/>
        <v>#DIV/0!</v>
      </c>
      <c r="AT56" s="1"/>
      <c r="AU56" s="1"/>
      <c r="AV56" s="7"/>
      <c r="AW56" s="1"/>
      <c r="AX56" s="1"/>
      <c r="AY56" s="2"/>
      <c r="AZ56" s="3"/>
      <c r="BA56" s="2"/>
      <c r="BB56" s="3"/>
      <c r="BC56" s="4"/>
      <c r="BD56" s="3"/>
      <c r="BE56" s="1"/>
      <c r="BF56" s="1"/>
      <c r="BG56" s="1"/>
      <c r="BH56" s="4"/>
      <c r="BI56" s="3"/>
      <c r="BJ56" s="7"/>
      <c r="BK56" s="1"/>
      <c r="BL56" s="1"/>
      <c r="BM56" s="2"/>
      <c r="BN56" s="3"/>
      <c r="BO56" s="1"/>
      <c r="BP56" s="2"/>
      <c r="BQ56" s="3"/>
      <c r="BR56" s="1"/>
      <c r="BS56" s="2"/>
      <c r="BT56" s="6"/>
      <c r="BU56" s="278"/>
      <c r="BV56" s="272">
        <f t="shared" si="24"/>
        <v>0</v>
      </c>
      <c r="BW56" s="272">
        <f t="shared" si="25"/>
        <v>0</v>
      </c>
      <c r="BX56" s="282" t="e">
        <f t="shared" si="26"/>
        <v>#DIV/0!</v>
      </c>
      <c r="BY56" s="282" t="e">
        <f t="shared" si="27"/>
        <v>#DIV/0!</v>
      </c>
      <c r="BZ56" s="3"/>
      <c r="CA56" s="1"/>
      <c r="CB56" s="1"/>
      <c r="CC56" s="4"/>
      <c r="CD56" s="7"/>
      <c r="CE56" s="7"/>
      <c r="CF56" s="1" t="e">
        <f t="shared" si="28"/>
        <v>#N/A</v>
      </c>
      <c r="CG56" s="1">
        <f t="shared" si="29"/>
        <v>0</v>
      </c>
      <c r="CH56" s="1" t="e">
        <f t="shared" si="34"/>
        <v>#N/A</v>
      </c>
      <c r="CI56" s="1"/>
      <c r="CJ56" s="189" t="e">
        <f t="shared" si="30"/>
        <v>#N/A</v>
      </c>
      <c r="CK56" s="3"/>
      <c r="CL56" s="7"/>
      <c r="CM56" s="1"/>
      <c r="CN56" s="2">
        <v>109</v>
      </c>
      <c r="CO56" s="2">
        <f t="shared" si="36"/>
        <v>0</v>
      </c>
      <c r="CP56" s="2">
        <f t="shared" si="37"/>
        <v>0</v>
      </c>
      <c r="CQ56" s="190" t="e">
        <f t="shared" si="38"/>
        <v>#DIV/0!</v>
      </c>
      <c r="CR56" s="8"/>
      <c r="CS56" s="8"/>
      <c r="CT56" s="8"/>
      <c r="CU56" s="6"/>
      <c r="CV56" s="6"/>
      <c r="CW56" s="6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3"/>
      <c r="DJ56" s="2"/>
      <c r="DK56" s="212" t="e">
        <f t="shared" si="41"/>
        <v>#DIV/0!</v>
      </c>
      <c r="DL56" s="212" t="e">
        <f t="shared" si="42"/>
        <v>#DIV/0!</v>
      </c>
      <c r="DM56" s="3"/>
      <c r="DN56" s="2"/>
      <c r="DO56" s="3"/>
      <c r="DP56" s="2"/>
      <c r="DQ56" s="8"/>
      <c r="DR56" s="3"/>
      <c r="DS56" s="2"/>
      <c r="DT56" s="8"/>
      <c r="DU56" s="3"/>
      <c r="DV56" s="1"/>
      <c r="DW56" s="337" t="e">
        <f t="shared" si="43"/>
        <v>#DIV/0!</v>
      </c>
      <c r="DX56" s="212" t="e">
        <f t="shared" si="44"/>
        <v>#DIV/0!</v>
      </c>
      <c r="DY56" s="303"/>
      <c r="DZ56" s="212"/>
      <c r="EA56" s="3"/>
      <c r="EB56" s="2"/>
      <c r="EC56" s="3"/>
      <c r="ED56" s="2"/>
      <c r="EE56" s="155"/>
      <c r="EF56" s="156"/>
      <c r="EG56" s="155"/>
      <c r="EH56" s="157"/>
      <c r="EI56" s="348">
        <f t="shared" si="31"/>
        <v>0</v>
      </c>
      <c r="EJ56" s="349" t="e">
        <f t="shared" si="45"/>
        <v>#DIV/0!</v>
      </c>
      <c r="EK56" s="240" t="e">
        <f t="shared" si="46"/>
        <v>#DIV/0!</v>
      </c>
      <c r="EL56" s="1"/>
      <c r="EM56" s="19" t="e">
        <f t="shared" si="47"/>
        <v>#DIV/0!</v>
      </c>
      <c r="EN56" s="350" t="e">
        <f t="shared" si="48"/>
        <v>#DIV/0!</v>
      </c>
      <c r="EO56" s="4"/>
      <c r="EP56" s="117"/>
    </row>
    <row r="57" spans="1:146" s="121" customFormat="1" ht="20.100000000000001" customHeight="1">
      <c r="A57" s="162" t="s">
        <v>11</v>
      </c>
      <c r="B57" s="229"/>
      <c r="C57" s="15"/>
      <c r="D57" s="9"/>
      <c r="E57" s="9"/>
      <c r="F57" s="9"/>
      <c r="G57" s="12"/>
      <c r="H57" s="11"/>
      <c r="I57" s="9"/>
      <c r="J57" s="9"/>
      <c r="K57" s="20"/>
      <c r="L57" s="9"/>
      <c r="M57" s="9"/>
      <c r="N57" s="9"/>
      <c r="O57" s="298"/>
      <c r="P57" s="9"/>
      <c r="Q57" s="24">
        <f t="shared" si="39"/>
        <v>0</v>
      </c>
      <c r="R57" s="119">
        <f t="shared" si="21"/>
        <v>0</v>
      </c>
      <c r="S57" s="18">
        <f t="shared" si="40"/>
        <v>0</v>
      </c>
      <c r="T57" s="11"/>
      <c r="U57" s="9"/>
      <c r="V57" s="9"/>
      <c r="W57" s="24">
        <f t="shared" si="22"/>
        <v>0</v>
      </c>
      <c r="X57" s="9"/>
      <c r="Y57" s="9"/>
      <c r="Z57" s="9"/>
      <c r="AA57" s="9"/>
      <c r="AB57" s="12"/>
      <c r="AC57" s="15"/>
      <c r="AD57" s="200"/>
      <c r="AE57" s="200"/>
      <c r="AF57" s="200"/>
      <c r="AG57" s="200"/>
      <c r="AH57" s="241">
        <f t="shared" si="32"/>
        <v>0</v>
      </c>
      <c r="AI57" s="239" t="e">
        <f t="shared" si="33"/>
        <v>#DIV/0!</v>
      </c>
      <c r="AJ57" s="9"/>
      <c r="AK57" s="9"/>
      <c r="AL57" s="9"/>
      <c r="AM57" s="9"/>
      <c r="AN57" s="9"/>
      <c r="AO57" s="9"/>
      <c r="AP57" s="11"/>
      <c r="AQ57" s="15"/>
      <c r="AR57" s="24">
        <f t="shared" si="35"/>
        <v>0</v>
      </c>
      <c r="AS57" s="271" t="e">
        <f t="shared" si="23"/>
        <v>#DIV/0!</v>
      </c>
      <c r="AT57" s="9"/>
      <c r="AU57" s="9"/>
      <c r="AV57" s="15"/>
      <c r="AW57" s="9"/>
      <c r="AX57" s="9"/>
      <c r="AY57" s="10"/>
      <c r="AZ57" s="11"/>
      <c r="BA57" s="10"/>
      <c r="BB57" s="11"/>
      <c r="BC57" s="12"/>
      <c r="BD57" s="11"/>
      <c r="BE57" s="9"/>
      <c r="BF57" s="9"/>
      <c r="BG57" s="9"/>
      <c r="BH57" s="12"/>
      <c r="BI57" s="11"/>
      <c r="BJ57" s="15"/>
      <c r="BK57" s="9"/>
      <c r="BL57" s="9"/>
      <c r="BM57" s="10"/>
      <c r="BN57" s="11"/>
      <c r="BO57" s="9"/>
      <c r="BP57" s="10"/>
      <c r="BQ57" s="11"/>
      <c r="BR57" s="9"/>
      <c r="BS57" s="10"/>
      <c r="BT57" s="14"/>
      <c r="BU57" s="279"/>
      <c r="BV57" s="273">
        <f t="shared" si="24"/>
        <v>0</v>
      </c>
      <c r="BW57" s="273">
        <f t="shared" si="25"/>
        <v>0</v>
      </c>
      <c r="BX57" s="283" t="e">
        <f t="shared" si="26"/>
        <v>#DIV/0!</v>
      </c>
      <c r="BY57" s="283" t="e">
        <f t="shared" si="27"/>
        <v>#DIV/0!</v>
      </c>
      <c r="BZ57" s="11"/>
      <c r="CA57" s="9"/>
      <c r="CB57" s="9"/>
      <c r="CC57" s="12"/>
      <c r="CD57" s="15"/>
      <c r="CE57" s="15"/>
      <c r="CF57" s="9" t="e">
        <f t="shared" si="28"/>
        <v>#N/A</v>
      </c>
      <c r="CG57" s="9">
        <f t="shared" si="29"/>
        <v>0</v>
      </c>
      <c r="CH57" s="9" t="e">
        <f t="shared" si="34"/>
        <v>#N/A</v>
      </c>
      <c r="CI57" s="9"/>
      <c r="CJ57" s="296" t="e">
        <f t="shared" si="30"/>
        <v>#N/A</v>
      </c>
      <c r="CK57" s="11"/>
      <c r="CL57" s="15"/>
      <c r="CM57" s="9"/>
      <c r="CN57" s="10">
        <v>109</v>
      </c>
      <c r="CO57" s="10">
        <f t="shared" si="36"/>
        <v>0</v>
      </c>
      <c r="CP57" s="10">
        <f t="shared" si="37"/>
        <v>0</v>
      </c>
      <c r="CQ57" s="191" t="e">
        <f t="shared" si="38"/>
        <v>#DIV/0!</v>
      </c>
      <c r="CR57" s="16"/>
      <c r="CS57" s="16"/>
      <c r="CT57" s="16"/>
      <c r="CU57" s="14"/>
      <c r="CV57" s="14"/>
      <c r="CW57" s="14"/>
      <c r="CX57" s="16"/>
      <c r="CY57" s="16"/>
      <c r="CZ57" s="16"/>
      <c r="DA57" s="16"/>
      <c r="DB57" s="16"/>
      <c r="DC57" s="16"/>
      <c r="DD57" s="16"/>
      <c r="DE57" s="16"/>
      <c r="DF57" s="16"/>
      <c r="DG57" s="16"/>
      <c r="DH57" s="16"/>
      <c r="DI57" s="11"/>
      <c r="DJ57" s="10"/>
      <c r="DK57" s="213" t="e">
        <f t="shared" si="41"/>
        <v>#DIV/0!</v>
      </c>
      <c r="DL57" s="213" t="e">
        <f t="shared" si="42"/>
        <v>#DIV/0!</v>
      </c>
      <c r="DM57" s="11"/>
      <c r="DN57" s="10"/>
      <c r="DO57" s="11"/>
      <c r="DP57" s="10"/>
      <c r="DQ57" s="16"/>
      <c r="DR57" s="11"/>
      <c r="DS57" s="10"/>
      <c r="DT57" s="16"/>
      <c r="DU57" s="11"/>
      <c r="DV57" s="9"/>
      <c r="DW57" s="338" t="e">
        <f t="shared" si="43"/>
        <v>#DIV/0!</v>
      </c>
      <c r="DX57" s="213" t="e">
        <f t="shared" si="44"/>
        <v>#DIV/0!</v>
      </c>
      <c r="DY57" s="304"/>
      <c r="DZ57" s="213"/>
      <c r="EA57" s="11"/>
      <c r="EB57" s="10"/>
      <c r="EC57" s="11"/>
      <c r="ED57" s="10"/>
      <c r="EE57" s="158"/>
      <c r="EF57" s="159"/>
      <c r="EG57" s="158"/>
      <c r="EH57" s="160"/>
      <c r="EI57" s="351">
        <f t="shared" si="31"/>
        <v>0</v>
      </c>
      <c r="EJ57" s="352" t="e">
        <f t="shared" si="45"/>
        <v>#DIV/0!</v>
      </c>
      <c r="EK57" s="241" t="e">
        <f t="shared" si="46"/>
        <v>#DIV/0!</v>
      </c>
      <c r="EL57" s="9"/>
      <c r="EM57" s="20" t="e">
        <f t="shared" si="47"/>
        <v>#DIV/0!</v>
      </c>
      <c r="EN57" s="353" t="e">
        <f t="shared" si="48"/>
        <v>#DIV/0!</v>
      </c>
      <c r="EO57" s="12"/>
      <c r="EP57" s="120"/>
    </row>
    <row r="58" spans="1:146" s="121" customFormat="1" ht="20.100000000000001" customHeight="1">
      <c r="A58" s="162" t="s">
        <v>11</v>
      </c>
      <c r="B58" s="229"/>
      <c r="C58" s="15"/>
      <c r="D58" s="9"/>
      <c r="E58" s="9"/>
      <c r="F58" s="9"/>
      <c r="G58" s="12"/>
      <c r="H58" s="11"/>
      <c r="I58" s="9"/>
      <c r="J58" s="9"/>
      <c r="K58" s="20"/>
      <c r="L58" s="9"/>
      <c r="M58" s="9"/>
      <c r="N58" s="9"/>
      <c r="O58" s="298"/>
      <c r="P58" s="9"/>
      <c r="Q58" s="24">
        <f t="shared" si="39"/>
        <v>0</v>
      </c>
      <c r="R58" s="119">
        <f t="shared" si="21"/>
        <v>0</v>
      </c>
      <c r="S58" s="18">
        <f t="shared" si="40"/>
        <v>0</v>
      </c>
      <c r="T58" s="11"/>
      <c r="U58" s="9"/>
      <c r="V58" s="9"/>
      <c r="W58" s="24">
        <f t="shared" si="22"/>
        <v>0</v>
      </c>
      <c r="X58" s="9"/>
      <c r="Y58" s="9"/>
      <c r="Z58" s="9"/>
      <c r="AA58" s="9"/>
      <c r="AB58" s="12"/>
      <c r="AC58" s="15"/>
      <c r="AD58" s="200"/>
      <c r="AE58" s="200"/>
      <c r="AF58" s="200"/>
      <c r="AG58" s="200"/>
      <c r="AH58" s="241">
        <f t="shared" si="32"/>
        <v>0</v>
      </c>
      <c r="AI58" s="239" t="e">
        <f t="shared" si="33"/>
        <v>#DIV/0!</v>
      </c>
      <c r="AJ58" s="9"/>
      <c r="AK58" s="9"/>
      <c r="AL58" s="9"/>
      <c r="AM58" s="9"/>
      <c r="AN58" s="9"/>
      <c r="AO58" s="9"/>
      <c r="AP58" s="11"/>
      <c r="AQ58" s="15"/>
      <c r="AR58" s="24">
        <f t="shared" si="35"/>
        <v>0</v>
      </c>
      <c r="AS58" s="271" t="e">
        <f t="shared" si="23"/>
        <v>#DIV/0!</v>
      </c>
      <c r="AT58" s="9"/>
      <c r="AU58" s="9"/>
      <c r="AV58" s="15"/>
      <c r="AW58" s="9"/>
      <c r="AX58" s="9"/>
      <c r="AY58" s="10"/>
      <c r="AZ58" s="11"/>
      <c r="BA58" s="10"/>
      <c r="BB58" s="11"/>
      <c r="BC58" s="12"/>
      <c r="BD58" s="11"/>
      <c r="BE58" s="9"/>
      <c r="BF58" s="9"/>
      <c r="BG58" s="9"/>
      <c r="BH58" s="12"/>
      <c r="BI58" s="11"/>
      <c r="BJ58" s="15"/>
      <c r="BK58" s="9"/>
      <c r="BL58" s="9"/>
      <c r="BM58" s="10"/>
      <c r="BN58" s="11"/>
      <c r="BO58" s="9"/>
      <c r="BP58" s="10"/>
      <c r="BQ58" s="11"/>
      <c r="BR58" s="9"/>
      <c r="BS58" s="10"/>
      <c r="BT58" s="14"/>
      <c r="BU58" s="279"/>
      <c r="BV58" s="273">
        <f t="shared" si="24"/>
        <v>0</v>
      </c>
      <c r="BW58" s="273">
        <f t="shared" si="25"/>
        <v>0</v>
      </c>
      <c r="BX58" s="283" t="e">
        <f t="shared" si="26"/>
        <v>#DIV/0!</v>
      </c>
      <c r="BY58" s="283" t="e">
        <f t="shared" si="27"/>
        <v>#DIV/0!</v>
      </c>
      <c r="BZ58" s="11"/>
      <c r="CA58" s="9"/>
      <c r="CB58" s="9"/>
      <c r="CC58" s="12"/>
      <c r="CD58" s="15"/>
      <c r="CE58" s="15"/>
      <c r="CF58" s="9" t="e">
        <f t="shared" si="28"/>
        <v>#N/A</v>
      </c>
      <c r="CG58" s="9">
        <f t="shared" si="29"/>
        <v>0</v>
      </c>
      <c r="CH58" s="9" t="e">
        <f t="shared" si="34"/>
        <v>#N/A</v>
      </c>
      <c r="CI58" s="9"/>
      <c r="CJ58" s="296" t="e">
        <f t="shared" si="30"/>
        <v>#N/A</v>
      </c>
      <c r="CK58" s="11"/>
      <c r="CL58" s="15"/>
      <c r="CM58" s="9"/>
      <c r="CN58" s="10">
        <v>109</v>
      </c>
      <c r="CO58" s="10">
        <f t="shared" si="36"/>
        <v>0</v>
      </c>
      <c r="CP58" s="10">
        <f t="shared" si="37"/>
        <v>0</v>
      </c>
      <c r="CQ58" s="191" t="e">
        <f t="shared" si="38"/>
        <v>#DIV/0!</v>
      </c>
      <c r="CR58" s="16"/>
      <c r="CS58" s="16"/>
      <c r="CT58" s="16"/>
      <c r="CU58" s="14"/>
      <c r="CV58" s="14"/>
      <c r="CW58" s="14"/>
      <c r="CX58" s="16"/>
      <c r="CY58" s="16"/>
      <c r="CZ58" s="16"/>
      <c r="DA58" s="16"/>
      <c r="DB58" s="16"/>
      <c r="DC58" s="16"/>
      <c r="DD58" s="16"/>
      <c r="DE58" s="16"/>
      <c r="DF58" s="16"/>
      <c r="DG58" s="16"/>
      <c r="DH58" s="16"/>
      <c r="DI58" s="11"/>
      <c r="DJ58" s="10"/>
      <c r="DK58" s="213" t="e">
        <f t="shared" si="41"/>
        <v>#DIV/0!</v>
      </c>
      <c r="DL58" s="213" t="e">
        <f t="shared" si="42"/>
        <v>#DIV/0!</v>
      </c>
      <c r="DM58" s="11"/>
      <c r="DN58" s="10"/>
      <c r="DO58" s="11"/>
      <c r="DP58" s="10"/>
      <c r="DQ58" s="16"/>
      <c r="DR58" s="11"/>
      <c r="DS58" s="10"/>
      <c r="DT58" s="16"/>
      <c r="DU58" s="11"/>
      <c r="DV58" s="9"/>
      <c r="DW58" s="338" t="e">
        <f t="shared" si="43"/>
        <v>#DIV/0!</v>
      </c>
      <c r="DX58" s="213" t="e">
        <f t="shared" si="44"/>
        <v>#DIV/0!</v>
      </c>
      <c r="DY58" s="304"/>
      <c r="DZ58" s="213"/>
      <c r="EA58" s="11"/>
      <c r="EB58" s="10"/>
      <c r="EC58" s="11"/>
      <c r="ED58" s="10"/>
      <c r="EE58" s="158"/>
      <c r="EF58" s="159"/>
      <c r="EG58" s="158"/>
      <c r="EH58" s="160"/>
      <c r="EI58" s="351">
        <f t="shared" si="31"/>
        <v>0</v>
      </c>
      <c r="EJ58" s="352" t="e">
        <f t="shared" si="45"/>
        <v>#DIV/0!</v>
      </c>
      <c r="EK58" s="241" t="e">
        <f t="shared" si="46"/>
        <v>#DIV/0!</v>
      </c>
      <c r="EL58" s="9"/>
      <c r="EM58" s="20" t="e">
        <f t="shared" si="47"/>
        <v>#DIV/0!</v>
      </c>
      <c r="EN58" s="353" t="e">
        <f t="shared" si="48"/>
        <v>#DIV/0!</v>
      </c>
      <c r="EO58" s="12"/>
      <c r="EP58" s="120"/>
    </row>
    <row r="59" spans="1:146" s="118" customFormat="1" ht="20.100000000000001" customHeight="1">
      <c r="A59" s="161" t="s">
        <v>12</v>
      </c>
      <c r="B59" s="228"/>
      <c r="C59" s="7"/>
      <c r="D59" s="1"/>
      <c r="E59" s="1"/>
      <c r="F59" s="1"/>
      <c r="G59" s="4"/>
      <c r="H59" s="3"/>
      <c r="I59" s="1"/>
      <c r="J59" s="1"/>
      <c r="K59" s="19"/>
      <c r="L59" s="1"/>
      <c r="M59" s="1"/>
      <c r="N59" s="1"/>
      <c r="O59" s="297"/>
      <c r="P59" s="1"/>
      <c r="Q59" s="22">
        <f t="shared" si="39"/>
        <v>0</v>
      </c>
      <c r="R59" s="116">
        <f t="shared" si="21"/>
        <v>0</v>
      </c>
      <c r="S59" s="17">
        <f t="shared" si="40"/>
        <v>0</v>
      </c>
      <c r="T59" s="3"/>
      <c r="U59" s="1"/>
      <c r="V59" s="1"/>
      <c r="W59" s="22">
        <f t="shared" si="22"/>
        <v>0</v>
      </c>
      <c r="X59" s="1"/>
      <c r="Y59" s="1"/>
      <c r="Z59" s="1"/>
      <c r="AA59" s="1"/>
      <c r="AB59" s="4"/>
      <c r="AC59" s="7"/>
      <c r="AD59" s="199"/>
      <c r="AE59" s="199"/>
      <c r="AF59" s="199"/>
      <c r="AG59" s="199"/>
      <c r="AH59" s="240">
        <f t="shared" si="32"/>
        <v>0</v>
      </c>
      <c r="AI59" s="237" t="e">
        <f t="shared" si="33"/>
        <v>#DIV/0!</v>
      </c>
      <c r="AJ59" s="1"/>
      <c r="AK59" s="1"/>
      <c r="AL59" s="1"/>
      <c r="AM59" s="1"/>
      <c r="AN59" s="1"/>
      <c r="AO59" s="1"/>
      <c r="AP59" s="3"/>
      <c r="AQ59" s="7"/>
      <c r="AR59" s="22">
        <f t="shared" si="35"/>
        <v>0</v>
      </c>
      <c r="AS59" s="270" t="e">
        <f t="shared" si="23"/>
        <v>#DIV/0!</v>
      </c>
      <c r="AT59" s="1"/>
      <c r="AU59" s="1"/>
      <c r="AV59" s="7"/>
      <c r="AW59" s="1"/>
      <c r="AX59" s="1"/>
      <c r="AY59" s="2"/>
      <c r="AZ59" s="3"/>
      <c r="BA59" s="2"/>
      <c r="BB59" s="3"/>
      <c r="BC59" s="4"/>
      <c r="BD59" s="3"/>
      <c r="BE59" s="1"/>
      <c r="BF59" s="1"/>
      <c r="BG59" s="1"/>
      <c r="BH59" s="4"/>
      <c r="BI59" s="3"/>
      <c r="BJ59" s="7"/>
      <c r="BK59" s="1"/>
      <c r="BL59" s="1"/>
      <c r="BM59" s="2"/>
      <c r="BN59" s="3"/>
      <c r="BO59" s="1"/>
      <c r="BP59" s="2"/>
      <c r="BQ59" s="3"/>
      <c r="BR59" s="1"/>
      <c r="BS59" s="2"/>
      <c r="BT59" s="6"/>
      <c r="BU59" s="278"/>
      <c r="BV59" s="272">
        <f t="shared" si="24"/>
        <v>0</v>
      </c>
      <c r="BW59" s="272">
        <f t="shared" si="25"/>
        <v>0</v>
      </c>
      <c r="BX59" s="282" t="e">
        <f t="shared" si="26"/>
        <v>#DIV/0!</v>
      </c>
      <c r="BY59" s="282" t="e">
        <f t="shared" si="27"/>
        <v>#DIV/0!</v>
      </c>
      <c r="BZ59" s="3"/>
      <c r="CA59" s="1"/>
      <c r="CB59" s="1"/>
      <c r="CC59" s="4"/>
      <c r="CD59" s="7"/>
      <c r="CE59" s="7"/>
      <c r="CF59" s="1" t="e">
        <f t="shared" si="28"/>
        <v>#N/A</v>
      </c>
      <c r="CG59" s="1">
        <f t="shared" si="29"/>
        <v>0</v>
      </c>
      <c r="CH59" s="1" t="e">
        <f t="shared" si="34"/>
        <v>#N/A</v>
      </c>
      <c r="CI59" s="1"/>
      <c r="CJ59" s="189" t="e">
        <f t="shared" si="30"/>
        <v>#N/A</v>
      </c>
      <c r="CK59" s="3"/>
      <c r="CL59" s="7"/>
      <c r="CM59" s="1"/>
      <c r="CN59" s="2">
        <v>109</v>
      </c>
      <c r="CO59" s="2">
        <f t="shared" si="36"/>
        <v>0</v>
      </c>
      <c r="CP59" s="2">
        <f t="shared" si="37"/>
        <v>0</v>
      </c>
      <c r="CQ59" s="190" t="e">
        <f t="shared" si="38"/>
        <v>#DIV/0!</v>
      </c>
      <c r="CR59" s="8"/>
      <c r="CS59" s="8"/>
      <c r="CT59" s="8"/>
      <c r="CU59" s="6"/>
      <c r="CV59" s="6"/>
      <c r="CW59" s="6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3"/>
      <c r="DJ59" s="2"/>
      <c r="DK59" s="212" t="e">
        <f t="shared" si="41"/>
        <v>#DIV/0!</v>
      </c>
      <c r="DL59" s="212" t="e">
        <f t="shared" si="42"/>
        <v>#DIV/0!</v>
      </c>
      <c r="DM59" s="3"/>
      <c r="DN59" s="2"/>
      <c r="DO59" s="3"/>
      <c r="DP59" s="2"/>
      <c r="DQ59" s="8"/>
      <c r="DR59" s="3"/>
      <c r="DS59" s="2"/>
      <c r="DT59" s="8"/>
      <c r="DU59" s="3"/>
      <c r="DV59" s="1"/>
      <c r="DW59" s="337" t="e">
        <f t="shared" si="43"/>
        <v>#DIV/0!</v>
      </c>
      <c r="DX59" s="212" t="e">
        <f t="shared" si="44"/>
        <v>#DIV/0!</v>
      </c>
      <c r="DY59" s="303"/>
      <c r="DZ59" s="212"/>
      <c r="EA59" s="3"/>
      <c r="EB59" s="2"/>
      <c r="EC59" s="3"/>
      <c r="ED59" s="2"/>
      <c r="EE59" s="155"/>
      <c r="EF59" s="156"/>
      <c r="EG59" s="155"/>
      <c r="EH59" s="157"/>
      <c r="EI59" s="348">
        <f t="shared" si="31"/>
        <v>0</v>
      </c>
      <c r="EJ59" s="349" t="e">
        <f t="shared" si="45"/>
        <v>#DIV/0!</v>
      </c>
      <c r="EK59" s="240" t="e">
        <f t="shared" si="46"/>
        <v>#DIV/0!</v>
      </c>
      <c r="EL59" s="1"/>
      <c r="EM59" s="19" t="e">
        <f t="shared" si="47"/>
        <v>#DIV/0!</v>
      </c>
      <c r="EN59" s="350" t="e">
        <f t="shared" si="48"/>
        <v>#DIV/0!</v>
      </c>
      <c r="EO59" s="4"/>
      <c r="EP59" s="117"/>
    </row>
    <row r="60" spans="1:146" s="118" customFormat="1" ht="20.100000000000001" customHeight="1">
      <c r="A60" s="161" t="s">
        <v>12</v>
      </c>
      <c r="B60" s="228"/>
      <c r="C60" s="7"/>
      <c r="D60" s="1"/>
      <c r="E60" s="1"/>
      <c r="F60" s="1"/>
      <c r="G60" s="4"/>
      <c r="H60" s="3"/>
      <c r="I60" s="1"/>
      <c r="J60" s="1"/>
      <c r="K60" s="19"/>
      <c r="L60" s="1"/>
      <c r="M60" s="1"/>
      <c r="N60" s="1"/>
      <c r="O60" s="297"/>
      <c r="P60" s="1"/>
      <c r="Q60" s="22">
        <f t="shared" si="39"/>
        <v>0</v>
      </c>
      <c r="R60" s="116">
        <f t="shared" si="21"/>
        <v>0</v>
      </c>
      <c r="S60" s="17">
        <f t="shared" si="40"/>
        <v>0</v>
      </c>
      <c r="T60" s="3"/>
      <c r="U60" s="1"/>
      <c r="V60" s="1"/>
      <c r="W60" s="22">
        <f t="shared" si="22"/>
        <v>0</v>
      </c>
      <c r="X60" s="1"/>
      <c r="Y60" s="1"/>
      <c r="Z60" s="1"/>
      <c r="AA60" s="1"/>
      <c r="AB60" s="4"/>
      <c r="AC60" s="7"/>
      <c r="AD60" s="199"/>
      <c r="AE60" s="199"/>
      <c r="AF60" s="199"/>
      <c r="AG60" s="199"/>
      <c r="AH60" s="240">
        <f t="shared" si="32"/>
        <v>0</v>
      </c>
      <c r="AI60" s="237" t="e">
        <f t="shared" si="33"/>
        <v>#DIV/0!</v>
      </c>
      <c r="AJ60" s="1"/>
      <c r="AK60" s="1"/>
      <c r="AL60" s="1"/>
      <c r="AM60" s="1"/>
      <c r="AN60" s="1"/>
      <c r="AO60" s="1"/>
      <c r="AP60" s="3"/>
      <c r="AQ60" s="7"/>
      <c r="AR60" s="22">
        <f t="shared" si="35"/>
        <v>0</v>
      </c>
      <c r="AS60" s="270" t="e">
        <f t="shared" si="23"/>
        <v>#DIV/0!</v>
      </c>
      <c r="AT60" s="1"/>
      <c r="AU60" s="1"/>
      <c r="AV60" s="7"/>
      <c r="AW60" s="1"/>
      <c r="AX60" s="1"/>
      <c r="AY60" s="2"/>
      <c r="AZ60" s="3"/>
      <c r="BA60" s="2"/>
      <c r="BB60" s="3"/>
      <c r="BC60" s="4"/>
      <c r="BD60" s="3"/>
      <c r="BE60" s="1"/>
      <c r="BF60" s="1"/>
      <c r="BG60" s="1"/>
      <c r="BH60" s="4"/>
      <c r="BI60" s="3"/>
      <c r="BJ60" s="7"/>
      <c r="BK60" s="1"/>
      <c r="BL60" s="1"/>
      <c r="BM60" s="2"/>
      <c r="BN60" s="3"/>
      <c r="BO60" s="1"/>
      <c r="BP60" s="2"/>
      <c r="BQ60" s="3"/>
      <c r="BR60" s="1"/>
      <c r="BS60" s="2"/>
      <c r="BT60" s="6"/>
      <c r="BU60" s="278"/>
      <c r="BV60" s="272">
        <f t="shared" si="24"/>
        <v>0</v>
      </c>
      <c r="BW60" s="272">
        <f t="shared" si="25"/>
        <v>0</v>
      </c>
      <c r="BX60" s="282" t="e">
        <f t="shared" si="26"/>
        <v>#DIV/0!</v>
      </c>
      <c r="BY60" s="282" t="e">
        <f t="shared" si="27"/>
        <v>#DIV/0!</v>
      </c>
      <c r="BZ60" s="3"/>
      <c r="CA60" s="1"/>
      <c r="CB60" s="1"/>
      <c r="CC60" s="4"/>
      <c r="CD60" s="7"/>
      <c r="CE60" s="7"/>
      <c r="CF60" s="1" t="e">
        <f t="shared" si="28"/>
        <v>#N/A</v>
      </c>
      <c r="CG60" s="1">
        <f t="shared" si="29"/>
        <v>0</v>
      </c>
      <c r="CH60" s="1" t="e">
        <f t="shared" si="34"/>
        <v>#N/A</v>
      </c>
      <c r="CI60" s="1"/>
      <c r="CJ60" s="189" t="e">
        <f t="shared" si="30"/>
        <v>#N/A</v>
      </c>
      <c r="CK60" s="3"/>
      <c r="CL60" s="7"/>
      <c r="CM60" s="1"/>
      <c r="CN60" s="2">
        <v>109</v>
      </c>
      <c r="CO60" s="2">
        <f t="shared" si="36"/>
        <v>0</v>
      </c>
      <c r="CP60" s="2">
        <f t="shared" si="37"/>
        <v>0</v>
      </c>
      <c r="CQ60" s="190" t="e">
        <f t="shared" si="38"/>
        <v>#DIV/0!</v>
      </c>
      <c r="CR60" s="8"/>
      <c r="CS60" s="8"/>
      <c r="CT60" s="8"/>
      <c r="CU60" s="6"/>
      <c r="CV60" s="6"/>
      <c r="CW60" s="6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3"/>
      <c r="DJ60" s="2"/>
      <c r="DK60" s="212" t="e">
        <f t="shared" si="41"/>
        <v>#DIV/0!</v>
      </c>
      <c r="DL60" s="212" t="e">
        <f t="shared" si="42"/>
        <v>#DIV/0!</v>
      </c>
      <c r="DM60" s="3"/>
      <c r="DN60" s="2"/>
      <c r="DO60" s="3"/>
      <c r="DP60" s="2"/>
      <c r="DQ60" s="8"/>
      <c r="DR60" s="3"/>
      <c r="DS60" s="2"/>
      <c r="DT60" s="8"/>
      <c r="DU60" s="3"/>
      <c r="DV60" s="1"/>
      <c r="DW60" s="337" t="e">
        <f t="shared" si="43"/>
        <v>#DIV/0!</v>
      </c>
      <c r="DX60" s="212" t="e">
        <f t="shared" si="44"/>
        <v>#DIV/0!</v>
      </c>
      <c r="DY60" s="303"/>
      <c r="DZ60" s="212"/>
      <c r="EA60" s="3"/>
      <c r="EB60" s="2"/>
      <c r="EC60" s="3"/>
      <c r="ED60" s="2"/>
      <c r="EE60" s="155"/>
      <c r="EF60" s="156"/>
      <c r="EG60" s="155"/>
      <c r="EH60" s="157"/>
      <c r="EI60" s="348">
        <f t="shared" si="31"/>
        <v>0</v>
      </c>
      <c r="EJ60" s="349" t="e">
        <f t="shared" si="45"/>
        <v>#DIV/0!</v>
      </c>
      <c r="EK60" s="240" t="e">
        <f t="shared" si="46"/>
        <v>#DIV/0!</v>
      </c>
      <c r="EL60" s="1"/>
      <c r="EM60" s="19" t="e">
        <f t="shared" si="47"/>
        <v>#DIV/0!</v>
      </c>
      <c r="EN60" s="350" t="e">
        <f t="shared" si="48"/>
        <v>#DIV/0!</v>
      </c>
      <c r="EO60" s="4"/>
      <c r="EP60" s="117"/>
    </row>
    <row r="61" spans="1:146" s="121" customFormat="1" ht="20.100000000000001" customHeight="1">
      <c r="A61" s="162" t="s">
        <v>12</v>
      </c>
      <c r="B61" s="229"/>
      <c r="C61" s="15"/>
      <c r="D61" s="9"/>
      <c r="E61" s="9"/>
      <c r="F61" s="9"/>
      <c r="G61" s="12"/>
      <c r="H61" s="11"/>
      <c r="I61" s="9"/>
      <c r="J61" s="9"/>
      <c r="K61" s="20"/>
      <c r="L61" s="9"/>
      <c r="M61" s="9"/>
      <c r="N61" s="9"/>
      <c r="O61" s="298"/>
      <c r="P61" s="9"/>
      <c r="Q61" s="24">
        <f t="shared" si="39"/>
        <v>0</v>
      </c>
      <c r="R61" s="119">
        <f t="shared" si="21"/>
        <v>0</v>
      </c>
      <c r="S61" s="18">
        <f t="shared" si="40"/>
        <v>0</v>
      </c>
      <c r="T61" s="11"/>
      <c r="U61" s="9"/>
      <c r="V61" s="9"/>
      <c r="W61" s="24">
        <f t="shared" si="22"/>
        <v>0</v>
      </c>
      <c r="X61" s="9"/>
      <c r="Y61" s="9"/>
      <c r="Z61" s="9"/>
      <c r="AA61" s="9"/>
      <c r="AB61" s="12"/>
      <c r="AC61" s="15"/>
      <c r="AD61" s="200"/>
      <c r="AE61" s="200"/>
      <c r="AF61" s="200"/>
      <c r="AG61" s="200"/>
      <c r="AH61" s="241">
        <f t="shared" si="32"/>
        <v>0</v>
      </c>
      <c r="AI61" s="239" t="e">
        <f t="shared" si="33"/>
        <v>#DIV/0!</v>
      </c>
      <c r="AJ61" s="9"/>
      <c r="AK61" s="9"/>
      <c r="AL61" s="9"/>
      <c r="AM61" s="9"/>
      <c r="AN61" s="9"/>
      <c r="AO61" s="9"/>
      <c r="AP61" s="11"/>
      <c r="AQ61" s="15"/>
      <c r="AR61" s="24">
        <f t="shared" si="35"/>
        <v>0</v>
      </c>
      <c r="AS61" s="271" t="e">
        <f t="shared" si="23"/>
        <v>#DIV/0!</v>
      </c>
      <c r="AT61" s="9"/>
      <c r="AU61" s="9"/>
      <c r="AV61" s="15"/>
      <c r="AW61" s="9"/>
      <c r="AX61" s="9"/>
      <c r="AY61" s="10"/>
      <c r="AZ61" s="11"/>
      <c r="BA61" s="10"/>
      <c r="BB61" s="11"/>
      <c r="BC61" s="12"/>
      <c r="BD61" s="11"/>
      <c r="BE61" s="9"/>
      <c r="BF61" s="9"/>
      <c r="BG61" s="9"/>
      <c r="BH61" s="12"/>
      <c r="BI61" s="11"/>
      <c r="BJ61" s="15"/>
      <c r="BK61" s="9"/>
      <c r="BL61" s="9"/>
      <c r="BM61" s="10"/>
      <c r="BN61" s="11"/>
      <c r="BO61" s="9"/>
      <c r="BP61" s="10"/>
      <c r="BQ61" s="11"/>
      <c r="BR61" s="9"/>
      <c r="BS61" s="10"/>
      <c r="BT61" s="14"/>
      <c r="BU61" s="279"/>
      <c r="BV61" s="273">
        <f t="shared" si="24"/>
        <v>0</v>
      </c>
      <c r="BW61" s="273">
        <f t="shared" si="25"/>
        <v>0</v>
      </c>
      <c r="BX61" s="283" t="e">
        <f t="shared" si="26"/>
        <v>#DIV/0!</v>
      </c>
      <c r="BY61" s="283" t="e">
        <f t="shared" si="27"/>
        <v>#DIV/0!</v>
      </c>
      <c r="BZ61" s="11"/>
      <c r="CA61" s="9"/>
      <c r="CB61" s="9"/>
      <c r="CC61" s="12"/>
      <c r="CD61" s="15"/>
      <c r="CE61" s="15"/>
      <c r="CF61" s="9" t="e">
        <f t="shared" si="28"/>
        <v>#N/A</v>
      </c>
      <c r="CG61" s="9">
        <f t="shared" si="29"/>
        <v>0</v>
      </c>
      <c r="CH61" s="9" t="e">
        <f t="shared" si="34"/>
        <v>#N/A</v>
      </c>
      <c r="CI61" s="9"/>
      <c r="CJ61" s="296" t="e">
        <f t="shared" si="30"/>
        <v>#N/A</v>
      </c>
      <c r="CK61" s="11"/>
      <c r="CL61" s="15"/>
      <c r="CM61" s="9"/>
      <c r="CN61" s="10">
        <v>109</v>
      </c>
      <c r="CO61" s="10">
        <f t="shared" si="36"/>
        <v>0</v>
      </c>
      <c r="CP61" s="10">
        <f t="shared" si="37"/>
        <v>0</v>
      </c>
      <c r="CQ61" s="191" t="e">
        <f t="shared" si="38"/>
        <v>#DIV/0!</v>
      </c>
      <c r="CR61" s="16"/>
      <c r="CS61" s="16"/>
      <c r="CT61" s="16"/>
      <c r="CU61" s="14"/>
      <c r="CV61" s="14"/>
      <c r="CW61" s="14"/>
      <c r="CX61" s="16"/>
      <c r="CY61" s="16"/>
      <c r="CZ61" s="16"/>
      <c r="DA61" s="16"/>
      <c r="DB61" s="16"/>
      <c r="DC61" s="16"/>
      <c r="DD61" s="16"/>
      <c r="DE61" s="16"/>
      <c r="DF61" s="16"/>
      <c r="DG61" s="16"/>
      <c r="DH61" s="16"/>
      <c r="DI61" s="11"/>
      <c r="DJ61" s="10"/>
      <c r="DK61" s="213" t="e">
        <f t="shared" si="41"/>
        <v>#DIV/0!</v>
      </c>
      <c r="DL61" s="213" t="e">
        <f t="shared" si="42"/>
        <v>#DIV/0!</v>
      </c>
      <c r="DM61" s="11"/>
      <c r="DN61" s="10"/>
      <c r="DO61" s="11"/>
      <c r="DP61" s="10"/>
      <c r="DQ61" s="16"/>
      <c r="DR61" s="11"/>
      <c r="DS61" s="10"/>
      <c r="DT61" s="16"/>
      <c r="DU61" s="11"/>
      <c r="DV61" s="9"/>
      <c r="DW61" s="338" t="e">
        <f t="shared" si="43"/>
        <v>#DIV/0!</v>
      </c>
      <c r="DX61" s="213" t="e">
        <f t="shared" si="44"/>
        <v>#DIV/0!</v>
      </c>
      <c r="DY61" s="304"/>
      <c r="DZ61" s="213"/>
      <c r="EA61" s="11"/>
      <c r="EB61" s="10"/>
      <c r="EC61" s="11"/>
      <c r="ED61" s="10"/>
      <c r="EE61" s="158"/>
      <c r="EF61" s="159"/>
      <c r="EG61" s="158"/>
      <c r="EH61" s="160"/>
      <c r="EI61" s="351">
        <f t="shared" si="31"/>
        <v>0</v>
      </c>
      <c r="EJ61" s="352" t="e">
        <f t="shared" si="45"/>
        <v>#DIV/0!</v>
      </c>
      <c r="EK61" s="241" t="e">
        <f t="shared" si="46"/>
        <v>#DIV/0!</v>
      </c>
      <c r="EL61" s="9"/>
      <c r="EM61" s="20" t="e">
        <f t="shared" si="47"/>
        <v>#DIV/0!</v>
      </c>
      <c r="EN61" s="353" t="e">
        <f t="shared" si="48"/>
        <v>#DIV/0!</v>
      </c>
      <c r="EO61" s="12"/>
      <c r="EP61" s="120"/>
    </row>
    <row r="62" spans="1:146" s="121" customFormat="1" ht="18.75" customHeight="1">
      <c r="A62" s="162" t="s">
        <v>12</v>
      </c>
      <c r="B62" s="229"/>
      <c r="C62" s="15"/>
      <c r="D62" s="9"/>
      <c r="E62" s="9"/>
      <c r="F62" s="9"/>
      <c r="G62" s="12"/>
      <c r="H62" s="11"/>
      <c r="I62" s="9"/>
      <c r="J62" s="9"/>
      <c r="K62" s="20"/>
      <c r="L62" s="9"/>
      <c r="M62" s="9"/>
      <c r="N62" s="9"/>
      <c r="O62" s="298"/>
      <c r="P62" s="9"/>
      <c r="Q62" s="24">
        <f t="shared" si="39"/>
        <v>0</v>
      </c>
      <c r="R62" s="119">
        <f t="shared" si="21"/>
        <v>0</v>
      </c>
      <c r="S62" s="18">
        <f t="shared" si="40"/>
        <v>0</v>
      </c>
      <c r="T62" s="11"/>
      <c r="U62" s="9"/>
      <c r="V62" s="9"/>
      <c r="W62" s="24">
        <f t="shared" si="22"/>
        <v>0</v>
      </c>
      <c r="X62" s="9"/>
      <c r="Y62" s="9"/>
      <c r="Z62" s="9"/>
      <c r="AA62" s="9"/>
      <c r="AB62" s="12"/>
      <c r="AC62" s="15"/>
      <c r="AD62" s="200"/>
      <c r="AE62" s="200"/>
      <c r="AF62" s="200"/>
      <c r="AG62" s="200"/>
      <c r="AH62" s="241">
        <f t="shared" si="32"/>
        <v>0</v>
      </c>
      <c r="AI62" s="239" t="e">
        <f t="shared" si="33"/>
        <v>#DIV/0!</v>
      </c>
      <c r="AJ62" s="9"/>
      <c r="AK62" s="9"/>
      <c r="AL62" s="9"/>
      <c r="AM62" s="9"/>
      <c r="AN62" s="9"/>
      <c r="AO62" s="9"/>
      <c r="AP62" s="11"/>
      <c r="AQ62" s="15"/>
      <c r="AR62" s="24">
        <f t="shared" si="35"/>
        <v>0</v>
      </c>
      <c r="AS62" s="271" t="e">
        <f t="shared" si="23"/>
        <v>#DIV/0!</v>
      </c>
      <c r="AT62" s="9"/>
      <c r="AU62" s="9"/>
      <c r="AV62" s="15"/>
      <c r="AW62" s="9"/>
      <c r="AX62" s="9"/>
      <c r="AY62" s="10"/>
      <c r="AZ62" s="11"/>
      <c r="BA62" s="10"/>
      <c r="BB62" s="11"/>
      <c r="BC62" s="12"/>
      <c r="BD62" s="11"/>
      <c r="BE62" s="9"/>
      <c r="BF62" s="9"/>
      <c r="BG62" s="9"/>
      <c r="BH62" s="12"/>
      <c r="BI62" s="11"/>
      <c r="BJ62" s="15"/>
      <c r="BK62" s="9"/>
      <c r="BL62" s="9"/>
      <c r="BM62" s="10"/>
      <c r="BN62" s="11"/>
      <c r="BO62" s="9"/>
      <c r="BP62" s="10"/>
      <c r="BQ62" s="11"/>
      <c r="BR62" s="9"/>
      <c r="BS62" s="10"/>
      <c r="BT62" s="14"/>
      <c r="BU62" s="279"/>
      <c r="BV62" s="273">
        <f t="shared" si="24"/>
        <v>0</v>
      </c>
      <c r="BW62" s="273">
        <f t="shared" si="25"/>
        <v>0</v>
      </c>
      <c r="BX62" s="283" t="e">
        <f t="shared" si="26"/>
        <v>#DIV/0!</v>
      </c>
      <c r="BY62" s="283" t="e">
        <f t="shared" si="27"/>
        <v>#DIV/0!</v>
      </c>
      <c r="BZ62" s="11"/>
      <c r="CA62" s="9"/>
      <c r="CB62" s="9"/>
      <c r="CC62" s="12"/>
      <c r="CD62" s="15"/>
      <c r="CE62" s="15"/>
      <c r="CF62" s="9" t="e">
        <f t="shared" si="28"/>
        <v>#N/A</v>
      </c>
      <c r="CG62" s="9">
        <f t="shared" si="29"/>
        <v>0</v>
      </c>
      <c r="CH62" s="9" t="e">
        <f t="shared" si="34"/>
        <v>#N/A</v>
      </c>
      <c r="CI62" s="9"/>
      <c r="CJ62" s="296" t="e">
        <f t="shared" si="30"/>
        <v>#N/A</v>
      </c>
      <c r="CK62" s="11"/>
      <c r="CL62" s="15"/>
      <c r="CM62" s="9"/>
      <c r="CN62" s="10">
        <v>109</v>
      </c>
      <c r="CO62" s="10">
        <f t="shared" si="36"/>
        <v>0</v>
      </c>
      <c r="CP62" s="10">
        <f t="shared" si="37"/>
        <v>0</v>
      </c>
      <c r="CQ62" s="191" t="e">
        <f t="shared" si="38"/>
        <v>#DIV/0!</v>
      </c>
      <c r="CR62" s="16"/>
      <c r="CS62" s="16"/>
      <c r="CT62" s="16"/>
      <c r="CU62" s="14"/>
      <c r="CV62" s="14"/>
      <c r="CW62" s="14"/>
      <c r="CX62" s="16"/>
      <c r="CY62" s="16"/>
      <c r="CZ62" s="16"/>
      <c r="DA62" s="16"/>
      <c r="DB62" s="16"/>
      <c r="DC62" s="16"/>
      <c r="DD62" s="16"/>
      <c r="DE62" s="16"/>
      <c r="DF62" s="16"/>
      <c r="DG62" s="16"/>
      <c r="DH62" s="16"/>
      <c r="DI62" s="11"/>
      <c r="DJ62" s="10"/>
      <c r="DK62" s="213" t="e">
        <f t="shared" si="41"/>
        <v>#DIV/0!</v>
      </c>
      <c r="DL62" s="213" t="e">
        <f t="shared" si="42"/>
        <v>#DIV/0!</v>
      </c>
      <c r="DM62" s="11"/>
      <c r="DN62" s="10"/>
      <c r="DO62" s="11"/>
      <c r="DP62" s="10"/>
      <c r="DQ62" s="16"/>
      <c r="DR62" s="11"/>
      <c r="DS62" s="10"/>
      <c r="DT62" s="16"/>
      <c r="DU62" s="11"/>
      <c r="DV62" s="9"/>
      <c r="DW62" s="338" t="e">
        <f t="shared" si="43"/>
        <v>#DIV/0!</v>
      </c>
      <c r="DX62" s="213" t="e">
        <f t="shared" si="44"/>
        <v>#DIV/0!</v>
      </c>
      <c r="DY62" s="304"/>
      <c r="DZ62" s="213"/>
      <c r="EA62" s="11"/>
      <c r="EB62" s="10"/>
      <c r="EC62" s="11"/>
      <c r="ED62" s="10"/>
      <c r="EE62" s="158"/>
      <c r="EF62" s="159"/>
      <c r="EG62" s="158"/>
      <c r="EH62" s="160"/>
      <c r="EI62" s="351">
        <f t="shared" si="31"/>
        <v>0</v>
      </c>
      <c r="EJ62" s="352" t="e">
        <f t="shared" si="45"/>
        <v>#DIV/0!</v>
      </c>
      <c r="EK62" s="241" t="e">
        <f t="shared" si="46"/>
        <v>#DIV/0!</v>
      </c>
      <c r="EL62" s="9"/>
      <c r="EM62" s="20" t="e">
        <f t="shared" si="47"/>
        <v>#DIV/0!</v>
      </c>
      <c r="EN62" s="353" t="e">
        <f t="shared" si="48"/>
        <v>#DIV/0!</v>
      </c>
      <c r="EO62" s="12"/>
      <c r="EP62" s="120"/>
    </row>
    <row r="63" spans="1:146" s="118" customFormat="1" ht="20.100000000000001" customHeight="1">
      <c r="A63" s="161" t="s">
        <v>13</v>
      </c>
      <c r="B63" s="228"/>
      <c r="C63" s="7"/>
      <c r="D63" s="1"/>
      <c r="E63" s="1"/>
      <c r="F63" s="1"/>
      <c r="G63" s="4"/>
      <c r="H63" s="3"/>
      <c r="I63" s="1"/>
      <c r="J63" s="1"/>
      <c r="K63" s="19"/>
      <c r="L63" s="1"/>
      <c r="M63" s="1"/>
      <c r="N63" s="1"/>
      <c r="O63" s="297"/>
      <c r="P63" s="1"/>
      <c r="Q63" s="22">
        <f t="shared" si="39"/>
        <v>0</v>
      </c>
      <c r="R63" s="116">
        <f t="shared" si="21"/>
        <v>0</v>
      </c>
      <c r="S63" s="17">
        <f t="shared" si="40"/>
        <v>0</v>
      </c>
      <c r="T63" s="3"/>
      <c r="U63" s="1"/>
      <c r="V63" s="1"/>
      <c r="W63" s="22">
        <f t="shared" si="22"/>
        <v>0</v>
      </c>
      <c r="X63" s="1"/>
      <c r="Y63" s="1"/>
      <c r="Z63" s="1"/>
      <c r="AA63" s="1"/>
      <c r="AB63" s="4"/>
      <c r="AC63" s="7"/>
      <c r="AD63" s="199"/>
      <c r="AE63" s="199"/>
      <c r="AF63" s="199"/>
      <c r="AG63" s="199"/>
      <c r="AH63" s="240">
        <f t="shared" si="32"/>
        <v>0</v>
      </c>
      <c r="AI63" s="237" t="e">
        <f t="shared" si="33"/>
        <v>#DIV/0!</v>
      </c>
      <c r="AJ63" s="1"/>
      <c r="AK63" s="1"/>
      <c r="AL63" s="1"/>
      <c r="AM63" s="1"/>
      <c r="AN63" s="1"/>
      <c r="AO63" s="1"/>
      <c r="AP63" s="3"/>
      <c r="AQ63" s="7"/>
      <c r="AR63" s="22">
        <f t="shared" si="35"/>
        <v>0</v>
      </c>
      <c r="AS63" s="270" t="e">
        <f t="shared" si="23"/>
        <v>#DIV/0!</v>
      </c>
      <c r="AT63" s="1"/>
      <c r="AU63" s="1"/>
      <c r="AV63" s="7"/>
      <c r="AW63" s="1"/>
      <c r="AX63" s="1"/>
      <c r="AY63" s="2"/>
      <c r="AZ63" s="3"/>
      <c r="BA63" s="2"/>
      <c r="BB63" s="3"/>
      <c r="BC63" s="4"/>
      <c r="BD63" s="3"/>
      <c r="BE63" s="1"/>
      <c r="BF63" s="1"/>
      <c r="BG63" s="1"/>
      <c r="BH63" s="4"/>
      <c r="BI63" s="3"/>
      <c r="BJ63" s="7"/>
      <c r="BK63" s="1"/>
      <c r="BL63" s="1"/>
      <c r="BM63" s="2"/>
      <c r="BN63" s="3"/>
      <c r="BO63" s="1"/>
      <c r="BP63" s="2"/>
      <c r="BQ63" s="3"/>
      <c r="BR63" s="1"/>
      <c r="BS63" s="2"/>
      <c r="BT63" s="6"/>
      <c r="BU63" s="278"/>
      <c r="BV63" s="272">
        <f t="shared" si="24"/>
        <v>0</v>
      </c>
      <c r="BW63" s="272">
        <f t="shared" si="25"/>
        <v>0</v>
      </c>
      <c r="BX63" s="282" t="e">
        <f t="shared" si="26"/>
        <v>#DIV/0!</v>
      </c>
      <c r="BY63" s="282" t="e">
        <f t="shared" si="27"/>
        <v>#DIV/0!</v>
      </c>
      <c r="BZ63" s="3"/>
      <c r="CA63" s="1"/>
      <c r="CB63" s="1"/>
      <c r="CC63" s="4"/>
      <c r="CD63" s="7"/>
      <c r="CE63" s="7"/>
      <c r="CF63" s="1" t="e">
        <f t="shared" si="28"/>
        <v>#N/A</v>
      </c>
      <c r="CG63" s="1">
        <f t="shared" si="29"/>
        <v>0</v>
      </c>
      <c r="CH63" s="1" t="e">
        <f t="shared" si="34"/>
        <v>#N/A</v>
      </c>
      <c r="CI63" s="1"/>
      <c r="CJ63" s="189" t="e">
        <f t="shared" si="30"/>
        <v>#N/A</v>
      </c>
      <c r="CK63" s="3"/>
      <c r="CL63" s="7"/>
      <c r="CM63" s="1"/>
      <c r="CN63" s="2">
        <v>109</v>
      </c>
      <c r="CO63" s="2">
        <f t="shared" si="36"/>
        <v>0</v>
      </c>
      <c r="CP63" s="2">
        <f t="shared" si="37"/>
        <v>0</v>
      </c>
      <c r="CQ63" s="190" t="e">
        <f t="shared" si="38"/>
        <v>#DIV/0!</v>
      </c>
      <c r="CR63" s="8"/>
      <c r="CS63" s="8"/>
      <c r="CT63" s="8"/>
      <c r="CU63" s="6"/>
      <c r="CV63" s="6"/>
      <c r="CW63" s="6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3"/>
      <c r="DJ63" s="2"/>
      <c r="DK63" s="212" t="e">
        <f t="shared" si="41"/>
        <v>#DIV/0!</v>
      </c>
      <c r="DL63" s="212" t="e">
        <f t="shared" si="42"/>
        <v>#DIV/0!</v>
      </c>
      <c r="DM63" s="3"/>
      <c r="DN63" s="2"/>
      <c r="DO63" s="3"/>
      <c r="DP63" s="2"/>
      <c r="DQ63" s="8"/>
      <c r="DR63" s="3"/>
      <c r="DS63" s="2"/>
      <c r="DT63" s="8"/>
      <c r="DU63" s="3"/>
      <c r="DV63" s="1"/>
      <c r="DW63" s="337" t="e">
        <f t="shared" si="43"/>
        <v>#DIV/0!</v>
      </c>
      <c r="DX63" s="212" t="e">
        <f t="shared" si="44"/>
        <v>#DIV/0!</v>
      </c>
      <c r="DY63" s="303"/>
      <c r="DZ63" s="212"/>
      <c r="EA63" s="3"/>
      <c r="EB63" s="2"/>
      <c r="EC63" s="3"/>
      <c r="ED63" s="2"/>
      <c r="EE63" s="155"/>
      <c r="EF63" s="156"/>
      <c r="EG63" s="155"/>
      <c r="EH63" s="157"/>
      <c r="EI63" s="348">
        <f t="shared" si="31"/>
        <v>0</v>
      </c>
      <c r="EJ63" s="349" t="e">
        <f t="shared" si="45"/>
        <v>#DIV/0!</v>
      </c>
      <c r="EK63" s="240" t="e">
        <f t="shared" si="46"/>
        <v>#DIV/0!</v>
      </c>
      <c r="EL63" s="1"/>
      <c r="EM63" s="19" t="e">
        <f t="shared" si="47"/>
        <v>#DIV/0!</v>
      </c>
      <c r="EN63" s="350" t="e">
        <f t="shared" si="48"/>
        <v>#DIV/0!</v>
      </c>
      <c r="EO63" s="4"/>
      <c r="EP63" s="117"/>
    </row>
    <row r="64" spans="1:146" s="118" customFormat="1" ht="20.100000000000001" customHeight="1">
      <c r="A64" s="161" t="s">
        <v>13</v>
      </c>
      <c r="B64" s="228"/>
      <c r="C64" s="7"/>
      <c r="D64" s="1"/>
      <c r="E64" s="1"/>
      <c r="F64" s="1"/>
      <c r="G64" s="4"/>
      <c r="H64" s="3"/>
      <c r="I64" s="1"/>
      <c r="J64" s="1"/>
      <c r="K64" s="19"/>
      <c r="L64" s="1"/>
      <c r="M64" s="1"/>
      <c r="N64" s="1"/>
      <c r="O64" s="297"/>
      <c r="P64" s="1"/>
      <c r="Q64" s="22">
        <f t="shared" si="39"/>
        <v>0</v>
      </c>
      <c r="R64" s="116">
        <f t="shared" si="21"/>
        <v>0</v>
      </c>
      <c r="S64" s="17">
        <f t="shared" si="40"/>
        <v>0</v>
      </c>
      <c r="T64" s="3"/>
      <c r="U64" s="1"/>
      <c r="V64" s="1"/>
      <c r="W64" s="22">
        <f t="shared" si="22"/>
        <v>0</v>
      </c>
      <c r="X64" s="1"/>
      <c r="Y64" s="1"/>
      <c r="Z64" s="1"/>
      <c r="AA64" s="1"/>
      <c r="AB64" s="4"/>
      <c r="AC64" s="7"/>
      <c r="AD64" s="199"/>
      <c r="AE64" s="199"/>
      <c r="AF64" s="199"/>
      <c r="AG64" s="199"/>
      <c r="AH64" s="240">
        <f t="shared" si="32"/>
        <v>0</v>
      </c>
      <c r="AI64" s="237" t="e">
        <f t="shared" si="33"/>
        <v>#DIV/0!</v>
      </c>
      <c r="AJ64" s="1"/>
      <c r="AK64" s="1"/>
      <c r="AL64" s="1"/>
      <c r="AM64" s="1"/>
      <c r="AN64" s="1"/>
      <c r="AO64" s="1"/>
      <c r="AP64" s="3"/>
      <c r="AQ64" s="7"/>
      <c r="AR64" s="22">
        <f t="shared" si="35"/>
        <v>0</v>
      </c>
      <c r="AS64" s="270" t="e">
        <f t="shared" si="23"/>
        <v>#DIV/0!</v>
      </c>
      <c r="AT64" s="1"/>
      <c r="AU64" s="1"/>
      <c r="AV64" s="7"/>
      <c r="AW64" s="1"/>
      <c r="AX64" s="1"/>
      <c r="AY64" s="2"/>
      <c r="AZ64" s="3"/>
      <c r="BA64" s="2"/>
      <c r="BB64" s="3"/>
      <c r="BC64" s="4"/>
      <c r="BD64" s="3"/>
      <c r="BE64" s="1"/>
      <c r="BF64" s="1"/>
      <c r="BG64" s="1"/>
      <c r="BH64" s="4"/>
      <c r="BI64" s="3"/>
      <c r="BJ64" s="7"/>
      <c r="BK64" s="1"/>
      <c r="BL64" s="1"/>
      <c r="BM64" s="2"/>
      <c r="BN64" s="3"/>
      <c r="BO64" s="1"/>
      <c r="BP64" s="2"/>
      <c r="BQ64" s="3"/>
      <c r="BR64" s="1"/>
      <c r="BS64" s="2"/>
      <c r="BT64" s="6"/>
      <c r="BU64" s="278"/>
      <c r="BV64" s="272">
        <f t="shared" si="24"/>
        <v>0</v>
      </c>
      <c r="BW64" s="272">
        <f t="shared" si="25"/>
        <v>0</v>
      </c>
      <c r="BX64" s="282" t="e">
        <f t="shared" si="26"/>
        <v>#DIV/0!</v>
      </c>
      <c r="BY64" s="282" t="e">
        <f t="shared" si="27"/>
        <v>#DIV/0!</v>
      </c>
      <c r="BZ64" s="3"/>
      <c r="CA64" s="1"/>
      <c r="CB64" s="1"/>
      <c r="CC64" s="4"/>
      <c r="CD64" s="7"/>
      <c r="CE64" s="7"/>
      <c r="CF64" s="1" t="e">
        <f t="shared" si="28"/>
        <v>#N/A</v>
      </c>
      <c r="CG64" s="1">
        <f t="shared" si="29"/>
        <v>0</v>
      </c>
      <c r="CH64" s="1" t="e">
        <f t="shared" si="34"/>
        <v>#N/A</v>
      </c>
      <c r="CI64" s="1"/>
      <c r="CJ64" s="189" t="e">
        <f t="shared" si="30"/>
        <v>#N/A</v>
      </c>
      <c r="CK64" s="3"/>
      <c r="CL64" s="7"/>
      <c r="CM64" s="1"/>
      <c r="CN64" s="2">
        <v>109</v>
      </c>
      <c r="CO64" s="2">
        <f t="shared" si="36"/>
        <v>0</v>
      </c>
      <c r="CP64" s="2">
        <f t="shared" si="37"/>
        <v>0</v>
      </c>
      <c r="CQ64" s="190" t="e">
        <f t="shared" si="38"/>
        <v>#DIV/0!</v>
      </c>
      <c r="CR64" s="8"/>
      <c r="CS64" s="8"/>
      <c r="CT64" s="8"/>
      <c r="CU64" s="6"/>
      <c r="CV64" s="6"/>
      <c r="CW64" s="6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3"/>
      <c r="DJ64" s="2"/>
      <c r="DK64" s="212" t="e">
        <f t="shared" si="41"/>
        <v>#DIV/0!</v>
      </c>
      <c r="DL64" s="212" t="e">
        <f t="shared" si="42"/>
        <v>#DIV/0!</v>
      </c>
      <c r="DM64" s="3"/>
      <c r="DN64" s="2"/>
      <c r="DO64" s="3"/>
      <c r="DP64" s="2"/>
      <c r="DQ64" s="8"/>
      <c r="DR64" s="3"/>
      <c r="DS64" s="2"/>
      <c r="DT64" s="8"/>
      <c r="DU64" s="3"/>
      <c r="DV64" s="1"/>
      <c r="DW64" s="337" t="e">
        <f t="shared" si="43"/>
        <v>#DIV/0!</v>
      </c>
      <c r="DX64" s="212" t="e">
        <f t="shared" si="44"/>
        <v>#DIV/0!</v>
      </c>
      <c r="DY64" s="303"/>
      <c r="DZ64" s="212"/>
      <c r="EA64" s="3"/>
      <c r="EB64" s="2"/>
      <c r="EC64" s="3"/>
      <c r="ED64" s="2"/>
      <c r="EE64" s="155"/>
      <c r="EF64" s="156"/>
      <c r="EG64" s="155"/>
      <c r="EH64" s="157"/>
      <c r="EI64" s="348">
        <f t="shared" si="31"/>
        <v>0</v>
      </c>
      <c r="EJ64" s="349" t="e">
        <f t="shared" si="45"/>
        <v>#DIV/0!</v>
      </c>
      <c r="EK64" s="240" t="e">
        <f t="shared" si="46"/>
        <v>#DIV/0!</v>
      </c>
      <c r="EL64" s="1"/>
      <c r="EM64" s="19" t="e">
        <f t="shared" si="47"/>
        <v>#DIV/0!</v>
      </c>
      <c r="EN64" s="350" t="e">
        <f t="shared" si="48"/>
        <v>#DIV/0!</v>
      </c>
      <c r="EO64" s="4"/>
      <c r="EP64" s="117"/>
    </row>
    <row r="65" spans="1:146" s="121" customFormat="1" ht="20.100000000000001" customHeight="1">
      <c r="A65" s="162" t="s">
        <v>13</v>
      </c>
      <c r="B65" s="229"/>
      <c r="C65" s="15"/>
      <c r="D65" s="9"/>
      <c r="E65" s="9"/>
      <c r="F65" s="9"/>
      <c r="G65" s="12"/>
      <c r="H65" s="11"/>
      <c r="I65" s="9"/>
      <c r="J65" s="9"/>
      <c r="K65" s="20"/>
      <c r="L65" s="9"/>
      <c r="M65" s="9"/>
      <c r="N65" s="9"/>
      <c r="O65" s="298"/>
      <c r="P65" s="9"/>
      <c r="Q65" s="24">
        <f t="shared" si="39"/>
        <v>0</v>
      </c>
      <c r="R65" s="119">
        <f t="shared" si="21"/>
        <v>0</v>
      </c>
      <c r="S65" s="18">
        <f t="shared" si="40"/>
        <v>0</v>
      </c>
      <c r="T65" s="11"/>
      <c r="U65" s="9"/>
      <c r="V65" s="9"/>
      <c r="W65" s="24">
        <f t="shared" si="22"/>
        <v>0</v>
      </c>
      <c r="X65" s="9"/>
      <c r="Y65" s="9"/>
      <c r="Z65" s="9"/>
      <c r="AA65" s="9"/>
      <c r="AB65" s="12"/>
      <c r="AC65" s="15"/>
      <c r="AD65" s="200"/>
      <c r="AE65" s="200"/>
      <c r="AF65" s="200"/>
      <c r="AG65" s="200"/>
      <c r="AH65" s="241">
        <f t="shared" si="32"/>
        <v>0</v>
      </c>
      <c r="AI65" s="239" t="e">
        <f t="shared" si="33"/>
        <v>#DIV/0!</v>
      </c>
      <c r="AJ65" s="9"/>
      <c r="AK65" s="9"/>
      <c r="AL65" s="9"/>
      <c r="AM65" s="9"/>
      <c r="AN65" s="9"/>
      <c r="AO65" s="9"/>
      <c r="AP65" s="11"/>
      <c r="AQ65" s="15"/>
      <c r="AR65" s="24">
        <f t="shared" si="35"/>
        <v>0</v>
      </c>
      <c r="AS65" s="271" t="e">
        <f t="shared" si="23"/>
        <v>#DIV/0!</v>
      </c>
      <c r="AT65" s="9"/>
      <c r="AU65" s="9"/>
      <c r="AV65" s="15"/>
      <c r="AW65" s="9"/>
      <c r="AX65" s="9"/>
      <c r="AY65" s="10"/>
      <c r="AZ65" s="11"/>
      <c r="BA65" s="10"/>
      <c r="BB65" s="11"/>
      <c r="BC65" s="12"/>
      <c r="BD65" s="11"/>
      <c r="BE65" s="9"/>
      <c r="BF65" s="9"/>
      <c r="BG65" s="9"/>
      <c r="BH65" s="12"/>
      <c r="BI65" s="11"/>
      <c r="BJ65" s="15"/>
      <c r="BK65" s="9"/>
      <c r="BL65" s="9"/>
      <c r="BM65" s="10"/>
      <c r="BN65" s="11"/>
      <c r="BO65" s="9"/>
      <c r="BP65" s="10"/>
      <c r="BQ65" s="11"/>
      <c r="BR65" s="9"/>
      <c r="BS65" s="10"/>
      <c r="BT65" s="14"/>
      <c r="BU65" s="279"/>
      <c r="BV65" s="273">
        <f t="shared" si="24"/>
        <v>0</v>
      </c>
      <c r="BW65" s="273">
        <f t="shared" si="25"/>
        <v>0</v>
      </c>
      <c r="BX65" s="283" t="e">
        <f t="shared" si="26"/>
        <v>#DIV/0!</v>
      </c>
      <c r="BY65" s="283" t="e">
        <f t="shared" si="27"/>
        <v>#DIV/0!</v>
      </c>
      <c r="BZ65" s="11"/>
      <c r="CA65" s="9"/>
      <c r="CB65" s="9"/>
      <c r="CC65" s="12"/>
      <c r="CD65" s="15"/>
      <c r="CE65" s="15"/>
      <c r="CF65" s="9" t="e">
        <f t="shared" si="28"/>
        <v>#N/A</v>
      </c>
      <c r="CG65" s="9">
        <f t="shared" si="29"/>
        <v>0</v>
      </c>
      <c r="CH65" s="9" t="e">
        <f t="shared" si="34"/>
        <v>#N/A</v>
      </c>
      <c r="CI65" s="9"/>
      <c r="CJ65" s="296" t="e">
        <f t="shared" si="30"/>
        <v>#N/A</v>
      </c>
      <c r="CK65" s="11"/>
      <c r="CL65" s="15"/>
      <c r="CM65" s="9"/>
      <c r="CN65" s="10">
        <v>109</v>
      </c>
      <c r="CO65" s="10">
        <f t="shared" si="36"/>
        <v>0</v>
      </c>
      <c r="CP65" s="10">
        <f t="shared" si="37"/>
        <v>0</v>
      </c>
      <c r="CQ65" s="191" t="e">
        <f t="shared" si="38"/>
        <v>#DIV/0!</v>
      </c>
      <c r="CR65" s="16"/>
      <c r="CS65" s="16"/>
      <c r="CT65" s="16"/>
      <c r="CU65" s="14"/>
      <c r="CV65" s="14"/>
      <c r="CW65" s="14"/>
      <c r="CX65" s="16"/>
      <c r="CY65" s="16"/>
      <c r="CZ65" s="16"/>
      <c r="DA65" s="16"/>
      <c r="DB65" s="16"/>
      <c r="DC65" s="16"/>
      <c r="DD65" s="16"/>
      <c r="DE65" s="16"/>
      <c r="DF65" s="16"/>
      <c r="DG65" s="16"/>
      <c r="DH65" s="16"/>
      <c r="DI65" s="11"/>
      <c r="DJ65" s="10"/>
      <c r="DK65" s="213" t="e">
        <f t="shared" si="41"/>
        <v>#DIV/0!</v>
      </c>
      <c r="DL65" s="213" t="e">
        <f t="shared" si="42"/>
        <v>#DIV/0!</v>
      </c>
      <c r="DM65" s="11"/>
      <c r="DN65" s="10"/>
      <c r="DO65" s="11"/>
      <c r="DP65" s="10"/>
      <c r="DQ65" s="16"/>
      <c r="DR65" s="11"/>
      <c r="DS65" s="10"/>
      <c r="DT65" s="16"/>
      <c r="DU65" s="11"/>
      <c r="DV65" s="9"/>
      <c r="DW65" s="338" t="e">
        <f t="shared" si="43"/>
        <v>#DIV/0!</v>
      </c>
      <c r="DX65" s="213" t="e">
        <f t="shared" si="44"/>
        <v>#DIV/0!</v>
      </c>
      <c r="DY65" s="304"/>
      <c r="DZ65" s="213"/>
      <c r="EA65" s="11"/>
      <c r="EB65" s="10"/>
      <c r="EC65" s="11"/>
      <c r="ED65" s="10"/>
      <c r="EE65" s="158"/>
      <c r="EF65" s="159"/>
      <c r="EG65" s="158"/>
      <c r="EH65" s="160"/>
      <c r="EI65" s="351">
        <f t="shared" si="31"/>
        <v>0</v>
      </c>
      <c r="EJ65" s="352" t="e">
        <f t="shared" si="45"/>
        <v>#DIV/0!</v>
      </c>
      <c r="EK65" s="241" t="e">
        <f t="shared" si="46"/>
        <v>#DIV/0!</v>
      </c>
      <c r="EL65" s="9"/>
      <c r="EM65" s="20" t="e">
        <f t="shared" si="47"/>
        <v>#DIV/0!</v>
      </c>
      <c r="EN65" s="353" t="e">
        <f t="shared" si="48"/>
        <v>#DIV/0!</v>
      </c>
      <c r="EO65" s="12"/>
      <c r="EP65" s="120"/>
    </row>
    <row r="66" spans="1:146" s="121" customFormat="1" ht="20.100000000000001" customHeight="1">
      <c r="A66" s="162" t="s">
        <v>13</v>
      </c>
      <c r="B66" s="229"/>
      <c r="C66" s="15"/>
      <c r="D66" s="9"/>
      <c r="E66" s="9"/>
      <c r="F66" s="9"/>
      <c r="G66" s="12"/>
      <c r="H66" s="11"/>
      <c r="I66" s="9"/>
      <c r="J66" s="9"/>
      <c r="K66" s="20"/>
      <c r="L66" s="9"/>
      <c r="M66" s="9"/>
      <c r="N66" s="9"/>
      <c r="O66" s="298"/>
      <c r="P66" s="9"/>
      <c r="Q66" s="24">
        <f t="shared" si="39"/>
        <v>0</v>
      </c>
      <c r="R66" s="119">
        <f t="shared" si="21"/>
        <v>0</v>
      </c>
      <c r="S66" s="18">
        <f t="shared" si="40"/>
        <v>0</v>
      </c>
      <c r="T66" s="11"/>
      <c r="U66" s="9"/>
      <c r="V66" s="9"/>
      <c r="W66" s="24">
        <f t="shared" si="22"/>
        <v>0</v>
      </c>
      <c r="X66" s="9"/>
      <c r="Y66" s="9"/>
      <c r="Z66" s="9"/>
      <c r="AA66" s="9"/>
      <c r="AB66" s="12"/>
      <c r="AC66" s="15"/>
      <c r="AD66" s="200"/>
      <c r="AE66" s="200"/>
      <c r="AF66" s="200"/>
      <c r="AG66" s="200"/>
      <c r="AH66" s="241">
        <f t="shared" si="32"/>
        <v>0</v>
      </c>
      <c r="AI66" s="239" t="e">
        <f t="shared" si="33"/>
        <v>#DIV/0!</v>
      </c>
      <c r="AJ66" s="9"/>
      <c r="AK66" s="9"/>
      <c r="AL66" s="9"/>
      <c r="AM66" s="9"/>
      <c r="AN66" s="9"/>
      <c r="AO66" s="9"/>
      <c r="AP66" s="11"/>
      <c r="AQ66" s="15"/>
      <c r="AR66" s="24">
        <f t="shared" si="35"/>
        <v>0</v>
      </c>
      <c r="AS66" s="271" t="e">
        <f t="shared" si="23"/>
        <v>#DIV/0!</v>
      </c>
      <c r="AT66" s="9"/>
      <c r="AU66" s="9"/>
      <c r="AV66" s="15"/>
      <c r="AW66" s="9"/>
      <c r="AX66" s="9"/>
      <c r="AY66" s="10"/>
      <c r="AZ66" s="11"/>
      <c r="BA66" s="10"/>
      <c r="BB66" s="11"/>
      <c r="BC66" s="12"/>
      <c r="BD66" s="11"/>
      <c r="BE66" s="9"/>
      <c r="BF66" s="9"/>
      <c r="BG66" s="9"/>
      <c r="BH66" s="12"/>
      <c r="BI66" s="11"/>
      <c r="BJ66" s="15"/>
      <c r="BK66" s="9"/>
      <c r="BL66" s="9"/>
      <c r="BM66" s="10"/>
      <c r="BN66" s="11"/>
      <c r="BO66" s="9"/>
      <c r="BP66" s="10"/>
      <c r="BQ66" s="11"/>
      <c r="BR66" s="9"/>
      <c r="BS66" s="10"/>
      <c r="BT66" s="14"/>
      <c r="BU66" s="279"/>
      <c r="BV66" s="273">
        <f t="shared" si="24"/>
        <v>0</v>
      </c>
      <c r="BW66" s="273">
        <f t="shared" si="25"/>
        <v>0</v>
      </c>
      <c r="BX66" s="283" t="e">
        <f t="shared" si="26"/>
        <v>#DIV/0!</v>
      </c>
      <c r="BY66" s="283" t="e">
        <f t="shared" si="27"/>
        <v>#DIV/0!</v>
      </c>
      <c r="BZ66" s="11"/>
      <c r="CA66" s="9"/>
      <c r="CB66" s="9"/>
      <c r="CC66" s="12"/>
      <c r="CD66" s="15"/>
      <c r="CE66" s="15"/>
      <c r="CF66" s="9" t="e">
        <f t="shared" si="28"/>
        <v>#N/A</v>
      </c>
      <c r="CG66" s="9">
        <f t="shared" si="29"/>
        <v>0</v>
      </c>
      <c r="CH66" s="9" t="e">
        <f t="shared" si="34"/>
        <v>#N/A</v>
      </c>
      <c r="CI66" s="9"/>
      <c r="CJ66" s="296" t="e">
        <f t="shared" si="30"/>
        <v>#N/A</v>
      </c>
      <c r="CK66" s="11"/>
      <c r="CL66" s="15"/>
      <c r="CM66" s="9"/>
      <c r="CN66" s="10">
        <v>109</v>
      </c>
      <c r="CO66" s="10">
        <f t="shared" si="36"/>
        <v>0</v>
      </c>
      <c r="CP66" s="10">
        <f t="shared" si="37"/>
        <v>0</v>
      </c>
      <c r="CQ66" s="191" t="e">
        <f t="shared" si="38"/>
        <v>#DIV/0!</v>
      </c>
      <c r="CR66" s="16"/>
      <c r="CS66" s="16"/>
      <c r="CT66" s="16"/>
      <c r="CU66" s="14"/>
      <c r="CV66" s="14"/>
      <c r="CW66" s="14"/>
      <c r="CX66" s="16"/>
      <c r="CY66" s="16"/>
      <c r="CZ66" s="16"/>
      <c r="DA66" s="16"/>
      <c r="DB66" s="16"/>
      <c r="DC66" s="16"/>
      <c r="DD66" s="16"/>
      <c r="DE66" s="16"/>
      <c r="DF66" s="16"/>
      <c r="DG66" s="16"/>
      <c r="DH66" s="16"/>
      <c r="DI66" s="11"/>
      <c r="DJ66" s="10"/>
      <c r="DK66" s="213" t="e">
        <f t="shared" si="41"/>
        <v>#DIV/0!</v>
      </c>
      <c r="DL66" s="213" t="e">
        <f t="shared" si="42"/>
        <v>#DIV/0!</v>
      </c>
      <c r="DM66" s="11"/>
      <c r="DN66" s="10"/>
      <c r="DO66" s="11"/>
      <c r="DP66" s="10"/>
      <c r="DQ66" s="16"/>
      <c r="DR66" s="11"/>
      <c r="DS66" s="10"/>
      <c r="DT66" s="16"/>
      <c r="DU66" s="11"/>
      <c r="DV66" s="9"/>
      <c r="DW66" s="338" t="e">
        <f t="shared" si="43"/>
        <v>#DIV/0!</v>
      </c>
      <c r="DX66" s="213" t="e">
        <f t="shared" si="44"/>
        <v>#DIV/0!</v>
      </c>
      <c r="DY66" s="304"/>
      <c r="DZ66" s="213"/>
      <c r="EA66" s="11"/>
      <c r="EB66" s="10"/>
      <c r="EC66" s="11"/>
      <c r="ED66" s="10"/>
      <c r="EE66" s="158"/>
      <c r="EF66" s="159"/>
      <c r="EG66" s="158"/>
      <c r="EH66" s="160"/>
      <c r="EI66" s="351">
        <f t="shared" si="31"/>
        <v>0</v>
      </c>
      <c r="EJ66" s="352" t="e">
        <f t="shared" si="45"/>
        <v>#DIV/0!</v>
      </c>
      <c r="EK66" s="241" t="e">
        <f t="shared" si="46"/>
        <v>#DIV/0!</v>
      </c>
      <c r="EL66" s="9"/>
      <c r="EM66" s="20" t="e">
        <f t="shared" si="47"/>
        <v>#DIV/0!</v>
      </c>
      <c r="EN66" s="353" t="e">
        <f t="shared" si="48"/>
        <v>#DIV/0!</v>
      </c>
      <c r="EO66" s="12"/>
      <c r="EP66" s="120"/>
    </row>
    <row r="67" spans="1:146" s="118" customFormat="1" ht="20.100000000000001" customHeight="1">
      <c r="A67" s="161" t="s">
        <v>14</v>
      </c>
      <c r="B67" s="228"/>
      <c r="C67" s="7"/>
      <c r="D67" s="1"/>
      <c r="E67" s="1"/>
      <c r="F67" s="1"/>
      <c r="G67" s="4"/>
      <c r="H67" s="3"/>
      <c r="I67" s="1"/>
      <c r="J67" s="1"/>
      <c r="K67" s="19"/>
      <c r="L67" s="1"/>
      <c r="M67" s="1"/>
      <c r="N67" s="1"/>
      <c r="O67" s="297"/>
      <c r="P67" s="1"/>
      <c r="Q67" s="22">
        <f t="shared" si="39"/>
        <v>0</v>
      </c>
      <c r="R67" s="116">
        <f t="shared" si="21"/>
        <v>0</v>
      </c>
      <c r="S67" s="17">
        <f t="shared" si="40"/>
        <v>0</v>
      </c>
      <c r="T67" s="3"/>
      <c r="U67" s="1"/>
      <c r="V67" s="1"/>
      <c r="W67" s="22">
        <f t="shared" si="22"/>
        <v>0</v>
      </c>
      <c r="X67" s="1"/>
      <c r="Y67" s="1"/>
      <c r="Z67" s="1"/>
      <c r="AA67" s="1"/>
      <c r="AB67" s="4"/>
      <c r="AC67" s="7"/>
      <c r="AD67" s="199"/>
      <c r="AE67" s="199"/>
      <c r="AF67" s="199"/>
      <c r="AG67" s="199"/>
      <c r="AH67" s="240">
        <f t="shared" si="32"/>
        <v>0</v>
      </c>
      <c r="AI67" s="237" t="e">
        <f t="shared" si="33"/>
        <v>#DIV/0!</v>
      </c>
      <c r="AJ67" s="1"/>
      <c r="AK67" s="1"/>
      <c r="AL67" s="1"/>
      <c r="AM67" s="1"/>
      <c r="AN67" s="1"/>
      <c r="AO67" s="1"/>
      <c r="AP67" s="3"/>
      <c r="AQ67" s="7"/>
      <c r="AR67" s="22">
        <f t="shared" si="35"/>
        <v>0</v>
      </c>
      <c r="AS67" s="270" t="e">
        <f t="shared" si="23"/>
        <v>#DIV/0!</v>
      </c>
      <c r="AT67" s="1"/>
      <c r="AU67" s="1"/>
      <c r="AV67" s="7"/>
      <c r="AW67" s="1"/>
      <c r="AX67" s="1"/>
      <c r="AY67" s="2"/>
      <c r="AZ67" s="3"/>
      <c r="BA67" s="2"/>
      <c r="BB67" s="3"/>
      <c r="BC67" s="4"/>
      <c r="BD67" s="3"/>
      <c r="BE67" s="1"/>
      <c r="BF67" s="1"/>
      <c r="BG67" s="1"/>
      <c r="BH67" s="4"/>
      <c r="BI67" s="3"/>
      <c r="BJ67" s="7"/>
      <c r="BK67" s="1"/>
      <c r="BL67" s="1"/>
      <c r="BM67" s="2"/>
      <c r="BN67" s="3"/>
      <c r="BO67" s="1"/>
      <c r="BP67" s="2"/>
      <c r="BQ67" s="3"/>
      <c r="BR67" s="1"/>
      <c r="BS67" s="2"/>
      <c r="BT67" s="6"/>
      <c r="BU67" s="278"/>
      <c r="BV67" s="272">
        <f t="shared" si="24"/>
        <v>0</v>
      </c>
      <c r="BW67" s="272">
        <f t="shared" si="25"/>
        <v>0</v>
      </c>
      <c r="BX67" s="282" t="e">
        <f t="shared" si="26"/>
        <v>#DIV/0!</v>
      </c>
      <c r="BY67" s="282" t="e">
        <f t="shared" si="27"/>
        <v>#DIV/0!</v>
      </c>
      <c r="BZ67" s="3"/>
      <c r="CA67" s="1"/>
      <c r="CB67" s="1"/>
      <c r="CC67" s="4"/>
      <c r="CD67" s="7"/>
      <c r="CE67" s="7"/>
      <c r="CF67" s="1" t="e">
        <f t="shared" si="28"/>
        <v>#N/A</v>
      </c>
      <c r="CG67" s="1">
        <f t="shared" si="29"/>
        <v>0</v>
      </c>
      <c r="CH67" s="1" t="e">
        <f t="shared" si="34"/>
        <v>#N/A</v>
      </c>
      <c r="CI67" s="1"/>
      <c r="CJ67" s="189" t="e">
        <f t="shared" si="30"/>
        <v>#N/A</v>
      </c>
      <c r="CK67" s="3"/>
      <c r="CL67" s="7"/>
      <c r="CM67" s="1"/>
      <c r="CN67" s="2">
        <v>109</v>
      </c>
      <c r="CO67" s="2">
        <f t="shared" si="36"/>
        <v>0</v>
      </c>
      <c r="CP67" s="2">
        <f t="shared" si="37"/>
        <v>0</v>
      </c>
      <c r="CQ67" s="190" t="e">
        <f t="shared" si="38"/>
        <v>#DIV/0!</v>
      </c>
      <c r="CR67" s="8"/>
      <c r="CS67" s="8"/>
      <c r="CT67" s="8"/>
      <c r="CU67" s="6"/>
      <c r="CV67" s="6"/>
      <c r="CW67" s="6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/>
      <c r="DI67" s="3"/>
      <c r="DJ67" s="2"/>
      <c r="DK67" s="212" t="e">
        <f t="shared" si="41"/>
        <v>#DIV/0!</v>
      </c>
      <c r="DL67" s="212" t="e">
        <f t="shared" si="42"/>
        <v>#DIV/0!</v>
      </c>
      <c r="DM67" s="3"/>
      <c r="DN67" s="2"/>
      <c r="DO67" s="3"/>
      <c r="DP67" s="2"/>
      <c r="DQ67" s="8"/>
      <c r="DR67" s="3"/>
      <c r="DS67" s="2"/>
      <c r="DT67" s="8"/>
      <c r="DU67" s="3"/>
      <c r="DV67" s="1"/>
      <c r="DW67" s="337" t="e">
        <f t="shared" si="43"/>
        <v>#DIV/0!</v>
      </c>
      <c r="DX67" s="212" t="e">
        <f t="shared" si="44"/>
        <v>#DIV/0!</v>
      </c>
      <c r="DY67" s="303"/>
      <c r="DZ67" s="212"/>
      <c r="EA67" s="3"/>
      <c r="EB67" s="2"/>
      <c r="EC67" s="3"/>
      <c r="ED67" s="2"/>
      <c r="EE67" s="155"/>
      <c r="EF67" s="156"/>
      <c r="EG67" s="155"/>
      <c r="EH67" s="157"/>
      <c r="EI67" s="348">
        <f t="shared" si="31"/>
        <v>0</v>
      </c>
      <c r="EJ67" s="349" t="e">
        <f t="shared" si="45"/>
        <v>#DIV/0!</v>
      </c>
      <c r="EK67" s="240" t="e">
        <f t="shared" si="46"/>
        <v>#DIV/0!</v>
      </c>
      <c r="EL67" s="1"/>
      <c r="EM67" s="19" t="e">
        <f t="shared" si="47"/>
        <v>#DIV/0!</v>
      </c>
      <c r="EN67" s="350" t="e">
        <f t="shared" si="48"/>
        <v>#DIV/0!</v>
      </c>
      <c r="EO67" s="4"/>
      <c r="EP67" s="117"/>
    </row>
    <row r="68" spans="1:146" s="118" customFormat="1" ht="20.100000000000001" customHeight="1">
      <c r="A68" s="161" t="s">
        <v>14</v>
      </c>
      <c r="B68" s="228"/>
      <c r="C68" s="7"/>
      <c r="D68" s="1"/>
      <c r="E68" s="1"/>
      <c r="F68" s="1"/>
      <c r="G68" s="4"/>
      <c r="H68" s="3"/>
      <c r="I68" s="1"/>
      <c r="J68" s="1"/>
      <c r="K68" s="19"/>
      <c r="L68" s="1"/>
      <c r="M68" s="1"/>
      <c r="N68" s="1"/>
      <c r="O68" s="297"/>
      <c r="P68" s="1"/>
      <c r="Q68" s="22">
        <f t="shared" si="39"/>
        <v>0</v>
      </c>
      <c r="R68" s="116">
        <f t="shared" si="21"/>
        <v>0</v>
      </c>
      <c r="S68" s="17">
        <f t="shared" si="40"/>
        <v>0</v>
      </c>
      <c r="T68" s="3"/>
      <c r="U68" s="1"/>
      <c r="V68" s="1"/>
      <c r="W68" s="22">
        <f t="shared" si="22"/>
        <v>0</v>
      </c>
      <c r="X68" s="1"/>
      <c r="Y68" s="1"/>
      <c r="Z68" s="1"/>
      <c r="AA68" s="1"/>
      <c r="AB68" s="4"/>
      <c r="AC68" s="7"/>
      <c r="AD68" s="199"/>
      <c r="AE68" s="199"/>
      <c r="AF68" s="199"/>
      <c r="AG68" s="199"/>
      <c r="AH68" s="240">
        <f t="shared" si="32"/>
        <v>0</v>
      </c>
      <c r="AI68" s="237" t="e">
        <f t="shared" si="33"/>
        <v>#DIV/0!</v>
      </c>
      <c r="AJ68" s="1"/>
      <c r="AK68" s="1"/>
      <c r="AL68" s="1"/>
      <c r="AM68" s="1"/>
      <c r="AN68" s="1"/>
      <c r="AO68" s="1"/>
      <c r="AP68" s="3"/>
      <c r="AQ68" s="7"/>
      <c r="AR68" s="22">
        <f t="shared" si="35"/>
        <v>0</v>
      </c>
      <c r="AS68" s="270" t="e">
        <f t="shared" si="23"/>
        <v>#DIV/0!</v>
      </c>
      <c r="AT68" s="1"/>
      <c r="AU68" s="1"/>
      <c r="AV68" s="7"/>
      <c r="AW68" s="1"/>
      <c r="AX68" s="1"/>
      <c r="AY68" s="2"/>
      <c r="AZ68" s="3"/>
      <c r="BA68" s="2"/>
      <c r="BB68" s="3"/>
      <c r="BC68" s="4"/>
      <c r="BD68" s="3"/>
      <c r="BE68" s="1"/>
      <c r="BF68" s="1"/>
      <c r="BG68" s="1"/>
      <c r="BH68" s="4"/>
      <c r="BI68" s="3"/>
      <c r="BJ68" s="7"/>
      <c r="BK68" s="1"/>
      <c r="BL68" s="1"/>
      <c r="BM68" s="2"/>
      <c r="BN68" s="3"/>
      <c r="BO68" s="1"/>
      <c r="BP68" s="2"/>
      <c r="BQ68" s="3"/>
      <c r="BR68" s="1"/>
      <c r="BS68" s="2"/>
      <c r="BT68" s="6"/>
      <c r="BU68" s="278"/>
      <c r="BV68" s="272">
        <f t="shared" si="24"/>
        <v>0</v>
      </c>
      <c r="BW68" s="272">
        <f t="shared" si="25"/>
        <v>0</v>
      </c>
      <c r="BX68" s="282" t="e">
        <f t="shared" si="26"/>
        <v>#DIV/0!</v>
      </c>
      <c r="BY68" s="282" t="e">
        <f t="shared" si="27"/>
        <v>#DIV/0!</v>
      </c>
      <c r="BZ68" s="3"/>
      <c r="CA68" s="1"/>
      <c r="CB68" s="1"/>
      <c r="CC68" s="4"/>
      <c r="CD68" s="7"/>
      <c r="CE68" s="7"/>
      <c r="CF68" s="1" t="e">
        <f t="shared" si="28"/>
        <v>#N/A</v>
      </c>
      <c r="CG68" s="1">
        <f t="shared" si="29"/>
        <v>0</v>
      </c>
      <c r="CH68" s="1" t="e">
        <f t="shared" si="34"/>
        <v>#N/A</v>
      </c>
      <c r="CI68" s="1"/>
      <c r="CJ68" s="189" t="e">
        <f t="shared" si="30"/>
        <v>#N/A</v>
      </c>
      <c r="CK68" s="3"/>
      <c r="CL68" s="7"/>
      <c r="CM68" s="1"/>
      <c r="CN68" s="2">
        <v>109</v>
      </c>
      <c r="CO68" s="2">
        <f t="shared" si="36"/>
        <v>0</v>
      </c>
      <c r="CP68" s="2">
        <f t="shared" si="37"/>
        <v>0</v>
      </c>
      <c r="CQ68" s="190" t="e">
        <f t="shared" si="38"/>
        <v>#DIV/0!</v>
      </c>
      <c r="CR68" s="8"/>
      <c r="CS68" s="8"/>
      <c r="CT68" s="8"/>
      <c r="CU68" s="6"/>
      <c r="CV68" s="6"/>
      <c r="CW68" s="6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  <c r="DI68" s="3"/>
      <c r="DJ68" s="2"/>
      <c r="DK68" s="212" t="e">
        <f t="shared" si="41"/>
        <v>#DIV/0!</v>
      </c>
      <c r="DL68" s="212" t="e">
        <f t="shared" si="42"/>
        <v>#DIV/0!</v>
      </c>
      <c r="DM68" s="3"/>
      <c r="DN68" s="2"/>
      <c r="DO68" s="3"/>
      <c r="DP68" s="2"/>
      <c r="DQ68" s="8"/>
      <c r="DR68" s="3"/>
      <c r="DS68" s="2"/>
      <c r="DT68" s="8"/>
      <c r="DU68" s="3"/>
      <c r="DV68" s="1"/>
      <c r="DW68" s="337" t="e">
        <f t="shared" si="43"/>
        <v>#DIV/0!</v>
      </c>
      <c r="DX68" s="212" t="e">
        <f t="shared" si="44"/>
        <v>#DIV/0!</v>
      </c>
      <c r="DY68" s="303"/>
      <c r="DZ68" s="212"/>
      <c r="EA68" s="3"/>
      <c r="EB68" s="2"/>
      <c r="EC68" s="3"/>
      <c r="ED68" s="2"/>
      <c r="EE68" s="155"/>
      <c r="EF68" s="156"/>
      <c r="EG68" s="155"/>
      <c r="EH68" s="157"/>
      <c r="EI68" s="348">
        <f t="shared" si="31"/>
        <v>0</v>
      </c>
      <c r="EJ68" s="349" t="e">
        <f t="shared" si="45"/>
        <v>#DIV/0!</v>
      </c>
      <c r="EK68" s="240" t="e">
        <f t="shared" si="46"/>
        <v>#DIV/0!</v>
      </c>
      <c r="EL68" s="1"/>
      <c r="EM68" s="19" t="e">
        <f t="shared" si="47"/>
        <v>#DIV/0!</v>
      </c>
      <c r="EN68" s="350" t="e">
        <f t="shared" si="48"/>
        <v>#DIV/0!</v>
      </c>
      <c r="EO68" s="4"/>
      <c r="EP68" s="117"/>
    </row>
    <row r="69" spans="1:146" s="121" customFormat="1" ht="20.100000000000001" customHeight="1">
      <c r="A69" s="162" t="s">
        <v>14</v>
      </c>
      <c r="B69" s="229"/>
      <c r="C69" s="15"/>
      <c r="D69" s="9"/>
      <c r="E69" s="9"/>
      <c r="F69" s="9"/>
      <c r="G69" s="12"/>
      <c r="H69" s="11"/>
      <c r="I69" s="9"/>
      <c r="J69" s="9"/>
      <c r="K69" s="20"/>
      <c r="L69" s="9"/>
      <c r="M69" s="9"/>
      <c r="N69" s="9"/>
      <c r="O69" s="298"/>
      <c r="P69" s="9"/>
      <c r="Q69" s="24">
        <f t="shared" si="39"/>
        <v>0</v>
      </c>
      <c r="R69" s="119">
        <f t="shared" si="21"/>
        <v>0</v>
      </c>
      <c r="S69" s="18">
        <f t="shared" si="40"/>
        <v>0</v>
      </c>
      <c r="T69" s="11"/>
      <c r="U69" s="9"/>
      <c r="V69" s="9"/>
      <c r="W69" s="24">
        <f t="shared" si="22"/>
        <v>0</v>
      </c>
      <c r="X69" s="9"/>
      <c r="Y69" s="9"/>
      <c r="Z69" s="9"/>
      <c r="AA69" s="9"/>
      <c r="AB69" s="12"/>
      <c r="AC69" s="15"/>
      <c r="AD69" s="200"/>
      <c r="AE69" s="200"/>
      <c r="AF69" s="200"/>
      <c r="AG69" s="200"/>
      <c r="AH69" s="241">
        <f t="shared" si="32"/>
        <v>0</v>
      </c>
      <c r="AI69" s="239" t="e">
        <f t="shared" si="33"/>
        <v>#DIV/0!</v>
      </c>
      <c r="AJ69" s="9"/>
      <c r="AK69" s="9"/>
      <c r="AL69" s="9"/>
      <c r="AM69" s="9"/>
      <c r="AN69" s="9"/>
      <c r="AO69" s="9"/>
      <c r="AP69" s="11"/>
      <c r="AQ69" s="15"/>
      <c r="AR69" s="24">
        <f t="shared" si="35"/>
        <v>0</v>
      </c>
      <c r="AS69" s="271" t="e">
        <f t="shared" si="23"/>
        <v>#DIV/0!</v>
      </c>
      <c r="AT69" s="9"/>
      <c r="AU69" s="9"/>
      <c r="AV69" s="15"/>
      <c r="AW69" s="9"/>
      <c r="AX69" s="9"/>
      <c r="AY69" s="10"/>
      <c r="AZ69" s="11"/>
      <c r="BA69" s="10"/>
      <c r="BB69" s="11"/>
      <c r="BC69" s="12"/>
      <c r="BD69" s="11"/>
      <c r="BE69" s="9"/>
      <c r="BF69" s="9"/>
      <c r="BG69" s="9"/>
      <c r="BH69" s="12"/>
      <c r="BI69" s="11"/>
      <c r="BJ69" s="15"/>
      <c r="BK69" s="9"/>
      <c r="BL69" s="9"/>
      <c r="BM69" s="10"/>
      <c r="BN69" s="11"/>
      <c r="BO69" s="9"/>
      <c r="BP69" s="10"/>
      <c r="BQ69" s="11"/>
      <c r="BR69" s="9"/>
      <c r="BS69" s="10"/>
      <c r="BT69" s="14"/>
      <c r="BU69" s="279"/>
      <c r="BV69" s="273">
        <f t="shared" si="24"/>
        <v>0</v>
      </c>
      <c r="BW69" s="273">
        <f t="shared" si="25"/>
        <v>0</v>
      </c>
      <c r="BX69" s="283" t="e">
        <f t="shared" si="26"/>
        <v>#DIV/0!</v>
      </c>
      <c r="BY69" s="283" t="e">
        <f t="shared" si="27"/>
        <v>#DIV/0!</v>
      </c>
      <c r="BZ69" s="11"/>
      <c r="CA69" s="9"/>
      <c r="CB69" s="9"/>
      <c r="CC69" s="12"/>
      <c r="CD69" s="15"/>
      <c r="CE69" s="15"/>
      <c r="CF69" s="9" t="e">
        <f t="shared" si="28"/>
        <v>#N/A</v>
      </c>
      <c r="CG69" s="9">
        <f t="shared" si="29"/>
        <v>0</v>
      </c>
      <c r="CH69" s="9" t="e">
        <f t="shared" si="34"/>
        <v>#N/A</v>
      </c>
      <c r="CI69" s="9"/>
      <c r="CJ69" s="296" t="e">
        <f t="shared" si="30"/>
        <v>#N/A</v>
      </c>
      <c r="CK69" s="11"/>
      <c r="CL69" s="15"/>
      <c r="CM69" s="9"/>
      <c r="CN69" s="10">
        <v>109</v>
      </c>
      <c r="CO69" s="10">
        <f t="shared" si="36"/>
        <v>0</v>
      </c>
      <c r="CP69" s="10">
        <f t="shared" si="37"/>
        <v>0</v>
      </c>
      <c r="CQ69" s="191" t="e">
        <f t="shared" si="38"/>
        <v>#DIV/0!</v>
      </c>
      <c r="CR69" s="16"/>
      <c r="CS69" s="16"/>
      <c r="CT69" s="16"/>
      <c r="CU69" s="14"/>
      <c r="CV69" s="14"/>
      <c r="CW69" s="14"/>
      <c r="CX69" s="16"/>
      <c r="CY69" s="16"/>
      <c r="CZ69" s="16"/>
      <c r="DA69" s="16"/>
      <c r="DB69" s="16"/>
      <c r="DC69" s="16"/>
      <c r="DD69" s="16"/>
      <c r="DE69" s="16"/>
      <c r="DF69" s="16"/>
      <c r="DG69" s="16"/>
      <c r="DH69" s="16"/>
      <c r="DI69" s="11"/>
      <c r="DJ69" s="10"/>
      <c r="DK69" s="213" t="e">
        <f t="shared" si="41"/>
        <v>#DIV/0!</v>
      </c>
      <c r="DL69" s="213" t="e">
        <f t="shared" si="42"/>
        <v>#DIV/0!</v>
      </c>
      <c r="DM69" s="11"/>
      <c r="DN69" s="10"/>
      <c r="DO69" s="11"/>
      <c r="DP69" s="10"/>
      <c r="DQ69" s="16"/>
      <c r="DR69" s="11"/>
      <c r="DS69" s="10"/>
      <c r="DT69" s="16"/>
      <c r="DU69" s="11"/>
      <c r="DV69" s="9"/>
      <c r="DW69" s="338" t="e">
        <f t="shared" si="43"/>
        <v>#DIV/0!</v>
      </c>
      <c r="DX69" s="213" t="e">
        <f t="shared" si="44"/>
        <v>#DIV/0!</v>
      </c>
      <c r="DY69" s="304"/>
      <c r="DZ69" s="213"/>
      <c r="EA69" s="11"/>
      <c r="EB69" s="10"/>
      <c r="EC69" s="11"/>
      <c r="ED69" s="10"/>
      <c r="EE69" s="158"/>
      <c r="EF69" s="159"/>
      <c r="EG69" s="158"/>
      <c r="EH69" s="160"/>
      <c r="EI69" s="351">
        <f t="shared" si="31"/>
        <v>0</v>
      </c>
      <c r="EJ69" s="352" t="e">
        <f t="shared" si="45"/>
        <v>#DIV/0!</v>
      </c>
      <c r="EK69" s="241" t="e">
        <f t="shared" si="46"/>
        <v>#DIV/0!</v>
      </c>
      <c r="EL69" s="9"/>
      <c r="EM69" s="20" t="e">
        <f t="shared" si="47"/>
        <v>#DIV/0!</v>
      </c>
      <c r="EN69" s="353" t="e">
        <f t="shared" si="48"/>
        <v>#DIV/0!</v>
      </c>
      <c r="EO69" s="12"/>
      <c r="EP69" s="120"/>
    </row>
    <row r="70" spans="1:146" s="121" customFormat="1" ht="20.100000000000001" customHeight="1">
      <c r="A70" s="162" t="s">
        <v>14</v>
      </c>
      <c r="B70" s="229"/>
      <c r="C70" s="15"/>
      <c r="D70" s="9"/>
      <c r="E70" s="9"/>
      <c r="F70" s="9"/>
      <c r="G70" s="12"/>
      <c r="H70" s="11"/>
      <c r="I70" s="9"/>
      <c r="J70" s="9"/>
      <c r="K70" s="20"/>
      <c r="L70" s="9"/>
      <c r="M70" s="9"/>
      <c r="N70" s="9"/>
      <c r="O70" s="298"/>
      <c r="P70" s="9"/>
      <c r="Q70" s="24">
        <f t="shared" si="39"/>
        <v>0</v>
      </c>
      <c r="R70" s="119">
        <f t="shared" si="21"/>
        <v>0</v>
      </c>
      <c r="S70" s="18">
        <f t="shared" si="40"/>
        <v>0</v>
      </c>
      <c r="T70" s="11"/>
      <c r="U70" s="9"/>
      <c r="V70" s="9"/>
      <c r="W70" s="24">
        <f t="shared" si="22"/>
        <v>0</v>
      </c>
      <c r="X70" s="9"/>
      <c r="Y70" s="9"/>
      <c r="Z70" s="9"/>
      <c r="AA70" s="9"/>
      <c r="AB70" s="12"/>
      <c r="AC70" s="15"/>
      <c r="AD70" s="200"/>
      <c r="AE70" s="200"/>
      <c r="AF70" s="200"/>
      <c r="AG70" s="200"/>
      <c r="AH70" s="241">
        <f t="shared" si="32"/>
        <v>0</v>
      </c>
      <c r="AI70" s="239" t="e">
        <f t="shared" si="33"/>
        <v>#DIV/0!</v>
      </c>
      <c r="AJ70" s="9"/>
      <c r="AK70" s="9"/>
      <c r="AL70" s="9"/>
      <c r="AM70" s="9"/>
      <c r="AN70" s="9"/>
      <c r="AO70" s="9"/>
      <c r="AP70" s="11"/>
      <c r="AQ70" s="15"/>
      <c r="AR70" s="24">
        <f t="shared" si="35"/>
        <v>0</v>
      </c>
      <c r="AS70" s="271" t="e">
        <f t="shared" si="23"/>
        <v>#DIV/0!</v>
      </c>
      <c r="AT70" s="9"/>
      <c r="AU70" s="9"/>
      <c r="AV70" s="15"/>
      <c r="AW70" s="9"/>
      <c r="AX70" s="9"/>
      <c r="AY70" s="10"/>
      <c r="AZ70" s="11"/>
      <c r="BA70" s="10"/>
      <c r="BB70" s="11"/>
      <c r="BC70" s="12"/>
      <c r="BD70" s="11"/>
      <c r="BE70" s="9"/>
      <c r="BF70" s="9"/>
      <c r="BG70" s="9"/>
      <c r="BH70" s="12"/>
      <c r="BI70" s="11"/>
      <c r="BJ70" s="15"/>
      <c r="BK70" s="9"/>
      <c r="BL70" s="9"/>
      <c r="BM70" s="10"/>
      <c r="BN70" s="11"/>
      <c r="BO70" s="9"/>
      <c r="BP70" s="10"/>
      <c r="BQ70" s="11"/>
      <c r="BR70" s="9"/>
      <c r="BS70" s="10"/>
      <c r="BT70" s="14"/>
      <c r="BU70" s="279"/>
      <c r="BV70" s="273">
        <f t="shared" si="24"/>
        <v>0</v>
      </c>
      <c r="BW70" s="273">
        <f t="shared" si="25"/>
        <v>0</v>
      </c>
      <c r="BX70" s="283" t="e">
        <f t="shared" si="26"/>
        <v>#DIV/0!</v>
      </c>
      <c r="BY70" s="283" t="e">
        <f t="shared" si="27"/>
        <v>#DIV/0!</v>
      </c>
      <c r="BZ70" s="11"/>
      <c r="CA70" s="9"/>
      <c r="CB70" s="9"/>
      <c r="CC70" s="12"/>
      <c r="CD70" s="15"/>
      <c r="CE70" s="15"/>
      <c r="CF70" s="9" t="e">
        <f t="shared" si="28"/>
        <v>#N/A</v>
      </c>
      <c r="CG70" s="9">
        <f t="shared" si="29"/>
        <v>0</v>
      </c>
      <c r="CH70" s="9" t="e">
        <f t="shared" si="34"/>
        <v>#N/A</v>
      </c>
      <c r="CI70" s="9"/>
      <c r="CJ70" s="296" t="e">
        <f t="shared" si="30"/>
        <v>#N/A</v>
      </c>
      <c r="CK70" s="11"/>
      <c r="CL70" s="15"/>
      <c r="CM70" s="9"/>
      <c r="CN70" s="10">
        <v>109</v>
      </c>
      <c r="CO70" s="10">
        <f t="shared" si="36"/>
        <v>0</v>
      </c>
      <c r="CP70" s="10">
        <f t="shared" si="37"/>
        <v>0</v>
      </c>
      <c r="CQ70" s="191" t="e">
        <f t="shared" si="38"/>
        <v>#DIV/0!</v>
      </c>
      <c r="CR70" s="16"/>
      <c r="CS70" s="16"/>
      <c r="CT70" s="16"/>
      <c r="CU70" s="14"/>
      <c r="CV70" s="14"/>
      <c r="CW70" s="14"/>
      <c r="CX70" s="16"/>
      <c r="CY70" s="16"/>
      <c r="CZ70" s="16"/>
      <c r="DA70" s="16"/>
      <c r="DB70" s="16"/>
      <c r="DC70" s="16"/>
      <c r="DD70" s="16"/>
      <c r="DE70" s="16"/>
      <c r="DF70" s="16"/>
      <c r="DG70" s="16"/>
      <c r="DH70" s="16"/>
      <c r="DI70" s="11"/>
      <c r="DJ70" s="10"/>
      <c r="DK70" s="213" t="e">
        <f t="shared" si="41"/>
        <v>#DIV/0!</v>
      </c>
      <c r="DL70" s="213" t="e">
        <f t="shared" si="42"/>
        <v>#DIV/0!</v>
      </c>
      <c r="DM70" s="11"/>
      <c r="DN70" s="10"/>
      <c r="DO70" s="11"/>
      <c r="DP70" s="10"/>
      <c r="DQ70" s="16"/>
      <c r="DR70" s="11"/>
      <c r="DS70" s="10"/>
      <c r="DT70" s="16"/>
      <c r="DU70" s="11"/>
      <c r="DV70" s="9"/>
      <c r="DW70" s="338" t="e">
        <f t="shared" si="43"/>
        <v>#DIV/0!</v>
      </c>
      <c r="DX70" s="213" t="e">
        <f t="shared" si="44"/>
        <v>#DIV/0!</v>
      </c>
      <c r="DY70" s="304"/>
      <c r="DZ70" s="213"/>
      <c r="EA70" s="11"/>
      <c r="EB70" s="10"/>
      <c r="EC70" s="11"/>
      <c r="ED70" s="10"/>
      <c r="EE70" s="158"/>
      <c r="EF70" s="159"/>
      <c r="EG70" s="158"/>
      <c r="EH70" s="160"/>
      <c r="EI70" s="351">
        <f t="shared" si="31"/>
        <v>0</v>
      </c>
      <c r="EJ70" s="352" t="e">
        <f t="shared" si="45"/>
        <v>#DIV/0!</v>
      </c>
      <c r="EK70" s="241" t="e">
        <f t="shared" si="46"/>
        <v>#DIV/0!</v>
      </c>
      <c r="EL70" s="9"/>
      <c r="EM70" s="20" t="e">
        <f t="shared" si="47"/>
        <v>#DIV/0!</v>
      </c>
      <c r="EN70" s="353" t="e">
        <f t="shared" si="48"/>
        <v>#DIV/0!</v>
      </c>
      <c r="EO70" s="12"/>
      <c r="EP70" s="120"/>
    </row>
    <row r="71" spans="1:146" s="118" customFormat="1" ht="20.100000000000001" customHeight="1">
      <c r="A71" s="161" t="s">
        <v>15</v>
      </c>
      <c r="B71" s="228"/>
      <c r="C71" s="7"/>
      <c r="D71" s="1"/>
      <c r="E71" s="1"/>
      <c r="F71" s="1"/>
      <c r="G71" s="4"/>
      <c r="H71" s="3"/>
      <c r="I71" s="1"/>
      <c r="J71" s="1"/>
      <c r="K71" s="19"/>
      <c r="L71" s="1"/>
      <c r="M71" s="1"/>
      <c r="N71" s="1"/>
      <c r="O71" s="297"/>
      <c r="P71" s="1"/>
      <c r="Q71" s="22">
        <f t="shared" si="39"/>
        <v>0</v>
      </c>
      <c r="R71" s="116">
        <f t="shared" si="21"/>
        <v>0</v>
      </c>
      <c r="S71" s="17">
        <f t="shared" si="40"/>
        <v>0</v>
      </c>
      <c r="T71" s="3"/>
      <c r="U71" s="1"/>
      <c r="V71" s="1"/>
      <c r="W71" s="22">
        <f t="shared" si="22"/>
        <v>0</v>
      </c>
      <c r="X71" s="1"/>
      <c r="Y71" s="1"/>
      <c r="Z71" s="1"/>
      <c r="AA71" s="1"/>
      <c r="AB71" s="4"/>
      <c r="AC71" s="7"/>
      <c r="AD71" s="199"/>
      <c r="AE71" s="199"/>
      <c r="AF71" s="199"/>
      <c r="AG71" s="199"/>
      <c r="AH71" s="240">
        <f t="shared" si="32"/>
        <v>0</v>
      </c>
      <c r="AI71" s="237" t="e">
        <f t="shared" si="33"/>
        <v>#DIV/0!</v>
      </c>
      <c r="AJ71" s="1"/>
      <c r="AK71" s="1"/>
      <c r="AL71" s="1"/>
      <c r="AM71" s="1"/>
      <c r="AN71" s="1"/>
      <c r="AO71" s="1"/>
      <c r="AP71" s="3"/>
      <c r="AQ71" s="7"/>
      <c r="AR71" s="22">
        <f t="shared" si="35"/>
        <v>0</v>
      </c>
      <c r="AS71" s="270" t="e">
        <f t="shared" si="23"/>
        <v>#DIV/0!</v>
      </c>
      <c r="AT71" s="1"/>
      <c r="AU71" s="1"/>
      <c r="AV71" s="7"/>
      <c r="AW71" s="1"/>
      <c r="AX71" s="1"/>
      <c r="AY71" s="2"/>
      <c r="AZ71" s="3"/>
      <c r="BA71" s="2"/>
      <c r="BB71" s="3"/>
      <c r="BC71" s="4"/>
      <c r="BD71" s="3"/>
      <c r="BE71" s="1"/>
      <c r="BF71" s="1"/>
      <c r="BG71" s="1"/>
      <c r="BH71" s="4"/>
      <c r="BI71" s="3"/>
      <c r="BJ71" s="7"/>
      <c r="BK71" s="1"/>
      <c r="BL71" s="1"/>
      <c r="BM71" s="2"/>
      <c r="BN71" s="3"/>
      <c r="BO71" s="1"/>
      <c r="BP71" s="2"/>
      <c r="BQ71" s="3"/>
      <c r="BR71" s="1"/>
      <c r="BS71" s="2"/>
      <c r="BT71" s="6"/>
      <c r="BU71" s="278"/>
      <c r="BV71" s="272">
        <f t="shared" si="24"/>
        <v>0</v>
      </c>
      <c r="BW71" s="272">
        <f t="shared" si="25"/>
        <v>0</v>
      </c>
      <c r="BX71" s="282" t="e">
        <f t="shared" si="26"/>
        <v>#DIV/0!</v>
      </c>
      <c r="BY71" s="282" t="e">
        <f t="shared" si="27"/>
        <v>#DIV/0!</v>
      </c>
      <c r="BZ71" s="3"/>
      <c r="CA71" s="1"/>
      <c r="CB71" s="1"/>
      <c r="CC71" s="4"/>
      <c r="CD71" s="7"/>
      <c r="CE71" s="7"/>
      <c r="CF71" s="1" t="e">
        <f t="shared" si="28"/>
        <v>#N/A</v>
      </c>
      <c r="CG71" s="1">
        <f t="shared" si="29"/>
        <v>0</v>
      </c>
      <c r="CH71" s="1" t="e">
        <f t="shared" si="34"/>
        <v>#N/A</v>
      </c>
      <c r="CI71" s="1"/>
      <c r="CJ71" s="189" t="e">
        <f t="shared" si="30"/>
        <v>#N/A</v>
      </c>
      <c r="CK71" s="3"/>
      <c r="CL71" s="7"/>
      <c r="CM71" s="1"/>
      <c r="CN71" s="2">
        <v>109</v>
      </c>
      <c r="CO71" s="2">
        <f t="shared" si="36"/>
        <v>0</v>
      </c>
      <c r="CP71" s="2">
        <f t="shared" si="37"/>
        <v>0</v>
      </c>
      <c r="CQ71" s="190" t="e">
        <f t="shared" si="38"/>
        <v>#DIV/0!</v>
      </c>
      <c r="CR71" s="8"/>
      <c r="CS71" s="8"/>
      <c r="CT71" s="8"/>
      <c r="CU71" s="6"/>
      <c r="CV71" s="6"/>
      <c r="CW71" s="6"/>
      <c r="CX71" s="8"/>
      <c r="CY71" s="8"/>
      <c r="CZ71" s="8"/>
      <c r="DA71" s="8"/>
      <c r="DB71" s="8"/>
      <c r="DC71" s="8"/>
      <c r="DD71" s="8"/>
      <c r="DE71" s="8"/>
      <c r="DF71" s="8"/>
      <c r="DG71" s="8"/>
      <c r="DH71" s="8"/>
      <c r="DI71" s="3"/>
      <c r="DJ71" s="2"/>
      <c r="DK71" s="212" t="e">
        <f t="shared" si="41"/>
        <v>#DIV/0!</v>
      </c>
      <c r="DL71" s="212" t="e">
        <f t="shared" si="42"/>
        <v>#DIV/0!</v>
      </c>
      <c r="DM71" s="3"/>
      <c r="DN71" s="2"/>
      <c r="DO71" s="3"/>
      <c r="DP71" s="2"/>
      <c r="DQ71" s="8"/>
      <c r="DR71" s="3"/>
      <c r="DS71" s="2"/>
      <c r="DT71" s="8"/>
      <c r="DU71" s="3"/>
      <c r="DV71" s="1"/>
      <c r="DW71" s="337" t="e">
        <f t="shared" si="43"/>
        <v>#DIV/0!</v>
      </c>
      <c r="DX71" s="212" t="e">
        <f t="shared" si="44"/>
        <v>#DIV/0!</v>
      </c>
      <c r="DY71" s="303"/>
      <c r="DZ71" s="212"/>
      <c r="EA71" s="3"/>
      <c r="EB71" s="2"/>
      <c r="EC71" s="3"/>
      <c r="ED71" s="2"/>
      <c r="EE71" s="155"/>
      <c r="EF71" s="156"/>
      <c r="EG71" s="155"/>
      <c r="EH71" s="157"/>
      <c r="EI71" s="348">
        <f t="shared" si="31"/>
        <v>0</v>
      </c>
      <c r="EJ71" s="349" t="e">
        <f t="shared" si="45"/>
        <v>#DIV/0!</v>
      </c>
      <c r="EK71" s="240" t="e">
        <f t="shared" si="46"/>
        <v>#DIV/0!</v>
      </c>
      <c r="EL71" s="1"/>
      <c r="EM71" s="19" t="e">
        <f t="shared" si="47"/>
        <v>#DIV/0!</v>
      </c>
      <c r="EN71" s="350" t="e">
        <f t="shared" si="48"/>
        <v>#DIV/0!</v>
      </c>
      <c r="EO71" s="4"/>
      <c r="EP71" s="117"/>
    </row>
    <row r="72" spans="1:146" s="118" customFormat="1" ht="20.100000000000001" customHeight="1">
      <c r="A72" s="161" t="s">
        <v>15</v>
      </c>
      <c r="B72" s="228"/>
      <c r="C72" s="7"/>
      <c r="D72" s="1"/>
      <c r="E72" s="1"/>
      <c r="F72" s="1"/>
      <c r="G72" s="4"/>
      <c r="H72" s="3"/>
      <c r="I72" s="1"/>
      <c r="J72" s="1"/>
      <c r="K72" s="19"/>
      <c r="L72" s="1"/>
      <c r="M72" s="1"/>
      <c r="N72" s="1"/>
      <c r="O72" s="297"/>
      <c r="P72" s="1"/>
      <c r="Q72" s="22">
        <f t="shared" si="39"/>
        <v>0</v>
      </c>
      <c r="R72" s="116">
        <f t="shared" si="21"/>
        <v>0</v>
      </c>
      <c r="S72" s="17">
        <f t="shared" si="40"/>
        <v>0</v>
      </c>
      <c r="T72" s="3"/>
      <c r="U72" s="1"/>
      <c r="V72" s="1"/>
      <c r="W72" s="22">
        <f t="shared" si="22"/>
        <v>0</v>
      </c>
      <c r="X72" s="1"/>
      <c r="Y72" s="1"/>
      <c r="Z72" s="1"/>
      <c r="AA72" s="1"/>
      <c r="AB72" s="4"/>
      <c r="AC72" s="7"/>
      <c r="AD72" s="199"/>
      <c r="AE72" s="199"/>
      <c r="AF72" s="199"/>
      <c r="AG72" s="199"/>
      <c r="AH72" s="240">
        <f t="shared" si="32"/>
        <v>0</v>
      </c>
      <c r="AI72" s="237" t="e">
        <f t="shared" si="33"/>
        <v>#DIV/0!</v>
      </c>
      <c r="AJ72" s="1"/>
      <c r="AK72" s="1"/>
      <c r="AL72" s="1"/>
      <c r="AM72" s="1"/>
      <c r="AN72" s="1"/>
      <c r="AO72" s="1"/>
      <c r="AP72" s="3"/>
      <c r="AQ72" s="7"/>
      <c r="AR72" s="22">
        <f t="shared" si="35"/>
        <v>0</v>
      </c>
      <c r="AS72" s="270" t="e">
        <f t="shared" si="23"/>
        <v>#DIV/0!</v>
      </c>
      <c r="AT72" s="1"/>
      <c r="AU72" s="1"/>
      <c r="AV72" s="7"/>
      <c r="AW72" s="1"/>
      <c r="AX72" s="1"/>
      <c r="AY72" s="2"/>
      <c r="AZ72" s="3"/>
      <c r="BA72" s="2"/>
      <c r="BB72" s="3"/>
      <c r="BC72" s="4"/>
      <c r="BD72" s="3"/>
      <c r="BE72" s="1"/>
      <c r="BF72" s="1"/>
      <c r="BG72" s="1"/>
      <c r="BH72" s="4"/>
      <c r="BI72" s="3"/>
      <c r="BJ72" s="7"/>
      <c r="BK72" s="1"/>
      <c r="BL72" s="1"/>
      <c r="BM72" s="2"/>
      <c r="BN72" s="3"/>
      <c r="BO72" s="1"/>
      <c r="BP72" s="2"/>
      <c r="BQ72" s="3"/>
      <c r="BR72" s="1"/>
      <c r="BS72" s="2"/>
      <c r="BT72" s="6"/>
      <c r="BU72" s="278"/>
      <c r="BV72" s="272">
        <f t="shared" si="24"/>
        <v>0</v>
      </c>
      <c r="BW72" s="272">
        <f t="shared" si="25"/>
        <v>0</v>
      </c>
      <c r="BX72" s="282" t="e">
        <f t="shared" si="26"/>
        <v>#DIV/0!</v>
      </c>
      <c r="BY72" s="282" t="e">
        <f t="shared" si="27"/>
        <v>#DIV/0!</v>
      </c>
      <c r="BZ72" s="3"/>
      <c r="CA72" s="1"/>
      <c r="CB72" s="1"/>
      <c r="CC72" s="4"/>
      <c r="CD72" s="7"/>
      <c r="CE72" s="7"/>
      <c r="CF72" s="1" t="e">
        <f t="shared" si="28"/>
        <v>#N/A</v>
      </c>
      <c r="CG72" s="1">
        <f t="shared" si="29"/>
        <v>0</v>
      </c>
      <c r="CH72" s="1" t="e">
        <f t="shared" si="34"/>
        <v>#N/A</v>
      </c>
      <c r="CI72" s="1"/>
      <c r="CJ72" s="189" t="e">
        <f t="shared" si="30"/>
        <v>#N/A</v>
      </c>
      <c r="CK72" s="3"/>
      <c r="CL72" s="7"/>
      <c r="CM72" s="1"/>
      <c r="CN72" s="2">
        <v>109</v>
      </c>
      <c r="CO72" s="2">
        <f t="shared" si="36"/>
        <v>0</v>
      </c>
      <c r="CP72" s="2">
        <f t="shared" si="37"/>
        <v>0</v>
      </c>
      <c r="CQ72" s="190" t="e">
        <f t="shared" si="38"/>
        <v>#DIV/0!</v>
      </c>
      <c r="CR72" s="8"/>
      <c r="CS72" s="8"/>
      <c r="CT72" s="8"/>
      <c r="CU72" s="6"/>
      <c r="CV72" s="6"/>
      <c r="CW72" s="6"/>
      <c r="CX72" s="8"/>
      <c r="CY72" s="8"/>
      <c r="CZ72" s="8"/>
      <c r="DA72" s="8"/>
      <c r="DB72" s="8"/>
      <c r="DC72" s="8"/>
      <c r="DD72" s="8"/>
      <c r="DE72" s="8"/>
      <c r="DF72" s="8"/>
      <c r="DG72" s="8"/>
      <c r="DH72" s="8"/>
      <c r="DI72" s="3"/>
      <c r="DJ72" s="2"/>
      <c r="DK72" s="212" t="e">
        <f t="shared" si="41"/>
        <v>#DIV/0!</v>
      </c>
      <c r="DL72" s="212" t="e">
        <f t="shared" si="42"/>
        <v>#DIV/0!</v>
      </c>
      <c r="DM72" s="3"/>
      <c r="DN72" s="2"/>
      <c r="DO72" s="3"/>
      <c r="DP72" s="2"/>
      <c r="DQ72" s="8"/>
      <c r="DR72" s="3"/>
      <c r="DS72" s="2"/>
      <c r="DT72" s="8"/>
      <c r="DU72" s="3"/>
      <c r="DV72" s="1"/>
      <c r="DW72" s="337" t="e">
        <f t="shared" si="43"/>
        <v>#DIV/0!</v>
      </c>
      <c r="DX72" s="212" t="e">
        <f t="shared" si="44"/>
        <v>#DIV/0!</v>
      </c>
      <c r="DY72" s="303"/>
      <c r="DZ72" s="212"/>
      <c r="EA72" s="3"/>
      <c r="EB72" s="2"/>
      <c r="EC72" s="3"/>
      <c r="ED72" s="2"/>
      <c r="EE72" s="155"/>
      <c r="EF72" s="156"/>
      <c r="EG72" s="155"/>
      <c r="EH72" s="157"/>
      <c r="EI72" s="348">
        <f t="shared" si="31"/>
        <v>0</v>
      </c>
      <c r="EJ72" s="349" t="e">
        <f t="shared" si="45"/>
        <v>#DIV/0!</v>
      </c>
      <c r="EK72" s="240" t="e">
        <f t="shared" si="46"/>
        <v>#DIV/0!</v>
      </c>
      <c r="EL72" s="1"/>
      <c r="EM72" s="19" t="e">
        <f t="shared" si="47"/>
        <v>#DIV/0!</v>
      </c>
      <c r="EN72" s="350" t="e">
        <f t="shared" si="48"/>
        <v>#DIV/0!</v>
      </c>
      <c r="EO72" s="4"/>
      <c r="EP72" s="117"/>
    </row>
    <row r="73" spans="1:146" s="121" customFormat="1" ht="20.100000000000001" customHeight="1">
      <c r="A73" s="162" t="s">
        <v>15</v>
      </c>
      <c r="B73" s="229"/>
      <c r="C73" s="15"/>
      <c r="D73" s="9"/>
      <c r="E73" s="9"/>
      <c r="F73" s="9"/>
      <c r="G73" s="12"/>
      <c r="H73" s="11"/>
      <c r="I73" s="9"/>
      <c r="J73" s="9"/>
      <c r="K73" s="20"/>
      <c r="L73" s="9"/>
      <c r="M73" s="9"/>
      <c r="N73" s="9"/>
      <c r="O73" s="298"/>
      <c r="P73" s="9"/>
      <c r="Q73" s="24">
        <f t="shared" si="39"/>
        <v>0</v>
      </c>
      <c r="R73" s="119">
        <f t="shared" si="21"/>
        <v>0</v>
      </c>
      <c r="S73" s="18">
        <f t="shared" si="40"/>
        <v>0</v>
      </c>
      <c r="T73" s="11"/>
      <c r="U73" s="9"/>
      <c r="V73" s="9"/>
      <c r="W73" s="24">
        <f t="shared" si="22"/>
        <v>0</v>
      </c>
      <c r="X73" s="9"/>
      <c r="Y73" s="9"/>
      <c r="Z73" s="9"/>
      <c r="AA73" s="9"/>
      <c r="AB73" s="12"/>
      <c r="AC73" s="15"/>
      <c r="AD73" s="200"/>
      <c r="AE73" s="200"/>
      <c r="AF73" s="200"/>
      <c r="AG73" s="200"/>
      <c r="AH73" s="241">
        <f t="shared" si="32"/>
        <v>0</v>
      </c>
      <c r="AI73" s="239" t="e">
        <f t="shared" si="33"/>
        <v>#DIV/0!</v>
      </c>
      <c r="AJ73" s="9"/>
      <c r="AK73" s="9"/>
      <c r="AL73" s="9"/>
      <c r="AM73" s="9"/>
      <c r="AN73" s="9"/>
      <c r="AO73" s="9"/>
      <c r="AP73" s="11"/>
      <c r="AQ73" s="15"/>
      <c r="AR73" s="24">
        <f t="shared" si="35"/>
        <v>0</v>
      </c>
      <c r="AS73" s="271" t="e">
        <f t="shared" si="23"/>
        <v>#DIV/0!</v>
      </c>
      <c r="AT73" s="9"/>
      <c r="AU73" s="9"/>
      <c r="AV73" s="15"/>
      <c r="AW73" s="9"/>
      <c r="AX73" s="9"/>
      <c r="AY73" s="10"/>
      <c r="AZ73" s="11"/>
      <c r="BA73" s="10"/>
      <c r="BB73" s="11"/>
      <c r="BC73" s="12"/>
      <c r="BD73" s="11"/>
      <c r="BE73" s="9"/>
      <c r="BF73" s="9"/>
      <c r="BG73" s="9"/>
      <c r="BH73" s="12"/>
      <c r="BI73" s="11"/>
      <c r="BJ73" s="15"/>
      <c r="BK73" s="9"/>
      <c r="BL73" s="9"/>
      <c r="BM73" s="10"/>
      <c r="BN73" s="11"/>
      <c r="BO73" s="9"/>
      <c r="BP73" s="10"/>
      <c r="BQ73" s="11"/>
      <c r="BR73" s="9"/>
      <c r="BS73" s="10"/>
      <c r="BT73" s="14"/>
      <c r="BU73" s="279"/>
      <c r="BV73" s="273">
        <f t="shared" si="24"/>
        <v>0</v>
      </c>
      <c r="BW73" s="273">
        <f t="shared" si="25"/>
        <v>0</v>
      </c>
      <c r="BX73" s="283" t="e">
        <f t="shared" si="26"/>
        <v>#DIV/0!</v>
      </c>
      <c r="BY73" s="283" t="e">
        <f t="shared" si="27"/>
        <v>#DIV/0!</v>
      </c>
      <c r="BZ73" s="11"/>
      <c r="CA73" s="9"/>
      <c r="CB73" s="9"/>
      <c r="CC73" s="12"/>
      <c r="CD73" s="15"/>
      <c r="CE73" s="15"/>
      <c r="CF73" s="9" t="e">
        <f t="shared" si="28"/>
        <v>#N/A</v>
      </c>
      <c r="CG73" s="9">
        <f t="shared" si="29"/>
        <v>0</v>
      </c>
      <c r="CH73" s="9" t="e">
        <f t="shared" si="34"/>
        <v>#N/A</v>
      </c>
      <c r="CI73" s="9"/>
      <c r="CJ73" s="296" t="e">
        <f t="shared" si="30"/>
        <v>#N/A</v>
      </c>
      <c r="CK73" s="11"/>
      <c r="CL73" s="15"/>
      <c r="CM73" s="9"/>
      <c r="CN73" s="10">
        <v>109</v>
      </c>
      <c r="CO73" s="10">
        <f t="shared" si="36"/>
        <v>0</v>
      </c>
      <c r="CP73" s="10">
        <f t="shared" si="37"/>
        <v>0</v>
      </c>
      <c r="CQ73" s="191" t="e">
        <f t="shared" si="38"/>
        <v>#DIV/0!</v>
      </c>
      <c r="CR73" s="16"/>
      <c r="CS73" s="16"/>
      <c r="CT73" s="16"/>
      <c r="CU73" s="14"/>
      <c r="CV73" s="14"/>
      <c r="CW73" s="14"/>
      <c r="CX73" s="16"/>
      <c r="CY73" s="16"/>
      <c r="CZ73" s="16"/>
      <c r="DA73" s="16"/>
      <c r="DB73" s="16"/>
      <c r="DC73" s="16"/>
      <c r="DD73" s="16"/>
      <c r="DE73" s="16"/>
      <c r="DF73" s="16"/>
      <c r="DG73" s="16"/>
      <c r="DH73" s="16"/>
      <c r="DI73" s="11"/>
      <c r="DJ73" s="10"/>
      <c r="DK73" s="213" t="e">
        <f t="shared" si="41"/>
        <v>#DIV/0!</v>
      </c>
      <c r="DL73" s="213" t="e">
        <f t="shared" si="42"/>
        <v>#DIV/0!</v>
      </c>
      <c r="DM73" s="11"/>
      <c r="DN73" s="10"/>
      <c r="DO73" s="11"/>
      <c r="DP73" s="10"/>
      <c r="DQ73" s="16"/>
      <c r="DR73" s="11"/>
      <c r="DS73" s="10"/>
      <c r="DT73" s="16"/>
      <c r="DU73" s="11"/>
      <c r="DV73" s="9"/>
      <c r="DW73" s="338" t="e">
        <f t="shared" si="43"/>
        <v>#DIV/0!</v>
      </c>
      <c r="DX73" s="213" t="e">
        <f t="shared" si="44"/>
        <v>#DIV/0!</v>
      </c>
      <c r="DY73" s="304"/>
      <c r="DZ73" s="213"/>
      <c r="EA73" s="11"/>
      <c r="EB73" s="10"/>
      <c r="EC73" s="11"/>
      <c r="ED73" s="10"/>
      <c r="EE73" s="158"/>
      <c r="EF73" s="159"/>
      <c r="EG73" s="158"/>
      <c r="EH73" s="160"/>
      <c r="EI73" s="351">
        <f t="shared" si="31"/>
        <v>0</v>
      </c>
      <c r="EJ73" s="352" t="e">
        <f t="shared" si="45"/>
        <v>#DIV/0!</v>
      </c>
      <c r="EK73" s="241" t="e">
        <f t="shared" si="46"/>
        <v>#DIV/0!</v>
      </c>
      <c r="EL73" s="9"/>
      <c r="EM73" s="20" t="e">
        <f t="shared" si="47"/>
        <v>#DIV/0!</v>
      </c>
      <c r="EN73" s="353" t="e">
        <f t="shared" si="48"/>
        <v>#DIV/0!</v>
      </c>
      <c r="EO73" s="12"/>
      <c r="EP73" s="120"/>
    </row>
    <row r="74" spans="1:146" s="121" customFormat="1" ht="20.100000000000001" customHeight="1">
      <c r="A74" s="162" t="s">
        <v>15</v>
      </c>
      <c r="B74" s="229"/>
      <c r="C74" s="15"/>
      <c r="D74" s="9"/>
      <c r="E74" s="9"/>
      <c r="F74" s="9"/>
      <c r="G74" s="12"/>
      <c r="H74" s="11"/>
      <c r="I74" s="9"/>
      <c r="J74" s="9"/>
      <c r="K74" s="20"/>
      <c r="L74" s="9"/>
      <c r="M74" s="9"/>
      <c r="N74" s="9"/>
      <c r="O74" s="298"/>
      <c r="P74" s="9"/>
      <c r="Q74" s="24">
        <f t="shared" si="39"/>
        <v>0</v>
      </c>
      <c r="R74" s="119">
        <f t="shared" si="21"/>
        <v>0</v>
      </c>
      <c r="S74" s="18">
        <f t="shared" si="40"/>
        <v>0</v>
      </c>
      <c r="T74" s="11"/>
      <c r="U74" s="9"/>
      <c r="V74" s="9"/>
      <c r="W74" s="24">
        <f t="shared" si="22"/>
        <v>0</v>
      </c>
      <c r="X74" s="9"/>
      <c r="Y74" s="9"/>
      <c r="Z74" s="9"/>
      <c r="AA74" s="9"/>
      <c r="AB74" s="12"/>
      <c r="AC74" s="15"/>
      <c r="AD74" s="200"/>
      <c r="AE74" s="200"/>
      <c r="AF74" s="200"/>
      <c r="AG74" s="200"/>
      <c r="AH74" s="241">
        <f t="shared" si="32"/>
        <v>0</v>
      </c>
      <c r="AI74" s="239" t="e">
        <f t="shared" si="33"/>
        <v>#DIV/0!</v>
      </c>
      <c r="AJ74" s="9"/>
      <c r="AK74" s="9"/>
      <c r="AL74" s="9"/>
      <c r="AM74" s="9"/>
      <c r="AN74" s="9"/>
      <c r="AO74" s="9"/>
      <c r="AP74" s="11"/>
      <c r="AQ74" s="15"/>
      <c r="AR74" s="24">
        <f t="shared" si="35"/>
        <v>0</v>
      </c>
      <c r="AS74" s="271" t="e">
        <f t="shared" si="23"/>
        <v>#DIV/0!</v>
      </c>
      <c r="AT74" s="9"/>
      <c r="AU74" s="9"/>
      <c r="AV74" s="15"/>
      <c r="AW74" s="9"/>
      <c r="AX74" s="9"/>
      <c r="AY74" s="10"/>
      <c r="AZ74" s="11"/>
      <c r="BA74" s="10"/>
      <c r="BB74" s="11"/>
      <c r="BC74" s="12"/>
      <c r="BD74" s="11"/>
      <c r="BE74" s="9"/>
      <c r="BF74" s="9"/>
      <c r="BG74" s="9"/>
      <c r="BH74" s="12"/>
      <c r="BI74" s="11"/>
      <c r="BJ74" s="15"/>
      <c r="BK74" s="9"/>
      <c r="BL74" s="9"/>
      <c r="BM74" s="10"/>
      <c r="BN74" s="11"/>
      <c r="BO74" s="9"/>
      <c r="BP74" s="10"/>
      <c r="BQ74" s="11"/>
      <c r="BR74" s="9"/>
      <c r="BS74" s="10"/>
      <c r="BT74" s="14"/>
      <c r="BU74" s="279"/>
      <c r="BV74" s="273">
        <f t="shared" si="24"/>
        <v>0</v>
      </c>
      <c r="BW74" s="273">
        <f t="shared" si="25"/>
        <v>0</v>
      </c>
      <c r="BX74" s="283" t="e">
        <f t="shared" si="26"/>
        <v>#DIV/0!</v>
      </c>
      <c r="BY74" s="283" t="e">
        <f t="shared" si="27"/>
        <v>#DIV/0!</v>
      </c>
      <c r="BZ74" s="11"/>
      <c r="CA74" s="9"/>
      <c r="CB74" s="9"/>
      <c r="CC74" s="12"/>
      <c r="CD74" s="15"/>
      <c r="CE74" s="15"/>
      <c r="CF74" s="9" t="e">
        <f t="shared" si="28"/>
        <v>#N/A</v>
      </c>
      <c r="CG74" s="9">
        <f t="shared" si="29"/>
        <v>0</v>
      </c>
      <c r="CH74" s="9" t="e">
        <f t="shared" si="34"/>
        <v>#N/A</v>
      </c>
      <c r="CI74" s="9"/>
      <c r="CJ74" s="296" t="e">
        <f t="shared" si="30"/>
        <v>#N/A</v>
      </c>
      <c r="CK74" s="11"/>
      <c r="CL74" s="15"/>
      <c r="CM74" s="9"/>
      <c r="CN74" s="10">
        <v>109</v>
      </c>
      <c r="CO74" s="10">
        <f t="shared" si="36"/>
        <v>0</v>
      </c>
      <c r="CP74" s="10">
        <f t="shared" si="37"/>
        <v>0</v>
      </c>
      <c r="CQ74" s="191" t="e">
        <f t="shared" si="38"/>
        <v>#DIV/0!</v>
      </c>
      <c r="CR74" s="16"/>
      <c r="CS74" s="16"/>
      <c r="CT74" s="16"/>
      <c r="CU74" s="14"/>
      <c r="CV74" s="14"/>
      <c r="CW74" s="14"/>
      <c r="CX74" s="16"/>
      <c r="CY74" s="16"/>
      <c r="CZ74" s="16"/>
      <c r="DA74" s="16"/>
      <c r="DB74" s="16"/>
      <c r="DC74" s="16"/>
      <c r="DD74" s="16"/>
      <c r="DE74" s="16"/>
      <c r="DF74" s="16"/>
      <c r="DG74" s="16"/>
      <c r="DH74" s="16"/>
      <c r="DI74" s="11"/>
      <c r="DJ74" s="10"/>
      <c r="DK74" s="213" t="e">
        <f t="shared" si="41"/>
        <v>#DIV/0!</v>
      </c>
      <c r="DL74" s="213" t="e">
        <f t="shared" si="42"/>
        <v>#DIV/0!</v>
      </c>
      <c r="DM74" s="11"/>
      <c r="DN74" s="10"/>
      <c r="DO74" s="11"/>
      <c r="DP74" s="10"/>
      <c r="DQ74" s="16"/>
      <c r="DR74" s="11"/>
      <c r="DS74" s="10"/>
      <c r="DT74" s="16"/>
      <c r="DU74" s="11"/>
      <c r="DV74" s="9"/>
      <c r="DW74" s="338" t="e">
        <f t="shared" si="43"/>
        <v>#DIV/0!</v>
      </c>
      <c r="DX74" s="213" t="e">
        <f t="shared" si="44"/>
        <v>#DIV/0!</v>
      </c>
      <c r="DY74" s="304"/>
      <c r="DZ74" s="213"/>
      <c r="EA74" s="11"/>
      <c r="EB74" s="10"/>
      <c r="EC74" s="11"/>
      <c r="ED74" s="10"/>
      <c r="EE74" s="158"/>
      <c r="EF74" s="159"/>
      <c r="EG74" s="158"/>
      <c r="EH74" s="160"/>
      <c r="EI74" s="351">
        <f t="shared" si="31"/>
        <v>0</v>
      </c>
      <c r="EJ74" s="352" t="e">
        <f t="shared" si="45"/>
        <v>#DIV/0!</v>
      </c>
      <c r="EK74" s="241" t="e">
        <f t="shared" si="46"/>
        <v>#DIV/0!</v>
      </c>
      <c r="EL74" s="9"/>
      <c r="EM74" s="20" t="e">
        <f t="shared" si="47"/>
        <v>#DIV/0!</v>
      </c>
      <c r="EN74" s="353" t="e">
        <f t="shared" si="48"/>
        <v>#DIV/0!</v>
      </c>
      <c r="EO74" s="12"/>
      <c r="EP74" s="120"/>
    </row>
    <row r="75" spans="1:146" s="118" customFormat="1" ht="20.100000000000001" customHeight="1">
      <c r="A75" s="161" t="s">
        <v>16</v>
      </c>
      <c r="B75" s="228"/>
      <c r="C75" s="7"/>
      <c r="D75" s="1"/>
      <c r="E75" s="1"/>
      <c r="F75" s="1"/>
      <c r="G75" s="4"/>
      <c r="H75" s="3"/>
      <c r="I75" s="1"/>
      <c r="J75" s="1"/>
      <c r="K75" s="19"/>
      <c r="L75" s="1"/>
      <c r="M75" s="1"/>
      <c r="N75" s="1"/>
      <c r="O75" s="297"/>
      <c r="P75" s="1"/>
      <c r="Q75" s="22">
        <f t="shared" ref="Q75:Q106" si="49">(P75/100)*(100-K75)</f>
        <v>0</v>
      </c>
      <c r="R75" s="116">
        <f t="shared" si="21"/>
        <v>0</v>
      </c>
      <c r="S75" s="17">
        <f t="shared" ref="S75:S106" si="50">Q75*N75*I75*60/1000000000</f>
        <v>0</v>
      </c>
      <c r="T75" s="3"/>
      <c r="U75" s="1"/>
      <c r="V75" s="1"/>
      <c r="W75" s="22">
        <f t="shared" si="22"/>
        <v>0</v>
      </c>
      <c r="X75" s="1"/>
      <c r="Y75" s="1"/>
      <c r="Z75" s="1"/>
      <c r="AA75" s="1"/>
      <c r="AB75" s="4"/>
      <c r="AC75" s="7"/>
      <c r="AD75" s="199"/>
      <c r="AE75" s="199"/>
      <c r="AF75" s="199"/>
      <c r="AG75" s="199"/>
      <c r="AH75" s="240">
        <f t="shared" si="32"/>
        <v>0</v>
      </c>
      <c r="AI75" s="237" t="e">
        <f t="shared" si="33"/>
        <v>#DIV/0!</v>
      </c>
      <c r="AJ75" s="1"/>
      <c r="AK75" s="1"/>
      <c r="AL75" s="1"/>
      <c r="AM75" s="1"/>
      <c r="AN75" s="1"/>
      <c r="AO75" s="1"/>
      <c r="AP75" s="3"/>
      <c r="AQ75" s="7"/>
      <c r="AR75" s="22">
        <f t="shared" si="35"/>
        <v>0</v>
      </c>
      <c r="AS75" s="270" t="e">
        <f t="shared" si="23"/>
        <v>#DIV/0!</v>
      </c>
      <c r="AT75" s="1"/>
      <c r="AU75" s="1"/>
      <c r="AV75" s="7"/>
      <c r="AW75" s="1"/>
      <c r="AX75" s="1"/>
      <c r="AY75" s="2"/>
      <c r="AZ75" s="3"/>
      <c r="BA75" s="2"/>
      <c r="BB75" s="3"/>
      <c r="BC75" s="4"/>
      <c r="BD75" s="3"/>
      <c r="BE75" s="1"/>
      <c r="BF75" s="1"/>
      <c r="BG75" s="1"/>
      <c r="BH75" s="4"/>
      <c r="BI75" s="3"/>
      <c r="BJ75" s="7"/>
      <c r="BK75" s="1"/>
      <c r="BL75" s="1"/>
      <c r="BM75" s="2"/>
      <c r="BN75" s="3"/>
      <c r="BO75" s="1"/>
      <c r="BP75" s="2"/>
      <c r="BQ75" s="3"/>
      <c r="BR75" s="1"/>
      <c r="BS75" s="2"/>
      <c r="BT75" s="6"/>
      <c r="BU75" s="278"/>
      <c r="BV75" s="272">
        <f t="shared" si="24"/>
        <v>0</v>
      </c>
      <c r="BW75" s="272">
        <f t="shared" si="25"/>
        <v>0</v>
      </c>
      <c r="BX75" s="282" t="e">
        <f t="shared" si="26"/>
        <v>#DIV/0!</v>
      </c>
      <c r="BY75" s="282" t="e">
        <f t="shared" si="27"/>
        <v>#DIV/0!</v>
      </c>
      <c r="BZ75" s="3"/>
      <c r="CA75" s="1"/>
      <c r="CB75" s="1"/>
      <c r="CC75" s="4"/>
      <c r="CD75" s="7"/>
      <c r="CE75" s="7"/>
      <c r="CF75" s="1" t="e">
        <f t="shared" si="28"/>
        <v>#N/A</v>
      </c>
      <c r="CG75" s="1">
        <f t="shared" si="29"/>
        <v>0</v>
      </c>
      <c r="CH75" s="1" t="e">
        <f t="shared" si="34"/>
        <v>#N/A</v>
      </c>
      <c r="CI75" s="1"/>
      <c r="CJ75" s="189" t="e">
        <f t="shared" si="30"/>
        <v>#N/A</v>
      </c>
      <c r="CK75" s="3"/>
      <c r="CL75" s="7"/>
      <c r="CM75" s="1"/>
      <c r="CN75" s="2">
        <v>109</v>
      </c>
      <c r="CO75" s="2">
        <f t="shared" si="36"/>
        <v>0</v>
      </c>
      <c r="CP75" s="2">
        <f t="shared" si="37"/>
        <v>0</v>
      </c>
      <c r="CQ75" s="190" t="e">
        <f t="shared" si="38"/>
        <v>#DIV/0!</v>
      </c>
      <c r="CR75" s="8"/>
      <c r="CS75" s="8"/>
      <c r="CT75" s="8"/>
      <c r="CU75" s="6"/>
      <c r="CV75" s="6"/>
      <c r="CW75" s="6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3"/>
      <c r="DJ75" s="2"/>
      <c r="DK75" s="212" t="e">
        <f t="shared" ref="DK75:DK106" si="51">DJ75/R75</f>
        <v>#DIV/0!</v>
      </c>
      <c r="DL75" s="212" t="e">
        <f t="shared" ref="DL75:DL106" si="52">DJ75/S75</f>
        <v>#DIV/0!</v>
      </c>
      <c r="DM75" s="3"/>
      <c r="DN75" s="2"/>
      <c r="DO75" s="3"/>
      <c r="DP75" s="2"/>
      <c r="DQ75" s="8"/>
      <c r="DR75" s="3"/>
      <c r="DS75" s="2"/>
      <c r="DT75" s="8"/>
      <c r="DU75" s="3"/>
      <c r="DV75" s="1"/>
      <c r="DW75" s="337" t="e">
        <f t="shared" ref="DW75:DW106" si="53">DV75/R75</f>
        <v>#DIV/0!</v>
      </c>
      <c r="DX75" s="212" t="e">
        <f t="shared" ref="DX75:DX106" si="54">DV75/S75</f>
        <v>#DIV/0!</v>
      </c>
      <c r="DY75" s="303"/>
      <c r="DZ75" s="212"/>
      <c r="EA75" s="3"/>
      <c r="EB75" s="2"/>
      <c r="EC75" s="3"/>
      <c r="ED75" s="2"/>
      <c r="EE75" s="155"/>
      <c r="EF75" s="156"/>
      <c r="EG75" s="155"/>
      <c r="EH75" s="157"/>
      <c r="EI75" s="348">
        <f t="shared" si="31"/>
        <v>0</v>
      </c>
      <c r="EJ75" s="349" t="e">
        <f t="shared" ref="EJ75:EJ106" si="55">EI75/R75</f>
        <v>#DIV/0!</v>
      </c>
      <c r="EK75" s="240" t="e">
        <f t="shared" ref="EK75:EK106" si="56">EI75/S75</f>
        <v>#DIV/0!</v>
      </c>
      <c r="EL75" s="1"/>
      <c r="EM75" s="19" t="e">
        <f t="shared" ref="EM75:EM106" si="57">EL75/R75</f>
        <v>#DIV/0!</v>
      </c>
      <c r="EN75" s="350" t="e">
        <f t="shared" ref="EN75:EN106" si="58">EL75/S75</f>
        <v>#DIV/0!</v>
      </c>
      <c r="EO75" s="4"/>
      <c r="EP75" s="117"/>
    </row>
    <row r="76" spans="1:146" s="118" customFormat="1" ht="20.100000000000001" customHeight="1">
      <c r="A76" s="161" t="s">
        <v>16</v>
      </c>
      <c r="B76" s="228"/>
      <c r="C76" s="7"/>
      <c r="D76" s="1"/>
      <c r="E76" s="1"/>
      <c r="F76" s="1"/>
      <c r="G76" s="4"/>
      <c r="H76" s="3"/>
      <c r="I76" s="1"/>
      <c r="J76" s="1"/>
      <c r="K76" s="19"/>
      <c r="L76" s="1"/>
      <c r="M76" s="1"/>
      <c r="N76" s="1"/>
      <c r="O76" s="297"/>
      <c r="P76" s="1"/>
      <c r="Q76" s="22">
        <f t="shared" si="49"/>
        <v>0</v>
      </c>
      <c r="R76" s="116">
        <f t="shared" ref="R76:R134" si="59">Q76*2850*I76*60/1000000000</f>
        <v>0</v>
      </c>
      <c r="S76" s="17">
        <f t="shared" si="50"/>
        <v>0</v>
      </c>
      <c r="T76" s="3"/>
      <c r="U76" s="1"/>
      <c r="V76" s="1"/>
      <c r="W76" s="22">
        <f t="shared" ref="W76:W134" si="60">P76*V76</f>
        <v>0</v>
      </c>
      <c r="X76" s="1"/>
      <c r="Y76" s="1"/>
      <c r="Z76" s="1"/>
      <c r="AA76" s="1"/>
      <c r="AB76" s="4"/>
      <c r="AC76" s="7"/>
      <c r="AD76" s="199"/>
      <c r="AE76" s="199"/>
      <c r="AF76" s="199"/>
      <c r="AG76" s="199"/>
      <c r="AH76" s="240">
        <f t="shared" si="32"/>
        <v>0</v>
      </c>
      <c r="AI76" s="237" t="e">
        <f t="shared" si="33"/>
        <v>#DIV/0!</v>
      </c>
      <c r="AJ76" s="1"/>
      <c r="AK76" s="1"/>
      <c r="AL76" s="1"/>
      <c r="AM76" s="1"/>
      <c r="AN76" s="1"/>
      <c r="AO76" s="1"/>
      <c r="AP76" s="3"/>
      <c r="AQ76" s="7"/>
      <c r="AR76" s="22">
        <f t="shared" si="35"/>
        <v>0</v>
      </c>
      <c r="AS76" s="270" t="e">
        <f t="shared" ref="AS76:AS134" si="61">AR76/AP76</f>
        <v>#DIV/0!</v>
      </c>
      <c r="AT76" s="1"/>
      <c r="AU76" s="1"/>
      <c r="AV76" s="7"/>
      <c r="AW76" s="1"/>
      <c r="AX76" s="1"/>
      <c r="AY76" s="2"/>
      <c r="AZ76" s="3"/>
      <c r="BA76" s="2"/>
      <c r="BB76" s="3"/>
      <c r="BC76" s="4"/>
      <c r="BD76" s="3"/>
      <c r="BE76" s="1"/>
      <c r="BF76" s="1"/>
      <c r="BG76" s="1"/>
      <c r="BH76" s="4"/>
      <c r="BI76" s="3"/>
      <c r="BJ76" s="7"/>
      <c r="BK76" s="1"/>
      <c r="BL76" s="1"/>
      <c r="BM76" s="2"/>
      <c r="BN76" s="3"/>
      <c r="BO76" s="1"/>
      <c r="BP76" s="2"/>
      <c r="BQ76" s="3"/>
      <c r="BR76" s="1"/>
      <c r="BS76" s="2"/>
      <c r="BT76" s="6"/>
      <c r="BU76" s="278"/>
      <c r="BV76" s="272">
        <f t="shared" ref="BV76:BV134" si="62">(((BN76+BQ76)/2)/500)</f>
        <v>0</v>
      </c>
      <c r="BW76" s="272">
        <f t="shared" ref="BW76:BW134" si="63">(BI76/780)</f>
        <v>0</v>
      </c>
      <c r="BX76" s="282" t="e">
        <f t="shared" ref="BX76:BX134" si="64">BV76/((BV76+BW76))</f>
        <v>#DIV/0!</v>
      </c>
      <c r="BY76" s="282" t="e">
        <f t="shared" ref="BY76:BY134" si="65">BW76/((BV76+BW76))</f>
        <v>#DIV/0!</v>
      </c>
      <c r="BZ76" s="3"/>
      <c r="CA76" s="1"/>
      <c r="CB76" s="1"/>
      <c r="CC76" s="4"/>
      <c r="CD76" s="7"/>
      <c r="CE76" s="7"/>
      <c r="CF76" s="1" t="e">
        <f t="shared" ref="CF76:CF134" si="66">VLOOKUP(CD76:CD199,$CD$153:$CF$154,3)</f>
        <v>#N/A</v>
      </c>
      <c r="CG76" s="1">
        <f t="shared" ref="CG76:CG134" si="67">P76*3.38</f>
        <v>0</v>
      </c>
      <c r="CH76" s="1" t="e">
        <f t="shared" si="34"/>
        <v>#N/A</v>
      </c>
      <c r="CI76" s="1"/>
      <c r="CJ76" s="189" t="e">
        <f t="shared" ref="CJ76:CJ134" si="68">CH76/CG76*1000</f>
        <v>#N/A</v>
      </c>
      <c r="CK76" s="3"/>
      <c r="CL76" s="7"/>
      <c r="CM76" s="1"/>
      <c r="CN76" s="2">
        <v>109</v>
      </c>
      <c r="CO76" s="2">
        <f t="shared" si="36"/>
        <v>0</v>
      </c>
      <c r="CP76" s="2">
        <f t="shared" si="37"/>
        <v>0</v>
      </c>
      <c r="CQ76" s="190" t="e">
        <f t="shared" si="38"/>
        <v>#DIV/0!</v>
      </c>
      <c r="CR76" s="8"/>
      <c r="CS76" s="8"/>
      <c r="CT76" s="8"/>
      <c r="CU76" s="6"/>
      <c r="CV76" s="6"/>
      <c r="CW76" s="6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3"/>
      <c r="DJ76" s="2"/>
      <c r="DK76" s="212" t="e">
        <f t="shared" si="51"/>
        <v>#DIV/0!</v>
      </c>
      <c r="DL76" s="212" t="e">
        <f t="shared" si="52"/>
        <v>#DIV/0!</v>
      </c>
      <c r="DM76" s="3"/>
      <c r="DN76" s="2"/>
      <c r="DO76" s="3"/>
      <c r="DP76" s="2"/>
      <c r="DQ76" s="8"/>
      <c r="DR76" s="3"/>
      <c r="DS76" s="2"/>
      <c r="DT76" s="8"/>
      <c r="DU76" s="3"/>
      <c r="DV76" s="1"/>
      <c r="DW76" s="337" t="e">
        <f t="shared" si="53"/>
        <v>#DIV/0!</v>
      </c>
      <c r="DX76" s="212" t="e">
        <f t="shared" si="54"/>
        <v>#DIV/0!</v>
      </c>
      <c r="DY76" s="303"/>
      <c r="DZ76" s="212"/>
      <c r="EA76" s="3"/>
      <c r="EB76" s="2"/>
      <c r="EC76" s="3"/>
      <c r="ED76" s="2"/>
      <c r="EE76" s="155"/>
      <c r="EF76" s="156"/>
      <c r="EG76" s="155"/>
      <c r="EH76" s="157"/>
      <c r="EI76" s="348">
        <f t="shared" ref="EI76:EI134" si="69">BP76+BS76</f>
        <v>0</v>
      </c>
      <c r="EJ76" s="349" t="e">
        <f t="shared" si="55"/>
        <v>#DIV/0!</v>
      </c>
      <c r="EK76" s="240" t="e">
        <f t="shared" si="56"/>
        <v>#DIV/0!</v>
      </c>
      <c r="EL76" s="1"/>
      <c r="EM76" s="19" t="e">
        <f t="shared" si="57"/>
        <v>#DIV/0!</v>
      </c>
      <c r="EN76" s="350" t="e">
        <f t="shared" si="58"/>
        <v>#DIV/0!</v>
      </c>
      <c r="EO76" s="4"/>
      <c r="EP76" s="117"/>
    </row>
    <row r="77" spans="1:146" s="121" customFormat="1" ht="20.100000000000001" customHeight="1">
      <c r="A77" s="162" t="s">
        <v>16</v>
      </c>
      <c r="B77" s="229"/>
      <c r="C77" s="15"/>
      <c r="D77" s="9"/>
      <c r="E77" s="9"/>
      <c r="F77" s="9"/>
      <c r="G77" s="12"/>
      <c r="H77" s="11"/>
      <c r="I77" s="9"/>
      <c r="J77" s="9"/>
      <c r="K77" s="20"/>
      <c r="L77" s="9"/>
      <c r="M77" s="9"/>
      <c r="N77" s="9"/>
      <c r="O77" s="298"/>
      <c r="P77" s="9"/>
      <c r="Q77" s="24">
        <f t="shared" si="49"/>
        <v>0</v>
      </c>
      <c r="R77" s="119">
        <f t="shared" si="59"/>
        <v>0</v>
      </c>
      <c r="S77" s="18">
        <f t="shared" si="50"/>
        <v>0</v>
      </c>
      <c r="T77" s="11"/>
      <c r="U77" s="9"/>
      <c r="V77" s="9"/>
      <c r="W77" s="24">
        <f t="shared" si="60"/>
        <v>0</v>
      </c>
      <c r="X77" s="9"/>
      <c r="Y77" s="9"/>
      <c r="Z77" s="9"/>
      <c r="AA77" s="9"/>
      <c r="AB77" s="12"/>
      <c r="AC77" s="15"/>
      <c r="AD77" s="200"/>
      <c r="AE77" s="200"/>
      <c r="AF77" s="200"/>
      <c r="AG77" s="200"/>
      <c r="AH77" s="241">
        <f t="shared" ref="AH77:AH134" si="70">SUM(AD77:AG77)</f>
        <v>0</v>
      </c>
      <c r="AI77" s="239" t="e">
        <f t="shared" ref="AI77:AI134" si="71">(ABS(AH77)-ABS(AH76))/ABS(AH77)</f>
        <v>#DIV/0!</v>
      </c>
      <c r="AJ77" s="9"/>
      <c r="AK77" s="9"/>
      <c r="AL77" s="9"/>
      <c r="AM77" s="9"/>
      <c r="AN77" s="9"/>
      <c r="AO77" s="9"/>
      <c r="AP77" s="11"/>
      <c r="AQ77" s="15"/>
      <c r="AR77" s="24">
        <f t="shared" si="35"/>
        <v>0</v>
      </c>
      <c r="AS77" s="271" t="e">
        <f t="shared" si="61"/>
        <v>#DIV/0!</v>
      </c>
      <c r="AT77" s="9"/>
      <c r="AU77" s="9"/>
      <c r="AV77" s="15"/>
      <c r="AW77" s="9"/>
      <c r="AX77" s="9"/>
      <c r="AY77" s="10"/>
      <c r="AZ77" s="11"/>
      <c r="BA77" s="10"/>
      <c r="BB77" s="11"/>
      <c r="BC77" s="12"/>
      <c r="BD77" s="11"/>
      <c r="BE77" s="9"/>
      <c r="BF77" s="9"/>
      <c r="BG77" s="9"/>
      <c r="BH77" s="12"/>
      <c r="BI77" s="11"/>
      <c r="BJ77" s="15"/>
      <c r="BK77" s="9"/>
      <c r="BL77" s="9"/>
      <c r="BM77" s="10"/>
      <c r="BN77" s="11"/>
      <c r="BO77" s="9"/>
      <c r="BP77" s="10"/>
      <c r="BQ77" s="11"/>
      <c r="BR77" s="9"/>
      <c r="BS77" s="10"/>
      <c r="BT77" s="14"/>
      <c r="BU77" s="279"/>
      <c r="BV77" s="273">
        <f t="shared" si="62"/>
        <v>0</v>
      </c>
      <c r="BW77" s="273">
        <f t="shared" si="63"/>
        <v>0</v>
      </c>
      <c r="BX77" s="283" t="e">
        <f t="shared" si="64"/>
        <v>#DIV/0!</v>
      </c>
      <c r="BY77" s="283" t="e">
        <f t="shared" si="65"/>
        <v>#DIV/0!</v>
      </c>
      <c r="BZ77" s="11"/>
      <c r="CA77" s="9"/>
      <c r="CB77" s="9"/>
      <c r="CC77" s="12"/>
      <c r="CD77" s="15"/>
      <c r="CE77" s="15"/>
      <c r="CF77" s="9" t="e">
        <f t="shared" si="66"/>
        <v>#N/A</v>
      </c>
      <c r="CG77" s="9">
        <f t="shared" si="67"/>
        <v>0</v>
      </c>
      <c r="CH77" s="9" t="e">
        <f t="shared" si="34"/>
        <v>#N/A</v>
      </c>
      <c r="CI77" s="9"/>
      <c r="CJ77" s="296" t="e">
        <f t="shared" si="68"/>
        <v>#N/A</v>
      </c>
      <c r="CK77" s="11"/>
      <c r="CL77" s="15"/>
      <c r="CM77" s="9"/>
      <c r="CN77" s="10">
        <v>109</v>
      </c>
      <c r="CO77" s="10">
        <f t="shared" si="36"/>
        <v>0</v>
      </c>
      <c r="CP77" s="10">
        <f t="shared" si="37"/>
        <v>0</v>
      </c>
      <c r="CQ77" s="191" t="e">
        <f t="shared" si="38"/>
        <v>#DIV/0!</v>
      </c>
      <c r="CR77" s="16"/>
      <c r="CS77" s="16"/>
      <c r="CT77" s="16"/>
      <c r="CU77" s="14"/>
      <c r="CV77" s="14"/>
      <c r="CW77" s="14"/>
      <c r="CX77" s="16"/>
      <c r="CY77" s="16"/>
      <c r="CZ77" s="16"/>
      <c r="DA77" s="16"/>
      <c r="DB77" s="16"/>
      <c r="DC77" s="16"/>
      <c r="DD77" s="16"/>
      <c r="DE77" s="16"/>
      <c r="DF77" s="16"/>
      <c r="DG77" s="16"/>
      <c r="DH77" s="16"/>
      <c r="DI77" s="11"/>
      <c r="DJ77" s="10"/>
      <c r="DK77" s="213" t="e">
        <f t="shared" si="51"/>
        <v>#DIV/0!</v>
      </c>
      <c r="DL77" s="213" t="e">
        <f t="shared" si="52"/>
        <v>#DIV/0!</v>
      </c>
      <c r="DM77" s="11"/>
      <c r="DN77" s="10"/>
      <c r="DO77" s="11"/>
      <c r="DP77" s="10"/>
      <c r="DQ77" s="16"/>
      <c r="DR77" s="11"/>
      <c r="DS77" s="10"/>
      <c r="DT77" s="16"/>
      <c r="DU77" s="11"/>
      <c r="DV77" s="9"/>
      <c r="DW77" s="338" t="e">
        <f t="shared" si="53"/>
        <v>#DIV/0!</v>
      </c>
      <c r="DX77" s="213" t="e">
        <f t="shared" si="54"/>
        <v>#DIV/0!</v>
      </c>
      <c r="DY77" s="304"/>
      <c r="DZ77" s="213"/>
      <c r="EA77" s="11"/>
      <c r="EB77" s="10"/>
      <c r="EC77" s="11"/>
      <c r="ED77" s="10"/>
      <c r="EE77" s="158"/>
      <c r="EF77" s="159"/>
      <c r="EG77" s="158"/>
      <c r="EH77" s="160"/>
      <c r="EI77" s="351">
        <f t="shared" si="69"/>
        <v>0</v>
      </c>
      <c r="EJ77" s="352" t="e">
        <f t="shared" si="55"/>
        <v>#DIV/0!</v>
      </c>
      <c r="EK77" s="241" t="e">
        <f t="shared" si="56"/>
        <v>#DIV/0!</v>
      </c>
      <c r="EL77" s="9"/>
      <c r="EM77" s="20" t="e">
        <f t="shared" si="57"/>
        <v>#DIV/0!</v>
      </c>
      <c r="EN77" s="353" t="e">
        <f t="shared" si="58"/>
        <v>#DIV/0!</v>
      </c>
      <c r="EO77" s="12"/>
      <c r="EP77" s="120"/>
    </row>
    <row r="78" spans="1:146" s="121" customFormat="1" ht="20.100000000000001" customHeight="1">
      <c r="A78" s="162" t="s">
        <v>16</v>
      </c>
      <c r="B78" s="229"/>
      <c r="C78" s="15"/>
      <c r="D78" s="9"/>
      <c r="E78" s="9"/>
      <c r="F78" s="9"/>
      <c r="G78" s="12"/>
      <c r="H78" s="11"/>
      <c r="I78" s="9"/>
      <c r="J78" s="9"/>
      <c r="K78" s="20"/>
      <c r="L78" s="9"/>
      <c r="M78" s="9"/>
      <c r="N78" s="9"/>
      <c r="O78" s="298"/>
      <c r="P78" s="9"/>
      <c r="Q78" s="24">
        <f t="shared" si="49"/>
        <v>0</v>
      </c>
      <c r="R78" s="119">
        <f t="shared" si="59"/>
        <v>0</v>
      </c>
      <c r="S78" s="18">
        <f t="shared" si="50"/>
        <v>0</v>
      </c>
      <c r="T78" s="11"/>
      <c r="U78" s="9"/>
      <c r="V78" s="9"/>
      <c r="W78" s="24">
        <f t="shared" si="60"/>
        <v>0</v>
      </c>
      <c r="X78" s="9"/>
      <c r="Y78" s="9"/>
      <c r="Z78" s="9"/>
      <c r="AA78" s="9"/>
      <c r="AB78" s="12"/>
      <c r="AC78" s="15"/>
      <c r="AD78" s="200"/>
      <c r="AE78" s="200"/>
      <c r="AF78" s="200"/>
      <c r="AG78" s="200"/>
      <c r="AH78" s="241">
        <f t="shared" si="70"/>
        <v>0</v>
      </c>
      <c r="AI78" s="239" t="e">
        <f t="shared" si="71"/>
        <v>#DIV/0!</v>
      </c>
      <c r="AJ78" s="9"/>
      <c r="AK78" s="9"/>
      <c r="AL78" s="9"/>
      <c r="AM78" s="9"/>
      <c r="AN78" s="9"/>
      <c r="AO78" s="9"/>
      <c r="AP78" s="11"/>
      <c r="AQ78" s="15"/>
      <c r="AR78" s="24">
        <f t="shared" si="35"/>
        <v>0</v>
      </c>
      <c r="AS78" s="271" t="e">
        <f t="shared" si="61"/>
        <v>#DIV/0!</v>
      </c>
      <c r="AT78" s="9"/>
      <c r="AU78" s="9"/>
      <c r="AV78" s="15"/>
      <c r="AW78" s="9"/>
      <c r="AX78" s="9"/>
      <c r="AY78" s="10"/>
      <c r="AZ78" s="11"/>
      <c r="BA78" s="10"/>
      <c r="BB78" s="11"/>
      <c r="BC78" s="12"/>
      <c r="BD78" s="11"/>
      <c r="BE78" s="9"/>
      <c r="BF78" s="9"/>
      <c r="BG78" s="9"/>
      <c r="BH78" s="12"/>
      <c r="BI78" s="11"/>
      <c r="BJ78" s="15"/>
      <c r="BK78" s="9"/>
      <c r="BL78" s="9"/>
      <c r="BM78" s="10"/>
      <c r="BN78" s="11"/>
      <c r="BO78" s="9"/>
      <c r="BP78" s="10"/>
      <c r="BQ78" s="11"/>
      <c r="BR78" s="9"/>
      <c r="BS78" s="10"/>
      <c r="BT78" s="14"/>
      <c r="BU78" s="279"/>
      <c r="BV78" s="273">
        <f t="shared" si="62"/>
        <v>0</v>
      </c>
      <c r="BW78" s="273">
        <f t="shared" si="63"/>
        <v>0</v>
      </c>
      <c r="BX78" s="283" t="e">
        <f t="shared" si="64"/>
        <v>#DIV/0!</v>
      </c>
      <c r="BY78" s="283" t="e">
        <f t="shared" si="65"/>
        <v>#DIV/0!</v>
      </c>
      <c r="BZ78" s="11"/>
      <c r="CA78" s="9"/>
      <c r="CB78" s="9"/>
      <c r="CC78" s="12"/>
      <c r="CD78" s="15"/>
      <c r="CE78" s="15"/>
      <c r="CF78" s="9" t="e">
        <f t="shared" si="66"/>
        <v>#N/A</v>
      </c>
      <c r="CG78" s="9">
        <f t="shared" si="67"/>
        <v>0</v>
      </c>
      <c r="CH78" s="9" t="e">
        <f t="shared" si="34"/>
        <v>#N/A</v>
      </c>
      <c r="CI78" s="9"/>
      <c r="CJ78" s="296" t="e">
        <f t="shared" si="68"/>
        <v>#N/A</v>
      </c>
      <c r="CK78" s="11"/>
      <c r="CL78" s="15"/>
      <c r="CM78" s="9"/>
      <c r="CN78" s="10">
        <v>109</v>
      </c>
      <c r="CO78" s="10">
        <f t="shared" si="36"/>
        <v>0</v>
      </c>
      <c r="CP78" s="10">
        <f t="shared" si="37"/>
        <v>0</v>
      </c>
      <c r="CQ78" s="191" t="e">
        <f t="shared" si="38"/>
        <v>#DIV/0!</v>
      </c>
      <c r="CR78" s="16"/>
      <c r="CS78" s="16"/>
      <c r="CT78" s="16"/>
      <c r="CU78" s="14"/>
      <c r="CV78" s="14"/>
      <c r="CW78" s="14"/>
      <c r="CX78" s="16"/>
      <c r="CY78" s="16"/>
      <c r="CZ78" s="16"/>
      <c r="DA78" s="16"/>
      <c r="DB78" s="16"/>
      <c r="DC78" s="16"/>
      <c r="DD78" s="16"/>
      <c r="DE78" s="16"/>
      <c r="DF78" s="16"/>
      <c r="DG78" s="16"/>
      <c r="DH78" s="16"/>
      <c r="DI78" s="11"/>
      <c r="DJ78" s="10"/>
      <c r="DK78" s="213" t="e">
        <f t="shared" si="51"/>
        <v>#DIV/0!</v>
      </c>
      <c r="DL78" s="213" t="e">
        <f t="shared" si="52"/>
        <v>#DIV/0!</v>
      </c>
      <c r="DM78" s="11"/>
      <c r="DN78" s="10"/>
      <c r="DO78" s="11"/>
      <c r="DP78" s="10"/>
      <c r="DQ78" s="16"/>
      <c r="DR78" s="11"/>
      <c r="DS78" s="10"/>
      <c r="DT78" s="16"/>
      <c r="DU78" s="11"/>
      <c r="DV78" s="9"/>
      <c r="DW78" s="338" t="e">
        <f t="shared" si="53"/>
        <v>#DIV/0!</v>
      </c>
      <c r="DX78" s="213" t="e">
        <f t="shared" si="54"/>
        <v>#DIV/0!</v>
      </c>
      <c r="DY78" s="304"/>
      <c r="DZ78" s="213"/>
      <c r="EA78" s="11"/>
      <c r="EB78" s="10"/>
      <c r="EC78" s="11"/>
      <c r="ED78" s="10"/>
      <c r="EE78" s="158"/>
      <c r="EF78" s="159"/>
      <c r="EG78" s="158"/>
      <c r="EH78" s="160"/>
      <c r="EI78" s="351">
        <f t="shared" si="69"/>
        <v>0</v>
      </c>
      <c r="EJ78" s="352" t="e">
        <f t="shared" si="55"/>
        <v>#DIV/0!</v>
      </c>
      <c r="EK78" s="241" t="e">
        <f t="shared" si="56"/>
        <v>#DIV/0!</v>
      </c>
      <c r="EL78" s="9"/>
      <c r="EM78" s="20" t="e">
        <f t="shared" si="57"/>
        <v>#DIV/0!</v>
      </c>
      <c r="EN78" s="353" t="e">
        <f t="shared" si="58"/>
        <v>#DIV/0!</v>
      </c>
      <c r="EO78" s="12"/>
      <c r="EP78" s="120"/>
    </row>
    <row r="79" spans="1:146" s="118" customFormat="1" ht="20.100000000000001" customHeight="1">
      <c r="A79" s="161" t="s">
        <v>17</v>
      </c>
      <c r="B79" s="228"/>
      <c r="C79" s="7"/>
      <c r="D79" s="1"/>
      <c r="E79" s="1"/>
      <c r="F79" s="1"/>
      <c r="G79" s="4"/>
      <c r="H79" s="3"/>
      <c r="I79" s="1"/>
      <c r="J79" s="1"/>
      <c r="K79" s="19"/>
      <c r="L79" s="1"/>
      <c r="M79" s="1"/>
      <c r="N79" s="1"/>
      <c r="O79" s="297"/>
      <c r="P79" s="1"/>
      <c r="Q79" s="22">
        <f t="shared" si="49"/>
        <v>0</v>
      </c>
      <c r="R79" s="116">
        <f t="shared" si="59"/>
        <v>0</v>
      </c>
      <c r="S79" s="17">
        <f t="shared" si="50"/>
        <v>0</v>
      </c>
      <c r="T79" s="3"/>
      <c r="U79" s="1"/>
      <c r="V79" s="1"/>
      <c r="W79" s="22">
        <f t="shared" si="60"/>
        <v>0</v>
      </c>
      <c r="X79" s="1"/>
      <c r="Y79" s="1"/>
      <c r="Z79" s="1"/>
      <c r="AA79" s="1"/>
      <c r="AB79" s="4"/>
      <c r="AC79" s="7"/>
      <c r="AD79" s="199"/>
      <c r="AE79" s="199"/>
      <c r="AF79" s="199"/>
      <c r="AG79" s="199"/>
      <c r="AH79" s="240">
        <f t="shared" si="70"/>
        <v>0</v>
      </c>
      <c r="AI79" s="237" t="e">
        <f t="shared" si="71"/>
        <v>#DIV/0!</v>
      </c>
      <c r="AJ79" s="1"/>
      <c r="AK79" s="1"/>
      <c r="AL79" s="1"/>
      <c r="AM79" s="1"/>
      <c r="AN79" s="1"/>
      <c r="AO79" s="1"/>
      <c r="AP79" s="3"/>
      <c r="AQ79" s="7"/>
      <c r="AR79" s="22">
        <f t="shared" si="35"/>
        <v>0</v>
      </c>
      <c r="AS79" s="270" t="e">
        <f t="shared" si="61"/>
        <v>#DIV/0!</v>
      </c>
      <c r="AT79" s="1"/>
      <c r="AU79" s="1"/>
      <c r="AV79" s="7"/>
      <c r="AW79" s="1"/>
      <c r="AX79" s="1"/>
      <c r="AY79" s="2"/>
      <c r="AZ79" s="3"/>
      <c r="BA79" s="2"/>
      <c r="BB79" s="3"/>
      <c r="BC79" s="4"/>
      <c r="BD79" s="3"/>
      <c r="BE79" s="1"/>
      <c r="BF79" s="1"/>
      <c r="BG79" s="1"/>
      <c r="BH79" s="4"/>
      <c r="BI79" s="3"/>
      <c r="BJ79" s="7"/>
      <c r="BK79" s="1"/>
      <c r="BL79" s="1"/>
      <c r="BM79" s="2"/>
      <c r="BN79" s="3"/>
      <c r="BO79" s="1"/>
      <c r="BP79" s="2"/>
      <c r="BQ79" s="3"/>
      <c r="BR79" s="1"/>
      <c r="BS79" s="2"/>
      <c r="BT79" s="6"/>
      <c r="BU79" s="278"/>
      <c r="BV79" s="272">
        <f t="shared" si="62"/>
        <v>0</v>
      </c>
      <c r="BW79" s="272">
        <f t="shared" si="63"/>
        <v>0</v>
      </c>
      <c r="BX79" s="282" t="e">
        <f t="shared" si="64"/>
        <v>#DIV/0!</v>
      </c>
      <c r="BY79" s="282" t="e">
        <f t="shared" si="65"/>
        <v>#DIV/0!</v>
      </c>
      <c r="BZ79" s="3"/>
      <c r="CA79" s="1"/>
      <c r="CB79" s="1"/>
      <c r="CC79" s="4"/>
      <c r="CD79" s="7"/>
      <c r="CE79" s="7"/>
      <c r="CF79" s="1" t="e">
        <f t="shared" si="66"/>
        <v>#N/A</v>
      </c>
      <c r="CG79" s="1">
        <f t="shared" si="67"/>
        <v>0</v>
      </c>
      <c r="CH79" s="1" t="e">
        <f t="shared" si="34"/>
        <v>#N/A</v>
      </c>
      <c r="CI79" s="1"/>
      <c r="CJ79" s="189" t="e">
        <f t="shared" si="68"/>
        <v>#N/A</v>
      </c>
      <c r="CK79" s="3"/>
      <c r="CL79" s="7"/>
      <c r="CM79" s="1"/>
      <c r="CN79" s="2">
        <v>109</v>
      </c>
      <c r="CO79" s="2">
        <f t="shared" si="36"/>
        <v>0</v>
      </c>
      <c r="CP79" s="2">
        <f t="shared" si="37"/>
        <v>0</v>
      </c>
      <c r="CQ79" s="190" t="e">
        <f t="shared" si="38"/>
        <v>#DIV/0!</v>
      </c>
      <c r="CR79" s="8"/>
      <c r="CS79" s="8"/>
      <c r="CT79" s="8"/>
      <c r="CU79" s="6"/>
      <c r="CV79" s="6"/>
      <c r="CW79" s="6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3"/>
      <c r="DJ79" s="2"/>
      <c r="DK79" s="212" t="e">
        <f t="shared" si="51"/>
        <v>#DIV/0!</v>
      </c>
      <c r="DL79" s="212" t="e">
        <f t="shared" si="52"/>
        <v>#DIV/0!</v>
      </c>
      <c r="DM79" s="3"/>
      <c r="DN79" s="2"/>
      <c r="DO79" s="3"/>
      <c r="DP79" s="2"/>
      <c r="DQ79" s="8"/>
      <c r="DR79" s="3"/>
      <c r="DS79" s="2"/>
      <c r="DT79" s="8"/>
      <c r="DU79" s="3"/>
      <c r="DV79" s="1"/>
      <c r="DW79" s="337" t="e">
        <f t="shared" si="53"/>
        <v>#DIV/0!</v>
      </c>
      <c r="DX79" s="212" t="e">
        <f t="shared" si="54"/>
        <v>#DIV/0!</v>
      </c>
      <c r="DY79" s="303"/>
      <c r="DZ79" s="212"/>
      <c r="EA79" s="3"/>
      <c r="EB79" s="2"/>
      <c r="EC79" s="3"/>
      <c r="ED79" s="2"/>
      <c r="EE79" s="155"/>
      <c r="EF79" s="156"/>
      <c r="EG79" s="155"/>
      <c r="EH79" s="157"/>
      <c r="EI79" s="348">
        <f t="shared" si="69"/>
        <v>0</v>
      </c>
      <c r="EJ79" s="349" t="e">
        <f t="shared" si="55"/>
        <v>#DIV/0!</v>
      </c>
      <c r="EK79" s="240" t="e">
        <f t="shared" si="56"/>
        <v>#DIV/0!</v>
      </c>
      <c r="EL79" s="1"/>
      <c r="EM79" s="19" t="e">
        <f t="shared" si="57"/>
        <v>#DIV/0!</v>
      </c>
      <c r="EN79" s="350" t="e">
        <f t="shared" si="58"/>
        <v>#DIV/0!</v>
      </c>
      <c r="EO79" s="4"/>
      <c r="EP79" s="117"/>
    </row>
    <row r="80" spans="1:146" s="118" customFormat="1" ht="20.100000000000001" customHeight="1">
      <c r="A80" s="161" t="s">
        <v>17</v>
      </c>
      <c r="B80" s="228"/>
      <c r="C80" s="7"/>
      <c r="D80" s="1"/>
      <c r="E80" s="1"/>
      <c r="F80" s="1"/>
      <c r="G80" s="4"/>
      <c r="H80" s="3"/>
      <c r="I80" s="1"/>
      <c r="J80" s="1"/>
      <c r="K80" s="19"/>
      <c r="L80" s="1"/>
      <c r="M80" s="1"/>
      <c r="N80" s="1"/>
      <c r="O80" s="297"/>
      <c r="P80" s="1"/>
      <c r="Q80" s="22">
        <f t="shared" si="49"/>
        <v>0</v>
      </c>
      <c r="R80" s="116">
        <f t="shared" si="59"/>
        <v>0</v>
      </c>
      <c r="S80" s="17">
        <f t="shared" si="50"/>
        <v>0</v>
      </c>
      <c r="T80" s="3"/>
      <c r="U80" s="1"/>
      <c r="V80" s="1"/>
      <c r="W80" s="22">
        <f t="shared" si="60"/>
        <v>0</v>
      </c>
      <c r="X80" s="1"/>
      <c r="Y80" s="1"/>
      <c r="Z80" s="1"/>
      <c r="AA80" s="1"/>
      <c r="AB80" s="4"/>
      <c r="AC80" s="7"/>
      <c r="AD80" s="199"/>
      <c r="AE80" s="199"/>
      <c r="AF80" s="199"/>
      <c r="AG80" s="199"/>
      <c r="AH80" s="240">
        <f t="shared" si="70"/>
        <v>0</v>
      </c>
      <c r="AI80" s="237" t="e">
        <f t="shared" si="71"/>
        <v>#DIV/0!</v>
      </c>
      <c r="AJ80" s="1"/>
      <c r="AK80" s="1"/>
      <c r="AL80" s="1"/>
      <c r="AM80" s="1"/>
      <c r="AN80" s="1"/>
      <c r="AO80" s="1"/>
      <c r="AP80" s="3"/>
      <c r="AQ80" s="7"/>
      <c r="AR80" s="22">
        <f t="shared" si="35"/>
        <v>0</v>
      </c>
      <c r="AS80" s="270" t="e">
        <f t="shared" si="61"/>
        <v>#DIV/0!</v>
      </c>
      <c r="AT80" s="1"/>
      <c r="AU80" s="1"/>
      <c r="AV80" s="7"/>
      <c r="AW80" s="1"/>
      <c r="AX80" s="1"/>
      <c r="AY80" s="2"/>
      <c r="AZ80" s="3"/>
      <c r="BA80" s="2"/>
      <c r="BB80" s="3"/>
      <c r="BC80" s="4"/>
      <c r="BD80" s="3"/>
      <c r="BE80" s="1"/>
      <c r="BF80" s="1"/>
      <c r="BG80" s="1"/>
      <c r="BH80" s="4"/>
      <c r="BI80" s="3"/>
      <c r="BJ80" s="7"/>
      <c r="BK80" s="1"/>
      <c r="BL80" s="1"/>
      <c r="BM80" s="2"/>
      <c r="BN80" s="3"/>
      <c r="BO80" s="1"/>
      <c r="BP80" s="2"/>
      <c r="BQ80" s="3"/>
      <c r="BR80" s="1"/>
      <c r="BS80" s="2"/>
      <c r="BT80" s="6"/>
      <c r="BU80" s="278"/>
      <c r="BV80" s="272">
        <f t="shared" si="62"/>
        <v>0</v>
      </c>
      <c r="BW80" s="272">
        <f t="shared" si="63"/>
        <v>0</v>
      </c>
      <c r="BX80" s="282" t="e">
        <f t="shared" si="64"/>
        <v>#DIV/0!</v>
      </c>
      <c r="BY80" s="282" t="e">
        <f t="shared" si="65"/>
        <v>#DIV/0!</v>
      </c>
      <c r="BZ80" s="3"/>
      <c r="CA80" s="1"/>
      <c r="CB80" s="1"/>
      <c r="CC80" s="4"/>
      <c r="CD80" s="7"/>
      <c r="CE80" s="7"/>
      <c r="CF80" s="1" t="e">
        <f t="shared" si="66"/>
        <v>#N/A</v>
      </c>
      <c r="CG80" s="1">
        <f t="shared" si="67"/>
        <v>0</v>
      </c>
      <c r="CH80" s="1" t="e">
        <f t="shared" si="34"/>
        <v>#N/A</v>
      </c>
      <c r="CI80" s="1"/>
      <c r="CJ80" s="189" t="e">
        <f t="shared" si="68"/>
        <v>#N/A</v>
      </c>
      <c r="CK80" s="3"/>
      <c r="CL80" s="7"/>
      <c r="CM80" s="1"/>
      <c r="CN80" s="2">
        <v>109</v>
      </c>
      <c r="CO80" s="2">
        <f t="shared" si="36"/>
        <v>0</v>
      </c>
      <c r="CP80" s="2">
        <f t="shared" si="37"/>
        <v>0</v>
      </c>
      <c r="CQ80" s="190" t="e">
        <f t="shared" si="38"/>
        <v>#DIV/0!</v>
      </c>
      <c r="CR80" s="8"/>
      <c r="CS80" s="8"/>
      <c r="CT80" s="8"/>
      <c r="CU80" s="6"/>
      <c r="CV80" s="6"/>
      <c r="CW80" s="6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3"/>
      <c r="DJ80" s="2"/>
      <c r="DK80" s="212" t="e">
        <f t="shared" si="51"/>
        <v>#DIV/0!</v>
      </c>
      <c r="DL80" s="212" t="e">
        <f t="shared" si="52"/>
        <v>#DIV/0!</v>
      </c>
      <c r="DM80" s="3"/>
      <c r="DN80" s="2"/>
      <c r="DO80" s="3"/>
      <c r="DP80" s="2"/>
      <c r="DQ80" s="8"/>
      <c r="DR80" s="3"/>
      <c r="DS80" s="2"/>
      <c r="DT80" s="8"/>
      <c r="DU80" s="3"/>
      <c r="DV80" s="1"/>
      <c r="DW80" s="337" t="e">
        <f t="shared" si="53"/>
        <v>#DIV/0!</v>
      </c>
      <c r="DX80" s="212" t="e">
        <f t="shared" si="54"/>
        <v>#DIV/0!</v>
      </c>
      <c r="DY80" s="303"/>
      <c r="DZ80" s="212"/>
      <c r="EA80" s="3"/>
      <c r="EB80" s="2"/>
      <c r="EC80" s="3"/>
      <c r="ED80" s="2"/>
      <c r="EE80" s="155"/>
      <c r="EF80" s="156"/>
      <c r="EG80" s="155"/>
      <c r="EH80" s="157"/>
      <c r="EI80" s="348">
        <f t="shared" si="69"/>
        <v>0</v>
      </c>
      <c r="EJ80" s="349" t="e">
        <f t="shared" si="55"/>
        <v>#DIV/0!</v>
      </c>
      <c r="EK80" s="240" t="e">
        <f t="shared" si="56"/>
        <v>#DIV/0!</v>
      </c>
      <c r="EL80" s="1"/>
      <c r="EM80" s="19" t="e">
        <f t="shared" si="57"/>
        <v>#DIV/0!</v>
      </c>
      <c r="EN80" s="350" t="e">
        <f t="shared" si="58"/>
        <v>#DIV/0!</v>
      </c>
      <c r="EO80" s="4"/>
      <c r="EP80" s="117"/>
    </row>
    <row r="81" spans="1:146" s="121" customFormat="1" ht="20.100000000000001" customHeight="1">
      <c r="A81" s="162" t="s">
        <v>17</v>
      </c>
      <c r="B81" s="229"/>
      <c r="C81" s="15"/>
      <c r="D81" s="9"/>
      <c r="E81" s="9"/>
      <c r="F81" s="9"/>
      <c r="G81" s="12"/>
      <c r="H81" s="11"/>
      <c r="I81" s="9"/>
      <c r="J81" s="9"/>
      <c r="K81" s="20"/>
      <c r="L81" s="9"/>
      <c r="M81" s="9"/>
      <c r="N81" s="9"/>
      <c r="O81" s="298"/>
      <c r="P81" s="9"/>
      <c r="Q81" s="24">
        <f t="shared" si="49"/>
        <v>0</v>
      </c>
      <c r="R81" s="119">
        <f t="shared" si="59"/>
        <v>0</v>
      </c>
      <c r="S81" s="18">
        <f t="shared" si="50"/>
        <v>0</v>
      </c>
      <c r="T81" s="11"/>
      <c r="U81" s="9"/>
      <c r="V81" s="9"/>
      <c r="W81" s="24">
        <f t="shared" si="60"/>
        <v>0</v>
      </c>
      <c r="X81" s="9"/>
      <c r="Y81" s="9"/>
      <c r="Z81" s="9"/>
      <c r="AA81" s="9"/>
      <c r="AB81" s="12"/>
      <c r="AC81" s="15"/>
      <c r="AD81" s="200"/>
      <c r="AE81" s="200"/>
      <c r="AF81" s="200"/>
      <c r="AG81" s="200"/>
      <c r="AH81" s="241">
        <f t="shared" si="70"/>
        <v>0</v>
      </c>
      <c r="AI81" s="239" t="e">
        <f t="shared" si="71"/>
        <v>#DIV/0!</v>
      </c>
      <c r="AJ81" s="9"/>
      <c r="AK81" s="9"/>
      <c r="AL81" s="9"/>
      <c r="AM81" s="9"/>
      <c r="AN81" s="9"/>
      <c r="AO81" s="9"/>
      <c r="AP81" s="11"/>
      <c r="AQ81" s="15"/>
      <c r="AR81" s="24">
        <f t="shared" si="35"/>
        <v>0</v>
      </c>
      <c r="AS81" s="271" t="e">
        <f t="shared" si="61"/>
        <v>#DIV/0!</v>
      </c>
      <c r="AT81" s="9"/>
      <c r="AU81" s="9"/>
      <c r="AV81" s="15"/>
      <c r="AW81" s="9"/>
      <c r="AX81" s="9"/>
      <c r="AY81" s="10"/>
      <c r="AZ81" s="11"/>
      <c r="BA81" s="10"/>
      <c r="BB81" s="11"/>
      <c r="BC81" s="12"/>
      <c r="BD81" s="11"/>
      <c r="BE81" s="9"/>
      <c r="BF81" s="9"/>
      <c r="BG81" s="9"/>
      <c r="BH81" s="12"/>
      <c r="BI81" s="11"/>
      <c r="BJ81" s="15"/>
      <c r="BK81" s="9"/>
      <c r="BL81" s="9"/>
      <c r="BM81" s="10"/>
      <c r="BN81" s="11"/>
      <c r="BO81" s="9"/>
      <c r="BP81" s="10"/>
      <c r="BQ81" s="11"/>
      <c r="BR81" s="9"/>
      <c r="BS81" s="10"/>
      <c r="BT81" s="14"/>
      <c r="BU81" s="279"/>
      <c r="BV81" s="273">
        <f t="shared" si="62"/>
        <v>0</v>
      </c>
      <c r="BW81" s="273">
        <f t="shared" si="63"/>
        <v>0</v>
      </c>
      <c r="BX81" s="283" t="e">
        <f t="shared" si="64"/>
        <v>#DIV/0!</v>
      </c>
      <c r="BY81" s="283" t="e">
        <f t="shared" si="65"/>
        <v>#DIV/0!</v>
      </c>
      <c r="BZ81" s="11"/>
      <c r="CA81" s="9"/>
      <c r="CB81" s="9"/>
      <c r="CC81" s="12"/>
      <c r="CD81" s="15"/>
      <c r="CE81" s="15"/>
      <c r="CF81" s="9" t="e">
        <f t="shared" si="66"/>
        <v>#N/A</v>
      </c>
      <c r="CG81" s="9">
        <f t="shared" si="67"/>
        <v>0</v>
      </c>
      <c r="CH81" s="9" t="e">
        <f t="shared" si="34"/>
        <v>#N/A</v>
      </c>
      <c r="CI81" s="9"/>
      <c r="CJ81" s="296" t="e">
        <f t="shared" si="68"/>
        <v>#N/A</v>
      </c>
      <c r="CK81" s="11"/>
      <c r="CL81" s="15"/>
      <c r="CM81" s="9"/>
      <c r="CN81" s="10">
        <v>109</v>
      </c>
      <c r="CO81" s="10">
        <f t="shared" si="36"/>
        <v>0</v>
      </c>
      <c r="CP81" s="10">
        <f t="shared" si="37"/>
        <v>0</v>
      </c>
      <c r="CQ81" s="191" t="e">
        <f t="shared" si="38"/>
        <v>#DIV/0!</v>
      </c>
      <c r="CR81" s="16"/>
      <c r="CS81" s="16"/>
      <c r="CT81" s="16"/>
      <c r="CU81" s="14"/>
      <c r="CV81" s="14"/>
      <c r="CW81" s="14"/>
      <c r="CX81" s="16"/>
      <c r="CY81" s="16"/>
      <c r="CZ81" s="16"/>
      <c r="DA81" s="16"/>
      <c r="DB81" s="16"/>
      <c r="DC81" s="16"/>
      <c r="DD81" s="16"/>
      <c r="DE81" s="16"/>
      <c r="DF81" s="16"/>
      <c r="DG81" s="16"/>
      <c r="DH81" s="16"/>
      <c r="DI81" s="11"/>
      <c r="DJ81" s="10"/>
      <c r="DK81" s="213" t="e">
        <f t="shared" si="51"/>
        <v>#DIV/0!</v>
      </c>
      <c r="DL81" s="213" t="e">
        <f t="shared" si="52"/>
        <v>#DIV/0!</v>
      </c>
      <c r="DM81" s="11"/>
      <c r="DN81" s="10"/>
      <c r="DO81" s="11"/>
      <c r="DP81" s="10"/>
      <c r="DQ81" s="16"/>
      <c r="DR81" s="11"/>
      <c r="DS81" s="10"/>
      <c r="DT81" s="16"/>
      <c r="DU81" s="11"/>
      <c r="DV81" s="9"/>
      <c r="DW81" s="338" t="e">
        <f t="shared" si="53"/>
        <v>#DIV/0!</v>
      </c>
      <c r="DX81" s="213" t="e">
        <f t="shared" si="54"/>
        <v>#DIV/0!</v>
      </c>
      <c r="DY81" s="304"/>
      <c r="DZ81" s="213"/>
      <c r="EA81" s="11"/>
      <c r="EB81" s="10"/>
      <c r="EC81" s="11"/>
      <c r="ED81" s="10"/>
      <c r="EE81" s="158"/>
      <c r="EF81" s="159"/>
      <c r="EG81" s="158"/>
      <c r="EH81" s="160"/>
      <c r="EI81" s="351">
        <f t="shared" si="69"/>
        <v>0</v>
      </c>
      <c r="EJ81" s="352" t="e">
        <f t="shared" si="55"/>
        <v>#DIV/0!</v>
      </c>
      <c r="EK81" s="241" t="e">
        <f t="shared" si="56"/>
        <v>#DIV/0!</v>
      </c>
      <c r="EL81" s="9"/>
      <c r="EM81" s="20" t="e">
        <f t="shared" si="57"/>
        <v>#DIV/0!</v>
      </c>
      <c r="EN81" s="353" t="e">
        <f t="shared" si="58"/>
        <v>#DIV/0!</v>
      </c>
      <c r="EO81" s="12"/>
      <c r="EP81" s="120"/>
    </row>
    <row r="82" spans="1:146" s="121" customFormat="1" ht="20.100000000000001" customHeight="1">
      <c r="A82" s="162" t="s">
        <v>17</v>
      </c>
      <c r="B82" s="229"/>
      <c r="C82" s="15"/>
      <c r="D82" s="9"/>
      <c r="E82" s="9"/>
      <c r="F82" s="9"/>
      <c r="G82" s="12"/>
      <c r="H82" s="11"/>
      <c r="I82" s="9"/>
      <c r="J82" s="9"/>
      <c r="K82" s="20"/>
      <c r="L82" s="9"/>
      <c r="M82" s="9"/>
      <c r="N82" s="9"/>
      <c r="O82" s="298"/>
      <c r="P82" s="9"/>
      <c r="Q82" s="24">
        <f t="shared" si="49"/>
        <v>0</v>
      </c>
      <c r="R82" s="119">
        <f t="shared" si="59"/>
        <v>0</v>
      </c>
      <c r="S82" s="18">
        <f t="shared" si="50"/>
        <v>0</v>
      </c>
      <c r="T82" s="11"/>
      <c r="U82" s="9"/>
      <c r="V82" s="9"/>
      <c r="W82" s="24">
        <f t="shared" si="60"/>
        <v>0</v>
      </c>
      <c r="X82" s="9"/>
      <c r="Y82" s="9"/>
      <c r="Z82" s="9"/>
      <c r="AA82" s="9"/>
      <c r="AB82" s="12"/>
      <c r="AC82" s="15"/>
      <c r="AD82" s="200"/>
      <c r="AE82" s="200"/>
      <c r="AF82" s="200"/>
      <c r="AG82" s="200"/>
      <c r="AH82" s="241">
        <f t="shared" si="70"/>
        <v>0</v>
      </c>
      <c r="AI82" s="239" t="e">
        <f t="shared" si="71"/>
        <v>#DIV/0!</v>
      </c>
      <c r="AJ82" s="9"/>
      <c r="AK82" s="9"/>
      <c r="AL82" s="9"/>
      <c r="AM82" s="9"/>
      <c r="AN82" s="9"/>
      <c r="AO82" s="9"/>
      <c r="AP82" s="11"/>
      <c r="AQ82" s="15"/>
      <c r="AR82" s="24">
        <f t="shared" si="35"/>
        <v>0</v>
      </c>
      <c r="AS82" s="271" t="e">
        <f t="shared" si="61"/>
        <v>#DIV/0!</v>
      </c>
      <c r="AT82" s="9"/>
      <c r="AU82" s="9"/>
      <c r="AV82" s="15"/>
      <c r="AW82" s="9"/>
      <c r="AX82" s="9"/>
      <c r="AY82" s="10"/>
      <c r="AZ82" s="11"/>
      <c r="BA82" s="10"/>
      <c r="BB82" s="11"/>
      <c r="BC82" s="12"/>
      <c r="BD82" s="11"/>
      <c r="BE82" s="9"/>
      <c r="BF82" s="9"/>
      <c r="BG82" s="9"/>
      <c r="BH82" s="12"/>
      <c r="BI82" s="11"/>
      <c r="BJ82" s="15"/>
      <c r="BK82" s="9"/>
      <c r="BL82" s="9"/>
      <c r="BM82" s="10"/>
      <c r="BN82" s="11"/>
      <c r="BO82" s="9"/>
      <c r="BP82" s="10"/>
      <c r="BQ82" s="11"/>
      <c r="BR82" s="9"/>
      <c r="BS82" s="10"/>
      <c r="BT82" s="14"/>
      <c r="BU82" s="279"/>
      <c r="BV82" s="273">
        <f t="shared" si="62"/>
        <v>0</v>
      </c>
      <c r="BW82" s="273">
        <f t="shared" si="63"/>
        <v>0</v>
      </c>
      <c r="BX82" s="283" t="e">
        <f t="shared" si="64"/>
        <v>#DIV/0!</v>
      </c>
      <c r="BY82" s="283" t="e">
        <f t="shared" si="65"/>
        <v>#DIV/0!</v>
      </c>
      <c r="BZ82" s="11"/>
      <c r="CA82" s="9"/>
      <c r="CB82" s="9"/>
      <c r="CC82" s="12"/>
      <c r="CD82" s="15"/>
      <c r="CE82" s="15"/>
      <c r="CF82" s="9" t="e">
        <f t="shared" si="66"/>
        <v>#N/A</v>
      </c>
      <c r="CG82" s="9">
        <f t="shared" si="67"/>
        <v>0</v>
      </c>
      <c r="CH82" s="9" t="e">
        <f t="shared" si="34"/>
        <v>#N/A</v>
      </c>
      <c r="CI82" s="9"/>
      <c r="CJ82" s="296" t="e">
        <f t="shared" si="68"/>
        <v>#N/A</v>
      </c>
      <c r="CK82" s="11"/>
      <c r="CL82" s="15"/>
      <c r="CM82" s="9"/>
      <c r="CN82" s="10">
        <v>109</v>
      </c>
      <c r="CO82" s="10">
        <f t="shared" si="36"/>
        <v>0</v>
      </c>
      <c r="CP82" s="10">
        <f t="shared" si="37"/>
        <v>0</v>
      </c>
      <c r="CQ82" s="191" t="e">
        <f t="shared" si="38"/>
        <v>#DIV/0!</v>
      </c>
      <c r="CR82" s="16"/>
      <c r="CS82" s="16"/>
      <c r="CT82" s="16"/>
      <c r="CU82" s="14"/>
      <c r="CV82" s="14"/>
      <c r="CW82" s="14"/>
      <c r="CX82" s="16"/>
      <c r="CY82" s="16"/>
      <c r="CZ82" s="16"/>
      <c r="DA82" s="16"/>
      <c r="DB82" s="16"/>
      <c r="DC82" s="16"/>
      <c r="DD82" s="16"/>
      <c r="DE82" s="16"/>
      <c r="DF82" s="16"/>
      <c r="DG82" s="16"/>
      <c r="DH82" s="16"/>
      <c r="DI82" s="11"/>
      <c r="DJ82" s="10"/>
      <c r="DK82" s="213" t="e">
        <f t="shared" si="51"/>
        <v>#DIV/0!</v>
      </c>
      <c r="DL82" s="213" t="e">
        <f t="shared" si="52"/>
        <v>#DIV/0!</v>
      </c>
      <c r="DM82" s="11"/>
      <c r="DN82" s="10"/>
      <c r="DO82" s="11"/>
      <c r="DP82" s="10"/>
      <c r="DQ82" s="16"/>
      <c r="DR82" s="11"/>
      <c r="DS82" s="10"/>
      <c r="DT82" s="16"/>
      <c r="DU82" s="11"/>
      <c r="DV82" s="9"/>
      <c r="DW82" s="338" t="e">
        <f t="shared" si="53"/>
        <v>#DIV/0!</v>
      </c>
      <c r="DX82" s="213" t="e">
        <f t="shared" si="54"/>
        <v>#DIV/0!</v>
      </c>
      <c r="DY82" s="304"/>
      <c r="DZ82" s="213"/>
      <c r="EA82" s="11"/>
      <c r="EB82" s="10"/>
      <c r="EC82" s="11"/>
      <c r="ED82" s="10"/>
      <c r="EE82" s="158"/>
      <c r="EF82" s="159"/>
      <c r="EG82" s="158"/>
      <c r="EH82" s="160"/>
      <c r="EI82" s="351">
        <f t="shared" si="69"/>
        <v>0</v>
      </c>
      <c r="EJ82" s="352" t="e">
        <f t="shared" si="55"/>
        <v>#DIV/0!</v>
      </c>
      <c r="EK82" s="241" t="e">
        <f t="shared" si="56"/>
        <v>#DIV/0!</v>
      </c>
      <c r="EL82" s="9"/>
      <c r="EM82" s="20" t="e">
        <f t="shared" si="57"/>
        <v>#DIV/0!</v>
      </c>
      <c r="EN82" s="353" t="e">
        <f t="shared" si="58"/>
        <v>#DIV/0!</v>
      </c>
      <c r="EO82" s="12"/>
      <c r="EP82" s="120"/>
    </row>
    <row r="83" spans="1:146" s="118" customFormat="1" ht="20.100000000000001" customHeight="1">
      <c r="A83" s="161" t="s">
        <v>18</v>
      </c>
      <c r="B83" s="228"/>
      <c r="C83" s="7"/>
      <c r="D83" s="1"/>
      <c r="E83" s="1"/>
      <c r="F83" s="1"/>
      <c r="G83" s="4"/>
      <c r="H83" s="3"/>
      <c r="I83" s="1"/>
      <c r="J83" s="1"/>
      <c r="K83" s="19"/>
      <c r="L83" s="1"/>
      <c r="M83" s="1"/>
      <c r="N83" s="1"/>
      <c r="O83" s="297"/>
      <c r="P83" s="1"/>
      <c r="Q83" s="22">
        <f t="shared" si="49"/>
        <v>0</v>
      </c>
      <c r="R83" s="116">
        <f t="shared" si="59"/>
        <v>0</v>
      </c>
      <c r="S83" s="17">
        <f t="shared" si="50"/>
        <v>0</v>
      </c>
      <c r="T83" s="3"/>
      <c r="U83" s="1"/>
      <c r="V83" s="1"/>
      <c r="W83" s="22">
        <f t="shared" si="60"/>
        <v>0</v>
      </c>
      <c r="X83" s="1"/>
      <c r="Y83" s="1"/>
      <c r="Z83" s="1"/>
      <c r="AA83" s="1"/>
      <c r="AB83" s="4"/>
      <c r="AC83" s="7"/>
      <c r="AD83" s="199"/>
      <c r="AE83" s="199"/>
      <c r="AF83" s="199"/>
      <c r="AG83" s="199"/>
      <c r="AH83" s="240">
        <f t="shared" si="70"/>
        <v>0</v>
      </c>
      <c r="AI83" s="237" t="e">
        <f t="shared" si="71"/>
        <v>#DIV/0!</v>
      </c>
      <c r="AJ83" s="1"/>
      <c r="AK83" s="1"/>
      <c r="AL83" s="1"/>
      <c r="AM83" s="1"/>
      <c r="AN83" s="1"/>
      <c r="AO83" s="1"/>
      <c r="AP83" s="3"/>
      <c r="AQ83" s="7"/>
      <c r="AR83" s="22">
        <f t="shared" si="35"/>
        <v>0</v>
      </c>
      <c r="AS83" s="270" t="e">
        <f t="shared" si="61"/>
        <v>#DIV/0!</v>
      </c>
      <c r="AT83" s="1"/>
      <c r="AU83" s="1"/>
      <c r="AV83" s="7"/>
      <c r="AW83" s="1"/>
      <c r="AX83" s="1"/>
      <c r="AY83" s="2"/>
      <c r="AZ83" s="3"/>
      <c r="BA83" s="2"/>
      <c r="BB83" s="3"/>
      <c r="BC83" s="4"/>
      <c r="BD83" s="3"/>
      <c r="BE83" s="1"/>
      <c r="BF83" s="1"/>
      <c r="BG83" s="1"/>
      <c r="BH83" s="4"/>
      <c r="BI83" s="3"/>
      <c r="BJ83" s="7"/>
      <c r="BK83" s="1"/>
      <c r="BL83" s="1"/>
      <c r="BM83" s="2"/>
      <c r="BN83" s="3"/>
      <c r="BO83" s="1"/>
      <c r="BP83" s="2"/>
      <c r="BQ83" s="3"/>
      <c r="BR83" s="1"/>
      <c r="BS83" s="2"/>
      <c r="BT83" s="6"/>
      <c r="BU83" s="278"/>
      <c r="BV83" s="272">
        <f t="shared" si="62"/>
        <v>0</v>
      </c>
      <c r="BW83" s="272">
        <f t="shared" si="63"/>
        <v>0</v>
      </c>
      <c r="BX83" s="282" t="e">
        <f t="shared" si="64"/>
        <v>#DIV/0!</v>
      </c>
      <c r="BY83" s="282" t="e">
        <f t="shared" si="65"/>
        <v>#DIV/0!</v>
      </c>
      <c r="BZ83" s="3"/>
      <c r="CA83" s="1"/>
      <c r="CB83" s="1"/>
      <c r="CC83" s="4"/>
      <c r="CD83" s="7"/>
      <c r="CE83" s="7"/>
      <c r="CF83" s="1" t="e">
        <f t="shared" si="66"/>
        <v>#N/A</v>
      </c>
      <c r="CG83" s="1">
        <f t="shared" si="67"/>
        <v>0</v>
      </c>
      <c r="CH83" s="1" t="e">
        <f t="shared" si="34"/>
        <v>#N/A</v>
      </c>
      <c r="CI83" s="1"/>
      <c r="CJ83" s="189" t="e">
        <f t="shared" si="68"/>
        <v>#N/A</v>
      </c>
      <c r="CK83" s="3"/>
      <c r="CL83" s="7"/>
      <c r="CM83" s="1"/>
      <c r="CN83" s="2">
        <v>109</v>
      </c>
      <c r="CO83" s="2">
        <f t="shared" si="36"/>
        <v>0</v>
      </c>
      <c r="CP83" s="2">
        <f t="shared" si="37"/>
        <v>0</v>
      </c>
      <c r="CQ83" s="190" t="e">
        <f t="shared" si="38"/>
        <v>#DIV/0!</v>
      </c>
      <c r="CR83" s="8"/>
      <c r="CS83" s="8"/>
      <c r="CT83" s="8"/>
      <c r="CU83" s="6"/>
      <c r="CV83" s="6"/>
      <c r="CW83" s="6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3"/>
      <c r="DJ83" s="2"/>
      <c r="DK83" s="212" t="e">
        <f t="shared" si="51"/>
        <v>#DIV/0!</v>
      </c>
      <c r="DL83" s="212" t="e">
        <f t="shared" si="52"/>
        <v>#DIV/0!</v>
      </c>
      <c r="DM83" s="3"/>
      <c r="DN83" s="2"/>
      <c r="DO83" s="3"/>
      <c r="DP83" s="2"/>
      <c r="DQ83" s="8"/>
      <c r="DR83" s="3"/>
      <c r="DS83" s="2"/>
      <c r="DT83" s="8"/>
      <c r="DU83" s="3"/>
      <c r="DV83" s="1"/>
      <c r="DW83" s="337" t="e">
        <f t="shared" si="53"/>
        <v>#DIV/0!</v>
      </c>
      <c r="DX83" s="212" t="e">
        <f t="shared" si="54"/>
        <v>#DIV/0!</v>
      </c>
      <c r="DY83" s="303"/>
      <c r="DZ83" s="212"/>
      <c r="EA83" s="3"/>
      <c r="EB83" s="2"/>
      <c r="EC83" s="3"/>
      <c r="ED83" s="2"/>
      <c r="EE83" s="155"/>
      <c r="EF83" s="156"/>
      <c r="EG83" s="155"/>
      <c r="EH83" s="157"/>
      <c r="EI83" s="348">
        <f t="shared" si="69"/>
        <v>0</v>
      </c>
      <c r="EJ83" s="349" t="e">
        <f t="shared" si="55"/>
        <v>#DIV/0!</v>
      </c>
      <c r="EK83" s="240" t="e">
        <f t="shared" si="56"/>
        <v>#DIV/0!</v>
      </c>
      <c r="EL83" s="1"/>
      <c r="EM83" s="19" t="e">
        <f t="shared" si="57"/>
        <v>#DIV/0!</v>
      </c>
      <c r="EN83" s="350" t="e">
        <f t="shared" si="58"/>
        <v>#DIV/0!</v>
      </c>
      <c r="EO83" s="4"/>
      <c r="EP83" s="117"/>
    </row>
    <row r="84" spans="1:146" s="118" customFormat="1" ht="20.100000000000001" customHeight="1">
      <c r="A84" s="161" t="s">
        <v>18</v>
      </c>
      <c r="B84" s="228"/>
      <c r="C84" s="7"/>
      <c r="D84" s="1"/>
      <c r="E84" s="1"/>
      <c r="F84" s="1"/>
      <c r="G84" s="4"/>
      <c r="H84" s="3"/>
      <c r="I84" s="1"/>
      <c r="J84" s="1"/>
      <c r="K84" s="19"/>
      <c r="L84" s="1"/>
      <c r="M84" s="1"/>
      <c r="N84" s="1"/>
      <c r="O84" s="297"/>
      <c r="P84" s="1"/>
      <c r="Q84" s="22">
        <f t="shared" si="49"/>
        <v>0</v>
      </c>
      <c r="R84" s="116">
        <f t="shared" si="59"/>
        <v>0</v>
      </c>
      <c r="S84" s="17">
        <f t="shared" si="50"/>
        <v>0</v>
      </c>
      <c r="T84" s="3"/>
      <c r="U84" s="1"/>
      <c r="V84" s="1"/>
      <c r="W84" s="22">
        <f t="shared" si="60"/>
        <v>0</v>
      </c>
      <c r="X84" s="1"/>
      <c r="Y84" s="1"/>
      <c r="Z84" s="1"/>
      <c r="AA84" s="1"/>
      <c r="AB84" s="4"/>
      <c r="AC84" s="7"/>
      <c r="AD84" s="199"/>
      <c r="AE84" s="199"/>
      <c r="AF84" s="199"/>
      <c r="AG84" s="199"/>
      <c r="AH84" s="240">
        <f t="shared" si="70"/>
        <v>0</v>
      </c>
      <c r="AI84" s="237" t="e">
        <f t="shared" si="71"/>
        <v>#DIV/0!</v>
      </c>
      <c r="AJ84" s="1"/>
      <c r="AK84" s="1"/>
      <c r="AL84" s="1"/>
      <c r="AM84" s="1"/>
      <c r="AN84" s="1"/>
      <c r="AO84" s="1"/>
      <c r="AP84" s="3"/>
      <c r="AQ84" s="7"/>
      <c r="AR84" s="22">
        <f t="shared" si="35"/>
        <v>0</v>
      </c>
      <c r="AS84" s="270" t="e">
        <f t="shared" si="61"/>
        <v>#DIV/0!</v>
      </c>
      <c r="AT84" s="1"/>
      <c r="AU84" s="1"/>
      <c r="AV84" s="7"/>
      <c r="AW84" s="1"/>
      <c r="AX84" s="1"/>
      <c r="AY84" s="2"/>
      <c r="AZ84" s="3"/>
      <c r="BA84" s="2"/>
      <c r="BB84" s="3"/>
      <c r="BC84" s="4"/>
      <c r="BD84" s="3"/>
      <c r="BE84" s="1"/>
      <c r="BF84" s="1"/>
      <c r="BG84" s="1"/>
      <c r="BH84" s="4"/>
      <c r="BI84" s="3"/>
      <c r="BJ84" s="7"/>
      <c r="BK84" s="1"/>
      <c r="BL84" s="1"/>
      <c r="BM84" s="2"/>
      <c r="BN84" s="3"/>
      <c r="BO84" s="1"/>
      <c r="BP84" s="2"/>
      <c r="BQ84" s="3"/>
      <c r="BR84" s="1"/>
      <c r="BS84" s="2"/>
      <c r="BT84" s="6"/>
      <c r="BU84" s="278"/>
      <c r="BV84" s="272">
        <f t="shared" si="62"/>
        <v>0</v>
      </c>
      <c r="BW84" s="272">
        <f t="shared" si="63"/>
        <v>0</v>
      </c>
      <c r="BX84" s="282" t="e">
        <f t="shared" si="64"/>
        <v>#DIV/0!</v>
      </c>
      <c r="BY84" s="282" t="e">
        <f t="shared" si="65"/>
        <v>#DIV/0!</v>
      </c>
      <c r="BZ84" s="3"/>
      <c r="CA84" s="1"/>
      <c r="CB84" s="1"/>
      <c r="CC84" s="4"/>
      <c r="CD84" s="7"/>
      <c r="CE84" s="7"/>
      <c r="CF84" s="1" t="e">
        <f t="shared" si="66"/>
        <v>#N/A</v>
      </c>
      <c r="CG84" s="1">
        <f t="shared" si="67"/>
        <v>0</v>
      </c>
      <c r="CH84" s="1" t="e">
        <f t="shared" si="34"/>
        <v>#N/A</v>
      </c>
      <c r="CI84" s="1"/>
      <c r="CJ84" s="189" t="e">
        <f t="shared" si="68"/>
        <v>#N/A</v>
      </c>
      <c r="CK84" s="3"/>
      <c r="CL84" s="7"/>
      <c r="CM84" s="1"/>
      <c r="CN84" s="2">
        <v>109</v>
      </c>
      <c r="CO84" s="2">
        <f t="shared" si="36"/>
        <v>0</v>
      </c>
      <c r="CP84" s="2">
        <f t="shared" si="37"/>
        <v>0</v>
      </c>
      <c r="CQ84" s="190" t="e">
        <f t="shared" si="38"/>
        <v>#DIV/0!</v>
      </c>
      <c r="CR84" s="8"/>
      <c r="CS84" s="8"/>
      <c r="CT84" s="8"/>
      <c r="CU84" s="6"/>
      <c r="CV84" s="6"/>
      <c r="CW84" s="6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3"/>
      <c r="DJ84" s="2"/>
      <c r="DK84" s="212" t="e">
        <f t="shared" si="51"/>
        <v>#DIV/0!</v>
      </c>
      <c r="DL84" s="212" t="e">
        <f t="shared" si="52"/>
        <v>#DIV/0!</v>
      </c>
      <c r="DM84" s="3"/>
      <c r="DN84" s="2"/>
      <c r="DO84" s="3"/>
      <c r="DP84" s="2"/>
      <c r="DQ84" s="8"/>
      <c r="DR84" s="3"/>
      <c r="DS84" s="2"/>
      <c r="DT84" s="8"/>
      <c r="DU84" s="3"/>
      <c r="DV84" s="1"/>
      <c r="DW84" s="337" t="e">
        <f t="shared" si="53"/>
        <v>#DIV/0!</v>
      </c>
      <c r="DX84" s="212" t="e">
        <f t="shared" si="54"/>
        <v>#DIV/0!</v>
      </c>
      <c r="DY84" s="303"/>
      <c r="DZ84" s="212"/>
      <c r="EA84" s="3"/>
      <c r="EB84" s="2"/>
      <c r="EC84" s="3"/>
      <c r="ED84" s="2"/>
      <c r="EE84" s="155"/>
      <c r="EF84" s="156"/>
      <c r="EG84" s="155"/>
      <c r="EH84" s="157"/>
      <c r="EI84" s="348">
        <f t="shared" si="69"/>
        <v>0</v>
      </c>
      <c r="EJ84" s="349" t="e">
        <f t="shared" si="55"/>
        <v>#DIV/0!</v>
      </c>
      <c r="EK84" s="240" t="e">
        <f t="shared" si="56"/>
        <v>#DIV/0!</v>
      </c>
      <c r="EL84" s="1"/>
      <c r="EM84" s="19" t="e">
        <f t="shared" si="57"/>
        <v>#DIV/0!</v>
      </c>
      <c r="EN84" s="350" t="e">
        <f t="shared" si="58"/>
        <v>#DIV/0!</v>
      </c>
      <c r="EO84" s="4"/>
      <c r="EP84" s="117"/>
    </row>
    <row r="85" spans="1:146" s="121" customFormat="1" ht="20.100000000000001" customHeight="1">
      <c r="A85" s="162" t="s">
        <v>18</v>
      </c>
      <c r="B85" s="229"/>
      <c r="C85" s="15"/>
      <c r="D85" s="9"/>
      <c r="E85" s="9"/>
      <c r="F85" s="9"/>
      <c r="G85" s="12"/>
      <c r="H85" s="11"/>
      <c r="I85" s="9"/>
      <c r="J85" s="9"/>
      <c r="K85" s="20"/>
      <c r="L85" s="9"/>
      <c r="M85" s="9"/>
      <c r="N85" s="9"/>
      <c r="O85" s="298"/>
      <c r="P85" s="9"/>
      <c r="Q85" s="24">
        <f t="shared" si="49"/>
        <v>0</v>
      </c>
      <c r="R85" s="119">
        <f t="shared" si="59"/>
        <v>0</v>
      </c>
      <c r="S85" s="18">
        <f t="shared" si="50"/>
        <v>0</v>
      </c>
      <c r="T85" s="11"/>
      <c r="U85" s="9"/>
      <c r="V85" s="9"/>
      <c r="W85" s="24">
        <f t="shared" si="60"/>
        <v>0</v>
      </c>
      <c r="X85" s="9"/>
      <c r="Y85" s="9"/>
      <c r="Z85" s="9"/>
      <c r="AA85" s="9"/>
      <c r="AB85" s="12"/>
      <c r="AC85" s="15"/>
      <c r="AD85" s="200"/>
      <c r="AE85" s="200"/>
      <c r="AF85" s="200"/>
      <c r="AG85" s="200"/>
      <c r="AH85" s="241">
        <f t="shared" si="70"/>
        <v>0</v>
      </c>
      <c r="AI85" s="239" t="e">
        <f t="shared" si="71"/>
        <v>#DIV/0!</v>
      </c>
      <c r="AJ85" s="9"/>
      <c r="AK85" s="9"/>
      <c r="AL85" s="9"/>
      <c r="AM85" s="9"/>
      <c r="AN85" s="9"/>
      <c r="AO85" s="9"/>
      <c r="AP85" s="11"/>
      <c r="AQ85" s="15"/>
      <c r="AR85" s="24">
        <f t="shared" si="35"/>
        <v>0</v>
      </c>
      <c r="AS85" s="271" t="e">
        <f t="shared" si="61"/>
        <v>#DIV/0!</v>
      </c>
      <c r="AT85" s="9"/>
      <c r="AU85" s="9"/>
      <c r="AV85" s="15"/>
      <c r="AW85" s="9"/>
      <c r="AX85" s="9"/>
      <c r="AY85" s="10"/>
      <c r="AZ85" s="11"/>
      <c r="BA85" s="10"/>
      <c r="BB85" s="11"/>
      <c r="BC85" s="12"/>
      <c r="BD85" s="11"/>
      <c r="BE85" s="9"/>
      <c r="BF85" s="9"/>
      <c r="BG85" s="9"/>
      <c r="BH85" s="12"/>
      <c r="BI85" s="11"/>
      <c r="BJ85" s="15"/>
      <c r="BK85" s="9"/>
      <c r="BL85" s="9"/>
      <c r="BM85" s="10"/>
      <c r="BN85" s="11"/>
      <c r="BO85" s="9"/>
      <c r="BP85" s="10"/>
      <c r="BQ85" s="11"/>
      <c r="BR85" s="9"/>
      <c r="BS85" s="10"/>
      <c r="BT85" s="14"/>
      <c r="BU85" s="279"/>
      <c r="BV85" s="273">
        <f t="shared" si="62"/>
        <v>0</v>
      </c>
      <c r="BW85" s="273">
        <f t="shared" si="63"/>
        <v>0</v>
      </c>
      <c r="BX85" s="283" t="e">
        <f t="shared" si="64"/>
        <v>#DIV/0!</v>
      </c>
      <c r="BY85" s="283" t="e">
        <f t="shared" si="65"/>
        <v>#DIV/0!</v>
      </c>
      <c r="BZ85" s="11"/>
      <c r="CA85" s="9"/>
      <c r="CB85" s="9"/>
      <c r="CC85" s="12"/>
      <c r="CD85" s="15"/>
      <c r="CE85" s="15"/>
      <c r="CF85" s="9" t="e">
        <f t="shared" si="66"/>
        <v>#N/A</v>
      </c>
      <c r="CG85" s="9">
        <f t="shared" si="67"/>
        <v>0</v>
      </c>
      <c r="CH85" s="9" t="e">
        <f t="shared" si="34"/>
        <v>#N/A</v>
      </c>
      <c r="CI85" s="9"/>
      <c r="CJ85" s="296" t="e">
        <f t="shared" si="68"/>
        <v>#N/A</v>
      </c>
      <c r="CK85" s="11"/>
      <c r="CL85" s="15"/>
      <c r="CM85" s="9"/>
      <c r="CN85" s="10">
        <v>109</v>
      </c>
      <c r="CO85" s="10">
        <f t="shared" si="36"/>
        <v>0</v>
      </c>
      <c r="CP85" s="10">
        <f t="shared" si="37"/>
        <v>0</v>
      </c>
      <c r="CQ85" s="191" t="e">
        <f t="shared" si="38"/>
        <v>#DIV/0!</v>
      </c>
      <c r="CR85" s="16"/>
      <c r="CS85" s="16"/>
      <c r="CT85" s="16"/>
      <c r="CU85" s="14"/>
      <c r="CV85" s="14"/>
      <c r="CW85" s="14"/>
      <c r="CX85" s="16"/>
      <c r="CY85" s="16"/>
      <c r="CZ85" s="16"/>
      <c r="DA85" s="16"/>
      <c r="DB85" s="16"/>
      <c r="DC85" s="16"/>
      <c r="DD85" s="16"/>
      <c r="DE85" s="16"/>
      <c r="DF85" s="16"/>
      <c r="DG85" s="16"/>
      <c r="DH85" s="16"/>
      <c r="DI85" s="11"/>
      <c r="DJ85" s="10"/>
      <c r="DK85" s="213" t="e">
        <f t="shared" si="51"/>
        <v>#DIV/0!</v>
      </c>
      <c r="DL85" s="213" t="e">
        <f t="shared" si="52"/>
        <v>#DIV/0!</v>
      </c>
      <c r="DM85" s="11"/>
      <c r="DN85" s="10"/>
      <c r="DO85" s="11"/>
      <c r="DP85" s="10"/>
      <c r="DQ85" s="16"/>
      <c r="DR85" s="11"/>
      <c r="DS85" s="10"/>
      <c r="DT85" s="16"/>
      <c r="DU85" s="11"/>
      <c r="DV85" s="9"/>
      <c r="DW85" s="338" t="e">
        <f t="shared" si="53"/>
        <v>#DIV/0!</v>
      </c>
      <c r="DX85" s="213" t="e">
        <f t="shared" si="54"/>
        <v>#DIV/0!</v>
      </c>
      <c r="DY85" s="304"/>
      <c r="DZ85" s="213"/>
      <c r="EA85" s="11"/>
      <c r="EB85" s="10"/>
      <c r="EC85" s="11"/>
      <c r="ED85" s="10"/>
      <c r="EE85" s="158"/>
      <c r="EF85" s="159"/>
      <c r="EG85" s="158"/>
      <c r="EH85" s="160"/>
      <c r="EI85" s="351">
        <f t="shared" si="69"/>
        <v>0</v>
      </c>
      <c r="EJ85" s="352" t="e">
        <f t="shared" si="55"/>
        <v>#DIV/0!</v>
      </c>
      <c r="EK85" s="241" t="e">
        <f t="shared" si="56"/>
        <v>#DIV/0!</v>
      </c>
      <c r="EL85" s="9"/>
      <c r="EM85" s="20" t="e">
        <f t="shared" si="57"/>
        <v>#DIV/0!</v>
      </c>
      <c r="EN85" s="353" t="e">
        <f t="shared" si="58"/>
        <v>#DIV/0!</v>
      </c>
      <c r="EO85" s="12"/>
      <c r="EP85" s="120"/>
    </row>
    <row r="86" spans="1:146" s="121" customFormat="1" ht="20.100000000000001" customHeight="1">
      <c r="A86" s="162" t="s">
        <v>18</v>
      </c>
      <c r="B86" s="229"/>
      <c r="C86" s="15"/>
      <c r="D86" s="9"/>
      <c r="E86" s="9"/>
      <c r="F86" s="9"/>
      <c r="G86" s="12"/>
      <c r="H86" s="11"/>
      <c r="I86" s="9"/>
      <c r="J86" s="9"/>
      <c r="K86" s="20"/>
      <c r="L86" s="9"/>
      <c r="M86" s="9"/>
      <c r="N86" s="9"/>
      <c r="O86" s="298"/>
      <c r="P86" s="9"/>
      <c r="Q86" s="24">
        <f t="shared" si="49"/>
        <v>0</v>
      </c>
      <c r="R86" s="119">
        <f t="shared" si="59"/>
        <v>0</v>
      </c>
      <c r="S86" s="18">
        <f t="shared" si="50"/>
        <v>0</v>
      </c>
      <c r="T86" s="11"/>
      <c r="U86" s="9"/>
      <c r="V86" s="9"/>
      <c r="W86" s="24">
        <f t="shared" si="60"/>
        <v>0</v>
      </c>
      <c r="X86" s="9"/>
      <c r="Y86" s="9"/>
      <c r="Z86" s="9"/>
      <c r="AA86" s="9"/>
      <c r="AB86" s="12"/>
      <c r="AC86" s="15"/>
      <c r="AD86" s="200"/>
      <c r="AE86" s="200"/>
      <c r="AF86" s="200"/>
      <c r="AG86" s="200"/>
      <c r="AH86" s="241">
        <f t="shared" si="70"/>
        <v>0</v>
      </c>
      <c r="AI86" s="239" t="e">
        <f t="shared" si="71"/>
        <v>#DIV/0!</v>
      </c>
      <c r="AJ86" s="9"/>
      <c r="AK86" s="9"/>
      <c r="AL86" s="9"/>
      <c r="AM86" s="9"/>
      <c r="AN86" s="9"/>
      <c r="AO86" s="9"/>
      <c r="AP86" s="11"/>
      <c r="AQ86" s="15"/>
      <c r="AR86" s="24">
        <f t="shared" si="35"/>
        <v>0</v>
      </c>
      <c r="AS86" s="271" t="e">
        <f t="shared" si="61"/>
        <v>#DIV/0!</v>
      </c>
      <c r="AT86" s="9"/>
      <c r="AU86" s="9"/>
      <c r="AV86" s="15"/>
      <c r="AW86" s="9"/>
      <c r="AX86" s="9"/>
      <c r="AY86" s="10"/>
      <c r="AZ86" s="11"/>
      <c r="BA86" s="10"/>
      <c r="BB86" s="11"/>
      <c r="BC86" s="12"/>
      <c r="BD86" s="11"/>
      <c r="BE86" s="9"/>
      <c r="BF86" s="9"/>
      <c r="BG86" s="9"/>
      <c r="BH86" s="12"/>
      <c r="BI86" s="11"/>
      <c r="BJ86" s="15"/>
      <c r="BK86" s="9"/>
      <c r="BL86" s="9"/>
      <c r="BM86" s="10"/>
      <c r="BN86" s="11"/>
      <c r="BO86" s="9"/>
      <c r="BP86" s="10"/>
      <c r="BQ86" s="11"/>
      <c r="BR86" s="9"/>
      <c r="BS86" s="10"/>
      <c r="BT86" s="14"/>
      <c r="BU86" s="279"/>
      <c r="BV86" s="273">
        <f t="shared" si="62"/>
        <v>0</v>
      </c>
      <c r="BW86" s="273">
        <f t="shared" si="63"/>
        <v>0</v>
      </c>
      <c r="BX86" s="283" t="e">
        <f t="shared" si="64"/>
        <v>#DIV/0!</v>
      </c>
      <c r="BY86" s="283" t="e">
        <f t="shared" si="65"/>
        <v>#DIV/0!</v>
      </c>
      <c r="BZ86" s="11"/>
      <c r="CA86" s="9"/>
      <c r="CB86" s="9"/>
      <c r="CC86" s="12"/>
      <c r="CD86" s="15"/>
      <c r="CE86" s="15"/>
      <c r="CF86" s="9" t="e">
        <f t="shared" si="66"/>
        <v>#N/A</v>
      </c>
      <c r="CG86" s="9">
        <f t="shared" si="67"/>
        <v>0</v>
      </c>
      <c r="CH86" s="9" t="e">
        <f t="shared" si="34"/>
        <v>#N/A</v>
      </c>
      <c r="CI86" s="9"/>
      <c r="CJ86" s="296" t="e">
        <f t="shared" si="68"/>
        <v>#N/A</v>
      </c>
      <c r="CK86" s="11"/>
      <c r="CL86" s="15"/>
      <c r="CM86" s="9"/>
      <c r="CN86" s="10">
        <v>109</v>
      </c>
      <c r="CO86" s="10">
        <f t="shared" si="36"/>
        <v>0</v>
      </c>
      <c r="CP86" s="10">
        <f t="shared" si="37"/>
        <v>0</v>
      </c>
      <c r="CQ86" s="191" t="e">
        <f t="shared" si="38"/>
        <v>#DIV/0!</v>
      </c>
      <c r="CR86" s="16"/>
      <c r="CS86" s="16"/>
      <c r="CT86" s="16"/>
      <c r="CU86" s="14"/>
      <c r="CV86" s="14"/>
      <c r="CW86" s="14"/>
      <c r="CX86" s="16"/>
      <c r="CY86" s="16"/>
      <c r="CZ86" s="16"/>
      <c r="DA86" s="16"/>
      <c r="DB86" s="16"/>
      <c r="DC86" s="16"/>
      <c r="DD86" s="16"/>
      <c r="DE86" s="16"/>
      <c r="DF86" s="16"/>
      <c r="DG86" s="16"/>
      <c r="DH86" s="16"/>
      <c r="DI86" s="11"/>
      <c r="DJ86" s="10"/>
      <c r="DK86" s="213" t="e">
        <f t="shared" si="51"/>
        <v>#DIV/0!</v>
      </c>
      <c r="DL86" s="213" t="e">
        <f t="shared" si="52"/>
        <v>#DIV/0!</v>
      </c>
      <c r="DM86" s="11"/>
      <c r="DN86" s="10"/>
      <c r="DO86" s="11"/>
      <c r="DP86" s="10"/>
      <c r="DQ86" s="16"/>
      <c r="DR86" s="11"/>
      <c r="DS86" s="10"/>
      <c r="DT86" s="16"/>
      <c r="DU86" s="11"/>
      <c r="DV86" s="9"/>
      <c r="DW86" s="338" t="e">
        <f t="shared" si="53"/>
        <v>#DIV/0!</v>
      </c>
      <c r="DX86" s="213" t="e">
        <f t="shared" si="54"/>
        <v>#DIV/0!</v>
      </c>
      <c r="DY86" s="304"/>
      <c r="DZ86" s="213"/>
      <c r="EA86" s="11"/>
      <c r="EB86" s="10"/>
      <c r="EC86" s="11"/>
      <c r="ED86" s="10"/>
      <c r="EE86" s="158"/>
      <c r="EF86" s="159"/>
      <c r="EG86" s="158"/>
      <c r="EH86" s="160"/>
      <c r="EI86" s="351">
        <f t="shared" si="69"/>
        <v>0</v>
      </c>
      <c r="EJ86" s="352" t="e">
        <f t="shared" si="55"/>
        <v>#DIV/0!</v>
      </c>
      <c r="EK86" s="241" t="e">
        <f t="shared" si="56"/>
        <v>#DIV/0!</v>
      </c>
      <c r="EL86" s="9"/>
      <c r="EM86" s="20" t="e">
        <f t="shared" si="57"/>
        <v>#DIV/0!</v>
      </c>
      <c r="EN86" s="353" t="e">
        <f t="shared" si="58"/>
        <v>#DIV/0!</v>
      </c>
      <c r="EO86" s="12"/>
      <c r="EP86" s="120"/>
    </row>
    <row r="87" spans="1:146" s="118" customFormat="1" ht="20.100000000000001" customHeight="1">
      <c r="A87" s="161" t="s">
        <v>19</v>
      </c>
      <c r="B87" s="228"/>
      <c r="C87" s="7"/>
      <c r="D87" s="1"/>
      <c r="E87" s="1"/>
      <c r="F87" s="1"/>
      <c r="G87" s="4"/>
      <c r="H87" s="3"/>
      <c r="I87" s="1"/>
      <c r="J87" s="1"/>
      <c r="K87" s="19"/>
      <c r="L87" s="1"/>
      <c r="M87" s="1"/>
      <c r="N87" s="1"/>
      <c r="O87" s="297"/>
      <c r="P87" s="1"/>
      <c r="Q87" s="22">
        <f t="shared" si="49"/>
        <v>0</v>
      </c>
      <c r="R87" s="116">
        <f t="shared" si="59"/>
        <v>0</v>
      </c>
      <c r="S87" s="17">
        <f t="shared" si="50"/>
        <v>0</v>
      </c>
      <c r="T87" s="3"/>
      <c r="U87" s="1"/>
      <c r="V87" s="1"/>
      <c r="W87" s="22">
        <f t="shared" si="60"/>
        <v>0</v>
      </c>
      <c r="X87" s="1"/>
      <c r="Y87" s="1"/>
      <c r="Z87" s="1"/>
      <c r="AA87" s="1"/>
      <c r="AB87" s="4"/>
      <c r="AC87" s="7"/>
      <c r="AD87" s="199"/>
      <c r="AE87" s="199"/>
      <c r="AF87" s="199"/>
      <c r="AG87" s="199"/>
      <c r="AH87" s="240">
        <f t="shared" si="70"/>
        <v>0</v>
      </c>
      <c r="AI87" s="237" t="e">
        <f t="shared" si="71"/>
        <v>#DIV/0!</v>
      </c>
      <c r="AJ87" s="1"/>
      <c r="AK87" s="1"/>
      <c r="AL87" s="1"/>
      <c r="AM87" s="1"/>
      <c r="AN87" s="1"/>
      <c r="AO87" s="1"/>
      <c r="AP87" s="3"/>
      <c r="AQ87" s="7"/>
      <c r="AR87" s="22">
        <f t="shared" si="35"/>
        <v>0</v>
      </c>
      <c r="AS87" s="270" t="e">
        <f t="shared" si="61"/>
        <v>#DIV/0!</v>
      </c>
      <c r="AT87" s="1"/>
      <c r="AU87" s="1"/>
      <c r="AV87" s="7"/>
      <c r="AW87" s="1"/>
      <c r="AX87" s="1"/>
      <c r="AY87" s="2"/>
      <c r="AZ87" s="3"/>
      <c r="BA87" s="2"/>
      <c r="BB87" s="3"/>
      <c r="BC87" s="4"/>
      <c r="BD87" s="3"/>
      <c r="BE87" s="1"/>
      <c r="BF87" s="1"/>
      <c r="BG87" s="1"/>
      <c r="BH87" s="4"/>
      <c r="BI87" s="3"/>
      <c r="BJ87" s="7"/>
      <c r="BK87" s="1"/>
      <c r="BL87" s="1"/>
      <c r="BM87" s="2"/>
      <c r="BN87" s="3"/>
      <c r="BO87" s="1"/>
      <c r="BP87" s="2"/>
      <c r="BQ87" s="3"/>
      <c r="BR87" s="1"/>
      <c r="BS87" s="2"/>
      <c r="BT87" s="6"/>
      <c r="BU87" s="278"/>
      <c r="BV87" s="272">
        <f t="shared" si="62"/>
        <v>0</v>
      </c>
      <c r="BW87" s="272">
        <f t="shared" si="63"/>
        <v>0</v>
      </c>
      <c r="BX87" s="282" t="e">
        <f t="shared" si="64"/>
        <v>#DIV/0!</v>
      </c>
      <c r="BY87" s="282" t="e">
        <f t="shared" si="65"/>
        <v>#DIV/0!</v>
      </c>
      <c r="BZ87" s="3"/>
      <c r="CA87" s="1"/>
      <c r="CB87" s="1"/>
      <c r="CC87" s="4"/>
      <c r="CD87" s="7"/>
      <c r="CE87" s="7"/>
      <c r="CF87" s="1" t="e">
        <f t="shared" si="66"/>
        <v>#N/A</v>
      </c>
      <c r="CG87" s="1">
        <f t="shared" si="67"/>
        <v>0</v>
      </c>
      <c r="CH87" s="1" t="e">
        <f t="shared" si="34"/>
        <v>#N/A</v>
      </c>
      <c r="CI87" s="1"/>
      <c r="CJ87" s="189" t="e">
        <f t="shared" si="68"/>
        <v>#N/A</v>
      </c>
      <c r="CK87" s="3"/>
      <c r="CL87" s="7"/>
      <c r="CM87" s="1"/>
      <c r="CN87" s="2">
        <v>109</v>
      </c>
      <c r="CO87" s="2">
        <f t="shared" si="36"/>
        <v>0</v>
      </c>
      <c r="CP87" s="2">
        <f t="shared" si="37"/>
        <v>0</v>
      </c>
      <c r="CQ87" s="190" t="e">
        <f t="shared" si="38"/>
        <v>#DIV/0!</v>
      </c>
      <c r="CR87" s="8"/>
      <c r="CS87" s="8"/>
      <c r="CT87" s="8"/>
      <c r="CU87" s="6"/>
      <c r="CV87" s="6"/>
      <c r="CW87" s="6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3"/>
      <c r="DJ87" s="2"/>
      <c r="DK87" s="212" t="e">
        <f t="shared" si="51"/>
        <v>#DIV/0!</v>
      </c>
      <c r="DL87" s="212" t="e">
        <f t="shared" si="52"/>
        <v>#DIV/0!</v>
      </c>
      <c r="DM87" s="3"/>
      <c r="DN87" s="2"/>
      <c r="DO87" s="3"/>
      <c r="DP87" s="2"/>
      <c r="DQ87" s="8"/>
      <c r="DR87" s="3"/>
      <c r="DS87" s="2"/>
      <c r="DT87" s="8"/>
      <c r="DU87" s="3"/>
      <c r="DV87" s="1"/>
      <c r="DW87" s="337" t="e">
        <f t="shared" si="53"/>
        <v>#DIV/0!</v>
      </c>
      <c r="DX87" s="212" t="e">
        <f t="shared" si="54"/>
        <v>#DIV/0!</v>
      </c>
      <c r="DY87" s="303"/>
      <c r="DZ87" s="212"/>
      <c r="EA87" s="3"/>
      <c r="EB87" s="2"/>
      <c r="EC87" s="3"/>
      <c r="ED87" s="2"/>
      <c r="EE87" s="155"/>
      <c r="EF87" s="156"/>
      <c r="EG87" s="155"/>
      <c r="EH87" s="157"/>
      <c r="EI87" s="348">
        <f t="shared" si="69"/>
        <v>0</v>
      </c>
      <c r="EJ87" s="349" t="e">
        <f t="shared" si="55"/>
        <v>#DIV/0!</v>
      </c>
      <c r="EK87" s="240" t="e">
        <f t="shared" si="56"/>
        <v>#DIV/0!</v>
      </c>
      <c r="EL87" s="1"/>
      <c r="EM87" s="19" t="e">
        <f t="shared" si="57"/>
        <v>#DIV/0!</v>
      </c>
      <c r="EN87" s="350" t="e">
        <f t="shared" si="58"/>
        <v>#DIV/0!</v>
      </c>
      <c r="EO87" s="4"/>
      <c r="EP87" s="117"/>
    </row>
    <row r="88" spans="1:146" s="118" customFormat="1" ht="20.100000000000001" customHeight="1">
      <c r="A88" s="161" t="s">
        <v>19</v>
      </c>
      <c r="B88" s="228"/>
      <c r="C88" s="7"/>
      <c r="D88" s="1"/>
      <c r="E88" s="1"/>
      <c r="F88" s="1"/>
      <c r="G88" s="4"/>
      <c r="H88" s="3"/>
      <c r="I88" s="1"/>
      <c r="J88" s="1"/>
      <c r="K88" s="19"/>
      <c r="L88" s="1"/>
      <c r="M88" s="1"/>
      <c r="N88" s="1"/>
      <c r="O88" s="297"/>
      <c r="P88" s="1"/>
      <c r="Q88" s="22">
        <f t="shared" si="49"/>
        <v>0</v>
      </c>
      <c r="R88" s="116">
        <f t="shared" si="59"/>
        <v>0</v>
      </c>
      <c r="S88" s="17">
        <f t="shared" si="50"/>
        <v>0</v>
      </c>
      <c r="T88" s="3"/>
      <c r="U88" s="1"/>
      <c r="V88" s="1"/>
      <c r="W88" s="22">
        <f t="shared" si="60"/>
        <v>0</v>
      </c>
      <c r="X88" s="1"/>
      <c r="Y88" s="1"/>
      <c r="Z88" s="1"/>
      <c r="AA88" s="1"/>
      <c r="AB88" s="4"/>
      <c r="AC88" s="7"/>
      <c r="AD88" s="199"/>
      <c r="AE88" s="199"/>
      <c r="AF88" s="199"/>
      <c r="AG88" s="199"/>
      <c r="AH88" s="240">
        <f t="shared" si="70"/>
        <v>0</v>
      </c>
      <c r="AI88" s="237" t="e">
        <f t="shared" si="71"/>
        <v>#DIV/0!</v>
      </c>
      <c r="AJ88" s="1"/>
      <c r="AK88" s="1"/>
      <c r="AL88" s="1"/>
      <c r="AM88" s="1"/>
      <c r="AN88" s="1"/>
      <c r="AO88" s="1"/>
      <c r="AP88" s="3"/>
      <c r="AQ88" s="7"/>
      <c r="AR88" s="22">
        <f t="shared" si="35"/>
        <v>0</v>
      </c>
      <c r="AS88" s="270" t="e">
        <f t="shared" si="61"/>
        <v>#DIV/0!</v>
      </c>
      <c r="AT88" s="1"/>
      <c r="AU88" s="1"/>
      <c r="AV88" s="7"/>
      <c r="AW88" s="1"/>
      <c r="AX88" s="1"/>
      <c r="AY88" s="2"/>
      <c r="AZ88" s="3"/>
      <c r="BA88" s="2"/>
      <c r="BB88" s="3"/>
      <c r="BC88" s="4"/>
      <c r="BD88" s="3"/>
      <c r="BE88" s="1"/>
      <c r="BF88" s="1"/>
      <c r="BG88" s="1"/>
      <c r="BH88" s="4"/>
      <c r="BI88" s="3"/>
      <c r="BJ88" s="7"/>
      <c r="BK88" s="1"/>
      <c r="BL88" s="1"/>
      <c r="BM88" s="2"/>
      <c r="BN88" s="3"/>
      <c r="BO88" s="1"/>
      <c r="BP88" s="2"/>
      <c r="BQ88" s="3"/>
      <c r="BR88" s="1"/>
      <c r="BS88" s="2"/>
      <c r="BT88" s="6"/>
      <c r="BU88" s="278"/>
      <c r="BV88" s="272">
        <f t="shared" si="62"/>
        <v>0</v>
      </c>
      <c r="BW88" s="272">
        <f t="shared" si="63"/>
        <v>0</v>
      </c>
      <c r="BX88" s="282" t="e">
        <f t="shared" si="64"/>
        <v>#DIV/0!</v>
      </c>
      <c r="BY88" s="282" t="e">
        <f t="shared" si="65"/>
        <v>#DIV/0!</v>
      </c>
      <c r="BZ88" s="3"/>
      <c r="CA88" s="1"/>
      <c r="CB88" s="1"/>
      <c r="CC88" s="4"/>
      <c r="CD88" s="7"/>
      <c r="CE88" s="7"/>
      <c r="CF88" s="1" t="e">
        <f t="shared" si="66"/>
        <v>#N/A</v>
      </c>
      <c r="CG88" s="1">
        <f t="shared" si="67"/>
        <v>0</v>
      </c>
      <c r="CH88" s="1" t="e">
        <f t="shared" si="34"/>
        <v>#N/A</v>
      </c>
      <c r="CI88" s="1"/>
      <c r="CJ88" s="189" t="e">
        <f t="shared" si="68"/>
        <v>#N/A</v>
      </c>
      <c r="CK88" s="3"/>
      <c r="CL88" s="7"/>
      <c r="CM88" s="1"/>
      <c r="CN88" s="2">
        <v>109</v>
      </c>
      <c r="CO88" s="2">
        <f t="shared" si="36"/>
        <v>0</v>
      </c>
      <c r="CP88" s="2">
        <f t="shared" si="37"/>
        <v>0</v>
      </c>
      <c r="CQ88" s="190" t="e">
        <f t="shared" si="38"/>
        <v>#DIV/0!</v>
      </c>
      <c r="CR88" s="8"/>
      <c r="CS88" s="8"/>
      <c r="CT88" s="8"/>
      <c r="CU88" s="6"/>
      <c r="CV88" s="6"/>
      <c r="CW88" s="6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3"/>
      <c r="DJ88" s="2"/>
      <c r="DK88" s="212" t="e">
        <f t="shared" si="51"/>
        <v>#DIV/0!</v>
      </c>
      <c r="DL88" s="212" t="e">
        <f t="shared" si="52"/>
        <v>#DIV/0!</v>
      </c>
      <c r="DM88" s="3"/>
      <c r="DN88" s="2"/>
      <c r="DO88" s="3"/>
      <c r="DP88" s="2"/>
      <c r="DQ88" s="8"/>
      <c r="DR88" s="3"/>
      <c r="DS88" s="2"/>
      <c r="DT88" s="8"/>
      <c r="DU88" s="3"/>
      <c r="DV88" s="1"/>
      <c r="DW88" s="337" t="e">
        <f t="shared" si="53"/>
        <v>#DIV/0!</v>
      </c>
      <c r="DX88" s="212" t="e">
        <f t="shared" si="54"/>
        <v>#DIV/0!</v>
      </c>
      <c r="DY88" s="303"/>
      <c r="DZ88" s="212"/>
      <c r="EA88" s="3"/>
      <c r="EB88" s="2"/>
      <c r="EC88" s="3"/>
      <c r="ED88" s="2"/>
      <c r="EE88" s="155"/>
      <c r="EF88" s="156"/>
      <c r="EG88" s="155"/>
      <c r="EH88" s="157"/>
      <c r="EI88" s="348">
        <f t="shared" si="69"/>
        <v>0</v>
      </c>
      <c r="EJ88" s="349" t="e">
        <f t="shared" si="55"/>
        <v>#DIV/0!</v>
      </c>
      <c r="EK88" s="240" t="e">
        <f t="shared" si="56"/>
        <v>#DIV/0!</v>
      </c>
      <c r="EL88" s="1"/>
      <c r="EM88" s="19" t="e">
        <f t="shared" si="57"/>
        <v>#DIV/0!</v>
      </c>
      <c r="EN88" s="350" t="e">
        <f t="shared" si="58"/>
        <v>#DIV/0!</v>
      </c>
      <c r="EO88" s="4"/>
      <c r="EP88" s="117"/>
    </row>
    <row r="89" spans="1:146" s="121" customFormat="1" ht="20.100000000000001" customHeight="1">
      <c r="A89" s="162" t="s">
        <v>19</v>
      </c>
      <c r="B89" s="229"/>
      <c r="C89" s="15"/>
      <c r="D89" s="9"/>
      <c r="E89" s="9"/>
      <c r="F89" s="9"/>
      <c r="G89" s="12"/>
      <c r="H89" s="11"/>
      <c r="I89" s="9"/>
      <c r="J89" s="9"/>
      <c r="K89" s="20"/>
      <c r="L89" s="9"/>
      <c r="M89" s="9"/>
      <c r="N89" s="9"/>
      <c r="O89" s="298"/>
      <c r="P89" s="9"/>
      <c r="Q89" s="24">
        <f t="shared" si="49"/>
        <v>0</v>
      </c>
      <c r="R89" s="119">
        <f t="shared" si="59"/>
        <v>0</v>
      </c>
      <c r="S89" s="18">
        <f t="shared" si="50"/>
        <v>0</v>
      </c>
      <c r="T89" s="11"/>
      <c r="U89" s="9"/>
      <c r="V89" s="9"/>
      <c r="W89" s="24">
        <f t="shared" si="60"/>
        <v>0</v>
      </c>
      <c r="X89" s="9"/>
      <c r="Y89" s="9"/>
      <c r="Z89" s="9"/>
      <c r="AA89" s="9"/>
      <c r="AB89" s="12"/>
      <c r="AC89" s="15"/>
      <c r="AD89" s="200"/>
      <c r="AE89" s="200"/>
      <c r="AF89" s="200"/>
      <c r="AG89" s="200"/>
      <c r="AH89" s="241">
        <f t="shared" si="70"/>
        <v>0</v>
      </c>
      <c r="AI89" s="239" t="e">
        <f t="shared" si="71"/>
        <v>#DIV/0!</v>
      </c>
      <c r="AJ89" s="9"/>
      <c r="AK89" s="9"/>
      <c r="AL89" s="9"/>
      <c r="AM89" s="9"/>
      <c r="AN89" s="9"/>
      <c r="AO89" s="9"/>
      <c r="AP89" s="11"/>
      <c r="AQ89" s="15"/>
      <c r="AR89" s="24">
        <f t="shared" si="35"/>
        <v>0</v>
      </c>
      <c r="AS89" s="271" t="e">
        <f t="shared" si="61"/>
        <v>#DIV/0!</v>
      </c>
      <c r="AT89" s="9"/>
      <c r="AU89" s="9"/>
      <c r="AV89" s="15"/>
      <c r="AW89" s="9"/>
      <c r="AX89" s="9"/>
      <c r="AY89" s="10"/>
      <c r="AZ89" s="11"/>
      <c r="BA89" s="10"/>
      <c r="BB89" s="11"/>
      <c r="BC89" s="12"/>
      <c r="BD89" s="11"/>
      <c r="BE89" s="9"/>
      <c r="BF89" s="9"/>
      <c r="BG89" s="9"/>
      <c r="BH89" s="12"/>
      <c r="BI89" s="11"/>
      <c r="BJ89" s="15"/>
      <c r="BK89" s="9"/>
      <c r="BL89" s="9"/>
      <c r="BM89" s="10"/>
      <c r="BN89" s="11"/>
      <c r="BO89" s="9"/>
      <c r="BP89" s="10"/>
      <c r="BQ89" s="11"/>
      <c r="BR89" s="9"/>
      <c r="BS89" s="10"/>
      <c r="BT89" s="14"/>
      <c r="BU89" s="279"/>
      <c r="BV89" s="273">
        <f t="shared" si="62"/>
        <v>0</v>
      </c>
      <c r="BW89" s="273">
        <f t="shared" si="63"/>
        <v>0</v>
      </c>
      <c r="BX89" s="283" t="e">
        <f t="shared" si="64"/>
        <v>#DIV/0!</v>
      </c>
      <c r="BY89" s="283" t="e">
        <f t="shared" si="65"/>
        <v>#DIV/0!</v>
      </c>
      <c r="BZ89" s="11"/>
      <c r="CA89" s="9"/>
      <c r="CB89" s="9"/>
      <c r="CC89" s="12"/>
      <c r="CD89" s="15"/>
      <c r="CE89" s="15"/>
      <c r="CF89" s="9" t="e">
        <f t="shared" si="66"/>
        <v>#N/A</v>
      </c>
      <c r="CG89" s="9">
        <f t="shared" si="67"/>
        <v>0</v>
      </c>
      <c r="CH89" s="9" t="e">
        <f t="shared" si="34"/>
        <v>#N/A</v>
      </c>
      <c r="CI89" s="9"/>
      <c r="CJ89" s="296" t="e">
        <f t="shared" si="68"/>
        <v>#N/A</v>
      </c>
      <c r="CK89" s="11"/>
      <c r="CL89" s="15"/>
      <c r="CM89" s="9"/>
      <c r="CN89" s="10">
        <v>109</v>
      </c>
      <c r="CO89" s="10">
        <f t="shared" si="36"/>
        <v>0</v>
      </c>
      <c r="CP89" s="10">
        <f t="shared" si="37"/>
        <v>0</v>
      </c>
      <c r="CQ89" s="191" t="e">
        <f t="shared" si="38"/>
        <v>#DIV/0!</v>
      </c>
      <c r="CR89" s="16"/>
      <c r="CS89" s="16"/>
      <c r="CT89" s="16"/>
      <c r="CU89" s="14"/>
      <c r="CV89" s="14"/>
      <c r="CW89" s="14"/>
      <c r="CX89" s="16"/>
      <c r="CY89" s="16"/>
      <c r="CZ89" s="16"/>
      <c r="DA89" s="16"/>
      <c r="DB89" s="16"/>
      <c r="DC89" s="16"/>
      <c r="DD89" s="16"/>
      <c r="DE89" s="16"/>
      <c r="DF89" s="16"/>
      <c r="DG89" s="16"/>
      <c r="DH89" s="16"/>
      <c r="DI89" s="11"/>
      <c r="DJ89" s="10"/>
      <c r="DK89" s="213" t="e">
        <f t="shared" si="51"/>
        <v>#DIV/0!</v>
      </c>
      <c r="DL89" s="213" t="e">
        <f t="shared" si="52"/>
        <v>#DIV/0!</v>
      </c>
      <c r="DM89" s="11"/>
      <c r="DN89" s="10"/>
      <c r="DO89" s="11"/>
      <c r="DP89" s="10"/>
      <c r="DQ89" s="16"/>
      <c r="DR89" s="11"/>
      <c r="DS89" s="10"/>
      <c r="DT89" s="16"/>
      <c r="DU89" s="11"/>
      <c r="DV89" s="9"/>
      <c r="DW89" s="338" t="e">
        <f t="shared" si="53"/>
        <v>#DIV/0!</v>
      </c>
      <c r="DX89" s="213" t="e">
        <f t="shared" si="54"/>
        <v>#DIV/0!</v>
      </c>
      <c r="DY89" s="304"/>
      <c r="DZ89" s="213"/>
      <c r="EA89" s="11"/>
      <c r="EB89" s="10"/>
      <c r="EC89" s="11"/>
      <c r="ED89" s="10"/>
      <c r="EE89" s="158"/>
      <c r="EF89" s="159"/>
      <c r="EG89" s="158"/>
      <c r="EH89" s="160"/>
      <c r="EI89" s="351">
        <f t="shared" si="69"/>
        <v>0</v>
      </c>
      <c r="EJ89" s="352" t="e">
        <f t="shared" si="55"/>
        <v>#DIV/0!</v>
      </c>
      <c r="EK89" s="241" t="e">
        <f t="shared" si="56"/>
        <v>#DIV/0!</v>
      </c>
      <c r="EL89" s="9"/>
      <c r="EM89" s="20" t="e">
        <f t="shared" si="57"/>
        <v>#DIV/0!</v>
      </c>
      <c r="EN89" s="353" t="e">
        <f t="shared" si="58"/>
        <v>#DIV/0!</v>
      </c>
      <c r="EO89" s="12"/>
      <c r="EP89" s="120"/>
    </row>
    <row r="90" spans="1:146" s="121" customFormat="1" ht="20.100000000000001" customHeight="1">
      <c r="A90" s="162" t="s">
        <v>19</v>
      </c>
      <c r="B90" s="229"/>
      <c r="C90" s="15"/>
      <c r="D90" s="9"/>
      <c r="E90" s="9"/>
      <c r="F90" s="9"/>
      <c r="G90" s="12"/>
      <c r="H90" s="11"/>
      <c r="I90" s="9"/>
      <c r="J90" s="9"/>
      <c r="K90" s="20"/>
      <c r="L90" s="9"/>
      <c r="M90" s="9"/>
      <c r="N90" s="9"/>
      <c r="O90" s="298"/>
      <c r="P90" s="9"/>
      <c r="Q90" s="24">
        <f t="shared" si="49"/>
        <v>0</v>
      </c>
      <c r="R90" s="119">
        <f t="shared" si="59"/>
        <v>0</v>
      </c>
      <c r="S90" s="18">
        <f t="shared" si="50"/>
        <v>0</v>
      </c>
      <c r="T90" s="11"/>
      <c r="U90" s="9"/>
      <c r="V90" s="9"/>
      <c r="W90" s="24">
        <f t="shared" si="60"/>
        <v>0</v>
      </c>
      <c r="X90" s="9"/>
      <c r="Y90" s="9"/>
      <c r="Z90" s="9"/>
      <c r="AA90" s="9"/>
      <c r="AB90" s="12"/>
      <c r="AC90" s="15"/>
      <c r="AD90" s="200"/>
      <c r="AE90" s="200"/>
      <c r="AF90" s="200"/>
      <c r="AG90" s="200"/>
      <c r="AH90" s="241">
        <f t="shared" si="70"/>
        <v>0</v>
      </c>
      <c r="AI90" s="239" t="e">
        <f t="shared" si="71"/>
        <v>#DIV/0!</v>
      </c>
      <c r="AJ90" s="9"/>
      <c r="AK90" s="9"/>
      <c r="AL90" s="9"/>
      <c r="AM90" s="9"/>
      <c r="AN90" s="9"/>
      <c r="AO90" s="9"/>
      <c r="AP90" s="11"/>
      <c r="AQ90" s="15"/>
      <c r="AR90" s="24">
        <f t="shared" si="35"/>
        <v>0</v>
      </c>
      <c r="AS90" s="271" t="e">
        <f t="shared" si="61"/>
        <v>#DIV/0!</v>
      </c>
      <c r="AT90" s="9"/>
      <c r="AU90" s="9"/>
      <c r="AV90" s="15"/>
      <c r="AW90" s="9"/>
      <c r="AX90" s="9"/>
      <c r="AY90" s="10"/>
      <c r="AZ90" s="11"/>
      <c r="BA90" s="10"/>
      <c r="BB90" s="11"/>
      <c r="BC90" s="12"/>
      <c r="BD90" s="11"/>
      <c r="BE90" s="9"/>
      <c r="BF90" s="9"/>
      <c r="BG90" s="9"/>
      <c r="BH90" s="12"/>
      <c r="BI90" s="11"/>
      <c r="BJ90" s="15"/>
      <c r="BK90" s="9"/>
      <c r="BL90" s="9"/>
      <c r="BM90" s="10"/>
      <c r="BN90" s="11"/>
      <c r="BO90" s="9"/>
      <c r="BP90" s="10"/>
      <c r="BQ90" s="11"/>
      <c r="BR90" s="9"/>
      <c r="BS90" s="10"/>
      <c r="BT90" s="14"/>
      <c r="BU90" s="279"/>
      <c r="BV90" s="273">
        <f t="shared" si="62"/>
        <v>0</v>
      </c>
      <c r="BW90" s="273">
        <f t="shared" si="63"/>
        <v>0</v>
      </c>
      <c r="BX90" s="283" t="e">
        <f t="shared" si="64"/>
        <v>#DIV/0!</v>
      </c>
      <c r="BY90" s="283" t="e">
        <f t="shared" si="65"/>
        <v>#DIV/0!</v>
      </c>
      <c r="BZ90" s="11"/>
      <c r="CA90" s="9"/>
      <c r="CB90" s="9"/>
      <c r="CC90" s="12"/>
      <c r="CD90" s="15"/>
      <c r="CE90" s="15"/>
      <c r="CF90" s="9" t="e">
        <f t="shared" si="66"/>
        <v>#N/A</v>
      </c>
      <c r="CG90" s="9">
        <f t="shared" si="67"/>
        <v>0</v>
      </c>
      <c r="CH90" s="9" t="e">
        <f t="shared" si="34"/>
        <v>#N/A</v>
      </c>
      <c r="CI90" s="9"/>
      <c r="CJ90" s="296" t="e">
        <f t="shared" si="68"/>
        <v>#N/A</v>
      </c>
      <c r="CK90" s="11"/>
      <c r="CL90" s="15"/>
      <c r="CM90" s="9"/>
      <c r="CN90" s="10">
        <v>109</v>
      </c>
      <c r="CO90" s="10">
        <f t="shared" si="36"/>
        <v>0</v>
      </c>
      <c r="CP90" s="10">
        <f t="shared" si="37"/>
        <v>0</v>
      </c>
      <c r="CQ90" s="191" t="e">
        <f t="shared" si="38"/>
        <v>#DIV/0!</v>
      </c>
      <c r="CR90" s="16"/>
      <c r="CS90" s="16"/>
      <c r="CT90" s="16"/>
      <c r="CU90" s="14"/>
      <c r="CV90" s="14"/>
      <c r="CW90" s="14"/>
      <c r="CX90" s="16"/>
      <c r="CY90" s="16"/>
      <c r="CZ90" s="16"/>
      <c r="DA90" s="16"/>
      <c r="DB90" s="16"/>
      <c r="DC90" s="16"/>
      <c r="DD90" s="16"/>
      <c r="DE90" s="16"/>
      <c r="DF90" s="16"/>
      <c r="DG90" s="16"/>
      <c r="DH90" s="16"/>
      <c r="DI90" s="11"/>
      <c r="DJ90" s="10"/>
      <c r="DK90" s="213" t="e">
        <f t="shared" si="51"/>
        <v>#DIV/0!</v>
      </c>
      <c r="DL90" s="213" t="e">
        <f t="shared" si="52"/>
        <v>#DIV/0!</v>
      </c>
      <c r="DM90" s="11"/>
      <c r="DN90" s="10"/>
      <c r="DO90" s="11"/>
      <c r="DP90" s="10"/>
      <c r="DQ90" s="16"/>
      <c r="DR90" s="11"/>
      <c r="DS90" s="10"/>
      <c r="DT90" s="16"/>
      <c r="DU90" s="11"/>
      <c r="DV90" s="9"/>
      <c r="DW90" s="338" t="e">
        <f t="shared" si="53"/>
        <v>#DIV/0!</v>
      </c>
      <c r="DX90" s="213" t="e">
        <f t="shared" si="54"/>
        <v>#DIV/0!</v>
      </c>
      <c r="DY90" s="304"/>
      <c r="DZ90" s="213"/>
      <c r="EA90" s="11"/>
      <c r="EB90" s="10"/>
      <c r="EC90" s="11"/>
      <c r="ED90" s="10"/>
      <c r="EE90" s="158"/>
      <c r="EF90" s="159"/>
      <c r="EG90" s="158"/>
      <c r="EH90" s="160"/>
      <c r="EI90" s="351">
        <f t="shared" si="69"/>
        <v>0</v>
      </c>
      <c r="EJ90" s="352" t="e">
        <f t="shared" si="55"/>
        <v>#DIV/0!</v>
      </c>
      <c r="EK90" s="241" t="e">
        <f t="shared" si="56"/>
        <v>#DIV/0!</v>
      </c>
      <c r="EL90" s="9"/>
      <c r="EM90" s="20" t="e">
        <f t="shared" si="57"/>
        <v>#DIV/0!</v>
      </c>
      <c r="EN90" s="353" t="e">
        <f t="shared" si="58"/>
        <v>#DIV/0!</v>
      </c>
      <c r="EO90" s="12"/>
      <c r="EP90" s="120"/>
    </row>
    <row r="91" spans="1:146" s="118" customFormat="1" ht="20.100000000000001" customHeight="1">
      <c r="A91" s="161" t="s">
        <v>20</v>
      </c>
      <c r="B91" s="228"/>
      <c r="C91" s="7"/>
      <c r="D91" s="1"/>
      <c r="E91" s="1"/>
      <c r="F91" s="1"/>
      <c r="G91" s="4"/>
      <c r="H91" s="3"/>
      <c r="I91" s="1"/>
      <c r="J91" s="1"/>
      <c r="K91" s="19"/>
      <c r="L91" s="1"/>
      <c r="M91" s="1"/>
      <c r="N91" s="1"/>
      <c r="O91" s="297"/>
      <c r="P91" s="1"/>
      <c r="Q91" s="22">
        <f t="shared" si="49"/>
        <v>0</v>
      </c>
      <c r="R91" s="116">
        <f t="shared" si="59"/>
        <v>0</v>
      </c>
      <c r="S91" s="17">
        <f t="shared" si="50"/>
        <v>0</v>
      </c>
      <c r="T91" s="3"/>
      <c r="U91" s="1"/>
      <c r="V91" s="1"/>
      <c r="W91" s="22">
        <f t="shared" si="60"/>
        <v>0</v>
      </c>
      <c r="X91" s="1"/>
      <c r="Y91" s="1"/>
      <c r="Z91" s="1"/>
      <c r="AA91" s="1"/>
      <c r="AB91" s="4"/>
      <c r="AC91" s="7"/>
      <c r="AD91" s="199"/>
      <c r="AE91" s="199"/>
      <c r="AF91" s="199"/>
      <c r="AG91" s="199"/>
      <c r="AH91" s="240">
        <f t="shared" si="70"/>
        <v>0</v>
      </c>
      <c r="AI91" s="237" t="e">
        <f t="shared" si="71"/>
        <v>#DIV/0!</v>
      </c>
      <c r="AJ91" s="1"/>
      <c r="AK91" s="1"/>
      <c r="AL91" s="1"/>
      <c r="AM91" s="1"/>
      <c r="AN91" s="1"/>
      <c r="AO91" s="1"/>
      <c r="AP91" s="3"/>
      <c r="AQ91" s="7"/>
      <c r="AR91" s="22">
        <f t="shared" si="35"/>
        <v>0</v>
      </c>
      <c r="AS91" s="270" t="e">
        <f t="shared" si="61"/>
        <v>#DIV/0!</v>
      </c>
      <c r="AT91" s="1"/>
      <c r="AU91" s="1"/>
      <c r="AV91" s="7"/>
      <c r="AW91" s="1"/>
      <c r="AX91" s="1"/>
      <c r="AY91" s="2"/>
      <c r="AZ91" s="3"/>
      <c r="BA91" s="2"/>
      <c r="BB91" s="3"/>
      <c r="BC91" s="4"/>
      <c r="BD91" s="3"/>
      <c r="BE91" s="1"/>
      <c r="BF91" s="1"/>
      <c r="BG91" s="1"/>
      <c r="BH91" s="4"/>
      <c r="BI91" s="3"/>
      <c r="BJ91" s="7"/>
      <c r="BK91" s="1"/>
      <c r="BL91" s="1"/>
      <c r="BM91" s="2"/>
      <c r="BN91" s="3"/>
      <c r="BO91" s="1"/>
      <c r="BP91" s="2"/>
      <c r="BQ91" s="3"/>
      <c r="BR91" s="1"/>
      <c r="BS91" s="2"/>
      <c r="BT91" s="6"/>
      <c r="BU91" s="278"/>
      <c r="BV91" s="272">
        <f t="shared" si="62"/>
        <v>0</v>
      </c>
      <c r="BW91" s="272">
        <f t="shared" si="63"/>
        <v>0</v>
      </c>
      <c r="BX91" s="282" t="e">
        <f t="shared" si="64"/>
        <v>#DIV/0!</v>
      </c>
      <c r="BY91" s="282" t="e">
        <f t="shared" si="65"/>
        <v>#DIV/0!</v>
      </c>
      <c r="BZ91" s="3"/>
      <c r="CA91" s="1"/>
      <c r="CB91" s="1"/>
      <c r="CC91" s="4"/>
      <c r="CD91" s="7"/>
      <c r="CE91" s="7"/>
      <c r="CF91" s="1" t="e">
        <f t="shared" si="66"/>
        <v>#N/A</v>
      </c>
      <c r="CG91" s="1">
        <f t="shared" si="67"/>
        <v>0</v>
      </c>
      <c r="CH91" s="1" t="e">
        <f t="shared" si="34"/>
        <v>#N/A</v>
      </c>
      <c r="CI91" s="1"/>
      <c r="CJ91" s="189" t="e">
        <f t="shared" si="68"/>
        <v>#N/A</v>
      </c>
      <c r="CK91" s="3"/>
      <c r="CL91" s="7"/>
      <c r="CM91" s="1"/>
      <c r="CN91" s="2">
        <v>109</v>
      </c>
      <c r="CO91" s="2">
        <f t="shared" si="36"/>
        <v>0</v>
      </c>
      <c r="CP91" s="2">
        <f t="shared" si="37"/>
        <v>0</v>
      </c>
      <c r="CQ91" s="190" t="e">
        <f t="shared" si="38"/>
        <v>#DIV/0!</v>
      </c>
      <c r="CR91" s="8"/>
      <c r="CS91" s="8"/>
      <c r="CT91" s="8"/>
      <c r="CU91" s="6"/>
      <c r="CV91" s="6"/>
      <c r="CW91" s="6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3"/>
      <c r="DJ91" s="2"/>
      <c r="DK91" s="212" t="e">
        <f t="shared" si="51"/>
        <v>#DIV/0!</v>
      </c>
      <c r="DL91" s="212" t="e">
        <f t="shared" si="52"/>
        <v>#DIV/0!</v>
      </c>
      <c r="DM91" s="3"/>
      <c r="DN91" s="2"/>
      <c r="DO91" s="3"/>
      <c r="DP91" s="2"/>
      <c r="DQ91" s="8"/>
      <c r="DR91" s="3"/>
      <c r="DS91" s="2"/>
      <c r="DT91" s="8"/>
      <c r="DU91" s="3"/>
      <c r="DV91" s="1"/>
      <c r="DW91" s="337" t="e">
        <f t="shared" si="53"/>
        <v>#DIV/0!</v>
      </c>
      <c r="DX91" s="212" t="e">
        <f t="shared" si="54"/>
        <v>#DIV/0!</v>
      </c>
      <c r="DY91" s="303"/>
      <c r="DZ91" s="212"/>
      <c r="EA91" s="3"/>
      <c r="EB91" s="2"/>
      <c r="EC91" s="3"/>
      <c r="ED91" s="2"/>
      <c r="EE91" s="155"/>
      <c r="EF91" s="156"/>
      <c r="EG91" s="155"/>
      <c r="EH91" s="157"/>
      <c r="EI91" s="348">
        <f t="shared" si="69"/>
        <v>0</v>
      </c>
      <c r="EJ91" s="349" t="e">
        <f t="shared" si="55"/>
        <v>#DIV/0!</v>
      </c>
      <c r="EK91" s="240" t="e">
        <f t="shared" si="56"/>
        <v>#DIV/0!</v>
      </c>
      <c r="EL91" s="1"/>
      <c r="EM91" s="19" t="e">
        <f t="shared" si="57"/>
        <v>#DIV/0!</v>
      </c>
      <c r="EN91" s="350" t="e">
        <f t="shared" si="58"/>
        <v>#DIV/0!</v>
      </c>
      <c r="EO91" s="4"/>
      <c r="EP91" s="117"/>
    </row>
    <row r="92" spans="1:146" s="118" customFormat="1" ht="20.100000000000001" customHeight="1">
      <c r="A92" s="161" t="s">
        <v>20</v>
      </c>
      <c r="B92" s="228"/>
      <c r="C92" s="7"/>
      <c r="D92" s="1"/>
      <c r="E92" s="1"/>
      <c r="F92" s="1"/>
      <c r="G92" s="4"/>
      <c r="H92" s="3"/>
      <c r="I92" s="1"/>
      <c r="J92" s="1"/>
      <c r="K92" s="19"/>
      <c r="L92" s="1"/>
      <c r="M92" s="1"/>
      <c r="N92" s="1"/>
      <c r="O92" s="297"/>
      <c r="P92" s="1"/>
      <c r="Q92" s="22">
        <f t="shared" si="49"/>
        <v>0</v>
      </c>
      <c r="R92" s="116">
        <f t="shared" si="59"/>
        <v>0</v>
      </c>
      <c r="S92" s="17">
        <f t="shared" si="50"/>
        <v>0</v>
      </c>
      <c r="T92" s="3"/>
      <c r="U92" s="1"/>
      <c r="V92" s="1"/>
      <c r="W92" s="22">
        <f t="shared" si="60"/>
        <v>0</v>
      </c>
      <c r="X92" s="1"/>
      <c r="Y92" s="1"/>
      <c r="Z92" s="1"/>
      <c r="AA92" s="1"/>
      <c r="AB92" s="4"/>
      <c r="AC92" s="7"/>
      <c r="AD92" s="199"/>
      <c r="AE92" s="199"/>
      <c r="AF92" s="199"/>
      <c r="AG92" s="199"/>
      <c r="AH92" s="240">
        <f t="shared" si="70"/>
        <v>0</v>
      </c>
      <c r="AI92" s="237" t="e">
        <f t="shared" si="71"/>
        <v>#DIV/0!</v>
      </c>
      <c r="AJ92" s="1"/>
      <c r="AK92" s="1"/>
      <c r="AL92" s="1"/>
      <c r="AM92" s="1"/>
      <c r="AN92" s="1"/>
      <c r="AO92" s="1"/>
      <c r="AP92" s="3"/>
      <c r="AQ92" s="7"/>
      <c r="AR92" s="22">
        <f t="shared" si="35"/>
        <v>0</v>
      </c>
      <c r="AS92" s="270" t="e">
        <f t="shared" si="61"/>
        <v>#DIV/0!</v>
      </c>
      <c r="AT92" s="1"/>
      <c r="AU92" s="1"/>
      <c r="AV92" s="7"/>
      <c r="AW92" s="1"/>
      <c r="AX92" s="1"/>
      <c r="AY92" s="2"/>
      <c r="AZ92" s="3"/>
      <c r="BA92" s="2"/>
      <c r="BB92" s="3"/>
      <c r="BC92" s="4"/>
      <c r="BD92" s="3"/>
      <c r="BE92" s="1"/>
      <c r="BF92" s="1"/>
      <c r="BG92" s="1"/>
      <c r="BH92" s="4"/>
      <c r="BI92" s="3"/>
      <c r="BJ92" s="7"/>
      <c r="BK92" s="1"/>
      <c r="BL92" s="1"/>
      <c r="BM92" s="2"/>
      <c r="BN92" s="3"/>
      <c r="BO92" s="1"/>
      <c r="BP92" s="2"/>
      <c r="BQ92" s="3"/>
      <c r="BR92" s="1"/>
      <c r="BS92" s="2"/>
      <c r="BT92" s="6"/>
      <c r="BU92" s="278"/>
      <c r="BV92" s="272">
        <f t="shared" si="62"/>
        <v>0</v>
      </c>
      <c r="BW92" s="272">
        <f t="shared" si="63"/>
        <v>0</v>
      </c>
      <c r="BX92" s="282" t="e">
        <f t="shared" si="64"/>
        <v>#DIV/0!</v>
      </c>
      <c r="BY92" s="282" t="e">
        <f t="shared" si="65"/>
        <v>#DIV/0!</v>
      </c>
      <c r="BZ92" s="3"/>
      <c r="CA92" s="1"/>
      <c r="CB92" s="1"/>
      <c r="CC92" s="4"/>
      <c r="CD92" s="7"/>
      <c r="CE92" s="7"/>
      <c r="CF92" s="1" t="e">
        <f t="shared" si="66"/>
        <v>#N/A</v>
      </c>
      <c r="CG92" s="1">
        <f t="shared" si="67"/>
        <v>0</v>
      </c>
      <c r="CH92" s="1" t="e">
        <f t="shared" si="34"/>
        <v>#N/A</v>
      </c>
      <c r="CI92" s="1"/>
      <c r="CJ92" s="189" t="e">
        <f t="shared" si="68"/>
        <v>#N/A</v>
      </c>
      <c r="CK92" s="3"/>
      <c r="CL92" s="7"/>
      <c r="CM92" s="1"/>
      <c r="CN92" s="2">
        <v>109</v>
      </c>
      <c r="CO92" s="2">
        <f t="shared" si="36"/>
        <v>0</v>
      </c>
      <c r="CP92" s="2">
        <f t="shared" si="37"/>
        <v>0</v>
      </c>
      <c r="CQ92" s="190" t="e">
        <f t="shared" si="38"/>
        <v>#DIV/0!</v>
      </c>
      <c r="CR92" s="8"/>
      <c r="CS92" s="8"/>
      <c r="CT92" s="8"/>
      <c r="CU92" s="6"/>
      <c r="CV92" s="6"/>
      <c r="CW92" s="6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3"/>
      <c r="DJ92" s="2"/>
      <c r="DK92" s="212" t="e">
        <f t="shared" si="51"/>
        <v>#DIV/0!</v>
      </c>
      <c r="DL92" s="212" t="e">
        <f t="shared" si="52"/>
        <v>#DIV/0!</v>
      </c>
      <c r="DM92" s="3"/>
      <c r="DN92" s="2"/>
      <c r="DO92" s="3"/>
      <c r="DP92" s="2"/>
      <c r="DQ92" s="8"/>
      <c r="DR92" s="3"/>
      <c r="DS92" s="2"/>
      <c r="DT92" s="8"/>
      <c r="DU92" s="3"/>
      <c r="DV92" s="1"/>
      <c r="DW92" s="337" t="e">
        <f t="shared" si="53"/>
        <v>#DIV/0!</v>
      </c>
      <c r="DX92" s="212" t="e">
        <f t="shared" si="54"/>
        <v>#DIV/0!</v>
      </c>
      <c r="DY92" s="303"/>
      <c r="DZ92" s="212"/>
      <c r="EA92" s="3"/>
      <c r="EB92" s="2"/>
      <c r="EC92" s="3"/>
      <c r="ED92" s="2"/>
      <c r="EE92" s="155"/>
      <c r="EF92" s="156"/>
      <c r="EG92" s="155"/>
      <c r="EH92" s="157"/>
      <c r="EI92" s="348">
        <f t="shared" si="69"/>
        <v>0</v>
      </c>
      <c r="EJ92" s="349" t="e">
        <f t="shared" si="55"/>
        <v>#DIV/0!</v>
      </c>
      <c r="EK92" s="240" t="e">
        <f t="shared" si="56"/>
        <v>#DIV/0!</v>
      </c>
      <c r="EL92" s="1"/>
      <c r="EM92" s="19" t="e">
        <f t="shared" si="57"/>
        <v>#DIV/0!</v>
      </c>
      <c r="EN92" s="350" t="e">
        <f t="shared" si="58"/>
        <v>#DIV/0!</v>
      </c>
      <c r="EO92" s="4"/>
      <c r="EP92" s="117"/>
    </row>
    <row r="93" spans="1:146" s="121" customFormat="1" ht="20.100000000000001" customHeight="1">
      <c r="A93" s="162" t="s">
        <v>20</v>
      </c>
      <c r="B93" s="229"/>
      <c r="C93" s="15"/>
      <c r="D93" s="9"/>
      <c r="E93" s="9"/>
      <c r="F93" s="9"/>
      <c r="G93" s="12"/>
      <c r="H93" s="11"/>
      <c r="I93" s="9"/>
      <c r="J93" s="9"/>
      <c r="K93" s="20"/>
      <c r="L93" s="9"/>
      <c r="M93" s="9"/>
      <c r="N93" s="9"/>
      <c r="O93" s="298"/>
      <c r="P93" s="9"/>
      <c r="Q93" s="24">
        <f t="shared" si="49"/>
        <v>0</v>
      </c>
      <c r="R93" s="119">
        <f t="shared" si="59"/>
        <v>0</v>
      </c>
      <c r="S93" s="18">
        <f t="shared" si="50"/>
        <v>0</v>
      </c>
      <c r="T93" s="11"/>
      <c r="U93" s="9"/>
      <c r="V93" s="9"/>
      <c r="W93" s="24">
        <f t="shared" si="60"/>
        <v>0</v>
      </c>
      <c r="X93" s="9"/>
      <c r="Y93" s="9"/>
      <c r="Z93" s="9"/>
      <c r="AA93" s="9"/>
      <c r="AB93" s="12"/>
      <c r="AC93" s="15"/>
      <c r="AD93" s="200"/>
      <c r="AE93" s="200"/>
      <c r="AF93" s="200"/>
      <c r="AG93" s="200"/>
      <c r="AH93" s="241">
        <f t="shared" si="70"/>
        <v>0</v>
      </c>
      <c r="AI93" s="239" t="e">
        <f t="shared" si="71"/>
        <v>#DIV/0!</v>
      </c>
      <c r="AJ93" s="9"/>
      <c r="AK93" s="9"/>
      <c r="AL93" s="9"/>
      <c r="AM93" s="9"/>
      <c r="AN93" s="9"/>
      <c r="AO93" s="9"/>
      <c r="AP93" s="11"/>
      <c r="AQ93" s="15"/>
      <c r="AR93" s="24">
        <f t="shared" si="35"/>
        <v>0</v>
      </c>
      <c r="AS93" s="271" t="e">
        <f t="shared" si="61"/>
        <v>#DIV/0!</v>
      </c>
      <c r="AT93" s="9"/>
      <c r="AU93" s="9"/>
      <c r="AV93" s="15"/>
      <c r="AW93" s="9"/>
      <c r="AX93" s="9"/>
      <c r="AY93" s="10"/>
      <c r="AZ93" s="11"/>
      <c r="BA93" s="10"/>
      <c r="BB93" s="11"/>
      <c r="BC93" s="12"/>
      <c r="BD93" s="11"/>
      <c r="BE93" s="9"/>
      <c r="BF93" s="9"/>
      <c r="BG93" s="9"/>
      <c r="BH93" s="12"/>
      <c r="BI93" s="11"/>
      <c r="BJ93" s="15"/>
      <c r="BK93" s="9"/>
      <c r="BL93" s="9"/>
      <c r="BM93" s="10"/>
      <c r="BN93" s="11"/>
      <c r="BO93" s="9"/>
      <c r="BP93" s="10"/>
      <c r="BQ93" s="11"/>
      <c r="BR93" s="9"/>
      <c r="BS93" s="10"/>
      <c r="BT93" s="14"/>
      <c r="BU93" s="279"/>
      <c r="BV93" s="273">
        <f t="shared" si="62"/>
        <v>0</v>
      </c>
      <c r="BW93" s="273">
        <f t="shared" si="63"/>
        <v>0</v>
      </c>
      <c r="BX93" s="283" t="e">
        <f t="shared" si="64"/>
        <v>#DIV/0!</v>
      </c>
      <c r="BY93" s="283" t="e">
        <f t="shared" si="65"/>
        <v>#DIV/0!</v>
      </c>
      <c r="BZ93" s="11"/>
      <c r="CA93" s="9"/>
      <c r="CB93" s="9"/>
      <c r="CC93" s="12"/>
      <c r="CD93" s="15"/>
      <c r="CE93" s="15"/>
      <c r="CF93" s="9" t="e">
        <f t="shared" si="66"/>
        <v>#N/A</v>
      </c>
      <c r="CG93" s="9">
        <f t="shared" si="67"/>
        <v>0</v>
      </c>
      <c r="CH93" s="9" t="e">
        <f t="shared" si="34"/>
        <v>#N/A</v>
      </c>
      <c r="CI93" s="9"/>
      <c r="CJ93" s="296" t="e">
        <f t="shared" si="68"/>
        <v>#N/A</v>
      </c>
      <c r="CK93" s="11"/>
      <c r="CL93" s="15"/>
      <c r="CM93" s="9"/>
      <c r="CN93" s="10">
        <v>109</v>
      </c>
      <c r="CO93" s="10">
        <f t="shared" si="36"/>
        <v>0</v>
      </c>
      <c r="CP93" s="10">
        <f t="shared" si="37"/>
        <v>0</v>
      </c>
      <c r="CQ93" s="191" t="e">
        <f t="shared" si="38"/>
        <v>#DIV/0!</v>
      </c>
      <c r="CR93" s="16"/>
      <c r="CS93" s="16"/>
      <c r="CT93" s="16"/>
      <c r="CU93" s="14"/>
      <c r="CV93" s="14"/>
      <c r="CW93" s="14"/>
      <c r="CX93" s="16"/>
      <c r="CY93" s="16"/>
      <c r="CZ93" s="16"/>
      <c r="DA93" s="16"/>
      <c r="DB93" s="16"/>
      <c r="DC93" s="16"/>
      <c r="DD93" s="16"/>
      <c r="DE93" s="16"/>
      <c r="DF93" s="16"/>
      <c r="DG93" s="16"/>
      <c r="DH93" s="16"/>
      <c r="DI93" s="11"/>
      <c r="DJ93" s="10"/>
      <c r="DK93" s="213" t="e">
        <f t="shared" si="51"/>
        <v>#DIV/0!</v>
      </c>
      <c r="DL93" s="213" t="e">
        <f t="shared" si="52"/>
        <v>#DIV/0!</v>
      </c>
      <c r="DM93" s="11"/>
      <c r="DN93" s="10"/>
      <c r="DO93" s="11"/>
      <c r="DP93" s="10"/>
      <c r="DQ93" s="16"/>
      <c r="DR93" s="11"/>
      <c r="DS93" s="10"/>
      <c r="DT93" s="16"/>
      <c r="DU93" s="11"/>
      <c r="DV93" s="9"/>
      <c r="DW93" s="338" t="e">
        <f t="shared" si="53"/>
        <v>#DIV/0!</v>
      </c>
      <c r="DX93" s="213" t="e">
        <f t="shared" si="54"/>
        <v>#DIV/0!</v>
      </c>
      <c r="DY93" s="304"/>
      <c r="DZ93" s="213"/>
      <c r="EA93" s="11"/>
      <c r="EB93" s="10"/>
      <c r="EC93" s="11"/>
      <c r="ED93" s="10"/>
      <c r="EE93" s="158"/>
      <c r="EF93" s="159"/>
      <c r="EG93" s="158"/>
      <c r="EH93" s="160"/>
      <c r="EI93" s="351">
        <f t="shared" si="69"/>
        <v>0</v>
      </c>
      <c r="EJ93" s="352" t="e">
        <f t="shared" si="55"/>
        <v>#DIV/0!</v>
      </c>
      <c r="EK93" s="241" t="e">
        <f t="shared" si="56"/>
        <v>#DIV/0!</v>
      </c>
      <c r="EL93" s="9"/>
      <c r="EM93" s="20" t="e">
        <f t="shared" si="57"/>
        <v>#DIV/0!</v>
      </c>
      <c r="EN93" s="353" t="e">
        <f t="shared" si="58"/>
        <v>#DIV/0!</v>
      </c>
      <c r="EO93" s="12"/>
      <c r="EP93" s="120"/>
    </row>
    <row r="94" spans="1:146" s="121" customFormat="1" ht="20.100000000000001" customHeight="1">
      <c r="A94" s="162" t="s">
        <v>20</v>
      </c>
      <c r="B94" s="229"/>
      <c r="C94" s="15"/>
      <c r="D94" s="9"/>
      <c r="E94" s="9"/>
      <c r="F94" s="9"/>
      <c r="G94" s="12"/>
      <c r="H94" s="11"/>
      <c r="I94" s="9"/>
      <c r="J94" s="9"/>
      <c r="K94" s="20"/>
      <c r="L94" s="9"/>
      <c r="M94" s="9"/>
      <c r="N94" s="9"/>
      <c r="O94" s="298"/>
      <c r="P94" s="9"/>
      <c r="Q94" s="24">
        <f t="shared" si="49"/>
        <v>0</v>
      </c>
      <c r="R94" s="119">
        <f t="shared" si="59"/>
        <v>0</v>
      </c>
      <c r="S94" s="18">
        <f t="shared" si="50"/>
        <v>0</v>
      </c>
      <c r="T94" s="11"/>
      <c r="U94" s="9"/>
      <c r="V94" s="9"/>
      <c r="W94" s="24">
        <f t="shared" si="60"/>
        <v>0</v>
      </c>
      <c r="X94" s="9"/>
      <c r="Y94" s="9"/>
      <c r="Z94" s="9"/>
      <c r="AA94" s="9"/>
      <c r="AB94" s="12"/>
      <c r="AC94" s="15"/>
      <c r="AD94" s="200"/>
      <c r="AE94" s="200"/>
      <c r="AF94" s="200"/>
      <c r="AG94" s="200"/>
      <c r="AH94" s="241">
        <f t="shared" si="70"/>
        <v>0</v>
      </c>
      <c r="AI94" s="239" t="e">
        <f t="shared" si="71"/>
        <v>#DIV/0!</v>
      </c>
      <c r="AJ94" s="9"/>
      <c r="AK94" s="9"/>
      <c r="AL94" s="9"/>
      <c r="AM94" s="9"/>
      <c r="AN94" s="9"/>
      <c r="AO94" s="9"/>
      <c r="AP94" s="11"/>
      <c r="AQ94" s="15"/>
      <c r="AR94" s="24">
        <f t="shared" si="35"/>
        <v>0</v>
      </c>
      <c r="AS94" s="271" t="e">
        <f t="shared" si="61"/>
        <v>#DIV/0!</v>
      </c>
      <c r="AT94" s="9"/>
      <c r="AU94" s="9"/>
      <c r="AV94" s="15"/>
      <c r="AW94" s="9"/>
      <c r="AX94" s="9"/>
      <c r="AY94" s="10"/>
      <c r="AZ94" s="11"/>
      <c r="BA94" s="10"/>
      <c r="BB94" s="11"/>
      <c r="BC94" s="12"/>
      <c r="BD94" s="11"/>
      <c r="BE94" s="9"/>
      <c r="BF94" s="9"/>
      <c r="BG94" s="9"/>
      <c r="BH94" s="12"/>
      <c r="BI94" s="11"/>
      <c r="BJ94" s="15"/>
      <c r="BK94" s="9"/>
      <c r="BL94" s="9"/>
      <c r="BM94" s="10"/>
      <c r="BN94" s="11"/>
      <c r="BO94" s="9"/>
      <c r="BP94" s="10"/>
      <c r="BQ94" s="11"/>
      <c r="BR94" s="9"/>
      <c r="BS94" s="10"/>
      <c r="BT94" s="14"/>
      <c r="BU94" s="279"/>
      <c r="BV94" s="273">
        <f t="shared" si="62"/>
        <v>0</v>
      </c>
      <c r="BW94" s="273">
        <f t="shared" si="63"/>
        <v>0</v>
      </c>
      <c r="BX94" s="283" t="e">
        <f t="shared" si="64"/>
        <v>#DIV/0!</v>
      </c>
      <c r="BY94" s="283" t="e">
        <f t="shared" si="65"/>
        <v>#DIV/0!</v>
      </c>
      <c r="BZ94" s="11"/>
      <c r="CA94" s="9"/>
      <c r="CB94" s="9"/>
      <c r="CC94" s="12"/>
      <c r="CD94" s="15"/>
      <c r="CE94" s="15"/>
      <c r="CF94" s="9" t="e">
        <f t="shared" si="66"/>
        <v>#N/A</v>
      </c>
      <c r="CG94" s="9">
        <f t="shared" si="67"/>
        <v>0</v>
      </c>
      <c r="CH94" s="9" t="e">
        <f t="shared" si="34"/>
        <v>#N/A</v>
      </c>
      <c r="CI94" s="9"/>
      <c r="CJ94" s="296" t="e">
        <f t="shared" si="68"/>
        <v>#N/A</v>
      </c>
      <c r="CK94" s="11"/>
      <c r="CL94" s="15"/>
      <c r="CM94" s="9"/>
      <c r="CN94" s="10">
        <v>109</v>
      </c>
      <c r="CO94" s="10">
        <f t="shared" si="36"/>
        <v>0</v>
      </c>
      <c r="CP94" s="10">
        <f t="shared" si="37"/>
        <v>0</v>
      </c>
      <c r="CQ94" s="191" t="e">
        <f t="shared" si="38"/>
        <v>#DIV/0!</v>
      </c>
      <c r="CR94" s="16"/>
      <c r="CS94" s="16"/>
      <c r="CT94" s="16"/>
      <c r="CU94" s="14"/>
      <c r="CV94" s="14"/>
      <c r="CW94" s="14"/>
      <c r="CX94" s="16"/>
      <c r="CY94" s="16"/>
      <c r="CZ94" s="16"/>
      <c r="DA94" s="16"/>
      <c r="DB94" s="16"/>
      <c r="DC94" s="16"/>
      <c r="DD94" s="16"/>
      <c r="DE94" s="16"/>
      <c r="DF94" s="16"/>
      <c r="DG94" s="16"/>
      <c r="DH94" s="16"/>
      <c r="DI94" s="11"/>
      <c r="DJ94" s="10"/>
      <c r="DK94" s="213" t="e">
        <f t="shared" si="51"/>
        <v>#DIV/0!</v>
      </c>
      <c r="DL94" s="213" t="e">
        <f t="shared" si="52"/>
        <v>#DIV/0!</v>
      </c>
      <c r="DM94" s="11"/>
      <c r="DN94" s="10"/>
      <c r="DO94" s="11"/>
      <c r="DP94" s="10"/>
      <c r="DQ94" s="16"/>
      <c r="DR94" s="11"/>
      <c r="DS94" s="10"/>
      <c r="DT94" s="16"/>
      <c r="DU94" s="11"/>
      <c r="DV94" s="9"/>
      <c r="DW94" s="338" t="e">
        <f t="shared" si="53"/>
        <v>#DIV/0!</v>
      </c>
      <c r="DX94" s="213" t="e">
        <f t="shared" si="54"/>
        <v>#DIV/0!</v>
      </c>
      <c r="DY94" s="304"/>
      <c r="DZ94" s="213"/>
      <c r="EA94" s="11"/>
      <c r="EB94" s="10"/>
      <c r="EC94" s="11"/>
      <c r="ED94" s="10"/>
      <c r="EE94" s="158"/>
      <c r="EF94" s="159"/>
      <c r="EG94" s="158"/>
      <c r="EH94" s="160"/>
      <c r="EI94" s="351">
        <f t="shared" si="69"/>
        <v>0</v>
      </c>
      <c r="EJ94" s="352" t="e">
        <f t="shared" si="55"/>
        <v>#DIV/0!</v>
      </c>
      <c r="EK94" s="241" t="e">
        <f t="shared" si="56"/>
        <v>#DIV/0!</v>
      </c>
      <c r="EL94" s="9"/>
      <c r="EM94" s="20" t="e">
        <f t="shared" si="57"/>
        <v>#DIV/0!</v>
      </c>
      <c r="EN94" s="353" t="e">
        <f t="shared" si="58"/>
        <v>#DIV/0!</v>
      </c>
      <c r="EO94" s="12"/>
      <c r="EP94" s="120"/>
    </row>
    <row r="95" spans="1:146" s="118" customFormat="1" ht="20.100000000000001" customHeight="1">
      <c r="A95" s="161" t="s">
        <v>21</v>
      </c>
      <c r="B95" s="228"/>
      <c r="C95" s="7"/>
      <c r="D95" s="1"/>
      <c r="E95" s="1"/>
      <c r="F95" s="1"/>
      <c r="G95" s="4"/>
      <c r="H95" s="3"/>
      <c r="I95" s="1"/>
      <c r="J95" s="1"/>
      <c r="K95" s="19"/>
      <c r="L95" s="1"/>
      <c r="M95" s="1"/>
      <c r="N95" s="1"/>
      <c r="O95" s="297"/>
      <c r="P95" s="1"/>
      <c r="Q95" s="22">
        <f t="shared" si="49"/>
        <v>0</v>
      </c>
      <c r="R95" s="116">
        <f t="shared" si="59"/>
        <v>0</v>
      </c>
      <c r="S95" s="17">
        <f t="shared" si="50"/>
        <v>0</v>
      </c>
      <c r="T95" s="3"/>
      <c r="U95" s="1"/>
      <c r="V95" s="1"/>
      <c r="W95" s="22">
        <f t="shared" si="60"/>
        <v>0</v>
      </c>
      <c r="X95" s="1"/>
      <c r="Y95" s="1"/>
      <c r="Z95" s="1"/>
      <c r="AA95" s="1"/>
      <c r="AB95" s="4"/>
      <c r="AC95" s="7"/>
      <c r="AD95" s="199"/>
      <c r="AE95" s="199"/>
      <c r="AF95" s="199"/>
      <c r="AG95" s="199"/>
      <c r="AH95" s="240">
        <f t="shared" si="70"/>
        <v>0</v>
      </c>
      <c r="AI95" s="237" t="e">
        <f t="shared" si="71"/>
        <v>#DIV/0!</v>
      </c>
      <c r="AJ95" s="1"/>
      <c r="AK95" s="1"/>
      <c r="AL95" s="1"/>
      <c r="AM95" s="1"/>
      <c r="AN95" s="1"/>
      <c r="AO95" s="1"/>
      <c r="AP95" s="3"/>
      <c r="AQ95" s="7"/>
      <c r="AR95" s="22">
        <f t="shared" si="35"/>
        <v>0</v>
      </c>
      <c r="AS95" s="270" t="e">
        <f t="shared" si="61"/>
        <v>#DIV/0!</v>
      </c>
      <c r="AT95" s="1"/>
      <c r="AU95" s="1"/>
      <c r="AV95" s="7"/>
      <c r="AW95" s="1"/>
      <c r="AX95" s="1"/>
      <c r="AY95" s="2"/>
      <c r="AZ95" s="3"/>
      <c r="BA95" s="2"/>
      <c r="BB95" s="3"/>
      <c r="BC95" s="4"/>
      <c r="BD95" s="3"/>
      <c r="BE95" s="1"/>
      <c r="BF95" s="1"/>
      <c r="BG95" s="1"/>
      <c r="BH95" s="4"/>
      <c r="BI95" s="3"/>
      <c r="BJ95" s="7"/>
      <c r="BK95" s="1"/>
      <c r="BL95" s="1"/>
      <c r="BM95" s="2"/>
      <c r="BN95" s="3"/>
      <c r="BO95" s="1"/>
      <c r="BP95" s="2"/>
      <c r="BQ95" s="3"/>
      <c r="BR95" s="1"/>
      <c r="BS95" s="2"/>
      <c r="BT95" s="6"/>
      <c r="BU95" s="278"/>
      <c r="BV95" s="272">
        <f t="shared" si="62"/>
        <v>0</v>
      </c>
      <c r="BW95" s="272">
        <f t="shared" si="63"/>
        <v>0</v>
      </c>
      <c r="BX95" s="282" t="e">
        <f t="shared" si="64"/>
        <v>#DIV/0!</v>
      </c>
      <c r="BY95" s="282" t="e">
        <f t="shared" si="65"/>
        <v>#DIV/0!</v>
      </c>
      <c r="BZ95" s="3"/>
      <c r="CA95" s="1"/>
      <c r="CB95" s="1"/>
      <c r="CC95" s="4"/>
      <c r="CD95" s="7"/>
      <c r="CE95" s="7"/>
      <c r="CF95" s="1" t="e">
        <f t="shared" si="66"/>
        <v>#N/A</v>
      </c>
      <c r="CG95" s="1">
        <f t="shared" si="67"/>
        <v>0</v>
      </c>
      <c r="CH95" s="1" t="e">
        <f t="shared" si="34"/>
        <v>#N/A</v>
      </c>
      <c r="CI95" s="1"/>
      <c r="CJ95" s="189" t="e">
        <f t="shared" si="68"/>
        <v>#N/A</v>
      </c>
      <c r="CK95" s="3"/>
      <c r="CL95" s="7"/>
      <c r="CM95" s="1"/>
      <c r="CN95" s="2">
        <v>109</v>
      </c>
      <c r="CO95" s="2">
        <f t="shared" si="36"/>
        <v>0</v>
      </c>
      <c r="CP95" s="2">
        <f t="shared" si="37"/>
        <v>0</v>
      </c>
      <c r="CQ95" s="190" t="e">
        <f t="shared" si="38"/>
        <v>#DIV/0!</v>
      </c>
      <c r="CR95" s="8"/>
      <c r="CS95" s="8"/>
      <c r="CT95" s="8"/>
      <c r="CU95" s="6"/>
      <c r="CV95" s="6"/>
      <c r="CW95" s="6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3"/>
      <c r="DJ95" s="2"/>
      <c r="DK95" s="212" t="e">
        <f t="shared" si="51"/>
        <v>#DIV/0!</v>
      </c>
      <c r="DL95" s="212" t="e">
        <f t="shared" si="52"/>
        <v>#DIV/0!</v>
      </c>
      <c r="DM95" s="3"/>
      <c r="DN95" s="2"/>
      <c r="DO95" s="3"/>
      <c r="DP95" s="2"/>
      <c r="DQ95" s="8"/>
      <c r="DR95" s="3"/>
      <c r="DS95" s="2"/>
      <c r="DT95" s="8"/>
      <c r="DU95" s="3"/>
      <c r="DV95" s="1"/>
      <c r="DW95" s="337" t="e">
        <f t="shared" si="53"/>
        <v>#DIV/0!</v>
      </c>
      <c r="DX95" s="212" t="e">
        <f t="shared" si="54"/>
        <v>#DIV/0!</v>
      </c>
      <c r="DY95" s="303"/>
      <c r="DZ95" s="212"/>
      <c r="EA95" s="3"/>
      <c r="EB95" s="2"/>
      <c r="EC95" s="3"/>
      <c r="ED95" s="2"/>
      <c r="EE95" s="155"/>
      <c r="EF95" s="156"/>
      <c r="EG95" s="155"/>
      <c r="EH95" s="157"/>
      <c r="EI95" s="348">
        <f t="shared" si="69"/>
        <v>0</v>
      </c>
      <c r="EJ95" s="349" t="e">
        <f t="shared" si="55"/>
        <v>#DIV/0!</v>
      </c>
      <c r="EK95" s="240" t="e">
        <f t="shared" si="56"/>
        <v>#DIV/0!</v>
      </c>
      <c r="EL95" s="1"/>
      <c r="EM95" s="19" t="e">
        <f t="shared" si="57"/>
        <v>#DIV/0!</v>
      </c>
      <c r="EN95" s="350" t="e">
        <f t="shared" si="58"/>
        <v>#DIV/0!</v>
      </c>
      <c r="EO95" s="4"/>
      <c r="EP95" s="117"/>
    </row>
    <row r="96" spans="1:146" s="118" customFormat="1" ht="20.100000000000001" customHeight="1">
      <c r="A96" s="161" t="s">
        <v>21</v>
      </c>
      <c r="B96" s="228"/>
      <c r="C96" s="7"/>
      <c r="D96" s="1"/>
      <c r="E96" s="1"/>
      <c r="F96" s="1"/>
      <c r="G96" s="4"/>
      <c r="H96" s="3"/>
      <c r="I96" s="1"/>
      <c r="J96" s="1"/>
      <c r="K96" s="19"/>
      <c r="L96" s="1"/>
      <c r="M96" s="1"/>
      <c r="N96" s="1"/>
      <c r="O96" s="297"/>
      <c r="P96" s="1"/>
      <c r="Q96" s="22">
        <f t="shared" si="49"/>
        <v>0</v>
      </c>
      <c r="R96" s="116">
        <f t="shared" si="59"/>
        <v>0</v>
      </c>
      <c r="S96" s="17">
        <f t="shared" si="50"/>
        <v>0</v>
      </c>
      <c r="T96" s="3"/>
      <c r="U96" s="1"/>
      <c r="V96" s="1"/>
      <c r="W96" s="22">
        <f t="shared" si="60"/>
        <v>0</v>
      </c>
      <c r="X96" s="1"/>
      <c r="Y96" s="1"/>
      <c r="Z96" s="1"/>
      <c r="AA96" s="1"/>
      <c r="AB96" s="4"/>
      <c r="AC96" s="7"/>
      <c r="AD96" s="199"/>
      <c r="AE96" s="199"/>
      <c r="AF96" s="199"/>
      <c r="AG96" s="199"/>
      <c r="AH96" s="240">
        <f t="shared" si="70"/>
        <v>0</v>
      </c>
      <c r="AI96" s="237" t="e">
        <f t="shared" si="71"/>
        <v>#DIV/0!</v>
      </c>
      <c r="AJ96" s="1"/>
      <c r="AK96" s="1"/>
      <c r="AL96" s="1"/>
      <c r="AM96" s="1"/>
      <c r="AN96" s="1"/>
      <c r="AO96" s="1"/>
      <c r="AP96" s="3"/>
      <c r="AQ96" s="7"/>
      <c r="AR96" s="22">
        <f t="shared" si="35"/>
        <v>0</v>
      </c>
      <c r="AS96" s="270" t="e">
        <f t="shared" si="61"/>
        <v>#DIV/0!</v>
      </c>
      <c r="AT96" s="1"/>
      <c r="AU96" s="1"/>
      <c r="AV96" s="7"/>
      <c r="AW96" s="1"/>
      <c r="AX96" s="1"/>
      <c r="AY96" s="2"/>
      <c r="AZ96" s="3"/>
      <c r="BA96" s="2"/>
      <c r="BB96" s="3"/>
      <c r="BC96" s="4"/>
      <c r="BD96" s="3"/>
      <c r="BE96" s="1"/>
      <c r="BF96" s="1"/>
      <c r="BG96" s="1"/>
      <c r="BH96" s="4"/>
      <c r="BI96" s="3"/>
      <c r="BJ96" s="7"/>
      <c r="BK96" s="1"/>
      <c r="BL96" s="1"/>
      <c r="BM96" s="2"/>
      <c r="BN96" s="3"/>
      <c r="BO96" s="1"/>
      <c r="BP96" s="2"/>
      <c r="BQ96" s="3"/>
      <c r="BR96" s="1"/>
      <c r="BS96" s="2"/>
      <c r="BT96" s="6"/>
      <c r="BU96" s="278"/>
      <c r="BV96" s="272">
        <f t="shared" si="62"/>
        <v>0</v>
      </c>
      <c r="BW96" s="272">
        <f t="shared" si="63"/>
        <v>0</v>
      </c>
      <c r="BX96" s="282" t="e">
        <f t="shared" si="64"/>
        <v>#DIV/0!</v>
      </c>
      <c r="BY96" s="282" t="e">
        <f t="shared" si="65"/>
        <v>#DIV/0!</v>
      </c>
      <c r="BZ96" s="3"/>
      <c r="CA96" s="1"/>
      <c r="CB96" s="1"/>
      <c r="CC96" s="4"/>
      <c r="CD96" s="7"/>
      <c r="CE96" s="7"/>
      <c r="CF96" s="1" t="e">
        <f t="shared" si="66"/>
        <v>#N/A</v>
      </c>
      <c r="CG96" s="1">
        <f t="shared" si="67"/>
        <v>0</v>
      </c>
      <c r="CH96" s="1" t="e">
        <f t="shared" ref="CH96:CH134" si="72">CF96*CI96/100</f>
        <v>#N/A</v>
      </c>
      <c r="CI96" s="1"/>
      <c r="CJ96" s="189" t="e">
        <f t="shared" si="68"/>
        <v>#N/A</v>
      </c>
      <c r="CK96" s="3"/>
      <c r="CL96" s="7"/>
      <c r="CM96" s="1"/>
      <c r="CN96" s="2">
        <v>109</v>
      </c>
      <c r="CO96" s="2">
        <f t="shared" si="36"/>
        <v>0</v>
      </c>
      <c r="CP96" s="2">
        <f t="shared" si="37"/>
        <v>0</v>
      </c>
      <c r="CQ96" s="190" t="e">
        <f t="shared" si="38"/>
        <v>#DIV/0!</v>
      </c>
      <c r="CR96" s="8"/>
      <c r="CS96" s="8"/>
      <c r="CT96" s="8"/>
      <c r="CU96" s="6"/>
      <c r="CV96" s="6"/>
      <c r="CW96" s="6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3"/>
      <c r="DJ96" s="2"/>
      <c r="DK96" s="212" t="e">
        <f t="shared" si="51"/>
        <v>#DIV/0!</v>
      </c>
      <c r="DL96" s="212" t="e">
        <f t="shared" si="52"/>
        <v>#DIV/0!</v>
      </c>
      <c r="DM96" s="3"/>
      <c r="DN96" s="2"/>
      <c r="DO96" s="3"/>
      <c r="DP96" s="2"/>
      <c r="DQ96" s="8"/>
      <c r="DR96" s="3"/>
      <c r="DS96" s="2"/>
      <c r="DT96" s="8"/>
      <c r="DU96" s="3"/>
      <c r="DV96" s="1"/>
      <c r="DW96" s="337" t="e">
        <f t="shared" si="53"/>
        <v>#DIV/0!</v>
      </c>
      <c r="DX96" s="212" t="e">
        <f t="shared" si="54"/>
        <v>#DIV/0!</v>
      </c>
      <c r="DY96" s="303"/>
      <c r="DZ96" s="212"/>
      <c r="EA96" s="3"/>
      <c r="EB96" s="2"/>
      <c r="EC96" s="3"/>
      <c r="ED96" s="2"/>
      <c r="EE96" s="155"/>
      <c r="EF96" s="156"/>
      <c r="EG96" s="155"/>
      <c r="EH96" s="157"/>
      <c r="EI96" s="348">
        <f t="shared" si="69"/>
        <v>0</v>
      </c>
      <c r="EJ96" s="349" t="e">
        <f t="shared" si="55"/>
        <v>#DIV/0!</v>
      </c>
      <c r="EK96" s="240" t="e">
        <f t="shared" si="56"/>
        <v>#DIV/0!</v>
      </c>
      <c r="EL96" s="1"/>
      <c r="EM96" s="19" t="e">
        <f t="shared" si="57"/>
        <v>#DIV/0!</v>
      </c>
      <c r="EN96" s="350" t="e">
        <f t="shared" si="58"/>
        <v>#DIV/0!</v>
      </c>
      <c r="EO96" s="4"/>
      <c r="EP96" s="117"/>
    </row>
    <row r="97" spans="1:146" s="121" customFormat="1" ht="20.100000000000001" customHeight="1">
      <c r="A97" s="162" t="s">
        <v>21</v>
      </c>
      <c r="B97" s="229"/>
      <c r="C97" s="15"/>
      <c r="D97" s="9"/>
      <c r="E97" s="9"/>
      <c r="F97" s="9"/>
      <c r="G97" s="12"/>
      <c r="H97" s="11"/>
      <c r="I97" s="9"/>
      <c r="J97" s="9"/>
      <c r="K97" s="20"/>
      <c r="L97" s="9"/>
      <c r="M97" s="9"/>
      <c r="N97" s="9"/>
      <c r="O97" s="298"/>
      <c r="P97" s="9"/>
      <c r="Q97" s="24">
        <f t="shared" si="49"/>
        <v>0</v>
      </c>
      <c r="R97" s="119">
        <f t="shared" si="59"/>
        <v>0</v>
      </c>
      <c r="S97" s="18">
        <f t="shared" si="50"/>
        <v>0</v>
      </c>
      <c r="T97" s="11"/>
      <c r="U97" s="9"/>
      <c r="V97" s="9"/>
      <c r="W97" s="24">
        <f t="shared" si="60"/>
        <v>0</v>
      </c>
      <c r="X97" s="9"/>
      <c r="Y97" s="9"/>
      <c r="Z97" s="9"/>
      <c r="AA97" s="9"/>
      <c r="AB97" s="12"/>
      <c r="AC97" s="15"/>
      <c r="AD97" s="200"/>
      <c r="AE97" s="200"/>
      <c r="AF97" s="200"/>
      <c r="AG97" s="200"/>
      <c r="AH97" s="241">
        <f t="shared" si="70"/>
        <v>0</v>
      </c>
      <c r="AI97" s="239" t="e">
        <f t="shared" si="71"/>
        <v>#DIV/0!</v>
      </c>
      <c r="AJ97" s="9"/>
      <c r="AK97" s="9"/>
      <c r="AL97" s="9"/>
      <c r="AM97" s="9"/>
      <c r="AN97" s="9"/>
      <c r="AO97" s="9"/>
      <c r="AP97" s="11"/>
      <c r="AQ97" s="15"/>
      <c r="AR97" s="24">
        <f t="shared" si="35"/>
        <v>0</v>
      </c>
      <c r="AS97" s="271" t="e">
        <f t="shared" si="61"/>
        <v>#DIV/0!</v>
      </c>
      <c r="AT97" s="9"/>
      <c r="AU97" s="9"/>
      <c r="AV97" s="15"/>
      <c r="AW97" s="9"/>
      <c r="AX97" s="9"/>
      <c r="AY97" s="10"/>
      <c r="AZ97" s="11"/>
      <c r="BA97" s="10"/>
      <c r="BB97" s="11"/>
      <c r="BC97" s="12"/>
      <c r="BD97" s="11"/>
      <c r="BE97" s="9"/>
      <c r="BF97" s="9"/>
      <c r="BG97" s="9"/>
      <c r="BH97" s="12"/>
      <c r="BI97" s="11"/>
      <c r="BJ97" s="15"/>
      <c r="BK97" s="9"/>
      <c r="BL97" s="9"/>
      <c r="BM97" s="10"/>
      <c r="BN97" s="11"/>
      <c r="BO97" s="9"/>
      <c r="BP97" s="10"/>
      <c r="BQ97" s="11"/>
      <c r="BR97" s="9"/>
      <c r="BS97" s="10"/>
      <c r="BT97" s="14"/>
      <c r="BU97" s="279"/>
      <c r="BV97" s="273">
        <f t="shared" si="62"/>
        <v>0</v>
      </c>
      <c r="BW97" s="273">
        <f t="shared" si="63"/>
        <v>0</v>
      </c>
      <c r="BX97" s="283" t="e">
        <f t="shared" si="64"/>
        <v>#DIV/0!</v>
      </c>
      <c r="BY97" s="283" t="e">
        <f t="shared" si="65"/>
        <v>#DIV/0!</v>
      </c>
      <c r="BZ97" s="11"/>
      <c r="CA97" s="9"/>
      <c r="CB97" s="9"/>
      <c r="CC97" s="12"/>
      <c r="CD97" s="15"/>
      <c r="CE97" s="15"/>
      <c r="CF97" s="9" t="e">
        <f t="shared" si="66"/>
        <v>#N/A</v>
      </c>
      <c r="CG97" s="9">
        <f t="shared" si="67"/>
        <v>0</v>
      </c>
      <c r="CH97" s="9" t="e">
        <f t="shared" si="72"/>
        <v>#N/A</v>
      </c>
      <c r="CI97" s="9"/>
      <c r="CJ97" s="296" t="e">
        <f t="shared" si="68"/>
        <v>#N/A</v>
      </c>
      <c r="CK97" s="11"/>
      <c r="CL97" s="15"/>
      <c r="CM97" s="9"/>
      <c r="CN97" s="10">
        <v>109</v>
      </c>
      <c r="CO97" s="10">
        <f t="shared" si="36"/>
        <v>0</v>
      </c>
      <c r="CP97" s="10">
        <f t="shared" si="37"/>
        <v>0</v>
      </c>
      <c r="CQ97" s="191" t="e">
        <f t="shared" si="38"/>
        <v>#DIV/0!</v>
      </c>
      <c r="CR97" s="16"/>
      <c r="CS97" s="16"/>
      <c r="CT97" s="16"/>
      <c r="CU97" s="14"/>
      <c r="CV97" s="14"/>
      <c r="CW97" s="14"/>
      <c r="CX97" s="16"/>
      <c r="CY97" s="16"/>
      <c r="CZ97" s="16"/>
      <c r="DA97" s="16"/>
      <c r="DB97" s="16"/>
      <c r="DC97" s="16"/>
      <c r="DD97" s="16"/>
      <c r="DE97" s="16"/>
      <c r="DF97" s="16"/>
      <c r="DG97" s="16"/>
      <c r="DH97" s="16"/>
      <c r="DI97" s="11"/>
      <c r="DJ97" s="10"/>
      <c r="DK97" s="213" t="e">
        <f t="shared" si="51"/>
        <v>#DIV/0!</v>
      </c>
      <c r="DL97" s="213" t="e">
        <f t="shared" si="52"/>
        <v>#DIV/0!</v>
      </c>
      <c r="DM97" s="11"/>
      <c r="DN97" s="10"/>
      <c r="DO97" s="11"/>
      <c r="DP97" s="10"/>
      <c r="DQ97" s="16"/>
      <c r="DR97" s="11"/>
      <c r="DS97" s="10"/>
      <c r="DT97" s="16"/>
      <c r="DU97" s="11"/>
      <c r="DV97" s="9"/>
      <c r="DW97" s="338" t="e">
        <f t="shared" si="53"/>
        <v>#DIV/0!</v>
      </c>
      <c r="DX97" s="213" t="e">
        <f t="shared" si="54"/>
        <v>#DIV/0!</v>
      </c>
      <c r="DY97" s="304"/>
      <c r="DZ97" s="213"/>
      <c r="EA97" s="11"/>
      <c r="EB97" s="10"/>
      <c r="EC97" s="11"/>
      <c r="ED97" s="10"/>
      <c r="EE97" s="158"/>
      <c r="EF97" s="159"/>
      <c r="EG97" s="158"/>
      <c r="EH97" s="160"/>
      <c r="EI97" s="351">
        <f t="shared" si="69"/>
        <v>0</v>
      </c>
      <c r="EJ97" s="352" t="e">
        <f t="shared" si="55"/>
        <v>#DIV/0!</v>
      </c>
      <c r="EK97" s="241" t="e">
        <f t="shared" si="56"/>
        <v>#DIV/0!</v>
      </c>
      <c r="EL97" s="9"/>
      <c r="EM97" s="20" t="e">
        <f t="shared" si="57"/>
        <v>#DIV/0!</v>
      </c>
      <c r="EN97" s="353" t="e">
        <f t="shared" si="58"/>
        <v>#DIV/0!</v>
      </c>
      <c r="EO97" s="12"/>
      <c r="EP97" s="120"/>
    </row>
    <row r="98" spans="1:146" s="121" customFormat="1" ht="20.100000000000001" customHeight="1">
      <c r="A98" s="162" t="s">
        <v>21</v>
      </c>
      <c r="B98" s="229"/>
      <c r="C98" s="15"/>
      <c r="D98" s="9"/>
      <c r="E98" s="9"/>
      <c r="F98" s="9"/>
      <c r="G98" s="12"/>
      <c r="H98" s="11"/>
      <c r="I98" s="9"/>
      <c r="J98" s="9"/>
      <c r="K98" s="20"/>
      <c r="L98" s="9"/>
      <c r="M98" s="9"/>
      <c r="N98" s="9"/>
      <c r="O98" s="298"/>
      <c r="P98" s="9"/>
      <c r="Q98" s="24">
        <f t="shared" si="49"/>
        <v>0</v>
      </c>
      <c r="R98" s="119">
        <f t="shared" si="59"/>
        <v>0</v>
      </c>
      <c r="S98" s="18">
        <f t="shared" si="50"/>
        <v>0</v>
      </c>
      <c r="T98" s="11"/>
      <c r="U98" s="9"/>
      <c r="V98" s="9"/>
      <c r="W98" s="24">
        <f t="shared" si="60"/>
        <v>0</v>
      </c>
      <c r="X98" s="9"/>
      <c r="Y98" s="9"/>
      <c r="Z98" s="9"/>
      <c r="AA98" s="9"/>
      <c r="AB98" s="12"/>
      <c r="AC98" s="15"/>
      <c r="AD98" s="200"/>
      <c r="AE98" s="200"/>
      <c r="AF98" s="200"/>
      <c r="AG98" s="200"/>
      <c r="AH98" s="241">
        <f t="shared" si="70"/>
        <v>0</v>
      </c>
      <c r="AI98" s="239" t="e">
        <f t="shared" si="71"/>
        <v>#DIV/0!</v>
      </c>
      <c r="AJ98" s="9"/>
      <c r="AK98" s="9"/>
      <c r="AL98" s="9"/>
      <c r="AM98" s="9"/>
      <c r="AN98" s="9"/>
      <c r="AO98" s="9"/>
      <c r="AP98" s="11"/>
      <c r="AQ98" s="15"/>
      <c r="AR98" s="24">
        <f t="shared" si="35"/>
        <v>0</v>
      </c>
      <c r="AS98" s="271" t="e">
        <f t="shared" si="61"/>
        <v>#DIV/0!</v>
      </c>
      <c r="AT98" s="9"/>
      <c r="AU98" s="9"/>
      <c r="AV98" s="15"/>
      <c r="AW98" s="9"/>
      <c r="AX98" s="9"/>
      <c r="AY98" s="10"/>
      <c r="AZ98" s="11"/>
      <c r="BA98" s="10"/>
      <c r="BB98" s="11"/>
      <c r="BC98" s="12"/>
      <c r="BD98" s="11"/>
      <c r="BE98" s="9"/>
      <c r="BF98" s="9"/>
      <c r="BG98" s="9"/>
      <c r="BH98" s="12"/>
      <c r="BI98" s="11"/>
      <c r="BJ98" s="15"/>
      <c r="BK98" s="9"/>
      <c r="BL98" s="9"/>
      <c r="BM98" s="10"/>
      <c r="BN98" s="11"/>
      <c r="BO98" s="9"/>
      <c r="BP98" s="10"/>
      <c r="BQ98" s="11"/>
      <c r="BR98" s="9"/>
      <c r="BS98" s="10"/>
      <c r="BT98" s="14"/>
      <c r="BU98" s="279"/>
      <c r="BV98" s="273">
        <f t="shared" si="62"/>
        <v>0</v>
      </c>
      <c r="BW98" s="273">
        <f t="shared" si="63"/>
        <v>0</v>
      </c>
      <c r="BX98" s="283" t="e">
        <f t="shared" si="64"/>
        <v>#DIV/0!</v>
      </c>
      <c r="BY98" s="283" t="e">
        <f t="shared" si="65"/>
        <v>#DIV/0!</v>
      </c>
      <c r="BZ98" s="11"/>
      <c r="CA98" s="9"/>
      <c r="CB98" s="9"/>
      <c r="CC98" s="12"/>
      <c r="CD98" s="15"/>
      <c r="CE98" s="15"/>
      <c r="CF98" s="9" t="e">
        <f t="shared" si="66"/>
        <v>#N/A</v>
      </c>
      <c r="CG98" s="9">
        <f t="shared" si="67"/>
        <v>0</v>
      </c>
      <c r="CH98" s="9" t="e">
        <f t="shared" si="72"/>
        <v>#N/A</v>
      </c>
      <c r="CI98" s="9"/>
      <c r="CJ98" s="296" t="e">
        <f t="shared" si="68"/>
        <v>#N/A</v>
      </c>
      <c r="CK98" s="11"/>
      <c r="CL98" s="15"/>
      <c r="CM98" s="9"/>
      <c r="CN98" s="10">
        <v>109</v>
      </c>
      <c r="CO98" s="10">
        <f t="shared" si="36"/>
        <v>0</v>
      </c>
      <c r="CP98" s="10">
        <f t="shared" si="37"/>
        <v>0</v>
      </c>
      <c r="CQ98" s="191" t="e">
        <f t="shared" si="38"/>
        <v>#DIV/0!</v>
      </c>
      <c r="CR98" s="16"/>
      <c r="CS98" s="16"/>
      <c r="CT98" s="16"/>
      <c r="CU98" s="14"/>
      <c r="CV98" s="14"/>
      <c r="CW98" s="14"/>
      <c r="CX98" s="16"/>
      <c r="CY98" s="16"/>
      <c r="CZ98" s="16"/>
      <c r="DA98" s="16"/>
      <c r="DB98" s="16"/>
      <c r="DC98" s="16"/>
      <c r="DD98" s="16"/>
      <c r="DE98" s="16"/>
      <c r="DF98" s="16"/>
      <c r="DG98" s="16"/>
      <c r="DH98" s="16"/>
      <c r="DI98" s="11"/>
      <c r="DJ98" s="10"/>
      <c r="DK98" s="213" t="e">
        <f t="shared" si="51"/>
        <v>#DIV/0!</v>
      </c>
      <c r="DL98" s="213" t="e">
        <f t="shared" si="52"/>
        <v>#DIV/0!</v>
      </c>
      <c r="DM98" s="11"/>
      <c r="DN98" s="10"/>
      <c r="DO98" s="11"/>
      <c r="DP98" s="10"/>
      <c r="DQ98" s="16"/>
      <c r="DR98" s="11"/>
      <c r="DS98" s="10"/>
      <c r="DT98" s="16"/>
      <c r="DU98" s="11"/>
      <c r="DV98" s="9"/>
      <c r="DW98" s="338" t="e">
        <f t="shared" si="53"/>
        <v>#DIV/0!</v>
      </c>
      <c r="DX98" s="213" t="e">
        <f t="shared" si="54"/>
        <v>#DIV/0!</v>
      </c>
      <c r="DY98" s="304"/>
      <c r="DZ98" s="213"/>
      <c r="EA98" s="11"/>
      <c r="EB98" s="10"/>
      <c r="EC98" s="11"/>
      <c r="ED98" s="10"/>
      <c r="EE98" s="158"/>
      <c r="EF98" s="159"/>
      <c r="EG98" s="158"/>
      <c r="EH98" s="160"/>
      <c r="EI98" s="351">
        <f t="shared" si="69"/>
        <v>0</v>
      </c>
      <c r="EJ98" s="352" t="e">
        <f t="shared" si="55"/>
        <v>#DIV/0!</v>
      </c>
      <c r="EK98" s="241" t="e">
        <f t="shared" si="56"/>
        <v>#DIV/0!</v>
      </c>
      <c r="EL98" s="9"/>
      <c r="EM98" s="20" t="e">
        <f t="shared" si="57"/>
        <v>#DIV/0!</v>
      </c>
      <c r="EN98" s="353" t="e">
        <f t="shared" si="58"/>
        <v>#DIV/0!</v>
      </c>
      <c r="EO98" s="12"/>
      <c r="EP98" s="120"/>
    </row>
    <row r="99" spans="1:146" s="118" customFormat="1" ht="20.100000000000001" customHeight="1">
      <c r="A99" s="161" t="s">
        <v>22</v>
      </c>
      <c r="B99" s="228"/>
      <c r="C99" s="7"/>
      <c r="D99" s="1"/>
      <c r="E99" s="1"/>
      <c r="F99" s="1"/>
      <c r="G99" s="4"/>
      <c r="H99" s="3"/>
      <c r="I99" s="1"/>
      <c r="J99" s="1"/>
      <c r="K99" s="19"/>
      <c r="L99" s="1"/>
      <c r="M99" s="1"/>
      <c r="N99" s="1"/>
      <c r="O99" s="297"/>
      <c r="P99" s="1"/>
      <c r="Q99" s="22">
        <f t="shared" si="49"/>
        <v>0</v>
      </c>
      <c r="R99" s="116">
        <f t="shared" si="59"/>
        <v>0</v>
      </c>
      <c r="S99" s="17">
        <f t="shared" si="50"/>
        <v>0</v>
      </c>
      <c r="T99" s="3"/>
      <c r="U99" s="1"/>
      <c r="V99" s="1"/>
      <c r="W99" s="22">
        <f t="shared" si="60"/>
        <v>0</v>
      </c>
      <c r="X99" s="1"/>
      <c r="Y99" s="1"/>
      <c r="Z99" s="1"/>
      <c r="AA99" s="1"/>
      <c r="AB99" s="4"/>
      <c r="AC99" s="7"/>
      <c r="AD99" s="199"/>
      <c r="AE99" s="199"/>
      <c r="AF99" s="199"/>
      <c r="AG99" s="199"/>
      <c r="AH99" s="240">
        <f t="shared" si="70"/>
        <v>0</v>
      </c>
      <c r="AI99" s="237" t="e">
        <f t="shared" si="71"/>
        <v>#DIV/0!</v>
      </c>
      <c r="AJ99" s="1"/>
      <c r="AK99" s="1"/>
      <c r="AL99" s="1"/>
      <c r="AM99" s="1"/>
      <c r="AN99" s="1"/>
      <c r="AO99" s="1"/>
      <c r="AP99" s="3"/>
      <c r="AQ99" s="7"/>
      <c r="AR99" s="22">
        <f t="shared" si="35"/>
        <v>0</v>
      </c>
      <c r="AS99" s="270" t="e">
        <f t="shared" si="61"/>
        <v>#DIV/0!</v>
      </c>
      <c r="AT99" s="1"/>
      <c r="AU99" s="1"/>
      <c r="AV99" s="7"/>
      <c r="AW99" s="1"/>
      <c r="AX99" s="1"/>
      <c r="AY99" s="2"/>
      <c r="AZ99" s="3"/>
      <c r="BA99" s="2"/>
      <c r="BB99" s="3"/>
      <c r="BC99" s="4"/>
      <c r="BD99" s="3"/>
      <c r="BE99" s="1"/>
      <c r="BF99" s="1"/>
      <c r="BG99" s="1"/>
      <c r="BH99" s="4"/>
      <c r="BI99" s="3"/>
      <c r="BJ99" s="7"/>
      <c r="BK99" s="1"/>
      <c r="BL99" s="1"/>
      <c r="BM99" s="2"/>
      <c r="BN99" s="3"/>
      <c r="BO99" s="1"/>
      <c r="BP99" s="2"/>
      <c r="BQ99" s="3"/>
      <c r="BR99" s="1"/>
      <c r="BS99" s="2"/>
      <c r="BT99" s="6"/>
      <c r="BU99" s="278"/>
      <c r="BV99" s="272">
        <f t="shared" si="62"/>
        <v>0</v>
      </c>
      <c r="BW99" s="272">
        <f t="shared" si="63"/>
        <v>0</v>
      </c>
      <c r="BX99" s="282" t="e">
        <f t="shared" si="64"/>
        <v>#DIV/0!</v>
      </c>
      <c r="BY99" s="282" t="e">
        <f t="shared" si="65"/>
        <v>#DIV/0!</v>
      </c>
      <c r="BZ99" s="3"/>
      <c r="CA99" s="1"/>
      <c r="CB99" s="1"/>
      <c r="CC99" s="4"/>
      <c r="CD99" s="7"/>
      <c r="CE99" s="7"/>
      <c r="CF99" s="1" t="e">
        <f t="shared" si="66"/>
        <v>#N/A</v>
      </c>
      <c r="CG99" s="1">
        <f t="shared" si="67"/>
        <v>0</v>
      </c>
      <c r="CH99" s="1" t="e">
        <f t="shared" si="72"/>
        <v>#N/A</v>
      </c>
      <c r="CI99" s="1"/>
      <c r="CJ99" s="189" t="e">
        <f t="shared" si="68"/>
        <v>#N/A</v>
      </c>
      <c r="CK99" s="3"/>
      <c r="CL99" s="7"/>
      <c r="CM99" s="1"/>
      <c r="CN99" s="2">
        <v>109</v>
      </c>
      <c r="CO99" s="2">
        <f t="shared" si="36"/>
        <v>0</v>
      </c>
      <c r="CP99" s="2">
        <f t="shared" si="37"/>
        <v>0</v>
      </c>
      <c r="CQ99" s="190" t="e">
        <f t="shared" si="38"/>
        <v>#DIV/0!</v>
      </c>
      <c r="CR99" s="8"/>
      <c r="CS99" s="8"/>
      <c r="CT99" s="8"/>
      <c r="CU99" s="6"/>
      <c r="CV99" s="6"/>
      <c r="CW99" s="6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3"/>
      <c r="DJ99" s="2"/>
      <c r="DK99" s="212" t="e">
        <f t="shared" si="51"/>
        <v>#DIV/0!</v>
      </c>
      <c r="DL99" s="212" t="e">
        <f t="shared" si="52"/>
        <v>#DIV/0!</v>
      </c>
      <c r="DM99" s="3"/>
      <c r="DN99" s="2"/>
      <c r="DO99" s="3"/>
      <c r="DP99" s="2"/>
      <c r="DQ99" s="8"/>
      <c r="DR99" s="3"/>
      <c r="DS99" s="2"/>
      <c r="DT99" s="8"/>
      <c r="DU99" s="3"/>
      <c r="DV99" s="1"/>
      <c r="DW99" s="337" t="e">
        <f t="shared" si="53"/>
        <v>#DIV/0!</v>
      </c>
      <c r="DX99" s="212" t="e">
        <f t="shared" si="54"/>
        <v>#DIV/0!</v>
      </c>
      <c r="DY99" s="303"/>
      <c r="DZ99" s="212"/>
      <c r="EA99" s="3"/>
      <c r="EB99" s="2"/>
      <c r="EC99" s="3"/>
      <c r="ED99" s="2"/>
      <c r="EE99" s="155"/>
      <c r="EF99" s="156"/>
      <c r="EG99" s="155"/>
      <c r="EH99" s="157"/>
      <c r="EI99" s="348">
        <f t="shared" si="69"/>
        <v>0</v>
      </c>
      <c r="EJ99" s="349" t="e">
        <f t="shared" si="55"/>
        <v>#DIV/0!</v>
      </c>
      <c r="EK99" s="240" t="e">
        <f t="shared" si="56"/>
        <v>#DIV/0!</v>
      </c>
      <c r="EL99" s="1"/>
      <c r="EM99" s="19" t="e">
        <f t="shared" si="57"/>
        <v>#DIV/0!</v>
      </c>
      <c r="EN99" s="350" t="e">
        <f t="shared" si="58"/>
        <v>#DIV/0!</v>
      </c>
      <c r="EO99" s="4"/>
      <c r="EP99" s="117"/>
    </row>
    <row r="100" spans="1:146" s="118" customFormat="1" ht="20.100000000000001" customHeight="1">
      <c r="A100" s="161" t="s">
        <v>22</v>
      </c>
      <c r="B100" s="228"/>
      <c r="C100" s="7"/>
      <c r="D100" s="1"/>
      <c r="E100" s="1"/>
      <c r="F100" s="1"/>
      <c r="G100" s="4"/>
      <c r="H100" s="3"/>
      <c r="I100" s="1"/>
      <c r="J100" s="1"/>
      <c r="K100" s="19"/>
      <c r="L100" s="1"/>
      <c r="M100" s="1"/>
      <c r="N100" s="1"/>
      <c r="O100" s="297"/>
      <c r="P100" s="1"/>
      <c r="Q100" s="22">
        <f t="shared" si="49"/>
        <v>0</v>
      </c>
      <c r="R100" s="116">
        <f t="shared" si="59"/>
        <v>0</v>
      </c>
      <c r="S100" s="17">
        <f t="shared" si="50"/>
        <v>0</v>
      </c>
      <c r="T100" s="3"/>
      <c r="U100" s="1"/>
      <c r="V100" s="1"/>
      <c r="W100" s="22">
        <f t="shared" si="60"/>
        <v>0</v>
      </c>
      <c r="X100" s="1"/>
      <c r="Y100" s="1"/>
      <c r="Z100" s="1"/>
      <c r="AA100" s="1"/>
      <c r="AB100" s="4"/>
      <c r="AC100" s="7"/>
      <c r="AD100" s="199"/>
      <c r="AE100" s="199"/>
      <c r="AF100" s="199"/>
      <c r="AG100" s="199"/>
      <c r="AH100" s="240">
        <f t="shared" si="70"/>
        <v>0</v>
      </c>
      <c r="AI100" s="237" t="e">
        <f t="shared" si="71"/>
        <v>#DIV/0!</v>
      </c>
      <c r="AJ100" s="1"/>
      <c r="AK100" s="1"/>
      <c r="AL100" s="1"/>
      <c r="AM100" s="1"/>
      <c r="AN100" s="1"/>
      <c r="AO100" s="1"/>
      <c r="AP100" s="3"/>
      <c r="AQ100" s="7"/>
      <c r="AR100" s="22">
        <f t="shared" ref="AR100:AR134" si="73">AP100-AQ100</f>
        <v>0</v>
      </c>
      <c r="AS100" s="270" t="e">
        <f t="shared" si="61"/>
        <v>#DIV/0!</v>
      </c>
      <c r="AT100" s="1"/>
      <c r="AU100" s="1"/>
      <c r="AV100" s="7"/>
      <c r="AW100" s="1"/>
      <c r="AX100" s="1"/>
      <c r="AY100" s="2"/>
      <c r="AZ100" s="3"/>
      <c r="BA100" s="2"/>
      <c r="BB100" s="3"/>
      <c r="BC100" s="4"/>
      <c r="BD100" s="3"/>
      <c r="BE100" s="1"/>
      <c r="BF100" s="1"/>
      <c r="BG100" s="1"/>
      <c r="BH100" s="4"/>
      <c r="BI100" s="3"/>
      <c r="BJ100" s="7"/>
      <c r="BK100" s="1"/>
      <c r="BL100" s="1"/>
      <c r="BM100" s="2"/>
      <c r="BN100" s="3"/>
      <c r="BO100" s="1"/>
      <c r="BP100" s="2"/>
      <c r="BQ100" s="3"/>
      <c r="BR100" s="1"/>
      <c r="BS100" s="2"/>
      <c r="BT100" s="6"/>
      <c r="BU100" s="278"/>
      <c r="BV100" s="272">
        <f t="shared" si="62"/>
        <v>0</v>
      </c>
      <c r="BW100" s="272">
        <f t="shared" si="63"/>
        <v>0</v>
      </c>
      <c r="BX100" s="282" t="e">
        <f t="shared" si="64"/>
        <v>#DIV/0!</v>
      </c>
      <c r="BY100" s="282" t="e">
        <f t="shared" si="65"/>
        <v>#DIV/0!</v>
      </c>
      <c r="BZ100" s="3"/>
      <c r="CA100" s="1"/>
      <c r="CB100" s="1"/>
      <c r="CC100" s="4"/>
      <c r="CD100" s="7"/>
      <c r="CE100" s="7"/>
      <c r="CF100" s="1" t="e">
        <f t="shared" si="66"/>
        <v>#N/A</v>
      </c>
      <c r="CG100" s="1">
        <f t="shared" si="67"/>
        <v>0</v>
      </c>
      <c r="CH100" s="1" t="e">
        <f t="shared" si="72"/>
        <v>#N/A</v>
      </c>
      <c r="CI100" s="1"/>
      <c r="CJ100" s="189" t="e">
        <f t="shared" si="68"/>
        <v>#N/A</v>
      </c>
      <c r="CK100" s="3"/>
      <c r="CL100" s="7"/>
      <c r="CM100" s="1"/>
      <c r="CN100" s="2">
        <v>109</v>
      </c>
      <c r="CO100" s="2">
        <f t="shared" ref="CO100:CO134" si="74">P100*3.38</f>
        <v>0</v>
      </c>
      <c r="CP100" s="2">
        <f t="shared" ref="CP100:CP134" si="75">CN100*CM100/100</f>
        <v>0</v>
      </c>
      <c r="CQ100" s="190" t="e">
        <f t="shared" ref="CQ100:CQ134" si="76">CP100/CO100*1000</f>
        <v>#DIV/0!</v>
      </c>
      <c r="CR100" s="8"/>
      <c r="CS100" s="8"/>
      <c r="CT100" s="8"/>
      <c r="CU100" s="6"/>
      <c r="CV100" s="6"/>
      <c r="CW100" s="6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3"/>
      <c r="DJ100" s="2"/>
      <c r="DK100" s="212" t="e">
        <f t="shared" si="51"/>
        <v>#DIV/0!</v>
      </c>
      <c r="DL100" s="212" t="e">
        <f t="shared" si="52"/>
        <v>#DIV/0!</v>
      </c>
      <c r="DM100" s="3"/>
      <c r="DN100" s="2"/>
      <c r="DO100" s="3"/>
      <c r="DP100" s="2"/>
      <c r="DQ100" s="8"/>
      <c r="DR100" s="3"/>
      <c r="DS100" s="2"/>
      <c r="DT100" s="8"/>
      <c r="DU100" s="3"/>
      <c r="DV100" s="1"/>
      <c r="DW100" s="337" t="e">
        <f t="shared" si="53"/>
        <v>#DIV/0!</v>
      </c>
      <c r="DX100" s="212" t="e">
        <f t="shared" si="54"/>
        <v>#DIV/0!</v>
      </c>
      <c r="DY100" s="303"/>
      <c r="DZ100" s="212"/>
      <c r="EA100" s="3"/>
      <c r="EB100" s="2"/>
      <c r="EC100" s="3"/>
      <c r="ED100" s="2"/>
      <c r="EE100" s="155"/>
      <c r="EF100" s="156"/>
      <c r="EG100" s="155"/>
      <c r="EH100" s="157"/>
      <c r="EI100" s="348">
        <f t="shared" si="69"/>
        <v>0</v>
      </c>
      <c r="EJ100" s="349" t="e">
        <f t="shared" si="55"/>
        <v>#DIV/0!</v>
      </c>
      <c r="EK100" s="240" t="e">
        <f t="shared" si="56"/>
        <v>#DIV/0!</v>
      </c>
      <c r="EL100" s="1"/>
      <c r="EM100" s="19" t="e">
        <f t="shared" si="57"/>
        <v>#DIV/0!</v>
      </c>
      <c r="EN100" s="350" t="e">
        <f t="shared" si="58"/>
        <v>#DIV/0!</v>
      </c>
      <c r="EO100" s="4"/>
      <c r="EP100" s="117"/>
    </row>
    <row r="101" spans="1:146" s="121" customFormat="1" ht="20.100000000000001" customHeight="1">
      <c r="A101" s="162" t="s">
        <v>22</v>
      </c>
      <c r="B101" s="229"/>
      <c r="C101" s="15"/>
      <c r="D101" s="9"/>
      <c r="E101" s="9"/>
      <c r="F101" s="9"/>
      <c r="G101" s="12"/>
      <c r="H101" s="11"/>
      <c r="I101" s="9"/>
      <c r="J101" s="9"/>
      <c r="K101" s="20"/>
      <c r="L101" s="9"/>
      <c r="M101" s="9"/>
      <c r="N101" s="9"/>
      <c r="O101" s="298"/>
      <c r="P101" s="9"/>
      <c r="Q101" s="24">
        <f t="shared" si="49"/>
        <v>0</v>
      </c>
      <c r="R101" s="119">
        <f t="shared" si="59"/>
        <v>0</v>
      </c>
      <c r="S101" s="18">
        <f t="shared" si="50"/>
        <v>0</v>
      </c>
      <c r="T101" s="11"/>
      <c r="U101" s="9"/>
      <c r="V101" s="9"/>
      <c r="W101" s="24">
        <f t="shared" si="60"/>
        <v>0</v>
      </c>
      <c r="X101" s="9"/>
      <c r="Y101" s="9"/>
      <c r="Z101" s="9"/>
      <c r="AA101" s="9"/>
      <c r="AB101" s="12"/>
      <c r="AC101" s="15"/>
      <c r="AD101" s="200"/>
      <c r="AE101" s="200"/>
      <c r="AF101" s="200"/>
      <c r="AG101" s="200"/>
      <c r="AH101" s="241">
        <f t="shared" si="70"/>
        <v>0</v>
      </c>
      <c r="AI101" s="239" t="e">
        <f t="shared" si="71"/>
        <v>#DIV/0!</v>
      </c>
      <c r="AJ101" s="9"/>
      <c r="AK101" s="9"/>
      <c r="AL101" s="9"/>
      <c r="AM101" s="9"/>
      <c r="AN101" s="9"/>
      <c r="AO101" s="9"/>
      <c r="AP101" s="11"/>
      <c r="AQ101" s="15"/>
      <c r="AR101" s="24">
        <f t="shared" si="73"/>
        <v>0</v>
      </c>
      <c r="AS101" s="271" t="e">
        <f t="shared" si="61"/>
        <v>#DIV/0!</v>
      </c>
      <c r="AT101" s="9"/>
      <c r="AU101" s="9"/>
      <c r="AV101" s="15"/>
      <c r="AW101" s="9"/>
      <c r="AX101" s="9"/>
      <c r="AY101" s="10"/>
      <c r="AZ101" s="11"/>
      <c r="BA101" s="10"/>
      <c r="BB101" s="11"/>
      <c r="BC101" s="12"/>
      <c r="BD101" s="11"/>
      <c r="BE101" s="9"/>
      <c r="BF101" s="9"/>
      <c r="BG101" s="9"/>
      <c r="BH101" s="12"/>
      <c r="BI101" s="11"/>
      <c r="BJ101" s="15"/>
      <c r="BK101" s="9"/>
      <c r="BL101" s="9"/>
      <c r="BM101" s="10"/>
      <c r="BN101" s="11"/>
      <c r="BO101" s="9"/>
      <c r="BP101" s="10"/>
      <c r="BQ101" s="11"/>
      <c r="BR101" s="9"/>
      <c r="BS101" s="10"/>
      <c r="BT101" s="14"/>
      <c r="BU101" s="279"/>
      <c r="BV101" s="273">
        <f t="shared" si="62"/>
        <v>0</v>
      </c>
      <c r="BW101" s="273">
        <f t="shared" si="63"/>
        <v>0</v>
      </c>
      <c r="BX101" s="283" t="e">
        <f t="shared" si="64"/>
        <v>#DIV/0!</v>
      </c>
      <c r="BY101" s="283" t="e">
        <f t="shared" si="65"/>
        <v>#DIV/0!</v>
      </c>
      <c r="BZ101" s="11"/>
      <c r="CA101" s="9"/>
      <c r="CB101" s="9"/>
      <c r="CC101" s="12"/>
      <c r="CD101" s="15"/>
      <c r="CE101" s="15"/>
      <c r="CF101" s="9" t="e">
        <f t="shared" si="66"/>
        <v>#N/A</v>
      </c>
      <c r="CG101" s="9">
        <f t="shared" si="67"/>
        <v>0</v>
      </c>
      <c r="CH101" s="9" t="e">
        <f t="shared" si="72"/>
        <v>#N/A</v>
      </c>
      <c r="CI101" s="9"/>
      <c r="CJ101" s="296" t="e">
        <f t="shared" si="68"/>
        <v>#N/A</v>
      </c>
      <c r="CK101" s="11"/>
      <c r="CL101" s="15"/>
      <c r="CM101" s="9"/>
      <c r="CN101" s="10">
        <v>109</v>
      </c>
      <c r="CO101" s="10">
        <f t="shared" si="74"/>
        <v>0</v>
      </c>
      <c r="CP101" s="10">
        <f t="shared" si="75"/>
        <v>0</v>
      </c>
      <c r="CQ101" s="191" t="e">
        <f t="shared" si="76"/>
        <v>#DIV/0!</v>
      </c>
      <c r="CR101" s="16"/>
      <c r="CS101" s="16"/>
      <c r="CT101" s="16"/>
      <c r="CU101" s="14"/>
      <c r="CV101" s="14"/>
      <c r="CW101" s="14"/>
      <c r="CX101" s="16"/>
      <c r="CY101" s="16"/>
      <c r="CZ101" s="16"/>
      <c r="DA101" s="16"/>
      <c r="DB101" s="16"/>
      <c r="DC101" s="16"/>
      <c r="DD101" s="16"/>
      <c r="DE101" s="16"/>
      <c r="DF101" s="16"/>
      <c r="DG101" s="16"/>
      <c r="DH101" s="16"/>
      <c r="DI101" s="11"/>
      <c r="DJ101" s="10"/>
      <c r="DK101" s="213" t="e">
        <f t="shared" si="51"/>
        <v>#DIV/0!</v>
      </c>
      <c r="DL101" s="213" t="e">
        <f t="shared" si="52"/>
        <v>#DIV/0!</v>
      </c>
      <c r="DM101" s="11"/>
      <c r="DN101" s="10"/>
      <c r="DO101" s="11"/>
      <c r="DP101" s="10"/>
      <c r="DQ101" s="16"/>
      <c r="DR101" s="11"/>
      <c r="DS101" s="10"/>
      <c r="DT101" s="16"/>
      <c r="DU101" s="11"/>
      <c r="DV101" s="9"/>
      <c r="DW101" s="338" t="e">
        <f t="shared" si="53"/>
        <v>#DIV/0!</v>
      </c>
      <c r="DX101" s="213" t="e">
        <f t="shared" si="54"/>
        <v>#DIV/0!</v>
      </c>
      <c r="DY101" s="304"/>
      <c r="DZ101" s="213"/>
      <c r="EA101" s="11"/>
      <c r="EB101" s="10"/>
      <c r="EC101" s="11"/>
      <c r="ED101" s="10"/>
      <c r="EE101" s="158"/>
      <c r="EF101" s="159"/>
      <c r="EG101" s="158"/>
      <c r="EH101" s="160"/>
      <c r="EI101" s="351">
        <f t="shared" si="69"/>
        <v>0</v>
      </c>
      <c r="EJ101" s="352" t="e">
        <f t="shared" si="55"/>
        <v>#DIV/0!</v>
      </c>
      <c r="EK101" s="241" t="e">
        <f t="shared" si="56"/>
        <v>#DIV/0!</v>
      </c>
      <c r="EL101" s="9"/>
      <c r="EM101" s="20" t="e">
        <f t="shared" si="57"/>
        <v>#DIV/0!</v>
      </c>
      <c r="EN101" s="353" t="e">
        <f t="shared" si="58"/>
        <v>#DIV/0!</v>
      </c>
      <c r="EO101" s="12"/>
      <c r="EP101" s="120"/>
    </row>
    <row r="102" spans="1:146" s="121" customFormat="1" ht="20.100000000000001" customHeight="1">
      <c r="A102" s="162" t="s">
        <v>22</v>
      </c>
      <c r="B102" s="229"/>
      <c r="C102" s="15"/>
      <c r="D102" s="9"/>
      <c r="E102" s="9"/>
      <c r="F102" s="9"/>
      <c r="G102" s="12"/>
      <c r="H102" s="11"/>
      <c r="I102" s="9"/>
      <c r="J102" s="9"/>
      <c r="K102" s="20"/>
      <c r="L102" s="9"/>
      <c r="M102" s="9"/>
      <c r="N102" s="9"/>
      <c r="O102" s="298"/>
      <c r="P102" s="9"/>
      <c r="Q102" s="24">
        <f t="shared" si="49"/>
        <v>0</v>
      </c>
      <c r="R102" s="119">
        <f t="shared" si="59"/>
        <v>0</v>
      </c>
      <c r="S102" s="18">
        <f t="shared" si="50"/>
        <v>0</v>
      </c>
      <c r="T102" s="11"/>
      <c r="U102" s="9"/>
      <c r="V102" s="9"/>
      <c r="W102" s="24">
        <f t="shared" si="60"/>
        <v>0</v>
      </c>
      <c r="X102" s="9"/>
      <c r="Y102" s="9"/>
      <c r="Z102" s="9"/>
      <c r="AA102" s="9"/>
      <c r="AB102" s="12"/>
      <c r="AC102" s="15"/>
      <c r="AD102" s="200"/>
      <c r="AE102" s="200"/>
      <c r="AF102" s="200"/>
      <c r="AG102" s="200"/>
      <c r="AH102" s="241">
        <f t="shared" si="70"/>
        <v>0</v>
      </c>
      <c r="AI102" s="239" t="e">
        <f t="shared" si="71"/>
        <v>#DIV/0!</v>
      </c>
      <c r="AJ102" s="9"/>
      <c r="AK102" s="9"/>
      <c r="AL102" s="9"/>
      <c r="AM102" s="9"/>
      <c r="AN102" s="9"/>
      <c r="AO102" s="9"/>
      <c r="AP102" s="11"/>
      <c r="AQ102" s="15"/>
      <c r="AR102" s="24">
        <f t="shared" si="73"/>
        <v>0</v>
      </c>
      <c r="AS102" s="271" t="e">
        <f t="shared" si="61"/>
        <v>#DIV/0!</v>
      </c>
      <c r="AT102" s="9"/>
      <c r="AU102" s="9"/>
      <c r="AV102" s="15"/>
      <c r="AW102" s="9"/>
      <c r="AX102" s="9"/>
      <c r="AY102" s="10"/>
      <c r="AZ102" s="11"/>
      <c r="BA102" s="10"/>
      <c r="BB102" s="11"/>
      <c r="BC102" s="12"/>
      <c r="BD102" s="11"/>
      <c r="BE102" s="9"/>
      <c r="BF102" s="9"/>
      <c r="BG102" s="9"/>
      <c r="BH102" s="12"/>
      <c r="BI102" s="11"/>
      <c r="BJ102" s="15"/>
      <c r="BK102" s="9"/>
      <c r="BL102" s="9"/>
      <c r="BM102" s="10"/>
      <c r="BN102" s="11"/>
      <c r="BO102" s="9"/>
      <c r="BP102" s="10"/>
      <c r="BQ102" s="11"/>
      <c r="BR102" s="9"/>
      <c r="BS102" s="10"/>
      <c r="BT102" s="14"/>
      <c r="BU102" s="279"/>
      <c r="BV102" s="273">
        <f t="shared" si="62"/>
        <v>0</v>
      </c>
      <c r="BW102" s="273">
        <f t="shared" si="63"/>
        <v>0</v>
      </c>
      <c r="BX102" s="283" t="e">
        <f t="shared" si="64"/>
        <v>#DIV/0!</v>
      </c>
      <c r="BY102" s="283" t="e">
        <f t="shared" si="65"/>
        <v>#DIV/0!</v>
      </c>
      <c r="BZ102" s="11"/>
      <c r="CA102" s="9"/>
      <c r="CB102" s="9"/>
      <c r="CC102" s="12"/>
      <c r="CD102" s="15"/>
      <c r="CE102" s="15"/>
      <c r="CF102" s="9" t="e">
        <f t="shared" si="66"/>
        <v>#N/A</v>
      </c>
      <c r="CG102" s="9">
        <f t="shared" si="67"/>
        <v>0</v>
      </c>
      <c r="CH102" s="9" t="e">
        <f t="shared" si="72"/>
        <v>#N/A</v>
      </c>
      <c r="CI102" s="9"/>
      <c r="CJ102" s="296" t="e">
        <f t="shared" si="68"/>
        <v>#N/A</v>
      </c>
      <c r="CK102" s="11"/>
      <c r="CL102" s="15"/>
      <c r="CM102" s="9"/>
      <c r="CN102" s="10">
        <v>109</v>
      </c>
      <c r="CO102" s="10">
        <f t="shared" si="74"/>
        <v>0</v>
      </c>
      <c r="CP102" s="10">
        <f t="shared" si="75"/>
        <v>0</v>
      </c>
      <c r="CQ102" s="191" t="e">
        <f t="shared" si="76"/>
        <v>#DIV/0!</v>
      </c>
      <c r="CR102" s="16"/>
      <c r="CS102" s="16"/>
      <c r="CT102" s="16"/>
      <c r="CU102" s="14"/>
      <c r="CV102" s="14"/>
      <c r="CW102" s="14"/>
      <c r="CX102" s="16"/>
      <c r="CY102" s="16"/>
      <c r="CZ102" s="16"/>
      <c r="DA102" s="16"/>
      <c r="DB102" s="16"/>
      <c r="DC102" s="16"/>
      <c r="DD102" s="16"/>
      <c r="DE102" s="16"/>
      <c r="DF102" s="16"/>
      <c r="DG102" s="16"/>
      <c r="DH102" s="16"/>
      <c r="DI102" s="11"/>
      <c r="DJ102" s="10"/>
      <c r="DK102" s="213" t="e">
        <f t="shared" si="51"/>
        <v>#DIV/0!</v>
      </c>
      <c r="DL102" s="213" t="e">
        <f t="shared" si="52"/>
        <v>#DIV/0!</v>
      </c>
      <c r="DM102" s="11"/>
      <c r="DN102" s="10"/>
      <c r="DO102" s="11"/>
      <c r="DP102" s="10"/>
      <c r="DQ102" s="16"/>
      <c r="DR102" s="11"/>
      <c r="DS102" s="10"/>
      <c r="DT102" s="16"/>
      <c r="DU102" s="11"/>
      <c r="DV102" s="9"/>
      <c r="DW102" s="338" t="e">
        <f t="shared" si="53"/>
        <v>#DIV/0!</v>
      </c>
      <c r="DX102" s="213" t="e">
        <f t="shared" si="54"/>
        <v>#DIV/0!</v>
      </c>
      <c r="DY102" s="304"/>
      <c r="DZ102" s="213"/>
      <c r="EA102" s="11"/>
      <c r="EB102" s="10"/>
      <c r="EC102" s="11"/>
      <c r="ED102" s="10"/>
      <c r="EE102" s="158"/>
      <c r="EF102" s="159"/>
      <c r="EG102" s="158"/>
      <c r="EH102" s="160"/>
      <c r="EI102" s="351">
        <f t="shared" si="69"/>
        <v>0</v>
      </c>
      <c r="EJ102" s="352" t="e">
        <f t="shared" si="55"/>
        <v>#DIV/0!</v>
      </c>
      <c r="EK102" s="241" t="e">
        <f t="shared" si="56"/>
        <v>#DIV/0!</v>
      </c>
      <c r="EL102" s="9"/>
      <c r="EM102" s="20" t="e">
        <f t="shared" si="57"/>
        <v>#DIV/0!</v>
      </c>
      <c r="EN102" s="353" t="e">
        <f t="shared" si="58"/>
        <v>#DIV/0!</v>
      </c>
      <c r="EO102" s="12"/>
      <c r="EP102" s="120"/>
    </row>
    <row r="103" spans="1:146" s="118" customFormat="1" ht="20.100000000000001" customHeight="1">
      <c r="A103" s="161" t="s">
        <v>23</v>
      </c>
      <c r="B103" s="228"/>
      <c r="C103" s="7"/>
      <c r="D103" s="1"/>
      <c r="E103" s="1"/>
      <c r="F103" s="1"/>
      <c r="G103" s="4"/>
      <c r="H103" s="3"/>
      <c r="I103" s="1"/>
      <c r="J103" s="1"/>
      <c r="K103" s="19"/>
      <c r="L103" s="1"/>
      <c r="M103" s="1"/>
      <c r="N103" s="1"/>
      <c r="O103" s="297"/>
      <c r="P103" s="1"/>
      <c r="Q103" s="22">
        <f t="shared" si="49"/>
        <v>0</v>
      </c>
      <c r="R103" s="116">
        <f t="shared" si="59"/>
        <v>0</v>
      </c>
      <c r="S103" s="17">
        <f t="shared" si="50"/>
        <v>0</v>
      </c>
      <c r="T103" s="3"/>
      <c r="U103" s="1"/>
      <c r="V103" s="1"/>
      <c r="W103" s="22">
        <f t="shared" si="60"/>
        <v>0</v>
      </c>
      <c r="X103" s="1"/>
      <c r="Y103" s="1"/>
      <c r="Z103" s="1"/>
      <c r="AA103" s="1"/>
      <c r="AB103" s="4"/>
      <c r="AC103" s="7"/>
      <c r="AD103" s="199"/>
      <c r="AE103" s="199"/>
      <c r="AF103" s="199"/>
      <c r="AG103" s="199"/>
      <c r="AH103" s="240">
        <f t="shared" si="70"/>
        <v>0</v>
      </c>
      <c r="AI103" s="237" t="e">
        <f t="shared" si="71"/>
        <v>#DIV/0!</v>
      </c>
      <c r="AJ103" s="1"/>
      <c r="AK103" s="1"/>
      <c r="AL103" s="1"/>
      <c r="AM103" s="1"/>
      <c r="AN103" s="1"/>
      <c r="AO103" s="1"/>
      <c r="AP103" s="3"/>
      <c r="AQ103" s="7"/>
      <c r="AR103" s="22">
        <f t="shared" si="73"/>
        <v>0</v>
      </c>
      <c r="AS103" s="270" t="e">
        <f t="shared" si="61"/>
        <v>#DIV/0!</v>
      </c>
      <c r="AT103" s="1"/>
      <c r="AU103" s="1"/>
      <c r="AV103" s="7"/>
      <c r="AW103" s="1"/>
      <c r="AX103" s="1"/>
      <c r="AY103" s="2"/>
      <c r="AZ103" s="3"/>
      <c r="BA103" s="2"/>
      <c r="BB103" s="3"/>
      <c r="BC103" s="4"/>
      <c r="BD103" s="3"/>
      <c r="BE103" s="1"/>
      <c r="BF103" s="1"/>
      <c r="BG103" s="1"/>
      <c r="BH103" s="4"/>
      <c r="BI103" s="3"/>
      <c r="BJ103" s="7"/>
      <c r="BK103" s="1"/>
      <c r="BL103" s="1"/>
      <c r="BM103" s="2"/>
      <c r="BN103" s="3"/>
      <c r="BO103" s="1"/>
      <c r="BP103" s="2"/>
      <c r="BQ103" s="3"/>
      <c r="BR103" s="1"/>
      <c r="BS103" s="2"/>
      <c r="BT103" s="6"/>
      <c r="BU103" s="278"/>
      <c r="BV103" s="272">
        <f t="shared" si="62"/>
        <v>0</v>
      </c>
      <c r="BW103" s="272">
        <f t="shared" si="63"/>
        <v>0</v>
      </c>
      <c r="BX103" s="282" t="e">
        <f t="shared" si="64"/>
        <v>#DIV/0!</v>
      </c>
      <c r="BY103" s="282" t="e">
        <f t="shared" si="65"/>
        <v>#DIV/0!</v>
      </c>
      <c r="BZ103" s="3"/>
      <c r="CA103" s="1"/>
      <c r="CB103" s="1"/>
      <c r="CC103" s="4"/>
      <c r="CD103" s="7"/>
      <c r="CE103" s="7"/>
      <c r="CF103" s="1" t="e">
        <f t="shared" si="66"/>
        <v>#N/A</v>
      </c>
      <c r="CG103" s="1">
        <f t="shared" si="67"/>
        <v>0</v>
      </c>
      <c r="CH103" s="1" t="e">
        <f t="shared" si="72"/>
        <v>#N/A</v>
      </c>
      <c r="CI103" s="1"/>
      <c r="CJ103" s="189" t="e">
        <f t="shared" si="68"/>
        <v>#N/A</v>
      </c>
      <c r="CK103" s="3"/>
      <c r="CL103" s="7"/>
      <c r="CM103" s="1"/>
      <c r="CN103" s="2">
        <v>109</v>
      </c>
      <c r="CO103" s="2">
        <f t="shared" si="74"/>
        <v>0</v>
      </c>
      <c r="CP103" s="2">
        <f t="shared" si="75"/>
        <v>0</v>
      </c>
      <c r="CQ103" s="190" t="e">
        <f t="shared" si="76"/>
        <v>#DIV/0!</v>
      </c>
      <c r="CR103" s="8"/>
      <c r="CS103" s="8"/>
      <c r="CT103" s="8"/>
      <c r="CU103" s="6"/>
      <c r="CV103" s="6"/>
      <c r="CW103" s="6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3"/>
      <c r="DJ103" s="2"/>
      <c r="DK103" s="212" t="e">
        <f t="shared" si="51"/>
        <v>#DIV/0!</v>
      </c>
      <c r="DL103" s="212" t="e">
        <f t="shared" si="52"/>
        <v>#DIV/0!</v>
      </c>
      <c r="DM103" s="3"/>
      <c r="DN103" s="2"/>
      <c r="DO103" s="3"/>
      <c r="DP103" s="2"/>
      <c r="DQ103" s="8"/>
      <c r="DR103" s="3"/>
      <c r="DS103" s="2"/>
      <c r="DT103" s="8"/>
      <c r="DU103" s="3"/>
      <c r="DV103" s="1"/>
      <c r="DW103" s="337" t="e">
        <f t="shared" si="53"/>
        <v>#DIV/0!</v>
      </c>
      <c r="DX103" s="212" t="e">
        <f t="shared" si="54"/>
        <v>#DIV/0!</v>
      </c>
      <c r="DY103" s="303"/>
      <c r="DZ103" s="212"/>
      <c r="EA103" s="3"/>
      <c r="EB103" s="2"/>
      <c r="EC103" s="3"/>
      <c r="ED103" s="2"/>
      <c r="EE103" s="155"/>
      <c r="EF103" s="156"/>
      <c r="EG103" s="155"/>
      <c r="EH103" s="157"/>
      <c r="EI103" s="348">
        <f t="shared" si="69"/>
        <v>0</v>
      </c>
      <c r="EJ103" s="349" t="e">
        <f t="shared" si="55"/>
        <v>#DIV/0!</v>
      </c>
      <c r="EK103" s="240" t="e">
        <f t="shared" si="56"/>
        <v>#DIV/0!</v>
      </c>
      <c r="EL103" s="1"/>
      <c r="EM103" s="19" t="e">
        <f t="shared" si="57"/>
        <v>#DIV/0!</v>
      </c>
      <c r="EN103" s="350" t="e">
        <f t="shared" si="58"/>
        <v>#DIV/0!</v>
      </c>
      <c r="EO103" s="4"/>
      <c r="EP103" s="117"/>
    </row>
    <row r="104" spans="1:146" s="118" customFormat="1" ht="20.100000000000001" customHeight="1">
      <c r="A104" s="161" t="s">
        <v>23</v>
      </c>
      <c r="B104" s="228"/>
      <c r="C104" s="7"/>
      <c r="D104" s="1"/>
      <c r="E104" s="1"/>
      <c r="F104" s="1"/>
      <c r="G104" s="4"/>
      <c r="H104" s="3"/>
      <c r="I104" s="1"/>
      <c r="J104" s="1"/>
      <c r="K104" s="19"/>
      <c r="L104" s="1"/>
      <c r="M104" s="1"/>
      <c r="N104" s="1"/>
      <c r="O104" s="297"/>
      <c r="P104" s="1"/>
      <c r="Q104" s="22">
        <f t="shared" si="49"/>
        <v>0</v>
      </c>
      <c r="R104" s="116">
        <f t="shared" si="59"/>
        <v>0</v>
      </c>
      <c r="S104" s="17">
        <f t="shared" si="50"/>
        <v>0</v>
      </c>
      <c r="T104" s="3"/>
      <c r="U104" s="1"/>
      <c r="V104" s="1"/>
      <c r="W104" s="22">
        <f t="shared" si="60"/>
        <v>0</v>
      </c>
      <c r="X104" s="1"/>
      <c r="Y104" s="1"/>
      <c r="Z104" s="1"/>
      <c r="AA104" s="1"/>
      <c r="AB104" s="4"/>
      <c r="AC104" s="7"/>
      <c r="AD104" s="199"/>
      <c r="AE104" s="199"/>
      <c r="AF104" s="199"/>
      <c r="AG104" s="199"/>
      <c r="AH104" s="240">
        <f t="shared" si="70"/>
        <v>0</v>
      </c>
      <c r="AI104" s="237" t="e">
        <f t="shared" si="71"/>
        <v>#DIV/0!</v>
      </c>
      <c r="AJ104" s="1"/>
      <c r="AK104" s="1"/>
      <c r="AL104" s="1"/>
      <c r="AM104" s="1"/>
      <c r="AN104" s="1"/>
      <c r="AO104" s="1"/>
      <c r="AP104" s="3"/>
      <c r="AQ104" s="7"/>
      <c r="AR104" s="22">
        <f t="shared" si="73"/>
        <v>0</v>
      </c>
      <c r="AS104" s="270" t="e">
        <f t="shared" si="61"/>
        <v>#DIV/0!</v>
      </c>
      <c r="AT104" s="1"/>
      <c r="AU104" s="1"/>
      <c r="AV104" s="7"/>
      <c r="AW104" s="1"/>
      <c r="AX104" s="1"/>
      <c r="AY104" s="2"/>
      <c r="AZ104" s="3"/>
      <c r="BA104" s="2"/>
      <c r="BB104" s="3"/>
      <c r="BC104" s="4"/>
      <c r="BD104" s="3"/>
      <c r="BE104" s="1"/>
      <c r="BF104" s="1"/>
      <c r="BG104" s="1"/>
      <c r="BH104" s="4"/>
      <c r="BI104" s="3"/>
      <c r="BJ104" s="7"/>
      <c r="BK104" s="1"/>
      <c r="BL104" s="1"/>
      <c r="BM104" s="2"/>
      <c r="BN104" s="3"/>
      <c r="BO104" s="1"/>
      <c r="BP104" s="2"/>
      <c r="BQ104" s="3"/>
      <c r="BR104" s="1"/>
      <c r="BS104" s="2"/>
      <c r="BT104" s="6"/>
      <c r="BU104" s="278"/>
      <c r="BV104" s="272">
        <f t="shared" si="62"/>
        <v>0</v>
      </c>
      <c r="BW104" s="272">
        <f t="shared" si="63"/>
        <v>0</v>
      </c>
      <c r="BX104" s="282" t="e">
        <f t="shared" si="64"/>
        <v>#DIV/0!</v>
      </c>
      <c r="BY104" s="282" t="e">
        <f t="shared" si="65"/>
        <v>#DIV/0!</v>
      </c>
      <c r="BZ104" s="3"/>
      <c r="CA104" s="1"/>
      <c r="CB104" s="1"/>
      <c r="CC104" s="4"/>
      <c r="CD104" s="7"/>
      <c r="CE104" s="7"/>
      <c r="CF104" s="1" t="e">
        <f t="shared" si="66"/>
        <v>#N/A</v>
      </c>
      <c r="CG104" s="1">
        <f t="shared" si="67"/>
        <v>0</v>
      </c>
      <c r="CH104" s="1" t="e">
        <f t="shared" si="72"/>
        <v>#N/A</v>
      </c>
      <c r="CI104" s="1"/>
      <c r="CJ104" s="189" t="e">
        <f t="shared" si="68"/>
        <v>#N/A</v>
      </c>
      <c r="CK104" s="3"/>
      <c r="CL104" s="7"/>
      <c r="CM104" s="1"/>
      <c r="CN104" s="2">
        <v>109</v>
      </c>
      <c r="CO104" s="2">
        <f t="shared" si="74"/>
        <v>0</v>
      </c>
      <c r="CP104" s="2">
        <f t="shared" si="75"/>
        <v>0</v>
      </c>
      <c r="CQ104" s="190" t="e">
        <f t="shared" si="76"/>
        <v>#DIV/0!</v>
      </c>
      <c r="CR104" s="8"/>
      <c r="CS104" s="8"/>
      <c r="CT104" s="8"/>
      <c r="CU104" s="6"/>
      <c r="CV104" s="6"/>
      <c r="CW104" s="6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3"/>
      <c r="DJ104" s="2"/>
      <c r="DK104" s="212" t="e">
        <f t="shared" si="51"/>
        <v>#DIV/0!</v>
      </c>
      <c r="DL104" s="212" t="e">
        <f t="shared" si="52"/>
        <v>#DIV/0!</v>
      </c>
      <c r="DM104" s="3"/>
      <c r="DN104" s="2"/>
      <c r="DO104" s="3"/>
      <c r="DP104" s="2"/>
      <c r="DQ104" s="8"/>
      <c r="DR104" s="3"/>
      <c r="DS104" s="2"/>
      <c r="DT104" s="8"/>
      <c r="DU104" s="3"/>
      <c r="DV104" s="1"/>
      <c r="DW104" s="337" t="e">
        <f t="shared" si="53"/>
        <v>#DIV/0!</v>
      </c>
      <c r="DX104" s="212" t="e">
        <f t="shared" si="54"/>
        <v>#DIV/0!</v>
      </c>
      <c r="DY104" s="303"/>
      <c r="DZ104" s="212"/>
      <c r="EA104" s="3"/>
      <c r="EB104" s="2"/>
      <c r="EC104" s="3"/>
      <c r="ED104" s="2"/>
      <c r="EE104" s="155"/>
      <c r="EF104" s="156"/>
      <c r="EG104" s="155"/>
      <c r="EH104" s="157"/>
      <c r="EI104" s="348">
        <f t="shared" si="69"/>
        <v>0</v>
      </c>
      <c r="EJ104" s="349" t="e">
        <f t="shared" si="55"/>
        <v>#DIV/0!</v>
      </c>
      <c r="EK104" s="240" t="e">
        <f t="shared" si="56"/>
        <v>#DIV/0!</v>
      </c>
      <c r="EL104" s="1"/>
      <c r="EM104" s="19" t="e">
        <f t="shared" si="57"/>
        <v>#DIV/0!</v>
      </c>
      <c r="EN104" s="350" t="e">
        <f t="shared" si="58"/>
        <v>#DIV/0!</v>
      </c>
      <c r="EO104" s="4"/>
      <c r="EP104" s="117"/>
    </row>
    <row r="105" spans="1:146" s="121" customFormat="1" ht="20.100000000000001" customHeight="1">
      <c r="A105" s="162" t="s">
        <v>23</v>
      </c>
      <c r="B105" s="229"/>
      <c r="C105" s="15"/>
      <c r="D105" s="9"/>
      <c r="E105" s="9"/>
      <c r="F105" s="9"/>
      <c r="G105" s="12"/>
      <c r="H105" s="11"/>
      <c r="I105" s="9"/>
      <c r="J105" s="9"/>
      <c r="K105" s="20"/>
      <c r="L105" s="9"/>
      <c r="M105" s="9"/>
      <c r="N105" s="9"/>
      <c r="O105" s="298"/>
      <c r="P105" s="9"/>
      <c r="Q105" s="24">
        <f t="shared" si="49"/>
        <v>0</v>
      </c>
      <c r="R105" s="119">
        <f t="shared" si="59"/>
        <v>0</v>
      </c>
      <c r="S105" s="18">
        <f t="shared" si="50"/>
        <v>0</v>
      </c>
      <c r="T105" s="11"/>
      <c r="U105" s="9"/>
      <c r="V105" s="9"/>
      <c r="W105" s="24">
        <f t="shared" si="60"/>
        <v>0</v>
      </c>
      <c r="X105" s="9"/>
      <c r="Y105" s="9"/>
      <c r="Z105" s="9"/>
      <c r="AA105" s="9"/>
      <c r="AB105" s="12"/>
      <c r="AC105" s="15"/>
      <c r="AD105" s="200"/>
      <c r="AE105" s="200"/>
      <c r="AF105" s="200"/>
      <c r="AG105" s="200"/>
      <c r="AH105" s="241">
        <f t="shared" si="70"/>
        <v>0</v>
      </c>
      <c r="AI105" s="239" t="e">
        <f t="shared" si="71"/>
        <v>#DIV/0!</v>
      </c>
      <c r="AJ105" s="9"/>
      <c r="AK105" s="9"/>
      <c r="AL105" s="9"/>
      <c r="AM105" s="9"/>
      <c r="AN105" s="9"/>
      <c r="AO105" s="9"/>
      <c r="AP105" s="11"/>
      <c r="AQ105" s="15"/>
      <c r="AR105" s="24">
        <f t="shared" si="73"/>
        <v>0</v>
      </c>
      <c r="AS105" s="271" t="e">
        <f t="shared" si="61"/>
        <v>#DIV/0!</v>
      </c>
      <c r="AT105" s="9"/>
      <c r="AU105" s="9"/>
      <c r="AV105" s="15"/>
      <c r="AW105" s="9"/>
      <c r="AX105" s="9"/>
      <c r="AY105" s="10"/>
      <c r="AZ105" s="11"/>
      <c r="BA105" s="10"/>
      <c r="BB105" s="11"/>
      <c r="BC105" s="12"/>
      <c r="BD105" s="11"/>
      <c r="BE105" s="9"/>
      <c r="BF105" s="9"/>
      <c r="BG105" s="9"/>
      <c r="BH105" s="12"/>
      <c r="BI105" s="11"/>
      <c r="BJ105" s="15"/>
      <c r="BK105" s="9"/>
      <c r="BL105" s="9"/>
      <c r="BM105" s="10"/>
      <c r="BN105" s="11"/>
      <c r="BO105" s="9"/>
      <c r="BP105" s="10"/>
      <c r="BQ105" s="11"/>
      <c r="BR105" s="9"/>
      <c r="BS105" s="10"/>
      <c r="BT105" s="14"/>
      <c r="BU105" s="279"/>
      <c r="BV105" s="273">
        <f t="shared" si="62"/>
        <v>0</v>
      </c>
      <c r="BW105" s="273">
        <f t="shared" si="63"/>
        <v>0</v>
      </c>
      <c r="BX105" s="283" t="e">
        <f t="shared" si="64"/>
        <v>#DIV/0!</v>
      </c>
      <c r="BY105" s="283" t="e">
        <f t="shared" si="65"/>
        <v>#DIV/0!</v>
      </c>
      <c r="BZ105" s="11"/>
      <c r="CA105" s="9"/>
      <c r="CB105" s="9"/>
      <c r="CC105" s="12"/>
      <c r="CD105" s="15"/>
      <c r="CE105" s="15"/>
      <c r="CF105" s="9" t="e">
        <f t="shared" si="66"/>
        <v>#N/A</v>
      </c>
      <c r="CG105" s="9">
        <f t="shared" si="67"/>
        <v>0</v>
      </c>
      <c r="CH105" s="9" t="e">
        <f t="shared" si="72"/>
        <v>#N/A</v>
      </c>
      <c r="CI105" s="9"/>
      <c r="CJ105" s="296" t="e">
        <f t="shared" si="68"/>
        <v>#N/A</v>
      </c>
      <c r="CK105" s="11"/>
      <c r="CL105" s="15"/>
      <c r="CM105" s="9"/>
      <c r="CN105" s="10">
        <v>109</v>
      </c>
      <c r="CO105" s="10">
        <f t="shared" si="74"/>
        <v>0</v>
      </c>
      <c r="CP105" s="10">
        <f t="shared" si="75"/>
        <v>0</v>
      </c>
      <c r="CQ105" s="191" t="e">
        <f t="shared" si="76"/>
        <v>#DIV/0!</v>
      </c>
      <c r="CR105" s="16"/>
      <c r="CS105" s="16"/>
      <c r="CT105" s="16"/>
      <c r="CU105" s="14"/>
      <c r="CV105" s="14"/>
      <c r="CW105" s="14"/>
      <c r="CX105" s="16"/>
      <c r="CY105" s="16"/>
      <c r="CZ105" s="16"/>
      <c r="DA105" s="16"/>
      <c r="DB105" s="16"/>
      <c r="DC105" s="16"/>
      <c r="DD105" s="16"/>
      <c r="DE105" s="16"/>
      <c r="DF105" s="16"/>
      <c r="DG105" s="16"/>
      <c r="DH105" s="16"/>
      <c r="DI105" s="11"/>
      <c r="DJ105" s="10"/>
      <c r="DK105" s="213" t="e">
        <f t="shared" si="51"/>
        <v>#DIV/0!</v>
      </c>
      <c r="DL105" s="213" t="e">
        <f t="shared" si="52"/>
        <v>#DIV/0!</v>
      </c>
      <c r="DM105" s="11"/>
      <c r="DN105" s="10"/>
      <c r="DO105" s="11"/>
      <c r="DP105" s="10"/>
      <c r="DQ105" s="16"/>
      <c r="DR105" s="11"/>
      <c r="DS105" s="10"/>
      <c r="DT105" s="16"/>
      <c r="DU105" s="11"/>
      <c r="DV105" s="9"/>
      <c r="DW105" s="338" t="e">
        <f t="shared" si="53"/>
        <v>#DIV/0!</v>
      </c>
      <c r="DX105" s="213" t="e">
        <f t="shared" si="54"/>
        <v>#DIV/0!</v>
      </c>
      <c r="DY105" s="304"/>
      <c r="DZ105" s="213"/>
      <c r="EA105" s="11"/>
      <c r="EB105" s="10"/>
      <c r="EC105" s="11"/>
      <c r="ED105" s="10"/>
      <c r="EE105" s="158"/>
      <c r="EF105" s="159"/>
      <c r="EG105" s="158"/>
      <c r="EH105" s="160"/>
      <c r="EI105" s="351">
        <f t="shared" si="69"/>
        <v>0</v>
      </c>
      <c r="EJ105" s="352" t="e">
        <f t="shared" si="55"/>
        <v>#DIV/0!</v>
      </c>
      <c r="EK105" s="241" t="e">
        <f t="shared" si="56"/>
        <v>#DIV/0!</v>
      </c>
      <c r="EL105" s="9"/>
      <c r="EM105" s="20" t="e">
        <f t="shared" si="57"/>
        <v>#DIV/0!</v>
      </c>
      <c r="EN105" s="353" t="e">
        <f t="shared" si="58"/>
        <v>#DIV/0!</v>
      </c>
      <c r="EO105" s="12"/>
      <c r="EP105" s="120"/>
    </row>
    <row r="106" spans="1:146" s="121" customFormat="1" ht="20.100000000000001" customHeight="1">
      <c r="A106" s="162" t="s">
        <v>23</v>
      </c>
      <c r="B106" s="229"/>
      <c r="C106" s="15"/>
      <c r="D106" s="9"/>
      <c r="E106" s="9"/>
      <c r="F106" s="9"/>
      <c r="G106" s="12"/>
      <c r="H106" s="11"/>
      <c r="I106" s="9"/>
      <c r="J106" s="9"/>
      <c r="K106" s="20"/>
      <c r="L106" s="9"/>
      <c r="M106" s="9"/>
      <c r="N106" s="9"/>
      <c r="O106" s="298"/>
      <c r="P106" s="9"/>
      <c r="Q106" s="24">
        <f t="shared" si="49"/>
        <v>0</v>
      </c>
      <c r="R106" s="119">
        <f t="shared" si="59"/>
        <v>0</v>
      </c>
      <c r="S106" s="18">
        <f t="shared" si="50"/>
        <v>0</v>
      </c>
      <c r="T106" s="11"/>
      <c r="U106" s="9"/>
      <c r="V106" s="9"/>
      <c r="W106" s="24">
        <f t="shared" si="60"/>
        <v>0</v>
      </c>
      <c r="X106" s="9"/>
      <c r="Y106" s="9"/>
      <c r="Z106" s="9"/>
      <c r="AA106" s="9"/>
      <c r="AB106" s="12"/>
      <c r="AC106" s="15"/>
      <c r="AD106" s="200"/>
      <c r="AE106" s="200"/>
      <c r="AF106" s="200"/>
      <c r="AG106" s="200"/>
      <c r="AH106" s="241">
        <f t="shared" si="70"/>
        <v>0</v>
      </c>
      <c r="AI106" s="239" t="e">
        <f t="shared" si="71"/>
        <v>#DIV/0!</v>
      </c>
      <c r="AJ106" s="9"/>
      <c r="AK106" s="9"/>
      <c r="AL106" s="9"/>
      <c r="AM106" s="9"/>
      <c r="AN106" s="9"/>
      <c r="AO106" s="9"/>
      <c r="AP106" s="11"/>
      <c r="AQ106" s="15"/>
      <c r="AR106" s="24">
        <f t="shared" si="73"/>
        <v>0</v>
      </c>
      <c r="AS106" s="271" t="e">
        <f t="shared" si="61"/>
        <v>#DIV/0!</v>
      </c>
      <c r="AT106" s="9"/>
      <c r="AU106" s="9"/>
      <c r="AV106" s="15"/>
      <c r="AW106" s="9"/>
      <c r="AX106" s="9"/>
      <c r="AY106" s="10"/>
      <c r="AZ106" s="11"/>
      <c r="BA106" s="10"/>
      <c r="BB106" s="11"/>
      <c r="BC106" s="12"/>
      <c r="BD106" s="11"/>
      <c r="BE106" s="9"/>
      <c r="BF106" s="9"/>
      <c r="BG106" s="9"/>
      <c r="BH106" s="12"/>
      <c r="BI106" s="11"/>
      <c r="BJ106" s="15"/>
      <c r="BK106" s="9"/>
      <c r="BL106" s="9"/>
      <c r="BM106" s="10"/>
      <c r="BN106" s="11"/>
      <c r="BO106" s="9"/>
      <c r="BP106" s="10"/>
      <c r="BQ106" s="11"/>
      <c r="BR106" s="9"/>
      <c r="BS106" s="10"/>
      <c r="BT106" s="14"/>
      <c r="BU106" s="279"/>
      <c r="BV106" s="273">
        <f t="shared" si="62"/>
        <v>0</v>
      </c>
      <c r="BW106" s="273">
        <f t="shared" si="63"/>
        <v>0</v>
      </c>
      <c r="BX106" s="283" t="e">
        <f t="shared" si="64"/>
        <v>#DIV/0!</v>
      </c>
      <c r="BY106" s="283" t="e">
        <f t="shared" si="65"/>
        <v>#DIV/0!</v>
      </c>
      <c r="BZ106" s="11"/>
      <c r="CA106" s="9"/>
      <c r="CB106" s="9"/>
      <c r="CC106" s="12"/>
      <c r="CD106" s="15"/>
      <c r="CE106" s="15"/>
      <c r="CF106" s="9" t="e">
        <f t="shared" si="66"/>
        <v>#N/A</v>
      </c>
      <c r="CG106" s="9">
        <f t="shared" si="67"/>
        <v>0</v>
      </c>
      <c r="CH106" s="9" t="e">
        <f t="shared" si="72"/>
        <v>#N/A</v>
      </c>
      <c r="CI106" s="9"/>
      <c r="CJ106" s="296" t="e">
        <f t="shared" si="68"/>
        <v>#N/A</v>
      </c>
      <c r="CK106" s="11"/>
      <c r="CL106" s="15"/>
      <c r="CM106" s="9"/>
      <c r="CN106" s="10">
        <v>109</v>
      </c>
      <c r="CO106" s="10">
        <f t="shared" si="74"/>
        <v>0</v>
      </c>
      <c r="CP106" s="10">
        <f t="shared" si="75"/>
        <v>0</v>
      </c>
      <c r="CQ106" s="191" t="e">
        <f t="shared" si="76"/>
        <v>#DIV/0!</v>
      </c>
      <c r="CR106" s="16"/>
      <c r="CS106" s="16"/>
      <c r="CT106" s="16"/>
      <c r="CU106" s="14"/>
      <c r="CV106" s="14"/>
      <c r="CW106" s="14"/>
      <c r="CX106" s="16"/>
      <c r="CY106" s="16"/>
      <c r="CZ106" s="16"/>
      <c r="DA106" s="16"/>
      <c r="DB106" s="16"/>
      <c r="DC106" s="16"/>
      <c r="DD106" s="16"/>
      <c r="DE106" s="16"/>
      <c r="DF106" s="16"/>
      <c r="DG106" s="16"/>
      <c r="DH106" s="16"/>
      <c r="DI106" s="11"/>
      <c r="DJ106" s="10"/>
      <c r="DK106" s="213" t="e">
        <f t="shared" si="51"/>
        <v>#DIV/0!</v>
      </c>
      <c r="DL106" s="213" t="e">
        <f t="shared" si="52"/>
        <v>#DIV/0!</v>
      </c>
      <c r="DM106" s="11"/>
      <c r="DN106" s="10"/>
      <c r="DO106" s="11"/>
      <c r="DP106" s="10"/>
      <c r="DQ106" s="16"/>
      <c r="DR106" s="11"/>
      <c r="DS106" s="10"/>
      <c r="DT106" s="16"/>
      <c r="DU106" s="11"/>
      <c r="DV106" s="9"/>
      <c r="DW106" s="338" t="e">
        <f t="shared" si="53"/>
        <v>#DIV/0!</v>
      </c>
      <c r="DX106" s="213" t="e">
        <f t="shared" si="54"/>
        <v>#DIV/0!</v>
      </c>
      <c r="DY106" s="304"/>
      <c r="DZ106" s="213"/>
      <c r="EA106" s="11"/>
      <c r="EB106" s="10"/>
      <c r="EC106" s="11"/>
      <c r="ED106" s="10"/>
      <c r="EE106" s="158"/>
      <c r="EF106" s="159"/>
      <c r="EG106" s="158"/>
      <c r="EH106" s="160"/>
      <c r="EI106" s="351">
        <f t="shared" si="69"/>
        <v>0</v>
      </c>
      <c r="EJ106" s="352" t="e">
        <f t="shared" si="55"/>
        <v>#DIV/0!</v>
      </c>
      <c r="EK106" s="241" t="e">
        <f t="shared" si="56"/>
        <v>#DIV/0!</v>
      </c>
      <c r="EL106" s="9"/>
      <c r="EM106" s="20" t="e">
        <f t="shared" si="57"/>
        <v>#DIV/0!</v>
      </c>
      <c r="EN106" s="353" t="e">
        <f t="shared" si="58"/>
        <v>#DIV/0!</v>
      </c>
      <c r="EO106" s="12"/>
      <c r="EP106" s="120"/>
    </row>
    <row r="107" spans="1:146" s="118" customFormat="1" ht="20.100000000000001" customHeight="1">
      <c r="A107" s="161" t="s">
        <v>24</v>
      </c>
      <c r="B107" s="228"/>
      <c r="C107" s="7"/>
      <c r="D107" s="1"/>
      <c r="E107" s="1"/>
      <c r="F107" s="1"/>
      <c r="G107" s="4"/>
      <c r="H107" s="3"/>
      <c r="I107" s="1"/>
      <c r="J107" s="1"/>
      <c r="K107" s="19"/>
      <c r="L107" s="1"/>
      <c r="M107" s="1"/>
      <c r="N107" s="1"/>
      <c r="O107" s="297"/>
      <c r="P107" s="1"/>
      <c r="Q107" s="22">
        <f t="shared" ref="Q107:Q134" si="77">(P107/100)*(100-K107)</f>
        <v>0</v>
      </c>
      <c r="R107" s="116">
        <f t="shared" si="59"/>
        <v>0</v>
      </c>
      <c r="S107" s="17">
        <f t="shared" ref="S107:S134" si="78">Q107*N107*I107*60/1000000000</f>
        <v>0</v>
      </c>
      <c r="T107" s="3"/>
      <c r="U107" s="1"/>
      <c r="V107" s="1"/>
      <c r="W107" s="22">
        <f t="shared" si="60"/>
        <v>0</v>
      </c>
      <c r="X107" s="1"/>
      <c r="Y107" s="1"/>
      <c r="Z107" s="1"/>
      <c r="AA107" s="1"/>
      <c r="AB107" s="4"/>
      <c r="AC107" s="7"/>
      <c r="AD107" s="199"/>
      <c r="AE107" s="199"/>
      <c r="AF107" s="199"/>
      <c r="AG107" s="199"/>
      <c r="AH107" s="240">
        <f t="shared" si="70"/>
        <v>0</v>
      </c>
      <c r="AI107" s="237" t="e">
        <f t="shared" si="71"/>
        <v>#DIV/0!</v>
      </c>
      <c r="AJ107" s="1"/>
      <c r="AK107" s="1"/>
      <c r="AL107" s="1"/>
      <c r="AM107" s="1"/>
      <c r="AN107" s="1"/>
      <c r="AO107" s="1"/>
      <c r="AP107" s="3"/>
      <c r="AQ107" s="7"/>
      <c r="AR107" s="22">
        <f t="shared" si="73"/>
        <v>0</v>
      </c>
      <c r="AS107" s="270" t="e">
        <f t="shared" si="61"/>
        <v>#DIV/0!</v>
      </c>
      <c r="AT107" s="1"/>
      <c r="AU107" s="1"/>
      <c r="AV107" s="7"/>
      <c r="AW107" s="1"/>
      <c r="AX107" s="1"/>
      <c r="AY107" s="2"/>
      <c r="AZ107" s="3"/>
      <c r="BA107" s="2"/>
      <c r="BB107" s="3"/>
      <c r="BC107" s="4"/>
      <c r="BD107" s="3"/>
      <c r="BE107" s="1"/>
      <c r="BF107" s="1"/>
      <c r="BG107" s="1"/>
      <c r="BH107" s="4"/>
      <c r="BI107" s="3"/>
      <c r="BJ107" s="7"/>
      <c r="BK107" s="1"/>
      <c r="BL107" s="1"/>
      <c r="BM107" s="2"/>
      <c r="BN107" s="3"/>
      <c r="BO107" s="1"/>
      <c r="BP107" s="2"/>
      <c r="BQ107" s="3"/>
      <c r="BR107" s="1"/>
      <c r="BS107" s="2"/>
      <c r="BT107" s="6"/>
      <c r="BU107" s="278"/>
      <c r="BV107" s="272">
        <f t="shared" si="62"/>
        <v>0</v>
      </c>
      <c r="BW107" s="272">
        <f t="shared" si="63"/>
        <v>0</v>
      </c>
      <c r="BX107" s="282" t="e">
        <f t="shared" si="64"/>
        <v>#DIV/0!</v>
      </c>
      <c r="BY107" s="282" t="e">
        <f t="shared" si="65"/>
        <v>#DIV/0!</v>
      </c>
      <c r="BZ107" s="3"/>
      <c r="CA107" s="1"/>
      <c r="CB107" s="1"/>
      <c r="CC107" s="4"/>
      <c r="CD107" s="7"/>
      <c r="CE107" s="7"/>
      <c r="CF107" s="1" t="e">
        <f t="shared" si="66"/>
        <v>#N/A</v>
      </c>
      <c r="CG107" s="1">
        <f t="shared" si="67"/>
        <v>0</v>
      </c>
      <c r="CH107" s="1" t="e">
        <f t="shared" si="72"/>
        <v>#N/A</v>
      </c>
      <c r="CI107" s="1"/>
      <c r="CJ107" s="189" t="e">
        <f t="shared" si="68"/>
        <v>#N/A</v>
      </c>
      <c r="CK107" s="3"/>
      <c r="CL107" s="7"/>
      <c r="CM107" s="1"/>
      <c r="CN107" s="2">
        <v>109</v>
      </c>
      <c r="CO107" s="2">
        <f t="shared" si="74"/>
        <v>0</v>
      </c>
      <c r="CP107" s="2">
        <f t="shared" si="75"/>
        <v>0</v>
      </c>
      <c r="CQ107" s="190" t="e">
        <f t="shared" si="76"/>
        <v>#DIV/0!</v>
      </c>
      <c r="CR107" s="8"/>
      <c r="CS107" s="8"/>
      <c r="CT107" s="8"/>
      <c r="CU107" s="6"/>
      <c r="CV107" s="6"/>
      <c r="CW107" s="6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3"/>
      <c r="DJ107" s="2"/>
      <c r="DK107" s="212" t="e">
        <f t="shared" ref="DK107:DK134" si="79">DJ107/R107</f>
        <v>#DIV/0!</v>
      </c>
      <c r="DL107" s="212" t="e">
        <f t="shared" ref="DL107:DL134" si="80">DJ107/S107</f>
        <v>#DIV/0!</v>
      </c>
      <c r="DM107" s="3"/>
      <c r="DN107" s="2"/>
      <c r="DO107" s="3"/>
      <c r="DP107" s="2"/>
      <c r="DQ107" s="8"/>
      <c r="DR107" s="3"/>
      <c r="DS107" s="2"/>
      <c r="DT107" s="8"/>
      <c r="DU107" s="3"/>
      <c r="DV107" s="1"/>
      <c r="DW107" s="337" t="e">
        <f t="shared" ref="DW107:DW134" si="81">DV107/R107</f>
        <v>#DIV/0!</v>
      </c>
      <c r="DX107" s="212" t="e">
        <f t="shared" ref="DX107:DX134" si="82">DV107/S107</f>
        <v>#DIV/0!</v>
      </c>
      <c r="DY107" s="303"/>
      <c r="DZ107" s="212"/>
      <c r="EA107" s="3"/>
      <c r="EB107" s="2"/>
      <c r="EC107" s="3"/>
      <c r="ED107" s="2"/>
      <c r="EE107" s="155"/>
      <c r="EF107" s="156"/>
      <c r="EG107" s="155"/>
      <c r="EH107" s="157"/>
      <c r="EI107" s="348">
        <f t="shared" si="69"/>
        <v>0</v>
      </c>
      <c r="EJ107" s="349" t="e">
        <f t="shared" ref="EJ107:EJ134" si="83">EI107/R107</f>
        <v>#DIV/0!</v>
      </c>
      <c r="EK107" s="240" t="e">
        <f t="shared" ref="EK107:EK134" si="84">EI107/S107</f>
        <v>#DIV/0!</v>
      </c>
      <c r="EL107" s="1"/>
      <c r="EM107" s="19" t="e">
        <f t="shared" ref="EM107:EM134" si="85">EL107/R107</f>
        <v>#DIV/0!</v>
      </c>
      <c r="EN107" s="350" t="e">
        <f t="shared" ref="EN107:EN134" si="86">EL107/S107</f>
        <v>#DIV/0!</v>
      </c>
      <c r="EO107" s="4"/>
      <c r="EP107" s="117"/>
    </row>
    <row r="108" spans="1:146" s="118" customFormat="1" ht="20.100000000000001" customHeight="1">
      <c r="A108" s="161" t="s">
        <v>24</v>
      </c>
      <c r="B108" s="228"/>
      <c r="C108" s="7"/>
      <c r="D108" s="1"/>
      <c r="E108" s="1"/>
      <c r="F108" s="1"/>
      <c r="G108" s="4"/>
      <c r="H108" s="3"/>
      <c r="I108" s="1"/>
      <c r="J108" s="1"/>
      <c r="K108" s="19"/>
      <c r="L108" s="1"/>
      <c r="M108" s="1"/>
      <c r="N108" s="1"/>
      <c r="O108" s="297"/>
      <c r="P108" s="1"/>
      <c r="Q108" s="22">
        <f t="shared" si="77"/>
        <v>0</v>
      </c>
      <c r="R108" s="116">
        <f t="shared" si="59"/>
        <v>0</v>
      </c>
      <c r="S108" s="17">
        <f t="shared" si="78"/>
        <v>0</v>
      </c>
      <c r="T108" s="3"/>
      <c r="U108" s="1"/>
      <c r="V108" s="1"/>
      <c r="W108" s="22">
        <f t="shared" si="60"/>
        <v>0</v>
      </c>
      <c r="X108" s="1"/>
      <c r="Y108" s="1"/>
      <c r="Z108" s="1"/>
      <c r="AA108" s="1"/>
      <c r="AB108" s="4"/>
      <c r="AC108" s="7"/>
      <c r="AD108" s="199"/>
      <c r="AE108" s="199"/>
      <c r="AF108" s="199"/>
      <c r="AG108" s="199"/>
      <c r="AH108" s="240">
        <f t="shared" si="70"/>
        <v>0</v>
      </c>
      <c r="AI108" s="237" t="e">
        <f t="shared" si="71"/>
        <v>#DIV/0!</v>
      </c>
      <c r="AJ108" s="1"/>
      <c r="AK108" s="1"/>
      <c r="AL108" s="1"/>
      <c r="AM108" s="1"/>
      <c r="AN108" s="1"/>
      <c r="AO108" s="1"/>
      <c r="AP108" s="3"/>
      <c r="AQ108" s="7"/>
      <c r="AR108" s="22">
        <f t="shared" si="73"/>
        <v>0</v>
      </c>
      <c r="AS108" s="270" t="e">
        <f t="shared" si="61"/>
        <v>#DIV/0!</v>
      </c>
      <c r="AT108" s="1"/>
      <c r="AU108" s="1"/>
      <c r="AV108" s="7"/>
      <c r="AW108" s="1"/>
      <c r="AX108" s="1"/>
      <c r="AY108" s="2"/>
      <c r="AZ108" s="3"/>
      <c r="BA108" s="2"/>
      <c r="BB108" s="3"/>
      <c r="BC108" s="4"/>
      <c r="BD108" s="3"/>
      <c r="BE108" s="1"/>
      <c r="BF108" s="1"/>
      <c r="BG108" s="1"/>
      <c r="BH108" s="4"/>
      <c r="BI108" s="3"/>
      <c r="BJ108" s="7"/>
      <c r="BK108" s="1"/>
      <c r="BL108" s="1"/>
      <c r="BM108" s="2"/>
      <c r="BN108" s="3"/>
      <c r="BO108" s="1"/>
      <c r="BP108" s="2"/>
      <c r="BQ108" s="3"/>
      <c r="BR108" s="1"/>
      <c r="BS108" s="2"/>
      <c r="BT108" s="6"/>
      <c r="BU108" s="278"/>
      <c r="BV108" s="272">
        <f t="shared" si="62"/>
        <v>0</v>
      </c>
      <c r="BW108" s="272">
        <f t="shared" si="63"/>
        <v>0</v>
      </c>
      <c r="BX108" s="282" t="e">
        <f t="shared" si="64"/>
        <v>#DIV/0!</v>
      </c>
      <c r="BY108" s="282" t="e">
        <f t="shared" si="65"/>
        <v>#DIV/0!</v>
      </c>
      <c r="BZ108" s="3"/>
      <c r="CA108" s="1"/>
      <c r="CB108" s="1"/>
      <c r="CC108" s="4"/>
      <c r="CD108" s="7"/>
      <c r="CE108" s="7"/>
      <c r="CF108" s="1" t="e">
        <f t="shared" si="66"/>
        <v>#N/A</v>
      </c>
      <c r="CG108" s="1">
        <f t="shared" si="67"/>
        <v>0</v>
      </c>
      <c r="CH108" s="1" t="e">
        <f t="shared" si="72"/>
        <v>#N/A</v>
      </c>
      <c r="CI108" s="1"/>
      <c r="CJ108" s="189" t="e">
        <f t="shared" si="68"/>
        <v>#N/A</v>
      </c>
      <c r="CK108" s="3"/>
      <c r="CL108" s="7"/>
      <c r="CM108" s="1"/>
      <c r="CN108" s="2">
        <v>109</v>
      </c>
      <c r="CO108" s="2">
        <f t="shared" si="74"/>
        <v>0</v>
      </c>
      <c r="CP108" s="2">
        <f t="shared" si="75"/>
        <v>0</v>
      </c>
      <c r="CQ108" s="190" t="e">
        <f t="shared" si="76"/>
        <v>#DIV/0!</v>
      </c>
      <c r="CR108" s="8"/>
      <c r="CS108" s="8"/>
      <c r="CT108" s="8"/>
      <c r="CU108" s="6"/>
      <c r="CV108" s="6"/>
      <c r="CW108" s="6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3"/>
      <c r="DJ108" s="2"/>
      <c r="DK108" s="212" t="e">
        <f t="shared" si="79"/>
        <v>#DIV/0!</v>
      </c>
      <c r="DL108" s="212" t="e">
        <f t="shared" si="80"/>
        <v>#DIV/0!</v>
      </c>
      <c r="DM108" s="3"/>
      <c r="DN108" s="2"/>
      <c r="DO108" s="3"/>
      <c r="DP108" s="2"/>
      <c r="DQ108" s="8"/>
      <c r="DR108" s="3"/>
      <c r="DS108" s="2"/>
      <c r="DT108" s="8"/>
      <c r="DU108" s="3"/>
      <c r="DV108" s="1"/>
      <c r="DW108" s="337" t="e">
        <f t="shared" si="81"/>
        <v>#DIV/0!</v>
      </c>
      <c r="DX108" s="212" t="e">
        <f t="shared" si="82"/>
        <v>#DIV/0!</v>
      </c>
      <c r="DY108" s="303"/>
      <c r="DZ108" s="212"/>
      <c r="EA108" s="3"/>
      <c r="EB108" s="2"/>
      <c r="EC108" s="3"/>
      <c r="ED108" s="2"/>
      <c r="EE108" s="155"/>
      <c r="EF108" s="156"/>
      <c r="EG108" s="155"/>
      <c r="EH108" s="157"/>
      <c r="EI108" s="348">
        <f t="shared" si="69"/>
        <v>0</v>
      </c>
      <c r="EJ108" s="349" t="e">
        <f t="shared" si="83"/>
        <v>#DIV/0!</v>
      </c>
      <c r="EK108" s="240" t="e">
        <f t="shared" si="84"/>
        <v>#DIV/0!</v>
      </c>
      <c r="EL108" s="1"/>
      <c r="EM108" s="19" t="e">
        <f t="shared" si="85"/>
        <v>#DIV/0!</v>
      </c>
      <c r="EN108" s="350" t="e">
        <f t="shared" si="86"/>
        <v>#DIV/0!</v>
      </c>
      <c r="EO108" s="4"/>
      <c r="EP108" s="117"/>
    </row>
    <row r="109" spans="1:146" s="121" customFormat="1" ht="20.100000000000001" customHeight="1">
      <c r="A109" s="162" t="s">
        <v>24</v>
      </c>
      <c r="B109" s="229"/>
      <c r="C109" s="15"/>
      <c r="D109" s="9"/>
      <c r="E109" s="9"/>
      <c r="F109" s="9"/>
      <c r="G109" s="12"/>
      <c r="H109" s="11"/>
      <c r="I109" s="9"/>
      <c r="J109" s="9"/>
      <c r="K109" s="20"/>
      <c r="L109" s="9"/>
      <c r="M109" s="9"/>
      <c r="N109" s="9"/>
      <c r="O109" s="298"/>
      <c r="P109" s="9"/>
      <c r="Q109" s="24">
        <f t="shared" si="77"/>
        <v>0</v>
      </c>
      <c r="R109" s="119">
        <f t="shared" si="59"/>
        <v>0</v>
      </c>
      <c r="S109" s="18">
        <f t="shared" si="78"/>
        <v>0</v>
      </c>
      <c r="T109" s="11"/>
      <c r="U109" s="9"/>
      <c r="V109" s="9"/>
      <c r="W109" s="24">
        <f t="shared" si="60"/>
        <v>0</v>
      </c>
      <c r="X109" s="9"/>
      <c r="Y109" s="9"/>
      <c r="Z109" s="9"/>
      <c r="AA109" s="9"/>
      <c r="AB109" s="12"/>
      <c r="AC109" s="15"/>
      <c r="AD109" s="200"/>
      <c r="AE109" s="200"/>
      <c r="AF109" s="200"/>
      <c r="AG109" s="200"/>
      <c r="AH109" s="241">
        <f t="shared" si="70"/>
        <v>0</v>
      </c>
      <c r="AI109" s="239" t="e">
        <f t="shared" si="71"/>
        <v>#DIV/0!</v>
      </c>
      <c r="AJ109" s="9"/>
      <c r="AK109" s="9"/>
      <c r="AL109" s="9"/>
      <c r="AM109" s="9"/>
      <c r="AN109" s="9"/>
      <c r="AO109" s="9"/>
      <c r="AP109" s="11"/>
      <c r="AQ109" s="15"/>
      <c r="AR109" s="24">
        <f t="shared" si="73"/>
        <v>0</v>
      </c>
      <c r="AS109" s="271" t="e">
        <f t="shared" si="61"/>
        <v>#DIV/0!</v>
      </c>
      <c r="AT109" s="9"/>
      <c r="AU109" s="9"/>
      <c r="AV109" s="15"/>
      <c r="AW109" s="9"/>
      <c r="AX109" s="9"/>
      <c r="AY109" s="10"/>
      <c r="AZ109" s="11"/>
      <c r="BA109" s="10"/>
      <c r="BB109" s="11"/>
      <c r="BC109" s="12"/>
      <c r="BD109" s="11"/>
      <c r="BE109" s="9"/>
      <c r="BF109" s="9"/>
      <c r="BG109" s="9"/>
      <c r="BH109" s="12"/>
      <c r="BI109" s="11"/>
      <c r="BJ109" s="15"/>
      <c r="BK109" s="9"/>
      <c r="BL109" s="9"/>
      <c r="BM109" s="10"/>
      <c r="BN109" s="11"/>
      <c r="BO109" s="9"/>
      <c r="BP109" s="10"/>
      <c r="BQ109" s="11"/>
      <c r="BR109" s="9"/>
      <c r="BS109" s="10"/>
      <c r="BT109" s="14"/>
      <c r="BU109" s="279"/>
      <c r="BV109" s="273">
        <f t="shared" si="62"/>
        <v>0</v>
      </c>
      <c r="BW109" s="273">
        <f t="shared" si="63"/>
        <v>0</v>
      </c>
      <c r="BX109" s="283" t="e">
        <f t="shared" si="64"/>
        <v>#DIV/0!</v>
      </c>
      <c r="BY109" s="283" t="e">
        <f t="shared" si="65"/>
        <v>#DIV/0!</v>
      </c>
      <c r="BZ109" s="11"/>
      <c r="CA109" s="9"/>
      <c r="CB109" s="9"/>
      <c r="CC109" s="12"/>
      <c r="CD109" s="15"/>
      <c r="CE109" s="15"/>
      <c r="CF109" s="9" t="e">
        <f t="shared" si="66"/>
        <v>#N/A</v>
      </c>
      <c r="CG109" s="9">
        <f t="shared" si="67"/>
        <v>0</v>
      </c>
      <c r="CH109" s="9" t="e">
        <f t="shared" si="72"/>
        <v>#N/A</v>
      </c>
      <c r="CI109" s="9"/>
      <c r="CJ109" s="296" t="e">
        <f t="shared" si="68"/>
        <v>#N/A</v>
      </c>
      <c r="CK109" s="11"/>
      <c r="CL109" s="15"/>
      <c r="CM109" s="9"/>
      <c r="CN109" s="10">
        <v>109</v>
      </c>
      <c r="CO109" s="10">
        <f t="shared" si="74"/>
        <v>0</v>
      </c>
      <c r="CP109" s="10">
        <f t="shared" si="75"/>
        <v>0</v>
      </c>
      <c r="CQ109" s="191" t="e">
        <f t="shared" si="76"/>
        <v>#DIV/0!</v>
      </c>
      <c r="CR109" s="16"/>
      <c r="CS109" s="16"/>
      <c r="CT109" s="16"/>
      <c r="CU109" s="14"/>
      <c r="CV109" s="14"/>
      <c r="CW109" s="14"/>
      <c r="CX109" s="16"/>
      <c r="CY109" s="16"/>
      <c r="CZ109" s="16"/>
      <c r="DA109" s="16"/>
      <c r="DB109" s="16"/>
      <c r="DC109" s="16"/>
      <c r="DD109" s="16"/>
      <c r="DE109" s="16"/>
      <c r="DF109" s="16"/>
      <c r="DG109" s="16"/>
      <c r="DH109" s="16"/>
      <c r="DI109" s="11"/>
      <c r="DJ109" s="10"/>
      <c r="DK109" s="213" t="e">
        <f t="shared" si="79"/>
        <v>#DIV/0!</v>
      </c>
      <c r="DL109" s="213" t="e">
        <f t="shared" si="80"/>
        <v>#DIV/0!</v>
      </c>
      <c r="DM109" s="11"/>
      <c r="DN109" s="10"/>
      <c r="DO109" s="11"/>
      <c r="DP109" s="10"/>
      <c r="DQ109" s="16"/>
      <c r="DR109" s="11"/>
      <c r="DS109" s="10"/>
      <c r="DT109" s="16"/>
      <c r="DU109" s="11"/>
      <c r="DV109" s="9"/>
      <c r="DW109" s="338" t="e">
        <f t="shared" si="81"/>
        <v>#DIV/0!</v>
      </c>
      <c r="DX109" s="213" t="e">
        <f t="shared" si="82"/>
        <v>#DIV/0!</v>
      </c>
      <c r="DY109" s="304"/>
      <c r="DZ109" s="213"/>
      <c r="EA109" s="11"/>
      <c r="EB109" s="10"/>
      <c r="EC109" s="11"/>
      <c r="ED109" s="10"/>
      <c r="EE109" s="158"/>
      <c r="EF109" s="159"/>
      <c r="EG109" s="158"/>
      <c r="EH109" s="160"/>
      <c r="EI109" s="351">
        <f t="shared" si="69"/>
        <v>0</v>
      </c>
      <c r="EJ109" s="352" t="e">
        <f t="shared" si="83"/>
        <v>#DIV/0!</v>
      </c>
      <c r="EK109" s="241" t="e">
        <f t="shared" si="84"/>
        <v>#DIV/0!</v>
      </c>
      <c r="EL109" s="9"/>
      <c r="EM109" s="20" t="e">
        <f t="shared" si="85"/>
        <v>#DIV/0!</v>
      </c>
      <c r="EN109" s="353" t="e">
        <f t="shared" si="86"/>
        <v>#DIV/0!</v>
      </c>
      <c r="EO109" s="12"/>
      <c r="EP109" s="120"/>
    </row>
    <row r="110" spans="1:146" s="121" customFormat="1" ht="20.100000000000001" customHeight="1">
      <c r="A110" s="162" t="s">
        <v>24</v>
      </c>
      <c r="B110" s="229"/>
      <c r="C110" s="15"/>
      <c r="D110" s="9"/>
      <c r="E110" s="9"/>
      <c r="F110" s="9"/>
      <c r="G110" s="12"/>
      <c r="H110" s="11"/>
      <c r="I110" s="9"/>
      <c r="J110" s="9"/>
      <c r="K110" s="20"/>
      <c r="L110" s="9"/>
      <c r="M110" s="9"/>
      <c r="N110" s="9"/>
      <c r="O110" s="298"/>
      <c r="P110" s="9"/>
      <c r="Q110" s="24">
        <f t="shared" si="77"/>
        <v>0</v>
      </c>
      <c r="R110" s="119">
        <f t="shared" si="59"/>
        <v>0</v>
      </c>
      <c r="S110" s="18">
        <f t="shared" si="78"/>
        <v>0</v>
      </c>
      <c r="T110" s="11"/>
      <c r="U110" s="9"/>
      <c r="V110" s="9"/>
      <c r="W110" s="24">
        <f t="shared" si="60"/>
        <v>0</v>
      </c>
      <c r="X110" s="9"/>
      <c r="Y110" s="9"/>
      <c r="Z110" s="9"/>
      <c r="AA110" s="9"/>
      <c r="AB110" s="12"/>
      <c r="AC110" s="15"/>
      <c r="AD110" s="200"/>
      <c r="AE110" s="200"/>
      <c r="AF110" s="200"/>
      <c r="AG110" s="200"/>
      <c r="AH110" s="241">
        <f t="shared" si="70"/>
        <v>0</v>
      </c>
      <c r="AI110" s="239" t="e">
        <f t="shared" si="71"/>
        <v>#DIV/0!</v>
      </c>
      <c r="AJ110" s="9"/>
      <c r="AK110" s="9"/>
      <c r="AL110" s="9"/>
      <c r="AM110" s="9"/>
      <c r="AN110" s="9"/>
      <c r="AO110" s="9"/>
      <c r="AP110" s="11"/>
      <c r="AQ110" s="15"/>
      <c r="AR110" s="24">
        <f t="shared" si="73"/>
        <v>0</v>
      </c>
      <c r="AS110" s="271" t="e">
        <f t="shared" si="61"/>
        <v>#DIV/0!</v>
      </c>
      <c r="AT110" s="9"/>
      <c r="AU110" s="9"/>
      <c r="AV110" s="15"/>
      <c r="AW110" s="9"/>
      <c r="AX110" s="9"/>
      <c r="AY110" s="10"/>
      <c r="AZ110" s="11"/>
      <c r="BA110" s="10"/>
      <c r="BB110" s="11"/>
      <c r="BC110" s="12"/>
      <c r="BD110" s="11"/>
      <c r="BE110" s="9"/>
      <c r="BF110" s="9"/>
      <c r="BG110" s="9"/>
      <c r="BH110" s="12"/>
      <c r="BI110" s="11"/>
      <c r="BJ110" s="15"/>
      <c r="BK110" s="9"/>
      <c r="BL110" s="9"/>
      <c r="BM110" s="10"/>
      <c r="BN110" s="11"/>
      <c r="BO110" s="9"/>
      <c r="BP110" s="10"/>
      <c r="BQ110" s="11"/>
      <c r="BR110" s="9"/>
      <c r="BS110" s="10"/>
      <c r="BT110" s="14"/>
      <c r="BU110" s="279"/>
      <c r="BV110" s="273">
        <f t="shared" si="62"/>
        <v>0</v>
      </c>
      <c r="BW110" s="273">
        <f t="shared" si="63"/>
        <v>0</v>
      </c>
      <c r="BX110" s="283" t="e">
        <f t="shared" si="64"/>
        <v>#DIV/0!</v>
      </c>
      <c r="BY110" s="283" t="e">
        <f t="shared" si="65"/>
        <v>#DIV/0!</v>
      </c>
      <c r="BZ110" s="11"/>
      <c r="CA110" s="9"/>
      <c r="CB110" s="9"/>
      <c r="CC110" s="12"/>
      <c r="CD110" s="15"/>
      <c r="CE110" s="15"/>
      <c r="CF110" s="9" t="e">
        <f t="shared" si="66"/>
        <v>#N/A</v>
      </c>
      <c r="CG110" s="9">
        <f t="shared" si="67"/>
        <v>0</v>
      </c>
      <c r="CH110" s="9" t="e">
        <f t="shared" si="72"/>
        <v>#N/A</v>
      </c>
      <c r="CI110" s="9"/>
      <c r="CJ110" s="296" t="e">
        <f t="shared" si="68"/>
        <v>#N/A</v>
      </c>
      <c r="CK110" s="11"/>
      <c r="CL110" s="15"/>
      <c r="CM110" s="9"/>
      <c r="CN110" s="10">
        <v>109</v>
      </c>
      <c r="CO110" s="10">
        <f t="shared" si="74"/>
        <v>0</v>
      </c>
      <c r="CP110" s="10">
        <f t="shared" si="75"/>
        <v>0</v>
      </c>
      <c r="CQ110" s="191" t="e">
        <f t="shared" si="76"/>
        <v>#DIV/0!</v>
      </c>
      <c r="CR110" s="16"/>
      <c r="CS110" s="16"/>
      <c r="CT110" s="16"/>
      <c r="CU110" s="14"/>
      <c r="CV110" s="14"/>
      <c r="CW110" s="14"/>
      <c r="CX110" s="16"/>
      <c r="CY110" s="16"/>
      <c r="CZ110" s="16"/>
      <c r="DA110" s="16"/>
      <c r="DB110" s="16"/>
      <c r="DC110" s="16"/>
      <c r="DD110" s="16"/>
      <c r="DE110" s="16"/>
      <c r="DF110" s="16"/>
      <c r="DG110" s="16"/>
      <c r="DH110" s="16"/>
      <c r="DI110" s="11"/>
      <c r="DJ110" s="10"/>
      <c r="DK110" s="213" t="e">
        <f t="shared" si="79"/>
        <v>#DIV/0!</v>
      </c>
      <c r="DL110" s="213" t="e">
        <f t="shared" si="80"/>
        <v>#DIV/0!</v>
      </c>
      <c r="DM110" s="11"/>
      <c r="DN110" s="10"/>
      <c r="DO110" s="11"/>
      <c r="DP110" s="10"/>
      <c r="DQ110" s="16"/>
      <c r="DR110" s="11"/>
      <c r="DS110" s="10"/>
      <c r="DT110" s="16"/>
      <c r="DU110" s="11"/>
      <c r="DV110" s="9"/>
      <c r="DW110" s="338" t="e">
        <f t="shared" si="81"/>
        <v>#DIV/0!</v>
      </c>
      <c r="DX110" s="213" t="e">
        <f t="shared" si="82"/>
        <v>#DIV/0!</v>
      </c>
      <c r="DY110" s="304"/>
      <c r="DZ110" s="213"/>
      <c r="EA110" s="11"/>
      <c r="EB110" s="10"/>
      <c r="EC110" s="11"/>
      <c r="ED110" s="10"/>
      <c r="EE110" s="158"/>
      <c r="EF110" s="159"/>
      <c r="EG110" s="158"/>
      <c r="EH110" s="160"/>
      <c r="EI110" s="351">
        <f t="shared" si="69"/>
        <v>0</v>
      </c>
      <c r="EJ110" s="352" t="e">
        <f t="shared" si="83"/>
        <v>#DIV/0!</v>
      </c>
      <c r="EK110" s="241" t="e">
        <f t="shared" si="84"/>
        <v>#DIV/0!</v>
      </c>
      <c r="EL110" s="9"/>
      <c r="EM110" s="20" t="e">
        <f t="shared" si="85"/>
        <v>#DIV/0!</v>
      </c>
      <c r="EN110" s="353" t="e">
        <f t="shared" si="86"/>
        <v>#DIV/0!</v>
      </c>
      <c r="EO110" s="12"/>
      <c r="EP110" s="120"/>
    </row>
    <row r="111" spans="1:146" s="118" customFormat="1" ht="20.100000000000001" customHeight="1">
      <c r="A111" s="161" t="s">
        <v>25</v>
      </c>
      <c r="B111" s="228"/>
      <c r="C111" s="7"/>
      <c r="D111" s="1"/>
      <c r="E111" s="1"/>
      <c r="F111" s="1"/>
      <c r="G111" s="4"/>
      <c r="H111" s="3"/>
      <c r="I111" s="1"/>
      <c r="J111" s="1"/>
      <c r="K111" s="19"/>
      <c r="L111" s="1"/>
      <c r="M111" s="1"/>
      <c r="N111" s="1"/>
      <c r="O111" s="297"/>
      <c r="P111" s="1"/>
      <c r="Q111" s="22">
        <f t="shared" si="77"/>
        <v>0</v>
      </c>
      <c r="R111" s="116">
        <f t="shared" si="59"/>
        <v>0</v>
      </c>
      <c r="S111" s="17">
        <f t="shared" si="78"/>
        <v>0</v>
      </c>
      <c r="T111" s="3"/>
      <c r="U111" s="1"/>
      <c r="V111" s="1"/>
      <c r="W111" s="22">
        <f t="shared" si="60"/>
        <v>0</v>
      </c>
      <c r="X111" s="1"/>
      <c r="Y111" s="1"/>
      <c r="Z111" s="1"/>
      <c r="AA111" s="1"/>
      <c r="AB111" s="4"/>
      <c r="AC111" s="7"/>
      <c r="AD111" s="199"/>
      <c r="AE111" s="199"/>
      <c r="AF111" s="199"/>
      <c r="AG111" s="199"/>
      <c r="AH111" s="240">
        <f t="shared" si="70"/>
        <v>0</v>
      </c>
      <c r="AI111" s="237" t="e">
        <f t="shared" si="71"/>
        <v>#DIV/0!</v>
      </c>
      <c r="AJ111" s="1"/>
      <c r="AK111" s="1"/>
      <c r="AL111" s="1"/>
      <c r="AM111" s="1"/>
      <c r="AN111" s="1"/>
      <c r="AO111" s="1"/>
      <c r="AP111" s="3"/>
      <c r="AQ111" s="7"/>
      <c r="AR111" s="22">
        <f t="shared" si="73"/>
        <v>0</v>
      </c>
      <c r="AS111" s="270" t="e">
        <f t="shared" si="61"/>
        <v>#DIV/0!</v>
      </c>
      <c r="AT111" s="1"/>
      <c r="AU111" s="1"/>
      <c r="AV111" s="7"/>
      <c r="AW111" s="1"/>
      <c r="AX111" s="1"/>
      <c r="AY111" s="2"/>
      <c r="AZ111" s="3"/>
      <c r="BA111" s="2"/>
      <c r="BB111" s="3"/>
      <c r="BC111" s="4"/>
      <c r="BD111" s="3"/>
      <c r="BE111" s="1"/>
      <c r="BF111" s="1"/>
      <c r="BG111" s="1"/>
      <c r="BH111" s="4"/>
      <c r="BI111" s="3"/>
      <c r="BJ111" s="7"/>
      <c r="BK111" s="1"/>
      <c r="BL111" s="1"/>
      <c r="BM111" s="2"/>
      <c r="BN111" s="3"/>
      <c r="BO111" s="1"/>
      <c r="BP111" s="2"/>
      <c r="BQ111" s="3"/>
      <c r="BR111" s="1"/>
      <c r="BS111" s="2"/>
      <c r="BT111" s="6"/>
      <c r="BU111" s="278"/>
      <c r="BV111" s="272">
        <f t="shared" si="62"/>
        <v>0</v>
      </c>
      <c r="BW111" s="272">
        <f t="shared" si="63"/>
        <v>0</v>
      </c>
      <c r="BX111" s="282" t="e">
        <f t="shared" si="64"/>
        <v>#DIV/0!</v>
      </c>
      <c r="BY111" s="282" t="e">
        <f t="shared" si="65"/>
        <v>#DIV/0!</v>
      </c>
      <c r="BZ111" s="3"/>
      <c r="CA111" s="1"/>
      <c r="CB111" s="1"/>
      <c r="CC111" s="4"/>
      <c r="CD111" s="7"/>
      <c r="CE111" s="7"/>
      <c r="CF111" s="1" t="e">
        <f t="shared" si="66"/>
        <v>#N/A</v>
      </c>
      <c r="CG111" s="1">
        <f t="shared" si="67"/>
        <v>0</v>
      </c>
      <c r="CH111" s="1" t="e">
        <f t="shared" si="72"/>
        <v>#N/A</v>
      </c>
      <c r="CI111" s="1"/>
      <c r="CJ111" s="189" t="e">
        <f t="shared" si="68"/>
        <v>#N/A</v>
      </c>
      <c r="CK111" s="3"/>
      <c r="CL111" s="7"/>
      <c r="CM111" s="1"/>
      <c r="CN111" s="2">
        <v>109</v>
      </c>
      <c r="CO111" s="2">
        <f t="shared" si="74"/>
        <v>0</v>
      </c>
      <c r="CP111" s="2">
        <f t="shared" si="75"/>
        <v>0</v>
      </c>
      <c r="CQ111" s="190" t="e">
        <f t="shared" si="76"/>
        <v>#DIV/0!</v>
      </c>
      <c r="CR111" s="8"/>
      <c r="CS111" s="8"/>
      <c r="CT111" s="8"/>
      <c r="CU111" s="6"/>
      <c r="CV111" s="6"/>
      <c r="CW111" s="6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3"/>
      <c r="DJ111" s="2"/>
      <c r="DK111" s="212" t="e">
        <f t="shared" si="79"/>
        <v>#DIV/0!</v>
      </c>
      <c r="DL111" s="212" t="e">
        <f t="shared" si="80"/>
        <v>#DIV/0!</v>
      </c>
      <c r="DM111" s="3"/>
      <c r="DN111" s="2"/>
      <c r="DO111" s="3"/>
      <c r="DP111" s="2"/>
      <c r="DQ111" s="8"/>
      <c r="DR111" s="3"/>
      <c r="DS111" s="2"/>
      <c r="DT111" s="8"/>
      <c r="DU111" s="3"/>
      <c r="DV111" s="1"/>
      <c r="DW111" s="337" t="e">
        <f t="shared" si="81"/>
        <v>#DIV/0!</v>
      </c>
      <c r="DX111" s="212" t="e">
        <f t="shared" si="82"/>
        <v>#DIV/0!</v>
      </c>
      <c r="DY111" s="303"/>
      <c r="DZ111" s="212"/>
      <c r="EA111" s="3"/>
      <c r="EB111" s="2"/>
      <c r="EC111" s="3"/>
      <c r="ED111" s="2"/>
      <c r="EE111" s="155"/>
      <c r="EF111" s="156"/>
      <c r="EG111" s="155"/>
      <c r="EH111" s="157"/>
      <c r="EI111" s="348">
        <f t="shared" si="69"/>
        <v>0</v>
      </c>
      <c r="EJ111" s="349" t="e">
        <f t="shared" si="83"/>
        <v>#DIV/0!</v>
      </c>
      <c r="EK111" s="240" t="e">
        <f t="shared" si="84"/>
        <v>#DIV/0!</v>
      </c>
      <c r="EL111" s="1"/>
      <c r="EM111" s="19" t="e">
        <f t="shared" si="85"/>
        <v>#DIV/0!</v>
      </c>
      <c r="EN111" s="350" t="e">
        <f t="shared" si="86"/>
        <v>#DIV/0!</v>
      </c>
      <c r="EO111" s="4"/>
      <c r="EP111" s="117"/>
    </row>
    <row r="112" spans="1:146" s="118" customFormat="1" ht="20.100000000000001" customHeight="1">
      <c r="A112" s="161" t="s">
        <v>25</v>
      </c>
      <c r="B112" s="228"/>
      <c r="C112" s="7"/>
      <c r="D112" s="1"/>
      <c r="E112" s="1"/>
      <c r="F112" s="1"/>
      <c r="G112" s="4"/>
      <c r="H112" s="3"/>
      <c r="I112" s="1"/>
      <c r="J112" s="1"/>
      <c r="K112" s="19"/>
      <c r="L112" s="1"/>
      <c r="M112" s="1"/>
      <c r="N112" s="1"/>
      <c r="O112" s="297"/>
      <c r="P112" s="1"/>
      <c r="Q112" s="22">
        <f t="shared" si="77"/>
        <v>0</v>
      </c>
      <c r="R112" s="116">
        <f t="shared" si="59"/>
        <v>0</v>
      </c>
      <c r="S112" s="17">
        <f t="shared" si="78"/>
        <v>0</v>
      </c>
      <c r="T112" s="3"/>
      <c r="U112" s="1"/>
      <c r="V112" s="1"/>
      <c r="W112" s="22">
        <f t="shared" si="60"/>
        <v>0</v>
      </c>
      <c r="X112" s="1"/>
      <c r="Y112" s="1"/>
      <c r="Z112" s="1"/>
      <c r="AA112" s="1"/>
      <c r="AB112" s="4"/>
      <c r="AC112" s="7"/>
      <c r="AD112" s="199"/>
      <c r="AE112" s="199"/>
      <c r="AF112" s="199"/>
      <c r="AG112" s="199"/>
      <c r="AH112" s="240">
        <f t="shared" si="70"/>
        <v>0</v>
      </c>
      <c r="AI112" s="237" t="e">
        <f t="shared" si="71"/>
        <v>#DIV/0!</v>
      </c>
      <c r="AJ112" s="1"/>
      <c r="AK112" s="1"/>
      <c r="AL112" s="1"/>
      <c r="AM112" s="1"/>
      <c r="AN112" s="1"/>
      <c r="AO112" s="1"/>
      <c r="AP112" s="3"/>
      <c r="AQ112" s="7"/>
      <c r="AR112" s="22">
        <f t="shared" si="73"/>
        <v>0</v>
      </c>
      <c r="AS112" s="270" t="e">
        <f t="shared" si="61"/>
        <v>#DIV/0!</v>
      </c>
      <c r="AT112" s="1"/>
      <c r="AU112" s="1"/>
      <c r="AV112" s="7"/>
      <c r="AW112" s="1"/>
      <c r="AX112" s="1"/>
      <c r="AY112" s="2"/>
      <c r="AZ112" s="3"/>
      <c r="BA112" s="2"/>
      <c r="BB112" s="3"/>
      <c r="BC112" s="4"/>
      <c r="BD112" s="3"/>
      <c r="BE112" s="1"/>
      <c r="BF112" s="1"/>
      <c r="BG112" s="1"/>
      <c r="BH112" s="4"/>
      <c r="BI112" s="3"/>
      <c r="BJ112" s="7"/>
      <c r="BK112" s="1"/>
      <c r="BL112" s="1"/>
      <c r="BM112" s="2"/>
      <c r="BN112" s="3"/>
      <c r="BO112" s="1"/>
      <c r="BP112" s="2"/>
      <c r="BQ112" s="3"/>
      <c r="BR112" s="1"/>
      <c r="BS112" s="2"/>
      <c r="BT112" s="6"/>
      <c r="BU112" s="278"/>
      <c r="BV112" s="272">
        <f t="shared" si="62"/>
        <v>0</v>
      </c>
      <c r="BW112" s="272">
        <f t="shared" si="63"/>
        <v>0</v>
      </c>
      <c r="BX112" s="282" t="e">
        <f t="shared" si="64"/>
        <v>#DIV/0!</v>
      </c>
      <c r="BY112" s="282" t="e">
        <f t="shared" si="65"/>
        <v>#DIV/0!</v>
      </c>
      <c r="BZ112" s="3"/>
      <c r="CA112" s="1"/>
      <c r="CB112" s="1"/>
      <c r="CC112" s="4"/>
      <c r="CD112" s="7"/>
      <c r="CE112" s="7"/>
      <c r="CF112" s="1" t="e">
        <f t="shared" si="66"/>
        <v>#N/A</v>
      </c>
      <c r="CG112" s="1">
        <f t="shared" si="67"/>
        <v>0</v>
      </c>
      <c r="CH112" s="1" t="e">
        <f t="shared" si="72"/>
        <v>#N/A</v>
      </c>
      <c r="CI112" s="1"/>
      <c r="CJ112" s="189" t="e">
        <f t="shared" si="68"/>
        <v>#N/A</v>
      </c>
      <c r="CK112" s="3"/>
      <c r="CL112" s="7"/>
      <c r="CM112" s="1"/>
      <c r="CN112" s="2">
        <v>109</v>
      </c>
      <c r="CO112" s="2">
        <f t="shared" si="74"/>
        <v>0</v>
      </c>
      <c r="CP112" s="2">
        <f t="shared" si="75"/>
        <v>0</v>
      </c>
      <c r="CQ112" s="190" t="e">
        <f t="shared" si="76"/>
        <v>#DIV/0!</v>
      </c>
      <c r="CR112" s="8"/>
      <c r="CS112" s="8"/>
      <c r="CT112" s="8"/>
      <c r="CU112" s="6"/>
      <c r="CV112" s="6"/>
      <c r="CW112" s="6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3"/>
      <c r="DJ112" s="2"/>
      <c r="DK112" s="212" t="e">
        <f t="shared" si="79"/>
        <v>#DIV/0!</v>
      </c>
      <c r="DL112" s="212" t="e">
        <f t="shared" si="80"/>
        <v>#DIV/0!</v>
      </c>
      <c r="DM112" s="3"/>
      <c r="DN112" s="2"/>
      <c r="DO112" s="3"/>
      <c r="DP112" s="2"/>
      <c r="DQ112" s="8"/>
      <c r="DR112" s="3"/>
      <c r="DS112" s="2"/>
      <c r="DT112" s="8"/>
      <c r="DU112" s="3"/>
      <c r="DV112" s="1"/>
      <c r="DW112" s="337" t="e">
        <f t="shared" si="81"/>
        <v>#DIV/0!</v>
      </c>
      <c r="DX112" s="212" t="e">
        <f t="shared" si="82"/>
        <v>#DIV/0!</v>
      </c>
      <c r="DY112" s="303"/>
      <c r="DZ112" s="212"/>
      <c r="EA112" s="3"/>
      <c r="EB112" s="2"/>
      <c r="EC112" s="3"/>
      <c r="ED112" s="2"/>
      <c r="EE112" s="155"/>
      <c r="EF112" s="156"/>
      <c r="EG112" s="155"/>
      <c r="EH112" s="157"/>
      <c r="EI112" s="348">
        <f t="shared" si="69"/>
        <v>0</v>
      </c>
      <c r="EJ112" s="349" t="e">
        <f t="shared" si="83"/>
        <v>#DIV/0!</v>
      </c>
      <c r="EK112" s="240" t="e">
        <f t="shared" si="84"/>
        <v>#DIV/0!</v>
      </c>
      <c r="EL112" s="1"/>
      <c r="EM112" s="19" t="e">
        <f t="shared" si="85"/>
        <v>#DIV/0!</v>
      </c>
      <c r="EN112" s="350" t="e">
        <f t="shared" si="86"/>
        <v>#DIV/0!</v>
      </c>
      <c r="EO112" s="4"/>
      <c r="EP112" s="117"/>
    </row>
    <row r="113" spans="1:146" s="121" customFormat="1" ht="20.100000000000001" customHeight="1">
      <c r="A113" s="162" t="s">
        <v>25</v>
      </c>
      <c r="B113" s="229"/>
      <c r="C113" s="15"/>
      <c r="D113" s="9"/>
      <c r="E113" s="9"/>
      <c r="F113" s="9"/>
      <c r="G113" s="12"/>
      <c r="H113" s="11"/>
      <c r="I113" s="9"/>
      <c r="J113" s="9"/>
      <c r="K113" s="20"/>
      <c r="L113" s="9"/>
      <c r="M113" s="9"/>
      <c r="N113" s="9"/>
      <c r="O113" s="298"/>
      <c r="P113" s="9"/>
      <c r="Q113" s="24">
        <f t="shared" si="77"/>
        <v>0</v>
      </c>
      <c r="R113" s="119">
        <f t="shared" si="59"/>
        <v>0</v>
      </c>
      <c r="S113" s="18">
        <f t="shared" si="78"/>
        <v>0</v>
      </c>
      <c r="T113" s="11"/>
      <c r="U113" s="9"/>
      <c r="V113" s="9"/>
      <c r="W113" s="24">
        <f t="shared" si="60"/>
        <v>0</v>
      </c>
      <c r="X113" s="9"/>
      <c r="Y113" s="9"/>
      <c r="Z113" s="9"/>
      <c r="AA113" s="9"/>
      <c r="AB113" s="12"/>
      <c r="AC113" s="15"/>
      <c r="AD113" s="200"/>
      <c r="AE113" s="200"/>
      <c r="AF113" s="200"/>
      <c r="AG113" s="200"/>
      <c r="AH113" s="241">
        <f t="shared" si="70"/>
        <v>0</v>
      </c>
      <c r="AI113" s="239" t="e">
        <f t="shared" si="71"/>
        <v>#DIV/0!</v>
      </c>
      <c r="AJ113" s="9"/>
      <c r="AK113" s="9"/>
      <c r="AL113" s="9"/>
      <c r="AM113" s="9"/>
      <c r="AN113" s="9"/>
      <c r="AO113" s="9"/>
      <c r="AP113" s="11"/>
      <c r="AQ113" s="15"/>
      <c r="AR113" s="24">
        <f t="shared" si="73"/>
        <v>0</v>
      </c>
      <c r="AS113" s="271" t="e">
        <f t="shared" si="61"/>
        <v>#DIV/0!</v>
      </c>
      <c r="AT113" s="9"/>
      <c r="AU113" s="9"/>
      <c r="AV113" s="15"/>
      <c r="AW113" s="9"/>
      <c r="AX113" s="9"/>
      <c r="AY113" s="10"/>
      <c r="AZ113" s="11"/>
      <c r="BA113" s="10"/>
      <c r="BB113" s="11"/>
      <c r="BC113" s="12"/>
      <c r="BD113" s="11"/>
      <c r="BE113" s="9"/>
      <c r="BF113" s="9"/>
      <c r="BG113" s="9"/>
      <c r="BH113" s="12"/>
      <c r="BI113" s="11"/>
      <c r="BJ113" s="15"/>
      <c r="BK113" s="9"/>
      <c r="BL113" s="9"/>
      <c r="BM113" s="10"/>
      <c r="BN113" s="11"/>
      <c r="BO113" s="9"/>
      <c r="BP113" s="10"/>
      <c r="BQ113" s="11"/>
      <c r="BR113" s="9"/>
      <c r="BS113" s="10"/>
      <c r="BT113" s="14"/>
      <c r="BU113" s="279"/>
      <c r="BV113" s="273">
        <f t="shared" si="62"/>
        <v>0</v>
      </c>
      <c r="BW113" s="273">
        <f t="shared" si="63"/>
        <v>0</v>
      </c>
      <c r="BX113" s="283" t="e">
        <f t="shared" si="64"/>
        <v>#DIV/0!</v>
      </c>
      <c r="BY113" s="283" t="e">
        <f t="shared" si="65"/>
        <v>#DIV/0!</v>
      </c>
      <c r="BZ113" s="11"/>
      <c r="CA113" s="9"/>
      <c r="CB113" s="9"/>
      <c r="CC113" s="12"/>
      <c r="CD113" s="15"/>
      <c r="CE113" s="15"/>
      <c r="CF113" s="9" t="e">
        <f t="shared" si="66"/>
        <v>#N/A</v>
      </c>
      <c r="CG113" s="9">
        <f t="shared" si="67"/>
        <v>0</v>
      </c>
      <c r="CH113" s="9" t="e">
        <f t="shared" si="72"/>
        <v>#N/A</v>
      </c>
      <c r="CI113" s="9"/>
      <c r="CJ113" s="296" t="e">
        <f t="shared" si="68"/>
        <v>#N/A</v>
      </c>
      <c r="CK113" s="11"/>
      <c r="CL113" s="15"/>
      <c r="CM113" s="9"/>
      <c r="CN113" s="10">
        <v>109</v>
      </c>
      <c r="CO113" s="10">
        <f t="shared" si="74"/>
        <v>0</v>
      </c>
      <c r="CP113" s="10">
        <f t="shared" si="75"/>
        <v>0</v>
      </c>
      <c r="CQ113" s="191" t="e">
        <f t="shared" si="76"/>
        <v>#DIV/0!</v>
      </c>
      <c r="CR113" s="16"/>
      <c r="CS113" s="16"/>
      <c r="CT113" s="16"/>
      <c r="CU113" s="14"/>
      <c r="CV113" s="14"/>
      <c r="CW113" s="14"/>
      <c r="CX113" s="16"/>
      <c r="CY113" s="16"/>
      <c r="CZ113" s="16"/>
      <c r="DA113" s="16"/>
      <c r="DB113" s="16"/>
      <c r="DC113" s="16"/>
      <c r="DD113" s="16"/>
      <c r="DE113" s="16"/>
      <c r="DF113" s="16"/>
      <c r="DG113" s="16"/>
      <c r="DH113" s="16"/>
      <c r="DI113" s="11"/>
      <c r="DJ113" s="10"/>
      <c r="DK113" s="213" t="e">
        <f t="shared" si="79"/>
        <v>#DIV/0!</v>
      </c>
      <c r="DL113" s="213" t="e">
        <f t="shared" si="80"/>
        <v>#DIV/0!</v>
      </c>
      <c r="DM113" s="11"/>
      <c r="DN113" s="10"/>
      <c r="DO113" s="11"/>
      <c r="DP113" s="10"/>
      <c r="DQ113" s="16"/>
      <c r="DR113" s="11"/>
      <c r="DS113" s="10"/>
      <c r="DT113" s="16"/>
      <c r="DU113" s="11"/>
      <c r="DV113" s="9"/>
      <c r="DW113" s="338" t="e">
        <f t="shared" si="81"/>
        <v>#DIV/0!</v>
      </c>
      <c r="DX113" s="213" t="e">
        <f t="shared" si="82"/>
        <v>#DIV/0!</v>
      </c>
      <c r="DY113" s="304"/>
      <c r="DZ113" s="213"/>
      <c r="EA113" s="11"/>
      <c r="EB113" s="10"/>
      <c r="EC113" s="11"/>
      <c r="ED113" s="10"/>
      <c r="EE113" s="158"/>
      <c r="EF113" s="159"/>
      <c r="EG113" s="158"/>
      <c r="EH113" s="160"/>
      <c r="EI113" s="351">
        <f t="shared" si="69"/>
        <v>0</v>
      </c>
      <c r="EJ113" s="352" t="e">
        <f t="shared" si="83"/>
        <v>#DIV/0!</v>
      </c>
      <c r="EK113" s="241" t="e">
        <f t="shared" si="84"/>
        <v>#DIV/0!</v>
      </c>
      <c r="EL113" s="9"/>
      <c r="EM113" s="20" t="e">
        <f t="shared" si="85"/>
        <v>#DIV/0!</v>
      </c>
      <c r="EN113" s="353" t="e">
        <f t="shared" si="86"/>
        <v>#DIV/0!</v>
      </c>
      <c r="EO113" s="12"/>
      <c r="EP113" s="120"/>
    </row>
    <row r="114" spans="1:146" s="121" customFormat="1" ht="20.100000000000001" customHeight="1">
      <c r="A114" s="162" t="s">
        <v>25</v>
      </c>
      <c r="B114" s="229"/>
      <c r="C114" s="15"/>
      <c r="D114" s="9"/>
      <c r="E114" s="9"/>
      <c r="F114" s="9"/>
      <c r="G114" s="12"/>
      <c r="H114" s="11"/>
      <c r="I114" s="9"/>
      <c r="J114" s="9"/>
      <c r="K114" s="20"/>
      <c r="L114" s="9"/>
      <c r="M114" s="9"/>
      <c r="N114" s="9"/>
      <c r="O114" s="298"/>
      <c r="P114" s="9"/>
      <c r="Q114" s="24">
        <f t="shared" si="77"/>
        <v>0</v>
      </c>
      <c r="R114" s="119">
        <f t="shared" si="59"/>
        <v>0</v>
      </c>
      <c r="S114" s="18">
        <f t="shared" si="78"/>
        <v>0</v>
      </c>
      <c r="T114" s="11"/>
      <c r="U114" s="9"/>
      <c r="V114" s="9"/>
      <c r="W114" s="24">
        <f t="shared" si="60"/>
        <v>0</v>
      </c>
      <c r="X114" s="9"/>
      <c r="Y114" s="9"/>
      <c r="Z114" s="9"/>
      <c r="AA114" s="9"/>
      <c r="AB114" s="12"/>
      <c r="AC114" s="15"/>
      <c r="AD114" s="200"/>
      <c r="AE114" s="200"/>
      <c r="AF114" s="200"/>
      <c r="AG114" s="200"/>
      <c r="AH114" s="241">
        <f t="shared" si="70"/>
        <v>0</v>
      </c>
      <c r="AI114" s="239" t="e">
        <f t="shared" si="71"/>
        <v>#DIV/0!</v>
      </c>
      <c r="AJ114" s="9"/>
      <c r="AK114" s="9"/>
      <c r="AL114" s="9"/>
      <c r="AM114" s="9"/>
      <c r="AN114" s="9"/>
      <c r="AO114" s="9"/>
      <c r="AP114" s="11"/>
      <c r="AQ114" s="15"/>
      <c r="AR114" s="24">
        <f t="shared" si="73"/>
        <v>0</v>
      </c>
      <c r="AS114" s="271" t="e">
        <f t="shared" si="61"/>
        <v>#DIV/0!</v>
      </c>
      <c r="AT114" s="9"/>
      <c r="AU114" s="9"/>
      <c r="AV114" s="15"/>
      <c r="AW114" s="9"/>
      <c r="AX114" s="9"/>
      <c r="AY114" s="10"/>
      <c r="AZ114" s="11"/>
      <c r="BA114" s="10"/>
      <c r="BB114" s="11"/>
      <c r="BC114" s="12"/>
      <c r="BD114" s="11"/>
      <c r="BE114" s="9"/>
      <c r="BF114" s="9"/>
      <c r="BG114" s="9"/>
      <c r="BH114" s="12"/>
      <c r="BI114" s="11"/>
      <c r="BJ114" s="15"/>
      <c r="BK114" s="9"/>
      <c r="BL114" s="9"/>
      <c r="BM114" s="10"/>
      <c r="BN114" s="11"/>
      <c r="BO114" s="9"/>
      <c r="BP114" s="10"/>
      <c r="BQ114" s="11"/>
      <c r="BR114" s="9"/>
      <c r="BS114" s="10"/>
      <c r="BT114" s="14"/>
      <c r="BU114" s="279"/>
      <c r="BV114" s="273">
        <f t="shared" si="62"/>
        <v>0</v>
      </c>
      <c r="BW114" s="273">
        <f t="shared" si="63"/>
        <v>0</v>
      </c>
      <c r="BX114" s="283" t="e">
        <f t="shared" si="64"/>
        <v>#DIV/0!</v>
      </c>
      <c r="BY114" s="283" t="e">
        <f t="shared" si="65"/>
        <v>#DIV/0!</v>
      </c>
      <c r="BZ114" s="11"/>
      <c r="CA114" s="9"/>
      <c r="CB114" s="9"/>
      <c r="CC114" s="12"/>
      <c r="CD114" s="15"/>
      <c r="CE114" s="15"/>
      <c r="CF114" s="9" t="e">
        <f t="shared" si="66"/>
        <v>#N/A</v>
      </c>
      <c r="CG114" s="9">
        <f t="shared" si="67"/>
        <v>0</v>
      </c>
      <c r="CH114" s="9" t="e">
        <f t="shared" si="72"/>
        <v>#N/A</v>
      </c>
      <c r="CI114" s="9"/>
      <c r="CJ114" s="296" t="e">
        <f t="shared" si="68"/>
        <v>#N/A</v>
      </c>
      <c r="CK114" s="11"/>
      <c r="CL114" s="15"/>
      <c r="CM114" s="9"/>
      <c r="CN114" s="10">
        <v>109</v>
      </c>
      <c r="CO114" s="10">
        <f t="shared" si="74"/>
        <v>0</v>
      </c>
      <c r="CP114" s="10">
        <f t="shared" si="75"/>
        <v>0</v>
      </c>
      <c r="CQ114" s="191" t="e">
        <f t="shared" si="76"/>
        <v>#DIV/0!</v>
      </c>
      <c r="CR114" s="16"/>
      <c r="CS114" s="16"/>
      <c r="CT114" s="16"/>
      <c r="CU114" s="14"/>
      <c r="CV114" s="14"/>
      <c r="CW114" s="14"/>
      <c r="CX114" s="16"/>
      <c r="CY114" s="16"/>
      <c r="CZ114" s="16"/>
      <c r="DA114" s="16"/>
      <c r="DB114" s="16"/>
      <c r="DC114" s="16"/>
      <c r="DD114" s="16"/>
      <c r="DE114" s="16"/>
      <c r="DF114" s="16"/>
      <c r="DG114" s="16"/>
      <c r="DH114" s="16"/>
      <c r="DI114" s="11"/>
      <c r="DJ114" s="10"/>
      <c r="DK114" s="213" t="e">
        <f t="shared" si="79"/>
        <v>#DIV/0!</v>
      </c>
      <c r="DL114" s="213" t="e">
        <f t="shared" si="80"/>
        <v>#DIV/0!</v>
      </c>
      <c r="DM114" s="11"/>
      <c r="DN114" s="10"/>
      <c r="DO114" s="11"/>
      <c r="DP114" s="10"/>
      <c r="DQ114" s="16"/>
      <c r="DR114" s="11"/>
      <c r="DS114" s="10"/>
      <c r="DT114" s="16"/>
      <c r="DU114" s="11"/>
      <c r="DV114" s="9"/>
      <c r="DW114" s="338" t="e">
        <f t="shared" si="81"/>
        <v>#DIV/0!</v>
      </c>
      <c r="DX114" s="213" t="e">
        <f t="shared" si="82"/>
        <v>#DIV/0!</v>
      </c>
      <c r="DY114" s="304"/>
      <c r="DZ114" s="213"/>
      <c r="EA114" s="11"/>
      <c r="EB114" s="10"/>
      <c r="EC114" s="11"/>
      <c r="ED114" s="10"/>
      <c r="EE114" s="158"/>
      <c r="EF114" s="159"/>
      <c r="EG114" s="158"/>
      <c r="EH114" s="160"/>
      <c r="EI114" s="351">
        <f t="shared" si="69"/>
        <v>0</v>
      </c>
      <c r="EJ114" s="352" t="e">
        <f t="shared" si="83"/>
        <v>#DIV/0!</v>
      </c>
      <c r="EK114" s="241" t="e">
        <f t="shared" si="84"/>
        <v>#DIV/0!</v>
      </c>
      <c r="EL114" s="9"/>
      <c r="EM114" s="20" t="e">
        <f t="shared" si="85"/>
        <v>#DIV/0!</v>
      </c>
      <c r="EN114" s="353" t="e">
        <f t="shared" si="86"/>
        <v>#DIV/0!</v>
      </c>
      <c r="EO114" s="12"/>
      <c r="EP114" s="120"/>
    </row>
    <row r="115" spans="1:146" s="118" customFormat="1" ht="20.100000000000001" customHeight="1">
      <c r="A115" s="161" t="s">
        <v>26</v>
      </c>
      <c r="B115" s="228"/>
      <c r="C115" s="7"/>
      <c r="D115" s="1"/>
      <c r="E115" s="1"/>
      <c r="F115" s="1"/>
      <c r="G115" s="4"/>
      <c r="H115" s="3"/>
      <c r="I115" s="1"/>
      <c r="J115" s="1"/>
      <c r="K115" s="19"/>
      <c r="L115" s="1"/>
      <c r="M115" s="1"/>
      <c r="N115" s="1"/>
      <c r="O115" s="297"/>
      <c r="P115" s="1"/>
      <c r="Q115" s="22">
        <f t="shared" si="77"/>
        <v>0</v>
      </c>
      <c r="R115" s="116">
        <f t="shared" si="59"/>
        <v>0</v>
      </c>
      <c r="S115" s="17">
        <f t="shared" si="78"/>
        <v>0</v>
      </c>
      <c r="T115" s="3"/>
      <c r="U115" s="1"/>
      <c r="V115" s="1"/>
      <c r="W115" s="22">
        <f t="shared" si="60"/>
        <v>0</v>
      </c>
      <c r="X115" s="1"/>
      <c r="Y115" s="1"/>
      <c r="Z115" s="1"/>
      <c r="AA115" s="1"/>
      <c r="AB115" s="4"/>
      <c r="AC115" s="7"/>
      <c r="AD115" s="199"/>
      <c r="AE115" s="199"/>
      <c r="AF115" s="199"/>
      <c r="AG115" s="199"/>
      <c r="AH115" s="240">
        <f t="shared" si="70"/>
        <v>0</v>
      </c>
      <c r="AI115" s="237" t="e">
        <f t="shared" si="71"/>
        <v>#DIV/0!</v>
      </c>
      <c r="AJ115" s="1"/>
      <c r="AK115" s="1"/>
      <c r="AL115" s="1"/>
      <c r="AM115" s="1"/>
      <c r="AN115" s="1"/>
      <c r="AO115" s="1"/>
      <c r="AP115" s="3"/>
      <c r="AQ115" s="7"/>
      <c r="AR115" s="22">
        <f t="shared" si="73"/>
        <v>0</v>
      </c>
      <c r="AS115" s="270" t="e">
        <f t="shared" si="61"/>
        <v>#DIV/0!</v>
      </c>
      <c r="AT115" s="1"/>
      <c r="AU115" s="1"/>
      <c r="AV115" s="7"/>
      <c r="AW115" s="1"/>
      <c r="AX115" s="1"/>
      <c r="AY115" s="2"/>
      <c r="AZ115" s="3"/>
      <c r="BA115" s="2"/>
      <c r="BB115" s="3"/>
      <c r="BC115" s="4"/>
      <c r="BD115" s="3"/>
      <c r="BE115" s="1"/>
      <c r="BF115" s="1"/>
      <c r="BG115" s="1"/>
      <c r="BH115" s="4"/>
      <c r="BI115" s="3"/>
      <c r="BJ115" s="7"/>
      <c r="BK115" s="1"/>
      <c r="BL115" s="1"/>
      <c r="BM115" s="2"/>
      <c r="BN115" s="3"/>
      <c r="BO115" s="1"/>
      <c r="BP115" s="2"/>
      <c r="BQ115" s="3"/>
      <c r="BR115" s="1"/>
      <c r="BS115" s="2"/>
      <c r="BT115" s="6"/>
      <c r="BU115" s="278"/>
      <c r="BV115" s="272">
        <f t="shared" si="62"/>
        <v>0</v>
      </c>
      <c r="BW115" s="272">
        <f t="shared" si="63"/>
        <v>0</v>
      </c>
      <c r="BX115" s="282" t="e">
        <f t="shared" si="64"/>
        <v>#DIV/0!</v>
      </c>
      <c r="BY115" s="282" t="e">
        <f t="shared" si="65"/>
        <v>#DIV/0!</v>
      </c>
      <c r="BZ115" s="3"/>
      <c r="CA115" s="1"/>
      <c r="CB115" s="1"/>
      <c r="CC115" s="4"/>
      <c r="CD115" s="7"/>
      <c r="CE115" s="7"/>
      <c r="CF115" s="1" t="e">
        <f t="shared" si="66"/>
        <v>#N/A</v>
      </c>
      <c r="CG115" s="1">
        <f t="shared" si="67"/>
        <v>0</v>
      </c>
      <c r="CH115" s="1" t="e">
        <f t="shared" si="72"/>
        <v>#N/A</v>
      </c>
      <c r="CI115" s="1"/>
      <c r="CJ115" s="189" t="e">
        <f t="shared" si="68"/>
        <v>#N/A</v>
      </c>
      <c r="CK115" s="3"/>
      <c r="CL115" s="7"/>
      <c r="CM115" s="1"/>
      <c r="CN115" s="2">
        <v>109</v>
      </c>
      <c r="CO115" s="2">
        <f t="shared" si="74"/>
        <v>0</v>
      </c>
      <c r="CP115" s="2">
        <f t="shared" si="75"/>
        <v>0</v>
      </c>
      <c r="CQ115" s="190" t="e">
        <f t="shared" si="76"/>
        <v>#DIV/0!</v>
      </c>
      <c r="CR115" s="8"/>
      <c r="CS115" s="8"/>
      <c r="CT115" s="8"/>
      <c r="CU115" s="6"/>
      <c r="CV115" s="6"/>
      <c r="CW115" s="6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3"/>
      <c r="DJ115" s="2"/>
      <c r="DK115" s="212" t="e">
        <f t="shared" si="79"/>
        <v>#DIV/0!</v>
      </c>
      <c r="DL115" s="212" t="e">
        <f t="shared" si="80"/>
        <v>#DIV/0!</v>
      </c>
      <c r="DM115" s="3"/>
      <c r="DN115" s="2"/>
      <c r="DO115" s="3"/>
      <c r="DP115" s="2"/>
      <c r="DQ115" s="8"/>
      <c r="DR115" s="3"/>
      <c r="DS115" s="2"/>
      <c r="DT115" s="8"/>
      <c r="DU115" s="3"/>
      <c r="DV115" s="1"/>
      <c r="DW115" s="337" t="e">
        <f t="shared" si="81"/>
        <v>#DIV/0!</v>
      </c>
      <c r="DX115" s="212" t="e">
        <f t="shared" si="82"/>
        <v>#DIV/0!</v>
      </c>
      <c r="DY115" s="303"/>
      <c r="DZ115" s="212"/>
      <c r="EA115" s="3"/>
      <c r="EB115" s="2"/>
      <c r="EC115" s="3"/>
      <c r="ED115" s="2"/>
      <c r="EE115" s="155"/>
      <c r="EF115" s="156"/>
      <c r="EG115" s="155"/>
      <c r="EH115" s="157"/>
      <c r="EI115" s="348">
        <f t="shared" si="69"/>
        <v>0</v>
      </c>
      <c r="EJ115" s="349" t="e">
        <f t="shared" si="83"/>
        <v>#DIV/0!</v>
      </c>
      <c r="EK115" s="240" t="e">
        <f t="shared" si="84"/>
        <v>#DIV/0!</v>
      </c>
      <c r="EL115" s="1"/>
      <c r="EM115" s="19" t="e">
        <f t="shared" si="85"/>
        <v>#DIV/0!</v>
      </c>
      <c r="EN115" s="350" t="e">
        <f t="shared" si="86"/>
        <v>#DIV/0!</v>
      </c>
      <c r="EO115" s="4"/>
      <c r="EP115" s="117"/>
    </row>
    <row r="116" spans="1:146" s="118" customFormat="1" ht="20.100000000000001" customHeight="1">
      <c r="A116" s="161" t="s">
        <v>26</v>
      </c>
      <c r="B116" s="228"/>
      <c r="C116" s="7"/>
      <c r="D116" s="1"/>
      <c r="E116" s="1"/>
      <c r="F116" s="1"/>
      <c r="G116" s="4"/>
      <c r="H116" s="3"/>
      <c r="I116" s="1"/>
      <c r="J116" s="1"/>
      <c r="K116" s="19"/>
      <c r="L116" s="1"/>
      <c r="M116" s="1"/>
      <c r="N116" s="1"/>
      <c r="O116" s="297"/>
      <c r="P116" s="1"/>
      <c r="Q116" s="22">
        <f t="shared" si="77"/>
        <v>0</v>
      </c>
      <c r="R116" s="116">
        <f t="shared" si="59"/>
        <v>0</v>
      </c>
      <c r="S116" s="17">
        <f t="shared" si="78"/>
        <v>0</v>
      </c>
      <c r="T116" s="3"/>
      <c r="U116" s="1"/>
      <c r="V116" s="1"/>
      <c r="W116" s="22">
        <f t="shared" si="60"/>
        <v>0</v>
      </c>
      <c r="X116" s="1"/>
      <c r="Y116" s="1"/>
      <c r="Z116" s="1"/>
      <c r="AA116" s="1"/>
      <c r="AB116" s="4"/>
      <c r="AC116" s="7"/>
      <c r="AD116" s="199"/>
      <c r="AE116" s="199"/>
      <c r="AF116" s="199"/>
      <c r="AG116" s="199"/>
      <c r="AH116" s="240">
        <f t="shared" si="70"/>
        <v>0</v>
      </c>
      <c r="AI116" s="237" t="e">
        <f t="shared" si="71"/>
        <v>#DIV/0!</v>
      </c>
      <c r="AJ116" s="1"/>
      <c r="AK116" s="1"/>
      <c r="AL116" s="1"/>
      <c r="AM116" s="1"/>
      <c r="AN116" s="1"/>
      <c r="AO116" s="1"/>
      <c r="AP116" s="3"/>
      <c r="AQ116" s="7"/>
      <c r="AR116" s="22">
        <f t="shared" si="73"/>
        <v>0</v>
      </c>
      <c r="AS116" s="270" t="e">
        <f t="shared" si="61"/>
        <v>#DIV/0!</v>
      </c>
      <c r="AT116" s="1"/>
      <c r="AU116" s="1"/>
      <c r="AV116" s="7"/>
      <c r="AW116" s="1"/>
      <c r="AX116" s="1"/>
      <c r="AY116" s="2"/>
      <c r="AZ116" s="3"/>
      <c r="BA116" s="2"/>
      <c r="BB116" s="3"/>
      <c r="BC116" s="4"/>
      <c r="BD116" s="3"/>
      <c r="BE116" s="1"/>
      <c r="BF116" s="1"/>
      <c r="BG116" s="1"/>
      <c r="BH116" s="4"/>
      <c r="BI116" s="3"/>
      <c r="BJ116" s="7"/>
      <c r="BK116" s="1"/>
      <c r="BL116" s="1"/>
      <c r="BM116" s="2"/>
      <c r="BN116" s="3"/>
      <c r="BO116" s="1"/>
      <c r="BP116" s="2"/>
      <c r="BQ116" s="3"/>
      <c r="BR116" s="1"/>
      <c r="BS116" s="2"/>
      <c r="BT116" s="6"/>
      <c r="BU116" s="278"/>
      <c r="BV116" s="272">
        <f t="shared" si="62"/>
        <v>0</v>
      </c>
      <c r="BW116" s="272">
        <f t="shared" si="63"/>
        <v>0</v>
      </c>
      <c r="BX116" s="282" t="e">
        <f t="shared" si="64"/>
        <v>#DIV/0!</v>
      </c>
      <c r="BY116" s="282" t="e">
        <f t="shared" si="65"/>
        <v>#DIV/0!</v>
      </c>
      <c r="BZ116" s="3"/>
      <c r="CA116" s="1"/>
      <c r="CB116" s="1"/>
      <c r="CC116" s="4"/>
      <c r="CD116" s="7"/>
      <c r="CE116" s="7"/>
      <c r="CF116" s="1" t="e">
        <f t="shared" si="66"/>
        <v>#N/A</v>
      </c>
      <c r="CG116" s="1">
        <f t="shared" si="67"/>
        <v>0</v>
      </c>
      <c r="CH116" s="1" t="e">
        <f t="shared" si="72"/>
        <v>#N/A</v>
      </c>
      <c r="CI116" s="1"/>
      <c r="CJ116" s="189" t="e">
        <f t="shared" si="68"/>
        <v>#N/A</v>
      </c>
      <c r="CK116" s="3"/>
      <c r="CL116" s="7"/>
      <c r="CM116" s="1"/>
      <c r="CN116" s="2">
        <v>109</v>
      </c>
      <c r="CO116" s="2">
        <f t="shared" si="74"/>
        <v>0</v>
      </c>
      <c r="CP116" s="2">
        <f t="shared" si="75"/>
        <v>0</v>
      </c>
      <c r="CQ116" s="190" t="e">
        <f t="shared" si="76"/>
        <v>#DIV/0!</v>
      </c>
      <c r="CR116" s="8"/>
      <c r="CS116" s="8"/>
      <c r="CT116" s="8"/>
      <c r="CU116" s="6"/>
      <c r="CV116" s="6"/>
      <c r="CW116" s="6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3"/>
      <c r="DJ116" s="2"/>
      <c r="DK116" s="212" t="e">
        <f t="shared" si="79"/>
        <v>#DIV/0!</v>
      </c>
      <c r="DL116" s="212" t="e">
        <f t="shared" si="80"/>
        <v>#DIV/0!</v>
      </c>
      <c r="DM116" s="3"/>
      <c r="DN116" s="2"/>
      <c r="DO116" s="3"/>
      <c r="DP116" s="2"/>
      <c r="DQ116" s="8"/>
      <c r="DR116" s="3"/>
      <c r="DS116" s="2"/>
      <c r="DT116" s="8"/>
      <c r="DU116" s="3"/>
      <c r="DV116" s="1"/>
      <c r="DW116" s="337" t="e">
        <f t="shared" si="81"/>
        <v>#DIV/0!</v>
      </c>
      <c r="DX116" s="212" t="e">
        <f t="shared" si="82"/>
        <v>#DIV/0!</v>
      </c>
      <c r="DY116" s="303"/>
      <c r="DZ116" s="212"/>
      <c r="EA116" s="3"/>
      <c r="EB116" s="2"/>
      <c r="EC116" s="3"/>
      <c r="ED116" s="2"/>
      <c r="EE116" s="155"/>
      <c r="EF116" s="156"/>
      <c r="EG116" s="155"/>
      <c r="EH116" s="157"/>
      <c r="EI116" s="348">
        <f t="shared" si="69"/>
        <v>0</v>
      </c>
      <c r="EJ116" s="349" t="e">
        <f t="shared" si="83"/>
        <v>#DIV/0!</v>
      </c>
      <c r="EK116" s="240" t="e">
        <f t="shared" si="84"/>
        <v>#DIV/0!</v>
      </c>
      <c r="EL116" s="1"/>
      <c r="EM116" s="19" t="e">
        <f t="shared" si="85"/>
        <v>#DIV/0!</v>
      </c>
      <c r="EN116" s="350" t="e">
        <f t="shared" si="86"/>
        <v>#DIV/0!</v>
      </c>
      <c r="EO116" s="4"/>
      <c r="EP116" s="117"/>
    </row>
    <row r="117" spans="1:146" s="121" customFormat="1" ht="20.100000000000001" customHeight="1">
      <c r="A117" s="162" t="s">
        <v>26</v>
      </c>
      <c r="B117" s="229"/>
      <c r="C117" s="15"/>
      <c r="D117" s="9"/>
      <c r="E117" s="9"/>
      <c r="F117" s="9"/>
      <c r="G117" s="12"/>
      <c r="H117" s="11"/>
      <c r="I117" s="9"/>
      <c r="J117" s="9"/>
      <c r="K117" s="20"/>
      <c r="L117" s="9"/>
      <c r="M117" s="9"/>
      <c r="N117" s="9"/>
      <c r="O117" s="298"/>
      <c r="P117" s="9"/>
      <c r="Q117" s="24">
        <f t="shared" si="77"/>
        <v>0</v>
      </c>
      <c r="R117" s="119">
        <f t="shared" si="59"/>
        <v>0</v>
      </c>
      <c r="S117" s="18">
        <f t="shared" si="78"/>
        <v>0</v>
      </c>
      <c r="T117" s="11"/>
      <c r="U117" s="9"/>
      <c r="V117" s="9"/>
      <c r="W117" s="24">
        <f t="shared" si="60"/>
        <v>0</v>
      </c>
      <c r="X117" s="9"/>
      <c r="Y117" s="9"/>
      <c r="Z117" s="9"/>
      <c r="AA117" s="9"/>
      <c r="AB117" s="12"/>
      <c r="AC117" s="15"/>
      <c r="AD117" s="200"/>
      <c r="AE117" s="200"/>
      <c r="AF117" s="200"/>
      <c r="AG117" s="200"/>
      <c r="AH117" s="241">
        <f t="shared" si="70"/>
        <v>0</v>
      </c>
      <c r="AI117" s="239" t="e">
        <f t="shared" si="71"/>
        <v>#DIV/0!</v>
      </c>
      <c r="AJ117" s="9"/>
      <c r="AK117" s="9"/>
      <c r="AL117" s="9"/>
      <c r="AM117" s="9"/>
      <c r="AN117" s="9"/>
      <c r="AO117" s="9"/>
      <c r="AP117" s="11"/>
      <c r="AQ117" s="15"/>
      <c r="AR117" s="24">
        <f t="shared" si="73"/>
        <v>0</v>
      </c>
      <c r="AS117" s="271" t="e">
        <f t="shared" si="61"/>
        <v>#DIV/0!</v>
      </c>
      <c r="AT117" s="9"/>
      <c r="AU117" s="9"/>
      <c r="AV117" s="15"/>
      <c r="AW117" s="9"/>
      <c r="AX117" s="9"/>
      <c r="AY117" s="10"/>
      <c r="AZ117" s="11"/>
      <c r="BA117" s="10"/>
      <c r="BB117" s="11"/>
      <c r="BC117" s="12"/>
      <c r="BD117" s="11"/>
      <c r="BE117" s="9"/>
      <c r="BF117" s="9"/>
      <c r="BG117" s="9"/>
      <c r="BH117" s="12"/>
      <c r="BI117" s="11"/>
      <c r="BJ117" s="15"/>
      <c r="BK117" s="9"/>
      <c r="BL117" s="9"/>
      <c r="BM117" s="10"/>
      <c r="BN117" s="11"/>
      <c r="BO117" s="9"/>
      <c r="BP117" s="10"/>
      <c r="BQ117" s="11"/>
      <c r="BR117" s="9"/>
      <c r="BS117" s="10"/>
      <c r="BT117" s="14"/>
      <c r="BU117" s="279"/>
      <c r="BV117" s="273">
        <f t="shared" si="62"/>
        <v>0</v>
      </c>
      <c r="BW117" s="273">
        <f t="shared" si="63"/>
        <v>0</v>
      </c>
      <c r="BX117" s="283" t="e">
        <f t="shared" si="64"/>
        <v>#DIV/0!</v>
      </c>
      <c r="BY117" s="283" t="e">
        <f t="shared" si="65"/>
        <v>#DIV/0!</v>
      </c>
      <c r="BZ117" s="11"/>
      <c r="CA117" s="9"/>
      <c r="CB117" s="9"/>
      <c r="CC117" s="12"/>
      <c r="CD117" s="15"/>
      <c r="CE117" s="15"/>
      <c r="CF117" s="9" t="e">
        <f t="shared" si="66"/>
        <v>#N/A</v>
      </c>
      <c r="CG117" s="9">
        <f t="shared" si="67"/>
        <v>0</v>
      </c>
      <c r="CH117" s="9" t="e">
        <f t="shared" si="72"/>
        <v>#N/A</v>
      </c>
      <c r="CI117" s="9"/>
      <c r="CJ117" s="296" t="e">
        <f t="shared" si="68"/>
        <v>#N/A</v>
      </c>
      <c r="CK117" s="11"/>
      <c r="CL117" s="15"/>
      <c r="CM117" s="9"/>
      <c r="CN117" s="10">
        <v>109</v>
      </c>
      <c r="CO117" s="10">
        <f t="shared" si="74"/>
        <v>0</v>
      </c>
      <c r="CP117" s="10">
        <f t="shared" si="75"/>
        <v>0</v>
      </c>
      <c r="CQ117" s="191" t="e">
        <f t="shared" si="76"/>
        <v>#DIV/0!</v>
      </c>
      <c r="CR117" s="16"/>
      <c r="CS117" s="16"/>
      <c r="CT117" s="16"/>
      <c r="CU117" s="14"/>
      <c r="CV117" s="14"/>
      <c r="CW117" s="14"/>
      <c r="CX117" s="16"/>
      <c r="CY117" s="16"/>
      <c r="CZ117" s="16"/>
      <c r="DA117" s="16"/>
      <c r="DB117" s="16"/>
      <c r="DC117" s="16"/>
      <c r="DD117" s="16"/>
      <c r="DE117" s="16"/>
      <c r="DF117" s="16"/>
      <c r="DG117" s="16"/>
      <c r="DH117" s="16"/>
      <c r="DI117" s="11"/>
      <c r="DJ117" s="10"/>
      <c r="DK117" s="213" t="e">
        <f t="shared" si="79"/>
        <v>#DIV/0!</v>
      </c>
      <c r="DL117" s="213" t="e">
        <f t="shared" si="80"/>
        <v>#DIV/0!</v>
      </c>
      <c r="DM117" s="11"/>
      <c r="DN117" s="10"/>
      <c r="DO117" s="11"/>
      <c r="DP117" s="10"/>
      <c r="DQ117" s="16"/>
      <c r="DR117" s="11"/>
      <c r="DS117" s="10"/>
      <c r="DT117" s="16"/>
      <c r="DU117" s="11"/>
      <c r="DV117" s="9"/>
      <c r="DW117" s="338" t="e">
        <f t="shared" si="81"/>
        <v>#DIV/0!</v>
      </c>
      <c r="DX117" s="213" t="e">
        <f t="shared" si="82"/>
        <v>#DIV/0!</v>
      </c>
      <c r="DY117" s="304"/>
      <c r="DZ117" s="213"/>
      <c r="EA117" s="11"/>
      <c r="EB117" s="10"/>
      <c r="EC117" s="11"/>
      <c r="ED117" s="10"/>
      <c r="EE117" s="158"/>
      <c r="EF117" s="159"/>
      <c r="EG117" s="158"/>
      <c r="EH117" s="160"/>
      <c r="EI117" s="351">
        <f t="shared" si="69"/>
        <v>0</v>
      </c>
      <c r="EJ117" s="352" t="e">
        <f t="shared" si="83"/>
        <v>#DIV/0!</v>
      </c>
      <c r="EK117" s="241" t="e">
        <f t="shared" si="84"/>
        <v>#DIV/0!</v>
      </c>
      <c r="EL117" s="9"/>
      <c r="EM117" s="20" t="e">
        <f t="shared" si="85"/>
        <v>#DIV/0!</v>
      </c>
      <c r="EN117" s="353" t="e">
        <f t="shared" si="86"/>
        <v>#DIV/0!</v>
      </c>
      <c r="EO117" s="12"/>
      <c r="EP117" s="120"/>
    </row>
    <row r="118" spans="1:146" s="121" customFormat="1" ht="20.100000000000001" customHeight="1">
      <c r="A118" s="162" t="s">
        <v>26</v>
      </c>
      <c r="B118" s="229"/>
      <c r="C118" s="15"/>
      <c r="D118" s="9"/>
      <c r="E118" s="9"/>
      <c r="F118" s="9"/>
      <c r="G118" s="12"/>
      <c r="H118" s="11"/>
      <c r="I118" s="9"/>
      <c r="J118" s="9"/>
      <c r="K118" s="20"/>
      <c r="L118" s="9"/>
      <c r="M118" s="9"/>
      <c r="N118" s="9"/>
      <c r="O118" s="298"/>
      <c r="P118" s="9"/>
      <c r="Q118" s="24">
        <f t="shared" si="77"/>
        <v>0</v>
      </c>
      <c r="R118" s="119">
        <f t="shared" si="59"/>
        <v>0</v>
      </c>
      <c r="S118" s="18">
        <f t="shared" si="78"/>
        <v>0</v>
      </c>
      <c r="T118" s="11"/>
      <c r="U118" s="9"/>
      <c r="V118" s="9"/>
      <c r="W118" s="24">
        <f t="shared" si="60"/>
        <v>0</v>
      </c>
      <c r="X118" s="9"/>
      <c r="Y118" s="9"/>
      <c r="Z118" s="9"/>
      <c r="AA118" s="9"/>
      <c r="AB118" s="12"/>
      <c r="AC118" s="15"/>
      <c r="AD118" s="200"/>
      <c r="AE118" s="200"/>
      <c r="AF118" s="200"/>
      <c r="AG118" s="200"/>
      <c r="AH118" s="241">
        <f t="shared" si="70"/>
        <v>0</v>
      </c>
      <c r="AI118" s="239" t="e">
        <f t="shared" si="71"/>
        <v>#DIV/0!</v>
      </c>
      <c r="AJ118" s="9"/>
      <c r="AK118" s="9"/>
      <c r="AL118" s="9"/>
      <c r="AM118" s="9"/>
      <c r="AN118" s="9"/>
      <c r="AO118" s="9"/>
      <c r="AP118" s="11"/>
      <c r="AQ118" s="15"/>
      <c r="AR118" s="24">
        <f t="shared" si="73"/>
        <v>0</v>
      </c>
      <c r="AS118" s="271" t="e">
        <f t="shared" si="61"/>
        <v>#DIV/0!</v>
      </c>
      <c r="AT118" s="9"/>
      <c r="AU118" s="9"/>
      <c r="AV118" s="15"/>
      <c r="AW118" s="9"/>
      <c r="AX118" s="9"/>
      <c r="AY118" s="10"/>
      <c r="AZ118" s="11"/>
      <c r="BA118" s="10"/>
      <c r="BB118" s="11"/>
      <c r="BC118" s="12"/>
      <c r="BD118" s="11"/>
      <c r="BE118" s="9"/>
      <c r="BF118" s="9"/>
      <c r="BG118" s="9"/>
      <c r="BH118" s="12"/>
      <c r="BI118" s="11"/>
      <c r="BJ118" s="15"/>
      <c r="BK118" s="9"/>
      <c r="BL118" s="9"/>
      <c r="BM118" s="10"/>
      <c r="BN118" s="11"/>
      <c r="BO118" s="9"/>
      <c r="BP118" s="10"/>
      <c r="BQ118" s="11"/>
      <c r="BR118" s="9"/>
      <c r="BS118" s="10"/>
      <c r="BT118" s="14"/>
      <c r="BU118" s="279"/>
      <c r="BV118" s="273">
        <f t="shared" si="62"/>
        <v>0</v>
      </c>
      <c r="BW118" s="273">
        <f t="shared" si="63"/>
        <v>0</v>
      </c>
      <c r="BX118" s="283" t="e">
        <f t="shared" si="64"/>
        <v>#DIV/0!</v>
      </c>
      <c r="BY118" s="283" t="e">
        <f t="shared" si="65"/>
        <v>#DIV/0!</v>
      </c>
      <c r="BZ118" s="11"/>
      <c r="CA118" s="9"/>
      <c r="CB118" s="9"/>
      <c r="CC118" s="12"/>
      <c r="CD118" s="15"/>
      <c r="CE118" s="15"/>
      <c r="CF118" s="9" t="e">
        <f t="shared" si="66"/>
        <v>#N/A</v>
      </c>
      <c r="CG118" s="9">
        <f t="shared" si="67"/>
        <v>0</v>
      </c>
      <c r="CH118" s="9" t="e">
        <f t="shared" si="72"/>
        <v>#N/A</v>
      </c>
      <c r="CI118" s="9"/>
      <c r="CJ118" s="296" t="e">
        <f t="shared" si="68"/>
        <v>#N/A</v>
      </c>
      <c r="CK118" s="11"/>
      <c r="CL118" s="15"/>
      <c r="CM118" s="9"/>
      <c r="CN118" s="10">
        <v>109</v>
      </c>
      <c r="CO118" s="10">
        <f t="shared" si="74"/>
        <v>0</v>
      </c>
      <c r="CP118" s="10">
        <f t="shared" si="75"/>
        <v>0</v>
      </c>
      <c r="CQ118" s="191" t="e">
        <f t="shared" si="76"/>
        <v>#DIV/0!</v>
      </c>
      <c r="CR118" s="16"/>
      <c r="CS118" s="16"/>
      <c r="CT118" s="16"/>
      <c r="CU118" s="14"/>
      <c r="CV118" s="14"/>
      <c r="CW118" s="14"/>
      <c r="CX118" s="16"/>
      <c r="CY118" s="16"/>
      <c r="CZ118" s="16"/>
      <c r="DA118" s="16"/>
      <c r="DB118" s="16"/>
      <c r="DC118" s="16"/>
      <c r="DD118" s="16"/>
      <c r="DE118" s="16"/>
      <c r="DF118" s="16"/>
      <c r="DG118" s="16"/>
      <c r="DH118" s="16"/>
      <c r="DI118" s="11"/>
      <c r="DJ118" s="10"/>
      <c r="DK118" s="213" t="e">
        <f t="shared" si="79"/>
        <v>#DIV/0!</v>
      </c>
      <c r="DL118" s="213" t="e">
        <f t="shared" si="80"/>
        <v>#DIV/0!</v>
      </c>
      <c r="DM118" s="11"/>
      <c r="DN118" s="10"/>
      <c r="DO118" s="11"/>
      <c r="DP118" s="10"/>
      <c r="DQ118" s="16"/>
      <c r="DR118" s="11"/>
      <c r="DS118" s="10"/>
      <c r="DT118" s="16"/>
      <c r="DU118" s="11"/>
      <c r="DV118" s="9"/>
      <c r="DW118" s="338" t="e">
        <f t="shared" si="81"/>
        <v>#DIV/0!</v>
      </c>
      <c r="DX118" s="213" t="e">
        <f t="shared" si="82"/>
        <v>#DIV/0!</v>
      </c>
      <c r="DY118" s="304"/>
      <c r="DZ118" s="213"/>
      <c r="EA118" s="11"/>
      <c r="EB118" s="10"/>
      <c r="EC118" s="11"/>
      <c r="ED118" s="10"/>
      <c r="EE118" s="158"/>
      <c r="EF118" s="159"/>
      <c r="EG118" s="158"/>
      <c r="EH118" s="160"/>
      <c r="EI118" s="351">
        <f t="shared" si="69"/>
        <v>0</v>
      </c>
      <c r="EJ118" s="352" t="e">
        <f t="shared" si="83"/>
        <v>#DIV/0!</v>
      </c>
      <c r="EK118" s="241" t="e">
        <f t="shared" si="84"/>
        <v>#DIV/0!</v>
      </c>
      <c r="EL118" s="9"/>
      <c r="EM118" s="20" t="e">
        <f t="shared" si="85"/>
        <v>#DIV/0!</v>
      </c>
      <c r="EN118" s="353" t="e">
        <f t="shared" si="86"/>
        <v>#DIV/0!</v>
      </c>
      <c r="EO118" s="12"/>
      <c r="EP118" s="120"/>
    </row>
    <row r="119" spans="1:146" s="118" customFormat="1" ht="20.100000000000001" customHeight="1">
      <c r="A119" s="161" t="s">
        <v>27</v>
      </c>
      <c r="B119" s="228"/>
      <c r="C119" s="7"/>
      <c r="D119" s="1"/>
      <c r="E119" s="1"/>
      <c r="F119" s="1"/>
      <c r="G119" s="4"/>
      <c r="H119" s="3"/>
      <c r="I119" s="1"/>
      <c r="J119" s="1"/>
      <c r="K119" s="19"/>
      <c r="L119" s="1"/>
      <c r="M119" s="1"/>
      <c r="N119" s="1"/>
      <c r="O119" s="297"/>
      <c r="P119" s="1"/>
      <c r="Q119" s="22">
        <f t="shared" si="77"/>
        <v>0</v>
      </c>
      <c r="R119" s="116">
        <f t="shared" si="59"/>
        <v>0</v>
      </c>
      <c r="S119" s="17">
        <f t="shared" si="78"/>
        <v>0</v>
      </c>
      <c r="T119" s="3"/>
      <c r="U119" s="1"/>
      <c r="V119" s="1"/>
      <c r="W119" s="22">
        <f t="shared" si="60"/>
        <v>0</v>
      </c>
      <c r="X119" s="1"/>
      <c r="Y119" s="1"/>
      <c r="Z119" s="1"/>
      <c r="AA119" s="1"/>
      <c r="AB119" s="4"/>
      <c r="AC119" s="7"/>
      <c r="AD119" s="199"/>
      <c r="AE119" s="199"/>
      <c r="AF119" s="199"/>
      <c r="AG119" s="199"/>
      <c r="AH119" s="240">
        <f t="shared" si="70"/>
        <v>0</v>
      </c>
      <c r="AI119" s="237" t="e">
        <f t="shared" si="71"/>
        <v>#DIV/0!</v>
      </c>
      <c r="AJ119" s="1"/>
      <c r="AK119" s="1"/>
      <c r="AL119" s="1"/>
      <c r="AM119" s="1"/>
      <c r="AN119" s="1"/>
      <c r="AO119" s="1"/>
      <c r="AP119" s="3"/>
      <c r="AQ119" s="7"/>
      <c r="AR119" s="22">
        <f t="shared" si="73"/>
        <v>0</v>
      </c>
      <c r="AS119" s="270" t="e">
        <f t="shared" si="61"/>
        <v>#DIV/0!</v>
      </c>
      <c r="AT119" s="1"/>
      <c r="AU119" s="1"/>
      <c r="AV119" s="7"/>
      <c r="AW119" s="1"/>
      <c r="AX119" s="1"/>
      <c r="AY119" s="2"/>
      <c r="AZ119" s="3"/>
      <c r="BA119" s="2"/>
      <c r="BB119" s="3"/>
      <c r="BC119" s="4"/>
      <c r="BD119" s="3"/>
      <c r="BE119" s="1"/>
      <c r="BF119" s="1"/>
      <c r="BG119" s="1"/>
      <c r="BH119" s="4"/>
      <c r="BI119" s="3"/>
      <c r="BJ119" s="7"/>
      <c r="BK119" s="1"/>
      <c r="BL119" s="1"/>
      <c r="BM119" s="2"/>
      <c r="BN119" s="3"/>
      <c r="BO119" s="1"/>
      <c r="BP119" s="2"/>
      <c r="BQ119" s="3"/>
      <c r="BR119" s="1"/>
      <c r="BS119" s="2"/>
      <c r="BT119" s="6"/>
      <c r="BU119" s="278"/>
      <c r="BV119" s="272">
        <f t="shared" si="62"/>
        <v>0</v>
      </c>
      <c r="BW119" s="272">
        <f t="shared" si="63"/>
        <v>0</v>
      </c>
      <c r="BX119" s="282" t="e">
        <f t="shared" si="64"/>
        <v>#DIV/0!</v>
      </c>
      <c r="BY119" s="282" t="e">
        <f t="shared" si="65"/>
        <v>#DIV/0!</v>
      </c>
      <c r="BZ119" s="3"/>
      <c r="CA119" s="1"/>
      <c r="CB119" s="1"/>
      <c r="CC119" s="4"/>
      <c r="CD119" s="7"/>
      <c r="CE119" s="7"/>
      <c r="CF119" s="1" t="e">
        <f t="shared" si="66"/>
        <v>#N/A</v>
      </c>
      <c r="CG119" s="1">
        <f t="shared" si="67"/>
        <v>0</v>
      </c>
      <c r="CH119" s="1" t="e">
        <f t="shared" si="72"/>
        <v>#N/A</v>
      </c>
      <c r="CI119" s="1"/>
      <c r="CJ119" s="189" t="e">
        <f t="shared" si="68"/>
        <v>#N/A</v>
      </c>
      <c r="CK119" s="3"/>
      <c r="CL119" s="7"/>
      <c r="CM119" s="1"/>
      <c r="CN119" s="2">
        <v>109</v>
      </c>
      <c r="CO119" s="2">
        <f t="shared" si="74"/>
        <v>0</v>
      </c>
      <c r="CP119" s="2">
        <f t="shared" si="75"/>
        <v>0</v>
      </c>
      <c r="CQ119" s="190" t="e">
        <f t="shared" si="76"/>
        <v>#DIV/0!</v>
      </c>
      <c r="CR119" s="8"/>
      <c r="CS119" s="8"/>
      <c r="CT119" s="8"/>
      <c r="CU119" s="6"/>
      <c r="CV119" s="6"/>
      <c r="CW119" s="6"/>
      <c r="CX119" s="8"/>
      <c r="CY119" s="8"/>
      <c r="CZ119" s="8"/>
      <c r="DA119" s="8"/>
      <c r="DB119" s="8"/>
      <c r="DC119" s="8"/>
      <c r="DD119" s="8"/>
      <c r="DE119" s="8"/>
      <c r="DF119" s="8"/>
      <c r="DG119" s="8"/>
      <c r="DH119" s="8"/>
      <c r="DI119" s="3"/>
      <c r="DJ119" s="2"/>
      <c r="DK119" s="212" t="e">
        <f t="shared" si="79"/>
        <v>#DIV/0!</v>
      </c>
      <c r="DL119" s="212" t="e">
        <f t="shared" si="80"/>
        <v>#DIV/0!</v>
      </c>
      <c r="DM119" s="3"/>
      <c r="DN119" s="2"/>
      <c r="DO119" s="3"/>
      <c r="DP119" s="2"/>
      <c r="DQ119" s="8"/>
      <c r="DR119" s="3"/>
      <c r="DS119" s="2"/>
      <c r="DT119" s="8"/>
      <c r="DU119" s="3"/>
      <c r="DV119" s="1"/>
      <c r="DW119" s="337" t="e">
        <f t="shared" si="81"/>
        <v>#DIV/0!</v>
      </c>
      <c r="DX119" s="212" t="e">
        <f t="shared" si="82"/>
        <v>#DIV/0!</v>
      </c>
      <c r="DY119" s="303"/>
      <c r="DZ119" s="212"/>
      <c r="EA119" s="3"/>
      <c r="EB119" s="2"/>
      <c r="EC119" s="3"/>
      <c r="ED119" s="2"/>
      <c r="EE119" s="155"/>
      <c r="EF119" s="156"/>
      <c r="EG119" s="155"/>
      <c r="EH119" s="157"/>
      <c r="EI119" s="348">
        <f t="shared" si="69"/>
        <v>0</v>
      </c>
      <c r="EJ119" s="349" t="e">
        <f t="shared" si="83"/>
        <v>#DIV/0!</v>
      </c>
      <c r="EK119" s="240" t="e">
        <f t="shared" si="84"/>
        <v>#DIV/0!</v>
      </c>
      <c r="EL119" s="1"/>
      <c r="EM119" s="19" t="e">
        <f t="shared" si="85"/>
        <v>#DIV/0!</v>
      </c>
      <c r="EN119" s="350" t="e">
        <f t="shared" si="86"/>
        <v>#DIV/0!</v>
      </c>
      <c r="EO119" s="4"/>
      <c r="EP119" s="117"/>
    </row>
    <row r="120" spans="1:146" s="118" customFormat="1" ht="20.100000000000001" customHeight="1">
      <c r="A120" s="161" t="s">
        <v>27</v>
      </c>
      <c r="B120" s="228"/>
      <c r="C120" s="7"/>
      <c r="D120" s="1"/>
      <c r="E120" s="1"/>
      <c r="F120" s="1"/>
      <c r="G120" s="4"/>
      <c r="H120" s="3"/>
      <c r="I120" s="1"/>
      <c r="J120" s="1"/>
      <c r="K120" s="19"/>
      <c r="L120" s="1"/>
      <c r="M120" s="1"/>
      <c r="N120" s="1"/>
      <c r="O120" s="297"/>
      <c r="P120" s="1"/>
      <c r="Q120" s="22">
        <f t="shared" si="77"/>
        <v>0</v>
      </c>
      <c r="R120" s="116">
        <f t="shared" si="59"/>
        <v>0</v>
      </c>
      <c r="S120" s="17">
        <f t="shared" si="78"/>
        <v>0</v>
      </c>
      <c r="T120" s="3"/>
      <c r="U120" s="1"/>
      <c r="V120" s="1"/>
      <c r="W120" s="22">
        <f t="shared" si="60"/>
        <v>0</v>
      </c>
      <c r="X120" s="1"/>
      <c r="Y120" s="1"/>
      <c r="Z120" s="1"/>
      <c r="AA120" s="1"/>
      <c r="AB120" s="4"/>
      <c r="AC120" s="7"/>
      <c r="AD120" s="199"/>
      <c r="AE120" s="199"/>
      <c r="AF120" s="199"/>
      <c r="AG120" s="199"/>
      <c r="AH120" s="240">
        <f t="shared" si="70"/>
        <v>0</v>
      </c>
      <c r="AI120" s="237" t="e">
        <f t="shared" si="71"/>
        <v>#DIV/0!</v>
      </c>
      <c r="AJ120" s="1"/>
      <c r="AK120" s="1"/>
      <c r="AL120" s="1"/>
      <c r="AM120" s="1"/>
      <c r="AN120" s="1"/>
      <c r="AO120" s="1"/>
      <c r="AP120" s="3"/>
      <c r="AQ120" s="7"/>
      <c r="AR120" s="22">
        <f t="shared" si="73"/>
        <v>0</v>
      </c>
      <c r="AS120" s="270" t="e">
        <f t="shared" si="61"/>
        <v>#DIV/0!</v>
      </c>
      <c r="AT120" s="1"/>
      <c r="AU120" s="1"/>
      <c r="AV120" s="7"/>
      <c r="AW120" s="1"/>
      <c r="AX120" s="1"/>
      <c r="AY120" s="2"/>
      <c r="AZ120" s="3"/>
      <c r="BA120" s="2"/>
      <c r="BB120" s="3"/>
      <c r="BC120" s="4"/>
      <c r="BD120" s="3"/>
      <c r="BE120" s="1"/>
      <c r="BF120" s="1"/>
      <c r="BG120" s="1"/>
      <c r="BH120" s="4"/>
      <c r="BI120" s="3"/>
      <c r="BJ120" s="7"/>
      <c r="BK120" s="1"/>
      <c r="BL120" s="1"/>
      <c r="BM120" s="2"/>
      <c r="BN120" s="3"/>
      <c r="BO120" s="1"/>
      <c r="BP120" s="2"/>
      <c r="BQ120" s="3"/>
      <c r="BR120" s="1"/>
      <c r="BS120" s="2"/>
      <c r="BT120" s="6"/>
      <c r="BU120" s="278"/>
      <c r="BV120" s="272">
        <f t="shared" si="62"/>
        <v>0</v>
      </c>
      <c r="BW120" s="272">
        <f t="shared" si="63"/>
        <v>0</v>
      </c>
      <c r="BX120" s="282" t="e">
        <f t="shared" si="64"/>
        <v>#DIV/0!</v>
      </c>
      <c r="BY120" s="282" t="e">
        <f t="shared" si="65"/>
        <v>#DIV/0!</v>
      </c>
      <c r="BZ120" s="3"/>
      <c r="CA120" s="1"/>
      <c r="CB120" s="1"/>
      <c r="CC120" s="4"/>
      <c r="CD120" s="7"/>
      <c r="CE120" s="7"/>
      <c r="CF120" s="1" t="e">
        <f t="shared" si="66"/>
        <v>#N/A</v>
      </c>
      <c r="CG120" s="1">
        <f t="shared" si="67"/>
        <v>0</v>
      </c>
      <c r="CH120" s="1" t="e">
        <f t="shared" si="72"/>
        <v>#N/A</v>
      </c>
      <c r="CI120" s="1"/>
      <c r="CJ120" s="189" t="e">
        <f t="shared" si="68"/>
        <v>#N/A</v>
      </c>
      <c r="CK120" s="3"/>
      <c r="CL120" s="7"/>
      <c r="CM120" s="1"/>
      <c r="CN120" s="2">
        <v>109</v>
      </c>
      <c r="CO120" s="2">
        <f t="shared" si="74"/>
        <v>0</v>
      </c>
      <c r="CP120" s="2">
        <f t="shared" si="75"/>
        <v>0</v>
      </c>
      <c r="CQ120" s="190" t="e">
        <f t="shared" si="76"/>
        <v>#DIV/0!</v>
      </c>
      <c r="CR120" s="8"/>
      <c r="CS120" s="8"/>
      <c r="CT120" s="8"/>
      <c r="CU120" s="6"/>
      <c r="CV120" s="6"/>
      <c r="CW120" s="6"/>
      <c r="CX120" s="8"/>
      <c r="CY120" s="8"/>
      <c r="CZ120" s="8"/>
      <c r="DA120" s="8"/>
      <c r="DB120" s="8"/>
      <c r="DC120" s="8"/>
      <c r="DD120" s="8"/>
      <c r="DE120" s="8"/>
      <c r="DF120" s="8"/>
      <c r="DG120" s="8"/>
      <c r="DH120" s="8"/>
      <c r="DI120" s="3"/>
      <c r="DJ120" s="2"/>
      <c r="DK120" s="212" t="e">
        <f t="shared" si="79"/>
        <v>#DIV/0!</v>
      </c>
      <c r="DL120" s="212" t="e">
        <f t="shared" si="80"/>
        <v>#DIV/0!</v>
      </c>
      <c r="DM120" s="3"/>
      <c r="DN120" s="2"/>
      <c r="DO120" s="3"/>
      <c r="DP120" s="2"/>
      <c r="DQ120" s="8"/>
      <c r="DR120" s="3"/>
      <c r="DS120" s="2"/>
      <c r="DT120" s="8"/>
      <c r="DU120" s="3"/>
      <c r="DV120" s="1"/>
      <c r="DW120" s="337" t="e">
        <f t="shared" si="81"/>
        <v>#DIV/0!</v>
      </c>
      <c r="DX120" s="212" t="e">
        <f t="shared" si="82"/>
        <v>#DIV/0!</v>
      </c>
      <c r="DY120" s="303"/>
      <c r="DZ120" s="212"/>
      <c r="EA120" s="3"/>
      <c r="EB120" s="2"/>
      <c r="EC120" s="3"/>
      <c r="ED120" s="2"/>
      <c r="EE120" s="155"/>
      <c r="EF120" s="156"/>
      <c r="EG120" s="155"/>
      <c r="EH120" s="157"/>
      <c r="EI120" s="348">
        <f t="shared" si="69"/>
        <v>0</v>
      </c>
      <c r="EJ120" s="349" t="e">
        <f t="shared" si="83"/>
        <v>#DIV/0!</v>
      </c>
      <c r="EK120" s="240" t="e">
        <f t="shared" si="84"/>
        <v>#DIV/0!</v>
      </c>
      <c r="EL120" s="1"/>
      <c r="EM120" s="19" t="e">
        <f t="shared" si="85"/>
        <v>#DIV/0!</v>
      </c>
      <c r="EN120" s="350" t="e">
        <f t="shared" si="86"/>
        <v>#DIV/0!</v>
      </c>
      <c r="EO120" s="4"/>
      <c r="EP120" s="117"/>
    </row>
    <row r="121" spans="1:146" s="121" customFormat="1" ht="20.100000000000001" customHeight="1">
      <c r="A121" s="162" t="s">
        <v>27</v>
      </c>
      <c r="B121" s="229"/>
      <c r="C121" s="15"/>
      <c r="D121" s="9"/>
      <c r="E121" s="9"/>
      <c r="F121" s="9"/>
      <c r="G121" s="12"/>
      <c r="H121" s="11"/>
      <c r="I121" s="9"/>
      <c r="J121" s="9"/>
      <c r="K121" s="20"/>
      <c r="L121" s="9"/>
      <c r="M121" s="9"/>
      <c r="N121" s="9"/>
      <c r="O121" s="298"/>
      <c r="P121" s="9"/>
      <c r="Q121" s="24">
        <f t="shared" si="77"/>
        <v>0</v>
      </c>
      <c r="R121" s="119">
        <f t="shared" si="59"/>
        <v>0</v>
      </c>
      <c r="S121" s="18">
        <f t="shared" si="78"/>
        <v>0</v>
      </c>
      <c r="T121" s="11"/>
      <c r="U121" s="9"/>
      <c r="V121" s="9"/>
      <c r="W121" s="24">
        <f t="shared" si="60"/>
        <v>0</v>
      </c>
      <c r="X121" s="9"/>
      <c r="Y121" s="9"/>
      <c r="Z121" s="9"/>
      <c r="AA121" s="9"/>
      <c r="AB121" s="12"/>
      <c r="AC121" s="15"/>
      <c r="AD121" s="200"/>
      <c r="AE121" s="200"/>
      <c r="AF121" s="200"/>
      <c r="AG121" s="200"/>
      <c r="AH121" s="241">
        <f t="shared" si="70"/>
        <v>0</v>
      </c>
      <c r="AI121" s="239" t="e">
        <f t="shared" si="71"/>
        <v>#DIV/0!</v>
      </c>
      <c r="AJ121" s="9"/>
      <c r="AK121" s="9"/>
      <c r="AL121" s="9"/>
      <c r="AM121" s="9"/>
      <c r="AN121" s="9"/>
      <c r="AO121" s="9"/>
      <c r="AP121" s="11"/>
      <c r="AQ121" s="15"/>
      <c r="AR121" s="24">
        <f t="shared" si="73"/>
        <v>0</v>
      </c>
      <c r="AS121" s="271" t="e">
        <f t="shared" si="61"/>
        <v>#DIV/0!</v>
      </c>
      <c r="AT121" s="9"/>
      <c r="AU121" s="9"/>
      <c r="AV121" s="15"/>
      <c r="AW121" s="9"/>
      <c r="AX121" s="9"/>
      <c r="AY121" s="10"/>
      <c r="AZ121" s="11"/>
      <c r="BA121" s="10"/>
      <c r="BB121" s="11"/>
      <c r="BC121" s="12"/>
      <c r="BD121" s="11"/>
      <c r="BE121" s="9"/>
      <c r="BF121" s="9"/>
      <c r="BG121" s="9"/>
      <c r="BH121" s="12"/>
      <c r="BI121" s="11"/>
      <c r="BJ121" s="15"/>
      <c r="BK121" s="9"/>
      <c r="BL121" s="9"/>
      <c r="BM121" s="10"/>
      <c r="BN121" s="11"/>
      <c r="BO121" s="9"/>
      <c r="BP121" s="10"/>
      <c r="BQ121" s="11"/>
      <c r="BR121" s="9"/>
      <c r="BS121" s="10"/>
      <c r="BT121" s="14"/>
      <c r="BU121" s="279"/>
      <c r="BV121" s="273">
        <f t="shared" si="62"/>
        <v>0</v>
      </c>
      <c r="BW121" s="273">
        <f t="shared" si="63"/>
        <v>0</v>
      </c>
      <c r="BX121" s="283" t="e">
        <f t="shared" si="64"/>
        <v>#DIV/0!</v>
      </c>
      <c r="BY121" s="283" t="e">
        <f t="shared" si="65"/>
        <v>#DIV/0!</v>
      </c>
      <c r="BZ121" s="11"/>
      <c r="CA121" s="9"/>
      <c r="CB121" s="9"/>
      <c r="CC121" s="12"/>
      <c r="CD121" s="15"/>
      <c r="CE121" s="15"/>
      <c r="CF121" s="9" t="e">
        <f t="shared" si="66"/>
        <v>#N/A</v>
      </c>
      <c r="CG121" s="9">
        <f t="shared" si="67"/>
        <v>0</v>
      </c>
      <c r="CH121" s="9" t="e">
        <f t="shared" si="72"/>
        <v>#N/A</v>
      </c>
      <c r="CI121" s="9"/>
      <c r="CJ121" s="296" t="e">
        <f t="shared" si="68"/>
        <v>#N/A</v>
      </c>
      <c r="CK121" s="11"/>
      <c r="CL121" s="15"/>
      <c r="CM121" s="9"/>
      <c r="CN121" s="10">
        <v>109</v>
      </c>
      <c r="CO121" s="10">
        <f t="shared" si="74"/>
        <v>0</v>
      </c>
      <c r="CP121" s="10">
        <f t="shared" si="75"/>
        <v>0</v>
      </c>
      <c r="CQ121" s="191" t="e">
        <f t="shared" si="76"/>
        <v>#DIV/0!</v>
      </c>
      <c r="CR121" s="16"/>
      <c r="CS121" s="16"/>
      <c r="CT121" s="16"/>
      <c r="CU121" s="14"/>
      <c r="CV121" s="14"/>
      <c r="CW121" s="14"/>
      <c r="CX121" s="16"/>
      <c r="CY121" s="16"/>
      <c r="CZ121" s="16"/>
      <c r="DA121" s="16"/>
      <c r="DB121" s="16"/>
      <c r="DC121" s="16"/>
      <c r="DD121" s="16"/>
      <c r="DE121" s="16"/>
      <c r="DF121" s="16"/>
      <c r="DG121" s="16"/>
      <c r="DH121" s="16"/>
      <c r="DI121" s="11"/>
      <c r="DJ121" s="10"/>
      <c r="DK121" s="213" t="e">
        <f t="shared" si="79"/>
        <v>#DIV/0!</v>
      </c>
      <c r="DL121" s="213" t="e">
        <f t="shared" si="80"/>
        <v>#DIV/0!</v>
      </c>
      <c r="DM121" s="11"/>
      <c r="DN121" s="10"/>
      <c r="DO121" s="11"/>
      <c r="DP121" s="10"/>
      <c r="DQ121" s="16"/>
      <c r="DR121" s="11"/>
      <c r="DS121" s="10"/>
      <c r="DT121" s="16"/>
      <c r="DU121" s="11"/>
      <c r="DV121" s="9"/>
      <c r="DW121" s="338" t="e">
        <f t="shared" si="81"/>
        <v>#DIV/0!</v>
      </c>
      <c r="DX121" s="213" t="e">
        <f t="shared" si="82"/>
        <v>#DIV/0!</v>
      </c>
      <c r="DY121" s="304"/>
      <c r="DZ121" s="213"/>
      <c r="EA121" s="11"/>
      <c r="EB121" s="10"/>
      <c r="EC121" s="11"/>
      <c r="ED121" s="10"/>
      <c r="EE121" s="158"/>
      <c r="EF121" s="159"/>
      <c r="EG121" s="158"/>
      <c r="EH121" s="160"/>
      <c r="EI121" s="351">
        <f t="shared" si="69"/>
        <v>0</v>
      </c>
      <c r="EJ121" s="352" t="e">
        <f t="shared" si="83"/>
        <v>#DIV/0!</v>
      </c>
      <c r="EK121" s="241" t="e">
        <f t="shared" si="84"/>
        <v>#DIV/0!</v>
      </c>
      <c r="EL121" s="9"/>
      <c r="EM121" s="20" t="e">
        <f t="shared" si="85"/>
        <v>#DIV/0!</v>
      </c>
      <c r="EN121" s="353" t="e">
        <f t="shared" si="86"/>
        <v>#DIV/0!</v>
      </c>
      <c r="EO121" s="12"/>
      <c r="EP121" s="120"/>
    </row>
    <row r="122" spans="1:146" s="121" customFormat="1" ht="20.100000000000001" customHeight="1">
      <c r="A122" s="162" t="s">
        <v>27</v>
      </c>
      <c r="B122" s="229"/>
      <c r="C122" s="15"/>
      <c r="D122" s="9"/>
      <c r="E122" s="9"/>
      <c r="F122" s="9"/>
      <c r="G122" s="12"/>
      <c r="H122" s="11"/>
      <c r="I122" s="9"/>
      <c r="J122" s="9"/>
      <c r="K122" s="20"/>
      <c r="L122" s="9"/>
      <c r="M122" s="9"/>
      <c r="N122" s="9"/>
      <c r="O122" s="298"/>
      <c r="P122" s="9"/>
      <c r="Q122" s="24">
        <f t="shared" si="77"/>
        <v>0</v>
      </c>
      <c r="R122" s="119">
        <f t="shared" si="59"/>
        <v>0</v>
      </c>
      <c r="S122" s="18">
        <f t="shared" si="78"/>
        <v>0</v>
      </c>
      <c r="T122" s="11"/>
      <c r="U122" s="9"/>
      <c r="V122" s="9"/>
      <c r="W122" s="24">
        <f t="shared" si="60"/>
        <v>0</v>
      </c>
      <c r="X122" s="9"/>
      <c r="Y122" s="9"/>
      <c r="Z122" s="9"/>
      <c r="AA122" s="9"/>
      <c r="AB122" s="12"/>
      <c r="AC122" s="15"/>
      <c r="AD122" s="200"/>
      <c r="AE122" s="200"/>
      <c r="AF122" s="200"/>
      <c r="AG122" s="200"/>
      <c r="AH122" s="241">
        <f t="shared" si="70"/>
        <v>0</v>
      </c>
      <c r="AI122" s="239" t="e">
        <f t="shared" si="71"/>
        <v>#DIV/0!</v>
      </c>
      <c r="AJ122" s="9"/>
      <c r="AK122" s="9"/>
      <c r="AL122" s="9"/>
      <c r="AM122" s="9"/>
      <c r="AN122" s="9"/>
      <c r="AO122" s="9"/>
      <c r="AP122" s="11"/>
      <c r="AQ122" s="15"/>
      <c r="AR122" s="24">
        <f t="shared" si="73"/>
        <v>0</v>
      </c>
      <c r="AS122" s="271" t="e">
        <f t="shared" si="61"/>
        <v>#DIV/0!</v>
      </c>
      <c r="AT122" s="9"/>
      <c r="AU122" s="9"/>
      <c r="AV122" s="15"/>
      <c r="AW122" s="9"/>
      <c r="AX122" s="9"/>
      <c r="AY122" s="10"/>
      <c r="AZ122" s="11"/>
      <c r="BA122" s="10"/>
      <c r="BB122" s="11"/>
      <c r="BC122" s="12"/>
      <c r="BD122" s="11"/>
      <c r="BE122" s="9"/>
      <c r="BF122" s="9"/>
      <c r="BG122" s="9"/>
      <c r="BH122" s="12"/>
      <c r="BI122" s="11"/>
      <c r="BJ122" s="15"/>
      <c r="BK122" s="9"/>
      <c r="BL122" s="9"/>
      <c r="BM122" s="10"/>
      <c r="BN122" s="11"/>
      <c r="BO122" s="9"/>
      <c r="BP122" s="10"/>
      <c r="BQ122" s="11"/>
      <c r="BR122" s="9"/>
      <c r="BS122" s="10"/>
      <c r="BT122" s="14"/>
      <c r="BU122" s="279"/>
      <c r="BV122" s="273">
        <f t="shared" si="62"/>
        <v>0</v>
      </c>
      <c r="BW122" s="273">
        <f t="shared" si="63"/>
        <v>0</v>
      </c>
      <c r="BX122" s="283" t="e">
        <f t="shared" si="64"/>
        <v>#DIV/0!</v>
      </c>
      <c r="BY122" s="283" t="e">
        <f t="shared" si="65"/>
        <v>#DIV/0!</v>
      </c>
      <c r="BZ122" s="11"/>
      <c r="CA122" s="9"/>
      <c r="CB122" s="9"/>
      <c r="CC122" s="12"/>
      <c r="CD122" s="15"/>
      <c r="CE122" s="15"/>
      <c r="CF122" s="9" t="e">
        <f t="shared" si="66"/>
        <v>#N/A</v>
      </c>
      <c r="CG122" s="9">
        <f t="shared" si="67"/>
        <v>0</v>
      </c>
      <c r="CH122" s="9" t="e">
        <f t="shared" si="72"/>
        <v>#N/A</v>
      </c>
      <c r="CI122" s="9"/>
      <c r="CJ122" s="296" t="e">
        <f t="shared" si="68"/>
        <v>#N/A</v>
      </c>
      <c r="CK122" s="11"/>
      <c r="CL122" s="15"/>
      <c r="CM122" s="9"/>
      <c r="CN122" s="10">
        <v>109</v>
      </c>
      <c r="CO122" s="10">
        <f t="shared" si="74"/>
        <v>0</v>
      </c>
      <c r="CP122" s="10">
        <f t="shared" si="75"/>
        <v>0</v>
      </c>
      <c r="CQ122" s="191" t="e">
        <f t="shared" si="76"/>
        <v>#DIV/0!</v>
      </c>
      <c r="CR122" s="16"/>
      <c r="CS122" s="16"/>
      <c r="CT122" s="16"/>
      <c r="CU122" s="14"/>
      <c r="CV122" s="14"/>
      <c r="CW122" s="14"/>
      <c r="CX122" s="16"/>
      <c r="CY122" s="16"/>
      <c r="CZ122" s="16"/>
      <c r="DA122" s="16"/>
      <c r="DB122" s="16"/>
      <c r="DC122" s="16"/>
      <c r="DD122" s="16"/>
      <c r="DE122" s="16"/>
      <c r="DF122" s="16"/>
      <c r="DG122" s="16"/>
      <c r="DH122" s="16"/>
      <c r="DI122" s="11"/>
      <c r="DJ122" s="10"/>
      <c r="DK122" s="213" t="e">
        <f t="shared" si="79"/>
        <v>#DIV/0!</v>
      </c>
      <c r="DL122" s="213" t="e">
        <f t="shared" si="80"/>
        <v>#DIV/0!</v>
      </c>
      <c r="DM122" s="11"/>
      <c r="DN122" s="10"/>
      <c r="DO122" s="11"/>
      <c r="DP122" s="10"/>
      <c r="DQ122" s="16"/>
      <c r="DR122" s="11"/>
      <c r="DS122" s="10"/>
      <c r="DT122" s="16"/>
      <c r="DU122" s="11"/>
      <c r="DV122" s="9"/>
      <c r="DW122" s="338" t="e">
        <f t="shared" si="81"/>
        <v>#DIV/0!</v>
      </c>
      <c r="DX122" s="213" t="e">
        <f t="shared" si="82"/>
        <v>#DIV/0!</v>
      </c>
      <c r="DY122" s="304"/>
      <c r="DZ122" s="213"/>
      <c r="EA122" s="11"/>
      <c r="EB122" s="10"/>
      <c r="EC122" s="11"/>
      <c r="ED122" s="10"/>
      <c r="EE122" s="158"/>
      <c r="EF122" s="159"/>
      <c r="EG122" s="158"/>
      <c r="EH122" s="160"/>
      <c r="EI122" s="351">
        <f t="shared" si="69"/>
        <v>0</v>
      </c>
      <c r="EJ122" s="352" t="e">
        <f t="shared" si="83"/>
        <v>#DIV/0!</v>
      </c>
      <c r="EK122" s="241" t="e">
        <f t="shared" si="84"/>
        <v>#DIV/0!</v>
      </c>
      <c r="EL122" s="9"/>
      <c r="EM122" s="20" t="e">
        <f t="shared" si="85"/>
        <v>#DIV/0!</v>
      </c>
      <c r="EN122" s="353" t="e">
        <f t="shared" si="86"/>
        <v>#DIV/0!</v>
      </c>
      <c r="EO122" s="12"/>
      <c r="EP122" s="120"/>
    </row>
    <row r="123" spans="1:146" s="118" customFormat="1" ht="20.100000000000001" customHeight="1">
      <c r="A123" s="161" t="s">
        <v>28</v>
      </c>
      <c r="B123" s="228"/>
      <c r="C123" s="7"/>
      <c r="D123" s="1"/>
      <c r="E123" s="1"/>
      <c r="F123" s="1"/>
      <c r="G123" s="4"/>
      <c r="H123" s="3"/>
      <c r="I123" s="1"/>
      <c r="J123" s="1"/>
      <c r="K123" s="19"/>
      <c r="L123" s="1"/>
      <c r="M123" s="1"/>
      <c r="N123" s="1"/>
      <c r="O123" s="297"/>
      <c r="P123" s="1"/>
      <c r="Q123" s="22">
        <f t="shared" si="77"/>
        <v>0</v>
      </c>
      <c r="R123" s="116">
        <f t="shared" si="59"/>
        <v>0</v>
      </c>
      <c r="S123" s="17">
        <f t="shared" si="78"/>
        <v>0</v>
      </c>
      <c r="T123" s="3"/>
      <c r="U123" s="1"/>
      <c r="V123" s="1"/>
      <c r="W123" s="22">
        <f t="shared" si="60"/>
        <v>0</v>
      </c>
      <c r="X123" s="1"/>
      <c r="Y123" s="1"/>
      <c r="Z123" s="1"/>
      <c r="AA123" s="1"/>
      <c r="AB123" s="4"/>
      <c r="AC123" s="7"/>
      <c r="AD123" s="199"/>
      <c r="AE123" s="199"/>
      <c r="AF123" s="199"/>
      <c r="AG123" s="199"/>
      <c r="AH123" s="240">
        <f t="shared" si="70"/>
        <v>0</v>
      </c>
      <c r="AI123" s="237" t="e">
        <f t="shared" si="71"/>
        <v>#DIV/0!</v>
      </c>
      <c r="AJ123" s="1"/>
      <c r="AK123" s="1"/>
      <c r="AL123" s="1"/>
      <c r="AM123" s="1"/>
      <c r="AN123" s="1"/>
      <c r="AO123" s="1"/>
      <c r="AP123" s="3"/>
      <c r="AQ123" s="7"/>
      <c r="AR123" s="22">
        <f t="shared" si="73"/>
        <v>0</v>
      </c>
      <c r="AS123" s="270" t="e">
        <f t="shared" si="61"/>
        <v>#DIV/0!</v>
      </c>
      <c r="AT123" s="1"/>
      <c r="AU123" s="1"/>
      <c r="AV123" s="7"/>
      <c r="AW123" s="1"/>
      <c r="AX123" s="1"/>
      <c r="AY123" s="2"/>
      <c r="AZ123" s="3"/>
      <c r="BA123" s="2"/>
      <c r="BB123" s="3"/>
      <c r="BC123" s="4"/>
      <c r="BD123" s="3"/>
      <c r="BE123" s="1"/>
      <c r="BF123" s="1"/>
      <c r="BG123" s="1"/>
      <c r="BH123" s="4"/>
      <c r="BI123" s="3"/>
      <c r="BJ123" s="7"/>
      <c r="BK123" s="1"/>
      <c r="BL123" s="1"/>
      <c r="BM123" s="2"/>
      <c r="BN123" s="3"/>
      <c r="BO123" s="1"/>
      <c r="BP123" s="2"/>
      <c r="BQ123" s="3"/>
      <c r="BR123" s="1"/>
      <c r="BS123" s="2"/>
      <c r="BT123" s="6"/>
      <c r="BU123" s="278"/>
      <c r="BV123" s="272">
        <f t="shared" si="62"/>
        <v>0</v>
      </c>
      <c r="BW123" s="272">
        <f t="shared" si="63"/>
        <v>0</v>
      </c>
      <c r="BX123" s="282" t="e">
        <f t="shared" si="64"/>
        <v>#DIV/0!</v>
      </c>
      <c r="BY123" s="282" t="e">
        <f t="shared" si="65"/>
        <v>#DIV/0!</v>
      </c>
      <c r="BZ123" s="3"/>
      <c r="CA123" s="1"/>
      <c r="CB123" s="1"/>
      <c r="CC123" s="4"/>
      <c r="CD123" s="7"/>
      <c r="CE123" s="7"/>
      <c r="CF123" s="1" t="e">
        <f t="shared" si="66"/>
        <v>#N/A</v>
      </c>
      <c r="CG123" s="1">
        <f t="shared" si="67"/>
        <v>0</v>
      </c>
      <c r="CH123" s="1" t="e">
        <f t="shared" si="72"/>
        <v>#N/A</v>
      </c>
      <c r="CI123" s="1"/>
      <c r="CJ123" s="189" t="e">
        <f t="shared" si="68"/>
        <v>#N/A</v>
      </c>
      <c r="CK123" s="3"/>
      <c r="CL123" s="7"/>
      <c r="CM123" s="1"/>
      <c r="CN123" s="2">
        <v>109</v>
      </c>
      <c r="CO123" s="2">
        <f t="shared" si="74"/>
        <v>0</v>
      </c>
      <c r="CP123" s="2">
        <f t="shared" si="75"/>
        <v>0</v>
      </c>
      <c r="CQ123" s="190" t="e">
        <f t="shared" si="76"/>
        <v>#DIV/0!</v>
      </c>
      <c r="CR123" s="8"/>
      <c r="CS123" s="8"/>
      <c r="CT123" s="8"/>
      <c r="CU123" s="6"/>
      <c r="CV123" s="6"/>
      <c r="CW123" s="6"/>
      <c r="CX123" s="8"/>
      <c r="CY123" s="8"/>
      <c r="CZ123" s="8"/>
      <c r="DA123" s="8"/>
      <c r="DB123" s="8"/>
      <c r="DC123" s="8"/>
      <c r="DD123" s="8"/>
      <c r="DE123" s="8"/>
      <c r="DF123" s="8"/>
      <c r="DG123" s="8"/>
      <c r="DH123" s="8"/>
      <c r="DI123" s="3"/>
      <c r="DJ123" s="2"/>
      <c r="DK123" s="212" t="e">
        <f t="shared" si="79"/>
        <v>#DIV/0!</v>
      </c>
      <c r="DL123" s="212" t="e">
        <f t="shared" si="80"/>
        <v>#DIV/0!</v>
      </c>
      <c r="DM123" s="3"/>
      <c r="DN123" s="2"/>
      <c r="DO123" s="3"/>
      <c r="DP123" s="2"/>
      <c r="DQ123" s="8"/>
      <c r="DR123" s="3"/>
      <c r="DS123" s="2"/>
      <c r="DT123" s="8"/>
      <c r="DU123" s="3"/>
      <c r="DV123" s="1"/>
      <c r="DW123" s="337" t="e">
        <f t="shared" si="81"/>
        <v>#DIV/0!</v>
      </c>
      <c r="DX123" s="212" t="e">
        <f t="shared" si="82"/>
        <v>#DIV/0!</v>
      </c>
      <c r="DY123" s="303"/>
      <c r="DZ123" s="212"/>
      <c r="EA123" s="3"/>
      <c r="EB123" s="2"/>
      <c r="EC123" s="3"/>
      <c r="ED123" s="2"/>
      <c r="EE123" s="155"/>
      <c r="EF123" s="156"/>
      <c r="EG123" s="155"/>
      <c r="EH123" s="157"/>
      <c r="EI123" s="348">
        <f t="shared" si="69"/>
        <v>0</v>
      </c>
      <c r="EJ123" s="349" t="e">
        <f t="shared" si="83"/>
        <v>#DIV/0!</v>
      </c>
      <c r="EK123" s="240" t="e">
        <f t="shared" si="84"/>
        <v>#DIV/0!</v>
      </c>
      <c r="EL123" s="1"/>
      <c r="EM123" s="19" t="e">
        <f t="shared" si="85"/>
        <v>#DIV/0!</v>
      </c>
      <c r="EN123" s="350" t="e">
        <f t="shared" si="86"/>
        <v>#DIV/0!</v>
      </c>
      <c r="EO123" s="4"/>
      <c r="EP123" s="117"/>
    </row>
    <row r="124" spans="1:146" s="118" customFormat="1" ht="20.100000000000001" customHeight="1">
      <c r="A124" s="161" t="s">
        <v>28</v>
      </c>
      <c r="B124" s="228"/>
      <c r="C124" s="7"/>
      <c r="D124" s="1"/>
      <c r="E124" s="1"/>
      <c r="F124" s="1"/>
      <c r="G124" s="4"/>
      <c r="H124" s="3"/>
      <c r="I124" s="1"/>
      <c r="J124" s="1"/>
      <c r="K124" s="19"/>
      <c r="L124" s="1"/>
      <c r="M124" s="1"/>
      <c r="N124" s="1"/>
      <c r="O124" s="297"/>
      <c r="P124" s="1"/>
      <c r="Q124" s="22">
        <f t="shared" si="77"/>
        <v>0</v>
      </c>
      <c r="R124" s="116">
        <f t="shared" si="59"/>
        <v>0</v>
      </c>
      <c r="S124" s="17">
        <f t="shared" si="78"/>
        <v>0</v>
      </c>
      <c r="T124" s="3"/>
      <c r="U124" s="1"/>
      <c r="V124" s="1"/>
      <c r="W124" s="22">
        <f t="shared" si="60"/>
        <v>0</v>
      </c>
      <c r="X124" s="1"/>
      <c r="Y124" s="1"/>
      <c r="Z124" s="1"/>
      <c r="AA124" s="1"/>
      <c r="AB124" s="4"/>
      <c r="AC124" s="7"/>
      <c r="AD124" s="199"/>
      <c r="AE124" s="199"/>
      <c r="AF124" s="199"/>
      <c r="AG124" s="199"/>
      <c r="AH124" s="240">
        <f t="shared" si="70"/>
        <v>0</v>
      </c>
      <c r="AI124" s="237" t="e">
        <f t="shared" si="71"/>
        <v>#DIV/0!</v>
      </c>
      <c r="AJ124" s="1"/>
      <c r="AK124" s="1"/>
      <c r="AL124" s="1"/>
      <c r="AM124" s="1"/>
      <c r="AN124" s="1"/>
      <c r="AO124" s="1"/>
      <c r="AP124" s="3"/>
      <c r="AQ124" s="7"/>
      <c r="AR124" s="22">
        <f t="shared" si="73"/>
        <v>0</v>
      </c>
      <c r="AS124" s="270" t="e">
        <f t="shared" si="61"/>
        <v>#DIV/0!</v>
      </c>
      <c r="AT124" s="1"/>
      <c r="AU124" s="1"/>
      <c r="AV124" s="7"/>
      <c r="AW124" s="1"/>
      <c r="AX124" s="1"/>
      <c r="AY124" s="2"/>
      <c r="AZ124" s="3"/>
      <c r="BA124" s="2"/>
      <c r="BB124" s="3"/>
      <c r="BC124" s="4"/>
      <c r="BD124" s="3"/>
      <c r="BE124" s="1"/>
      <c r="BF124" s="1"/>
      <c r="BG124" s="1"/>
      <c r="BH124" s="4"/>
      <c r="BI124" s="3"/>
      <c r="BJ124" s="7"/>
      <c r="BK124" s="1"/>
      <c r="BL124" s="1"/>
      <c r="BM124" s="2"/>
      <c r="BN124" s="3"/>
      <c r="BO124" s="1"/>
      <c r="BP124" s="2"/>
      <c r="BQ124" s="3"/>
      <c r="BR124" s="1"/>
      <c r="BS124" s="2"/>
      <c r="BT124" s="6"/>
      <c r="BU124" s="278"/>
      <c r="BV124" s="272">
        <f t="shared" si="62"/>
        <v>0</v>
      </c>
      <c r="BW124" s="272">
        <f t="shared" si="63"/>
        <v>0</v>
      </c>
      <c r="BX124" s="282" t="e">
        <f t="shared" si="64"/>
        <v>#DIV/0!</v>
      </c>
      <c r="BY124" s="282" t="e">
        <f t="shared" si="65"/>
        <v>#DIV/0!</v>
      </c>
      <c r="BZ124" s="3"/>
      <c r="CA124" s="1"/>
      <c r="CB124" s="1"/>
      <c r="CC124" s="4"/>
      <c r="CD124" s="7"/>
      <c r="CE124" s="7"/>
      <c r="CF124" s="1" t="e">
        <f t="shared" si="66"/>
        <v>#N/A</v>
      </c>
      <c r="CG124" s="1">
        <f t="shared" si="67"/>
        <v>0</v>
      </c>
      <c r="CH124" s="1" t="e">
        <f t="shared" si="72"/>
        <v>#N/A</v>
      </c>
      <c r="CI124" s="1"/>
      <c r="CJ124" s="189" t="e">
        <f t="shared" si="68"/>
        <v>#N/A</v>
      </c>
      <c r="CK124" s="3"/>
      <c r="CL124" s="7"/>
      <c r="CM124" s="1"/>
      <c r="CN124" s="2">
        <v>109</v>
      </c>
      <c r="CO124" s="2">
        <f t="shared" si="74"/>
        <v>0</v>
      </c>
      <c r="CP124" s="2">
        <f t="shared" si="75"/>
        <v>0</v>
      </c>
      <c r="CQ124" s="190" t="e">
        <f t="shared" si="76"/>
        <v>#DIV/0!</v>
      </c>
      <c r="CR124" s="8"/>
      <c r="CS124" s="8"/>
      <c r="CT124" s="8"/>
      <c r="CU124" s="6"/>
      <c r="CV124" s="6"/>
      <c r="CW124" s="6"/>
      <c r="CX124" s="8"/>
      <c r="CY124" s="8"/>
      <c r="CZ124" s="8"/>
      <c r="DA124" s="8"/>
      <c r="DB124" s="8"/>
      <c r="DC124" s="8"/>
      <c r="DD124" s="8"/>
      <c r="DE124" s="8"/>
      <c r="DF124" s="8"/>
      <c r="DG124" s="8"/>
      <c r="DH124" s="8"/>
      <c r="DI124" s="3"/>
      <c r="DJ124" s="2"/>
      <c r="DK124" s="212" t="e">
        <f t="shared" si="79"/>
        <v>#DIV/0!</v>
      </c>
      <c r="DL124" s="212" t="e">
        <f t="shared" si="80"/>
        <v>#DIV/0!</v>
      </c>
      <c r="DM124" s="3"/>
      <c r="DN124" s="2"/>
      <c r="DO124" s="3"/>
      <c r="DP124" s="2"/>
      <c r="DQ124" s="8"/>
      <c r="DR124" s="3"/>
      <c r="DS124" s="2"/>
      <c r="DT124" s="8"/>
      <c r="DU124" s="3"/>
      <c r="DV124" s="1"/>
      <c r="DW124" s="337" t="e">
        <f t="shared" si="81"/>
        <v>#DIV/0!</v>
      </c>
      <c r="DX124" s="212" t="e">
        <f t="shared" si="82"/>
        <v>#DIV/0!</v>
      </c>
      <c r="DY124" s="303"/>
      <c r="DZ124" s="212"/>
      <c r="EA124" s="3"/>
      <c r="EB124" s="2"/>
      <c r="EC124" s="3"/>
      <c r="ED124" s="2"/>
      <c r="EE124" s="155"/>
      <c r="EF124" s="156"/>
      <c r="EG124" s="155"/>
      <c r="EH124" s="157"/>
      <c r="EI124" s="348">
        <f t="shared" si="69"/>
        <v>0</v>
      </c>
      <c r="EJ124" s="349" t="e">
        <f t="shared" si="83"/>
        <v>#DIV/0!</v>
      </c>
      <c r="EK124" s="240" t="e">
        <f t="shared" si="84"/>
        <v>#DIV/0!</v>
      </c>
      <c r="EL124" s="1"/>
      <c r="EM124" s="19" t="e">
        <f t="shared" si="85"/>
        <v>#DIV/0!</v>
      </c>
      <c r="EN124" s="350" t="e">
        <f t="shared" si="86"/>
        <v>#DIV/0!</v>
      </c>
      <c r="EO124" s="4"/>
      <c r="EP124" s="117"/>
    </row>
    <row r="125" spans="1:146" s="121" customFormat="1" ht="20.100000000000001" customHeight="1">
      <c r="A125" s="162" t="s">
        <v>28</v>
      </c>
      <c r="B125" s="229"/>
      <c r="C125" s="15"/>
      <c r="D125" s="9"/>
      <c r="E125" s="9"/>
      <c r="F125" s="9"/>
      <c r="G125" s="12"/>
      <c r="H125" s="11"/>
      <c r="I125" s="9"/>
      <c r="J125" s="9"/>
      <c r="K125" s="20"/>
      <c r="L125" s="9"/>
      <c r="M125" s="9"/>
      <c r="N125" s="9"/>
      <c r="O125" s="298"/>
      <c r="P125" s="9"/>
      <c r="Q125" s="24">
        <f t="shared" si="77"/>
        <v>0</v>
      </c>
      <c r="R125" s="119">
        <f t="shared" si="59"/>
        <v>0</v>
      </c>
      <c r="S125" s="18">
        <f t="shared" si="78"/>
        <v>0</v>
      </c>
      <c r="T125" s="11"/>
      <c r="U125" s="9"/>
      <c r="V125" s="9"/>
      <c r="W125" s="24">
        <f t="shared" si="60"/>
        <v>0</v>
      </c>
      <c r="X125" s="9"/>
      <c r="Y125" s="9"/>
      <c r="Z125" s="9"/>
      <c r="AA125" s="9"/>
      <c r="AB125" s="12"/>
      <c r="AC125" s="15"/>
      <c r="AD125" s="200"/>
      <c r="AE125" s="200"/>
      <c r="AF125" s="200"/>
      <c r="AG125" s="200"/>
      <c r="AH125" s="241">
        <f t="shared" si="70"/>
        <v>0</v>
      </c>
      <c r="AI125" s="239" t="e">
        <f t="shared" si="71"/>
        <v>#DIV/0!</v>
      </c>
      <c r="AJ125" s="9"/>
      <c r="AK125" s="9"/>
      <c r="AL125" s="9"/>
      <c r="AM125" s="9"/>
      <c r="AN125" s="9"/>
      <c r="AO125" s="9"/>
      <c r="AP125" s="11"/>
      <c r="AQ125" s="15"/>
      <c r="AR125" s="24">
        <f t="shared" si="73"/>
        <v>0</v>
      </c>
      <c r="AS125" s="271" t="e">
        <f t="shared" si="61"/>
        <v>#DIV/0!</v>
      </c>
      <c r="AT125" s="9"/>
      <c r="AU125" s="9"/>
      <c r="AV125" s="15"/>
      <c r="AW125" s="9"/>
      <c r="AX125" s="9"/>
      <c r="AY125" s="10"/>
      <c r="AZ125" s="11"/>
      <c r="BA125" s="10"/>
      <c r="BB125" s="11"/>
      <c r="BC125" s="12"/>
      <c r="BD125" s="11"/>
      <c r="BE125" s="9"/>
      <c r="BF125" s="9"/>
      <c r="BG125" s="9"/>
      <c r="BH125" s="12"/>
      <c r="BI125" s="11"/>
      <c r="BJ125" s="15"/>
      <c r="BK125" s="9"/>
      <c r="BL125" s="9"/>
      <c r="BM125" s="10"/>
      <c r="BN125" s="11"/>
      <c r="BO125" s="9"/>
      <c r="BP125" s="10"/>
      <c r="BQ125" s="11"/>
      <c r="BR125" s="9"/>
      <c r="BS125" s="10"/>
      <c r="BT125" s="14"/>
      <c r="BU125" s="279"/>
      <c r="BV125" s="273">
        <f t="shared" si="62"/>
        <v>0</v>
      </c>
      <c r="BW125" s="273">
        <f t="shared" si="63"/>
        <v>0</v>
      </c>
      <c r="BX125" s="283" t="e">
        <f t="shared" si="64"/>
        <v>#DIV/0!</v>
      </c>
      <c r="BY125" s="283" t="e">
        <f t="shared" si="65"/>
        <v>#DIV/0!</v>
      </c>
      <c r="BZ125" s="11"/>
      <c r="CA125" s="9"/>
      <c r="CB125" s="9"/>
      <c r="CC125" s="12"/>
      <c r="CD125" s="15"/>
      <c r="CE125" s="15"/>
      <c r="CF125" s="9" t="e">
        <f t="shared" si="66"/>
        <v>#N/A</v>
      </c>
      <c r="CG125" s="9">
        <f t="shared" si="67"/>
        <v>0</v>
      </c>
      <c r="CH125" s="9" t="e">
        <f t="shared" si="72"/>
        <v>#N/A</v>
      </c>
      <c r="CI125" s="9"/>
      <c r="CJ125" s="296" t="e">
        <f t="shared" si="68"/>
        <v>#N/A</v>
      </c>
      <c r="CK125" s="11"/>
      <c r="CL125" s="15"/>
      <c r="CM125" s="9"/>
      <c r="CN125" s="10">
        <v>109</v>
      </c>
      <c r="CO125" s="10">
        <f t="shared" si="74"/>
        <v>0</v>
      </c>
      <c r="CP125" s="10">
        <f t="shared" si="75"/>
        <v>0</v>
      </c>
      <c r="CQ125" s="191" t="e">
        <f t="shared" si="76"/>
        <v>#DIV/0!</v>
      </c>
      <c r="CR125" s="16"/>
      <c r="CS125" s="16"/>
      <c r="CT125" s="16"/>
      <c r="CU125" s="14"/>
      <c r="CV125" s="14"/>
      <c r="CW125" s="14"/>
      <c r="CX125" s="16"/>
      <c r="CY125" s="16"/>
      <c r="CZ125" s="16"/>
      <c r="DA125" s="16"/>
      <c r="DB125" s="16"/>
      <c r="DC125" s="16"/>
      <c r="DD125" s="16"/>
      <c r="DE125" s="16"/>
      <c r="DF125" s="16"/>
      <c r="DG125" s="16"/>
      <c r="DH125" s="16"/>
      <c r="DI125" s="11"/>
      <c r="DJ125" s="10"/>
      <c r="DK125" s="213" t="e">
        <f t="shared" si="79"/>
        <v>#DIV/0!</v>
      </c>
      <c r="DL125" s="213" t="e">
        <f t="shared" si="80"/>
        <v>#DIV/0!</v>
      </c>
      <c r="DM125" s="11"/>
      <c r="DN125" s="10"/>
      <c r="DO125" s="11"/>
      <c r="DP125" s="10"/>
      <c r="DQ125" s="16"/>
      <c r="DR125" s="11"/>
      <c r="DS125" s="10"/>
      <c r="DT125" s="16"/>
      <c r="DU125" s="11"/>
      <c r="DV125" s="9"/>
      <c r="DW125" s="338" t="e">
        <f t="shared" si="81"/>
        <v>#DIV/0!</v>
      </c>
      <c r="DX125" s="213" t="e">
        <f t="shared" si="82"/>
        <v>#DIV/0!</v>
      </c>
      <c r="DY125" s="304"/>
      <c r="DZ125" s="213"/>
      <c r="EA125" s="11"/>
      <c r="EB125" s="10"/>
      <c r="EC125" s="11"/>
      <c r="ED125" s="10"/>
      <c r="EE125" s="158"/>
      <c r="EF125" s="159"/>
      <c r="EG125" s="158"/>
      <c r="EH125" s="160"/>
      <c r="EI125" s="351">
        <f t="shared" si="69"/>
        <v>0</v>
      </c>
      <c r="EJ125" s="352" t="e">
        <f t="shared" si="83"/>
        <v>#DIV/0!</v>
      </c>
      <c r="EK125" s="241" t="e">
        <f t="shared" si="84"/>
        <v>#DIV/0!</v>
      </c>
      <c r="EL125" s="9"/>
      <c r="EM125" s="20" t="e">
        <f t="shared" si="85"/>
        <v>#DIV/0!</v>
      </c>
      <c r="EN125" s="353" t="e">
        <f t="shared" si="86"/>
        <v>#DIV/0!</v>
      </c>
      <c r="EO125" s="12"/>
      <c r="EP125" s="120"/>
    </row>
    <row r="126" spans="1:146" s="121" customFormat="1" ht="20.100000000000001" customHeight="1">
      <c r="A126" s="162" t="s">
        <v>28</v>
      </c>
      <c r="B126" s="229"/>
      <c r="C126" s="15"/>
      <c r="D126" s="9"/>
      <c r="E126" s="9"/>
      <c r="F126" s="9"/>
      <c r="G126" s="12"/>
      <c r="H126" s="11"/>
      <c r="I126" s="9"/>
      <c r="J126" s="9"/>
      <c r="K126" s="20"/>
      <c r="L126" s="9"/>
      <c r="M126" s="9"/>
      <c r="N126" s="9"/>
      <c r="O126" s="298"/>
      <c r="P126" s="9"/>
      <c r="Q126" s="24">
        <f t="shared" si="77"/>
        <v>0</v>
      </c>
      <c r="R126" s="119">
        <f t="shared" si="59"/>
        <v>0</v>
      </c>
      <c r="S126" s="18">
        <f t="shared" si="78"/>
        <v>0</v>
      </c>
      <c r="T126" s="11"/>
      <c r="U126" s="9"/>
      <c r="V126" s="9"/>
      <c r="W126" s="24">
        <f t="shared" si="60"/>
        <v>0</v>
      </c>
      <c r="X126" s="9"/>
      <c r="Y126" s="9"/>
      <c r="Z126" s="9"/>
      <c r="AA126" s="9"/>
      <c r="AB126" s="12"/>
      <c r="AC126" s="15"/>
      <c r="AD126" s="200"/>
      <c r="AE126" s="200"/>
      <c r="AF126" s="200"/>
      <c r="AG126" s="200"/>
      <c r="AH126" s="241">
        <f t="shared" si="70"/>
        <v>0</v>
      </c>
      <c r="AI126" s="239" t="e">
        <f t="shared" si="71"/>
        <v>#DIV/0!</v>
      </c>
      <c r="AJ126" s="9"/>
      <c r="AK126" s="9"/>
      <c r="AL126" s="9"/>
      <c r="AM126" s="9"/>
      <c r="AN126" s="9"/>
      <c r="AO126" s="9"/>
      <c r="AP126" s="11"/>
      <c r="AQ126" s="15"/>
      <c r="AR126" s="24">
        <f t="shared" si="73"/>
        <v>0</v>
      </c>
      <c r="AS126" s="271" t="e">
        <f t="shared" si="61"/>
        <v>#DIV/0!</v>
      </c>
      <c r="AT126" s="9"/>
      <c r="AU126" s="9"/>
      <c r="AV126" s="15"/>
      <c r="AW126" s="9"/>
      <c r="AX126" s="9"/>
      <c r="AY126" s="10"/>
      <c r="AZ126" s="11"/>
      <c r="BA126" s="10"/>
      <c r="BB126" s="11"/>
      <c r="BC126" s="12"/>
      <c r="BD126" s="11"/>
      <c r="BE126" s="9"/>
      <c r="BF126" s="9"/>
      <c r="BG126" s="9"/>
      <c r="BH126" s="12"/>
      <c r="BI126" s="11"/>
      <c r="BJ126" s="15"/>
      <c r="BK126" s="9"/>
      <c r="BL126" s="9"/>
      <c r="BM126" s="10"/>
      <c r="BN126" s="11"/>
      <c r="BO126" s="9"/>
      <c r="BP126" s="10"/>
      <c r="BQ126" s="11"/>
      <c r="BR126" s="9"/>
      <c r="BS126" s="10"/>
      <c r="BT126" s="14"/>
      <c r="BU126" s="279"/>
      <c r="BV126" s="273">
        <f t="shared" si="62"/>
        <v>0</v>
      </c>
      <c r="BW126" s="273">
        <f t="shared" si="63"/>
        <v>0</v>
      </c>
      <c r="BX126" s="283" t="e">
        <f t="shared" si="64"/>
        <v>#DIV/0!</v>
      </c>
      <c r="BY126" s="283" t="e">
        <f t="shared" si="65"/>
        <v>#DIV/0!</v>
      </c>
      <c r="BZ126" s="11"/>
      <c r="CA126" s="9"/>
      <c r="CB126" s="9"/>
      <c r="CC126" s="12"/>
      <c r="CD126" s="15"/>
      <c r="CE126" s="15"/>
      <c r="CF126" s="9" t="e">
        <f t="shared" si="66"/>
        <v>#N/A</v>
      </c>
      <c r="CG126" s="9">
        <f t="shared" si="67"/>
        <v>0</v>
      </c>
      <c r="CH126" s="9" t="e">
        <f t="shared" si="72"/>
        <v>#N/A</v>
      </c>
      <c r="CI126" s="9"/>
      <c r="CJ126" s="296" t="e">
        <f t="shared" si="68"/>
        <v>#N/A</v>
      </c>
      <c r="CK126" s="11"/>
      <c r="CL126" s="15"/>
      <c r="CM126" s="9"/>
      <c r="CN126" s="10">
        <v>109</v>
      </c>
      <c r="CO126" s="10">
        <f t="shared" si="74"/>
        <v>0</v>
      </c>
      <c r="CP126" s="10">
        <f t="shared" si="75"/>
        <v>0</v>
      </c>
      <c r="CQ126" s="191" t="e">
        <f t="shared" si="76"/>
        <v>#DIV/0!</v>
      </c>
      <c r="CR126" s="16"/>
      <c r="CS126" s="16"/>
      <c r="CT126" s="16"/>
      <c r="CU126" s="14"/>
      <c r="CV126" s="14"/>
      <c r="CW126" s="14"/>
      <c r="CX126" s="16"/>
      <c r="CY126" s="16"/>
      <c r="CZ126" s="16"/>
      <c r="DA126" s="16"/>
      <c r="DB126" s="16"/>
      <c r="DC126" s="16"/>
      <c r="DD126" s="16"/>
      <c r="DE126" s="16"/>
      <c r="DF126" s="16"/>
      <c r="DG126" s="16"/>
      <c r="DH126" s="16"/>
      <c r="DI126" s="11"/>
      <c r="DJ126" s="10"/>
      <c r="DK126" s="213" t="e">
        <f t="shared" si="79"/>
        <v>#DIV/0!</v>
      </c>
      <c r="DL126" s="213" t="e">
        <f t="shared" si="80"/>
        <v>#DIV/0!</v>
      </c>
      <c r="DM126" s="11"/>
      <c r="DN126" s="10"/>
      <c r="DO126" s="11"/>
      <c r="DP126" s="10"/>
      <c r="DQ126" s="16"/>
      <c r="DR126" s="11"/>
      <c r="DS126" s="10"/>
      <c r="DT126" s="16"/>
      <c r="DU126" s="11"/>
      <c r="DV126" s="9"/>
      <c r="DW126" s="338" t="e">
        <f t="shared" si="81"/>
        <v>#DIV/0!</v>
      </c>
      <c r="DX126" s="213" t="e">
        <f t="shared" si="82"/>
        <v>#DIV/0!</v>
      </c>
      <c r="DY126" s="304"/>
      <c r="DZ126" s="213"/>
      <c r="EA126" s="11"/>
      <c r="EB126" s="10"/>
      <c r="EC126" s="11"/>
      <c r="ED126" s="10"/>
      <c r="EE126" s="158"/>
      <c r="EF126" s="159"/>
      <c r="EG126" s="158"/>
      <c r="EH126" s="160"/>
      <c r="EI126" s="351">
        <f t="shared" si="69"/>
        <v>0</v>
      </c>
      <c r="EJ126" s="352" t="e">
        <f t="shared" si="83"/>
        <v>#DIV/0!</v>
      </c>
      <c r="EK126" s="241" t="e">
        <f t="shared" si="84"/>
        <v>#DIV/0!</v>
      </c>
      <c r="EL126" s="9"/>
      <c r="EM126" s="20" t="e">
        <f t="shared" si="85"/>
        <v>#DIV/0!</v>
      </c>
      <c r="EN126" s="353" t="e">
        <f t="shared" si="86"/>
        <v>#DIV/0!</v>
      </c>
      <c r="EO126" s="12"/>
      <c r="EP126" s="120"/>
    </row>
    <row r="127" spans="1:146" s="118" customFormat="1" ht="20.100000000000001" customHeight="1">
      <c r="A127" s="161" t="s">
        <v>29</v>
      </c>
      <c r="B127" s="228"/>
      <c r="C127" s="7"/>
      <c r="D127" s="1"/>
      <c r="E127" s="1"/>
      <c r="F127" s="1"/>
      <c r="G127" s="4"/>
      <c r="H127" s="3"/>
      <c r="I127" s="1"/>
      <c r="J127" s="1"/>
      <c r="K127" s="19"/>
      <c r="L127" s="1"/>
      <c r="M127" s="1"/>
      <c r="N127" s="1"/>
      <c r="O127" s="297"/>
      <c r="P127" s="1"/>
      <c r="Q127" s="22">
        <f t="shared" si="77"/>
        <v>0</v>
      </c>
      <c r="R127" s="116">
        <f t="shared" si="59"/>
        <v>0</v>
      </c>
      <c r="S127" s="17">
        <f t="shared" si="78"/>
        <v>0</v>
      </c>
      <c r="T127" s="3"/>
      <c r="U127" s="1"/>
      <c r="V127" s="1"/>
      <c r="W127" s="22">
        <f t="shared" si="60"/>
        <v>0</v>
      </c>
      <c r="X127" s="1"/>
      <c r="Y127" s="1"/>
      <c r="Z127" s="1"/>
      <c r="AA127" s="1"/>
      <c r="AB127" s="4"/>
      <c r="AC127" s="7"/>
      <c r="AD127" s="199"/>
      <c r="AE127" s="199"/>
      <c r="AF127" s="199"/>
      <c r="AG127" s="199"/>
      <c r="AH127" s="240">
        <f t="shared" si="70"/>
        <v>0</v>
      </c>
      <c r="AI127" s="237" t="e">
        <f t="shared" si="71"/>
        <v>#DIV/0!</v>
      </c>
      <c r="AJ127" s="1"/>
      <c r="AK127" s="1"/>
      <c r="AL127" s="1"/>
      <c r="AM127" s="1"/>
      <c r="AN127" s="1"/>
      <c r="AO127" s="1"/>
      <c r="AP127" s="3"/>
      <c r="AQ127" s="7"/>
      <c r="AR127" s="22">
        <f t="shared" si="73"/>
        <v>0</v>
      </c>
      <c r="AS127" s="270" t="e">
        <f t="shared" si="61"/>
        <v>#DIV/0!</v>
      </c>
      <c r="AT127" s="1"/>
      <c r="AU127" s="1"/>
      <c r="AV127" s="7"/>
      <c r="AW127" s="1"/>
      <c r="AX127" s="1"/>
      <c r="AY127" s="2"/>
      <c r="AZ127" s="3"/>
      <c r="BA127" s="2"/>
      <c r="BB127" s="3"/>
      <c r="BC127" s="4"/>
      <c r="BD127" s="3"/>
      <c r="BE127" s="1"/>
      <c r="BF127" s="1"/>
      <c r="BG127" s="1"/>
      <c r="BH127" s="4"/>
      <c r="BI127" s="3"/>
      <c r="BJ127" s="7"/>
      <c r="BK127" s="1"/>
      <c r="BL127" s="1"/>
      <c r="BM127" s="2"/>
      <c r="BN127" s="3"/>
      <c r="BO127" s="1"/>
      <c r="BP127" s="2"/>
      <c r="BQ127" s="3"/>
      <c r="BR127" s="1"/>
      <c r="BS127" s="2"/>
      <c r="BT127" s="6"/>
      <c r="BU127" s="278"/>
      <c r="BV127" s="272">
        <f t="shared" si="62"/>
        <v>0</v>
      </c>
      <c r="BW127" s="272">
        <f t="shared" si="63"/>
        <v>0</v>
      </c>
      <c r="BX127" s="282" t="e">
        <f t="shared" si="64"/>
        <v>#DIV/0!</v>
      </c>
      <c r="BY127" s="282" t="e">
        <f t="shared" si="65"/>
        <v>#DIV/0!</v>
      </c>
      <c r="BZ127" s="3"/>
      <c r="CA127" s="1"/>
      <c r="CB127" s="1"/>
      <c r="CC127" s="4"/>
      <c r="CD127" s="7"/>
      <c r="CE127" s="7"/>
      <c r="CF127" s="1" t="e">
        <f t="shared" si="66"/>
        <v>#N/A</v>
      </c>
      <c r="CG127" s="1">
        <f t="shared" si="67"/>
        <v>0</v>
      </c>
      <c r="CH127" s="1" t="e">
        <f t="shared" si="72"/>
        <v>#N/A</v>
      </c>
      <c r="CI127" s="1"/>
      <c r="CJ127" s="189" t="e">
        <f t="shared" si="68"/>
        <v>#N/A</v>
      </c>
      <c r="CK127" s="3"/>
      <c r="CL127" s="7"/>
      <c r="CM127" s="1"/>
      <c r="CN127" s="2">
        <v>109</v>
      </c>
      <c r="CO127" s="2">
        <f t="shared" si="74"/>
        <v>0</v>
      </c>
      <c r="CP127" s="2">
        <f t="shared" si="75"/>
        <v>0</v>
      </c>
      <c r="CQ127" s="190" t="e">
        <f t="shared" si="76"/>
        <v>#DIV/0!</v>
      </c>
      <c r="CR127" s="8"/>
      <c r="CS127" s="8"/>
      <c r="CT127" s="8"/>
      <c r="CU127" s="6"/>
      <c r="CV127" s="6"/>
      <c r="CW127" s="6"/>
      <c r="CX127" s="8"/>
      <c r="CY127" s="8"/>
      <c r="CZ127" s="8"/>
      <c r="DA127" s="8"/>
      <c r="DB127" s="8"/>
      <c r="DC127" s="8"/>
      <c r="DD127" s="8"/>
      <c r="DE127" s="8"/>
      <c r="DF127" s="8"/>
      <c r="DG127" s="8"/>
      <c r="DH127" s="8"/>
      <c r="DI127" s="3"/>
      <c r="DJ127" s="2"/>
      <c r="DK127" s="212" t="e">
        <f t="shared" si="79"/>
        <v>#DIV/0!</v>
      </c>
      <c r="DL127" s="212" t="e">
        <f t="shared" si="80"/>
        <v>#DIV/0!</v>
      </c>
      <c r="DM127" s="3"/>
      <c r="DN127" s="2"/>
      <c r="DO127" s="3"/>
      <c r="DP127" s="2"/>
      <c r="DQ127" s="8"/>
      <c r="DR127" s="3"/>
      <c r="DS127" s="2"/>
      <c r="DT127" s="8"/>
      <c r="DU127" s="3"/>
      <c r="DV127" s="1"/>
      <c r="DW127" s="337" t="e">
        <f t="shared" si="81"/>
        <v>#DIV/0!</v>
      </c>
      <c r="DX127" s="212" t="e">
        <f t="shared" si="82"/>
        <v>#DIV/0!</v>
      </c>
      <c r="DY127" s="303"/>
      <c r="DZ127" s="212"/>
      <c r="EA127" s="3"/>
      <c r="EB127" s="2"/>
      <c r="EC127" s="3"/>
      <c r="ED127" s="2"/>
      <c r="EE127" s="155"/>
      <c r="EF127" s="156"/>
      <c r="EG127" s="155"/>
      <c r="EH127" s="157"/>
      <c r="EI127" s="348">
        <f t="shared" si="69"/>
        <v>0</v>
      </c>
      <c r="EJ127" s="349" t="e">
        <f t="shared" si="83"/>
        <v>#DIV/0!</v>
      </c>
      <c r="EK127" s="240" t="e">
        <f t="shared" si="84"/>
        <v>#DIV/0!</v>
      </c>
      <c r="EL127" s="1"/>
      <c r="EM127" s="19" t="e">
        <f t="shared" si="85"/>
        <v>#DIV/0!</v>
      </c>
      <c r="EN127" s="350" t="e">
        <f t="shared" si="86"/>
        <v>#DIV/0!</v>
      </c>
      <c r="EO127" s="4"/>
      <c r="EP127" s="117"/>
    </row>
    <row r="128" spans="1:146" s="118" customFormat="1" ht="20.100000000000001" customHeight="1">
      <c r="A128" s="161" t="s">
        <v>29</v>
      </c>
      <c r="B128" s="228"/>
      <c r="C128" s="7"/>
      <c r="D128" s="1"/>
      <c r="E128" s="1"/>
      <c r="F128" s="1"/>
      <c r="G128" s="4"/>
      <c r="H128" s="3"/>
      <c r="I128" s="1"/>
      <c r="J128" s="1"/>
      <c r="K128" s="19"/>
      <c r="L128" s="1"/>
      <c r="M128" s="1"/>
      <c r="N128" s="1"/>
      <c r="O128" s="297"/>
      <c r="P128" s="1"/>
      <c r="Q128" s="22">
        <f t="shared" si="77"/>
        <v>0</v>
      </c>
      <c r="R128" s="116">
        <f t="shared" si="59"/>
        <v>0</v>
      </c>
      <c r="S128" s="17">
        <f t="shared" si="78"/>
        <v>0</v>
      </c>
      <c r="T128" s="3"/>
      <c r="U128" s="1"/>
      <c r="V128" s="1"/>
      <c r="W128" s="22">
        <f t="shared" si="60"/>
        <v>0</v>
      </c>
      <c r="X128" s="1"/>
      <c r="Y128" s="1"/>
      <c r="Z128" s="1"/>
      <c r="AA128" s="1"/>
      <c r="AB128" s="4"/>
      <c r="AC128" s="7"/>
      <c r="AD128" s="199"/>
      <c r="AE128" s="199"/>
      <c r="AF128" s="199"/>
      <c r="AG128" s="199"/>
      <c r="AH128" s="240">
        <f t="shared" si="70"/>
        <v>0</v>
      </c>
      <c r="AI128" s="237" t="e">
        <f t="shared" si="71"/>
        <v>#DIV/0!</v>
      </c>
      <c r="AJ128" s="1"/>
      <c r="AK128" s="1"/>
      <c r="AL128" s="1"/>
      <c r="AM128" s="1"/>
      <c r="AN128" s="1"/>
      <c r="AO128" s="1"/>
      <c r="AP128" s="3"/>
      <c r="AQ128" s="7"/>
      <c r="AR128" s="22">
        <f t="shared" si="73"/>
        <v>0</v>
      </c>
      <c r="AS128" s="270" t="e">
        <f t="shared" si="61"/>
        <v>#DIV/0!</v>
      </c>
      <c r="AT128" s="1"/>
      <c r="AU128" s="1"/>
      <c r="AV128" s="7"/>
      <c r="AW128" s="1"/>
      <c r="AX128" s="1"/>
      <c r="AY128" s="2"/>
      <c r="AZ128" s="3"/>
      <c r="BA128" s="2"/>
      <c r="BB128" s="3"/>
      <c r="BC128" s="4"/>
      <c r="BD128" s="3"/>
      <c r="BE128" s="1"/>
      <c r="BF128" s="1"/>
      <c r="BG128" s="1"/>
      <c r="BH128" s="4"/>
      <c r="BI128" s="3"/>
      <c r="BJ128" s="7"/>
      <c r="BK128" s="1"/>
      <c r="BL128" s="1"/>
      <c r="BM128" s="2"/>
      <c r="BN128" s="3"/>
      <c r="BO128" s="1"/>
      <c r="BP128" s="2"/>
      <c r="BQ128" s="3"/>
      <c r="BR128" s="1"/>
      <c r="BS128" s="2"/>
      <c r="BT128" s="6"/>
      <c r="BU128" s="278"/>
      <c r="BV128" s="272">
        <f t="shared" si="62"/>
        <v>0</v>
      </c>
      <c r="BW128" s="272">
        <f t="shared" si="63"/>
        <v>0</v>
      </c>
      <c r="BX128" s="282" t="e">
        <f t="shared" si="64"/>
        <v>#DIV/0!</v>
      </c>
      <c r="BY128" s="282" t="e">
        <f t="shared" si="65"/>
        <v>#DIV/0!</v>
      </c>
      <c r="BZ128" s="3"/>
      <c r="CA128" s="1"/>
      <c r="CB128" s="1"/>
      <c r="CC128" s="4"/>
      <c r="CD128" s="7"/>
      <c r="CE128" s="7"/>
      <c r="CF128" s="1" t="e">
        <f t="shared" si="66"/>
        <v>#N/A</v>
      </c>
      <c r="CG128" s="1">
        <f t="shared" si="67"/>
        <v>0</v>
      </c>
      <c r="CH128" s="1" t="e">
        <f t="shared" si="72"/>
        <v>#N/A</v>
      </c>
      <c r="CI128" s="1"/>
      <c r="CJ128" s="189" t="e">
        <f t="shared" si="68"/>
        <v>#N/A</v>
      </c>
      <c r="CK128" s="3"/>
      <c r="CL128" s="7"/>
      <c r="CM128" s="1"/>
      <c r="CN128" s="2">
        <v>109</v>
      </c>
      <c r="CO128" s="2">
        <f t="shared" si="74"/>
        <v>0</v>
      </c>
      <c r="CP128" s="2">
        <f t="shared" si="75"/>
        <v>0</v>
      </c>
      <c r="CQ128" s="190" t="e">
        <f t="shared" si="76"/>
        <v>#DIV/0!</v>
      </c>
      <c r="CR128" s="8"/>
      <c r="CS128" s="8"/>
      <c r="CT128" s="8"/>
      <c r="CU128" s="6"/>
      <c r="CV128" s="6"/>
      <c r="CW128" s="6"/>
      <c r="CX128" s="8"/>
      <c r="CY128" s="8"/>
      <c r="CZ128" s="8"/>
      <c r="DA128" s="8"/>
      <c r="DB128" s="8"/>
      <c r="DC128" s="8"/>
      <c r="DD128" s="8"/>
      <c r="DE128" s="8"/>
      <c r="DF128" s="8"/>
      <c r="DG128" s="8"/>
      <c r="DH128" s="8"/>
      <c r="DI128" s="3"/>
      <c r="DJ128" s="2"/>
      <c r="DK128" s="212" t="e">
        <f t="shared" si="79"/>
        <v>#DIV/0!</v>
      </c>
      <c r="DL128" s="212" t="e">
        <f t="shared" si="80"/>
        <v>#DIV/0!</v>
      </c>
      <c r="DM128" s="3"/>
      <c r="DN128" s="2"/>
      <c r="DO128" s="3"/>
      <c r="DP128" s="2"/>
      <c r="DQ128" s="8"/>
      <c r="DR128" s="3"/>
      <c r="DS128" s="2"/>
      <c r="DT128" s="8"/>
      <c r="DU128" s="3"/>
      <c r="DV128" s="1"/>
      <c r="DW128" s="337" t="e">
        <f t="shared" si="81"/>
        <v>#DIV/0!</v>
      </c>
      <c r="DX128" s="212" t="e">
        <f t="shared" si="82"/>
        <v>#DIV/0!</v>
      </c>
      <c r="DY128" s="303"/>
      <c r="DZ128" s="212"/>
      <c r="EA128" s="3"/>
      <c r="EB128" s="2"/>
      <c r="EC128" s="3"/>
      <c r="ED128" s="2"/>
      <c r="EE128" s="155"/>
      <c r="EF128" s="156"/>
      <c r="EG128" s="155"/>
      <c r="EH128" s="157"/>
      <c r="EI128" s="348">
        <f t="shared" si="69"/>
        <v>0</v>
      </c>
      <c r="EJ128" s="349" t="e">
        <f t="shared" si="83"/>
        <v>#DIV/0!</v>
      </c>
      <c r="EK128" s="240" t="e">
        <f t="shared" si="84"/>
        <v>#DIV/0!</v>
      </c>
      <c r="EL128" s="1"/>
      <c r="EM128" s="19" t="e">
        <f t="shared" si="85"/>
        <v>#DIV/0!</v>
      </c>
      <c r="EN128" s="350" t="e">
        <f t="shared" si="86"/>
        <v>#DIV/0!</v>
      </c>
      <c r="EO128" s="4"/>
      <c r="EP128" s="117"/>
    </row>
    <row r="129" spans="1:146" s="121" customFormat="1" ht="20.100000000000001" customHeight="1">
      <c r="A129" s="162" t="s">
        <v>29</v>
      </c>
      <c r="B129" s="229"/>
      <c r="C129" s="15"/>
      <c r="D129" s="9"/>
      <c r="E129" s="9"/>
      <c r="F129" s="9"/>
      <c r="G129" s="12"/>
      <c r="H129" s="11"/>
      <c r="I129" s="9"/>
      <c r="J129" s="9"/>
      <c r="K129" s="20"/>
      <c r="L129" s="9"/>
      <c r="M129" s="9"/>
      <c r="N129" s="9"/>
      <c r="O129" s="298"/>
      <c r="P129" s="9"/>
      <c r="Q129" s="24">
        <f t="shared" si="77"/>
        <v>0</v>
      </c>
      <c r="R129" s="119">
        <f t="shared" si="59"/>
        <v>0</v>
      </c>
      <c r="S129" s="18">
        <f t="shared" si="78"/>
        <v>0</v>
      </c>
      <c r="T129" s="11"/>
      <c r="U129" s="9"/>
      <c r="V129" s="9"/>
      <c r="W129" s="24">
        <f t="shared" si="60"/>
        <v>0</v>
      </c>
      <c r="X129" s="9"/>
      <c r="Y129" s="9"/>
      <c r="Z129" s="9"/>
      <c r="AA129" s="9"/>
      <c r="AB129" s="12"/>
      <c r="AC129" s="15"/>
      <c r="AD129" s="200"/>
      <c r="AE129" s="200"/>
      <c r="AF129" s="200"/>
      <c r="AG129" s="200"/>
      <c r="AH129" s="241">
        <f t="shared" si="70"/>
        <v>0</v>
      </c>
      <c r="AI129" s="239" t="e">
        <f t="shared" si="71"/>
        <v>#DIV/0!</v>
      </c>
      <c r="AJ129" s="9"/>
      <c r="AK129" s="9"/>
      <c r="AL129" s="9"/>
      <c r="AM129" s="9"/>
      <c r="AN129" s="9"/>
      <c r="AO129" s="9"/>
      <c r="AP129" s="11"/>
      <c r="AQ129" s="15"/>
      <c r="AR129" s="24">
        <f t="shared" si="73"/>
        <v>0</v>
      </c>
      <c r="AS129" s="271" t="e">
        <f t="shared" si="61"/>
        <v>#DIV/0!</v>
      </c>
      <c r="AT129" s="9"/>
      <c r="AU129" s="9"/>
      <c r="AV129" s="15"/>
      <c r="AW129" s="9"/>
      <c r="AX129" s="9"/>
      <c r="AY129" s="10"/>
      <c r="AZ129" s="11"/>
      <c r="BA129" s="10"/>
      <c r="BB129" s="11"/>
      <c r="BC129" s="12"/>
      <c r="BD129" s="11"/>
      <c r="BE129" s="9"/>
      <c r="BF129" s="9"/>
      <c r="BG129" s="9"/>
      <c r="BH129" s="12"/>
      <c r="BI129" s="11"/>
      <c r="BJ129" s="15"/>
      <c r="BK129" s="9"/>
      <c r="BL129" s="9"/>
      <c r="BM129" s="10"/>
      <c r="BN129" s="11"/>
      <c r="BO129" s="9"/>
      <c r="BP129" s="10"/>
      <c r="BQ129" s="11"/>
      <c r="BR129" s="9"/>
      <c r="BS129" s="10"/>
      <c r="BT129" s="14"/>
      <c r="BU129" s="279"/>
      <c r="BV129" s="273">
        <f t="shared" si="62"/>
        <v>0</v>
      </c>
      <c r="BW129" s="273">
        <f t="shared" si="63"/>
        <v>0</v>
      </c>
      <c r="BX129" s="283" t="e">
        <f t="shared" si="64"/>
        <v>#DIV/0!</v>
      </c>
      <c r="BY129" s="283" t="e">
        <f t="shared" si="65"/>
        <v>#DIV/0!</v>
      </c>
      <c r="BZ129" s="11"/>
      <c r="CA129" s="9"/>
      <c r="CB129" s="9"/>
      <c r="CC129" s="12"/>
      <c r="CD129" s="15"/>
      <c r="CE129" s="15"/>
      <c r="CF129" s="9" t="e">
        <f t="shared" si="66"/>
        <v>#N/A</v>
      </c>
      <c r="CG129" s="9">
        <f t="shared" si="67"/>
        <v>0</v>
      </c>
      <c r="CH129" s="9" t="e">
        <f t="shared" si="72"/>
        <v>#N/A</v>
      </c>
      <c r="CI129" s="9"/>
      <c r="CJ129" s="296" t="e">
        <f t="shared" si="68"/>
        <v>#N/A</v>
      </c>
      <c r="CK129" s="11"/>
      <c r="CL129" s="15"/>
      <c r="CM129" s="9"/>
      <c r="CN129" s="10">
        <v>109</v>
      </c>
      <c r="CO129" s="10">
        <f t="shared" si="74"/>
        <v>0</v>
      </c>
      <c r="CP129" s="10">
        <f t="shared" si="75"/>
        <v>0</v>
      </c>
      <c r="CQ129" s="191" t="e">
        <f t="shared" si="76"/>
        <v>#DIV/0!</v>
      </c>
      <c r="CR129" s="16"/>
      <c r="CS129" s="16"/>
      <c r="CT129" s="16"/>
      <c r="CU129" s="14"/>
      <c r="CV129" s="14"/>
      <c r="CW129" s="14"/>
      <c r="CX129" s="16"/>
      <c r="CY129" s="16"/>
      <c r="CZ129" s="16"/>
      <c r="DA129" s="16"/>
      <c r="DB129" s="16"/>
      <c r="DC129" s="16"/>
      <c r="DD129" s="16"/>
      <c r="DE129" s="16"/>
      <c r="DF129" s="16"/>
      <c r="DG129" s="16"/>
      <c r="DH129" s="16"/>
      <c r="DI129" s="11"/>
      <c r="DJ129" s="10"/>
      <c r="DK129" s="213" t="e">
        <f t="shared" si="79"/>
        <v>#DIV/0!</v>
      </c>
      <c r="DL129" s="213" t="e">
        <f t="shared" si="80"/>
        <v>#DIV/0!</v>
      </c>
      <c r="DM129" s="11"/>
      <c r="DN129" s="10"/>
      <c r="DO129" s="11"/>
      <c r="DP129" s="10"/>
      <c r="DQ129" s="16"/>
      <c r="DR129" s="11"/>
      <c r="DS129" s="10"/>
      <c r="DT129" s="16"/>
      <c r="DU129" s="11"/>
      <c r="DV129" s="9"/>
      <c r="DW129" s="338" t="e">
        <f t="shared" si="81"/>
        <v>#DIV/0!</v>
      </c>
      <c r="DX129" s="213" t="e">
        <f t="shared" si="82"/>
        <v>#DIV/0!</v>
      </c>
      <c r="DY129" s="304"/>
      <c r="DZ129" s="213"/>
      <c r="EA129" s="11"/>
      <c r="EB129" s="10"/>
      <c r="EC129" s="11"/>
      <c r="ED129" s="10"/>
      <c r="EE129" s="158"/>
      <c r="EF129" s="159"/>
      <c r="EG129" s="158"/>
      <c r="EH129" s="160"/>
      <c r="EI129" s="351">
        <f t="shared" si="69"/>
        <v>0</v>
      </c>
      <c r="EJ129" s="352" t="e">
        <f t="shared" si="83"/>
        <v>#DIV/0!</v>
      </c>
      <c r="EK129" s="241" t="e">
        <f t="shared" si="84"/>
        <v>#DIV/0!</v>
      </c>
      <c r="EL129" s="9"/>
      <c r="EM129" s="20" t="e">
        <f t="shared" si="85"/>
        <v>#DIV/0!</v>
      </c>
      <c r="EN129" s="353" t="e">
        <f t="shared" si="86"/>
        <v>#DIV/0!</v>
      </c>
      <c r="EO129" s="12"/>
      <c r="EP129" s="120"/>
    </row>
    <row r="130" spans="1:146" s="121" customFormat="1" ht="20.100000000000001" customHeight="1">
      <c r="A130" s="162" t="s">
        <v>29</v>
      </c>
      <c r="B130" s="229"/>
      <c r="C130" s="15"/>
      <c r="D130" s="9"/>
      <c r="E130" s="9"/>
      <c r="F130" s="9"/>
      <c r="G130" s="12"/>
      <c r="H130" s="11"/>
      <c r="I130" s="9"/>
      <c r="J130" s="9"/>
      <c r="K130" s="20"/>
      <c r="L130" s="9"/>
      <c r="M130" s="9"/>
      <c r="N130" s="9"/>
      <c r="O130" s="298"/>
      <c r="P130" s="9"/>
      <c r="Q130" s="24">
        <f t="shared" si="77"/>
        <v>0</v>
      </c>
      <c r="R130" s="119">
        <f t="shared" si="59"/>
        <v>0</v>
      </c>
      <c r="S130" s="18">
        <f t="shared" si="78"/>
        <v>0</v>
      </c>
      <c r="T130" s="11"/>
      <c r="U130" s="9"/>
      <c r="V130" s="9"/>
      <c r="W130" s="24">
        <f t="shared" si="60"/>
        <v>0</v>
      </c>
      <c r="X130" s="9"/>
      <c r="Y130" s="9"/>
      <c r="Z130" s="9"/>
      <c r="AA130" s="9"/>
      <c r="AB130" s="12"/>
      <c r="AC130" s="15"/>
      <c r="AD130" s="200"/>
      <c r="AE130" s="200"/>
      <c r="AF130" s="200"/>
      <c r="AG130" s="200"/>
      <c r="AH130" s="241">
        <f t="shared" si="70"/>
        <v>0</v>
      </c>
      <c r="AI130" s="239" t="e">
        <f t="shared" si="71"/>
        <v>#DIV/0!</v>
      </c>
      <c r="AJ130" s="9"/>
      <c r="AK130" s="9"/>
      <c r="AL130" s="9"/>
      <c r="AM130" s="9"/>
      <c r="AN130" s="9"/>
      <c r="AO130" s="9"/>
      <c r="AP130" s="11"/>
      <c r="AQ130" s="15"/>
      <c r="AR130" s="24">
        <f t="shared" si="73"/>
        <v>0</v>
      </c>
      <c r="AS130" s="271" t="e">
        <f t="shared" si="61"/>
        <v>#DIV/0!</v>
      </c>
      <c r="AT130" s="9"/>
      <c r="AU130" s="9"/>
      <c r="AV130" s="15"/>
      <c r="AW130" s="9"/>
      <c r="AX130" s="9"/>
      <c r="AY130" s="10"/>
      <c r="AZ130" s="11"/>
      <c r="BA130" s="10"/>
      <c r="BB130" s="11"/>
      <c r="BC130" s="12"/>
      <c r="BD130" s="11"/>
      <c r="BE130" s="9"/>
      <c r="BF130" s="9"/>
      <c r="BG130" s="9"/>
      <c r="BH130" s="12"/>
      <c r="BI130" s="11"/>
      <c r="BJ130" s="15"/>
      <c r="BK130" s="9"/>
      <c r="BL130" s="9"/>
      <c r="BM130" s="10"/>
      <c r="BN130" s="11"/>
      <c r="BO130" s="9"/>
      <c r="BP130" s="10"/>
      <c r="BQ130" s="11"/>
      <c r="BR130" s="9"/>
      <c r="BS130" s="10"/>
      <c r="BT130" s="14"/>
      <c r="BU130" s="279"/>
      <c r="BV130" s="273">
        <f t="shared" si="62"/>
        <v>0</v>
      </c>
      <c r="BW130" s="273">
        <f t="shared" si="63"/>
        <v>0</v>
      </c>
      <c r="BX130" s="283" t="e">
        <f t="shared" si="64"/>
        <v>#DIV/0!</v>
      </c>
      <c r="BY130" s="283" t="e">
        <f t="shared" si="65"/>
        <v>#DIV/0!</v>
      </c>
      <c r="BZ130" s="11"/>
      <c r="CA130" s="9"/>
      <c r="CB130" s="9"/>
      <c r="CC130" s="12"/>
      <c r="CD130" s="15"/>
      <c r="CE130" s="15"/>
      <c r="CF130" s="9" t="e">
        <f t="shared" si="66"/>
        <v>#N/A</v>
      </c>
      <c r="CG130" s="9">
        <f t="shared" si="67"/>
        <v>0</v>
      </c>
      <c r="CH130" s="9" t="e">
        <f t="shared" si="72"/>
        <v>#N/A</v>
      </c>
      <c r="CI130" s="9"/>
      <c r="CJ130" s="296" t="e">
        <f t="shared" si="68"/>
        <v>#N/A</v>
      </c>
      <c r="CK130" s="11"/>
      <c r="CL130" s="15"/>
      <c r="CM130" s="9"/>
      <c r="CN130" s="10">
        <v>109</v>
      </c>
      <c r="CO130" s="10">
        <f t="shared" si="74"/>
        <v>0</v>
      </c>
      <c r="CP130" s="10">
        <f t="shared" si="75"/>
        <v>0</v>
      </c>
      <c r="CQ130" s="191" t="e">
        <f t="shared" si="76"/>
        <v>#DIV/0!</v>
      </c>
      <c r="CR130" s="16"/>
      <c r="CS130" s="16"/>
      <c r="CT130" s="16"/>
      <c r="CU130" s="14"/>
      <c r="CV130" s="14"/>
      <c r="CW130" s="14"/>
      <c r="CX130" s="16"/>
      <c r="CY130" s="16"/>
      <c r="CZ130" s="16"/>
      <c r="DA130" s="16"/>
      <c r="DB130" s="16"/>
      <c r="DC130" s="16"/>
      <c r="DD130" s="16"/>
      <c r="DE130" s="16"/>
      <c r="DF130" s="16"/>
      <c r="DG130" s="16"/>
      <c r="DH130" s="16"/>
      <c r="DI130" s="11"/>
      <c r="DJ130" s="10"/>
      <c r="DK130" s="213" t="e">
        <f t="shared" si="79"/>
        <v>#DIV/0!</v>
      </c>
      <c r="DL130" s="213" t="e">
        <f t="shared" si="80"/>
        <v>#DIV/0!</v>
      </c>
      <c r="DM130" s="11"/>
      <c r="DN130" s="10"/>
      <c r="DO130" s="11"/>
      <c r="DP130" s="10"/>
      <c r="DQ130" s="16"/>
      <c r="DR130" s="11"/>
      <c r="DS130" s="10"/>
      <c r="DT130" s="16"/>
      <c r="DU130" s="11"/>
      <c r="DV130" s="9"/>
      <c r="DW130" s="338" t="e">
        <f t="shared" si="81"/>
        <v>#DIV/0!</v>
      </c>
      <c r="DX130" s="213" t="e">
        <f t="shared" si="82"/>
        <v>#DIV/0!</v>
      </c>
      <c r="DY130" s="304"/>
      <c r="DZ130" s="213"/>
      <c r="EA130" s="11"/>
      <c r="EB130" s="10"/>
      <c r="EC130" s="11"/>
      <c r="ED130" s="10"/>
      <c r="EE130" s="158"/>
      <c r="EF130" s="159"/>
      <c r="EG130" s="158"/>
      <c r="EH130" s="160"/>
      <c r="EI130" s="351">
        <f t="shared" si="69"/>
        <v>0</v>
      </c>
      <c r="EJ130" s="352" t="e">
        <f t="shared" si="83"/>
        <v>#DIV/0!</v>
      </c>
      <c r="EK130" s="241" t="e">
        <f t="shared" si="84"/>
        <v>#DIV/0!</v>
      </c>
      <c r="EL130" s="9"/>
      <c r="EM130" s="20" t="e">
        <f t="shared" si="85"/>
        <v>#DIV/0!</v>
      </c>
      <c r="EN130" s="353" t="e">
        <f t="shared" si="86"/>
        <v>#DIV/0!</v>
      </c>
      <c r="EO130" s="12"/>
      <c r="EP130" s="120"/>
    </row>
    <row r="131" spans="1:146" s="118" customFormat="1" ht="20.100000000000001" customHeight="1">
      <c r="A131" s="161" t="s">
        <v>30</v>
      </c>
      <c r="B131" s="228"/>
      <c r="C131" s="7"/>
      <c r="D131" s="1"/>
      <c r="E131" s="1"/>
      <c r="F131" s="1"/>
      <c r="G131" s="4"/>
      <c r="H131" s="3"/>
      <c r="I131" s="1"/>
      <c r="J131" s="1"/>
      <c r="K131" s="19"/>
      <c r="L131" s="1"/>
      <c r="M131" s="1"/>
      <c r="N131" s="1"/>
      <c r="O131" s="297"/>
      <c r="P131" s="1"/>
      <c r="Q131" s="22">
        <f t="shared" si="77"/>
        <v>0</v>
      </c>
      <c r="R131" s="116">
        <f t="shared" si="59"/>
        <v>0</v>
      </c>
      <c r="S131" s="17">
        <f t="shared" si="78"/>
        <v>0</v>
      </c>
      <c r="T131" s="3"/>
      <c r="U131" s="1"/>
      <c r="V131" s="1"/>
      <c r="W131" s="22">
        <f t="shared" si="60"/>
        <v>0</v>
      </c>
      <c r="X131" s="1"/>
      <c r="Y131" s="1"/>
      <c r="Z131" s="1"/>
      <c r="AA131" s="1"/>
      <c r="AB131" s="4"/>
      <c r="AC131" s="7"/>
      <c r="AD131" s="199"/>
      <c r="AE131" s="199"/>
      <c r="AF131" s="199"/>
      <c r="AG131" s="199"/>
      <c r="AH131" s="240">
        <f t="shared" si="70"/>
        <v>0</v>
      </c>
      <c r="AI131" s="237" t="e">
        <f t="shared" si="71"/>
        <v>#DIV/0!</v>
      </c>
      <c r="AJ131" s="1"/>
      <c r="AK131" s="1"/>
      <c r="AL131" s="1"/>
      <c r="AM131" s="1"/>
      <c r="AN131" s="1"/>
      <c r="AO131" s="1"/>
      <c r="AP131" s="3"/>
      <c r="AQ131" s="7"/>
      <c r="AR131" s="22">
        <f t="shared" si="73"/>
        <v>0</v>
      </c>
      <c r="AS131" s="270" t="e">
        <f t="shared" si="61"/>
        <v>#DIV/0!</v>
      </c>
      <c r="AT131" s="1"/>
      <c r="AU131" s="1"/>
      <c r="AV131" s="7"/>
      <c r="AW131" s="1"/>
      <c r="AX131" s="1"/>
      <c r="AY131" s="2"/>
      <c r="AZ131" s="3"/>
      <c r="BA131" s="2"/>
      <c r="BB131" s="3"/>
      <c r="BC131" s="4"/>
      <c r="BD131" s="3"/>
      <c r="BE131" s="1"/>
      <c r="BF131" s="1"/>
      <c r="BG131" s="1"/>
      <c r="BH131" s="4"/>
      <c r="BI131" s="3"/>
      <c r="BJ131" s="7"/>
      <c r="BK131" s="1"/>
      <c r="BL131" s="1"/>
      <c r="BM131" s="2"/>
      <c r="BN131" s="3"/>
      <c r="BO131" s="1"/>
      <c r="BP131" s="2"/>
      <c r="BQ131" s="3"/>
      <c r="BR131" s="1"/>
      <c r="BS131" s="2"/>
      <c r="BT131" s="6"/>
      <c r="BU131" s="278"/>
      <c r="BV131" s="272">
        <f t="shared" si="62"/>
        <v>0</v>
      </c>
      <c r="BW131" s="272">
        <f t="shared" si="63"/>
        <v>0</v>
      </c>
      <c r="BX131" s="282" t="e">
        <f t="shared" si="64"/>
        <v>#DIV/0!</v>
      </c>
      <c r="BY131" s="282" t="e">
        <f t="shared" si="65"/>
        <v>#DIV/0!</v>
      </c>
      <c r="BZ131" s="3"/>
      <c r="CA131" s="1"/>
      <c r="CB131" s="1"/>
      <c r="CC131" s="4"/>
      <c r="CD131" s="7"/>
      <c r="CE131" s="7"/>
      <c r="CF131" s="1" t="e">
        <f t="shared" si="66"/>
        <v>#N/A</v>
      </c>
      <c r="CG131" s="1">
        <f t="shared" si="67"/>
        <v>0</v>
      </c>
      <c r="CH131" s="1" t="e">
        <f t="shared" si="72"/>
        <v>#N/A</v>
      </c>
      <c r="CI131" s="1"/>
      <c r="CJ131" s="189" t="e">
        <f t="shared" si="68"/>
        <v>#N/A</v>
      </c>
      <c r="CK131" s="3"/>
      <c r="CL131" s="7"/>
      <c r="CM131" s="1"/>
      <c r="CN131" s="2">
        <v>109</v>
      </c>
      <c r="CO131" s="2">
        <f t="shared" si="74"/>
        <v>0</v>
      </c>
      <c r="CP131" s="2">
        <f t="shared" si="75"/>
        <v>0</v>
      </c>
      <c r="CQ131" s="190" t="e">
        <f t="shared" si="76"/>
        <v>#DIV/0!</v>
      </c>
      <c r="CR131" s="8"/>
      <c r="CS131" s="8"/>
      <c r="CT131" s="8"/>
      <c r="CU131" s="6"/>
      <c r="CV131" s="6"/>
      <c r="CW131" s="6"/>
      <c r="CX131" s="8"/>
      <c r="CY131" s="8"/>
      <c r="CZ131" s="8"/>
      <c r="DA131" s="8"/>
      <c r="DB131" s="8"/>
      <c r="DC131" s="8"/>
      <c r="DD131" s="8"/>
      <c r="DE131" s="8"/>
      <c r="DF131" s="8"/>
      <c r="DG131" s="8"/>
      <c r="DH131" s="8"/>
      <c r="DI131" s="3"/>
      <c r="DJ131" s="2"/>
      <c r="DK131" s="212" t="e">
        <f t="shared" si="79"/>
        <v>#DIV/0!</v>
      </c>
      <c r="DL131" s="212" t="e">
        <f t="shared" si="80"/>
        <v>#DIV/0!</v>
      </c>
      <c r="DM131" s="3"/>
      <c r="DN131" s="2"/>
      <c r="DO131" s="3"/>
      <c r="DP131" s="2"/>
      <c r="DQ131" s="8"/>
      <c r="DR131" s="3"/>
      <c r="DS131" s="2"/>
      <c r="DT131" s="8"/>
      <c r="DU131" s="3"/>
      <c r="DV131" s="1"/>
      <c r="DW131" s="337" t="e">
        <f t="shared" si="81"/>
        <v>#DIV/0!</v>
      </c>
      <c r="DX131" s="212" t="e">
        <f t="shared" si="82"/>
        <v>#DIV/0!</v>
      </c>
      <c r="DY131" s="303"/>
      <c r="DZ131" s="212"/>
      <c r="EA131" s="3"/>
      <c r="EB131" s="2"/>
      <c r="EC131" s="3"/>
      <c r="ED131" s="2"/>
      <c r="EE131" s="155"/>
      <c r="EF131" s="156"/>
      <c r="EG131" s="155"/>
      <c r="EH131" s="157"/>
      <c r="EI131" s="348">
        <f t="shared" si="69"/>
        <v>0</v>
      </c>
      <c r="EJ131" s="349" t="e">
        <f t="shared" si="83"/>
        <v>#DIV/0!</v>
      </c>
      <c r="EK131" s="240" t="e">
        <f t="shared" si="84"/>
        <v>#DIV/0!</v>
      </c>
      <c r="EL131" s="1"/>
      <c r="EM131" s="19" t="e">
        <f t="shared" si="85"/>
        <v>#DIV/0!</v>
      </c>
      <c r="EN131" s="350" t="e">
        <f t="shared" si="86"/>
        <v>#DIV/0!</v>
      </c>
      <c r="EO131" s="4"/>
      <c r="EP131" s="117"/>
    </row>
    <row r="132" spans="1:146" s="118" customFormat="1" ht="20.100000000000001" customHeight="1">
      <c r="A132" s="161" t="s">
        <v>30</v>
      </c>
      <c r="B132" s="228"/>
      <c r="C132" s="7"/>
      <c r="D132" s="1"/>
      <c r="E132" s="1"/>
      <c r="F132" s="1"/>
      <c r="G132" s="4"/>
      <c r="H132" s="3"/>
      <c r="I132" s="1"/>
      <c r="J132" s="1"/>
      <c r="K132" s="19"/>
      <c r="L132" s="1"/>
      <c r="M132" s="1"/>
      <c r="N132" s="1"/>
      <c r="O132" s="297"/>
      <c r="P132" s="1"/>
      <c r="Q132" s="22">
        <f t="shared" si="77"/>
        <v>0</v>
      </c>
      <c r="R132" s="116">
        <f t="shared" si="59"/>
        <v>0</v>
      </c>
      <c r="S132" s="17">
        <f t="shared" si="78"/>
        <v>0</v>
      </c>
      <c r="T132" s="3"/>
      <c r="U132" s="1"/>
      <c r="V132" s="1"/>
      <c r="W132" s="22">
        <f t="shared" si="60"/>
        <v>0</v>
      </c>
      <c r="X132" s="1"/>
      <c r="Y132" s="1"/>
      <c r="Z132" s="1"/>
      <c r="AA132" s="1"/>
      <c r="AB132" s="4"/>
      <c r="AC132" s="7"/>
      <c r="AD132" s="199"/>
      <c r="AE132" s="199"/>
      <c r="AF132" s="199"/>
      <c r="AG132" s="199"/>
      <c r="AH132" s="240">
        <f t="shared" si="70"/>
        <v>0</v>
      </c>
      <c r="AI132" s="237" t="e">
        <f t="shared" si="71"/>
        <v>#DIV/0!</v>
      </c>
      <c r="AJ132" s="1"/>
      <c r="AK132" s="1"/>
      <c r="AL132" s="1"/>
      <c r="AM132" s="1"/>
      <c r="AN132" s="1"/>
      <c r="AO132" s="1"/>
      <c r="AP132" s="3"/>
      <c r="AQ132" s="7"/>
      <c r="AR132" s="22">
        <f t="shared" si="73"/>
        <v>0</v>
      </c>
      <c r="AS132" s="270" t="e">
        <f t="shared" si="61"/>
        <v>#DIV/0!</v>
      </c>
      <c r="AT132" s="1"/>
      <c r="AU132" s="1"/>
      <c r="AV132" s="7"/>
      <c r="AW132" s="1"/>
      <c r="AX132" s="1"/>
      <c r="AY132" s="2"/>
      <c r="AZ132" s="3"/>
      <c r="BA132" s="2"/>
      <c r="BB132" s="3"/>
      <c r="BC132" s="4"/>
      <c r="BD132" s="3"/>
      <c r="BE132" s="1"/>
      <c r="BF132" s="1"/>
      <c r="BG132" s="1"/>
      <c r="BH132" s="4"/>
      <c r="BI132" s="3"/>
      <c r="BJ132" s="7"/>
      <c r="BK132" s="1"/>
      <c r="BL132" s="1"/>
      <c r="BM132" s="2"/>
      <c r="BN132" s="3"/>
      <c r="BO132" s="1"/>
      <c r="BP132" s="2"/>
      <c r="BQ132" s="3"/>
      <c r="BR132" s="1"/>
      <c r="BS132" s="2"/>
      <c r="BT132" s="6"/>
      <c r="BU132" s="278"/>
      <c r="BV132" s="272">
        <f t="shared" si="62"/>
        <v>0</v>
      </c>
      <c r="BW132" s="272">
        <f t="shared" si="63"/>
        <v>0</v>
      </c>
      <c r="BX132" s="282" t="e">
        <f t="shared" si="64"/>
        <v>#DIV/0!</v>
      </c>
      <c r="BY132" s="282" t="e">
        <f t="shared" si="65"/>
        <v>#DIV/0!</v>
      </c>
      <c r="BZ132" s="3"/>
      <c r="CA132" s="1"/>
      <c r="CB132" s="1"/>
      <c r="CC132" s="4"/>
      <c r="CD132" s="7"/>
      <c r="CE132" s="7"/>
      <c r="CF132" s="1" t="e">
        <f t="shared" si="66"/>
        <v>#N/A</v>
      </c>
      <c r="CG132" s="1">
        <f t="shared" si="67"/>
        <v>0</v>
      </c>
      <c r="CH132" s="1" t="e">
        <f t="shared" si="72"/>
        <v>#N/A</v>
      </c>
      <c r="CI132" s="1"/>
      <c r="CJ132" s="189" t="e">
        <f t="shared" si="68"/>
        <v>#N/A</v>
      </c>
      <c r="CK132" s="3"/>
      <c r="CL132" s="7"/>
      <c r="CM132" s="1"/>
      <c r="CN132" s="2">
        <v>109</v>
      </c>
      <c r="CO132" s="2">
        <f t="shared" si="74"/>
        <v>0</v>
      </c>
      <c r="CP132" s="2">
        <f t="shared" si="75"/>
        <v>0</v>
      </c>
      <c r="CQ132" s="190" t="e">
        <f t="shared" si="76"/>
        <v>#DIV/0!</v>
      </c>
      <c r="CR132" s="8"/>
      <c r="CS132" s="8"/>
      <c r="CT132" s="8"/>
      <c r="CU132" s="6"/>
      <c r="CV132" s="6"/>
      <c r="CW132" s="6"/>
      <c r="CX132" s="8"/>
      <c r="CY132" s="8"/>
      <c r="CZ132" s="8"/>
      <c r="DA132" s="8"/>
      <c r="DB132" s="8"/>
      <c r="DC132" s="8"/>
      <c r="DD132" s="8"/>
      <c r="DE132" s="8"/>
      <c r="DF132" s="8"/>
      <c r="DG132" s="8"/>
      <c r="DH132" s="8"/>
      <c r="DI132" s="3"/>
      <c r="DJ132" s="2"/>
      <c r="DK132" s="212" t="e">
        <f t="shared" si="79"/>
        <v>#DIV/0!</v>
      </c>
      <c r="DL132" s="212" t="e">
        <f t="shared" si="80"/>
        <v>#DIV/0!</v>
      </c>
      <c r="DM132" s="3"/>
      <c r="DN132" s="2"/>
      <c r="DO132" s="3"/>
      <c r="DP132" s="2"/>
      <c r="DQ132" s="8"/>
      <c r="DR132" s="3"/>
      <c r="DS132" s="2"/>
      <c r="DT132" s="8"/>
      <c r="DU132" s="3"/>
      <c r="DV132" s="1"/>
      <c r="DW132" s="337" t="e">
        <f t="shared" si="81"/>
        <v>#DIV/0!</v>
      </c>
      <c r="DX132" s="212" t="e">
        <f t="shared" si="82"/>
        <v>#DIV/0!</v>
      </c>
      <c r="DY132" s="303"/>
      <c r="DZ132" s="212"/>
      <c r="EA132" s="3"/>
      <c r="EB132" s="2"/>
      <c r="EC132" s="3"/>
      <c r="ED132" s="2"/>
      <c r="EE132" s="155"/>
      <c r="EF132" s="156"/>
      <c r="EG132" s="155"/>
      <c r="EH132" s="157"/>
      <c r="EI132" s="348">
        <f t="shared" si="69"/>
        <v>0</v>
      </c>
      <c r="EJ132" s="349" t="e">
        <f t="shared" si="83"/>
        <v>#DIV/0!</v>
      </c>
      <c r="EK132" s="240" t="e">
        <f t="shared" si="84"/>
        <v>#DIV/0!</v>
      </c>
      <c r="EL132" s="1"/>
      <c r="EM132" s="19" t="e">
        <f t="shared" si="85"/>
        <v>#DIV/0!</v>
      </c>
      <c r="EN132" s="350" t="e">
        <f t="shared" si="86"/>
        <v>#DIV/0!</v>
      </c>
      <c r="EO132" s="4"/>
      <c r="EP132" s="117"/>
    </row>
    <row r="133" spans="1:146" s="121" customFormat="1" ht="20.100000000000001" customHeight="1">
      <c r="A133" s="162" t="s">
        <v>30</v>
      </c>
      <c r="B133" s="229"/>
      <c r="C133" s="15"/>
      <c r="D133" s="9"/>
      <c r="E133" s="9"/>
      <c r="F133" s="9"/>
      <c r="G133" s="12"/>
      <c r="H133" s="11"/>
      <c r="I133" s="9"/>
      <c r="J133" s="9"/>
      <c r="K133" s="20"/>
      <c r="L133" s="9"/>
      <c r="M133" s="9"/>
      <c r="N133" s="9"/>
      <c r="O133" s="298"/>
      <c r="P133" s="9"/>
      <c r="Q133" s="24">
        <f t="shared" si="77"/>
        <v>0</v>
      </c>
      <c r="R133" s="119">
        <f t="shared" si="59"/>
        <v>0</v>
      </c>
      <c r="S133" s="18">
        <f t="shared" si="78"/>
        <v>0</v>
      </c>
      <c r="T133" s="11"/>
      <c r="U133" s="9"/>
      <c r="V133" s="9"/>
      <c r="W133" s="24">
        <f t="shared" si="60"/>
        <v>0</v>
      </c>
      <c r="X133" s="9"/>
      <c r="Y133" s="9"/>
      <c r="Z133" s="9"/>
      <c r="AA133" s="9"/>
      <c r="AB133" s="12"/>
      <c r="AC133" s="15"/>
      <c r="AD133" s="200"/>
      <c r="AE133" s="200"/>
      <c r="AF133" s="200"/>
      <c r="AG133" s="200"/>
      <c r="AH133" s="241">
        <f t="shared" si="70"/>
        <v>0</v>
      </c>
      <c r="AI133" s="239" t="e">
        <f t="shared" si="71"/>
        <v>#DIV/0!</v>
      </c>
      <c r="AJ133" s="9"/>
      <c r="AK133" s="9"/>
      <c r="AL133" s="9"/>
      <c r="AM133" s="9"/>
      <c r="AN133" s="9"/>
      <c r="AO133" s="9"/>
      <c r="AP133" s="11"/>
      <c r="AQ133" s="15"/>
      <c r="AR133" s="24">
        <f t="shared" si="73"/>
        <v>0</v>
      </c>
      <c r="AS133" s="271" t="e">
        <f t="shared" si="61"/>
        <v>#DIV/0!</v>
      </c>
      <c r="AT133" s="9"/>
      <c r="AU133" s="9"/>
      <c r="AV133" s="15"/>
      <c r="AW133" s="9"/>
      <c r="AX133" s="9"/>
      <c r="AY133" s="10"/>
      <c r="AZ133" s="11"/>
      <c r="BA133" s="10"/>
      <c r="BB133" s="11"/>
      <c r="BC133" s="12"/>
      <c r="BD133" s="11"/>
      <c r="BE133" s="9"/>
      <c r="BF133" s="9"/>
      <c r="BG133" s="9"/>
      <c r="BH133" s="12"/>
      <c r="BI133" s="11"/>
      <c r="BJ133" s="15"/>
      <c r="BK133" s="9"/>
      <c r="BL133" s="9"/>
      <c r="BM133" s="10"/>
      <c r="BN133" s="11"/>
      <c r="BO133" s="9"/>
      <c r="BP133" s="10"/>
      <c r="BQ133" s="11"/>
      <c r="BR133" s="9"/>
      <c r="BS133" s="10"/>
      <c r="BT133" s="14"/>
      <c r="BU133" s="279"/>
      <c r="BV133" s="273">
        <f t="shared" si="62"/>
        <v>0</v>
      </c>
      <c r="BW133" s="273">
        <f t="shared" si="63"/>
        <v>0</v>
      </c>
      <c r="BX133" s="283" t="e">
        <f t="shared" si="64"/>
        <v>#DIV/0!</v>
      </c>
      <c r="BY133" s="283" t="e">
        <f t="shared" si="65"/>
        <v>#DIV/0!</v>
      </c>
      <c r="BZ133" s="11"/>
      <c r="CA133" s="9"/>
      <c r="CB133" s="9"/>
      <c r="CC133" s="12"/>
      <c r="CD133" s="15"/>
      <c r="CE133" s="15"/>
      <c r="CF133" s="9" t="e">
        <f t="shared" si="66"/>
        <v>#N/A</v>
      </c>
      <c r="CG133" s="9">
        <f t="shared" si="67"/>
        <v>0</v>
      </c>
      <c r="CH133" s="9" t="e">
        <f t="shared" si="72"/>
        <v>#N/A</v>
      </c>
      <c r="CI133" s="9"/>
      <c r="CJ133" s="296" t="e">
        <f t="shared" si="68"/>
        <v>#N/A</v>
      </c>
      <c r="CK133" s="11"/>
      <c r="CL133" s="15"/>
      <c r="CM133" s="9"/>
      <c r="CN133" s="10">
        <v>109</v>
      </c>
      <c r="CO133" s="10">
        <f t="shared" si="74"/>
        <v>0</v>
      </c>
      <c r="CP133" s="10">
        <f t="shared" si="75"/>
        <v>0</v>
      </c>
      <c r="CQ133" s="191" t="e">
        <f t="shared" si="76"/>
        <v>#DIV/0!</v>
      </c>
      <c r="CR133" s="16"/>
      <c r="CS133" s="16"/>
      <c r="CT133" s="16"/>
      <c r="CU133" s="14"/>
      <c r="CV133" s="14"/>
      <c r="CW133" s="14"/>
      <c r="CX133" s="16"/>
      <c r="CY133" s="16"/>
      <c r="CZ133" s="16"/>
      <c r="DA133" s="16"/>
      <c r="DB133" s="16"/>
      <c r="DC133" s="16"/>
      <c r="DD133" s="16"/>
      <c r="DE133" s="16"/>
      <c r="DF133" s="16"/>
      <c r="DG133" s="16"/>
      <c r="DH133" s="16"/>
      <c r="DI133" s="11"/>
      <c r="DJ133" s="10"/>
      <c r="DK133" s="213" t="e">
        <f t="shared" si="79"/>
        <v>#DIV/0!</v>
      </c>
      <c r="DL133" s="213" t="e">
        <f t="shared" si="80"/>
        <v>#DIV/0!</v>
      </c>
      <c r="DM133" s="11"/>
      <c r="DN133" s="10"/>
      <c r="DO133" s="11"/>
      <c r="DP133" s="10"/>
      <c r="DQ133" s="16"/>
      <c r="DR133" s="11"/>
      <c r="DS133" s="10"/>
      <c r="DT133" s="16"/>
      <c r="DU133" s="11"/>
      <c r="DV133" s="9"/>
      <c r="DW133" s="338" t="e">
        <f t="shared" si="81"/>
        <v>#DIV/0!</v>
      </c>
      <c r="DX133" s="213" t="e">
        <f t="shared" si="82"/>
        <v>#DIV/0!</v>
      </c>
      <c r="DY133" s="304"/>
      <c r="DZ133" s="213"/>
      <c r="EA133" s="11"/>
      <c r="EB133" s="10"/>
      <c r="EC133" s="11"/>
      <c r="ED133" s="10"/>
      <c r="EE133" s="158"/>
      <c r="EF133" s="159"/>
      <c r="EG133" s="158"/>
      <c r="EH133" s="160"/>
      <c r="EI133" s="351">
        <f t="shared" si="69"/>
        <v>0</v>
      </c>
      <c r="EJ133" s="352" t="e">
        <f t="shared" si="83"/>
        <v>#DIV/0!</v>
      </c>
      <c r="EK133" s="241" t="e">
        <f t="shared" si="84"/>
        <v>#DIV/0!</v>
      </c>
      <c r="EL133" s="9"/>
      <c r="EM133" s="20" t="e">
        <f t="shared" si="85"/>
        <v>#DIV/0!</v>
      </c>
      <c r="EN133" s="353" t="e">
        <f t="shared" si="86"/>
        <v>#DIV/0!</v>
      </c>
      <c r="EO133" s="12"/>
      <c r="EP133" s="120"/>
    </row>
    <row r="134" spans="1:146" s="538" customFormat="1" ht="20.100000000000001" customHeight="1" thickBot="1">
      <c r="A134" s="505" t="s">
        <v>30</v>
      </c>
      <c r="B134" s="506"/>
      <c r="C134" s="507"/>
      <c r="D134" s="508"/>
      <c r="E134" s="508"/>
      <c r="F134" s="508"/>
      <c r="G134" s="509"/>
      <c r="H134" s="510"/>
      <c r="I134" s="508"/>
      <c r="J134" s="508"/>
      <c r="K134" s="511"/>
      <c r="L134" s="508"/>
      <c r="M134" s="508"/>
      <c r="N134" s="508"/>
      <c r="O134" s="512"/>
      <c r="P134" s="508"/>
      <c r="Q134" s="513">
        <f t="shared" si="77"/>
        <v>0</v>
      </c>
      <c r="R134" s="514">
        <f t="shared" si="59"/>
        <v>0</v>
      </c>
      <c r="S134" s="515">
        <f t="shared" si="78"/>
        <v>0</v>
      </c>
      <c r="T134" s="510"/>
      <c r="U134" s="508"/>
      <c r="V134" s="508"/>
      <c r="W134" s="513">
        <f t="shared" si="60"/>
        <v>0</v>
      </c>
      <c r="X134" s="508"/>
      <c r="Y134" s="508"/>
      <c r="Z134" s="508"/>
      <c r="AA134" s="508"/>
      <c r="AB134" s="509"/>
      <c r="AC134" s="507"/>
      <c r="AD134" s="516"/>
      <c r="AE134" s="516"/>
      <c r="AF134" s="516"/>
      <c r="AG134" s="516"/>
      <c r="AH134" s="517">
        <f t="shared" si="70"/>
        <v>0</v>
      </c>
      <c r="AI134" s="518" t="e">
        <f t="shared" si="71"/>
        <v>#DIV/0!</v>
      </c>
      <c r="AJ134" s="508"/>
      <c r="AK134" s="508"/>
      <c r="AL134" s="508"/>
      <c r="AM134" s="508"/>
      <c r="AN134" s="508"/>
      <c r="AO134" s="508"/>
      <c r="AP134" s="510"/>
      <c r="AQ134" s="507"/>
      <c r="AR134" s="513">
        <f t="shared" si="73"/>
        <v>0</v>
      </c>
      <c r="AS134" s="519" t="e">
        <f t="shared" si="61"/>
        <v>#DIV/0!</v>
      </c>
      <c r="AT134" s="508"/>
      <c r="AU134" s="508"/>
      <c r="AV134" s="507"/>
      <c r="AW134" s="508"/>
      <c r="AX134" s="508"/>
      <c r="AY134" s="520"/>
      <c r="AZ134" s="510"/>
      <c r="BA134" s="520"/>
      <c r="BB134" s="510"/>
      <c r="BC134" s="509"/>
      <c r="BD134" s="510"/>
      <c r="BE134" s="508"/>
      <c r="BF134" s="508"/>
      <c r="BG134" s="508"/>
      <c r="BH134" s="509"/>
      <c r="BI134" s="510"/>
      <c r="BJ134" s="507"/>
      <c r="BK134" s="508"/>
      <c r="BL134" s="508"/>
      <c r="BM134" s="520"/>
      <c r="BN134" s="510"/>
      <c r="BO134" s="508"/>
      <c r="BP134" s="520"/>
      <c r="BQ134" s="510"/>
      <c r="BR134" s="508"/>
      <c r="BS134" s="520"/>
      <c r="BT134" s="521"/>
      <c r="BU134" s="522"/>
      <c r="BV134" s="523">
        <f t="shared" si="62"/>
        <v>0</v>
      </c>
      <c r="BW134" s="523">
        <f t="shared" si="63"/>
        <v>0</v>
      </c>
      <c r="BX134" s="524" t="e">
        <f t="shared" si="64"/>
        <v>#DIV/0!</v>
      </c>
      <c r="BY134" s="524" t="e">
        <f t="shared" si="65"/>
        <v>#DIV/0!</v>
      </c>
      <c r="BZ134" s="510"/>
      <c r="CA134" s="508"/>
      <c r="CB134" s="508"/>
      <c r="CC134" s="509"/>
      <c r="CD134" s="507"/>
      <c r="CE134" s="507"/>
      <c r="CF134" s="508" t="e">
        <f t="shared" si="66"/>
        <v>#N/A</v>
      </c>
      <c r="CG134" s="508">
        <f t="shared" si="67"/>
        <v>0</v>
      </c>
      <c r="CH134" s="508" t="e">
        <f t="shared" si="72"/>
        <v>#N/A</v>
      </c>
      <c r="CI134" s="508"/>
      <c r="CJ134" s="525" t="e">
        <f t="shared" si="68"/>
        <v>#N/A</v>
      </c>
      <c r="CK134" s="510"/>
      <c r="CL134" s="507"/>
      <c r="CM134" s="508"/>
      <c r="CN134" s="520">
        <v>109</v>
      </c>
      <c r="CO134" s="520">
        <f t="shared" si="74"/>
        <v>0</v>
      </c>
      <c r="CP134" s="520">
        <f t="shared" si="75"/>
        <v>0</v>
      </c>
      <c r="CQ134" s="526" t="e">
        <f t="shared" si="76"/>
        <v>#DIV/0!</v>
      </c>
      <c r="CR134" s="527"/>
      <c r="CS134" s="527"/>
      <c r="CT134" s="527"/>
      <c r="CU134" s="521"/>
      <c r="CV134" s="521"/>
      <c r="CW134" s="521"/>
      <c r="CX134" s="527"/>
      <c r="CY134" s="527"/>
      <c r="CZ134" s="527"/>
      <c r="DA134" s="527"/>
      <c r="DB134" s="527"/>
      <c r="DC134" s="527"/>
      <c r="DD134" s="527"/>
      <c r="DE134" s="527"/>
      <c r="DF134" s="527"/>
      <c r="DG134" s="527"/>
      <c r="DH134" s="527"/>
      <c r="DI134" s="510"/>
      <c r="DJ134" s="520"/>
      <c r="DK134" s="528" t="e">
        <f t="shared" si="79"/>
        <v>#DIV/0!</v>
      </c>
      <c r="DL134" s="528" t="e">
        <f t="shared" si="80"/>
        <v>#DIV/0!</v>
      </c>
      <c r="DM134" s="510"/>
      <c r="DN134" s="520"/>
      <c r="DO134" s="510"/>
      <c r="DP134" s="520"/>
      <c r="DQ134" s="527"/>
      <c r="DR134" s="510"/>
      <c r="DS134" s="520"/>
      <c r="DT134" s="527"/>
      <c r="DU134" s="510"/>
      <c r="DV134" s="508"/>
      <c r="DW134" s="529" t="e">
        <f t="shared" si="81"/>
        <v>#DIV/0!</v>
      </c>
      <c r="DX134" s="528" t="e">
        <f t="shared" si="82"/>
        <v>#DIV/0!</v>
      </c>
      <c r="DY134" s="530"/>
      <c r="DZ134" s="528"/>
      <c r="EA134" s="510"/>
      <c r="EB134" s="520"/>
      <c r="EC134" s="510"/>
      <c r="ED134" s="520"/>
      <c r="EE134" s="531"/>
      <c r="EF134" s="532"/>
      <c r="EG134" s="531"/>
      <c r="EH134" s="533"/>
      <c r="EI134" s="534">
        <f t="shared" si="69"/>
        <v>0</v>
      </c>
      <c r="EJ134" s="535" t="e">
        <f t="shared" si="83"/>
        <v>#DIV/0!</v>
      </c>
      <c r="EK134" s="517" t="e">
        <f t="shared" si="84"/>
        <v>#DIV/0!</v>
      </c>
      <c r="EL134" s="508"/>
      <c r="EM134" s="511" t="e">
        <f t="shared" si="85"/>
        <v>#DIV/0!</v>
      </c>
      <c r="EN134" s="536" t="e">
        <f t="shared" si="86"/>
        <v>#DIV/0!</v>
      </c>
      <c r="EO134" s="509"/>
      <c r="EP134" s="537"/>
    </row>
    <row r="135" spans="1:146" s="482" customFormat="1">
      <c r="A135" s="479"/>
      <c r="B135" s="480"/>
      <c r="C135" s="481"/>
      <c r="G135" s="480"/>
      <c r="H135" s="483"/>
      <c r="K135" s="484"/>
      <c r="R135" s="485"/>
      <c r="S135" s="486"/>
      <c r="T135" s="483"/>
      <c r="V135" s="487"/>
      <c r="X135" s="484"/>
      <c r="AB135" s="480"/>
      <c r="AC135" s="481"/>
      <c r="AD135" s="488"/>
      <c r="AE135" s="488"/>
      <c r="AF135" s="488"/>
      <c r="AG135" s="488"/>
      <c r="AH135" s="488"/>
      <c r="AI135" s="489"/>
      <c r="AN135" s="485"/>
      <c r="AO135" s="480"/>
      <c r="AP135" s="483"/>
      <c r="AQ135" s="481"/>
      <c r="AV135" s="490"/>
      <c r="AY135" s="485"/>
      <c r="AZ135" s="483"/>
      <c r="BA135" s="485"/>
      <c r="BB135" s="491"/>
      <c r="BC135" s="492"/>
      <c r="BD135" s="491"/>
      <c r="BE135" s="493"/>
      <c r="BF135" s="493"/>
      <c r="BH135" s="480"/>
      <c r="BI135" s="483"/>
      <c r="BM135" s="485"/>
      <c r="BN135" s="483"/>
      <c r="BP135" s="485"/>
      <c r="BQ135" s="483"/>
      <c r="BS135" s="485"/>
      <c r="BT135" s="494"/>
      <c r="BU135" s="495"/>
      <c r="BV135" s="496"/>
      <c r="BW135" s="496"/>
      <c r="BX135" s="497"/>
      <c r="BY135" s="497"/>
      <c r="BZ135" s="483"/>
      <c r="CC135" s="480"/>
      <c r="CD135" s="481"/>
      <c r="CE135" s="481"/>
      <c r="CJ135" s="498"/>
      <c r="CK135" s="483"/>
      <c r="CL135" s="481"/>
      <c r="CN135" s="485"/>
      <c r="CO135" s="485"/>
      <c r="CP135" s="485"/>
      <c r="CQ135" s="498"/>
      <c r="CR135" s="497"/>
      <c r="CS135" s="497"/>
      <c r="CT135" s="497"/>
      <c r="CU135" s="494"/>
      <c r="CV135" s="495"/>
      <c r="CW135" s="494"/>
      <c r="CX135" s="497"/>
      <c r="CY135" s="497"/>
      <c r="CZ135" s="497"/>
      <c r="DA135" s="497"/>
      <c r="DB135" s="497"/>
      <c r="DC135" s="497"/>
      <c r="DD135" s="497"/>
      <c r="DE135" s="497"/>
      <c r="DF135" s="497"/>
      <c r="DG135" s="497"/>
      <c r="DH135" s="497"/>
      <c r="DI135" s="483"/>
      <c r="DJ135" s="485"/>
      <c r="DK135" s="499"/>
      <c r="DL135" s="485"/>
      <c r="DM135" s="483"/>
      <c r="DN135" s="485"/>
      <c r="DO135" s="483"/>
      <c r="DP135" s="485"/>
      <c r="DQ135" s="497"/>
      <c r="DR135" s="483"/>
      <c r="DS135" s="485"/>
      <c r="DT135" s="497"/>
      <c r="DU135" s="483"/>
      <c r="DW135" s="499"/>
      <c r="DX135" s="498"/>
      <c r="DY135" s="500"/>
      <c r="DZ135" s="498"/>
      <c r="EA135" s="483"/>
      <c r="EB135" s="485"/>
      <c r="EC135" s="483"/>
      <c r="ED135" s="485"/>
      <c r="EE135" s="483"/>
      <c r="EF135" s="485"/>
      <c r="EG135" s="483"/>
      <c r="EH135" s="480"/>
      <c r="EI135" s="501"/>
      <c r="EJ135" s="502"/>
      <c r="EK135" s="503"/>
      <c r="EL135" s="503"/>
      <c r="EM135" s="503"/>
      <c r="EN135" s="503"/>
      <c r="EO135" s="504"/>
      <c r="EP135" s="481"/>
    </row>
    <row r="150" spans="1:138">
      <c r="A150" s="447"/>
      <c r="B150" s="439"/>
      <c r="C150" s="448"/>
      <c r="D150" s="422"/>
      <c r="E150" s="422"/>
      <c r="F150" s="422"/>
      <c r="G150" s="439"/>
      <c r="H150" s="449"/>
      <c r="I150" s="422"/>
      <c r="J150" s="422"/>
      <c r="K150" s="450"/>
      <c r="L150" s="422"/>
      <c r="M150" s="422"/>
      <c r="N150" s="422"/>
      <c r="O150" s="422"/>
      <c r="P150" s="422"/>
      <c r="Q150" s="422"/>
      <c r="R150" s="451"/>
    </row>
    <row r="151" spans="1:138" ht="19.5" thickBot="1">
      <c r="A151" s="456"/>
      <c r="B151" s="457"/>
      <c r="C151" s="457"/>
      <c r="D151" s="457"/>
      <c r="E151" s="457"/>
      <c r="F151" s="457"/>
      <c r="G151" s="457"/>
      <c r="H151" s="457"/>
      <c r="I151" s="457"/>
      <c r="J151" s="457"/>
      <c r="K151" s="458"/>
      <c r="L151" s="457"/>
      <c r="M151" s="457"/>
      <c r="N151" s="457"/>
      <c r="O151" s="457"/>
      <c r="P151" s="457"/>
      <c r="Q151" s="457"/>
      <c r="R151" s="457"/>
      <c r="S151" s="445"/>
    </row>
    <row r="152" spans="1:138" ht="19.5" outlineLevel="2" thickBot="1">
      <c r="A152" s="463">
        <f ca="1">TODAY()</f>
        <v>42428</v>
      </c>
      <c r="B152" s="464">
        <f ca="1">--TEXT(NOW(),"чч:мм:сс")</f>
        <v>0.15847222222222221</v>
      </c>
      <c r="C152" s="459"/>
      <c r="D152" s="459"/>
      <c r="E152" s="457"/>
      <c r="F152" s="457"/>
      <c r="G152" s="459"/>
      <c r="H152" s="459"/>
      <c r="I152" s="459"/>
      <c r="J152" s="459"/>
      <c r="K152" s="460"/>
      <c r="L152" s="459"/>
      <c r="M152" s="459"/>
      <c r="N152" s="459"/>
      <c r="O152" s="459"/>
      <c r="P152" s="459"/>
      <c r="Q152" s="459"/>
      <c r="R152" s="459"/>
      <c r="S152" s="446"/>
      <c r="T152" s="122"/>
      <c r="U152" s="123"/>
      <c r="V152" s="126"/>
      <c r="W152" s="123"/>
      <c r="X152" s="128"/>
      <c r="Y152" s="123"/>
      <c r="Z152" s="123"/>
      <c r="AA152" s="123"/>
      <c r="AB152" s="124"/>
      <c r="AC152" s="127"/>
      <c r="AD152" s="201"/>
      <c r="AE152" s="201"/>
      <c r="AF152" s="201"/>
      <c r="AG152" s="201"/>
      <c r="AH152" s="201"/>
      <c r="AI152" s="234"/>
      <c r="AJ152" s="123"/>
      <c r="AK152" s="123"/>
      <c r="AL152" s="123"/>
      <c r="AM152" s="123"/>
      <c r="AN152" s="129"/>
      <c r="AO152" s="124"/>
      <c r="AP152" s="122"/>
      <c r="AQ152" s="127"/>
      <c r="AR152" s="123"/>
      <c r="AS152" s="123"/>
      <c r="AT152" s="123"/>
      <c r="AU152" s="123"/>
      <c r="AV152" s="251"/>
      <c r="AW152" s="123"/>
      <c r="AX152" s="123"/>
      <c r="AY152" s="129"/>
      <c r="AZ152" s="122"/>
      <c r="BA152" s="129"/>
      <c r="BB152" s="130"/>
      <c r="BC152" s="131"/>
      <c r="BD152" s="130"/>
      <c r="BE152" s="132"/>
      <c r="BF152" s="132"/>
      <c r="BG152" s="123"/>
      <c r="BH152" s="124"/>
      <c r="BI152" s="122"/>
      <c r="BJ152" s="123"/>
      <c r="BK152" s="123"/>
      <c r="BL152" s="123"/>
      <c r="BM152" s="129"/>
      <c r="BN152" s="122"/>
      <c r="BO152" s="123"/>
      <c r="BP152" s="129"/>
      <c r="BQ152" s="122"/>
      <c r="BR152" s="123"/>
      <c r="BS152" s="129"/>
      <c r="BT152" s="135"/>
      <c r="BU152" s="280"/>
      <c r="BV152" s="246"/>
      <c r="BW152" s="246"/>
      <c r="BX152" s="133"/>
      <c r="BY152" s="133"/>
      <c r="BZ152" s="122"/>
      <c r="CA152" s="123"/>
      <c r="CB152" s="123"/>
      <c r="CC152" s="124"/>
      <c r="CD152" s="127"/>
      <c r="CE152" s="127"/>
      <c r="CF152" s="123"/>
      <c r="CG152" s="123"/>
      <c r="CH152" s="123"/>
      <c r="CI152" s="123"/>
      <c r="CJ152" s="134"/>
      <c r="CK152" s="122"/>
      <c r="CL152" s="127"/>
      <c r="CM152" s="123"/>
      <c r="CN152" s="129"/>
      <c r="CO152" s="129"/>
      <c r="CP152" s="129"/>
      <c r="CQ152" s="134"/>
      <c r="CR152" s="133"/>
      <c r="CS152" s="133"/>
      <c r="CT152" s="133"/>
      <c r="CU152" s="135"/>
      <c r="CV152" s="280"/>
      <c r="CW152" s="135"/>
      <c r="CX152" s="133"/>
      <c r="CY152" s="133"/>
      <c r="CZ152" s="133"/>
      <c r="DA152" s="133"/>
      <c r="DB152" s="133"/>
      <c r="DC152" s="133"/>
      <c r="DD152" s="133"/>
      <c r="DE152" s="133"/>
      <c r="DF152" s="133"/>
      <c r="DG152" s="133"/>
      <c r="DH152" s="133"/>
      <c r="DI152" s="122"/>
      <c r="DJ152" s="129"/>
      <c r="DK152" s="214"/>
      <c r="DL152" s="129"/>
      <c r="DM152" s="122"/>
      <c r="DN152" s="129"/>
      <c r="DO152" s="122"/>
      <c r="DP152" s="129"/>
      <c r="DQ152" s="133"/>
      <c r="DR152" s="122"/>
      <c r="DS152" s="129"/>
      <c r="DT152" s="133"/>
      <c r="DU152" s="122"/>
      <c r="DV152" s="123"/>
      <c r="DW152" s="214"/>
      <c r="DX152" s="134"/>
      <c r="DY152" s="305"/>
      <c r="DZ152" s="134"/>
      <c r="EA152" s="122"/>
      <c r="EB152" s="129"/>
      <c r="EC152" s="122"/>
      <c r="ED152" s="129"/>
      <c r="EE152" s="122"/>
      <c r="EF152" s="129"/>
      <c r="EG152" s="122"/>
      <c r="EH152" s="124"/>
    </row>
    <row r="153" spans="1:138" ht="20.25" outlineLevel="2" thickBot="1">
      <c r="A153" s="459"/>
      <c r="B153" s="465">
        <v>0.33333333333333331</v>
      </c>
      <c r="C153" s="471">
        <v>1</v>
      </c>
      <c r="D153" s="426" t="s">
        <v>134</v>
      </c>
      <c r="E153" s="427" t="s">
        <v>138</v>
      </c>
      <c r="F153" s="427" t="s">
        <v>138</v>
      </c>
      <c r="G153" s="124" t="s">
        <v>267</v>
      </c>
      <c r="H153" s="468" t="s">
        <v>172</v>
      </c>
      <c r="I153" s="459"/>
      <c r="J153" s="459"/>
      <c r="K153" s="460"/>
      <c r="L153" s="474" t="s">
        <v>190</v>
      </c>
      <c r="M153" s="474">
        <v>84</v>
      </c>
      <c r="N153" s="459"/>
      <c r="O153" s="477" t="s">
        <v>239</v>
      </c>
      <c r="P153" s="459"/>
      <c r="Q153" s="459"/>
      <c r="R153" s="459"/>
      <c r="S153" s="446"/>
      <c r="T153" s="122"/>
      <c r="U153" s="123"/>
      <c r="V153" s="126"/>
      <c r="W153" s="123"/>
      <c r="X153" s="128"/>
      <c r="Y153" s="123"/>
      <c r="Z153" s="123"/>
      <c r="AA153" s="123"/>
      <c r="AB153" s="124"/>
      <c r="AC153" s="127"/>
      <c r="AD153" s="201"/>
      <c r="AE153" s="201"/>
      <c r="AF153" s="201"/>
      <c r="AG153" s="201"/>
      <c r="AH153" s="201"/>
      <c r="AI153" s="234"/>
      <c r="AJ153" s="123"/>
      <c r="AK153" s="123"/>
      <c r="AL153" s="123"/>
      <c r="AM153" s="123"/>
      <c r="AN153" s="129"/>
      <c r="AO153" s="124"/>
      <c r="AP153" s="122"/>
      <c r="AQ153" s="127"/>
      <c r="AR153" s="123"/>
      <c r="AS153" s="123"/>
      <c r="AT153" s="123"/>
      <c r="AU153" s="123"/>
      <c r="AV153" s="251"/>
      <c r="AW153" s="123"/>
      <c r="AX153" s="123"/>
      <c r="AY153" s="129"/>
      <c r="AZ153" s="122"/>
      <c r="BA153" s="129"/>
      <c r="BB153" s="130"/>
      <c r="BC153" s="131"/>
      <c r="BD153" s="130"/>
      <c r="BE153" s="132"/>
      <c r="BF153" s="132"/>
      <c r="BG153" s="123"/>
      <c r="BH153" s="124"/>
      <c r="BI153" s="122"/>
      <c r="BJ153" s="123"/>
      <c r="BK153" s="123"/>
      <c r="BL153" s="123"/>
      <c r="BM153" s="129"/>
      <c r="BN153" s="122"/>
      <c r="BO153" s="123"/>
      <c r="BP153" s="129"/>
      <c r="BQ153" s="122"/>
      <c r="BR153" s="123"/>
      <c r="BS153" s="129"/>
      <c r="BT153" s="135"/>
      <c r="BU153" s="280"/>
      <c r="BV153" s="246"/>
      <c r="BW153" s="246"/>
      <c r="BX153" s="133"/>
      <c r="BY153" s="133"/>
      <c r="BZ153" s="122"/>
      <c r="CA153" s="123"/>
      <c r="CB153" s="123"/>
      <c r="CC153" s="124"/>
      <c r="CD153" s="127" t="s">
        <v>163</v>
      </c>
      <c r="CE153" s="127"/>
      <c r="CF153" s="123">
        <v>15.6</v>
      </c>
      <c r="CG153" s="123"/>
      <c r="CH153" s="123"/>
      <c r="CI153" s="123"/>
      <c r="CJ153" s="134"/>
      <c r="CK153" s="122" t="s">
        <v>165</v>
      </c>
      <c r="CL153" s="127"/>
      <c r="CM153" s="123"/>
      <c r="CN153" s="129"/>
      <c r="CO153" s="129"/>
      <c r="CP153" s="129"/>
      <c r="CQ153" s="134"/>
      <c r="CR153" s="133"/>
      <c r="CS153" s="133"/>
      <c r="CT153" s="133"/>
      <c r="CU153" s="135"/>
      <c r="CV153" s="280"/>
      <c r="CW153" s="135"/>
      <c r="CX153" s="133"/>
      <c r="CY153" s="133"/>
      <c r="CZ153" s="133"/>
      <c r="DA153" s="133"/>
      <c r="DB153" s="133"/>
      <c r="DC153" s="133"/>
      <c r="DD153" s="133"/>
      <c r="DE153" s="133"/>
      <c r="DF153" s="133"/>
      <c r="DG153" s="133"/>
      <c r="DH153" s="133"/>
      <c r="DI153" s="122" t="s">
        <v>202</v>
      </c>
      <c r="DJ153" s="129"/>
      <c r="DK153" s="214"/>
      <c r="DL153" s="129"/>
      <c r="DM153" s="122" t="s">
        <v>167</v>
      </c>
      <c r="DN153" s="129"/>
      <c r="DO153" s="122" t="s">
        <v>168</v>
      </c>
      <c r="DP153" s="129"/>
      <c r="DQ153" s="133"/>
      <c r="DR153" s="122" t="s">
        <v>184</v>
      </c>
      <c r="DS153" s="129"/>
      <c r="DT153" s="133"/>
      <c r="DU153" s="122" t="s">
        <v>171</v>
      </c>
      <c r="DV153" s="123"/>
      <c r="DW153" s="214"/>
      <c r="DX153" s="134"/>
      <c r="DY153" s="305"/>
      <c r="DZ153" s="134"/>
      <c r="EA153" s="122"/>
      <c r="EB153" s="129"/>
      <c r="EC153" s="122"/>
      <c r="ED153" s="129"/>
      <c r="EE153" s="122"/>
      <c r="EF153" s="129"/>
      <c r="EG153" s="122"/>
      <c r="EH153" s="124"/>
    </row>
    <row r="154" spans="1:138" outlineLevel="2">
      <c r="A154" s="459"/>
      <c r="B154" s="465">
        <v>0.34375</v>
      </c>
      <c r="C154" s="472">
        <v>2</v>
      </c>
      <c r="D154" s="429" t="s">
        <v>135</v>
      </c>
      <c r="E154" s="139" t="s">
        <v>134</v>
      </c>
      <c r="F154" s="140" t="s">
        <v>140</v>
      </c>
      <c r="G154" s="141" t="s">
        <v>144</v>
      </c>
      <c r="H154" s="469" t="s">
        <v>177</v>
      </c>
      <c r="I154" s="459"/>
      <c r="J154" s="459"/>
      <c r="K154" s="460"/>
      <c r="L154" s="475" t="s">
        <v>191</v>
      </c>
      <c r="M154" s="475">
        <v>80</v>
      </c>
      <c r="N154" s="459"/>
      <c r="O154" s="459"/>
      <c r="P154" s="459"/>
      <c r="Q154" s="459"/>
      <c r="R154" s="459"/>
      <c r="S154" s="446"/>
      <c r="T154" s="122"/>
      <c r="U154" s="123"/>
      <c r="V154" s="126"/>
      <c r="W154" s="123"/>
      <c r="X154" s="128"/>
      <c r="Y154" s="123"/>
      <c r="Z154" s="123"/>
      <c r="AA154" s="123"/>
      <c r="AB154" s="124"/>
      <c r="AC154" s="127"/>
      <c r="AD154" s="201"/>
      <c r="AE154" s="201"/>
      <c r="AF154" s="201"/>
      <c r="AG154" s="201"/>
      <c r="AH154" s="201"/>
      <c r="AI154" s="234"/>
      <c r="AJ154" s="123"/>
      <c r="AK154" s="123"/>
      <c r="AL154" s="123"/>
      <c r="AM154" s="123"/>
      <c r="AN154" s="129"/>
      <c r="AO154" s="124"/>
      <c r="AP154" s="122"/>
      <c r="AQ154" s="127"/>
      <c r="AR154" s="123"/>
      <c r="AS154" s="123"/>
      <c r="AT154" s="123"/>
      <c r="AU154" s="123"/>
      <c r="AV154" s="251"/>
      <c r="AW154" s="123"/>
      <c r="AX154" s="123"/>
      <c r="AY154" s="129"/>
      <c r="AZ154" s="122"/>
      <c r="BA154" s="129"/>
      <c r="BB154" s="130"/>
      <c r="BC154" s="131"/>
      <c r="BD154" s="130"/>
      <c r="BE154" s="132"/>
      <c r="BF154" s="132"/>
      <c r="BG154" s="123"/>
      <c r="BH154" s="124"/>
      <c r="BI154" s="122"/>
      <c r="BJ154" s="123"/>
      <c r="BK154" s="123"/>
      <c r="BL154" s="123"/>
      <c r="BM154" s="129"/>
      <c r="BN154" s="122"/>
      <c r="BO154" s="123"/>
      <c r="BP154" s="129"/>
      <c r="BQ154" s="122"/>
      <c r="BR154" s="123"/>
      <c r="BS154" s="129"/>
      <c r="BT154" s="135"/>
      <c r="BU154" s="280"/>
      <c r="BV154" s="246"/>
      <c r="BW154" s="246"/>
      <c r="BX154" s="133"/>
      <c r="BY154" s="133"/>
      <c r="BZ154" s="122"/>
      <c r="CA154" s="123"/>
      <c r="CB154" s="123"/>
      <c r="CC154" s="124"/>
      <c r="CD154" s="127" t="s">
        <v>164</v>
      </c>
      <c r="CE154" s="127"/>
      <c r="CF154" s="123">
        <v>16.64</v>
      </c>
      <c r="CG154" s="123"/>
      <c r="CH154" s="123"/>
      <c r="CI154" s="123"/>
      <c r="CJ154" s="134"/>
      <c r="CK154" s="122" t="s">
        <v>166</v>
      </c>
      <c r="CL154" s="127"/>
      <c r="CM154" s="123"/>
      <c r="CN154" s="129"/>
      <c r="CO154" s="129"/>
      <c r="CP154" s="129"/>
      <c r="CQ154" s="134"/>
      <c r="CR154" s="133"/>
      <c r="CS154" s="133"/>
      <c r="CT154" s="133"/>
      <c r="CU154" s="135"/>
      <c r="CV154" s="280"/>
      <c r="CW154" s="135"/>
      <c r="CX154" s="133"/>
      <c r="CY154" s="133"/>
      <c r="CZ154" s="133"/>
      <c r="DA154" s="133"/>
      <c r="DB154" s="133"/>
      <c r="DC154" s="133"/>
      <c r="DD154" s="133"/>
      <c r="DE154" s="133"/>
      <c r="DF154" s="133"/>
      <c r="DG154" s="133"/>
      <c r="DH154" s="133"/>
      <c r="DI154" s="122" t="s">
        <v>203</v>
      </c>
      <c r="DJ154" s="129"/>
      <c r="DK154" s="214"/>
      <c r="DL154" s="129"/>
      <c r="DM154" s="122"/>
      <c r="DN154" s="129"/>
      <c r="DO154" s="122"/>
      <c r="DP154" s="129"/>
      <c r="DQ154" s="133"/>
      <c r="DR154" s="122" t="s">
        <v>185</v>
      </c>
      <c r="DS154" s="129"/>
      <c r="DT154" s="133"/>
      <c r="DU154" s="122" t="s">
        <v>169</v>
      </c>
      <c r="DV154" s="123"/>
      <c r="DW154" s="214"/>
      <c r="DX154" s="134"/>
      <c r="DY154" s="305"/>
      <c r="DZ154" s="134"/>
      <c r="EA154" s="122"/>
      <c r="EB154" s="129"/>
      <c r="EC154" s="122"/>
      <c r="ED154" s="129"/>
      <c r="EE154" s="122"/>
      <c r="EF154" s="129"/>
      <c r="EG154" s="122"/>
      <c r="EH154" s="124"/>
    </row>
    <row r="155" spans="1:138" outlineLevel="2">
      <c r="A155" s="459" t="s">
        <v>218</v>
      </c>
      <c r="B155" s="465">
        <v>0.35416666666666669</v>
      </c>
      <c r="C155" s="472">
        <v>3</v>
      </c>
      <c r="D155" s="429" t="s">
        <v>130</v>
      </c>
      <c r="E155" s="140" t="s">
        <v>135</v>
      </c>
      <c r="F155" s="140" t="s">
        <v>144</v>
      </c>
      <c r="G155" s="141" t="s">
        <v>147</v>
      </c>
      <c r="H155" s="469" t="s">
        <v>173</v>
      </c>
      <c r="I155" s="459"/>
      <c r="J155" s="459"/>
      <c r="K155" s="460"/>
      <c r="L155" s="475" t="s">
        <v>192</v>
      </c>
      <c r="M155" s="475">
        <v>75</v>
      </c>
      <c r="N155" s="459"/>
      <c r="O155" s="459"/>
      <c r="P155" s="459"/>
      <c r="Q155" s="459"/>
      <c r="R155" s="459"/>
      <c r="S155" s="446"/>
      <c r="T155" s="122"/>
      <c r="U155" s="123"/>
      <c r="V155" s="126"/>
      <c r="W155" s="123"/>
      <c r="X155" s="128"/>
      <c r="Y155" s="123"/>
      <c r="Z155" s="123"/>
      <c r="AA155" s="123"/>
      <c r="AB155" s="124"/>
      <c r="AC155" s="127"/>
      <c r="AD155" s="201"/>
      <c r="AE155" s="201"/>
      <c r="AF155" s="201"/>
      <c r="AG155" s="201"/>
      <c r="AH155" s="201"/>
      <c r="AI155" s="234"/>
      <c r="AJ155" s="123"/>
      <c r="AK155" s="123"/>
      <c r="AL155" s="123"/>
      <c r="AM155" s="123"/>
      <c r="AN155" s="129"/>
      <c r="AO155" s="124"/>
      <c r="AP155" s="122"/>
      <c r="AQ155" s="127"/>
      <c r="AR155" s="123"/>
      <c r="AS155" s="123"/>
      <c r="AT155" s="123"/>
      <c r="AU155" s="123"/>
      <c r="AV155" s="251"/>
      <c r="AW155" s="123"/>
      <c r="AX155" s="123"/>
      <c r="AY155" s="129"/>
      <c r="AZ155" s="122"/>
      <c r="BA155" s="129"/>
      <c r="BB155" s="130"/>
      <c r="BC155" s="131"/>
      <c r="BD155" s="130"/>
      <c r="BE155" s="132"/>
      <c r="BF155" s="132"/>
      <c r="BG155" s="123"/>
      <c r="BH155" s="124"/>
      <c r="BI155" s="122"/>
      <c r="BJ155" s="123"/>
      <c r="BK155" s="123"/>
      <c r="BL155" s="123"/>
      <c r="BM155" s="129"/>
      <c r="BN155" s="122"/>
      <c r="BO155" s="123"/>
      <c r="BP155" s="129"/>
      <c r="BQ155" s="122"/>
      <c r="BR155" s="123"/>
      <c r="BS155" s="129"/>
      <c r="BT155" s="135"/>
      <c r="BU155" s="280"/>
      <c r="BV155" s="246"/>
      <c r="BW155" s="246"/>
      <c r="BX155" s="133"/>
      <c r="BY155" s="133"/>
      <c r="BZ155" s="122"/>
      <c r="CA155" s="123"/>
      <c r="CB155" s="123"/>
      <c r="CC155" s="124"/>
      <c r="CD155" s="127"/>
      <c r="CE155" s="127"/>
      <c r="CF155" s="123"/>
      <c r="CG155" s="123"/>
      <c r="CH155" s="123"/>
      <c r="CI155" s="123"/>
      <c r="CJ155" s="134"/>
      <c r="CK155" s="122"/>
      <c r="CL155" s="127"/>
      <c r="CM155" s="123"/>
      <c r="CN155" s="129"/>
      <c r="CO155" s="129"/>
      <c r="CP155" s="129"/>
      <c r="CQ155" s="134"/>
      <c r="CR155" s="133"/>
      <c r="CS155" s="133"/>
      <c r="CT155" s="133"/>
      <c r="CU155" s="135"/>
      <c r="CV155" s="280"/>
      <c r="CW155" s="135"/>
      <c r="CX155" s="133"/>
      <c r="CY155" s="133"/>
      <c r="CZ155" s="133"/>
      <c r="DA155" s="133"/>
      <c r="DB155" s="133"/>
      <c r="DC155" s="133"/>
      <c r="DD155" s="133"/>
      <c r="DE155" s="133"/>
      <c r="DF155" s="133"/>
      <c r="DG155" s="133"/>
      <c r="DH155" s="133"/>
      <c r="DI155" s="122" t="s">
        <v>299</v>
      </c>
      <c r="DJ155" s="129"/>
      <c r="DK155" s="214"/>
      <c r="DL155" s="129"/>
      <c r="DM155" s="122"/>
      <c r="DN155" s="129"/>
      <c r="DO155" s="122"/>
      <c r="DP155" s="129"/>
      <c r="DQ155" s="133"/>
      <c r="DR155" s="122" t="s">
        <v>186</v>
      </c>
      <c r="DS155" s="129"/>
      <c r="DT155" s="133"/>
      <c r="DU155" s="122" t="s">
        <v>170</v>
      </c>
      <c r="DV155" s="123"/>
      <c r="DW155" s="214"/>
      <c r="DX155" s="134"/>
      <c r="DY155" s="305"/>
      <c r="DZ155" s="134"/>
      <c r="EA155" s="122"/>
      <c r="EB155" s="129"/>
      <c r="EC155" s="122"/>
      <c r="ED155" s="129"/>
      <c r="EE155" s="122"/>
      <c r="EF155" s="129"/>
      <c r="EG155" s="122"/>
      <c r="EH155" s="124"/>
    </row>
    <row r="156" spans="1:138" ht="19.5" outlineLevel="2" thickBot="1">
      <c r="A156" s="459"/>
      <c r="B156" s="465">
        <v>0.36458333333333298</v>
      </c>
      <c r="C156" s="473">
        <v>4</v>
      </c>
      <c r="D156" s="429" t="s">
        <v>131</v>
      </c>
      <c r="E156" s="140" t="s">
        <v>136</v>
      </c>
      <c r="F156" s="140" t="s">
        <v>142</v>
      </c>
      <c r="G156" s="141" t="s">
        <v>146</v>
      </c>
      <c r="H156" s="469" t="s">
        <v>174</v>
      </c>
      <c r="I156" s="459"/>
      <c r="J156" s="459"/>
      <c r="K156" s="460"/>
      <c r="L156" s="475" t="s">
        <v>193</v>
      </c>
      <c r="M156" s="476">
        <v>55</v>
      </c>
      <c r="N156" s="459"/>
      <c r="O156" s="459"/>
      <c r="P156" s="459"/>
      <c r="Q156" s="459"/>
      <c r="R156" s="459"/>
      <c r="S156" s="446"/>
      <c r="T156" s="122"/>
      <c r="U156" s="123"/>
      <c r="V156" s="126"/>
      <c r="W156" s="123"/>
      <c r="X156" s="128"/>
      <c r="Y156" s="123"/>
      <c r="Z156" s="123"/>
      <c r="AA156" s="123"/>
      <c r="AB156" s="124"/>
      <c r="AC156" s="127"/>
      <c r="AD156" s="201"/>
      <c r="AE156" s="201"/>
      <c r="AF156" s="201"/>
      <c r="AG156" s="201"/>
      <c r="AH156" s="201"/>
      <c r="AI156" s="234"/>
      <c r="AJ156" s="123"/>
      <c r="AK156" s="123"/>
      <c r="AL156" s="123"/>
      <c r="AM156" s="123"/>
      <c r="AN156" s="129"/>
      <c r="AO156" s="124"/>
      <c r="AP156" s="122"/>
      <c r="AQ156" s="127"/>
      <c r="AR156" s="123"/>
      <c r="AS156" s="123"/>
      <c r="AT156" s="123"/>
      <c r="AU156" s="123"/>
      <c r="AV156" s="251"/>
      <c r="AW156" s="123"/>
      <c r="AX156" s="123"/>
      <c r="AY156" s="129"/>
      <c r="AZ156" s="122"/>
      <c r="BA156" s="129"/>
      <c r="BB156" s="130"/>
      <c r="BC156" s="131"/>
      <c r="BD156" s="130"/>
      <c r="BE156" s="132"/>
      <c r="BF156" s="132"/>
      <c r="BG156" s="123"/>
      <c r="BH156" s="124"/>
      <c r="BI156" s="122"/>
      <c r="BJ156" s="123"/>
      <c r="BK156" s="123"/>
      <c r="BL156" s="123"/>
      <c r="BM156" s="129"/>
      <c r="BN156" s="122"/>
      <c r="BO156" s="123"/>
      <c r="BP156" s="129"/>
      <c r="BQ156" s="122"/>
      <c r="BR156" s="123"/>
      <c r="BS156" s="129"/>
      <c r="BT156" s="135"/>
      <c r="BU156" s="280"/>
      <c r="BV156" s="246"/>
      <c r="BW156" s="246"/>
      <c r="BX156" s="133"/>
      <c r="BY156" s="133"/>
      <c r="BZ156" s="122"/>
      <c r="CA156" s="123"/>
      <c r="CB156" s="123"/>
      <c r="CC156" s="124"/>
      <c r="CD156" s="127"/>
      <c r="CE156" s="127"/>
      <c r="CF156" s="123"/>
      <c r="CG156" s="123"/>
      <c r="CH156" s="123"/>
      <c r="CI156" s="123"/>
      <c r="CJ156" s="134"/>
      <c r="CK156" s="122"/>
      <c r="CL156" s="127"/>
      <c r="CM156" s="123"/>
      <c r="CN156" s="129"/>
      <c r="CO156" s="129"/>
      <c r="CP156" s="129"/>
      <c r="CQ156" s="134"/>
      <c r="CR156" s="133"/>
      <c r="CS156" s="133"/>
      <c r="CT156" s="133"/>
      <c r="CU156" s="135"/>
      <c r="CV156" s="280"/>
      <c r="CW156" s="135"/>
      <c r="CX156" s="133"/>
      <c r="CY156" s="133"/>
      <c r="CZ156" s="133"/>
      <c r="DA156" s="133"/>
      <c r="DB156" s="133"/>
      <c r="DC156" s="133"/>
      <c r="DD156" s="133"/>
      <c r="DE156" s="133"/>
      <c r="DF156" s="133"/>
      <c r="DG156" s="133"/>
      <c r="DH156" s="133"/>
      <c r="DI156" s="122" t="s">
        <v>300</v>
      </c>
      <c r="DJ156" s="129"/>
      <c r="DK156" s="214"/>
      <c r="DL156" s="129"/>
      <c r="DM156" s="122"/>
      <c r="DN156" s="129"/>
      <c r="DO156" s="122"/>
      <c r="DP156" s="129"/>
      <c r="DQ156" s="133"/>
      <c r="DR156" s="122"/>
      <c r="DS156" s="129"/>
      <c r="DT156" s="133"/>
      <c r="DU156" s="122"/>
      <c r="DV156" s="123"/>
      <c r="DW156" s="214"/>
      <c r="DX156" s="134"/>
      <c r="DY156" s="305"/>
      <c r="DZ156" s="134"/>
      <c r="EA156" s="122"/>
      <c r="EB156" s="129"/>
      <c r="EC156" s="122"/>
      <c r="ED156" s="129"/>
      <c r="EE156" s="122"/>
      <c r="EF156" s="129"/>
      <c r="EG156" s="122"/>
      <c r="EH156" s="124"/>
    </row>
    <row r="157" spans="1:138" outlineLevel="2">
      <c r="A157" s="459"/>
      <c r="B157" s="465">
        <v>0.375</v>
      </c>
      <c r="C157" s="459"/>
      <c r="D157" s="429" t="s">
        <v>136</v>
      </c>
      <c r="E157" s="140" t="s">
        <v>139</v>
      </c>
      <c r="F157" s="140" t="s">
        <v>145</v>
      </c>
      <c r="G157" s="141" t="s">
        <v>142</v>
      </c>
      <c r="H157" s="469" t="s">
        <v>175</v>
      </c>
      <c r="I157" s="459"/>
      <c r="J157" s="459"/>
      <c r="K157" s="460"/>
      <c r="L157" s="475" t="s">
        <v>194</v>
      </c>
      <c r="M157" s="462"/>
      <c r="N157" s="459"/>
      <c r="O157" s="459"/>
      <c r="P157" s="459"/>
      <c r="Q157" s="459"/>
      <c r="R157" s="459"/>
      <c r="S157" s="446"/>
      <c r="T157" s="122"/>
      <c r="U157" s="123"/>
      <c r="V157" s="126"/>
      <c r="W157" s="123"/>
      <c r="X157" s="128"/>
      <c r="Y157" s="123"/>
      <c r="Z157" s="123"/>
      <c r="AA157" s="123"/>
      <c r="AB157" s="124"/>
      <c r="AC157" s="127"/>
      <c r="AD157" s="201"/>
      <c r="AE157" s="201"/>
      <c r="AF157" s="201"/>
      <c r="AG157" s="201"/>
      <c r="AH157" s="201"/>
      <c r="AI157" s="234"/>
      <c r="AJ157" s="123"/>
      <c r="AK157" s="123"/>
      <c r="AL157" s="123"/>
      <c r="AM157" s="123"/>
      <c r="AN157" s="129"/>
      <c r="AO157" s="124"/>
      <c r="AP157" s="122"/>
      <c r="AQ157" s="127"/>
      <c r="AR157" s="123"/>
      <c r="AS157" s="123"/>
      <c r="AT157" s="123"/>
      <c r="AU157" s="123"/>
      <c r="AV157" s="251"/>
      <c r="AW157" s="123"/>
      <c r="AX157" s="123"/>
      <c r="AY157" s="129"/>
      <c r="AZ157" s="122"/>
      <c r="BA157" s="129"/>
      <c r="BB157" s="130"/>
      <c r="BC157" s="131"/>
      <c r="BD157" s="130"/>
      <c r="BE157" s="132"/>
      <c r="BF157" s="132"/>
      <c r="BG157" s="123"/>
      <c r="BH157" s="124"/>
      <c r="BI157" s="122"/>
      <c r="BJ157" s="123"/>
      <c r="BK157" s="123"/>
      <c r="BL157" s="123"/>
      <c r="BM157" s="129"/>
      <c r="BN157" s="122"/>
      <c r="BO157" s="123"/>
      <c r="BP157" s="129"/>
      <c r="BQ157" s="122"/>
      <c r="BR157" s="123"/>
      <c r="BS157" s="129"/>
      <c r="BT157" s="135"/>
      <c r="BU157" s="280"/>
      <c r="BV157" s="246"/>
      <c r="BW157" s="246"/>
      <c r="BX157" s="133"/>
      <c r="BY157" s="133"/>
      <c r="BZ157" s="122"/>
      <c r="CA157" s="123"/>
      <c r="CB157" s="123"/>
      <c r="CC157" s="124"/>
      <c r="CD157" s="127"/>
      <c r="CE157" s="127"/>
      <c r="CF157" s="123"/>
      <c r="CG157" s="123"/>
      <c r="CH157" s="123"/>
      <c r="CI157" s="123"/>
      <c r="CJ157" s="134"/>
      <c r="CK157" s="122"/>
      <c r="CL157" s="127"/>
      <c r="CM157" s="123"/>
      <c r="CN157" s="129"/>
      <c r="CO157" s="129"/>
      <c r="CP157" s="129"/>
      <c r="CQ157" s="134"/>
      <c r="CR157" s="133"/>
      <c r="CS157" s="133"/>
      <c r="CT157" s="133"/>
      <c r="CU157" s="135"/>
      <c r="CV157" s="280"/>
      <c r="CW157" s="135"/>
      <c r="CX157" s="133"/>
      <c r="CY157" s="133"/>
      <c r="CZ157" s="133"/>
      <c r="DA157" s="133"/>
      <c r="DB157" s="133"/>
      <c r="DC157" s="133"/>
      <c r="DD157" s="133"/>
      <c r="DE157" s="133"/>
      <c r="DF157" s="133"/>
      <c r="DG157" s="133"/>
      <c r="DH157" s="133"/>
      <c r="DI157" s="122"/>
      <c r="DJ157" s="129"/>
      <c r="DK157" s="214"/>
      <c r="DL157" s="129"/>
      <c r="DM157" s="122"/>
      <c r="DN157" s="129"/>
      <c r="DO157" s="122"/>
      <c r="DP157" s="129"/>
      <c r="DQ157" s="133"/>
      <c r="DR157" s="122"/>
      <c r="DS157" s="129"/>
      <c r="DT157" s="133"/>
      <c r="DU157" s="122"/>
      <c r="DV157" s="123"/>
      <c r="DW157" s="214"/>
      <c r="DX157" s="134"/>
      <c r="DY157" s="305"/>
      <c r="DZ157" s="134"/>
      <c r="EA157" s="122"/>
      <c r="EB157" s="129"/>
      <c r="EC157" s="122"/>
      <c r="ED157" s="129"/>
      <c r="EE157" s="122"/>
      <c r="EF157" s="129"/>
      <c r="EG157" s="122"/>
      <c r="EH157" s="124"/>
    </row>
    <row r="158" spans="1:138" ht="19.5" outlineLevel="2" thickBot="1">
      <c r="A158" s="459"/>
      <c r="B158" s="465">
        <v>0.38541666666666702</v>
      </c>
      <c r="C158" s="459"/>
      <c r="D158" s="429" t="s">
        <v>133</v>
      </c>
      <c r="E158" s="140" t="s">
        <v>137</v>
      </c>
      <c r="F158" s="140" t="s">
        <v>139</v>
      </c>
      <c r="G158" s="141" t="s">
        <v>145</v>
      </c>
      <c r="H158" s="469" t="s">
        <v>176</v>
      </c>
      <c r="I158" s="459"/>
      <c r="J158" s="459"/>
      <c r="K158" s="460"/>
      <c r="L158" s="476" t="s">
        <v>195</v>
      </c>
      <c r="M158" s="462"/>
      <c r="N158" s="459"/>
      <c r="O158" s="459"/>
      <c r="P158" s="459"/>
      <c r="Q158" s="459"/>
      <c r="R158" s="459"/>
      <c r="S158" s="446"/>
      <c r="T158" s="122"/>
      <c r="U158" s="123"/>
      <c r="V158" s="126"/>
      <c r="W158" s="123"/>
      <c r="X158" s="128"/>
      <c r="Y158" s="123"/>
      <c r="Z158" s="123"/>
      <c r="AA158" s="123"/>
      <c r="AB158" s="124"/>
      <c r="AC158" s="127"/>
      <c r="AD158" s="201"/>
      <c r="AE158" s="201"/>
      <c r="AF158" s="201"/>
      <c r="AG158" s="201"/>
      <c r="AH158" s="201"/>
      <c r="AI158" s="234"/>
      <c r="AJ158" s="123"/>
      <c r="AK158" s="123"/>
      <c r="AL158" s="123"/>
      <c r="AM158" s="123"/>
      <c r="AN158" s="129"/>
      <c r="AO158" s="124"/>
      <c r="AP158" s="122"/>
      <c r="AQ158" s="127"/>
      <c r="AR158" s="123"/>
      <c r="AS158" s="123"/>
      <c r="AT158" s="123"/>
      <c r="AU158" s="123"/>
      <c r="AV158" s="251"/>
      <c r="AW158" s="123"/>
      <c r="AX158" s="123"/>
      <c r="AY158" s="129"/>
      <c r="AZ158" s="122"/>
      <c r="BA158" s="129"/>
      <c r="BB158" s="130"/>
      <c r="BC158" s="131"/>
      <c r="BD158" s="130"/>
      <c r="BE158" s="132"/>
      <c r="BF158" s="132"/>
      <c r="BG158" s="123"/>
      <c r="BH158" s="124"/>
      <c r="BI158" s="122"/>
      <c r="BJ158" s="123"/>
      <c r="BK158" s="123"/>
      <c r="BL158" s="123"/>
      <c r="BM158" s="129"/>
      <c r="BN158" s="122"/>
      <c r="BO158" s="123"/>
      <c r="BP158" s="129"/>
      <c r="BQ158" s="122"/>
      <c r="BR158" s="123"/>
      <c r="BS158" s="129"/>
      <c r="BT158" s="135"/>
      <c r="BU158" s="280"/>
      <c r="BV158" s="246"/>
      <c r="BW158" s="246"/>
      <c r="BX158" s="133"/>
      <c r="BY158" s="133"/>
      <c r="BZ158" s="122"/>
      <c r="CA158" s="123"/>
      <c r="CB158" s="123"/>
      <c r="CC158" s="124"/>
      <c r="CD158" s="127"/>
      <c r="CE158" s="127"/>
      <c r="CF158" s="123"/>
      <c r="CG158" s="123"/>
      <c r="CH158" s="123"/>
      <c r="CI158" s="123"/>
      <c r="CJ158" s="134"/>
      <c r="CK158" s="122"/>
      <c r="CL158" s="127"/>
      <c r="CM158" s="123"/>
      <c r="CN158" s="129"/>
      <c r="CO158" s="129"/>
      <c r="CP158" s="129"/>
      <c r="CQ158" s="134"/>
      <c r="CR158" s="133"/>
      <c r="CS158" s="133"/>
      <c r="CT158" s="133"/>
      <c r="CU158" s="135"/>
      <c r="CV158" s="280"/>
      <c r="CW158" s="135"/>
      <c r="CX158" s="133"/>
      <c r="CY158" s="133"/>
      <c r="CZ158" s="133"/>
      <c r="DA158" s="133"/>
      <c r="DB158" s="133"/>
      <c r="DC158" s="133"/>
      <c r="DD158" s="133"/>
      <c r="DE158" s="133"/>
      <c r="DF158" s="133"/>
      <c r="DG158" s="133"/>
      <c r="DH158" s="133"/>
      <c r="DI158" s="122"/>
      <c r="DJ158" s="129"/>
      <c r="DK158" s="214"/>
      <c r="DL158" s="129"/>
      <c r="DM158" s="122"/>
      <c r="DN158" s="129"/>
      <c r="DO158" s="122"/>
      <c r="DP158" s="129"/>
      <c r="DQ158" s="133"/>
      <c r="DR158" s="122"/>
      <c r="DS158" s="129"/>
      <c r="DT158" s="133"/>
      <c r="DU158" s="122"/>
      <c r="DV158" s="123"/>
      <c r="DW158" s="214"/>
      <c r="DX158" s="134"/>
      <c r="DY158" s="305"/>
      <c r="DZ158" s="134"/>
      <c r="EA158" s="122"/>
      <c r="EB158" s="129"/>
      <c r="EC158" s="122"/>
      <c r="ED158" s="129"/>
      <c r="EE158" s="122"/>
      <c r="EF158" s="129"/>
      <c r="EG158" s="122"/>
      <c r="EH158" s="124"/>
    </row>
    <row r="159" spans="1:138" ht="19.5" outlineLevel="2" thickBot="1">
      <c r="A159" s="459"/>
      <c r="B159" s="465">
        <v>0.39583333333333298</v>
      </c>
      <c r="C159" s="459"/>
      <c r="D159" s="429" t="s">
        <v>132</v>
      </c>
      <c r="E159" s="123"/>
      <c r="F159" s="140" t="s">
        <v>141</v>
      </c>
      <c r="G159" s="478"/>
      <c r="H159" s="470" t="s">
        <v>262</v>
      </c>
      <c r="I159" s="459"/>
      <c r="J159" s="459"/>
      <c r="K159" s="460"/>
      <c r="L159" s="459"/>
      <c r="M159" s="459"/>
      <c r="N159" s="459"/>
      <c r="O159" s="459"/>
      <c r="P159" s="459"/>
      <c r="Q159" s="459"/>
      <c r="R159" s="459"/>
      <c r="S159" s="446"/>
      <c r="T159" s="122"/>
      <c r="U159" s="123"/>
      <c r="V159" s="126"/>
      <c r="W159" s="123"/>
      <c r="X159" s="128"/>
      <c r="Y159" s="123"/>
      <c r="Z159" s="123"/>
      <c r="AA159" s="123"/>
      <c r="AB159" s="124"/>
      <c r="AC159" s="127"/>
      <c r="AD159" s="201"/>
      <c r="AE159" s="201"/>
      <c r="AF159" s="201"/>
      <c r="AG159" s="201"/>
      <c r="AH159" s="201"/>
      <c r="AI159" s="234"/>
      <c r="AJ159" s="123"/>
      <c r="AK159" s="123"/>
      <c r="AL159" s="123"/>
      <c r="AM159" s="123"/>
      <c r="AN159" s="129"/>
      <c r="AO159" s="124"/>
      <c r="AP159" s="122"/>
      <c r="AQ159" s="127"/>
      <c r="AR159" s="123"/>
      <c r="AS159" s="123"/>
      <c r="AT159" s="123"/>
      <c r="AU159" s="123"/>
      <c r="AV159" s="251"/>
      <c r="AW159" s="123"/>
      <c r="AX159" s="123"/>
      <c r="AY159" s="129"/>
      <c r="AZ159" s="122"/>
      <c r="BA159" s="129"/>
      <c r="BB159" s="130"/>
      <c r="BC159" s="131"/>
      <c r="BD159" s="130"/>
      <c r="BE159" s="132"/>
      <c r="BF159" s="132"/>
      <c r="BG159" s="123"/>
      <c r="BH159" s="124"/>
      <c r="BI159" s="122"/>
      <c r="BJ159" s="123"/>
      <c r="BK159" s="123"/>
      <c r="BL159" s="123"/>
      <c r="BM159" s="129"/>
      <c r="BN159" s="122"/>
      <c r="BO159" s="123"/>
      <c r="BP159" s="129"/>
      <c r="BQ159" s="122"/>
      <c r="BR159" s="123"/>
      <c r="BS159" s="129"/>
      <c r="BT159" s="135"/>
      <c r="BU159" s="280"/>
      <c r="BV159" s="246"/>
      <c r="BW159" s="246"/>
      <c r="BX159" s="133"/>
      <c r="BY159" s="133"/>
      <c r="BZ159" s="122"/>
      <c r="CA159" s="123"/>
      <c r="CB159" s="123"/>
      <c r="CC159" s="124"/>
      <c r="CD159" s="127"/>
      <c r="CE159" s="127"/>
      <c r="CF159" s="123"/>
      <c r="CG159" s="123"/>
      <c r="CH159" s="123"/>
      <c r="CI159" s="123"/>
      <c r="CJ159" s="134"/>
      <c r="CK159" s="122"/>
      <c r="CL159" s="127"/>
      <c r="CM159" s="123"/>
      <c r="CN159" s="129"/>
      <c r="CO159" s="129"/>
      <c r="CP159" s="129"/>
      <c r="CQ159" s="134"/>
      <c r="CR159" s="133"/>
      <c r="CS159" s="133"/>
      <c r="CT159" s="133"/>
      <c r="CU159" s="135"/>
      <c r="CV159" s="280"/>
      <c r="CW159" s="135"/>
      <c r="CX159" s="133"/>
      <c r="CY159" s="133"/>
      <c r="CZ159" s="133"/>
      <c r="DA159" s="133"/>
      <c r="DB159" s="133"/>
      <c r="DC159" s="133"/>
      <c r="DD159" s="133"/>
      <c r="DE159" s="133"/>
      <c r="DF159" s="133"/>
      <c r="DG159" s="133"/>
      <c r="DH159" s="133"/>
      <c r="DI159" s="122"/>
      <c r="DJ159" s="129"/>
      <c r="DK159" s="214"/>
      <c r="DL159" s="129"/>
      <c r="DM159" s="122"/>
      <c r="DN159" s="129"/>
      <c r="DO159" s="122"/>
      <c r="DP159" s="129"/>
      <c r="DQ159" s="133"/>
      <c r="DR159" s="122"/>
      <c r="DS159" s="129"/>
      <c r="DT159" s="133"/>
      <c r="DU159" s="122"/>
      <c r="DV159" s="123"/>
      <c r="DW159" s="214"/>
      <c r="DX159" s="134"/>
      <c r="DY159" s="305"/>
      <c r="DZ159" s="134"/>
      <c r="EA159" s="122"/>
      <c r="EB159" s="129"/>
      <c r="EC159" s="122"/>
      <c r="ED159" s="129"/>
      <c r="EE159" s="122"/>
      <c r="EF159" s="129"/>
      <c r="EG159" s="122"/>
      <c r="EH159" s="124"/>
    </row>
    <row r="160" spans="1:138" ht="19.5" outlineLevel="2" thickBot="1">
      <c r="A160" s="459"/>
      <c r="B160" s="465">
        <v>0.40625</v>
      </c>
      <c r="C160" s="459"/>
      <c r="D160" s="430" t="s">
        <v>137</v>
      </c>
      <c r="E160" s="431"/>
      <c r="F160" s="432"/>
      <c r="G160" s="433"/>
      <c r="H160" s="459"/>
      <c r="I160" s="459"/>
      <c r="J160" s="459"/>
      <c r="K160" s="460"/>
      <c r="L160" s="459"/>
      <c r="M160" s="459"/>
      <c r="N160" s="459"/>
      <c r="O160" s="459"/>
      <c r="P160" s="459"/>
      <c r="Q160" s="459"/>
      <c r="R160" s="459"/>
      <c r="S160" s="446"/>
      <c r="T160" s="122"/>
      <c r="U160" s="123"/>
      <c r="V160" s="126"/>
      <c r="W160" s="123"/>
      <c r="X160" s="128"/>
      <c r="Y160" s="123"/>
      <c r="Z160" s="123"/>
      <c r="AA160" s="123"/>
      <c r="AB160" s="124"/>
      <c r="AC160" s="127"/>
      <c r="AD160" s="201"/>
      <c r="AE160" s="201"/>
      <c r="AF160" s="201"/>
      <c r="AG160" s="201"/>
      <c r="AH160" s="201"/>
      <c r="AI160" s="234"/>
      <c r="AJ160" s="123"/>
      <c r="AK160" s="123"/>
      <c r="AL160" s="123"/>
      <c r="AM160" s="123"/>
      <c r="AN160" s="129"/>
      <c r="AO160" s="124"/>
      <c r="AP160" s="122"/>
      <c r="AQ160" s="127"/>
      <c r="AR160" s="123"/>
      <c r="AS160" s="123"/>
      <c r="AT160" s="123"/>
      <c r="AU160" s="123"/>
      <c r="AV160" s="251"/>
      <c r="AW160" s="123"/>
      <c r="AX160" s="123"/>
      <c r="AY160" s="129"/>
      <c r="AZ160" s="122"/>
      <c r="BA160" s="129"/>
      <c r="BB160" s="130"/>
      <c r="BC160" s="131"/>
      <c r="BD160" s="130"/>
      <c r="BE160" s="132"/>
      <c r="BF160" s="132"/>
      <c r="BG160" s="123"/>
      <c r="BH160" s="124"/>
      <c r="BI160" s="122"/>
      <c r="BJ160" s="123"/>
      <c r="BK160" s="123"/>
      <c r="BL160" s="123"/>
      <c r="BM160" s="129"/>
      <c r="BN160" s="122"/>
      <c r="BO160" s="123"/>
      <c r="BP160" s="129"/>
      <c r="BQ160" s="122"/>
      <c r="BR160" s="123"/>
      <c r="BS160" s="129"/>
      <c r="BT160" s="135"/>
      <c r="BU160" s="280"/>
      <c r="BV160" s="246"/>
      <c r="BW160" s="246"/>
      <c r="BX160" s="133"/>
      <c r="BY160" s="133"/>
      <c r="BZ160" s="122"/>
      <c r="CA160" s="123"/>
      <c r="CB160" s="123"/>
      <c r="CC160" s="124"/>
      <c r="CD160" s="127"/>
      <c r="CE160" s="127"/>
      <c r="CF160" s="123"/>
      <c r="CG160" s="123"/>
      <c r="CH160" s="123"/>
      <c r="CI160" s="123"/>
      <c r="CJ160" s="134"/>
      <c r="CK160" s="122"/>
      <c r="CL160" s="127"/>
      <c r="CM160" s="123"/>
      <c r="CN160" s="129"/>
      <c r="CO160" s="129"/>
      <c r="CP160" s="129"/>
      <c r="CQ160" s="134"/>
      <c r="CR160" s="133"/>
      <c r="CS160" s="133"/>
      <c r="CT160" s="133"/>
      <c r="CU160" s="135"/>
      <c r="CV160" s="280"/>
      <c r="CW160" s="135"/>
      <c r="CX160" s="133"/>
      <c r="CY160" s="133"/>
      <c r="CZ160" s="133"/>
      <c r="DA160" s="133"/>
      <c r="DB160" s="133"/>
      <c r="DC160" s="133"/>
      <c r="DD160" s="133"/>
      <c r="DE160" s="133"/>
      <c r="DF160" s="133"/>
      <c r="DG160" s="133"/>
      <c r="DH160" s="133"/>
      <c r="DI160" s="122"/>
      <c r="DJ160" s="129"/>
      <c r="DK160" s="214"/>
      <c r="DL160" s="129"/>
      <c r="DM160" s="122"/>
      <c r="DN160" s="129"/>
      <c r="DO160" s="122"/>
      <c r="DP160" s="129"/>
      <c r="DQ160" s="133"/>
      <c r="DR160" s="122"/>
      <c r="DS160" s="129"/>
      <c r="DT160" s="133"/>
      <c r="DU160" s="122"/>
      <c r="DV160" s="123"/>
      <c r="DW160" s="214"/>
      <c r="DX160" s="134"/>
      <c r="DY160" s="305"/>
      <c r="DZ160" s="134"/>
      <c r="EA160" s="122"/>
      <c r="EB160" s="129"/>
      <c r="EC160" s="122"/>
      <c r="ED160" s="129"/>
      <c r="EE160" s="122"/>
      <c r="EF160" s="129"/>
      <c r="EG160" s="122"/>
      <c r="EH160" s="124"/>
    </row>
    <row r="161" spans="1:138" outlineLevel="2">
      <c r="A161" s="459"/>
      <c r="B161" s="465">
        <v>0.41666666666666702</v>
      </c>
      <c r="C161" s="459"/>
      <c r="D161" s="459"/>
      <c r="E161" s="459"/>
      <c r="F161" s="459"/>
      <c r="G161" s="459"/>
      <c r="H161" s="459"/>
      <c r="I161" s="459"/>
      <c r="J161" s="459"/>
      <c r="K161" s="460"/>
      <c r="L161" s="459"/>
      <c r="M161" s="459"/>
      <c r="N161" s="459"/>
      <c r="O161" s="459"/>
      <c r="P161" s="459"/>
      <c r="Q161" s="459"/>
      <c r="R161" s="459"/>
      <c r="S161" s="446"/>
      <c r="T161" s="122"/>
      <c r="U161" s="123"/>
      <c r="V161" s="126"/>
      <c r="W161" s="123"/>
      <c r="X161" s="128"/>
      <c r="Y161" s="123"/>
      <c r="Z161" s="123"/>
      <c r="AA161" s="123"/>
      <c r="AB161" s="124"/>
      <c r="AC161" s="127"/>
      <c r="AD161" s="201"/>
      <c r="AE161" s="201"/>
      <c r="AF161" s="201"/>
      <c r="AG161" s="201"/>
      <c r="AH161" s="201"/>
      <c r="AI161" s="234"/>
      <c r="AJ161" s="123"/>
      <c r="AK161" s="123"/>
      <c r="AL161" s="123"/>
      <c r="AM161" s="123"/>
      <c r="AN161" s="129"/>
      <c r="AO161" s="124"/>
      <c r="AP161" s="122"/>
      <c r="AQ161" s="127"/>
      <c r="AR161" s="123"/>
      <c r="AS161" s="123"/>
      <c r="AT161" s="123"/>
      <c r="AU161" s="123"/>
      <c r="AV161" s="251"/>
      <c r="AW161" s="123"/>
      <c r="AX161" s="123"/>
      <c r="AY161" s="129"/>
      <c r="AZ161" s="122"/>
      <c r="BA161" s="129"/>
      <c r="BB161" s="130"/>
      <c r="BC161" s="131"/>
      <c r="BD161" s="130"/>
      <c r="BE161" s="132"/>
      <c r="BF161" s="132"/>
      <c r="BG161" s="123"/>
      <c r="BH161" s="124"/>
      <c r="BI161" s="122"/>
      <c r="BJ161" s="123"/>
      <c r="BK161" s="123"/>
      <c r="BL161" s="123"/>
      <c r="BM161" s="129"/>
      <c r="BN161" s="122"/>
      <c r="BO161" s="123"/>
      <c r="BP161" s="129"/>
      <c r="BQ161" s="122"/>
      <c r="BR161" s="123"/>
      <c r="BS161" s="129"/>
      <c r="BT161" s="135"/>
      <c r="BU161" s="280"/>
      <c r="BV161" s="246"/>
      <c r="BW161" s="246"/>
      <c r="BX161" s="133"/>
      <c r="BY161" s="133"/>
      <c r="BZ161" s="122"/>
      <c r="CA161" s="123"/>
      <c r="CB161" s="123"/>
      <c r="CC161" s="124"/>
      <c r="CD161" s="127"/>
      <c r="CE161" s="127"/>
      <c r="CF161" s="123"/>
      <c r="CG161" s="123"/>
      <c r="CH161" s="123"/>
      <c r="CI161" s="123"/>
      <c r="CJ161" s="134"/>
      <c r="CK161" s="122"/>
      <c r="CL161" s="127"/>
      <c r="CM161" s="123"/>
      <c r="CN161" s="129"/>
      <c r="CO161" s="129"/>
      <c r="CP161" s="129"/>
      <c r="CQ161" s="134"/>
      <c r="CR161" s="133"/>
      <c r="CS161" s="133"/>
      <c r="CT161" s="133"/>
      <c r="CU161" s="135"/>
      <c r="CV161" s="280"/>
      <c r="CW161" s="135"/>
      <c r="CX161" s="133"/>
      <c r="CY161" s="133"/>
      <c r="CZ161" s="133"/>
      <c r="DA161" s="133"/>
      <c r="DB161" s="133"/>
      <c r="DC161" s="133"/>
      <c r="DD161" s="133"/>
      <c r="DE161" s="133"/>
      <c r="DF161" s="133"/>
      <c r="DG161" s="133"/>
      <c r="DH161" s="133"/>
      <c r="DI161" s="122"/>
      <c r="DJ161" s="129"/>
      <c r="DK161" s="214"/>
      <c r="DL161" s="129"/>
      <c r="DM161" s="122"/>
      <c r="DN161" s="129"/>
      <c r="DO161" s="122"/>
      <c r="DP161" s="129"/>
      <c r="DQ161" s="133"/>
      <c r="DR161" s="122"/>
      <c r="DS161" s="129"/>
      <c r="DT161" s="133"/>
      <c r="DU161" s="122"/>
      <c r="DV161" s="123"/>
      <c r="DW161" s="214"/>
      <c r="DX161" s="134"/>
      <c r="DY161" s="305"/>
      <c r="DZ161" s="134"/>
      <c r="EA161" s="122"/>
      <c r="EB161" s="129"/>
      <c r="EC161" s="122"/>
      <c r="ED161" s="129"/>
      <c r="EE161" s="122"/>
      <c r="EF161" s="129"/>
      <c r="EG161" s="122"/>
      <c r="EH161" s="124"/>
    </row>
    <row r="162" spans="1:138" outlineLevel="2">
      <c r="A162" s="459"/>
      <c r="B162" s="465">
        <v>0.42708333333333298</v>
      </c>
      <c r="C162" s="459"/>
      <c r="D162" s="459"/>
      <c r="E162" s="459"/>
      <c r="F162" s="461"/>
      <c r="G162" s="459"/>
      <c r="H162" s="459"/>
      <c r="I162" s="459"/>
      <c r="J162" s="459"/>
      <c r="K162" s="460"/>
      <c r="L162" s="459"/>
      <c r="M162" s="459"/>
      <c r="N162" s="459"/>
      <c r="O162" s="459"/>
      <c r="P162" s="459"/>
      <c r="Q162" s="459"/>
      <c r="R162" s="459"/>
      <c r="S162" s="446"/>
      <c r="T162" s="122"/>
      <c r="U162" s="123"/>
      <c r="V162" s="126"/>
      <c r="W162" s="123"/>
      <c r="X162" s="128"/>
      <c r="Y162" s="123"/>
      <c r="Z162" s="123"/>
      <c r="AA162" s="123"/>
      <c r="AB162" s="124"/>
      <c r="AC162" s="127"/>
      <c r="AD162" s="201"/>
      <c r="AE162" s="201"/>
      <c r="AF162" s="201"/>
      <c r="AG162" s="201"/>
      <c r="AH162" s="201"/>
      <c r="AI162" s="234"/>
      <c r="AJ162" s="123"/>
      <c r="AK162" s="123"/>
      <c r="AL162" s="123"/>
      <c r="AM162" s="123"/>
      <c r="AN162" s="129"/>
      <c r="AO162" s="124"/>
      <c r="AP162" s="122"/>
      <c r="AQ162" s="127"/>
      <c r="AR162" s="123"/>
      <c r="AS162" s="123"/>
      <c r="AT162" s="123"/>
      <c r="AU162" s="123"/>
      <c r="AV162" s="251"/>
      <c r="AW162" s="123"/>
      <c r="AX162" s="123"/>
      <c r="AY162" s="129"/>
      <c r="AZ162" s="122"/>
      <c r="BA162" s="129"/>
      <c r="BB162" s="130"/>
      <c r="BC162" s="131"/>
      <c r="BD162" s="130"/>
      <c r="BE162" s="132"/>
      <c r="BF162" s="132"/>
      <c r="BG162" s="123"/>
      <c r="BH162" s="124"/>
      <c r="BI162" s="122"/>
      <c r="BJ162" s="123"/>
      <c r="BK162" s="123"/>
      <c r="BL162" s="123"/>
      <c r="BM162" s="129"/>
      <c r="BN162" s="122"/>
      <c r="BO162" s="123"/>
      <c r="BP162" s="129"/>
      <c r="BQ162" s="122"/>
      <c r="BR162" s="123"/>
      <c r="BS162" s="129"/>
      <c r="BT162" s="135"/>
      <c r="BU162" s="280"/>
      <c r="BV162" s="246"/>
      <c r="BW162" s="246"/>
      <c r="BX162" s="133"/>
      <c r="BY162" s="133"/>
      <c r="BZ162" s="122"/>
      <c r="CA162" s="123"/>
      <c r="CB162" s="123"/>
      <c r="CC162" s="124"/>
      <c r="CD162" s="127"/>
      <c r="CE162" s="127"/>
      <c r="CF162" s="123"/>
      <c r="CG162" s="123"/>
      <c r="CH162" s="123"/>
      <c r="CI162" s="123"/>
      <c r="CJ162" s="134"/>
      <c r="CK162" s="122"/>
      <c r="CL162" s="127"/>
      <c r="CM162" s="123"/>
      <c r="CN162" s="129"/>
      <c r="CO162" s="129"/>
      <c r="CP162" s="129"/>
      <c r="CQ162" s="134"/>
      <c r="CR162" s="133"/>
      <c r="CS162" s="133"/>
      <c r="CT162" s="133"/>
      <c r="CU162" s="135"/>
      <c r="CV162" s="280"/>
      <c r="CW162" s="135"/>
      <c r="CX162" s="133"/>
      <c r="CY162" s="133"/>
      <c r="CZ162" s="133"/>
      <c r="DA162" s="133"/>
      <c r="DB162" s="133"/>
      <c r="DC162" s="133"/>
      <c r="DD162" s="133"/>
      <c r="DE162" s="133"/>
      <c r="DF162" s="133"/>
      <c r="DG162" s="133"/>
      <c r="DH162" s="133"/>
      <c r="DI162" s="122"/>
      <c r="DJ162" s="129"/>
      <c r="DK162" s="214"/>
      <c r="DL162" s="129"/>
      <c r="DM162" s="122"/>
      <c r="DN162" s="129"/>
      <c r="DO162" s="122"/>
      <c r="DP162" s="129"/>
      <c r="DQ162" s="133"/>
      <c r="DR162" s="122"/>
      <c r="DS162" s="129"/>
      <c r="DT162" s="133"/>
      <c r="DU162" s="122"/>
      <c r="DV162" s="123"/>
      <c r="DW162" s="214"/>
      <c r="DX162" s="134"/>
      <c r="DY162" s="305"/>
      <c r="DZ162" s="134"/>
      <c r="EA162" s="122"/>
      <c r="EB162" s="129"/>
      <c r="EC162" s="122"/>
      <c r="ED162" s="129"/>
      <c r="EE162" s="122"/>
      <c r="EF162" s="129"/>
      <c r="EG162" s="122"/>
      <c r="EH162" s="124"/>
    </row>
    <row r="163" spans="1:138" outlineLevel="2">
      <c r="A163" s="459"/>
      <c r="B163" s="465">
        <v>0.4375</v>
      </c>
      <c r="C163" s="459"/>
      <c r="D163" s="459"/>
      <c r="E163" s="459"/>
      <c r="F163" s="461"/>
      <c r="G163" s="459"/>
      <c r="H163" s="459"/>
      <c r="I163" s="459"/>
      <c r="J163" s="459"/>
      <c r="K163" s="460"/>
      <c r="L163" s="459"/>
      <c r="M163" s="459"/>
      <c r="N163" s="459"/>
      <c r="O163" s="459"/>
      <c r="P163" s="459"/>
      <c r="Q163" s="459"/>
      <c r="R163" s="459"/>
      <c r="S163" s="446"/>
      <c r="T163" s="122"/>
      <c r="U163" s="123"/>
      <c r="V163" s="126"/>
      <c r="W163" s="123"/>
      <c r="X163" s="128"/>
      <c r="Y163" s="123"/>
      <c r="Z163" s="123"/>
      <c r="AA163" s="123"/>
      <c r="AB163" s="124"/>
      <c r="AC163" s="127"/>
      <c r="AD163" s="201"/>
      <c r="AE163" s="201"/>
      <c r="AF163" s="201"/>
      <c r="AG163" s="201"/>
      <c r="AH163" s="201"/>
      <c r="AI163" s="234"/>
      <c r="AJ163" s="123"/>
      <c r="AK163" s="123"/>
      <c r="AL163" s="123"/>
      <c r="AM163" s="123"/>
      <c r="AN163" s="129"/>
      <c r="AO163" s="124"/>
      <c r="AP163" s="122"/>
      <c r="AQ163" s="127"/>
      <c r="AR163" s="123"/>
      <c r="AS163" s="123"/>
      <c r="AT163" s="123"/>
      <c r="AU163" s="123"/>
      <c r="AV163" s="251"/>
      <c r="AW163" s="123"/>
      <c r="AX163" s="123"/>
      <c r="AY163" s="129"/>
      <c r="AZ163" s="122"/>
      <c r="BA163" s="129"/>
      <c r="BB163" s="130"/>
      <c r="BC163" s="131"/>
      <c r="BD163" s="130"/>
      <c r="BE163" s="132"/>
      <c r="BF163" s="132"/>
      <c r="BG163" s="123"/>
      <c r="BH163" s="124"/>
      <c r="BI163" s="122"/>
      <c r="BJ163" s="123"/>
      <c r="BK163" s="123"/>
      <c r="BL163" s="123"/>
      <c r="BM163" s="129"/>
      <c r="BN163" s="122"/>
      <c r="BO163" s="123"/>
      <c r="BP163" s="129"/>
      <c r="BQ163" s="122"/>
      <c r="BR163" s="123"/>
      <c r="BS163" s="129"/>
      <c r="BT163" s="135"/>
      <c r="BU163" s="280"/>
      <c r="BV163" s="246"/>
      <c r="BW163" s="246"/>
      <c r="BX163" s="133"/>
      <c r="BY163" s="133"/>
      <c r="BZ163" s="122"/>
      <c r="CA163" s="123"/>
      <c r="CB163" s="123"/>
      <c r="CC163" s="124"/>
      <c r="CD163" s="127"/>
      <c r="CE163" s="127"/>
      <c r="CF163" s="123"/>
      <c r="CG163" s="123"/>
      <c r="CH163" s="123"/>
      <c r="CI163" s="123"/>
      <c r="CJ163" s="134"/>
      <c r="CK163" s="122"/>
      <c r="CL163" s="127"/>
      <c r="CM163" s="123"/>
      <c r="CN163" s="129"/>
      <c r="CO163" s="129"/>
      <c r="CP163" s="129"/>
      <c r="CQ163" s="134"/>
      <c r="CR163" s="133"/>
      <c r="CS163" s="133"/>
      <c r="CT163" s="133"/>
      <c r="CU163" s="135"/>
      <c r="CV163" s="280"/>
      <c r="CW163" s="135"/>
      <c r="CX163" s="133"/>
      <c r="CY163" s="133"/>
      <c r="CZ163" s="133"/>
      <c r="DA163" s="133"/>
      <c r="DB163" s="133"/>
      <c r="DC163" s="133"/>
      <c r="DD163" s="133"/>
      <c r="DE163" s="133"/>
      <c r="DF163" s="133"/>
      <c r="DG163" s="133"/>
      <c r="DH163" s="133"/>
      <c r="DI163" s="122"/>
      <c r="DJ163" s="129"/>
      <c r="DK163" s="214"/>
      <c r="DL163" s="129"/>
      <c r="DM163" s="122"/>
      <c r="DN163" s="129"/>
      <c r="DO163" s="122"/>
      <c r="DP163" s="129"/>
      <c r="DQ163" s="133"/>
      <c r="DR163" s="122"/>
      <c r="DS163" s="129"/>
      <c r="DT163" s="133"/>
      <c r="DU163" s="122"/>
      <c r="DV163" s="123"/>
      <c r="DW163" s="214"/>
      <c r="DX163" s="134"/>
      <c r="DY163" s="305"/>
      <c r="DZ163" s="134"/>
      <c r="EA163" s="122"/>
      <c r="EB163" s="129"/>
      <c r="EC163" s="122"/>
      <c r="ED163" s="129"/>
      <c r="EE163" s="122"/>
      <c r="EF163" s="129"/>
      <c r="EG163" s="122"/>
      <c r="EH163" s="124"/>
    </row>
    <row r="164" spans="1:138" outlineLevel="2">
      <c r="A164" s="459"/>
      <c r="B164" s="465">
        <v>0.44791666666666702</v>
      </c>
      <c r="C164" s="459"/>
      <c r="D164" s="459"/>
      <c r="E164" s="459"/>
      <c r="F164" s="461"/>
      <c r="G164" s="459"/>
      <c r="H164" s="459"/>
      <c r="I164" s="459"/>
      <c r="J164" s="459"/>
      <c r="K164" s="460"/>
      <c r="L164" s="459"/>
      <c r="M164" s="459"/>
      <c r="N164" s="459"/>
      <c r="O164" s="459"/>
      <c r="P164" s="459"/>
      <c r="Q164" s="459"/>
      <c r="R164" s="459"/>
      <c r="S164" s="446"/>
      <c r="T164" s="122"/>
      <c r="U164" s="123"/>
      <c r="V164" s="126"/>
      <c r="W164" s="123"/>
      <c r="X164" s="128"/>
      <c r="Y164" s="123"/>
      <c r="Z164" s="123"/>
      <c r="AA164" s="123"/>
      <c r="AB164" s="124"/>
      <c r="AC164" s="127"/>
      <c r="AD164" s="201"/>
      <c r="AE164" s="201"/>
      <c r="AF164" s="201"/>
      <c r="AG164" s="201"/>
      <c r="AH164" s="201"/>
      <c r="AI164" s="234"/>
      <c r="AJ164" s="123"/>
      <c r="AK164" s="123"/>
      <c r="AL164" s="123"/>
      <c r="AM164" s="123"/>
      <c r="AN164" s="129"/>
      <c r="AO164" s="124"/>
      <c r="AP164" s="122"/>
      <c r="AQ164" s="127"/>
      <c r="AR164" s="123"/>
      <c r="AS164" s="123"/>
      <c r="AT164" s="123"/>
      <c r="AU164" s="123"/>
      <c r="AV164" s="251"/>
      <c r="AW164" s="123"/>
      <c r="AX164" s="123"/>
      <c r="AY164" s="129"/>
      <c r="AZ164" s="122"/>
      <c r="BA164" s="129"/>
      <c r="BB164" s="130"/>
      <c r="BC164" s="131"/>
      <c r="BD164" s="130"/>
      <c r="BE164" s="132"/>
      <c r="BF164" s="132"/>
      <c r="BG164" s="123"/>
      <c r="BH164" s="124"/>
      <c r="BI164" s="122"/>
      <c r="BJ164" s="123"/>
      <c r="BK164" s="123"/>
      <c r="BL164" s="123"/>
      <c r="BM164" s="129"/>
      <c r="BN164" s="122"/>
      <c r="BO164" s="123"/>
      <c r="BP164" s="129"/>
      <c r="BQ164" s="122"/>
      <c r="BR164" s="123"/>
      <c r="BS164" s="129"/>
      <c r="BT164" s="135"/>
      <c r="BU164" s="280"/>
      <c r="BV164" s="246"/>
      <c r="BW164" s="246"/>
      <c r="BX164" s="133"/>
      <c r="BY164" s="133"/>
      <c r="BZ164" s="122"/>
      <c r="CA164" s="123"/>
      <c r="CB164" s="123"/>
      <c r="CC164" s="124"/>
      <c r="CD164" s="127"/>
      <c r="CE164" s="127"/>
      <c r="CF164" s="123"/>
      <c r="CG164" s="123"/>
      <c r="CH164" s="123"/>
      <c r="CI164" s="123"/>
      <c r="CJ164" s="134"/>
      <c r="CK164" s="122"/>
      <c r="CL164" s="127"/>
      <c r="CM164" s="123"/>
      <c r="CN164" s="129"/>
      <c r="CO164" s="129"/>
      <c r="CP164" s="129"/>
      <c r="CQ164" s="134"/>
      <c r="CR164" s="133"/>
      <c r="CS164" s="133"/>
      <c r="CT164" s="133"/>
      <c r="CU164" s="135"/>
      <c r="CV164" s="280"/>
      <c r="CW164" s="135"/>
      <c r="CX164" s="133"/>
      <c r="CY164" s="133"/>
      <c r="CZ164" s="133"/>
      <c r="DA164" s="133"/>
      <c r="DB164" s="133"/>
      <c r="DC164" s="133"/>
      <c r="DD164" s="133"/>
      <c r="DE164" s="133"/>
      <c r="DF164" s="133"/>
      <c r="DG164" s="133"/>
      <c r="DH164" s="133"/>
      <c r="DI164" s="122"/>
      <c r="DJ164" s="129"/>
      <c r="DK164" s="214"/>
      <c r="DL164" s="129"/>
      <c r="DM164" s="122"/>
      <c r="DN164" s="129"/>
      <c r="DO164" s="122"/>
      <c r="DP164" s="129"/>
      <c r="DQ164" s="133"/>
      <c r="DR164" s="122"/>
      <c r="DS164" s="129"/>
      <c r="DT164" s="133"/>
      <c r="DU164" s="122"/>
      <c r="DV164" s="123"/>
      <c r="DW164" s="214"/>
      <c r="DX164" s="134"/>
      <c r="DY164" s="305"/>
      <c r="DZ164" s="134"/>
      <c r="EA164" s="122"/>
      <c r="EB164" s="129"/>
      <c r="EC164" s="122"/>
      <c r="ED164" s="129"/>
      <c r="EE164" s="122"/>
      <c r="EF164" s="129"/>
      <c r="EG164" s="122"/>
      <c r="EH164" s="124"/>
    </row>
    <row r="165" spans="1:138" outlineLevel="2">
      <c r="A165" s="459"/>
      <c r="B165" s="465">
        <v>0.45833333333333298</v>
      </c>
      <c r="C165" s="459"/>
      <c r="D165" s="459"/>
      <c r="E165" s="459"/>
      <c r="F165" s="459"/>
      <c r="G165" s="459"/>
      <c r="H165" s="459"/>
      <c r="I165" s="459"/>
      <c r="J165" s="459"/>
      <c r="K165" s="460"/>
      <c r="L165" s="459"/>
      <c r="M165" s="459"/>
      <c r="N165" s="459"/>
      <c r="O165" s="459"/>
      <c r="P165" s="459"/>
      <c r="Q165" s="459"/>
      <c r="R165" s="459"/>
      <c r="S165" s="446"/>
      <c r="T165" s="122"/>
      <c r="U165" s="123"/>
      <c r="V165" s="126"/>
      <c r="W165" s="123"/>
      <c r="X165" s="128"/>
      <c r="Y165" s="123"/>
      <c r="Z165" s="123"/>
      <c r="AA165" s="123"/>
      <c r="AB165" s="124"/>
      <c r="AC165" s="127"/>
      <c r="AD165" s="201"/>
      <c r="AE165" s="201"/>
      <c r="AF165" s="201"/>
      <c r="AG165" s="201"/>
      <c r="AH165" s="201"/>
      <c r="AI165" s="234"/>
      <c r="AJ165" s="123"/>
      <c r="AK165" s="123"/>
      <c r="AL165" s="123"/>
      <c r="AM165" s="123"/>
      <c r="AN165" s="129"/>
      <c r="AO165" s="124"/>
      <c r="AP165" s="122"/>
      <c r="AQ165" s="127"/>
      <c r="AR165" s="123"/>
      <c r="AS165" s="123"/>
      <c r="AT165" s="123"/>
      <c r="AU165" s="123"/>
      <c r="AV165" s="251"/>
      <c r="AW165" s="123"/>
      <c r="AX165" s="123"/>
      <c r="AY165" s="129"/>
      <c r="AZ165" s="122"/>
      <c r="BA165" s="129"/>
      <c r="BB165" s="130"/>
      <c r="BC165" s="131"/>
      <c r="BD165" s="130"/>
      <c r="BE165" s="132"/>
      <c r="BF165" s="132"/>
      <c r="BG165" s="123"/>
      <c r="BH165" s="124"/>
      <c r="BI165" s="122"/>
      <c r="BJ165" s="123"/>
      <c r="BK165" s="123"/>
      <c r="BL165" s="123"/>
      <c r="BM165" s="129"/>
      <c r="BN165" s="122"/>
      <c r="BO165" s="123"/>
      <c r="BP165" s="129"/>
      <c r="BQ165" s="122"/>
      <c r="BR165" s="123"/>
      <c r="BS165" s="129"/>
      <c r="BT165" s="135"/>
      <c r="BU165" s="280"/>
      <c r="BV165" s="246"/>
      <c r="BW165" s="246"/>
      <c r="BX165" s="133"/>
      <c r="BY165" s="133"/>
      <c r="BZ165" s="122"/>
      <c r="CA165" s="123"/>
      <c r="CB165" s="123"/>
      <c r="CC165" s="124"/>
      <c r="CD165" s="127"/>
      <c r="CE165" s="127"/>
      <c r="CF165" s="123"/>
      <c r="CG165" s="123"/>
      <c r="CH165" s="123"/>
      <c r="CI165" s="123"/>
      <c r="CJ165" s="134"/>
      <c r="CK165" s="122"/>
      <c r="CL165" s="127"/>
      <c r="CM165" s="123"/>
      <c r="CN165" s="129"/>
      <c r="CO165" s="129"/>
      <c r="CP165" s="129"/>
      <c r="CQ165" s="134"/>
      <c r="CR165" s="133"/>
      <c r="CS165" s="133"/>
      <c r="CT165" s="133"/>
      <c r="CU165" s="135"/>
      <c r="CV165" s="280"/>
      <c r="CW165" s="135"/>
      <c r="CX165" s="133"/>
      <c r="CY165" s="133"/>
      <c r="CZ165" s="133"/>
      <c r="DA165" s="133"/>
      <c r="DB165" s="133"/>
      <c r="DC165" s="133"/>
      <c r="DD165" s="133"/>
      <c r="DE165" s="133"/>
      <c r="DF165" s="133"/>
      <c r="DG165" s="133"/>
      <c r="DH165" s="133"/>
      <c r="DI165" s="122"/>
      <c r="DJ165" s="129"/>
      <c r="DK165" s="214"/>
      <c r="DL165" s="129"/>
      <c r="DM165" s="122"/>
      <c r="DN165" s="129"/>
      <c r="DO165" s="122"/>
      <c r="DP165" s="129"/>
      <c r="DQ165" s="133"/>
      <c r="DR165" s="122"/>
      <c r="DS165" s="129"/>
      <c r="DT165" s="133"/>
      <c r="DU165" s="122"/>
      <c r="DV165" s="123"/>
      <c r="DW165" s="214"/>
      <c r="DX165" s="134"/>
      <c r="DY165" s="305"/>
      <c r="DZ165" s="134"/>
      <c r="EA165" s="122"/>
      <c r="EB165" s="129"/>
      <c r="EC165" s="122"/>
      <c r="ED165" s="129"/>
      <c r="EE165" s="122"/>
      <c r="EF165" s="129"/>
      <c r="EG165" s="122"/>
      <c r="EH165" s="124"/>
    </row>
    <row r="166" spans="1:138" outlineLevel="2">
      <c r="A166" s="459"/>
      <c r="B166" s="465">
        <v>0.46875</v>
      </c>
      <c r="C166" s="459"/>
      <c r="D166" s="459"/>
      <c r="E166" s="459"/>
      <c r="F166" s="459"/>
      <c r="G166" s="459"/>
      <c r="H166" s="459"/>
      <c r="I166" s="459"/>
      <c r="J166" s="459"/>
      <c r="K166" s="460"/>
      <c r="L166" s="459"/>
      <c r="M166" s="459"/>
      <c r="N166" s="459"/>
      <c r="O166" s="459"/>
      <c r="P166" s="459"/>
      <c r="Q166" s="459"/>
      <c r="R166" s="459"/>
      <c r="S166" s="446"/>
      <c r="T166" s="122"/>
      <c r="U166" s="123"/>
      <c r="V166" s="126"/>
      <c r="W166" s="123"/>
      <c r="X166" s="128"/>
      <c r="Y166" s="123"/>
      <c r="Z166" s="123"/>
      <c r="AA166" s="123"/>
      <c r="AB166" s="124"/>
      <c r="AC166" s="127"/>
      <c r="AD166" s="201"/>
      <c r="AE166" s="201"/>
      <c r="AF166" s="201"/>
      <c r="AG166" s="201"/>
      <c r="AH166" s="201"/>
      <c r="AI166" s="234"/>
      <c r="AJ166" s="123"/>
      <c r="AK166" s="123"/>
      <c r="AL166" s="123"/>
      <c r="AM166" s="123"/>
      <c r="AN166" s="129"/>
      <c r="AO166" s="124"/>
      <c r="AP166" s="122"/>
      <c r="AQ166" s="127"/>
      <c r="AR166" s="123"/>
      <c r="AS166" s="123"/>
      <c r="AT166" s="123"/>
      <c r="AU166" s="123"/>
      <c r="AV166" s="251"/>
      <c r="AW166" s="123"/>
      <c r="AX166" s="123"/>
      <c r="AY166" s="129"/>
      <c r="AZ166" s="122"/>
      <c r="BA166" s="129"/>
      <c r="BB166" s="130"/>
      <c r="BC166" s="131"/>
      <c r="BD166" s="130"/>
      <c r="BE166" s="132"/>
      <c r="BF166" s="132"/>
      <c r="BG166" s="123"/>
      <c r="BH166" s="124"/>
      <c r="BI166" s="122"/>
      <c r="BJ166" s="123"/>
      <c r="BK166" s="123"/>
      <c r="BL166" s="123"/>
      <c r="BM166" s="129"/>
      <c r="BN166" s="122"/>
      <c r="BO166" s="123"/>
      <c r="BP166" s="129"/>
      <c r="BQ166" s="122"/>
      <c r="BR166" s="123"/>
      <c r="BS166" s="129"/>
      <c r="BT166" s="135"/>
      <c r="BU166" s="280"/>
      <c r="BV166" s="246"/>
      <c r="BW166" s="246"/>
      <c r="BX166" s="133"/>
      <c r="BY166" s="133"/>
      <c r="BZ166" s="122"/>
      <c r="CA166" s="123"/>
      <c r="CB166" s="123"/>
      <c r="CC166" s="124"/>
      <c r="CD166" s="127"/>
      <c r="CE166" s="127"/>
      <c r="CF166" s="123"/>
      <c r="CG166" s="123"/>
      <c r="CH166" s="123"/>
      <c r="CI166" s="123"/>
      <c r="CJ166" s="134"/>
      <c r="CK166" s="122"/>
      <c r="CL166" s="127"/>
      <c r="CM166" s="123"/>
      <c r="CN166" s="129"/>
      <c r="CO166" s="129"/>
      <c r="CP166" s="129"/>
      <c r="CQ166" s="134"/>
      <c r="CR166" s="133"/>
      <c r="CS166" s="133"/>
      <c r="CT166" s="133"/>
      <c r="CU166" s="135"/>
      <c r="CV166" s="280"/>
      <c r="CW166" s="135"/>
      <c r="CX166" s="133"/>
      <c r="CY166" s="133"/>
      <c r="CZ166" s="133"/>
      <c r="DA166" s="133"/>
      <c r="DB166" s="133"/>
      <c r="DC166" s="133"/>
      <c r="DD166" s="133"/>
      <c r="DE166" s="133"/>
      <c r="DF166" s="133"/>
      <c r="DG166" s="133"/>
      <c r="DH166" s="133"/>
      <c r="DI166" s="122"/>
      <c r="DJ166" s="129"/>
      <c r="DK166" s="214"/>
      <c r="DL166" s="129"/>
      <c r="DM166" s="122"/>
      <c r="DN166" s="129"/>
      <c r="DO166" s="122"/>
      <c r="DP166" s="129"/>
      <c r="DQ166" s="133"/>
      <c r="DR166" s="122"/>
      <c r="DS166" s="129"/>
      <c r="DT166" s="133"/>
      <c r="DU166" s="122"/>
      <c r="DV166" s="123"/>
      <c r="DW166" s="214"/>
      <c r="DX166" s="134"/>
      <c r="DY166" s="305"/>
      <c r="DZ166" s="134"/>
      <c r="EA166" s="122"/>
      <c r="EB166" s="129"/>
      <c r="EC166" s="122"/>
      <c r="ED166" s="129"/>
      <c r="EE166" s="122"/>
      <c r="EF166" s="129"/>
      <c r="EG166" s="122"/>
      <c r="EH166" s="124"/>
    </row>
    <row r="167" spans="1:138" outlineLevel="2">
      <c r="A167" s="459"/>
      <c r="B167" s="465">
        <v>0.47916666666666702</v>
      </c>
      <c r="C167" s="459"/>
      <c r="D167" s="459"/>
      <c r="E167" s="459"/>
      <c r="F167" s="459"/>
      <c r="G167" s="459"/>
      <c r="H167" s="459"/>
      <c r="I167" s="459"/>
      <c r="J167" s="459"/>
      <c r="K167" s="460"/>
      <c r="L167" s="459"/>
      <c r="M167" s="459"/>
      <c r="N167" s="459"/>
      <c r="O167" s="459"/>
      <c r="P167" s="459"/>
      <c r="Q167" s="459"/>
      <c r="R167" s="459"/>
      <c r="S167" s="446"/>
      <c r="T167" s="122"/>
      <c r="U167" s="123"/>
      <c r="V167" s="126"/>
      <c r="W167" s="123"/>
      <c r="X167" s="128"/>
      <c r="Y167" s="123"/>
      <c r="Z167" s="123"/>
      <c r="AA167" s="123"/>
      <c r="AB167" s="124"/>
      <c r="AC167" s="127"/>
      <c r="AD167" s="201"/>
      <c r="AE167" s="201"/>
      <c r="AF167" s="201"/>
      <c r="AG167" s="201"/>
      <c r="AH167" s="201"/>
      <c r="AI167" s="234"/>
      <c r="AJ167" s="123"/>
      <c r="AK167" s="123"/>
      <c r="AL167" s="123"/>
      <c r="AM167" s="123"/>
      <c r="AN167" s="129"/>
      <c r="AO167" s="124"/>
      <c r="AP167" s="122"/>
      <c r="AQ167" s="127"/>
      <c r="AR167" s="123"/>
      <c r="AS167" s="123"/>
      <c r="AT167" s="123"/>
      <c r="AU167" s="123"/>
      <c r="AV167" s="251"/>
      <c r="AW167" s="123"/>
      <c r="AX167" s="123"/>
      <c r="AY167" s="129"/>
      <c r="AZ167" s="122"/>
      <c r="BA167" s="129"/>
      <c r="BB167" s="130"/>
      <c r="BC167" s="131"/>
      <c r="BD167" s="130"/>
      <c r="BE167" s="132"/>
      <c r="BF167" s="132"/>
      <c r="BG167" s="123"/>
      <c r="BH167" s="124"/>
      <c r="BI167" s="122"/>
      <c r="BJ167" s="123"/>
      <c r="BK167" s="123"/>
      <c r="BL167" s="123"/>
      <c r="BM167" s="129"/>
      <c r="BN167" s="122"/>
      <c r="BO167" s="123"/>
      <c r="BP167" s="129"/>
      <c r="BQ167" s="122"/>
      <c r="BR167" s="123"/>
      <c r="BS167" s="129"/>
      <c r="BT167" s="135"/>
      <c r="BU167" s="280"/>
      <c r="BV167" s="246"/>
      <c r="BW167" s="246"/>
      <c r="BX167" s="133"/>
      <c r="BY167" s="133"/>
      <c r="BZ167" s="122"/>
      <c r="CA167" s="123"/>
      <c r="CB167" s="123"/>
      <c r="CC167" s="124"/>
      <c r="CD167" s="127"/>
      <c r="CE167" s="127"/>
      <c r="CF167" s="123"/>
      <c r="CG167" s="123"/>
      <c r="CH167" s="123"/>
      <c r="CI167" s="123"/>
      <c r="CJ167" s="134"/>
      <c r="CK167" s="122"/>
      <c r="CL167" s="127"/>
      <c r="CM167" s="123"/>
      <c r="CN167" s="129"/>
      <c r="CO167" s="129"/>
      <c r="CP167" s="129"/>
      <c r="CQ167" s="134"/>
      <c r="CR167" s="133"/>
      <c r="CS167" s="133"/>
      <c r="CT167" s="133"/>
      <c r="CU167" s="135"/>
      <c r="CV167" s="280"/>
      <c r="CW167" s="135"/>
      <c r="CX167" s="133"/>
      <c r="CY167" s="133"/>
      <c r="CZ167" s="133"/>
      <c r="DA167" s="133"/>
      <c r="DB167" s="133"/>
      <c r="DC167" s="133"/>
      <c r="DD167" s="133"/>
      <c r="DE167" s="133"/>
      <c r="DF167" s="133"/>
      <c r="DG167" s="133"/>
      <c r="DH167" s="133"/>
      <c r="DI167" s="122"/>
      <c r="DJ167" s="129"/>
      <c r="DK167" s="214"/>
      <c r="DL167" s="129"/>
      <c r="DM167" s="122"/>
      <c r="DN167" s="129"/>
      <c r="DO167" s="122"/>
      <c r="DP167" s="129"/>
      <c r="DQ167" s="133"/>
      <c r="DR167" s="122"/>
      <c r="DS167" s="129"/>
      <c r="DT167" s="133"/>
      <c r="DU167" s="122"/>
      <c r="DV167" s="123"/>
      <c r="DW167" s="214"/>
      <c r="DX167" s="134"/>
      <c r="DY167" s="305"/>
      <c r="DZ167" s="134"/>
      <c r="EA167" s="122"/>
      <c r="EB167" s="129"/>
      <c r="EC167" s="122"/>
      <c r="ED167" s="129"/>
      <c r="EE167" s="122"/>
      <c r="EF167" s="129"/>
      <c r="EG167" s="122"/>
      <c r="EH167" s="124"/>
    </row>
    <row r="168" spans="1:138" outlineLevel="2">
      <c r="A168" s="459"/>
      <c r="B168" s="465">
        <v>0.48958333333333298</v>
      </c>
      <c r="C168" s="459"/>
      <c r="D168" s="459"/>
      <c r="E168" s="459"/>
      <c r="F168" s="459"/>
      <c r="G168" s="459"/>
      <c r="H168" s="459"/>
      <c r="I168" s="459"/>
      <c r="J168" s="459"/>
      <c r="K168" s="460"/>
      <c r="L168" s="459"/>
      <c r="M168" s="459"/>
      <c r="N168" s="459"/>
      <c r="O168" s="459"/>
      <c r="P168" s="459"/>
      <c r="Q168" s="459"/>
      <c r="R168" s="459"/>
      <c r="S168" s="446"/>
      <c r="T168" s="122"/>
      <c r="U168" s="123"/>
      <c r="V168" s="126"/>
      <c r="W168" s="123"/>
      <c r="X168" s="128"/>
      <c r="Y168" s="123"/>
      <c r="Z168" s="123"/>
      <c r="AA168" s="123"/>
      <c r="AB168" s="124"/>
      <c r="AC168" s="127"/>
      <c r="AD168" s="201"/>
      <c r="AE168" s="201"/>
      <c r="AF168" s="201"/>
      <c r="AG168" s="201"/>
      <c r="AH168" s="201"/>
      <c r="AI168" s="234"/>
      <c r="AJ168" s="123"/>
      <c r="AK168" s="123"/>
      <c r="AL168" s="123"/>
      <c r="AM168" s="123"/>
      <c r="AN168" s="129"/>
      <c r="AO168" s="124"/>
      <c r="AP168" s="122"/>
      <c r="AQ168" s="127"/>
      <c r="AR168" s="123"/>
      <c r="AS168" s="123"/>
      <c r="AT168" s="123"/>
      <c r="AU168" s="123"/>
      <c r="AV168" s="251"/>
      <c r="AW168" s="123"/>
      <c r="AX168" s="123"/>
      <c r="AY168" s="129"/>
      <c r="AZ168" s="122"/>
      <c r="BA168" s="129"/>
      <c r="BB168" s="130"/>
      <c r="BC168" s="131"/>
      <c r="BD168" s="130"/>
      <c r="BE168" s="132"/>
      <c r="BF168" s="132"/>
      <c r="BG168" s="123"/>
      <c r="BH168" s="124"/>
      <c r="BI168" s="122"/>
      <c r="BJ168" s="123"/>
      <c r="BK168" s="123"/>
      <c r="BL168" s="123"/>
      <c r="BM168" s="129"/>
      <c r="BN168" s="122"/>
      <c r="BO168" s="123"/>
      <c r="BP168" s="129"/>
      <c r="BQ168" s="122"/>
      <c r="BR168" s="123"/>
      <c r="BS168" s="129"/>
      <c r="BT168" s="135"/>
      <c r="BU168" s="280"/>
      <c r="BV168" s="246"/>
      <c r="BW168" s="246"/>
      <c r="BX168" s="133"/>
      <c r="BY168" s="133"/>
      <c r="BZ168" s="122"/>
      <c r="CA168" s="123"/>
      <c r="CB168" s="123"/>
      <c r="CC168" s="124"/>
      <c r="CD168" s="127"/>
      <c r="CE168" s="127"/>
      <c r="CF168" s="123"/>
      <c r="CG168" s="123"/>
      <c r="CH168" s="123"/>
      <c r="CI168" s="123"/>
      <c r="CJ168" s="134"/>
      <c r="CK168" s="122"/>
      <c r="CL168" s="127"/>
      <c r="CM168" s="123"/>
      <c r="CN168" s="129"/>
      <c r="CO168" s="129"/>
      <c r="CP168" s="129"/>
      <c r="CQ168" s="134"/>
      <c r="CR168" s="133"/>
      <c r="CS168" s="133"/>
      <c r="CT168" s="133"/>
      <c r="CU168" s="135"/>
      <c r="CV168" s="280"/>
      <c r="CW168" s="135"/>
      <c r="CX168" s="133"/>
      <c r="CY168" s="133"/>
      <c r="CZ168" s="133"/>
      <c r="DA168" s="133"/>
      <c r="DB168" s="133"/>
      <c r="DC168" s="133"/>
      <c r="DD168" s="133"/>
      <c r="DE168" s="133"/>
      <c r="DF168" s="133"/>
      <c r="DG168" s="133"/>
      <c r="DH168" s="133"/>
      <c r="DI168" s="122"/>
      <c r="DJ168" s="129"/>
      <c r="DK168" s="214"/>
      <c r="DL168" s="129"/>
      <c r="DM168" s="122"/>
      <c r="DN168" s="129"/>
      <c r="DO168" s="122"/>
      <c r="DP168" s="129"/>
      <c r="DQ168" s="133"/>
      <c r="DR168" s="122"/>
      <c r="DS168" s="129"/>
      <c r="DT168" s="133"/>
      <c r="DU168" s="122"/>
      <c r="DV168" s="123"/>
      <c r="DW168" s="214"/>
      <c r="DX168" s="134"/>
      <c r="DY168" s="305"/>
      <c r="DZ168" s="134"/>
      <c r="EA168" s="122"/>
      <c r="EB168" s="129"/>
      <c r="EC168" s="122"/>
      <c r="ED168" s="129"/>
      <c r="EE168" s="122"/>
      <c r="EF168" s="129"/>
      <c r="EG168" s="122"/>
      <c r="EH168" s="124"/>
    </row>
    <row r="169" spans="1:138" outlineLevel="2">
      <c r="A169" s="459"/>
      <c r="B169" s="465">
        <v>0.5</v>
      </c>
      <c r="C169" s="459"/>
      <c r="D169" s="459"/>
      <c r="E169" s="459"/>
      <c r="F169" s="459"/>
      <c r="G169" s="459"/>
      <c r="H169" s="459"/>
      <c r="I169" s="459"/>
      <c r="J169" s="459"/>
      <c r="K169" s="460"/>
      <c r="L169" s="459"/>
      <c r="M169" s="459"/>
      <c r="N169" s="459"/>
      <c r="O169" s="459"/>
      <c r="P169" s="459"/>
      <c r="Q169" s="459"/>
      <c r="R169" s="459"/>
      <c r="S169" s="446"/>
      <c r="T169" s="122"/>
      <c r="U169" s="123"/>
      <c r="V169" s="126"/>
      <c r="W169" s="123"/>
      <c r="X169" s="128"/>
      <c r="Y169" s="123"/>
      <c r="Z169" s="123"/>
      <c r="AA169" s="123"/>
      <c r="AB169" s="124"/>
      <c r="AC169" s="127"/>
      <c r="AD169" s="201"/>
      <c r="AE169" s="201"/>
      <c r="AF169" s="201"/>
      <c r="AG169" s="201"/>
      <c r="AH169" s="201"/>
      <c r="AI169" s="234"/>
      <c r="AJ169" s="123"/>
      <c r="AK169" s="123"/>
      <c r="AL169" s="123"/>
      <c r="AM169" s="123"/>
      <c r="AN169" s="129"/>
      <c r="AO169" s="124"/>
      <c r="AP169" s="122"/>
      <c r="AQ169" s="127"/>
      <c r="AR169" s="123"/>
      <c r="AS169" s="123"/>
      <c r="AT169" s="123"/>
      <c r="AU169" s="123"/>
      <c r="AV169" s="251"/>
      <c r="AW169" s="123"/>
      <c r="AX169" s="123"/>
      <c r="AY169" s="129"/>
      <c r="AZ169" s="122"/>
      <c r="BA169" s="129"/>
      <c r="BB169" s="130"/>
      <c r="BC169" s="131"/>
      <c r="BD169" s="130"/>
      <c r="BE169" s="132"/>
      <c r="BF169" s="132"/>
      <c r="BG169" s="123"/>
      <c r="BH169" s="124"/>
      <c r="BI169" s="122"/>
      <c r="BJ169" s="123"/>
      <c r="BK169" s="123"/>
      <c r="BL169" s="123"/>
      <c r="BM169" s="129"/>
      <c r="BN169" s="122"/>
      <c r="BO169" s="123"/>
      <c r="BP169" s="129"/>
      <c r="BQ169" s="122"/>
      <c r="BR169" s="123"/>
      <c r="BS169" s="129"/>
      <c r="BT169" s="135"/>
      <c r="BU169" s="280"/>
      <c r="BV169" s="246"/>
      <c r="BW169" s="246"/>
      <c r="BX169" s="133"/>
      <c r="BY169" s="133"/>
      <c r="BZ169" s="122"/>
      <c r="CA169" s="123"/>
      <c r="CB169" s="123"/>
      <c r="CC169" s="124"/>
      <c r="CD169" s="127"/>
      <c r="CE169" s="127"/>
      <c r="CF169" s="123"/>
      <c r="CG169" s="123"/>
      <c r="CH169" s="123"/>
      <c r="CI169" s="123"/>
      <c r="CJ169" s="134"/>
      <c r="CK169" s="122"/>
      <c r="CL169" s="127"/>
      <c r="CM169" s="123"/>
      <c r="CN169" s="129"/>
      <c r="CO169" s="129"/>
      <c r="CP169" s="129"/>
      <c r="CQ169" s="134"/>
      <c r="CR169" s="133"/>
      <c r="CS169" s="133"/>
      <c r="CT169" s="133"/>
      <c r="CU169" s="135"/>
      <c r="CV169" s="280"/>
      <c r="CW169" s="135"/>
      <c r="CX169" s="133"/>
      <c r="CY169" s="133"/>
      <c r="CZ169" s="133"/>
      <c r="DA169" s="133"/>
      <c r="DB169" s="133"/>
      <c r="DC169" s="133"/>
      <c r="DD169" s="133"/>
      <c r="DE169" s="133"/>
      <c r="DF169" s="133"/>
      <c r="DG169" s="133"/>
      <c r="DH169" s="133"/>
      <c r="DI169" s="122"/>
      <c r="DJ169" s="129"/>
      <c r="DK169" s="214"/>
      <c r="DL169" s="129"/>
      <c r="DM169" s="122"/>
      <c r="DN169" s="129"/>
      <c r="DO169" s="122"/>
      <c r="DP169" s="129"/>
      <c r="DQ169" s="133"/>
      <c r="DR169" s="122"/>
      <c r="DS169" s="129"/>
      <c r="DT169" s="133"/>
      <c r="DU169" s="122"/>
      <c r="DV169" s="123"/>
      <c r="DW169" s="214"/>
      <c r="DX169" s="134"/>
      <c r="DY169" s="305"/>
      <c r="DZ169" s="134"/>
      <c r="EA169" s="122"/>
      <c r="EB169" s="129"/>
      <c r="EC169" s="122"/>
      <c r="ED169" s="129"/>
      <c r="EE169" s="122"/>
      <c r="EF169" s="129"/>
      <c r="EG169" s="122"/>
      <c r="EH169" s="124"/>
    </row>
    <row r="170" spans="1:138" outlineLevel="2">
      <c r="A170" s="459"/>
      <c r="B170" s="465">
        <v>0.51041666666666696</v>
      </c>
      <c r="C170" s="459"/>
      <c r="D170" s="459"/>
      <c r="E170" s="459"/>
      <c r="F170" s="459"/>
      <c r="G170" s="459"/>
      <c r="H170" s="459"/>
      <c r="I170" s="459"/>
      <c r="J170" s="459"/>
      <c r="K170" s="460"/>
      <c r="L170" s="459"/>
      <c r="M170" s="459"/>
      <c r="N170" s="459"/>
      <c r="O170" s="459"/>
      <c r="P170" s="459"/>
      <c r="Q170" s="459"/>
      <c r="R170" s="459"/>
      <c r="S170" s="446"/>
      <c r="T170" s="122"/>
      <c r="U170" s="123"/>
      <c r="V170" s="126"/>
      <c r="W170" s="123"/>
      <c r="X170" s="128"/>
      <c r="Y170" s="123"/>
      <c r="Z170" s="123"/>
      <c r="AA170" s="123"/>
      <c r="AB170" s="124"/>
      <c r="AC170" s="127"/>
      <c r="AD170" s="201"/>
      <c r="AE170" s="201"/>
      <c r="AF170" s="201"/>
      <c r="AG170" s="201"/>
      <c r="AH170" s="201"/>
      <c r="AI170" s="234"/>
      <c r="AJ170" s="123"/>
      <c r="AK170" s="123"/>
      <c r="AL170" s="123"/>
      <c r="AM170" s="123"/>
      <c r="AN170" s="129"/>
      <c r="AO170" s="124"/>
      <c r="AP170" s="122"/>
      <c r="AQ170" s="127"/>
      <c r="AR170" s="123"/>
      <c r="AS170" s="123"/>
      <c r="AT170" s="123"/>
      <c r="AU170" s="123"/>
      <c r="AV170" s="251"/>
      <c r="AW170" s="123"/>
      <c r="AX170" s="123"/>
      <c r="AY170" s="129"/>
      <c r="AZ170" s="122"/>
      <c r="BA170" s="129"/>
      <c r="BB170" s="130"/>
      <c r="BC170" s="131"/>
      <c r="BD170" s="130"/>
      <c r="BE170" s="132"/>
      <c r="BF170" s="132"/>
      <c r="BG170" s="123"/>
      <c r="BH170" s="124"/>
      <c r="BI170" s="122"/>
      <c r="BJ170" s="123"/>
      <c r="BK170" s="123"/>
      <c r="BL170" s="123"/>
      <c r="BM170" s="129"/>
      <c r="BN170" s="122"/>
      <c r="BO170" s="123"/>
      <c r="BP170" s="129"/>
      <c r="BQ170" s="122"/>
      <c r="BR170" s="123"/>
      <c r="BS170" s="129"/>
      <c r="BT170" s="135"/>
      <c r="BU170" s="280"/>
      <c r="BV170" s="246"/>
      <c r="BW170" s="246"/>
      <c r="BX170" s="133"/>
      <c r="BY170" s="133"/>
      <c r="BZ170" s="122"/>
      <c r="CA170" s="123"/>
      <c r="CB170" s="123"/>
      <c r="CC170" s="124"/>
      <c r="CD170" s="127"/>
      <c r="CE170" s="127"/>
      <c r="CF170" s="123"/>
      <c r="CG170" s="123"/>
      <c r="CH170" s="123"/>
      <c r="CI170" s="123"/>
      <c r="CJ170" s="134"/>
      <c r="CK170" s="122"/>
      <c r="CL170" s="127"/>
      <c r="CM170" s="123"/>
      <c r="CN170" s="129"/>
      <c r="CO170" s="129"/>
      <c r="CP170" s="129"/>
      <c r="CQ170" s="134"/>
      <c r="CR170" s="133"/>
      <c r="CS170" s="133"/>
      <c r="CT170" s="133"/>
      <c r="CU170" s="135"/>
      <c r="CV170" s="280"/>
      <c r="CW170" s="135"/>
      <c r="CX170" s="133"/>
      <c r="CY170" s="133"/>
      <c r="CZ170" s="133"/>
      <c r="DA170" s="133"/>
      <c r="DB170" s="133"/>
      <c r="DC170" s="133"/>
      <c r="DD170" s="133"/>
      <c r="DE170" s="133"/>
      <c r="DF170" s="133"/>
      <c r="DG170" s="133"/>
      <c r="DH170" s="133"/>
      <c r="DI170" s="122"/>
      <c r="DJ170" s="129"/>
      <c r="DK170" s="214"/>
      <c r="DL170" s="129"/>
      <c r="DM170" s="122"/>
      <c r="DN170" s="129"/>
      <c r="DO170" s="122"/>
      <c r="DP170" s="129"/>
      <c r="DQ170" s="133"/>
      <c r="DR170" s="122"/>
      <c r="DS170" s="129"/>
      <c r="DT170" s="133"/>
      <c r="DU170" s="122"/>
      <c r="DV170" s="123"/>
      <c r="DW170" s="214"/>
      <c r="DX170" s="134"/>
      <c r="DY170" s="305"/>
      <c r="DZ170" s="134"/>
      <c r="EA170" s="122"/>
      <c r="EB170" s="129"/>
      <c r="EC170" s="122"/>
      <c r="ED170" s="129"/>
      <c r="EE170" s="122"/>
      <c r="EF170" s="129"/>
      <c r="EG170" s="122"/>
      <c r="EH170" s="124"/>
    </row>
    <row r="171" spans="1:138" outlineLevel="2">
      <c r="A171" s="459"/>
      <c r="B171" s="465">
        <v>0.52083333333333304</v>
      </c>
      <c r="C171" s="459"/>
      <c r="D171" s="459"/>
      <c r="E171" s="459"/>
      <c r="F171" s="459"/>
      <c r="G171" s="459"/>
      <c r="H171" s="459"/>
      <c r="I171" s="459"/>
      <c r="J171" s="459"/>
      <c r="K171" s="460"/>
      <c r="L171" s="459"/>
      <c r="M171" s="459"/>
      <c r="N171" s="459"/>
      <c r="O171" s="459"/>
      <c r="P171" s="459"/>
      <c r="Q171" s="459"/>
      <c r="R171" s="459"/>
      <c r="S171" s="446"/>
      <c r="T171" s="122"/>
      <c r="U171" s="123"/>
      <c r="V171" s="126"/>
      <c r="W171" s="123"/>
      <c r="X171" s="128"/>
      <c r="Y171" s="123"/>
      <c r="Z171" s="123"/>
      <c r="AA171" s="123"/>
      <c r="AB171" s="124"/>
      <c r="AC171" s="127"/>
      <c r="AD171" s="201"/>
      <c r="AE171" s="201"/>
      <c r="AF171" s="201"/>
      <c r="AG171" s="201"/>
      <c r="AH171" s="201"/>
      <c r="AI171" s="234"/>
      <c r="AJ171" s="123"/>
      <c r="AK171" s="123"/>
      <c r="AL171" s="123"/>
      <c r="AM171" s="123"/>
      <c r="AN171" s="129"/>
      <c r="AO171" s="124"/>
      <c r="AP171" s="122"/>
      <c r="AQ171" s="127"/>
      <c r="AR171" s="123"/>
      <c r="AS171" s="123"/>
      <c r="AT171" s="123"/>
      <c r="AU171" s="123"/>
      <c r="AV171" s="251"/>
      <c r="AW171" s="123"/>
      <c r="AX171" s="123"/>
      <c r="AY171" s="129"/>
      <c r="AZ171" s="122"/>
      <c r="BA171" s="129"/>
      <c r="BB171" s="130"/>
      <c r="BC171" s="131"/>
      <c r="BD171" s="130"/>
      <c r="BE171" s="132"/>
      <c r="BF171" s="132"/>
      <c r="BG171" s="123"/>
      <c r="BH171" s="124"/>
      <c r="BI171" s="122"/>
      <c r="BJ171" s="123"/>
      <c r="BK171" s="123"/>
      <c r="BL171" s="123"/>
      <c r="BM171" s="129"/>
      <c r="BN171" s="122"/>
      <c r="BO171" s="123"/>
      <c r="BP171" s="129"/>
      <c r="BQ171" s="122"/>
      <c r="BR171" s="123"/>
      <c r="BS171" s="129"/>
      <c r="BT171" s="135"/>
      <c r="BU171" s="280"/>
      <c r="BV171" s="246"/>
      <c r="BW171" s="246"/>
      <c r="BX171" s="133"/>
      <c r="BY171" s="133"/>
      <c r="BZ171" s="122"/>
      <c r="CA171" s="123"/>
      <c r="CB171" s="123"/>
      <c r="CC171" s="124"/>
      <c r="CD171" s="127"/>
      <c r="CE171" s="127"/>
      <c r="CF171" s="123"/>
      <c r="CG171" s="123"/>
      <c r="CH171" s="123"/>
      <c r="CI171" s="123"/>
      <c r="CJ171" s="134"/>
      <c r="CK171" s="122"/>
      <c r="CL171" s="127"/>
      <c r="CM171" s="123"/>
      <c r="CN171" s="129"/>
      <c r="CO171" s="129"/>
      <c r="CP171" s="129"/>
      <c r="CQ171" s="134"/>
      <c r="CR171" s="133"/>
      <c r="CS171" s="133"/>
      <c r="CT171" s="133"/>
      <c r="CU171" s="135"/>
      <c r="CV171" s="280"/>
      <c r="CW171" s="135"/>
      <c r="CX171" s="133"/>
      <c r="CY171" s="133"/>
      <c r="CZ171" s="133"/>
      <c r="DA171" s="133"/>
      <c r="DB171" s="133"/>
      <c r="DC171" s="133"/>
      <c r="DD171" s="133"/>
      <c r="DE171" s="133"/>
      <c r="DF171" s="133"/>
      <c r="DG171" s="133"/>
      <c r="DH171" s="133"/>
      <c r="DI171" s="122"/>
      <c r="DJ171" s="129"/>
      <c r="DK171" s="214"/>
      <c r="DL171" s="129"/>
      <c r="DM171" s="122"/>
      <c r="DN171" s="129"/>
      <c r="DO171" s="122"/>
      <c r="DP171" s="129"/>
      <c r="DQ171" s="133"/>
      <c r="DR171" s="122"/>
      <c r="DS171" s="129"/>
      <c r="DT171" s="133"/>
      <c r="DU171" s="122"/>
      <c r="DV171" s="123"/>
      <c r="DW171" s="214"/>
      <c r="DX171" s="134"/>
      <c r="DY171" s="305"/>
      <c r="DZ171" s="134"/>
      <c r="EA171" s="122"/>
      <c r="EB171" s="129"/>
      <c r="EC171" s="122"/>
      <c r="ED171" s="129"/>
      <c r="EE171" s="122"/>
      <c r="EF171" s="129"/>
      <c r="EG171" s="122"/>
      <c r="EH171" s="124"/>
    </row>
    <row r="172" spans="1:138" outlineLevel="2">
      <c r="A172" s="459"/>
      <c r="B172" s="465">
        <v>0.53125</v>
      </c>
      <c r="C172" s="459"/>
      <c r="D172" s="459"/>
      <c r="E172" s="459"/>
      <c r="F172" s="459"/>
      <c r="G172" s="459"/>
      <c r="H172" s="459"/>
      <c r="I172" s="459"/>
      <c r="J172" s="459"/>
      <c r="K172" s="460"/>
      <c r="L172" s="459"/>
      <c r="M172" s="459"/>
      <c r="N172" s="459"/>
      <c r="O172" s="459"/>
      <c r="P172" s="459"/>
      <c r="Q172" s="459"/>
      <c r="R172" s="459"/>
      <c r="S172" s="446"/>
      <c r="T172" s="122"/>
      <c r="U172" s="123"/>
      <c r="V172" s="126"/>
      <c r="W172" s="123"/>
      <c r="X172" s="128"/>
      <c r="Y172" s="123"/>
      <c r="Z172" s="123"/>
      <c r="AA172" s="123"/>
      <c r="AB172" s="124"/>
      <c r="AC172" s="127"/>
      <c r="AD172" s="201"/>
      <c r="AE172" s="201"/>
      <c r="AF172" s="201"/>
      <c r="AG172" s="201"/>
      <c r="AH172" s="201"/>
      <c r="AI172" s="234"/>
      <c r="AJ172" s="123"/>
      <c r="AK172" s="123"/>
      <c r="AL172" s="123"/>
      <c r="AM172" s="123"/>
      <c r="AN172" s="129"/>
      <c r="AO172" s="124"/>
      <c r="AP172" s="122"/>
      <c r="AQ172" s="127"/>
      <c r="AR172" s="123"/>
      <c r="AS172" s="123"/>
      <c r="AT172" s="123"/>
      <c r="AU172" s="123"/>
      <c r="AV172" s="251"/>
      <c r="AW172" s="123"/>
      <c r="AX172" s="123"/>
      <c r="AY172" s="129"/>
      <c r="AZ172" s="122"/>
      <c r="BA172" s="129"/>
      <c r="BB172" s="130"/>
      <c r="BC172" s="131"/>
      <c r="BD172" s="130"/>
      <c r="BE172" s="132"/>
      <c r="BF172" s="132"/>
      <c r="BG172" s="123"/>
      <c r="BH172" s="124"/>
      <c r="BI172" s="122"/>
      <c r="BJ172" s="123"/>
      <c r="BK172" s="123"/>
      <c r="BL172" s="123"/>
      <c r="BM172" s="129"/>
      <c r="BN172" s="122"/>
      <c r="BO172" s="123"/>
      <c r="BP172" s="129"/>
      <c r="BQ172" s="122"/>
      <c r="BR172" s="123"/>
      <c r="BS172" s="129"/>
      <c r="BT172" s="135"/>
      <c r="BU172" s="280"/>
      <c r="BV172" s="246"/>
      <c r="BW172" s="246"/>
      <c r="BX172" s="133"/>
      <c r="BY172" s="133"/>
      <c r="BZ172" s="122"/>
      <c r="CA172" s="123"/>
      <c r="CB172" s="123"/>
      <c r="CC172" s="124"/>
      <c r="CD172" s="127"/>
      <c r="CE172" s="127"/>
      <c r="CF172" s="123"/>
      <c r="CG172" s="123"/>
      <c r="CH172" s="123"/>
      <c r="CI172" s="123"/>
      <c r="CJ172" s="134"/>
      <c r="CK172" s="122"/>
      <c r="CL172" s="127"/>
      <c r="CM172" s="123"/>
      <c r="CN172" s="129"/>
      <c r="CO172" s="129"/>
      <c r="CP172" s="129"/>
      <c r="CQ172" s="134"/>
      <c r="CR172" s="133"/>
      <c r="CS172" s="133"/>
      <c r="CT172" s="133"/>
      <c r="CU172" s="135"/>
      <c r="CV172" s="280"/>
      <c r="CW172" s="135"/>
      <c r="CX172" s="133"/>
      <c r="CY172" s="133"/>
      <c r="CZ172" s="133"/>
      <c r="DA172" s="133"/>
      <c r="DB172" s="133"/>
      <c r="DC172" s="133"/>
      <c r="DD172" s="133"/>
      <c r="DE172" s="133"/>
      <c r="DF172" s="133"/>
      <c r="DG172" s="133"/>
      <c r="DH172" s="133"/>
      <c r="DI172" s="122"/>
      <c r="DJ172" s="129"/>
      <c r="DK172" s="214"/>
      <c r="DL172" s="129"/>
      <c r="DM172" s="122"/>
      <c r="DN172" s="129"/>
      <c r="DO172" s="122"/>
      <c r="DP172" s="129"/>
      <c r="DQ172" s="133"/>
      <c r="DR172" s="122"/>
      <c r="DS172" s="129"/>
      <c r="DT172" s="133"/>
      <c r="DU172" s="122"/>
      <c r="DV172" s="123"/>
      <c r="DW172" s="214"/>
      <c r="DX172" s="134"/>
      <c r="DY172" s="305"/>
      <c r="DZ172" s="134"/>
      <c r="EA172" s="122"/>
      <c r="EB172" s="129"/>
      <c r="EC172" s="122"/>
      <c r="ED172" s="129"/>
      <c r="EE172" s="122"/>
      <c r="EF172" s="129"/>
      <c r="EG172" s="122"/>
      <c r="EH172" s="124"/>
    </row>
    <row r="173" spans="1:138" outlineLevel="2">
      <c r="A173" s="459"/>
      <c r="B173" s="465">
        <v>0.54166666666666696</v>
      </c>
      <c r="C173" s="459"/>
      <c r="D173" s="459"/>
      <c r="E173" s="459"/>
      <c r="F173" s="459"/>
      <c r="G173" s="459"/>
      <c r="H173" s="459"/>
      <c r="I173" s="459"/>
      <c r="J173" s="459"/>
      <c r="K173" s="460"/>
      <c r="L173" s="459"/>
      <c r="M173" s="459"/>
      <c r="N173" s="459"/>
      <c r="O173" s="459"/>
      <c r="P173" s="459"/>
      <c r="Q173" s="459"/>
      <c r="R173" s="459"/>
      <c r="S173" s="446"/>
      <c r="T173" s="122"/>
      <c r="U173" s="123"/>
      <c r="V173" s="126"/>
      <c r="W173" s="123"/>
      <c r="X173" s="128"/>
      <c r="Y173" s="123"/>
      <c r="Z173" s="123"/>
      <c r="AA173" s="123"/>
      <c r="AB173" s="124"/>
      <c r="AC173" s="127"/>
      <c r="AD173" s="201"/>
      <c r="AE173" s="201"/>
      <c r="AF173" s="201"/>
      <c r="AG173" s="201"/>
      <c r="AH173" s="201"/>
      <c r="AI173" s="234"/>
      <c r="AJ173" s="123"/>
      <c r="AK173" s="123"/>
      <c r="AL173" s="123"/>
      <c r="AM173" s="123"/>
      <c r="AN173" s="129"/>
      <c r="AO173" s="124"/>
      <c r="AP173" s="122"/>
      <c r="AQ173" s="127"/>
      <c r="AR173" s="123"/>
      <c r="AS173" s="123"/>
      <c r="AT173" s="123"/>
      <c r="AU173" s="123"/>
      <c r="AV173" s="251"/>
      <c r="AW173" s="123"/>
      <c r="AX173" s="123"/>
      <c r="AY173" s="129"/>
      <c r="AZ173" s="122"/>
      <c r="BA173" s="129"/>
      <c r="BB173" s="130"/>
      <c r="BC173" s="131"/>
      <c r="BD173" s="130"/>
      <c r="BE173" s="132"/>
      <c r="BF173" s="132"/>
      <c r="BG173" s="123"/>
      <c r="BH173" s="124"/>
      <c r="BI173" s="122"/>
      <c r="BJ173" s="123"/>
      <c r="BK173" s="123"/>
      <c r="BL173" s="123"/>
      <c r="BM173" s="129"/>
      <c r="BN173" s="122"/>
      <c r="BO173" s="123"/>
      <c r="BP173" s="129"/>
      <c r="BQ173" s="122"/>
      <c r="BR173" s="123"/>
      <c r="BS173" s="129"/>
      <c r="BT173" s="135"/>
      <c r="BU173" s="280"/>
      <c r="BV173" s="246"/>
      <c r="BW173" s="246"/>
      <c r="BX173" s="133"/>
      <c r="BY173" s="133"/>
      <c r="BZ173" s="122"/>
      <c r="CA173" s="123"/>
      <c r="CB173" s="123"/>
      <c r="CC173" s="124"/>
      <c r="CD173" s="127"/>
      <c r="CE173" s="127"/>
      <c r="CF173" s="123"/>
      <c r="CG173" s="123"/>
      <c r="CH173" s="123"/>
      <c r="CI173" s="123"/>
      <c r="CJ173" s="134"/>
      <c r="CK173" s="122"/>
      <c r="CL173" s="127"/>
      <c r="CM173" s="123"/>
      <c r="CN173" s="129"/>
      <c r="CO173" s="129"/>
      <c r="CP173" s="129"/>
      <c r="CQ173" s="134"/>
      <c r="CR173" s="133"/>
      <c r="CS173" s="133"/>
      <c r="CT173" s="133"/>
      <c r="CU173" s="135"/>
      <c r="CV173" s="280"/>
      <c r="CW173" s="135"/>
      <c r="CX173" s="133"/>
      <c r="CY173" s="133"/>
      <c r="CZ173" s="133"/>
      <c r="DA173" s="133"/>
      <c r="DB173" s="133"/>
      <c r="DC173" s="133"/>
      <c r="DD173" s="133"/>
      <c r="DE173" s="133"/>
      <c r="DF173" s="133"/>
      <c r="DG173" s="133"/>
      <c r="DH173" s="133"/>
      <c r="DI173" s="122"/>
      <c r="DJ173" s="129"/>
      <c r="DK173" s="214"/>
      <c r="DL173" s="129"/>
      <c r="DM173" s="122"/>
      <c r="DN173" s="129"/>
      <c r="DO173" s="122"/>
      <c r="DP173" s="129"/>
      <c r="DQ173" s="133"/>
      <c r="DR173" s="122"/>
      <c r="DS173" s="129"/>
      <c r="DT173" s="133"/>
      <c r="DU173" s="122"/>
      <c r="DV173" s="123"/>
      <c r="DW173" s="214"/>
      <c r="DX173" s="134"/>
      <c r="DY173" s="305"/>
      <c r="DZ173" s="134"/>
      <c r="EA173" s="122"/>
      <c r="EB173" s="129"/>
      <c r="EC173" s="122"/>
      <c r="ED173" s="129"/>
      <c r="EE173" s="122"/>
      <c r="EF173" s="129"/>
      <c r="EG173" s="122"/>
      <c r="EH173" s="124"/>
    </row>
    <row r="174" spans="1:138" outlineLevel="2">
      <c r="A174" s="459"/>
      <c r="B174" s="465">
        <v>0.55208333333333304</v>
      </c>
      <c r="C174" s="459"/>
      <c r="D174" s="459"/>
      <c r="E174" s="459"/>
      <c r="F174" s="459"/>
      <c r="G174" s="459"/>
      <c r="H174" s="459"/>
      <c r="I174" s="459"/>
      <c r="J174" s="459"/>
      <c r="K174" s="460"/>
      <c r="L174" s="459"/>
      <c r="M174" s="459"/>
      <c r="N174" s="459"/>
      <c r="O174" s="459"/>
      <c r="P174" s="459"/>
      <c r="Q174" s="459"/>
      <c r="R174" s="459"/>
      <c r="S174" s="446"/>
      <c r="T174" s="122"/>
      <c r="U174" s="123"/>
      <c r="V174" s="126"/>
      <c r="W174" s="123"/>
      <c r="X174" s="128"/>
      <c r="Y174" s="123"/>
      <c r="Z174" s="123"/>
      <c r="AA174" s="123"/>
      <c r="AB174" s="124"/>
      <c r="AC174" s="127"/>
      <c r="AD174" s="201"/>
      <c r="AE174" s="201"/>
      <c r="AF174" s="201"/>
      <c r="AG174" s="201"/>
      <c r="AH174" s="201"/>
      <c r="AI174" s="234"/>
      <c r="AJ174" s="123"/>
      <c r="AK174" s="123"/>
      <c r="AL174" s="123"/>
      <c r="AM174" s="123"/>
      <c r="AN174" s="129"/>
      <c r="AO174" s="124"/>
      <c r="AP174" s="122"/>
      <c r="AQ174" s="127"/>
      <c r="AR174" s="123"/>
      <c r="AS174" s="123"/>
      <c r="AT174" s="123"/>
      <c r="AU174" s="123"/>
      <c r="AV174" s="251"/>
      <c r="AW174" s="123"/>
      <c r="AX174" s="123"/>
      <c r="AY174" s="129"/>
      <c r="AZ174" s="122"/>
      <c r="BA174" s="129"/>
      <c r="BB174" s="130"/>
      <c r="BC174" s="131"/>
      <c r="BD174" s="130"/>
      <c r="BE174" s="132"/>
      <c r="BF174" s="132"/>
      <c r="BG174" s="123"/>
      <c r="BH174" s="124"/>
      <c r="BI174" s="122"/>
      <c r="BJ174" s="123"/>
      <c r="BK174" s="123"/>
      <c r="BL174" s="123"/>
      <c r="BM174" s="129"/>
      <c r="BN174" s="122"/>
      <c r="BO174" s="123"/>
      <c r="BP174" s="129"/>
      <c r="BQ174" s="122"/>
      <c r="BR174" s="123"/>
      <c r="BS174" s="129"/>
      <c r="BT174" s="135"/>
      <c r="BU174" s="280"/>
      <c r="BV174" s="246"/>
      <c r="BW174" s="246"/>
      <c r="BX174" s="133"/>
      <c r="BY174" s="133"/>
      <c r="BZ174" s="122"/>
      <c r="CA174" s="123"/>
      <c r="CB174" s="123"/>
      <c r="CC174" s="124"/>
      <c r="CD174" s="127"/>
      <c r="CE174" s="127"/>
      <c r="CF174" s="123"/>
      <c r="CG174" s="123"/>
      <c r="CH174" s="123"/>
      <c r="CI174" s="123"/>
      <c r="CJ174" s="134"/>
      <c r="CK174" s="122"/>
      <c r="CL174" s="127"/>
      <c r="CM174" s="123"/>
      <c r="CN174" s="129"/>
      <c r="CO174" s="129"/>
      <c r="CP174" s="129"/>
      <c r="CQ174" s="134"/>
      <c r="CR174" s="133"/>
      <c r="CS174" s="133"/>
      <c r="CT174" s="133"/>
      <c r="CU174" s="135"/>
      <c r="CV174" s="280"/>
      <c r="CW174" s="135"/>
      <c r="CX174" s="133"/>
      <c r="CY174" s="133"/>
      <c r="CZ174" s="133"/>
      <c r="DA174" s="133"/>
      <c r="DB174" s="133"/>
      <c r="DC174" s="133"/>
      <c r="DD174" s="133"/>
      <c r="DE174" s="133"/>
      <c r="DF174" s="133"/>
      <c r="DG174" s="133"/>
      <c r="DH174" s="133"/>
      <c r="DI174" s="122"/>
      <c r="DJ174" s="129"/>
      <c r="DK174" s="214"/>
      <c r="DL174" s="129"/>
      <c r="DM174" s="122"/>
      <c r="DN174" s="129"/>
      <c r="DO174" s="122"/>
      <c r="DP174" s="129"/>
      <c r="DQ174" s="133"/>
      <c r="DR174" s="122"/>
      <c r="DS174" s="129"/>
      <c r="DT174" s="133"/>
      <c r="DU174" s="122"/>
      <c r="DV174" s="123"/>
      <c r="DW174" s="214"/>
      <c r="DX174" s="134"/>
      <c r="DY174" s="305"/>
      <c r="DZ174" s="134"/>
      <c r="EA174" s="122"/>
      <c r="EB174" s="129"/>
      <c r="EC174" s="122"/>
      <c r="ED174" s="129"/>
      <c r="EE174" s="122"/>
      <c r="EF174" s="129"/>
      <c r="EG174" s="122"/>
      <c r="EH174" s="124"/>
    </row>
    <row r="175" spans="1:138" outlineLevel="2">
      <c r="A175" s="459"/>
      <c r="B175" s="465">
        <v>0.5625</v>
      </c>
      <c r="C175" s="459"/>
      <c r="D175" s="459"/>
      <c r="E175" s="459"/>
      <c r="F175" s="459"/>
      <c r="G175" s="459"/>
      <c r="H175" s="459"/>
      <c r="I175" s="459"/>
      <c r="J175" s="459"/>
      <c r="K175" s="460"/>
      <c r="L175" s="459"/>
      <c r="M175" s="459"/>
      <c r="N175" s="459"/>
      <c r="O175" s="459"/>
      <c r="P175" s="459"/>
      <c r="Q175" s="459"/>
      <c r="R175" s="459"/>
      <c r="S175" s="446"/>
      <c r="T175" s="122"/>
      <c r="U175" s="123"/>
      <c r="V175" s="126"/>
      <c r="W175" s="123"/>
      <c r="X175" s="128"/>
      <c r="Y175" s="123"/>
      <c r="Z175" s="123"/>
      <c r="AA175" s="123"/>
      <c r="AB175" s="124"/>
      <c r="AC175" s="127"/>
      <c r="AD175" s="201"/>
      <c r="AE175" s="201"/>
      <c r="AF175" s="201"/>
      <c r="AG175" s="201"/>
      <c r="AH175" s="201"/>
      <c r="AI175" s="234"/>
      <c r="AJ175" s="123"/>
      <c r="AK175" s="123"/>
      <c r="AL175" s="123"/>
      <c r="AM175" s="123"/>
      <c r="AN175" s="129"/>
      <c r="AO175" s="124"/>
      <c r="AP175" s="122"/>
      <c r="AQ175" s="127"/>
      <c r="AR175" s="123"/>
      <c r="AS175" s="123"/>
      <c r="AT175" s="123"/>
      <c r="AU175" s="123"/>
      <c r="AV175" s="251"/>
      <c r="AW175" s="123"/>
      <c r="AX175" s="123"/>
      <c r="AY175" s="129"/>
      <c r="AZ175" s="122"/>
      <c r="BA175" s="129"/>
      <c r="BB175" s="130"/>
      <c r="BC175" s="131"/>
      <c r="BD175" s="130"/>
      <c r="BE175" s="132"/>
      <c r="BF175" s="132"/>
      <c r="BG175" s="123"/>
      <c r="BH175" s="124"/>
      <c r="BI175" s="122"/>
      <c r="BJ175" s="123"/>
      <c r="BK175" s="123"/>
      <c r="BL175" s="123"/>
      <c r="BM175" s="129"/>
      <c r="BN175" s="122"/>
      <c r="BO175" s="123"/>
      <c r="BP175" s="129"/>
      <c r="BQ175" s="122"/>
      <c r="BR175" s="123"/>
      <c r="BS175" s="129"/>
      <c r="BT175" s="135"/>
      <c r="BU175" s="280"/>
      <c r="BV175" s="246"/>
      <c r="BW175" s="246"/>
      <c r="BX175" s="133"/>
      <c r="BY175" s="133"/>
      <c r="BZ175" s="122"/>
      <c r="CA175" s="123"/>
      <c r="CB175" s="123"/>
      <c r="CC175" s="124"/>
      <c r="CD175" s="127"/>
      <c r="CE175" s="127"/>
      <c r="CF175" s="123"/>
      <c r="CG175" s="123"/>
      <c r="CH175" s="123"/>
      <c r="CI175" s="123"/>
      <c r="CJ175" s="134"/>
      <c r="CK175" s="122"/>
      <c r="CL175" s="127"/>
      <c r="CM175" s="123"/>
      <c r="CN175" s="129"/>
      <c r="CO175" s="129"/>
      <c r="CP175" s="129"/>
      <c r="CQ175" s="134"/>
      <c r="CR175" s="133"/>
      <c r="CS175" s="133"/>
      <c r="CT175" s="133"/>
      <c r="CU175" s="135"/>
      <c r="CV175" s="280"/>
      <c r="CW175" s="135"/>
      <c r="CX175" s="133"/>
      <c r="CY175" s="133"/>
      <c r="CZ175" s="133"/>
      <c r="DA175" s="133"/>
      <c r="DB175" s="133"/>
      <c r="DC175" s="133"/>
      <c r="DD175" s="133"/>
      <c r="DE175" s="133"/>
      <c r="DF175" s="133"/>
      <c r="DG175" s="133"/>
      <c r="DH175" s="133"/>
      <c r="DI175" s="122"/>
      <c r="DJ175" s="129"/>
      <c r="DK175" s="214"/>
      <c r="DL175" s="129"/>
      <c r="DM175" s="122"/>
      <c r="DN175" s="129"/>
      <c r="DO175" s="122"/>
      <c r="DP175" s="129"/>
      <c r="DQ175" s="133"/>
      <c r="DR175" s="122"/>
      <c r="DS175" s="129"/>
      <c r="DT175" s="133"/>
      <c r="DU175" s="122"/>
      <c r="DV175" s="123"/>
      <c r="DW175" s="214"/>
      <c r="DX175" s="134"/>
      <c r="DY175" s="305"/>
      <c r="DZ175" s="134"/>
      <c r="EA175" s="122"/>
      <c r="EB175" s="129"/>
      <c r="EC175" s="122"/>
      <c r="ED175" s="129"/>
      <c r="EE175" s="122"/>
      <c r="EF175" s="129"/>
      <c r="EG175" s="122"/>
      <c r="EH175" s="124"/>
    </row>
    <row r="176" spans="1:138" outlineLevel="2">
      <c r="A176" s="459"/>
      <c r="B176" s="465">
        <v>0.57291666666666696</v>
      </c>
      <c r="C176" s="459"/>
      <c r="D176" s="459"/>
      <c r="E176" s="459"/>
      <c r="F176" s="459"/>
      <c r="G176" s="459"/>
      <c r="H176" s="459"/>
      <c r="I176" s="459"/>
      <c r="J176" s="459"/>
      <c r="K176" s="460"/>
      <c r="L176" s="459"/>
      <c r="M176" s="459"/>
      <c r="N176" s="459"/>
      <c r="O176" s="459"/>
      <c r="P176" s="459"/>
      <c r="Q176" s="459"/>
      <c r="R176" s="459"/>
      <c r="S176" s="446"/>
      <c r="T176" s="122"/>
      <c r="U176" s="123"/>
      <c r="V176" s="126"/>
      <c r="W176" s="123"/>
      <c r="X176" s="128"/>
      <c r="Y176" s="123"/>
      <c r="Z176" s="123"/>
      <c r="AA176" s="123"/>
      <c r="AB176" s="124"/>
      <c r="AC176" s="127"/>
      <c r="AD176" s="201"/>
      <c r="AE176" s="201"/>
      <c r="AF176" s="201"/>
      <c r="AG176" s="201"/>
      <c r="AH176" s="201"/>
      <c r="AI176" s="234"/>
      <c r="AJ176" s="123"/>
      <c r="AK176" s="123"/>
      <c r="AL176" s="123"/>
      <c r="AM176" s="123"/>
      <c r="AN176" s="129"/>
      <c r="AO176" s="124"/>
      <c r="AP176" s="122"/>
      <c r="AQ176" s="127"/>
      <c r="AR176" s="123"/>
      <c r="AS176" s="123"/>
      <c r="AT176" s="123"/>
      <c r="AU176" s="123"/>
      <c r="AV176" s="251"/>
      <c r="AW176" s="123"/>
      <c r="AX176" s="123"/>
      <c r="AY176" s="129"/>
      <c r="AZ176" s="122"/>
      <c r="BA176" s="129"/>
      <c r="BB176" s="130"/>
      <c r="BC176" s="131"/>
      <c r="BD176" s="130"/>
      <c r="BE176" s="132"/>
      <c r="BF176" s="132"/>
      <c r="BG176" s="123"/>
      <c r="BH176" s="124"/>
      <c r="BI176" s="122"/>
      <c r="BJ176" s="123"/>
      <c r="BK176" s="123"/>
      <c r="BL176" s="123"/>
      <c r="BM176" s="129"/>
      <c r="BN176" s="122"/>
      <c r="BO176" s="123"/>
      <c r="BP176" s="129"/>
      <c r="BQ176" s="122"/>
      <c r="BR176" s="123"/>
      <c r="BS176" s="129"/>
      <c r="BT176" s="135"/>
      <c r="BU176" s="280"/>
      <c r="BV176" s="246"/>
      <c r="BW176" s="246"/>
      <c r="BX176" s="133"/>
      <c r="BY176" s="133"/>
      <c r="BZ176" s="122"/>
      <c r="CA176" s="123"/>
      <c r="CB176" s="123"/>
      <c r="CC176" s="124"/>
      <c r="CD176" s="127"/>
      <c r="CE176" s="127"/>
      <c r="CF176" s="123"/>
      <c r="CG176" s="123"/>
      <c r="CH176" s="123"/>
      <c r="CI176" s="123"/>
      <c r="CJ176" s="134"/>
      <c r="CK176" s="122"/>
      <c r="CL176" s="127"/>
      <c r="CM176" s="123"/>
      <c r="CN176" s="129"/>
      <c r="CO176" s="129"/>
      <c r="CP176" s="129"/>
      <c r="CQ176" s="134"/>
      <c r="CR176" s="133"/>
      <c r="CS176" s="133"/>
      <c r="CT176" s="133"/>
      <c r="CU176" s="135"/>
      <c r="CV176" s="280"/>
      <c r="CW176" s="135"/>
      <c r="CX176" s="133"/>
      <c r="CY176" s="133"/>
      <c r="CZ176" s="133"/>
      <c r="DA176" s="133"/>
      <c r="DB176" s="133"/>
      <c r="DC176" s="133"/>
      <c r="DD176" s="133"/>
      <c r="DE176" s="133"/>
      <c r="DF176" s="133"/>
      <c r="DG176" s="133"/>
      <c r="DH176" s="133"/>
      <c r="DI176" s="122"/>
      <c r="DJ176" s="129"/>
      <c r="DK176" s="214"/>
      <c r="DL176" s="129"/>
      <c r="DM176" s="122"/>
      <c r="DN176" s="129"/>
      <c r="DO176" s="122"/>
      <c r="DP176" s="129"/>
      <c r="DQ176" s="133"/>
      <c r="DR176" s="122"/>
      <c r="DS176" s="129"/>
      <c r="DT176" s="133"/>
      <c r="DU176" s="122"/>
      <c r="DV176" s="123"/>
      <c r="DW176" s="214"/>
      <c r="DX176" s="134"/>
      <c r="DY176" s="305"/>
      <c r="DZ176" s="134"/>
      <c r="EA176" s="122"/>
      <c r="EB176" s="129"/>
      <c r="EC176" s="122"/>
      <c r="ED176" s="129"/>
      <c r="EE176" s="122"/>
      <c r="EF176" s="129"/>
      <c r="EG176" s="122"/>
      <c r="EH176" s="124"/>
    </row>
    <row r="177" spans="1:138" outlineLevel="2">
      <c r="A177" s="459"/>
      <c r="B177" s="465">
        <v>0.58333333333333304</v>
      </c>
      <c r="C177" s="459"/>
      <c r="D177" s="459"/>
      <c r="E177" s="459"/>
      <c r="F177" s="459"/>
      <c r="G177" s="459"/>
      <c r="H177" s="459"/>
      <c r="I177" s="459"/>
      <c r="J177" s="459"/>
      <c r="K177" s="460"/>
      <c r="L177" s="459"/>
      <c r="M177" s="459"/>
      <c r="N177" s="459"/>
      <c r="O177" s="459"/>
      <c r="P177" s="459"/>
      <c r="Q177" s="459"/>
      <c r="R177" s="459"/>
      <c r="S177" s="446"/>
      <c r="T177" s="122"/>
      <c r="U177" s="123"/>
      <c r="V177" s="126"/>
      <c r="W177" s="123"/>
      <c r="X177" s="128"/>
      <c r="Y177" s="123"/>
      <c r="Z177" s="123"/>
      <c r="AA177" s="123"/>
      <c r="AB177" s="124"/>
      <c r="AC177" s="127"/>
      <c r="AD177" s="201"/>
      <c r="AE177" s="201"/>
      <c r="AF177" s="201"/>
      <c r="AG177" s="201"/>
      <c r="AH177" s="201"/>
      <c r="AI177" s="234"/>
      <c r="AJ177" s="123"/>
      <c r="AK177" s="123"/>
      <c r="AL177" s="123"/>
      <c r="AM177" s="123"/>
      <c r="AN177" s="129"/>
      <c r="AO177" s="124"/>
      <c r="AP177" s="122"/>
      <c r="AQ177" s="127"/>
      <c r="AR177" s="123"/>
      <c r="AS177" s="123"/>
      <c r="AT177" s="123"/>
      <c r="AU177" s="123"/>
      <c r="AV177" s="251"/>
      <c r="AW177" s="123"/>
      <c r="AX177" s="123"/>
      <c r="AY177" s="129"/>
      <c r="AZ177" s="122"/>
      <c r="BA177" s="129"/>
      <c r="BB177" s="130"/>
      <c r="BC177" s="131"/>
      <c r="BD177" s="130"/>
      <c r="BE177" s="132"/>
      <c r="BF177" s="132"/>
      <c r="BG177" s="123"/>
      <c r="BH177" s="124"/>
      <c r="BI177" s="122"/>
      <c r="BJ177" s="123"/>
      <c r="BK177" s="123"/>
      <c r="BL177" s="123"/>
      <c r="BM177" s="129"/>
      <c r="BN177" s="122"/>
      <c r="BO177" s="123"/>
      <c r="BP177" s="129"/>
      <c r="BQ177" s="122"/>
      <c r="BR177" s="123"/>
      <c r="BS177" s="129"/>
      <c r="BT177" s="135"/>
      <c r="BU177" s="280"/>
      <c r="BV177" s="246"/>
      <c r="BW177" s="246"/>
      <c r="BX177" s="133"/>
      <c r="BY177" s="133"/>
      <c r="BZ177" s="122"/>
      <c r="CA177" s="123"/>
      <c r="CB177" s="123"/>
      <c r="CC177" s="124"/>
      <c r="CD177" s="127"/>
      <c r="CE177" s="127"/>
      <c r="CF177" s="123"/>
      <c r="CG177" s="123"/>
      <c r="CH177" s="123"/>
      <c r="CI177" s="123"/>
      <c r="CJ177" s="134"/>
      <c r="CK177" s="122"/>
      <c r="CL177" s="127"/>
      <c r="CM177" s="123"/>
      <c r="CN177" s="129"/>
      <c r="CO177" s="129"/>
      <c r="CP177" s="129"/>
      <c r="CQ177" s="134"/>
      <c r="CR177" s="133"/>
      <c r="CS177" s="133"/>
      <c r="CT177" s="133"/>
      <c r="CU177" s="135"/>
      <c r="CV177" s="280"/>
      <c r="CW177" s="135"/>
      <c r="CX177" s="133"/>
      <c r="CY177" s="133"/>
      <c r="CZ177" s="133"/>
      <c r="DA177" s="133"/>
      <c r="DB177" s="133"/>
      <c r="DC177" s="133"/>
      <c r="DD177" s="133"/>
      <c r="DE177" s="133"/>
      <c r="DF177" s="133"/>
      <c r="DG177" s="133"/>
      <c r="DH177" s="133"/>
      <c r="DI177" s="122"/>
      <c r="DJ177" s="129"/>
      <c r="DK177" s="214"/>
      <c r="DL177" s="129"/>
      <c r="DM177" s="122"/>
      <c r="DN177" s="129"/>
      <c r="DO177" s="122"/>
      <c r="DP177" s="129"/>
      <c r="DQ177" s="133"/>
      <c r="DR177" s="122"/>
      <c r="DS177" s="129"/>
      <c r="DT177" s="133"/>
      <c r="DU177" s="122"/>
      <c r="DV177" s="123"/>
      <c r="DW177" s="214"/>
      <c r="DX177" s="134"/>
      <c r="DY177" s="305"/>
      <c r="DZ177" s="134"/>
      <c r="EA177" s="122"/>
      <c r="EB177" s="129"/>
      <c r="EC177" s="122"/>
      <c r="ED177" s="129"/>
      <c r="EE177" s="122"/>
      <c r="EF177" s="129"/>
      <c r="EG177" s="122"/>
      <c r="EH177" s="124"/>
    </row>
    <row r="178" spans="1:138" outlineLevel="2">
      <c r="A178" s="459"/>
      <c r="B178" s="465">
        <v>0.59375</v>
      </c>
      <c r="C178" s="459"/>
      <c r="D178" s="459"/>
      <c r="E178" s="459"/>
      <c r="F178" s="459"/>
      <c r="G178" s="459"/>
      <c r="H178" s="459"/>
      <c r="I178" s="459"/>
      <c r="J178" s="459"/>
      <c r="K178" s="460"/>
      <c r="L178" s="459"/>
      <c r="M178" s="459"/>
      <c r="N178" s="459"/>
      <c r="O178" s="459"/>
      <c r="P178" s="459"/>
      <c r="Q178" s="459"/>
      <c r="R178" s="459"/>
      <c r="S178" s="446"/>
      <c r="T178" s="122"/>
      <c r="U178" s="123"/>
      <c r="V178" s="126"/>
      <c r="W178" s="123"/>
      <c r="X178" s="128"/>
      <c r="Y178" s="123"/>
      <c r="Z178" s="123"/>
      <c r="AA178" s="123"/>
      <c r="AB178" s="124"/>
      <c r="AC178" s="127"/>
      <c r="AD178" s="201"/>
      <c r="AE178" s="201"/>
      <c r="AF178" s="201"/>
      <c r="AG178" s="201"/>
      <c r="AH178" s="201"/>
      <c r="AI178" s="234"/>
      <c r="AJ178" s="123"/>
      <c r="AK178" s="123"/>
      <c r="AL178" s="123"/>
      <c r="AM178" s="123"/>
      <c r="AN178" s="129"/>
      <c r="AO178" s="124"/>
      <c r="AP178" s="122"/>
      <c r="AQ178" s="127"/>
      <c r="AR178" s="123"/>
      <c r="AS178" s="123"/>
      <c r="AT178" s="123"/>
      <c r="AU178" s="123"/>
      <c r="AV178" s="251"/>
      <c r="AW178" s="123"/>
      <c r="AX178" s="123"/>
      <c r="AY178" s="129"/>
      <c r="AZ178" s="122"/>
      <c r="BA178" s="129"/>
      <c r="BB178" s="130"/>
      <c r="BC178" s="131"/>
      <c r="BD178" s="130"/>
      <c r="BE178" s="132"/>
      <c r="BF178" s="132"/>
      <c r="BG178" s="123"/>
      <c r="BH178" s="124"/>
      <c r="BI178" s="122"/>
      <c r="BJ178" s="123"/>
      <c r="BK178" s="123"/>
      <c r="BL178" s="123"/>
      <c r="BM178" s="129"/>
      <c r="BN178" s="122"/>
      <c r="BO178" s="123"/>
      <c r="BP178" s="129"/>
      <c r="BQ178" s="122"/>
      <c r="BR178" s="123"/>
      <c r="BS178" s="129"/>
      <c r="BT178" s="135"/>
      <c r="BU178" s="280"/>
      <c r="BV178" s="246"/>
      <c r="BW178" s="246"/>
      <c r="BX178" s="133"/>
      <c r="BY178" s="133"/>
      <c r="BZ178" s="122"/>
      <c r="CA178" s="123"/>
      <c r="CB178" s="123"/>
      <c r="CC178" s="124"/>
      <c r="CD178" s="127"/>
      <c r="CE178" s="127"/>
      <c r="CF178" s="123"/>
      <c r="CG178" s="123"/>
      <c r="CH178" s="123"/>
      <c r="CI178" s="123"/>
      <c r="CJ178" s="134"/>
      <c r="CK178" s="122"/>
      <c r="CL178" s="127"/>
      <c r="CM178" s="123"/>
      <c r="CN178" s="129"/>
      <c r="CO178" s="129"/>
      <c r="CP178" s="129"/>
      <c r="CQ178" s="134"/>
      <c r="CR178" s="133"/>
      <c r="CS178" s="133"/>
      <c r="CT178" s="133"/>
      <c r="CU178" s="135"/>
      <c r="CV178" s="280"/>
      <c r="CW178" s="135"/>
      <c r="CX178" s="133"/>
      <c r="CY178" s="133"/>
      <c r="CZ178" s="133"/>
      <c r="DA178" s="133"/>
      <c r="DB178" s="133"/>
      <c r="DC178" s="133"/>
      <c r="DD178" s="133"/>
      <c r="DE178" s="133"/>
      <c r="DF178" s="133"/>
      <c r="DG178" s="133"/>
      <c r="DH178" s="133"/>
      <c r="DI178" s="122"/>
      <c r="DJ178" s="129"/>
      <c r="DK178" s="214"/>
      <c r="DL178" s="129"/>
      <c r="DM178" s="122"/>
      <c r="DN178" s="129"/>
      <c r="DO178" s="122"/>
      <c r="DP178" s="129"/>
      <c r="DQ178" s="133"/>
      <c r="DR178" s="122"/>
      <c r="DS178" s="129"/>
      <c r="DT178" s="133"/>
      <c r="DU178" s="122"/>
      <c r="DV178" s="123"/>
      <c r="DW178" s="214"/>
      <c r="DX178" s="134"/>
      <c r="DY178" s="305"/>
      <c r="DZ178" s="134"/>
      <c r="EA178" s="122"/>
      <c r="EB178" s="129"/>
      <c r="EC178" s="122"/>
      <c r="ED178" s="129"/>
      <c r="EE178" s="122"/>
      <c r="EF178" s="129"/>
      <c r="EG178" s="122"/>
      <c r="EH178" s="124"/>
    </row>
    <row r="179" spans="1:138" outlineLevel="2">
      <c r="A179" s="459"/>
      <c r="B179" s="465">
        <v>0.60416666666666696</v>
      </c>
      <c r="C179" s="459"/>
      <c r="D179" s="459"/>
      <c r="E179" s="459"/>
      <c r="F179" s="459"/>
      <c r="G179" s="459"/>
      <c r="H179" s="459"/>
      <c r="I179" s="459"/>
      <c r="J179" s="459"/>
      <c r="K179" s="460"/>
      <c r="L179" s="459"/>
      <c r="M179" s="459"/>
      <c r="N179" s="459"/>
      <c r="O179" s="459"/>
      <c r="P179" s="459"/>
      <c r="Q179" s="459"/>
      <c r="R179" s="459"/>
      <c r="S179" s="446"/>
      <c r="T179" s="122"/>
      <c r="U179" s="123"/>
      <c r="V179" s="126"/>
      <c r="W179" s="123"/>
      <c r="X179" s="128"/>
      <c r="Y179" s="123"/>
      <c r="Z179" s="123"/>
      <c r="AA179" s="123"/>
      <c r="AB179" s="124"/>
      <c r="AC179" s="127"/>
      <c r="AD179" s="201"/>
      <c r="AE179" s="201"/>
      <c r="AF179" s="201"/>
      <c r="AG179" s="201"/>
      <c r="AH179" s="201"/>
      <c r="AI179" s="234"/>
      <c r="AJ179" s="123"/>
      <c r="AK179" s="123"/>
      <c r="AL179" s="123"/>
      <c r="AM179" s="123"/>
      <c r="AN179" s="129"/>
      <c r="AO179" s="124"/>
      <c r="AP179" s="122"/>
      <c r="AQ179" s="127"/>
      <c r="AR179" s="123"/>
      <c r="AS179" s="123"/>
      <c r="AT179" s="123"/>
      <c r="AU179" s="123"/>
      <c r="AV179" s="251"/>
      <c r="AW179" s="123"/>
      <c r="AX179" s="123"/>
      <c r="AY179" s="129"/>
      <c r="AZ179" s="122"/>
      <c r="BA179" s="129"/>
      <c r="BB179" s="130"/>
      <c r="BC179" s="131"/>
      <c r="BD179" s="130"/>
      <c r="BE179" s="132"/>
      <c r="BF179" s="132"/>
      <c r="BG179" s="123"/>
      <c r="BH179" s="124"/>
      <c r="BI179" s="122"/>
      <c r="BJ179" s="123"/>
      <c r="BK179" s="123"/>
      <c r="BL179" s="123"/>
      <c r="BM179" s="129"/>
      <c r="BN179" s="122"/>
      <c r="BO179" s="123"/>
      <c r="BP179" s="129"/>
      <c r="BQ179" s="122"/>
      <c r="BR179" s="123"/>
      <c r="BS179" s="129"/>
      <c r="BT179" s="135"/>
      <c r="BU179" s="280"/>
      <c r="BV179" s="246"/>
      <c r="BW179" s="246"/>
      <c r="BX179" s="133"/>
      <c r="BY179" s="133"/>
      <c r="BZ179" s="122"/>
      <c r="CA179" s="123"/>
      <c r="CB179" s="123"/>
      <c r="CC179" s="124"/>
      <c r="CD179" s="127"/>
      <c r="CE179" s="127"/>
      <c r="CF179" s="123"/>
      <c r="CG179" s="123"/>
      <c r="CH179" s="123"/>
      <c r="CI179" s="123"/>
      <c r="CJ179" s="134"/>
      <c r="CK179" s="122"/>
      <c r="CL179" s="127"/>
      <c r="CM179" s="123"/>
      <c r="CN179" s="129"/>
      <c r="CO179" s="129"/>
      <c r="CP179" s="129"/>
      <c r="CQ179" s="134"/>
      <c r="CR179" s="133"/>
      <c r="CS179" s="133"/>
      <c r="CT179" s="133"/>
      <c r="CU179" s="135"/>
      <c r="CV179" s="280"/>
      <c r="CW179" s="135"/>
      <c r="CX179" s="133"/>
      <c r="CY179" s="133"/>
      <c r="CZ179" s="133"/>
      <c r="DA179" s="133"/>
      <c r="DB179" s="133"/>
      <c r="DC179" s="133"/>
      <c r="DD179" s="133"/>
      <c r="DE179" s="133"/>
      <c r="DF179" s="133"/>
      <c r="DG179" s="133"/>
      <c r="DH179" s="133"/>
      <c r="DI179" s="122"/>
      <c r="DJ179" s="129"/>
      <c r="DK179" s="214"/>
      <c r="DL179" s="129"/>
      <c r="DM179" s="122"/>
      <c r="DN179" s="129"/>
      <c r="DO179" s="122"/>
      <c r="DP179" s="129"/>
      <c r="DQ179" s="133"/>
      <c r="DR179" s="122"/>
      <c r="DS179" s="129"/>
      <c r="DT179" s="133"/>
      <c r="DU179" s="122"/>
      <c r="DV179" s="123"/>
      <c r="DW179" s="214"/>
      <c r="DX179" s="134"/>
      <c r="DY179" s="305"/>
      <c r="DZ179" s="134"/>
      <c r="EA179" s="122"/>
      <c r="EB179" s="129"/>
      <c r="EC179" s="122"/>
      <c r="ED179" s="129"/>
      <c r="EE179" s="122"/>
      <c r="EF179" s="129"/>
      <c r="EG179" s="122"/>
      <c r="EH179" s="124"/>
    </row>
    <row r="180" spans="1:138" outlineLevel="2">
      <c r="A180" s="459"/>
      <c r="B180" s="465">
        <v>0.61458333333333304</v>
      </c>
      <c r="C180" s="459"/>
      <c r="D180" s="459"/>
      <c r="E180" s="459"/>
      <c r="F180" s="459"/>
      <c r="G180" s="459"/>
      <c r="H180" s="459"/>
      <c r="I180" s="459"/>
      <c r="J180" s="459"/>
      <c r="K180" s="460"/>
      <c r="L180" s="459"/>
      <c r="M180" s="459"/>
      <c r="N180" s="459"/>
      <c r="O180" s="459"/>
      <c r="P180" s="459"/>
      <c r="Q180" s="459"/>
      <c r="R180" s="459"/>
      <c r="S180" s="446"/>
      <c r="T180" s="122"/>
      <c r="U180" s="123"/>
      <c r="V180" s="126"/>
      <c r="W180" s="123"/>
      <c r="X180" s="128"/>
      <c r="Y180" s="123"/>
      <c r="Z180" s="123"/>
      <c r="AA180" s="123"/>
      <c r="AB180" s="124"/>
      <c r="AC180" s="127"/>
      <c r="AD180" s="201"/>
      <c r="AE180" s="201"/>
      <c r="AF180" s="201"/>
      <c r="AG180" s="201"/>
      <c r="AH180" s="201"/>
      <c r="AI180" s="234"/>
      <c r="AJ180" s="123"/>
      <c r="AK180" s="123"/>
      <c r="AL180" s="123"/>
      <c r="AM180" s="123"/>
      <c r="AN180" s="129"/>
      <c r="AO180" s="124"/>
      <c r="AP180" s="122"/>
      <c r="AQ180" s="127"/>
      <c r="AR180" s="123"/>
      <c r="AS180" s="123"/>
      <c r="AT180" s="123"/>
      <c r="AU180" s="123"/>
      <c r="AV180" s="251"/>
      <c r="AW180" s="123"/>
      <c r="AX180" s="123"/>
      <c r="AY180" s="129"/>
      <c r="AZ180" s="122"/>
      <c r="BA180" s="129"/>
      <c r="BB180" s="130"/>
      <c r="BC180" s="131"/>
      <c r="BD180" s="130"/>
      <c r="BE180" s="132"/>
      <c r="BF180" s="132"/>
      <c r="BG180" s="123"/>
      <c r="BH180" s="124"/>
      <c r="BI180" s="122"/>
      <c r="BJ180" s="123"/>
      <c r="BK180" s="123"/>
      <c r="BL180" s="123"/>
      <c r="BM180" s="129"/>
      <c r="BN180" s="122"/>
      <c r="BO180" s="123"/>
      <c r="BP180" s="129"/>
      <c r="BQ180" s="122"/>
      <c r="BR180" s="123"/>
      <c r="BS180" s="129"/>
      <c r="BT180" s="135"/>
      <c r="BU180" s="280"/>
      <c r="BV180" s="246"/>
      <c r="BW180" s="246"/>
      <c r="BX180" s="133"/>
      <c r="BY180" s="133"/>
      <c r="BZ180" s="122"/>
      <c r="CA180" s="123"/>
      <c r="CB180" s="123"/>
      <c r="CC180" s="124"/>
      <c r="CD180" s="127"/>
      <c r="CE180" s="127"/>
      <c r="CF180" s="123"/>
      <c r="CG180" s="123"/>
      <c r="CH180" s="123"/>
      <c r="CI180" s="123"/>
      <c r="CJ180" s="134"/>
      <c r="CK180" s="122"/>
      <c r="CL180" s="127"/>
      <c r="CM180" s="123"/>
      <c r="CN180" s="129"/>
      <c r="CO180" s="129"/>
      <c r="CP180" s="129"/>
      <c r="CQ180" s="134"/>
      <c r="CR180" s="133"/>
      <c r="CS180" s="133"/>
      <c r="CT180" s="133"/>
      <c r="CU180" s="135"/>
      <c r="CV180" s="280"/>
      <c r="CW180" s="135"/>
      <c r="CX180" s="133"/>
      <c r="CY180" s="133"/>
      <c r="CZ180" s="133"/>
      <c r="DA180" s="133"/>
      <c r="DB180" s="133"/>
      <c r="DC180" s="133"/>
      <c r="DD180" s="133"/>
      <c r="DE180" s="133"/>
      <c r="DF180" s="133"/>
      <c r="DG180" s="133"/>
      <c r="DH180" s="133"/>
      <c r="DI180" s="122"/>
      <c r="DJ180" s="129"/>
      <c r="DK180" s="214"/>
      <c r="DL180" s="129"/>
      <c r="DM180" s="122"/>
      <c r="DN180" s="129"/>
      <c r="DO180" s="122"/>
      <c r="DP180" s="129"/>
      <c r="DQ180" s="133"/>
      <c r="DR180" s="122"/>
      <c r="DS180" s="129"/>
      <c r="DT180" s="133"/>
      <c r="DU180" s="122"/>
      <c r="DV180" s="123"/>
      <c r="DW180" s="214"/>
      <c r="DX180" s="134"/>
      <c r="DY180" s="305"/>
      <c r="DZ180" s="134"/>
      <c r="EA180" s="122"/>
      <c r="EB180" s="129"/>
      <c r="EC180" s="122"/>
      <c r="ED180" s="129"/>
      <c r="EE180" s="122"/>
      <c r="EF180" s="129"/>
      <c r="EG180" s="122"/>
      <c r="EH180" s="124"/>
    </row>
    <row r="181" spans="1:138" outlineLevel="2">
      <c r="A181" s="459"/>
      <c r="B181" s="465">
        <v>0.625</v>
      </c>
      <c r="C181" s="459"/>
      <c r="D181" s="459"/>
      <c r="E181" s="459"/>
      <c r="F181" s="459"/>
      <c r="G181" s="459"/>
      <c r="H181" s="459"/>
      <c r="I181" s="459"/>
      <c r="J181" s="459"/>
      <c r="K181" s="460"/>
      <c r="L181" s="459"/>
      <c r="M181" s="459"/>
      <c r="N181" s="459"/>
      <c r="O181" s="459"/>
      <c r="P181" s="459"/>
      <c r="Q181" s="459"/>
      <c r="R181" s="459"/>
      <c r="S181" s="446"/>
      <c r="T181" s="122"/>
      <c r="U181" s="123"/>
      <c r="V181" s="126"/>
      <c r="W181" s="123"/>
      <c r="X181" s="128"/>
      <c r="Y181" s="123"/>
      <c r="Z181" s="123"/>
      <c r="AA181" s="123"/>
      <c r="AB181" s="124"/>
      <c r="AC181" s="127"/>
      <c r="AD181" s="201"/>
      <c r="AE181" s="201"/>
      <c r="AF181" s="201"/>
      <c r="AG181" s="201"/>
      <c r="AH181" s="201"/>
      <c r="AI181" s="234"/>
      <c r="AJ181" s="123"/>
      <c r="AK181" s="123"/>
      <c r="AL181" s="123"/>
      <c r="AM181" s="123"/>
      <c r="AN181" s="129"/>
      <c r="AO181" s="124"/>
      <c r="AP181" s="122"/>
      <c r="AQ181" s="127"/>
      <c r="AR181" s="123"/>
      <c r="AS181" s="123"/>
      <c r="AT181" s="123"/>
      <c r="AU181" s="123"/>
      <c r="AV181" s="251"/>
      <c r="AW181" s="123"/>
      <c r="AX181" s="123"/>
      <c r="AY181" s="129"/>
      <c r="AZ181" s="122"/>
      <c r="BA181" s="129"/>
      <c r="BB181" s="130"/>
      <c r="BC181" s="131"/>
      <c r="BD181" s="130"/>
      <c r="BE181" s="132"/>
      <c r="BF181" s="132"/>
      <c r="BG181" s="123"/>
      <c r="BH181" s="124"/>
      <c r="BI181" s="122"/>
      <c r="BJ181" s="123"/>
      <c r="BK181" s="123"/>
      <c r="BL181" s="123"/>
      <c r="BM181" s="129"/>
      <c r="BN181" s="122"/>
      <c r="BO181" s="123"/>
      <c r="BP181" s="129"/>
      <c r="BQ181" s="122"/>
      <c r="BR181" s="123"/>
      <c r="BS181" s="129"/>
      <c r="BT181" s="135"/>
      <c r="BU181" s="280"/>
      <c r="BV181" s="246"/>
      <c r="BW181" s="246"/>
      <c r="BX181" s="133"/>
      <c r="BY181" s="133"/>
      <c r="BZ181" s="122"/>
      <c r="CA181" s="123"/>
      <c r="CB181" s="123"/>
      <c r="CC181" s="124"/>
      <c r="CD181" s="127"/>
      <c r="CE181" s="127"/>
      <c r="CF181" s="123"/>
      <c r="CG181" s="123"/>
      <c r="CH181" s="123"/>
      <c r="CI181" s="123"/>
      <c r="CJ181" s="134"/>
      <c r="CK181" s="122"/>
      <c r="CL181" s="127"/>
      <c r="CM181" s="123"/>
      <c r="CN181" s="129"/>
      <c r="CO181" s="129"/>
      <c r="CP181" s="129"/>
      <c r="CQ181" s="134"/>
      <c r="CR181" s="133"/>
      <c r="CS181" s="133"/>
      <c r="CT181" s="133"/>
      <c r="CU181" s="135"/>
      <c r="CV181" s="280"/>
      <c r="CW181" s="135"/>
      <c r="CX181" s="133"/>
      <c r="CY181" s="133"/>
      <c r="CZ181" s="133"/>
      <c r="DA181" s="133"/>
      <c r="DB181" s="133"/>
      <c r="DC181" s="133"/>
      <c r="DD181" s="133"/>
      <c r="DE181" s="133"/>
      <c r="DF181" s="133"/>
      <c r="DG181" s="133"/>
      <c r="DH181" s="133"/>
      <c r="DI181" s="122"/>
      <c r="DJ181" s="129"/>
      <c r="DK181" s="214"/>
      <c r="DL181" s="129"/>
      <c r="DM181" s="122"/>
      <c r="DN181" s="129"/>
      <c r="DO181" s="122"/>
      <c r="DP181" s="129"/>
      <c r="DQ181" s="133"/>
      <c r="DR181" s="122"/>
      <c r="DS181" s="129"/>
      <c r="DT181" s="133"/>
      <c r="DU181" s="122"/>
      <c r="DV181" s="123"/>
      <c r="DW181" s="214"/>
      <c r="DX181" s="134"/>
      <c r="DY181" s="305"/>
      <c r="DZ181" s="134"/>
      <c r="EA181" s="122"/>
      <c r="EB181" s="129"/>
      <c r="EC181" s="122"/>
      <c r="ED181" s="129"/>
      <c r="EE181" s="122"/>
      <c r="EF181" s="129"/>
      <c r="EG181" s="122"/>
      <c r="EH181" s="124"/>
    </row>
    <row r="182" spans="1:138" outlineLevel="2">
      <c r="A182" s="459"/>
      <c r="B182" s="465">
        <v>0.63541666666666696</v>
      </c>
      <c r="C182" s="459"/>
      <c r="D182" s="459"/>
      <c r="E182" s="459"/>
      <c r="F182" s="459"/>
      <c r="G182" s="459"/>
      <c r="H182" s="459"/>
      <c r="I182" s="459"/>
      <c r="J182" s="459"/>
      <c r="K182" s="460"/>
      <c r="L182" s="459"/>
      <c r="M182" s="459"/>
      <c r="N182" s="459"/>
      <c r="O182" s="459"/>
      <c r="P182" s="459"/>
      <c r="Q182" s="459"/>
      <c r="R182" s="459"/>
      <c r="S182" s="446"/>
      <c r="T182" s="122"/>
      <c r="U182" s="123"/>
      <c r="V182" s="126"/>
      <c r="W182" s="123"/>
      <c r="X182" s="128"/>
      <c r="Y182" s="123"/>
      <c r="Z182" s="123"/>
      <c r="AA182" s="123"/>
      <c r="AB182" s="124"/>
      <c r="AC182" s="127"/>
      <c r="AD182" s="201"/>
      <c r="AE182" s="201"/>
      <c r="AF182" s="201"/>
      <c r="AG182" s="201"/>
      <c r="AH182" s="201"/>
      <c r="AI182" s="234"/>
      <c r="AJ182" s="123"/>
      <c r="AK182" s="123"/>
      <c r="AL182" s="123"/>
      <c r="AM182" s="123"/>
      <c r="AN182" s="129"/>
      <c r="AO182" s="124"/>
      <c r="AP182" s="122"/>
      <c r="AQ182" s="127"/>
      <c r="AR182" s="123"/>
      <c r="AS182" s="123"/>
      <c r="AT182" s="123"/>
      <c r="AU182" s="123"/>
      <c r="AV182" s="251"/>
      <c r="AW182" s="123"/>
      <c r="AX182" s="123"/>
      <c r="AY182" s="129"/>
      <c r="AZ182" s="122"/>
      <c r="BA182" s="129"/>
      <c r="BB182" s="130"/>
      <c r="BC182" s="131"/>
      <c r="BD182" s="130"/>
      <c r="BE182" s="132"/>
      <c r="BF182" s="132"/>
      <c r="BG182" s="123"/>
      <c r="BH182" s="124"/>
      <c r="BI182" s="122"/>
      <c r="BJ182" s="123"/>
      <c r="BK182" s="123"/>
      <c r="BL182" s="123"/>
      <c r="BM182" s="129"/>
      <c r="BN182" s="122"/>
      <c r="BO182" s="123"/>
      <c r="BP182" s="129"/>
      <c r="BQ182" s="122"/>
      <c r="BR182" s="123"/>
      <c r="BS182" s="129"/>
      <c r="BT182" s="135"/>
      <c r="BU182" s="280"/>
      <c r="BV182" s="246"/>
      <c r="BW182" s="246"/>
      <c r="BX182" s="133"/>
      <c r="BY182" s="133"/>
      <c r="BZ182" s="122"/>
      <c r="CA182" s="123"/>
      <c r="CB182" s="123"/>
      <c r="CC182" s="124"/>
      <c r="CD182" s="127"/>
      <c r="CE182" s="127"/>
      <c r="CF182" s="123"/>
      <c r="CG182" s="123"/>
      <c r="CH182" s="123"/>
      <c r="CI182" s="123"/>
      <c r="CJ182" s="134"/>
      <c r="CK182" s="122"/>
      <c r="CL182" s="127"/>
      <c r="CM182" s="123"/>
      <c r="CN182" s="129"/>
      <c r="CO182" s="129"/>
      <c r="CP182" s="129"/>
      <c r="CQ182" s="134"/>
      <c r="CR182" s="133"/>
      <c r="CS182" s="133"/>
      <c r="CT182" s="133"/>
      <c r="CU182" s="135"/>
      <c r="CV182" s="280"/>
      <c r="CW182" s="135"/>
      <c r="CX182" s="133"/>
      <c r="CY182" s="133"/>
      <c r="CZ182" s="133"/>
      <c r="DA182" s="133"/>
      <c r="DB182" s="133"/>
      <c r="DC182" s="133"/>
      <c r="DD182" s="133"/>
      <c r="DE182" s="133"/>
      <c r="DF182" s="133"/>
      <c r="DG182" s="133"/>
      <c r="DH182" s="133"/>
      <c r="DI182" s="122"/>
      <c r="DJ182" s="129"/>
      <c r="DK182" s="214"/>
      <c r="DL182" s="129"/>
      <c r="DM182" s="122"/>
      <c r="DN182" s="129"/>
      <c r="DO182" s="122"/>
      <c r="DP182" s="129"/>
      <c r="DQ182" s="133"/>
      <c r="DR182" s="122"/>
      <c r="DS182" s="129"/>
      <c r="DT182" s="133"/>
      <c r="DU182" s="122"/>
      <c r="DV182" s="123"/>
      <c r="DW182" s="214"/>
      <c r="DX182" s="134"/>
      <c r="DY182" s="305"/>
      <c r="DZ182" s="134"/>
      <c r="EA182" s="122"/>
      <c r="EB182" s="129"/>
      <c r="EC182" s="122"/>
      <c r="ED182" s="129"/>
      <c r="EE182" s="122"/>
      <c r="EF182" s="129"/>
      <c r="EG182" s="122"/>
      <c r="EH182" s="124"/>
    </row>
    <row r="183" spans="1:138" outlineLevel="2">
      <c r="A183" s="459"/>
      <c r="B183" s="465">
        <v>0.64583333333333404</v>
      </c>
      <c r="C183" s="459"/>
      <c r="D183" s="459"/>
      <c r="E183" s="459"/>
      <c r="F183" s="459"/>
      <c r="G183" s="459"/>
      <c r="H183" s="459"/>
      <c r="I183" s="459"/>
      <c r="J183" s="459"/>
      <c r="K183" s="460"/>
      <c r="L183" s="459"/>
      <c r="M183" s="459"/>
      <c r="N183" s="459"/>
      <c r="O183" s="459"/>
      <c r="P183" s="459"/>
      <c r="Q183" s="459"/>
      <c r="R183" s="459"/>
      <c r="S183" s="446"/>
      <c r="T183" s="122"/>
      <c r="U183" s="123"/>
      <c r="V183" s="126"/>
      <c r="W183" s="123"/>
      <c r="X183" s="128"/>
      <c r="Y183" s="123"/>
      <c r="Z183" s="123"/>
      <c r="AA183" s="123"/>
      <c r="AB183" s="124"/>
      <c r="AC183" s="127"/>
      <c r="AD183" s="201"/>
      <c r="AE183" s="201"/>
      <c r="AF183" s="201"/>
      <c r="AG183" s="201"/>
      <c r="AH183" s="201"/>
      <c r="AI183" s="234"/>
      <c r="AJ183" s="123"/>
      <c r="AK183" s="123"/>
      <c r="AL183" s="123"/>
      <c r="AM183" s="123"/>
      <c r="AN183" s="129"/>
      <c r="AO183" s="124"/>
      <c r="AP183" s="122"/>
      <c r="AQ183" s="127"/>
      <c r="AR183" s="123"/>
      <c r="AS183" s="123"/>
      <c r="AT183" s="123"/>
      <c r="AU183" s="123"/>
      <c r="AV183" s="251"/>
      <c r="AW183" s="123"/>
      <c r="AX183" s="123"/>
      <c r="AY183" s="129"/>
      <c r="AZ183" s="122"/>
      <c r="BA183" s="129"/>
      <c r="BB183" s="130"/>
      <c r="BC183" s="131"/>
      <c r="BD183" s="130"/>
      <c r="BE183" s="132"/>
      <c r="BF183" s="132"/>
      <c r="BG183" s="123"/>
      <c r="BH183" s="124"/>
      <c r="BI183" s="122"/>
      <c r="BJ183" s="123"/>
      <c r="BK183" s="123"/>
      <c r="BL183" s="123"/>
      <c r="BM183" s="129"/>
      <c r="BN183" s="122"/>
      <c r="BO183" s="123"/>
      <c r="BP183" s="129"/>
      <c r="BQ183" s="122"/>
      <c r="BR183" s="123"/>
      <c r="BS183" s="129"/>
      <c r="BT183" s="135"/>
      <c r="BU183" s="280"/>
      <c r="BV183" s="246"/>
      <c r="BW183" s="246"/>
      <c r="BX183" s="133"/>
      <c r="BY183" s="133"/>
      <c r="BZ183" s="122"/>
      <c r="CA183" s="123"/>
      <c r="CB183" s="123"/>
      <c r="CC183" s="124"/>
      <c r="CD183" s="127"/>
      <c r="CE183" s="127"/>
      <c r="CF183" s="123"/>
      <c r="CG183" s="123"/>
      <c r="CH183" s="123"/>
      <c r="CI183" s="123"/>
      <c r="CJ183" s="134"/>
      <c r="CK183" s="122"/>
      <c r="CL183" s="127"/>
      <c r="CM183" s="123"/>
      <c r="CN183" s="129"/>
      <c r="CO183" s="129"/>
      <c r="CP183" s="129"/>
      <c r="CQ183" s="134"/>
      <c r="CR183" s="133"/>
      <c r="CS183" s="133"/>
      <c r="CT183" s="133"/>
      <c r="CU183" s="135"/>
      <c r="CV183" s="280"/>
      <c r="CW183" s="135"/>
      <c r="CX183" s="133"/>
      <c r="CY183" s="133"/>
      <c r="CZ183" s="133"/>
      <c r="DA183" s="133"/>
      <c r="DB183" s="133"/>
      <c r="DC183" s="133"/>
      <c r="DD183" s="133"/>
      <c r="DE183" s="133"/>
      <c r="DF183" s="133"/>
      <c r="DG183" s="133"/>
      <c r="DH183" s="133"/>
      <c r="DI183" s="122"/>
      <c r="DJ183" s="129"/>
      <c r="DK183" s="214"/>
      <c r="DL183" s="129"/>
      <c r="DM183" s="122"/>
      <c r="DN183" s="129"/>
      <c r="DO183" s="122"/>
      <c r="DP183" s="129"/>
      <c r="DQ183" s="133"/>
      <c r="DR183" s="122"/>
      <c r="DS183" s="129"/>
      <c r="DT183" s="133"/>
      <c r="DU183" s="122"/>
      <c r="DV183" s="123"/>
      <c r="DW183" s="214"/>
      <c r="DX183" s="134"/>
      <c r="DY183" s="305"/>
      <c r="DZ183" s="134"/>
      <c r="EA183" s="122"/>
      <c r="EB183" s="129"/>
      <c r="EC183" s="122"/>
      <c r="ED183" s="129"/>
      <c r="EE183" s="122"/>
      <c r="EF183" s="129"/>
      <c r="EG183" s="122"/>
      <c r="EH183" s="124"/>
    </row>
    <row r="184" spans="1:138" outlineLevel="2">
      <c r="A184" s="459"/>
      <c r="B184" s="465">
        <v>0.65625</v>
      </c>
      <c r="C184" s="459"/>
      <c r="D184" s="459"/>
      <c r="E184" s="459"/>
      <c r="F184" s="459"/>
      <c r="G184" s="459"/>
      <c r="H184" s="459"/>
      <c r="I184" s="459"/>
      <c r="J184" s="459"/>
      <c r="K184" s="460"/>
      <c r="L184" s="459"/>
      <c r="M184" s="459"/>
      <c r="N184" s="459"/>
      <c r="O184" s="459"/>
      <c r="P184" s="459"/>
      <c r="Q184" s="459"/>
      <c r="R184" s="459"/>
      <c r="S184" s="446"/>
      <c r="T184" s="122"/>
      <c r="U184" s="123"/>
      <c r="V184" s="126"/>
      <c r="W184" s="123"/>
      <c r="X184" s="128"/>
      <c r="Y184" s="123"/>
      <c r="Z184" s="123"/>
      <c r="AA184" s="123"/>
      <c r="AB184" s="124"/>
      <c r="AC184" s="127"/>
      <c r="AD184" s="201"/>
      <c r="AE184" s="201"/>
      <c r="AF184" s="201"/>
      <c r="AG184" s="201"/>
      <c r="AH184" s="201"/>
      <c r="AI184" s="234"/>
      <c r="AJ184" s="123"/>
      <c r="AK184" s="123"/>
      <c r="AL184" s="123"/>
      <c r="AM184" s="123"/>
      <c r="AN184" s="129"/>
      <c r="AO184" s="124"/>
      <c r="AP184" s="122"/>
      <c r="AQ184" s="127"/>
      <c r="AR184" s="123"/>
      <c r="AS184" s="123"/>
      <c r="AT184" s="123"/>
      <c r="AU184" s="123"/>
      <c r="AV184" s="251"/>
      <c r="AW184" s="123"/>
      <c r="AX184" s="123"/>
      <c r="AY184" s="129"/>
      <c r="AZ184" s="122"/>
      <c r="BA184" s="129"/>
      <c r="BB184" s="130"/>
      <c r="BC184" s="131"/>
      <c r="BD184" s="130"/>
      <c r="BE184" s="132"/>
      <c r="BF184" s="132"/>
      <c r="BG184" s="123"/>
      <c r="BH184" s="124"/>
      <c r="BI184" s="122"/>
      <c r="BJ184" s="123"/>
      <c r="BK184" s="123"/>
      <c r="BL184" s="123"/>
      <c r="BM184" s="129"/>
      <c r="BN184" s="122"/>
      <c r="BO184" s="123"/>
      <c r="BP184" s="129"/>
      <c r="BQ184" s="122"/>
      <c r="BR184" s="123"/>
      <c r="BS184" s="129"/>
      <c r="BT184" s="135"/>
      <c r="BU184" s="280"/>
      <c r="BV184" s="246"/>
      <c r="BW184" s="246"/>
      <c r="BX184" s="133"/>
      <c r="BY184" s="133"/>
      <c r="BZ184" s="122"/>
      <c r="CA184" s="123"/>
      <c r="CB184" s="123"/>
      <c r="CC184" s="124"/>
      <c r="CD184" s="127"/>
      <c r="CE184" s="127"/>
      <c r="CF184" s="123"/>
      <c r="CG184" s="123"/>
      <c r="CH184" s="123"/>
      <c r="CI184" s="123"/>
      <c r="CJ184" s="134"/>
      <c r="CK184" s="122"/>
      <c r="CL184" s="127"/>
      <c r="CM184" s="123"/>
      <c r="CN184" s="129"/>
      <c r="CO184" s="129"/>
      <c r="CP184" s="129"/>
      <c r="CQ184" s="134"/>
      <c r="CR184" s="133"/>
      <c r="CS184" s="133"/>
      <c r="CT184" s="133"/>
      <c r="CU184" s="135"/>
      <c r="CV184" s="280"/>
      <c r="CW184" s="135"/>
      <c r="CX184" s="133"/>
      <c r="CY184" s="133"/>
      <c r="CZ184" s="133"/>
      <c r="DA184" s="133"/>
      <c r="DB184" s="133"/>
      <c r="DC184" s="133"/>
      <c r="DD184" s="133"/>
      <c r="DE184" s="133"/>
      <c r="DF184" s="133"/>
      <c r="DG184" s="133"/>
      <c r="DH184" s="133"/>
      <c r="DI184" s="122"/>
      <c r="DJ184" s="129"/>
      <c r="DK184" s="214"/>
      <c r="DL184" s="129"/>
      <c r="DM184" s="122"/>
      <c r="DN184" s="129"/>
      <c r="DO184" s="122"/>
      <c r="DP184" s="129"/>
      <c r="DQ184" s="133"/>
      <c r="DR184" s="122"/>
      <c r="DS184" s="129"/>
      <c r="DT184" s="133"/>
      <c r="DU184" s="122"/>
      <c r="DV184" s="123"/>
      <c r="DW184" s="214"/>
      <c r="DX184" s="134"/>
      <c r="DY184" s="305"/>
      <c r="DZ184" s="134"/>
      <c r="EA184" s="122"/>
      <c r="EB184" s="129"/>
      <c r="EC184" s="122"/>
      <c r="ED184" s="129"/>
      <c r="EE184" s="122"/>
      <c r="EF184" s="129"/>
      <c r="EG184" s="122"/>
      <c r="EH184" s="124"/>
    </row>
    <row r="185" spans="1:138" outlineLevel="2">
      <c r="A185" s="459"/>
      <c r="B185" s="465">
        <v>0.66666666666666696</v>
      </c>
      <c r="C185" s="459"/>
      <c r="D185" s="459"/>
      <c r="E185" s="459"/>
      <c r="F185" s="459"/>
      <c r="G185" s="459"/>
      <c r="H185" s="459"/>
      <c r="I185" s="459"/>
      <c r="J185" s="459"/>
      <c r="K185" s="460"/>
      <c r="L185" s="459"/>
      <c r="M185" s="459"/>
      <c r="N185" s="459"/>
      <c r="O185" s="459"/>
      <c r="P185" s="459"/>
      <c r="Q185" s="459"/>
      <c r="R185" s="459"/>
      <c r="S185" s="446"/>
      <c r="T185" s="122"/>
      <c r="U185" s="123"/>
      <c r="V185" s="126"/>
      <c r="W185" s="123"/>
      <c r="X185" s="128"/>
      <c r="Y185" s="123"/>
      <c r="Z185" s="123"/>
      <c r="AA185" s="123"/>
      <c r="AB185" s="124"/>
      <c r="AC185" s="127"/>
      <c r="AD185" s="201"/>
      <c r="AE185" s="201"/>
      <c r="AF185" s="201"/>
      <c r="AG185" s="201"/>
      <c r="AH185" s="201"/>
      <c r="AI185" s="234"/>
      <c r="AJ185" s="123"/>
      <c r="AK185" s="123"/>
      <c r="AL185" s="123"/>
      <c r="AM185" s="123"/>
      <c r="AN185" s="129"/>
      <c r="AO185" s="124"/>
      <c r="AP185" s="122"/>
      <c r="AQ185" s="127"/>
      <c r="AR185" s="123"/>
      <c r="AS185" s="123"/>
      <c r="AT185" s="123"/>
      <c r="AU185" s="123"/>
      <c r="AV185" s="251"/>
      <c r="AW185" s="123"/>
      <c r="AX185" s="123"/>
      <c r="AY185" s="129"/>
      <c r="AZ185" s="122"/>
      <c r="BA185" s="129"/>
      <c r="BB185" s="130"/>
      <c r="BC185" s="131"/>
      <c r="BD185" s="130"/>
      <c r="BE185" s="132"/>
      <c r="BF185" s="132"/>
      <c r="BG185" s="123"/>
      <c r="BH185" s="124"/>
      <c r="BI185" s="122"/>
      <c r="BJ185" s="123"/>
      <c r="BK185" s="123"/>
      <c r="BL185" s="123"/>
      <c r="BM185" s="129"/>
      <c r="BN185" s="122"/>
      <c r="BO185" s="123"/>
      <c r="BP185" s="129"/>
      <c r="BQ185" s="122"/>
      <c r="BR185" s="123"/>
      <c r="BS185" s="129"/>
      <c r="BT185" s="135"/>
      <c r="BU185" s="280"/>
      <c r="BV185" s="246"/>
      <c r="BW185" s="246"/>
      <c r="BX185" s="133"/>
      <c r="BY185" s="133"/>
      <c r="BZ185" s="122"/>
      <c r="CA185" s="123"/>
      <c r="CB185" s="123"/>
      <c r="CC185" s="124"/>
      <c r="CD185" s="127"/>
      <c r="CE185" s="127"/>
      <c r="CF185" s="123"/>
      <c r="CG185" s="123"/>
      <c r="CH185" s="123"/>
      <c r="CI185" s="123"/>
      <c r="CJ185" s="134"/>
      <c r="CK185" s="122"/>
      <c r="CL185" s="127"/>
      <c r="CM185" s="123"/>
      <c r="CN185" s="129"/>
      <c r="CO185" s="129"/>
      <c r="CP185" s="129"/>
      <c r="CQ185" s="134"/>
      <c r="CR185" s="133"/>
      <c r="CS185" s="133"/>
      <c r="CT185" s="133"/>
      <c r="CU185" s="135"/>
      <c r="CV185" s="280"/>
      <c r="CW185" s="135"/>
      <c r="CX185" s="133"/>
      <c r="CY185" s="133"/>
      <c r="CZ185" s="133"/>
      <c r="DA185" s="133"/>
      <c r="DB185" s="133"/>
      <c r="DC185" s="133"/>
      <c r="DD185" s="133"/>
      <c r="DE185" s="133"/>
      <c r="DF185" s="133"/>
      <c r="DG185" s="133"/>
      <c r="DH185" s="133"/>
      <c r="DI185" s="122"/>
      <c r="DJ185" s="129"/>
      <c r="DK185" s="214"/>
      <c r="DL185" s="129"/>
      <c r="DM185" s="122"/>
      <c r="DN185" s="129"/>
      <c r="DO185" s="122"/>
      <c r="DP185" s="129"/>
      <c r="DQ185" s="133"/>
      <c r="DR185" s="122"/>
      <c r="DS185" s="129"/>
      <c r="DT185" s="133"/>
      <c r="DU185" s="122"/>
      <c r="DV185" s="123"/>
      <c r="DW185" s="214"/>
      <c r="DX185" s="134"/>
      <c r="DY185" s="305"/>
      <c r="DZ185" s="134"/>
      <c r="EA185" s="122"/>
      <c r="EB185" s="129"/>
      <c r="EC185" s="122"/>
      <c r="ED185" s="129"/>
      <c r="EE185" s="122"/>
      <c r="EF185" s="129"/>
      <c r="EG185" s="122"/>
      <c r="EH185" s="124"/>
    </row>
    <row r="186" spans="1:138" outlineLevel="2">
      <c r="A186" s="459"/>
      <c r="B186" s="465">
        <v>0.67708333333333404</v>
      </c>
      <c r="C186" s="459"/>
      <c r="D186" s="459"/>
      <c r="E186" s="459"/>
      <c r="F186" s="459"/>
      <c r="G186" s="459"/>
      <c r="H186" s="459"/>
      <c r="I186" s="459"/>
      <c r="J186" s="459"/>
      <c r="K186" s="460"/>
      <c r="L186" s="459"/>
      <c r="M186" s="459"/>
      <c r="N186" s="459"/>
      <c r="O186" s="459"/>
      <c r="P186" s="459"/>
      <c r="Q186" s="459"/>
      <c r="R186" s="459"/>
      <c r="S186" s="446"/>
      <c r="T186" s="122"/>
      <c r="U186" s="123"/>
      <c r="V186" s="126"/>
      <c r="W186" s="123"/>
      <c r="X186" s="128"/>
      <c r="Y186" s="123"/>
      <c r="Z186" s="123"/>
      <c r="AA186" s="123"/>
      <c r="AB186" s="124"/>
      <c r="AC186" s="127"/>
      <c r="AD186" s="201"/>
      <c r="AE186" s="201"/>
      <c r="AF186" s="201"/>
      <c r="AG186" s="201"/>
      <c r="AH186" s="201"/>
      <c r="AI186" s="234"/>
      <c r="AJ186" s="123"/>
      <c r="AK186" s="123"/>
      <c r="AL186" s="123"/>
      <c r="AM186" s="123"/>
      <c r="AN186" s="129"/>
      <c r="AO186" s="124"/>
      <c r="AP186" s="122"/>
      <c r="AQ186" s="127"/>
      <c r="AR186" s="123"/>
      <c r="AS186" s="123"/>
      <c r="AT186" s="123"/>
      <c r="AU186" s="123"/>
      <c r="AV186" s="251"/>
      <c r="AW186" s="123"/>
      <c r="AX186" s="123"/>
      <c r="AY186" s="129"/>
      <c r="AZ186" s="122"/>
      <c r="BA186" s="129"/>
      <c r="BB186" s="130"/>
      <c r="BC186" s="131"/>
      <c r="BD186" s="130"/>
      <c r="BE186" s="132"/>
      <c r="BF186" s="132"/>
      <c r="BG186" s="123"/>
      <c r="BH186" s="124"/>
      <c r="BI186" s="122"/>
      <c r="BJ186" s="123"/>
      <c r="BK186" s="123"/>
      <c r="BL186" s="123"/>
      <c r="BM186" s="129"/>
      <c r="BN186" s="122"/>
      <c r="BO186" s="123"/>
      <c r="BP186" s="129"/>
      <c r="BQ186" s="122"/>
      <c r="BR186" s="123"/>
      <c r="BS186" s="129"/>
      <c r="BT186" s="135"/>
      <c r="BU186" s="280"/>
      <c r="BV186" s="246"/>
      <c r="BW186" s="246"/>
      <c r="BX186" s="133"/>
      <c r="BY186" s="133"/>
      <c r="BZ186" s="122"/>
      <c r="CA186" s="123"/>
      <c r="CB186" s="123"/>
      <c r="CC186" s="124"/>
      <c r="CD186" s="127"/>
      <c r="CE186" s="127"/>
      <c r="CF186" s="123"/>
      <c r="CG186" s="123"/>
      <c r="CH186" s="123"/>
      <c r="CI186" s="123"/>
      <c r="CJ186" s="134"/>
      <c r="CK186" s="122"/>
      <c r="CL186" s="127"/>
      <c r="CM186" s="123"/>
      <c r="CN186" s="129"/>
      <c r="CO186" s="129"/>
      <c r="CP186" s="129"/>
      <c r="CQ186" s="134"/>
      <c r="CR186" s="133"/>
      <c r="CS186" s="133"/>
      <c r="CT186" s="133"/>
      <c r="CU186" s="135"/>
      <c r="CV186" s="280"/>
      <c r="CW186" s="135"/>
      <c r="CX186" s="133"/>
      <c r="CY186" s="133"/>
      <c r="CZ186" s="133"/>
      <c r="DA186" s="133"/>
      <c r="DB186" s="133"/>
      <c r="DC186" s="133"/>
      <c r="DD186" s="133"/>
      <c r="DE186" s="133"/>
      <c r="DF186" s="133"/>
      <c r="DG186" s="133"/>
      <c r="DH186" s="133"/>
      <c r="DI186" s="122"/>
      <c r="DJ186" s="129"/>
      <c r="DK186" s="214"/>
      <c r="DL186" s="129"/>
      <c r="DM186" s="122"/>
      <c r="DN186" s="129"/>
      <c r="DO186" s="122"/>
      <c r="DP186" s="129"/>
      <c r="DQ186" s="133"/>
      <c r="DR186" s="122"/>
      <c r="DS186" s="129"/>
      <c r="DT186" s="133"/>
      <c r="DU186" s="122"/>
      <c r="DV186" s="123"/>
      <c r="DW186" s="214"/>
      <c r="DX186" s="134"/>
      <c r="DY186" s="305"/>
      <c r="DZ186" s="134"/>
      <c r="EA186" s="122"/>
      <c r="EB186" s="129"/>
      <c r="EC186" s="122"/>
      <c r="ED186" s="129"/>
      <c r="EE186" s="122"/>
      <c r="EF186" s="129"/>
      <c r="EG186" s="122"/>
      <c r="EH186" s="124"/>
    </row>
    <row r="187" spans="1:138" outlineLevel="2">
      <c r="A187" s="459"/>
      <c r="B187" s="465">
        <v>0.6875</v>
      </c>
      <c r="C187" s="459"/>
      <c r="D187" s="459"/>
      <c r="E187" s="459"/>
      <c r="F187" s="459"/>
      <c r="G187" s="459"/>
      <c r="H187" s="459"/>
      <c r="I187" s="459"/>
      <c r="J187" s="459"/>
      <c r="K187" s="460"/>
      <c r="L187" s="459"/>
      <c r="M187" s="459"/>
      <c r="N187" s="459"/>
      <c r="O187" s="459"/>
      <c r="P187" s="459"/>
      <c r="Q187" s="459"/>
      <c r="R187" s="459"/>
      <c r="S187" s="446"/>
      <c r="T187" s="122"/>
      <c r="U187" s="123"/>
      <c r="V187" s="126"/>
      <c r="W187" s="123"/>
      <c r="X187" s="128"/>
      <c r="Y187" s="123"/>
      <c r="Z187" s="123"/>
      <c r="AA187" s="123"/>
      <c r="AB187" s="124"/>
      <c r="AC187" s="127"/>
      <c r="AD187" s="201"/>
      <c r="AE187" s="201"/>
      <c r="AF187" s="201"/>
      <c r="AG187" s="201"/>
      <c r="AH187" s="201"/>
      <c r="AI187" s="234"/>
      <c r="AJ187" s="123"/>
      <c r="AK187" s="123"/>
      <c r="AL187" s="123"/>
      <c r="AM187" s="123"/>
      <c r="AN187" s="129"/>
      <c r="AO187" s="124"/>
      <c r="AP187" s="122"/>
      <c r="AQ187" s="127"/>
      <c r="AR187" s="123"/>
      <c r="AS187" s="123"/>
      <c r="AT187" s="123"/>
      <c r="AU187" s="123"/>
      <c r="AV187" s="251"/>
      <c r="AW187" s="123"/>
      <c r="AX187" s="123"/>
      <c r="AY187" s="129"/>
      <c r="AZ187" s="122"/>
      <c r="BA187" s="129"/>
      <c r="BB187" s="130"/>
      <c r="BC187" s="131"/>
      <c r="BD187" s="130"/>
      <c r="BE187" s="132"/>
      <c r="BF187" s="132"/>
      <c r="BG187" s="123"/>
      <c r="BH187" s="124"/>
      <c r="BI187" s="122"/>
      <c r="BJ187" s="123"/>
      <c r="BK187" s="123"/>
      <c r="BL187" s="123"/>
      <c r="BM187" s="129"/>
      <c r="BN187" s="122"/>
      <c r="BO187" s="123"/>
      <c r="BP187" s="129"/>
      <c r="BQ187" s="122"/>
      <c r="BR187" s="123"/>
      <c r="BS187" s="129"/>
      <c r="BT187" s="135"/>
      <c r="BU187" s="280"/>
      <c r="BV187" s="246"/>
      <c r="BW187" s="246"/>
      <c r="BX187" s="133"/>
      <c r="BY187" s="133"/>
      <c r="BZ187" s="122"/>
      <c r="CA187" s="123"/>
      <c r="CB187" s="123"/>
      <c r="CC187" s="124"/>
      <c r="CD187" s="127"/>
      <c r="CE187" s="127"/>
      <c r="CF187" s="123"/>
      <c r="CG187" s="123"/>
      <c r="CH187" s="123"/>
      <c r="CI187" s="123"/>
      <c r="CJ187" s="134"/>
      <c r="CK187" s="122"/>
      <c r="CL187" s="127"/>
      <c r="CM187" s="123"/>
      <c r="CN187" s="129"/>
      <c r="CO187" s="129"/>
      <c r="CP187" s="129"/>
      <c r="CQ187" s="134"/>
      <c r="CR187" s="133"/>
      <c r="CS187" s="133"/>
      <c r="CT187" s="133"/>
      <c r="CU187" s="135"/>
      <c r="CV187" s="280"/>
      <c r="CW187" s="135"/>
      <c r="CX187" s="133"/>
      <c r="CY187" s="133"/>
      <c r="CZ187" s="133"/>
      <c r="DA187" s="133"/>
      <c r="DB187" s="133"/>
      <c r="DC187" s="133"/>
      <c r="DD187" s="133"/>
      <c r="DE187" s="133"/>
      <c r="DF187" s="133"/>
      <c r="DG187" s="133"/>
      <c r="DH187" s="133"/>
      <c r="DI187" s="122"/>
      <c r="DJ187" s="129"/>
      <c r="DK187" s="214"/>
      <c r="DL187" s="129"/>
      <c r="DM187" s="122"/>
      <c r="DN187" s="129"/>
      <c r="DO187" s="122"/>
      <c r="DP187" s="129"/>
      <c r="DQ187" s="133"/>
      <c r="DR187" s="122"/>
      <c r="DS187" s="129"/>
      <c r="DT187" s="133"/>
      <c r="DU187" s="122"/>
      <c r="DV187" s="123"/>
      <c r="DW187" s="214"/>
      <c r="DX187" s="134"/>
      <c r="DY187" s="305"/>
      <c r="DZ187" s="134"/>
      <c r="EA187" s="122"/>
      <c r="EB187" s="129"/>
      <c r="EC187" s="122"/>
      <c r="ED187" s="129"/>
      <c r="EE187" s="122"/>
      <c r="EF187" s="129"/>
      <c r="EG187" s="122"/>
      <c r="EH187" s="124"/>
    </row>
    <row r="188" spans="1:138" outlineLevel="2">
      <c r="A188" s="459"/>
      <c r="B188" s="465">
        <v>0.69791666666666696</v>
      </c>
      <c r="C188" s="459"/>
      <c r="D188" s="459"/>
      <c r="E188" s="459"/>
      <c r="F188" s="459"/>
      <c r="G188" s="459"/>
      <c r="H188" s="459"/>
      <c r="I188" s="459"/>
      <c r="J188" s="459"/>
      <c r="K188" s="460"/>
      <c r="L188" s="459"/>
      <c r="M188" s="459"/>
      <c r="N188" s="459"/>
      <c r="O188" s="459"/>
      <c r="P188" s="459"/>
      <c r="Q188" s="459"/>
      <c r="R188" s="459"/>
      <c r="S188" s="446"/>
      <c r="T188" s="122"/>
      <c r="U188" s="123"/>
      <c r="V188" s="126"/>
      <c r="W188" s="123"/>
      <c r="X188" s="128"/>
      <c r="Y188" s="123"/>
      <c r="Z188" s="123"/>
      <c r="AA188" s="123"/>
      <c r="AB188" s="124"/>
      <c r="AC188" s="127"/>
      <c r="AD188" s="201"/>
      <c r="AE188" s="201"/>
      <c r="AF188" s="201"/>
      <c r="AG188" s="201"/>
      <c r="AH188" s="201"/>
      <c r="AI188" s="234"/>
      <c r="AJ188" s="123"/>
      <c r="AK188" s="123"/>
      <c r="AL188" s="123"/>
      <c r="AM188" s="123"/>
      <c r="AN188" s="129"/>
      <c r="AO188" s="124"/>
      <c r="AP188" s="122"/>
      <c r="AQ188" s="127"/>
      <c r="AR188" s="123"/>
      <c r="AS188" s="123"/>
      <c r="AT188" s="123"/>
      <c r="AU188" s="123"/>
      <c r="AV188" s="251"/>
      <c r="AW188" s="123"/>
      <c r="AX188" s="123"/>
      <c r="AY188" s="129"/>
      <c r="AZ188" s="122"/>
      <c r="BA188" s="129"/>
      <c r="BB188" s="130"/>
      <c r="BC188" s="131"/>
      <c r="BD188" s="130"/>
      <c r="BE188" s="132"/>
      <c r="BF188" s="132"/>
      <c r="BG188" s="123"/>
      <c r="BH188" s="124"/>
      <c r="BI188" s="122"/>
      <c r="BJ188" s="123"/>
      <c r="BK188" s="123"/>
      <c r="BL188" s="123"/>
      <c r="BM188" s="129"/>
      <c r="BN188" s="122"/>
      <c r="BO188" s="123"/>
      <c r="BP188" s="129"/>
      <c r="BQ188" s="122"/>
      <c r="BR188" s="123"/>
      <c r="BS188" s="129"/>
      <c r="BT188" s="135"/>
      <c r="BU188" s="280"/>
      <c r="BV188" s="246"/>
      <c r="BW188" s="246"/>
      <c r="BX188" s="133"/>
      <c r="BY188" s="133"/>
      <c r="BZ188" s="122"/>
      <c r="CA188" s="123"/>
      <c r="CB188" s="123"/>
      <c r="CC188" s="124"/>
      <c r="CD188" s="127"/>
      <c r="CE188" s="127"/>
      <c r="CF188" s="123"/>
      <c r="CG188" s="123"/>
      <c r="CH188" s="123"/>
      <c r="CI188" s="123"/>
      <c r="CJ188" s="134"/>
      <c r="CK188" s="122"/>
      <c r="CL188" s="127"/>
      <c r="CM188" s="123"/>
      <c r="CN188" s="129"/>
      <c r="CO188" s="129"/>
      <c r="CP188" s="129"/>
      <c r="CQ188" s="134"/>
      <c r="CR188" s="133"/>
      <c r="CS188" s="133"/>
      <c r="CT188" s="133"/>
      <c r="CU188" s="135"/>
      <c r="CV188" s="280"/>
      <c r="CW188" s="135"/>
      <c r="CX188" s="133"/>
      <c r="CY188" s="133"/>
      <c r="CZ188" s="133"/>
      <c r="DA188" s="133"/>
      <c r="DB188" s="133"/>
      <c r="DC188" s="133"/>
      <c r="DD188" s="133"/>
      <c r="DE188" s="133"/>
      <c r="DF188" s="133"/>
      <c r="DG188" s="133"/>
      <c r="DH188" s="133"/>
      <c r="DI188" s="122"/>
      <c r="DJ188" s="129"/>
      <c r="DK188" s="214"/>
      <c r="DL188" s="129"/>
      <c r="DM188" s="122"/>
      <c r="DN188" s="129"/>
      <c r="DO188" s="122"/>
      <c r="DP188" s="129"/>
      <c r="DQ188" s="133"/>
      <c r="DR188" s="122"/>
      <c r="DS188" s="129"/>
      <c r="DT188" s="133"/>
      <c r="DU188" s="122"/>
      <c r="DV188" s="123"/>
      <c r="DW188" s="214"/>
      <c r="DX188" s="134"/>
      <c r="DY188" s="305"/>
      <c r="DZ188" s="134"/>
      <c r="EA188" s="122"/>
      <c r="EB188" s="129"/>
      <c r="EC188" s="122"/>
      <c r="ED188" s="129"/>
      <c r="EE188" s="122"/>
      <c r="EF188" s="129"/>
      <c r="EG188" s="122"/>
      <c r="EH188" s="124"/>
    </row>
    <row r="189" spans="1:138" outlineLevel="2">
      <c r="A189" s="459"/>
      <c r="B189" s="465">
        <v>0.70833333333333404</v>
      </c>
      <c r="C189" s="459"/>
      <c r="D189" s="459"/>
      <c r="E189" s="459"/>
      <c r="F189" s="459"/>
      <c r="G189" s="459"/>
      <c r="H189" s="459"/>
      <c r="I189" s="459"/>
      <c r="J189" s="459"/>
      <c r="K189" s="460"/>
      <c r="L189" s="459"/>
      <c r="M189" s="459"/>
      <c r="N189" s="459"/>
      <c r="O189" s="459"/>
      <c r="P189" s="459"/>
      <c r="Q189" s="459"/>
      <c r="R189" s="459"/>
      <c r="S189" s="446"/>
      <c r="T189" s="122"/>
      <c r="U189" s="123"/>
      <c r="V189" s="126"/>
      <c r="W189" s="123"/>
      <c r="X189" s="128"/>
      <c r="Y189" s="123"/>
      <c r="Z189" s="123"/>
      <c r="AA189" s="123"/>
      <c r="AB189" s="124"/>
      <c r="AC189" s="127"/>
      <c r="AD189" s="201"/>
      <c r="AE189" s="201"/>
      <c r="AF189" s="201"/>
      <c r="AG189" s="201"/>
      <c r="AH189" s="201"/>
      <c r="AI189" s="234"/>
      <c r="AJ189" s="123"/>
      <c r="AK189" s="123"/>
      <c r="AL189" s="123"/>
      <c r="AM189" s="123"/>
      <c r="AN189" s="129"/>
      <c r="AO189" s="124"/>
      <c r="AP189" s="122"/>
      <c r="AQ189" s="127"/>
      <c r="AR189" s="123"/>
      <c r="AS189" s="123"/>
      <c r="AT189" s="123"/>
      <c r="AU189" s="123"/>
      <c r="AV189" s="251"/>
      <c r="AW189" s="123"/>
      <c r="AX189" s="123"/>
      <c r="AY189" s="129"/>
      <c r="AZ189" s="122"/>
      <c r="BA189" s="129"/>
      <c r="BB189" s="130"/>
      <c r="BC189" s="131"/>
      <c r="BD189" s="130"/>
      <c r="BE189" s="132"/>
      <c r="BF189" s="132"/>
      <c r="BG189" s="123"/>
      <c r="BH189" s="124"/>
      <c r="BI189" s="122"/>
      <c r="BJ189" s="123"/>
      <c r="BK189" s="123"/>
      <c r="BL189" s="123"/>
      <c r="BM189" s="129"/>
      <c r="BN189" s="122"/>
      <c r="BO189" s="123"/>
      <c r="BP189" s="129"/>
      <c r="BQ189" s="122"/>
      <c r="BR189" s="123"/>
      <c r="BS189" s="129"/>
      <c r="BT189" s="135"/>
      <c r="BU189" s="280"/>
      <c r="BV189" s="246"/>
      <c r="BW189" s="246"/>
      <c r="BX189" s="133"/>
      <c r="BY189" s="133"/>
      <c r="BZ189" s="122"/>
      <c r="CA189" s="123"/>
      <c r="CB189" s="123"/>
      <c r="CC189" s="124"/>
      <c r="CD189" s="127"/>
      <c r="CE189" s="127"/>
      <c r="CF189" s="123"/>
      <c r="CG189" s="123"/>
      <c r="CH189" s="123"/>
      <c r="CI189" s="123"/>
      <c r="CJ189" s="134"/>
      <c r="CK189" s="122"/>
      <c r="CL189" s="127"/>
      <c r="CM189" s="123"/>
      <c r="CN189" s="129"/>
      <c r="CO189" s="129"/>
      <c r="CP189" s="129"/>
      <c r="CQ189" s="134"/>
      <c r="CR189" s="133"/>
      <c r="CS189" s="133"/>
      <c r="CT189" s="133"/>
      <c r="CU189" s="135"/>
      <c r="CV189" s="280"/>
      <c r="CW189" s="135"/>
      <c r="CX189" s="133"/>
      <c r="CY189" s="133"/>
      <c r="CZ189" s="133"/>
      <c r="DA189" s="133"/>
      <c r="DB189" s="133"/>
      <c r="DC189" s="133"/>
      <c r="DD189" s="133"/>
      <c r="DE189" s="133"/>
      <c r="DF189" s="133"/>
      <c r="DG189" s="133"/>
      <c r="DH189" s="133"/>
      <c r="DI189" s="122"/>
      <c r="DJ189" s="129"/>
      <c r="DK189" s="214"/>
      <c r="DL189" s="129"/>
      <c r="DM189" s="122"/>
      <c r="DN189" s="129"/>
      <c r="DO189" s="122"/>
      <c r="DP189" s="129"/>
      <c r="DQ189" s="133"/>
      <c r="DR189" s="122"/>
      <c r="DS189" s="129"/>
      <c r="DT189" s="133"/>
      <c r="DU189" s="122"/>
      <c r="DV189" s="123"/>
      <c r="DW189" s="214"/>
      <c r="DX189" s="134"/>
      <c r="DY189" s="305"/>
      <c r="DZ189" s="134"/>
      <c r="EA189" s="122"/>
      <c r="EB189" s="129"/>
      <c r="EC189" s="122"/>
      <c r="ED189" s="129"/>
      <c r="EE189" s="122"/>
      <c r="EF189" s="129"/>
      <c r="EG189" s="122"/>
      <c r="EH189" s="124"/>
    </row>
    <row r="190" spans="1:138" outlineLevel="2">
      <c r="A190" s="459"/>
      <c r="B190" s="465">
        <v>0.71875</v>
      </c>
      <c r="C190" s="459"/>
      <c r="D190" s="459"/>
      <c r="E190" s="459"/>
      <c r="F190" s="459"/>
      <c r="G190" s="459"/>
      <c r="H190" s="459"/>
      <c r="I190" s="459"/>
      <c r="J190" s="459"/>
      <c r="K190" s="460"/>
      <c r="L190" s="459"/>
      <c r="M190" s="459"/>
      <c r="N190" s="459"/>
      <c r="O190" s="459"/>
      <c r="P190" s="459"/>
      <c r="Q190" s="459"/>
      <c r="R190" s="459"/>
      <c r="S190" s="446"/>
      <c r="T190" s="122"/>
      <c r="U190" s="123"/>
      <c r="V190" s="126"/>
      <c r="W190" s="123"/>
      <c r="X190" s="128"/>
      <c r="Y190" s="123"/>
      <c r="Z190" s="123"/>
      <c r="AA190" s="123"/>
      <c r="AB190" s="124"/>
      <c r="AC190" s="127"/>
      <c r="AD190" s="201"/>
      <c r="AE190" s="201"/>
      <c r="AF190" s="201"/>
      <c r="AG190" s="201"/>
      <c r="AH190" s="201"/>
      <c r="AI190" s="234"/>
      <c r="AJ190" s="123"/>
      <c r="AK190" s="123"/>
      <c r="AL190" s="123"/>
      <c r="AM190" s="123"/>
      <c r="AN190" s="129"/>
      <c r="AO190" s="124"/>
      <c r="AP190" s="122"/>
      <c r="AQ190" s="127"/>
      <c r="AR190" s="123"/>
      <c r="AS190" s="123"/>
      <c r="AT190" s="123"/>
      <c r="AU190" s="123"/>
      <c r="AV190" s="251"/>
      <c r="AW190" s="123"/>
      <c r="AX190" s="123"/>
      <c r="AY190" s="129"/>
      <c r="AZ190" s="122"/>
      <c r="BA190" s="129"/>
      <c r="BB190" s="130"/>
      <c r="BC190" s="131"/>
      <c r="BD190" s="130"/>
      <c r="BE190" s="132"/>
      <c r="BF190" s="132"/>
      <c r="BG190" s="123"/>
      <c r="BH190" s="124"/>
      <c r="BI190" s="122"/>
      <c r="BJ190" s="123"/>
      <c r="BK190" s="123"/>
      <c r="BL190" s="123"/>
      <c r="BM190" s="129"/>
      <c r="BN190" s="122"/>
      <c r="BO190" s="123"/>
      <c r="BP190" s="129"/>
      <c r="BQ190" s="122"/>
      <c r="BR190" s="123"/>
      <c r="BS190" s="129"/>
      <c r="BT190" s="135"/>
      <c r="BU190" s="280"/>
      <c r="BV190" s="246"/>
      <c r="BW190" s="246"/>
      <c r="BX190" s="133"/>
      <c r="BY190" s="133"/>
      <c r="BZ190" s="122"/>
      <c r="CA190" s="123"/>
      <c r="CB190" s="123"/>
      <c r="CC190" s="124"/>
      <c r="CD190" s="127"/>
      <c r="CE190" s="127"/>
      <c r="CF190" s="123"/>
      <c r="CG190" s="123"/>
      <c r="CH190" s="123"/>
      <c r="CI190" s="123"/>
      <c r="CJ190" s="134"/>
      <c r="CK190" s="122"/>
      <c r="CL190" s="127"/>
      <c r="CM190" s="123"/>
      <c r="CN190" s="129"/>
      <c r="CO190" s="129"/>
      <c r="CP190" s="129"/>
      <c r="CQ190" s="134"/>
      <c r="CR190" s="133"/>
      <c r="CS190" s="133"/>
      <c r="CT190" s="133"/>
      <c r="CU190" s="135"/>
      <c r="CV190" s="280"/>
      <c r="CW190" s="135"/>
      <c r="CX190" s="133"/>
      <c r="CY190" s="133"/>
      <c r="CZ190" s="133"/>
      <c r="DA190" s="133"/>
      <c r="DB190" s="133"/>
      <c r="DC190" s="133"/>
      <c r="DD190" s="133"/>
      <c r="DE190" s="133"/>
      <c r="DF190" s="133"/>
      <c r="DG190" s="133"/>
      <c r="DH190" s="133"/>
      <c r="DI190" s="122"/>
      <c r="DJ190" s="129"/>
      <c r="DK190" s="214"/>
      <c r="DL190" s="129"/>
      <c r="DM190" s="122"/>
      <c r="DN190" s="129"/>
      <c r="DO190" s="122"/>
      <c r="DP190" s="129"/>
      <c r="DQ190" s="133"/>
      <c r="DR190" s="122"/>
      <c r="DS190" s="129"/>
      <c r="DT190" s="133"/>
      <c r="DU190" s="122"/>
      <c r="DV190" s="123"/>
      <c r="DW190" s="214"/>
      <c r="DX190" s="134"/>
      <c r="DY190" s="305"/>
      <c r="DZ190" s="134"/>
      <c r="EA190" s="122"/>
      <c r="EB190" s="129"/>
      <c r="EC190" s="122"/>
      <c r="ED190" s="129"/>
      <c r="EE190" s="122"/>
      <c r="EF190" s="129"/>
      <c r="EG190" s="122"/>
      <c r="EH190" s="124"/>
    </row>
    <row r="191" spans="1:138" outlineLevel="2">
      <c r="A191" s="459"/>
      <c r="B191" s="465">
        <v>0.72916666666666696</v>
      </c>
      <c r="C191" s="459"/>
      <c r="D191" s="459"/>
      <c r="E191" s="459"/>
      <c r="F191" s="459"/>
      <c r="G191" s="459"/>
      <c r="H191" s="459"/>
      <c r="I191" s="459"/>
      <c r="J191" s="459"/>
      <c r="K191" s="460"/>
      <c r="L191" s="459"/>
      <c r="M191" s="459"/>
      <c r="N191" s="459"/>
      <c r="O191" s="459"/>
      <c r="P191" s="459"/>
      <c r="Q191" s="459"/>
      <c r="R191" s="459"/>
      <c r="S191" s="446"/>
      <c r="T191" s="122"/>
      <c r="U191" s="123"/>
      <c r="V191" s="126"/>
      <c r="W191" s="123"/>
      <c r="X191" s="128"/>
      <c r="Y191" s="123"/>
      <c r="Z191" s="123"/>
      <c r="AA191" s="123"/>
      <c r="AB191" s="124"/>
      <c r="AC191" s="127"/>
      <c r="AD191" s="201"/>
      <c r="AE191" s="201"/>
      <c r="AF191" s="201"/>
      <c r="AG191" s="201"/>
      <c r="AH191" s="201"/>
      <c r="AI191" s="234"/>
      <c r="AJ191" s="123"/>
      <c r="AK191" s="123"/>
      <c r="AL191" s="123"/>
      <c r="AM191" s="123"/>
      <c r="AN191" s="129"/>
      <c r="AO191" s="124"/>
      <c r="AP191" s="122"/>
      <c r="AQ191" s="127"/>
      <c r="AR191" s="123"/>
      <c r="AS191" s="123"/>
      <c r="AT191" s="123"/>
      <c r="AU191" s="123"/>
      <c r="AV191" s="251"/>
      <c r="AW191" s="123"/>
      <c r="AX191" s="123"/>
      <c r="AY191" s="129"/>
      <c r="AZ191" s="122"/>
      <c r="BA191" s="129"/>
      <c r="BB191" s="130"/>
      <c r="BC191" s="131"/>
      <c r="BD191" s="130"/>
      <c r="BE191" s="132"/>
      <c r="BF191" s="132"/>
      <c r="BG191" s="123"/>
      <c r="BH191" s="124"/>
      <c r="BI191" s="122"/>
      <c r="BJ191" s="123"/>
      <c r="BK191" s="123"/>
      <c r="BL191" s="123"/>
      <c r="BM191" s="129"/>
      <c r="BN191" s="122"/>
      <c r="BO191" s="123"/>
      <c r="BP191" s="129"/>
      <c r="BQ191" s="122"/>
      <c r="BR191" s="123"/>
      <c r="BS191" s="129"/>
      <c r="BT191" s="135"/>
      <c r="BU191" s="280"/>
      <c r="BV191" s="246"/>
      <c r="BW191" s="246"/>
      <c r="BX191" s="133"/>
      <c r="BY191" s="133"/>
      <c r="BZ191" s="122"/>
      <c r="CA191" s="123"/>
      <c r="CB191" s="123"/>
      <c r="CC191" s="124"/>
      <c r="CD191" s="127"/>
      <c r="CE191" s="127"/>
      <c r="CF191" s="123"/>
      <c r="CG191" s="123"/>
      <c r="CH191" s="123"/>
      <c r="CI191" s="123"/>
      <c r="CJ191" s="134"/>
      <c r="CK191" s="122"/>
      <c r="CL191" s="127"/>
      <c r="CM191" s="123"/>
      <c r="CN191" s="129"/>
      <c r="CO191" s="129"/>
      <c r="CP191" s="129"/>
      <c r="CQ191" s="134"/>
      <c r="CR191" s="133"/>
      <c r="CS191" s="133"/>
      <c r="CT191" s="133"/>
      <c r="CU191" s="135"/>
      <c r="CV191" s="280"/>
      <c r="CW191" s="135"/>
      <c r="CX191" s="133"/>
      <c r="CY191" s="133"/>
      <c r="CZ191" s="133"/>
      <c r="DA191" s="133"/>
      <c r="DB191" s="133"/>
      <c r="DC191" s="133"/>
      <c r="DD191" s="133"/>
      <c r="DE191" s="133"/>
      <c r="DF191" s="133"/>
      <c r="DG191" s="133"/>
      <c r="DH191" s="133"/>
      <c r="DI191" s="122"/>
      <c r="DJ191" s="129"/>
      <c r="DK191" s="214"/>
      <c r="DL191" s="129"/>
      <c r="DM191" s="122"/>
      <c r="DN191" s="129"/>
      <c r="DO191" s="122"/>
      <c r="DP191" s="129"/>
      <c r="DQ191" s="133"/>
      <c r="DR191" s="122"/>
      <c r="DS191" s="129"/>
      <c r="DT191" s="133"/>
      <c r="DU191" s="122"/>
      <c r="DV191" s="123"/>
      <c r="DW191" s="214"/>
      <c r="DX191" s="134"/>
      <c r="DY191" s="305"/>
      <c r="DZ191" s="134"/>
      <c r="EA191" s="122"/>
      <c r="EB191" s="129"/>
      <c r="EC191" s="122"/>
      <c r="ED191" s="129"/>
      <c r="EE191" s="122"/>
      <c r="EF191" s="129"/>
      <c r="EG191" s="122"/>
      <c r="EH191" s="124"/>
    </row>
    <row r="192" spans="1:138" outlineLevel="2">
      <c r="A192" s="459"/>
      <c r="B192" s="465">
        <v>0.73958333333333404</v>
      </c>
      <c r="C192" s="459"/>
      <c r="D192" s="459"/>
      <c r="E192" s="459"/>
      <c r="F192" s="459"/>
      <c r="G192" s="459"/>
      <c r="H192" s="459"/>
      <c r="I192" s="459"/>
      <c r="J192" s="459"/>
      <c r="K192" s="460"/>
      <c r="L192" s="459"/>
      <c r="M192" s="459"/>
      <c r="N192" s="459"/>
      <c r="O192" s="459"/>
      <c r="P192" s="459"/>
      <c r="Q192" s="459"/>
      <c r="R192" s="459"/>
      <c r="S192" s="446"/>
      <c r="T192" s="122"/>
      <c r="U192" s="123"/>
      <c r="V192" s="126"/>
      <c r="W192" s="123"/>
      <c r="X192" s="128"/>
      <c r="Y192" s="123"/>
      <c r="Z192" s="123"/>
      <c r="AA192" s="123"/>
      <c r="AB192" s="124"/>
      <c r="AC192" s="127"/>
      <c r="AD192" s="201"/>
      <c r="AE192" s="201"/>
      <c r="AF192" s="201"/>
      <c r="AG192" s="201"/>
      <c r="AH192" s="201"/>
      <c r="AI192" s="234"/>
      <c r="AJ192" s="123"/>
      <c r="AK192" s="123"/>
      <c r="AL192" s="123"/>
      <c r="AM192" s="123"/>
      <c r="AN192" s="129"/>
      <c r="AO192" s="124"/>
      <c r="AP192" s="122"/>
      <c r="AQ192" s="127"/>
      <c r="AR192" s="123"/>
      <c r="AS192" s="123"/>
      <c r="AT192" s="123"/>
      <c r="AU192" s="123"/>
      <c r="AV192" s="251"/>
      <c r="AW192" s="123"/>
      <c r="AX192" s="123"/>
      <c r="AY192" s="129"/>
      <c r="AZ192" s="122"/>
      <c r="BA192" s="129"/>
      <c r="BB192" s="130"/>
      <c r="BC192" s="131"/>
      <c r="BD192" s="130"/>
      <c r="BE192" s="132"/>
      <c r="BF192" s="132"/>
      <c r="BG192" s="123"/>
      <c r="BH192" s="124"/>
      <c r="BI192" s="122"/>
      <c r="BJ192" s="123"/>
      <c r="BK192" s="123"/>
      <c r="BL192" s="123"/>
      <c r="BM192" s="129"/>
      <c r="BN192" s="122"/>
      <c r="BO192" s="123"/>
      <c r="BP192" s="129"/>
      <c r="BQ192" s="122"/>
      <c r="BR192" s="123"/>
      <c r="BS192" s="129"/>
      <c r="BT192" s="135"/>
      <c r="BU192" s="280"/>
      <c r="BV192" s="246"/>
      <c r="BW192" s="246"/>
      <c r="BX192" s="133"/>
      <c r="BY192" s="133"/>
      <c r="BZ192" s="122"/>
      <c r="CA192" s="123"/>
      <c r="CB192" s="123"/>
      <c r="CC192" s="124"/>
      <c r="CD192" s="127"/>
      <c r="CE192" s="127"/>
      <c r="CF192" s="123"/>
      <c r="CG192" s="123"/>
      <c r="CH192" s="123"/>
      <c r="CI192" s="123"/>
      <c r="CJ192" s="134"/>
      <c r="CK192" s="122"/>
      <c r="CL192" s="127"/>
      <c r="CM192" s="123"/>
      <c r="CN192" s="129"/>
      <c r="CO192" s="129"/>
      <c r="CP192" s="129"/>
      <c r="CQ192" s="134"/>
      <c r="CR192" s="133"/>
      <c r="CS192" s="133"/>
      <c r="CT192" s="133"/>
      <c r="CU192" s="135"/>
      <c r="CV192" s="280"/>
      <c r="CW192" s="135"/>
      <c r="CX192" s="133"/>
      <c r="CY192" s="133"/>
      <c r="CZ192" s="133"/>
      <c r="DA192" s="133"/>
      <c r="DB192" s="133"/>
      <c r="DC192" s="133"/>
      <c r="DD192" s="133"/>
      <c r="DE192" s="133"/>
      <c r="DF192" s="133"/>
      <c r="DG192" s="133"/>
      <c r="DH192" s="133"/>
      <c r="DI192" s="122"/>
      <c r="DJ192" s="129"/>
      <c r="DK192" s="214"/>
      <c r="DL192" s="129"/>
      <c r="DM192" s="122"/>
      <c r="DN192" s="129"/>
      <c r="DO192" s="122"/>
      <c r="DP192" s="129"/>
      <c r="DQ192" s="133"/>
      <c r="DR192" s="122"/>
      <c r="DS192" s="129"/>
      <c r="DT192" s="133"/>
      <c r="DU192" s="122"/>
      <c r="DV192" s="123"/>
      <c r="DW192" s="214"/>
      <c r="DX192" s="134"/>
      <c r="DY192" s="305"/>
      <c r="DZ192" s="134"/>
      <c r="EA192" s="122"/>
      <c r="EB192" s="129"/>
      <c r="EC192" s="122"/>
      <c r="ED192" s="129"/>
      <c r="EE192" s="122"/>
      <c r="EF192" s="129"/>
      <c r="EG192" s="122"/>
      <c r="EH192" s="124"/>
    </row>
    <row r="193" spans="1:138" outlineLevel="2">
      <c r="A193" s="459"/>
      <c r="B193" s="465">
        <v>0.75</v>
      </c>
      <c r="C193" s="459"/>
      <c r="D193" s="459"/>
      <c r="E193" s="459"/>
      <c r="F193" s="459"/>
      <c r="G193" s="459"/>
      <c r="H193" s="459"/>
      <c r="I193" s="459"/>
      <c r="J193" s="459"/>
      <c r="K193" s="460"/>
      <c r="L193" s="459"/>
      <c r="M193" s="459"/>
      <c r="N193" s="459"/>
      <c r="O193" s="459"/>
      <c r="P193" s="459"/>
      <c r="Q193" s="459"/>
      <c r="R193" s="459"/>
      <c r="S193" s="446"/>
      <c r="T193" s="122"/>
      <c r="U193" s="123"/>
      <c r="V193" s="126"/>
      <c r="W193" s="123"/>
      <c r="X193" s="128"/>
      <c r="Y193" s="123"/>
      <c r="Z193" s="123"/>
      <c r="AA193" s="123"/>
      <c r="AB193" s="124"/>
      <c r="AC193" s="127"/>
      <c r="AD193" s="201"/>
      <c r="AE193" s="201"/>
      <c r="AF193" s="201"/>
      <c r="AG193" s="201"/>
      <c r="AH193" s="201"/>
      <c r="AI193" s="234"/>
      <c r="AJ193" s="123"/>
      <c r="AK193" s="123"/>
      <c r="AL193" s="123"/>
      <c r="AM193" s="123"/>
      <c r="AN193" s="129"/>
      <c r="AO193" s="124"/>
      <c r="AP193" s="122"/>
      <c r="AQ193" s="127"/>
      <c r="AR193" s="123"/>
      <c r="AS193" s="123"/>
      <c r="AT193" s="123"/>
      <c r="AU193" s="123"/>
      <c r="AV193" s="251"/>
      <c r="AW193" s="123"/>
      <c r="AX193" s="123"/>
      <c r="AY193" s="129"/>
      <c r="AZ193" s="122"/>
      <c r="BA193" s="129"/>
      <c r="BB193" s="130"/>
      <c r="BC193" s="131"/>
      <c r="BD193" s="130"/>
      <c r="BE193" s="132"/>
      <c r="BF193" s="132"/>
      <c r="BG193" s="123"/>
      <c r="BH193" s="124"/>
      <c r="BI193" s="122"/>
      <c r="BJ193" s="123"/>
      <c r="BK193" s="123"/>
      <c r="BL193" s="123"/>
      <c r="BM193" s="129"/>
      <c r="BN193" s="122"/>
      <c r="BO193" s="123"/>
      <c r="BP193" s="129"/>
      <c r="BQ193" s="122"/>
      <c r="BR193" s="123"/>
      <c r="BS193" s="129"/>
      <c r="BT193" s="135"/>
      <c r="BU193" s="280"/>
      <c r="BV193" s="246"/>
      <c r="BW193" s="246"/>
      <c r="BX193" s="133"/>
      <c r="BY193" s="133"/>
      <c r="BZ193" s="122"/>
      <c r="CA193" s="123"/>
      <c r="CB193" s="123"/>
      <c r="CC193" s="124"/>
      <c r="CD193" s="127"/>
      <c r="CE193" s="127"/>
      <c r="CF193" s="123"/>
      <c r="CG193" s="123"/>
      <c r="CH193" s="123"/>
      <c r="CI193" s="123"/>
      <c r="CJ193" s="134"/>
      <c r="CK193" s="122"/>
      <c r="CL193" s="127"/>
      <c r="CM193" s="123"/>
      <c r="CN193" s="129"/>
      <c r="CO193" s="129"/>
      <c r="CP193" s="129"/>
      <c r="CQ193" s="134"/>
      <c r="CR193" s="133"/>
      <c r="CS193" s="133"/>
      <c r="CT193" s="133"/>
      <c r="CU193" s="135"/>
      <c r="CV193" s="280"/>
      <c r="CW193" s="135"/>
      <c r="CX193" s="133"/>
      <c r="CY193" s="133"/>
      <c r="CZ193" s="133"/>
      <c r="DA193" s="133"/>
      <c r="DB193" s="133"/>
      <c r="DC193" s="133"/>
      <c r="DD193" s="133"/>
      <c r="DE193" s="133"/>
      <c r="DF193" s="133"/>
      <c r="DG193" s="133"/>
      <c r="DH193" s="133"/>
      <c r="DI193" s="122"/>
      <c r="DJ193" s="129"/>
      <c r="DK193" s="214"/>
      <c r="DL193" s="129"/>
      <c r="DM193" s="122"/>
      <c r="DN193" s="129"/>
      <c r="DO193" s="122"/>
      <c r="DP193" s="129"/>
      <c r="DQ193" s="133"/>
      <c r="DR193" s="122"/>
      <c r="DS193" s="129"/>
      <c r="DT193" s="133"/>
      <c r="DU193" s="122"/>
      <c r="DV193" s="123"/>
      <c r="DW193" s="214"/>
      <c r="DX193" s="134"/>
      <c r="DY193" s="305"/>
      <c r="DZ193" s="134"/>
      <c r="EA193" s="122"/>
      <c r="EB193" s="129"/>
      <c r="EC193" s="122"/>
      <c r="ED193" s="129"/>
      <c r="EE193" s="122"/>
      <c r="EF193" s="129"/>
      <c r="EG193" s="122"/>
      <c r="EH193" s="124"/>
    </row>
    <row r="194" spans="1:138" outlineLevel="2">
      <c r="A194" s="459"/>
      <c r="B194" s="465">
        <v>0.76041666666666696</v>
      </c>
      <c r="C194" s="459"/>
      <c r="D194" s="459"/>
      <c r="E194" s="459"/>
      <c r="F194" s="459"/>
      <c r="G194" s="459"/>
      <c r="H194" s="459"/>
      <c r="I194" s="459"/>
      <c r="J194" s="459"/>
      <c r="K194" s="460"/>
      <c r="L194" s="459"/>
      <c r="M194" s="459"/>
      <c r="N194" s="459"/>
      <c r="O194" s="459"/>
      <c r="P194" s="459"/>
      <c r="Q194" s="459"/>
      <c r="R194" s="459"/>
      <c r="S194" s="446"/>
      <c r="T194" s="122"/>
      <c r="U194" s="123"/>
      <c r="V194" s="126"/>
      <c r="W194" s="123"/>
      <c r="X194" s="128"/>
      <c r="Y194" s="123"/>
      <c r="Z194" s="123"/>
      <c r="AA194" s="123"/>
      <c r="AB194" s="124"/>
      <c r="AC194" s="127"/>
      <c r="AD194" s="201"/>
      <c r="AE194" s="201"/>
      <c r="AF194" s="201"/>
      <c r="AG194" s="201"/>
      <c r="AH194" s="201"/>
      <c r="AI194" s="234"/>
      <c r="AJ194" s="123"/>
      <c r="AK194" s="123"/>
      <c r="AL194" s="123"/>
      <c r="AM194" s="123"/>
      <c r="AN194" s="129"/>
      <c r="AO194" s="124"/>
      <c r="AP194" s="122"/>
      <c r="AQ194" s="127"/>
      <c r="AR194" s="123"/>
      <c r="AS194" s="123"/>
      <c r="AT194" s="123"/>
      <c r="AU194" s="123"/>
      <c r="AV194" s="251"/>
      <c r="AW194" s="123"/>
      <c r="AX194" s="123"/>
      <c r="AY194" s="129"/>
      <c r="AZ194" s="122"/>
      <c r="BA194" s="129"/>
      <c r="BB194" s="130"/>
      <c r="BC194" s="131"/>
      <c r="BD194" s="130"/>
      <c r="BE194" s="132"/>
      <c r="BF194" s="132"/>
      <c r="BG194" s="123"/>
      <c r="BH194" s="124"/>
      <c r="BI194" s="122"/>
      <c r="BJ194" s="123"/>
      <c r="BK194" s="123"/>
      <c r="BL194" s="123"/>
      <c r="BM194" s="129"/>
      <c r="BN194" s="122"/>
      <c r="BO194" s="123"/>
      <c r="BP194" s="129"/>
      <c r="BQ194" s="122"/>
      <c r="BR194" s="123"/>
      <c r="BS194" s="129"/>
      <c r="BT194" s="135"/>
      <c r="BU194" s="280"/>
      <c r="BV194" s="246"/>
      <c r="BW194" s="246"/>
      <c r="BX194" s="133"/>
      <c r="BY194" s="133"/>
      <c r="BZ194" s="122"/>
      <c r="CA194" s="123"/>
      <c r="CB194" s="123"/>
      <c r="CC194" s="124"/>
      <c r="CD194" s="127"/>
      <c r="CE194" s="127"/>
      <c r="CF194" s="123"/>
      <c r="CG194" s="123"/>
      <c r="CH194" s="123"/>
      <c r="CI194" s="123"/>
      <c r="CJ194" s="134"/>
      <c r="CK194" s="122"/>
      <c r="CL194" s="127"/>
      <c r="CM194" s="123"/>
      <c r="CN194" s="129"/>
      <c r="CO194" s="129"/>
      <c r="CP194" s="129"/>
      <c r="CQ194" s="134"/>
      <c r="CR194" s="133"/>
      <c r="CS194" s="133"/>
      <c r="CT194" s="133"/>
      <c r="CU194" s="135"/>
      <c r="CV194" s="280"/>
      <c r="CW194" s="135"/>
      <c r="CX194" s="133"/>
      <c r="CY194" s="133"/>
      <c r="CZ194" s="133"/>
      <c r="DA194" s="133"/>
      <c r="DB194" s="133"/>
      <c r="DC194" s="133"/>
      <c r="DD194" s="133"/>
      <c r="DE194" s="133"/>
      <c r="DF194" s="133"/>
      <c r="DG194" s="133"/>
      <c r="DH194" s="133"/>
      <c r="DI194" s="122"/>
      <c r="DJ194" s="129"/>
      <c r="DK194" s="214"/>
      <c r="DL194" s="129"/>
      <c r="DM194" s="122"/>
      <c r="DN194" s="129"/>
      <c r="DO194" s="122"/>
      <c r="DP194" s="129"/>
      <c r="DQ194" s="133"/>
      <c r="DR194" s="122"/>
      <c r="DS194" s="129"/>
      <c r="DT194" s="133"/>
      <c r="DU194" s="122"/>
      <c r="DV194" s="123"/>
      <c r="DW194" s="214"/>
      <c r="DX194" s="134"/>
      <c r="DY194" s="305"/>
      <c r="DZ194" s="134"/>
      <c r="EA194" s="122"/>
      <c r="EB194" s="129"/>
      <c r="EC194" s="122"/>
      <c r="ED194" s="129"/>
      <c r="EE194" s="122"/>
      <c r="EF194" s="129"/>
      <c r="EG194" s="122"/>
      <c r="EH194" s="124"/>
    </row>
    <row r="195" spans="1:138" outlineLevel="2">
      <c r="A195" s="459"/>
      <c r="B195" s="465">
        <v>0.77083333333333404</v>
      </c>
      <c r="C195" s="459"/>
      <c r="D195" s="459"/>
      <c r="E195" s="459"/>
      <c r="F195" s="459"/>
      <c r="G195" s="459"/>
      <c r="H195" s="459"/>
      <c r="I195" s="459"/>
      <c r="J195" s="459"/>
      <c r="K195" s="460"/>
      <c r="L195" s="459"/>
      <c r="M195" s="459"/>
      <c r="N195" s="459"/>
      <c r="O195" s="459"/>
      <c r="P195" s="459"/>
      <c r="Q195" s="459"/>
      <c r="R195" s="459"/>
      <c r="S195" s="446"/>
      <c r="T195" s="122"/>
      <c r="U195" s="123"/>
      <c r="V195" s="126"/>
      <c r="W195" s="123"/>
      <c r="X195" s="128"/>
      <c r="Y195" s="123"/>
      <c r="Z195" s="123"/>
      <c r="AA195" s="123"/>
      <c r="AB195" s="124"/>
      <c r="AC195" s="127"/>
      <c r="AD195" s="201"/>
      <c r="AE195" s="201"/>
      <c r="AF195" s="201"/>
      <c r="AG195" s="201"/>
      <c r="AH195" s="201"/>
      <c r="AI195" s="234"/>
      <c r="AJ195" s="123"/>
      <c r="AK195" s="123"/>
      <c r="AL195" s="123"/>
      <c r="AM195" s="123"/>
      <c r="AN195" s="129"/>
      <c r="AO195" s="124"/>
      <c r="AP195" s="122"/>
      <c r="AQ195" s="127"/>
      <c r="AR195" s="123"/>
      <c r="AS195" s="123"/>
      <c r="AT195" s="123"/>
      <c r="AU195" s="123"/>
      <c r="AV195" s="251"/>
      <c r="AW195" s="123"/>
      <c r="AX195" s="123"/>
      <c r="AY195" s="129"/>
      <c r="AZ195" s="122"/>
      <c r="BA195" s="129"/>
      <c r="BB195" s="130"/>
      <c r="BC195" s="131"/>
      <c r="BD195" s="130"/>
      <c r="BE195" s="132"/>
      <c r="BF195" s="132"/>
      <c r="BG195" s="123"/>
      <c r="BH195" s="124"/>
      <c r="BI195" s="122"/>
      <c r="BJ195" s="123"/>
      <c r="BK195" s="123"/>
      <c r="BL195" s="123"/>
      <c r="BM195" s="129"/>
      <c r="BN195" s="122"/>
      <c r="BO195" s="123"/>
      <c r="BP195" s="129"/>
      <c r="BQ195" s="122"/>
      <c r="BR195" s="123"/>
      <c r="BS195" s="129"/>
      <c r="BT195" s="135"/>
      <c r="BU195" s="280"/>
      <c r="BV195" s="246"/>
      <c r="BW195" s="246"/>
      <c r="BX195" s="133"/>
      <c r="BY195" s="133"/>
      <c r="BZ195" s="122"/>
      <c r="CA195" s="123"/>
      <c r="CB195" s="123"/>
      <c r="CC195" s="124"/>
      <c r="CD195" s="127"/>
      <c r="CE195" s="127"/>
      <c r="CF195" s="123"/>
      <c r="CG195" s="123"/>
      <c r="CH195" s="123"/>
      <c r="CI195" s="123"/>
      <c r="CJ195" s="134"/>
      <c r="CK195" s="122"/>
      <c r="CL195" s="127"/>
      <c r="CM195" s="123"/>
      <c r="CN195" s="129"/>
      <c r="CO195" s="129"/>
      <c r="CP195" s="129"/>
      <c r="CQ195" s="134"/>
      <c r="CR195" s="133"/>
      <c r="CS195" s="133"/>
      <c r="CT195" s="133"/>
      <c r="CU195" s="135"/>
      <c r="CV195" s="280"/>
      <c r="CW195" s="135"/>
      <c r="CX195" s="133"/>
      <c r="CY195" s="133"/>
      <c r="CZ195" s="133"/>
      <c r="DA195" s="133"/>
      <c r="DB195" s="133"/>
      <c r="DC195" s="133"/>
      <c r="DD195" s="133"/>
      <c r="DE195" s="133"/>
      <c r="DF195" s="133"/>
      <c r="DG195" s="133"/>
      <c r="DH195" s="133"/>
      <c r="DI195" s="122"/>
      <c r="DJ195" s="129"/>
      <c r="DK195" s="214"/>
      <c r="DL195" s="129"/>
      <c r="DM195" s="122"/>
      <c r="DN195" s="129"/>
      <c r="DO195" s="122"/>
      <c r="DP195" s="129"/>
      <c r="DQ195" s="133"/>
      <c r="DR195" s="122"/>
      <c r="DS195" s="129"/>
      <c r="DT195" s="133"/>
      <c r="DU195" s="122"/>
      <c r="DV195" s="123"/>
      <c r="DW195" s="214"/>
      <c r="DX195" s="134"/>
      <c r="DY195" s="305"/>
      <c r="DZ195" s="134"/>
      <c r="EA195" s="122"/>
      <c r="EB195" s="129"/>
      <c r="EC195" s="122"/>
      <c r="ED195" s="129"/>
      <c r="EE195" s="122"/>
      <c r="EF195" s="129"/>
      <c r="EG195" s="122"/>
      <c r="EH195" s="124"/>
    </row>
    <row r="196" spans="1:138" outlineLevel="2">
      <c r="A196" s="459"/>
      <c r="B196" s="465">
        <v>0.78125</v>
      </c>
      <c r="C196" s="459"/>
      <c r="D196" s="459"/>
      <c r="E196" s="459"/>
      <c r="F196" s="459"/>
      <c r="G196" s="459"/>
      <c r="H196" s="459"/>
      <c r="I196" s="459"/>
      <c r="J196" s="459"/>
      <c r="K196" s="460"/>
      <c r="L196" s="459"/>
      <c r="M196" s="459"/>
      <c r="N196" s="459"/>
      <c r="O196" s="459"/>
      <c r="P196" s="459"/>
      <c r="Q196" s="459"/>
      <c r="R196" s="459"/>
      <c r="S196" s="446"/>
      <c r="T196" s="122"/>
      <c r="U196" s="123"/>
      <c r="V196" s="126"/>
      <c r="W196" s="123"/>
      <c r="X196" s="128"/>
      <c r="Y196" s="123"/>
      <c r="Z196" s="123"/>
      <c r="AA196" s="123"/>
      <c r="AB196" s="124"/>
      <c r="AC196" s="127"/>
      <c r="AD196" s="201"/>
      <c r="AE196" s="201"/>
      <c r="AF196" s="201"/>
      <c r="AG196" s="201"/>
      <c r="AH196" s="201"/>
      <c r="AI196" s="234"/>
      <c r="AJ196" s="123"/>
      <c r="AK196" s="123"/>
      <c r="AL196" s="123"/>
      <c r="AM196" s="123"/>
      <c r="AN196" s="129"/>
      <c r="AO196" s="124"/>
      <c r="AP196" s="122"/>
      <c r="AQ196" s="127"/>
      <c r="AR196" s="123"/>
      <c r="AS196" s="123"/>
      <c r="AT196" s="123"/>
      <c r="AU196" s="123"/>
      <c r="AV196" s="251"/>
      <c r="AW196" s="123"/>
      <c r="AX196" s="123"/>
      <c r="AY196" s="129"/>
      <c r="AZ196" s="122"/>
      <c r="BA196" s="129"/>
      <c r="BB196" s="130"/>
      <c r="BC196" s="131"/>
      <c r="BD196" s="130"/>
      <c r="BE196" s="132"/>
      <c r="BF196" s="132"/>
      <c r="BG196" s="123"/>
      <c r="BH196" s="124"/>
      <c r="BI196" s="122"/>
      <c r="BJ196" s="123"/>
      <c r="BK196" s="123"/>
      <c r="BL196" s="123"/>
      <c r="BM196" s="129"/>
      <c r="BN196" s="122"/>
      <c r="BO196" s="123"/>
      <c r="BP196" s="129"/>
      <c r="BQ196" s="122"/>
      <c r="BR196" s="123"/>
      <c r="BS196" s="129"/>
      <c r="BT196" s="135"/>
      <c r="BU196" s="280"/>
      <c r="BV196" s="246"/>
      <c r="BW196" s="246"/>
      <c r="BX196" s="133"/>
      <c r="BY196" s="133"/>
      <c r="BZ196" s="122"/>
      <c r="CA196" s="123"/>
      <c r="CB196" s="123"/>
      <c r="CC196" s="124"/>
      <c r="CD196" s="127"/>
      <c r="CE196" s="127"/>
      <c r="CF196" s="123"/>
      <c r="CG196" s="123"/>
      <c r="CH196" s="123"/>
      <c r="CI196" s="123"/>
      <c r="CJ196" s="134"/>
      <c r="CK196" s="122"/>
      <c r="CL196" s="127"/>
      <c r="CM196" s="123"/>
      <c r="CN196" s="129"/>
      <c r="CO196" s="129"/>
      <c r="CP196" s="129"/>
      <c r="CQ196" s="134"/>
      <c r="CR196" s="133"/>
      <c r="CS196" s="133"/>
      <c r="CT196" s="133"/>
      <c r="CU196" s="135"/>
      <c r="CV196" s="280"/>
      <c r="CW196" s="135"/>
      <c r="CX196" s="133"/>
      <c r="CY196" s="133"/>
      <c r="CZ196" s="133"/>
      <c r="DA196" s="133"/>
      <c r="DB196" s="133"/>
      <c r="DC196" s="133"/>
      <c r="DD196" s="133"/>
      <c r="DE196" s="133"/>
      <c r="DF196" s="133"/>
      <c r="DG196" s="133"/>
      <c r="DH196" s="133"/>
      <c r="DI196" s="122"/>
      <c r="DJ196" s="129"/>
      <c r="DK196" s="214"/>
      <c r="DL196" s="129"/>
      <c r="DM196" s="122"/>
      <c r="DN196" s="129"/>
      <c r="DO196" s="122"/>
      <c r="DP196" s="129"/>
      <c r="DQ196" s="133"/>
      <c r="DR196" s="122"/>
      <c r="DS196" s="129"/>
      <c r="DT196" s="133"/>
      <c r="DU196" s="122"/>
      <c r="DV196" s="123"/>
      <c r="DW196" s="214"/>
      <c r="DX196" s="134"/>
      <c r="DY196" s="305"/>
      <c r="DZ196" s="134"/>
      <c r="EA196" s="122"/>
      <c r="EB196" s="129"/>
      <c r="EC196" s="122"/>
      <c r="ED196" s="129"/>
      <c r="EE196" s="122"/>
      <c r="EF196" s="129"/>
      <c r="EG196" s="122"/>
      <c r="EH196" s="124"/>
    </row>
    <row r="197" spans="1:138" outlineLevel="2">
      <c r="A197" s="459"/>
      <c r="B197" s="465">
        <v>0.79166666666666696</v>
      </c>
      <c r="C197" s="459"/>
      <c r="D197" s="459"/>
      <c r="E197" s="459"/>
      <c r="F197" s="459"/>
      <c r="G197" s="459"/>
      <c r="H197" s="459"/>
      <c r="I197" s="459"/>
      <c r="J197" s="459"/>
      <c r="K197" s="460"/>
      <c r="L197" s="459"/>
      <c r="M197" s="459"/>
      <c r="N197" s="459"/>
      <c r="O197" s="459"/>
      <c r="P197" s="459"/>
      <c r="Q197" s="459"/>
      <c r="R197" s="459"/>
      <c r="S197" s="446"/>
      <c r="T197" s="122"/>
      <c r="U197" s="123"/>
      <c r="V197" s="126"/>
      <c r="W197" s="123"/>
      <c r="X197" s="128"/>
      <c r="Y197" s="123"/>
      <c r="Z197" s="123"/>
      <c r="AA197" s="123"/>
      <c r="AB197" s="124"/>
      <c r="AC197" s="127"/>
      <c r="AD197" s="201"/>
      <c r="AE197" s="201"/>
      <c r="AF197" s="201"/>
      <c r="AG197" s="201"/>
      <c r="AH197" s="201"/>
      <c r="AI197" s="234"/>
      <c r="AJ197" s="123"/>
      <c r="AK197" s="123"/>
      <c r="AL197" s="123"/>
      <c r="AM197" s="123"/>
      <c r="AN197" s="129"/>
      <c r="AO197" s="124"/>
      <c r="AP197" s="122"/>
      <c r="AQ197" s="127"/>
      <c r="AR197" s="123"/>
      <c r="AS197" s="123"/>
      <c r="AT197" s="123"/>
      <c r="AU197" s="123"/>
      <c r="AV197" s="251"/>
      <c r="AW197" s="123"/>
      <c r="AX197" s="123"/>
      <c r="AY197" s="129"/>
      <c r="AZ197" s="122"/>
      <c r="BA197" s="129"/>
      <c r="BB197" s="130"/>
      <c r="BC197" s="131"/>
      <c r="BD197" s="130"/>
      <c r="BE197" s="132"/>
      <c r="BF197" s="132"/>
      <c r="BG197" s="123"/>
      <c r="BH197" s="124"/>
      <c r="BI197" s="122"/>
      <c r="BJ197" s="123"/>
      <c r="BK197" s="123"/>
      <c r="BL197" s="123"/>
      <c r="BM197" s="129"/>
      <c r="BN197" s="122"/>
      <c r="BO197" s="123"/>
      <c r="BP197" s="129"/>
      <c r="BQ197" s="122"/>
      <c r="BR197" s="123"/>
      <c r="BS197" s="129"/>
      <c r="BT197" s="135"/>
      <c r="BU197" s="280"/>
      <c r="BV197" s="246"/>
      <c r="BW197" s="246"/>
      <c r="BX197" s="133"/>
      <c r="BY197" s="133"/>
      <c r="BZ197" s="122"/>
      <c r="CA197" s="123"/>
      <c r="CB197" s="123"/>
      <c r="CC197" s="124"/>
      <c r="CD197" s="127"/>
      <c r="CE197" s="127"/>
      <c r="CF197" s="123"/>
      <c r="CG197" s="123"/>
      <c r="CH197" s="123"/>
      <c r="CI197" s="123"/>
      <c r="CJ197" s="134"/>
      <c r="CK197" s="122"/>
      <c r="CL197" s="127"/>
      <c r="CM197" s="123"/>
      <c r="CN197" s="129"/>
      <c r="CO197" s="129"/>
      <c r="CP197" s="129"/>
      <c r="CQ197" s="134"/>
      <c r="CR197" s="133"/>
      <c r="CS197" s="133"/>
      <c r="CT197" s="133"/>
      <c r="CU197" s="135"/>
      <c r="CV197" s="280"/>
      <c r="CW197" s="135"/>
      <c r="CX197" s="133"/>
      <c r="CY197" s="133"/>
      <c r="CZ197" s="133"/>
      <c r="DA197" s="133"/>
      <c r="DB197" s="133"/>
      <c r="DC197" s="133"/>
      <c r="DD197" s="133"/>
      <c r="DE197" s="133"/>
      <c r="DF197" s="133"/>
      <c r="DG197" s="133"/>
      <c r="DH197" s="133"/>
      <c r="DI197" s="122"/>
      <c r="DJ197" s="129"/>
      <c r="DK197" s="214"/>
      <c r="DL197" s="129"/>
      <c r="DM197" s="122"/>
      <c r="DN197" s="129"/>
      <c r="DO197" s="122"/>
      <c r="DP197" s="129"/>
      <c r="DQ197" s="133"/>
      <c r="DR197" s="122"/>
      <c r="DS197" s="129"/>
      <c r="DT197" s="133"/>
      <c r="DU197" s="122"/>
      <c r="DV197" s="123"/>
      <c r="DW197" s="214"/>
      <c r="DX197" s="134"/>
      <c r="DY197" s="305"/>
      <c r="DZ197" s="134"/>
      <c r="EA197" s="122"/>
      <c r="EB197" s="129"/>
      <c r="EC197" s="122"/>
      <c r="ED197" s="129"/>
      <c r="EE197" s="122"/>
      <c r="EF197" s="129"/>
      <c r="EG197" s="122"/>
      <c r="EH197" s="124"/>
    </row>
    <row r="198" spans="1:138" outlineLevel="2">
      <c r="A198" s="459"/>
      <c r="B198" s="465">
        <v>0.80208333333333404</v>
      </c>
      <c r="C198" s="459"/>
      <c r="D198" s="459"/>
      <c r="E198" s="459"/>
      <c r="F198" s="459"/>
      <c r="G198" s="459"/>
      <c r="H198" s="459"/>
      <c r="I198" s="459"/>
      <c r="J198" s="459"/>
      <c r="K198" s="460"/>
      <c r="L198" s="459"/>
      <c r="M198" s="459"/>
      <c r="N198" s="459"/>
      <c r="O198" s="459"/>
      <c r="P198" s="459"/>
      <c r="Q198" s="459"/>
      <c r="R198" s="459"/>
      <c r="S198" s="446"/>
      <c r="T198" s="122"/>
      <c r="U198" s="123"/>
      <c r="V198" s="126"/>
      <c r="W198" s="123"/>
      <c r="X198" s="128"/>
      <c r="Y198" s="123"/>
      <c r="Z198" s="123"/>
      <c r="AA198" s="123"/>
      <c r="AB198" s="124"/>
      <c r="AC198" s="127"/>
      <c r="AD198" s="201"/>
      <c r="AE198" s="201"/>
      <c r="AF198" s="201"/>
      <c r="AG198" s="201"/>
      <c r="AH198" s="201"/>
      <c r="AI198" s="234"/>
      <c r="AJ198" s="123"/>
      <c r="AK198" s="123"/>
      <c r="AL198" s="123"/>
      <c r="AM198" s="123"/>
      <c r="AN198" s="129"/>
      <c r="AO198" s="124"/>
      <c r="AP198" s="122"/>
      <c r="AQ198" s="127"/>
      <c r="AR198" s="123"/>
      <c r="AS198" s="123"/>
      <c r="AT198" s="123"/>
      <c r="AU198" s="123"/>
      <c r="AV198" s="251"/>
      <c r="AW198" s="123"/>
      <c r="AX198" s="123"/>
      <c r="AY198" s="129"/>
      <c r="AZ198" s="122"/>
      <c r="BA198" s="129"/>
      <c r="BB198" s="130"/>
      <c r="BC198" s="131"/>
      <c r="BD198" s="130"/>
      <c r="BE198" s="132"/>
      <c r="BF198" s="132"/>
      <c r="BG198" s="123"/>
      <c r="BH198" s="124"/>
      <c r="BI198" s="122"/>
      <c r="BJ198" s="123"/>
      <c r="BK198" s="123"/>
      <c r="BL198" s="123"/>
      <c r="BM198" s="129"/>
      <c r="BN198" s="122"/>
      <c r="BO198" s="123"/>
      <c r="BP198" s="129"/>
      <c r="BQ198" s="122"/>
      <c r="BR198" s="123"/>
      <c r="BS198" s="129"/>
      <c r="BT198" s="135"/>
      <c r="BU198" s="280"/>
      <c r="BV198" s="246"/>
      <c r="BW198" s="246"/>
      <c r="BX198" s="133"/>
      <c r="BY198" s="133"/>
      <c r="BZ198" s="122"/>
      <c r="CA198" s="123"/>
      <c r="CB198" s="123"/>
      <c r="CC198" s="124"/>
      <c r="CD198" s="127"/>
      <c r="CE198" s="127"/>
      <c r="CF198" s="123"/>
      <c r="CG198" s="123"/>
      <c r="CH198" s="123"/>
      <c r="CI198" s="123"/>
      <c r="CJ198" s="134"/>
      <c r="CK198" s="122"/>
      <c r="CL198" s="127"/>
      <c r="CM198" s="123"/>
      <c r="CN198" s="129"/>
      <c r="CO198" s="129"/>
      <c r="CP198" s="129"/>
      <c r="CQ198" s="134"/>
      <c r="CR198" s="133"/>
      <c r="CS198" s="133"/>
      <c r="CT198" s="133"/>
      <c r="CU198" s="135"/>
      <c r="CV198" s="280"/>
      <c r="CW198" s="135"/>
      <c r="CX198" s="133"/>
      <c r="CY198" s="133"/>
      <c r="CZ198" s="133"/>
      <c r="DA198" s="133"/>
      <c r="DB198" s="133"/>
      <c r="DC198" s="133"/>
      <c r="DD198" s="133"/>
      <c r="DE198" s="133"/>
      <c r="DF198" s="133"/>
      <c r="DG198" s="133"/>
      <c r="DH198" s="133"/>
      <c r="DI198" s="122"/>
      <c r="DJ198" s="129"/>
      <c r="DK198" s="214"/>
      <c r="DL198" s="129"/>
      <c r="DM198" s="122"/>
      <c r="DN198" s="129"/>
      <c r="DO198" s="122"/>
      <c r="DP198" s="129"/>
      <c r="DQ198" s="133"/>
      <c r="DR198" s="122"/>
      <c r="DS198" s="129"/>
      <c r="DT198" s="133"/>
      <c r="DU198" s="122"/>
      <c r="DV198" s="123"/>
      <c r="DW198" s="214"/>
      <c r="DX198" s="134"/>
      <c r="DY198" s="305"/>
      <c r="DZ198" s="134"/>
      <c r="EA198" s="122"/>
      <c r="EB198" s="129"/>
      <c r="EC198" s="122"/>
      <c r="ED198" s="129"/>
      <c r="EE198" s="122"/>
      <c r="EF198" s="129"/>
      <c r="EG198" s="122"/>
      <c r="EH198" s="124"/>
    </row>
    <row r="199" spans="1:138" outlineLevel="2">
      <c r="A199" s="459"/>
      <c r="B199" s="465">
        <v>0.812500000000001</v>
      </c>
      <c r="C199" s="459"/>
      <c r="D199" s="459"/>
      <c r="E199" s="459"/>
      <c r="F199" s="459"/>
      <c r="G199" s="459"/>
      <c r="H199" s="459"/>
      <c r="I199" s="459"/>
      <c r="J199" s="459"/>
      <c r="K199" s="460"/>
      <c r="L199" s="459"/>
      <c r="M199" s="459"/>
      <c r="N199" s="459"/>
      <c r="O199" s="459"/>
      <c r="P199" s="459"/>
      <c r="Q199" s="459"/>
      <c r="R199" s="459"/>
      <c r="S199" s="446"/>
      <c r="T199" s="122"/>
      <c r="U199" s="123"/>
      <c r="V199" s="126"/>
      <c r="W199" s="123"/>
      <c r="X199" s="128"/>
      <c r="Y199" s="123"/>
      <c r="Z199" s="123"/>
      <c r="AA199" s="123"/>
      <c r="AB199" s="124"/>
      <c r="AC199" s="127"/>
      <c r="AD199" s="201"/>
      <c r="AE199" s="201"/>
      <c r="AF199" s="201"/>
      <c r="AG199" s="201"/>
      <c r="AH199" s="201"/>
      <c r="AI199" s="234"/>
      <c r="AJ199" s="123"/>
      <c r="AK199" s="123"/>
      <c r="AL199" s="123"/>
      <c r="AM199" s="123"/>
      <c r="AN199" s="129"/>
      <c r="AO199" s="124"/>
      <c r="AP199" s="122"/>
      <c r="AQ199" s="127"/>
      <c r="AR199" s="123"/>
      <c r="AS199" s="123"/>
      <c r="AT199" s="123"/>
      <c r="AU199" s="123"/>
      <c r="AV199" s="251"/>
      <c r="AW199" s="123"/>
      <c r="AX199" s="123"/>
      <c r="AY199" s="129"/>
      <c r="AZ199" s="122"/>
      <c r="BA199" s="129"/>
      <c r="BB199" s="130"/>
      <c r="BC199" s="131"/>
      <c r="BD199" s="130"/>
      <c r="BE199" s="132"/>
      <c r="BF199" s="132"/>
      <c r="BG199" s="123"/>
      <c r="BH199" s="124"/>
      <c r="BI199" s="122"/>
      <c r="BJ199" s="123"/>
      <c r="BK199" s="123"/>
      <c r="BL199" s="123"/>
      <c r="BM199" s="129"/>
      <c r="BN199" s="122"/>
      <c r="BO199" s="123"/>
      <c r="BP199" s="129"/>
      <c r="BQ199" s="122"/>
      <c r="BR199" s="123"/>
      <c r="BS199" s="129"/>
      <c r="BT199" s="135"/>
      <c r="BU199" s="280"/>
      <c r="BV199" s="246"/>
      <c r="BW199" s="246"/>
      <c r="BX199" s="133"/>
      <c r="BY199" s="133"/>
      <c r="BZ199" s="122"/>
      <c r="CA199" s="123"/>
      <c r="CB199" s="123"/>
      <c r="CC199" s="124"/>
      <c r="CD199" s="127"/>
      <c r="CE199" s="127"/>
      <c r="CF199" s="123"/>
      <c r="CG199" s="123"/>
      <c r="CH199" s="123"/>
      <c r="CI199" s="123"/>
      <c r="CJ199" s="134"/>
      <c r="CK199" s="122"/>
      <c r="CL199" s="127"/>
      <c r="CM199" s="123"/>
      <c r="CN199" s="129"/>
      <c r="CO199" s="129"/>
      <c r="CP199" s="129"/>
      <c r="CQ199" s="134"/>
      <c r="CR199" s="133"/>
      <c r="CS199" s="133"/>
      <c r="CT199" s="133"/>
      <c r="CU199" s="135"/>
      <c r="CV199" s="280"/>
      <c r="CW199" s="135"/>
      <c r="CX199" s="133"/>
      <c r="CY199" s="133"/>
      <c r="CZ199" s="133"/>
      <c r="DA199" s="133"/>
      <c r="DB199" s="133"/>
      <c r="DC199" s="133"/>
      <c r="DD199" s="133"/>
      <c r="DE199" s="133"/>
      <c r="DF199" s="133"/>
      <c r="DG199" s="133"/>
      <c r="DH199" s="133"/>
      <c r="DI199" s="122"/>
      <c r="DJ199" s="129"/>
      <c r="DK199" s="214"/>
      <c r="DL199" s="129"/>
      <c r="DM199" s="122"/>
      <c r="DN199" s="129"/>
      <c r="DO199" s="122"/>
      <c r="DP199" s="129"/>
      <c r="DQ199" s="133"/>
      <c r="DR199" s="122"/>
      <c r="DS199" s="129"/>
      <c r="DT199" s="133"/>
      <c r="DU199" s="122"/>
      <c r="DV199" s="123"/>
      <c r="DW199" s="214"/>
      <c r="DX199" s="134"/>
      <c r="DY199" s="305"/>
      <c r="DZ199" s="134"/>
      <c r="EA199" s="122"/>
      <c r="EB199" s="129"/>
      <c r="EC199" s="122"/>
      <c r="ED199" s="129"/>
      <c r="EE199" s="122"/>
      <c r="EF199" s="129"/>
      <c r="EG199" s="122"/>
      <c r="EH199" s="124"/>
    </row>
    <row r="200" spans="1:138" ht="19.5" outlineLevel="2" thickBot="1">
      <c r="A200" s="459"/>
      <c r="B200" s="467">
        <v>0.82291666666666696</v>
      </c>
      <c r="C200" s="459"/>
      <c r="D200" s="459"/>
      <c r="E200" s="459"/>
      <c r="F200" s="459"/>
      <c r="G200" s="459"/>
      <c r="H200" s="459"/>
      <c r="I200" s="459"/>
      <c r="J200" s="459"/>
      <c r="K200" s="460"/>
      <c r="L200" s="459"/>
      <c r="M200" s="459"/>
      <c r="N200" s="459"/>
      <c r="O200" s="459"/>
      <c r="P200" s="459"/>
      <c r="Q200" s="459"/>
      <c r="R200" s="459"/>
      <c r="S200" s="446"/>
      <c r="T200" s="122"/>
      <c r="U200" s="123"/>
      <c r="V200" s="126"/>
      <c r="W200" s="123"/>
      <c r="X200" s="128"/>
      <c r="Y200" s="123"/>
      <c r="Z200" s="123"/>
      <c r="AA200" s="123"/>
      <c r="AB200" s="124"/>
      <c r="AC200" s="127"/>
      <c r="AD200" s="201"/>
      <c r="AE200" s="201"/>
      <c r="AF200" s="201"/>
      <c r="AG200" s="201"/>
      <c r="AH200" s="201"/>
      <c r="AI200" s="234"/>
      <c r="AJ200" s="123"/>
      <c r="AK200" s="123"/>
      <c r="AL200" s="123"/>
      <c r="AM200" s="123"/>
      <c r="AN200" s="129"/>
      <c r="AO200" s="124"/>
      <c r="AP200" s="122"/>
      <c r="AQ200" s="127"/>
      <c r="AR200" s="123"/>
      <c r="AS200" s="123"/>
      <c r="AT200" s="123"/>
      <c r="AU200" s="123"/>
      <c r="AV200" s="251"/>
      <c r="AW200" s="123"/>
      <c r="AX200" s="123"/>
      <c r="AY200" s="129"/>
      <c r="AZ200" s="122"/>
      <c r="BA200" s="129"/>
      <c r="BB200" s="130"/>
      <c r="BC200" s="131"/>
      <c r="BD200" s="130"/>
      <c r="BE200" s="132"/>
      <c r="BF200" s="132"/>
      <c r="BG200" s="123"/>
      <c r="BH200" s="124"/>
      <c r="BI200" s="122"/>
      <c r="BJ200" s="123"/>
      <c r="BK200" s="123"/>
      <c r="BL200" s="123"/>
      <c r="BM200" s="129"/>
      <c r="BN200" s="122"/>
      <c r="BO200" s="123"/>
      <c r="BP200" s="129"/>
      <c r="BQ200" s="122"/>
      <c r="BR200" s="123"/>
      <c r="BS200" s="129"/>
      <c r="BT200" s="135"/>
      <c r="BU200" s="280"/>
      <c r="BV200" s="246"/>
      <c r="BW200" s="246"/>
      <c r="BX200" s="133"/>
      <c r="BY200" s="133"/>
      <c r="BZ200" s="122"/>
      <c r="CA200" s="123"/>
      <c r="CB200" s="123"/>
      <c r="CC200" s="124"/>
      <c r="CD200" s="127"/>
      <c r="CE200" s="127"/>
      <c r="CF200" s="123"/>
      <c r="CG200" s="123"/>
      <c r="CH200" s="123"/>
      <c r="CI200" s="123"/>
      <c r="CJ200" s="134"/>
      <c r="CK200" s="122"/>
      <c r="CL200" s="127"/>
      <c r="CM200" s="123"/>
      <c r="CN200" s="129"/>
      <c r="CO200" s="129"/>
      <c r="CP200" s="129"/>
      <c r="CQ200" s="134"/>
      <c r="CR200" s="133"/>
      <c r="CS200" s="133"/>
      <c r="CT200" s="133"/>
      <c r="CU200" s="135"/>
      <c r="CV200" s="280"/>
      <c r="CW200" s="135"/>
      <c r="CX200" s="133"/>
      <c r="CY200" s="133"/>
      <c r="CZ200" s="133"/>
      <c r="DA200" s="133"/>
      <c r="DB200" s="133"/>
      <c r="DC200" s="133"/>
      <c r="DD200" s="133"/>
      <c r="DE200" s="133"/>
      <c r="DF200" s="133"/>
      <c r="DG200" s="133"/>
      <c r="DH200" s="133"/>
      <c r="DI200" s="122"/>
      <c r="DJ200" s="129"/>
      <c r="DK200" s="214"/>
      <c r="DL200" s="129"/>
      <c r="DM200" s="122"/>
      <c r="DN200" s="129"/>
      <c r="DO200" s="122"/>
      <c r="DP200" s="129"/>
      <c r="DQ200" s="133"/>
      <c r="DR200" s="122"/>
      <c r="DS200" s="129"/>
      <c r="DT200" s="133"/>
      <c r="DU200" s="122"/>
      <c r="DV200" s="123"/>
      <c r="DW200" s="214"/>
      <c r="DX200" s="134"/>
      <c r="DY200" s="305"/>
      <c r="DZ200" s="134"/>
      <c r="EA200" s="122"/>
      <c r="EB200" s="129"/>
      <c r="EC200" s="122"/>
      <c r="ED200" s="129"/>
      <c r="EE200" s="122"/>
      <c r="EF200" s="129"/>
      <c r="EG200" s="122"/>
      <c r="EH200" s="124"/>
    </row>
    <row r="201" spans="1:138" outlineLevel="2">
      <c r="A201" s="459"/>
      <c r="B201" s="466">
        <f ca="1">--TEXT(NOW(),"чч:мм:сс")</f>
        <v>0.15847222222222221</v>
      </c>
      <c r="C201" s="459"/>
      <c r="D201" s="459"/>
      <c r="E201" s="459"/>
      <c r="F201" s="459"/>
      <c r="G201" s="459"/>
      <c r="H201" s="459"/>
      <c r="I201" s="459"/>
      <c r="J201" s="459"/>
      <c r="K201" s="460"/>
      <c r="L201" s="459"/>
      <c r="M201" s="459"/>
      <c r="N201" s="459"/>
      <c r="O201" s="459"/>
      <c r="P201" s="459"/>
      <c r="Q201" s="459"/>
      <c r="R201" s="459"/>
      <c r="S201" s="446"/>
      <c r="T201" s="122"/>
      <c r="U201" s="123"/>
      <c r="V201" s="126"/>
      <c r="W201" s="123"/>
      <c r="X201" s="128"/>
      <c r="Y201" s="123"/>
      <c r="Z201" s="123"/>
      <c r="AA201" s="123"/>
      <c r="AB201" s="124"/>
      <c r="AC201" s="127"/>
      <c r="AD201" s="201"/>
      <c r="AE201" s="201"/>
      <c r="AF201" s="201"/>
      <c r="AG201" s="201"/>
      <c r="AH201" s="201"/>
      <c r="AI201" s="234"/>
      <c r="AJ201" s="123"/>
      <c r="AK201" s="123"/>
      <c r="AL201" s="123"/>
      <c r="AM201" s="123"/>
      <c r="AN201" s="129"/>
      <c r="AO201" s="124"/>
      <c r="AP201" s="122"/>
      <c r="AQ201" s="127"/>
      <c r="AR201" s="123"/>
      <c r="AS201" s="123"/>
      <c r="AT201" s="123"/>
      <c r="AU201" s="123"/>
      <c r="AV201" s="251"/>
      <c r="AW201" s="123"/>
      <c r="AX201" s="123"/>
      <c r="AY201" s="129"/>
      <c r="AZ201" s="122"/>
      <c r="BA201" s="129"/>
      <c r="BB201" s="130"/>
      <c r="BC201" s="131"/>
      <c r="BD201" s="130"/>
      <c r="BE201" s="132"/>
      <c r="BF201" s="132"/>
      <c r="BG201" s="123"/>
      <c r="BH201" s="124"/>
      <c r="BI201" s="122"/>
      <c r="BJ201" s="123"/>
      <c r="BK201" s="123"/>
      <c r="BL201" s="123"/>
      <c r="BM201" s="129"/>
      <c r="BN201" s="122"/>
      <c r="BO201" s="123"/>
      <c r="BP201" s="129"/>
      <c r="BQ201" s="122"/>
      <c r="BR201" s="123"/>
      <c r="BS201" s="129"/>
      <c r="BT201" s="135"/>
      <c r="BU201" s="280"/>
      <c r="BV201" s="246"/>
      <c r="BW201" s="246"/>
      <c r="BX201" s="133"/>
      <c r="BY201" s="133"/>
      <c r="BZ201" s="122"/>
      <c r="CA201" s="123"/>
      <c r="CB201" s="123"/>
      <c r="CC201" s="124"/>
      <c r="CD201" s="127"/>
      <c r="CE201" s="127"/>
      <c r="CF201" s="123"/>
      <c r="CG201" s="123"/>
      <c r="CH201" s="123"/>
      <c r="CI201" s="123"/>
      <c r="CJ201" s="134"/>
      <c r="CK201" s="122"/>
      <c r="CL201" s="127"/>
      <c r="CM201" s="123"/>
      <c r="CN201" s="129"/>
      <c r="CO201" s="129"/>
      <c r="CP201" s="129"/>
      <c r="CQ201" s="134"/>
      <c r="CR201" s="133"/>
      <c r="CS201" s="133"/>
      <c r="CT201" s="133"/>
      <c r="CU201" s="135"/>
      <c r="CV201" s="280"/>
      <c r="CW201" s="135"/>
      <c r="CX201" s="133"/>
      <c r="CY201" s="133"/>
      <c r="CZ201" s="133"/>
      <c r="DA201" s="133"/>
      <c r="DB201" s="133"/>
      <c r="DC201" s="133"/>
      <c r="DD201" s="133"/>
      <c r="DE201" s="133"/>
      <c r="DF201" s="133"/>
      <c r="DG201" s="133"/>
      <c r="DH201" s="133"/>
      <c r="DI201" s="122"/>
      <c r="DJ201" s="129"/>
      <c r="DK201" s="214"/>
      <c r="DL201" s="129"/>
      <c r="DM201" s="122"/>
      <c r="DN201" s="129"/>
      <c r="DO201" s="122"/>
      <c r="DP201" s="129"/>
      <c r="DQ201" s="133"/>
      <c r="DR201" s="122"/>
      <c r="DS201" s="129"/>
      <c r="DT201" s="133"/>
      <c r="DU201" s="122"/>
      <c r="DV201" s="123"/>
      <c r="DW201" s="214"/>
      <c r="DX201" s="134"/>
      <c r="DY201" s="305"/>
      <c r="DZ201" s="134"/>
      <c r="EA201" s="122"/>
      <c r="EB201" s="129"/>
      <c r="EC201" s="122"/>
      <c r="ED201" s="129"/>
      <c r="EE201" s="122"/>
      <c r="EF201" s="129"/>
      <c r="EG201" s="122"/>
      <c r="EH201" s="124"/>
    </row>
    <row r="202" spans="1:138" outlineLevel="2">
      <c r="A202" s="459"/>
      <c r="B202" s="465">
        <v>0.83333333333333404</v>
      </c>
      <c r="C202" s="459"/>
      <c r="D202" s="459"/>
      <c r="E202" s="459"/>
      <c r="F202" s="459"/>
      <c r="G202" s="459"/>
      <c r="H202" s="459"/>
      <c r="I202" s="459"/>
      <c r="J202" s="459"/>
      <c r="K202" s="460"/>
      <c r="L202" s="459"/>
      <c r="M202" s="459"/>
      <c r="N202" s="459"/>
      <c r="O202" s="459"/>
      <c r="P202" s="459"/>
      <c r="Q202" s="459"/>
      <c r="R202" s="459"/>
      <c r="S202" s="446"/>
      <c r="T202" s="122"/>
      <c r="U202" s="123"/>
      <c r="V202" s="126"/>
      <c r="W202" s="123"/>
      <c r="X202" s="128"/>
      <c r="Y202" s="123"/>
      <c r="Z202" s="123"/>
      <c r="AA202" s="123"/>
      <c r="AB202" s="124"/>
      <c r="AC202" s="127"/>
      <c r="AD202" s="201"/>
      <c r="AE202" s="201"/>
      <c r="AF202" s="201"/>
      <c r="AG202" s="201"/>
      <c r="AH202" s="201"/>
      <c r="AI202" s="234"/>
      <c r="AJ202" s="123"/>
      <c r="AK202" s="123"/>
      <c r="AL202" s="123"/>
      <c r="AM202" s="123"/>
      <c r="AN202" s="129"/>
      <c r="AO202" s="124"/>
      <c r="AP202" s="122"/>
      <c r="AQ202" s="127"/>
      <c r="AR202" s="123"/>
      <c r="AS202" s="123"/>
      <c r="AT202" s="123"/>
      <c r="AU202" s="123"/>
      <c r="AV202" s="251"/>
      <c r="AW202" s="123"/>
      <c r="AX202" s="123"/>
      <c r="AY202" s="129"/>
      <c r="AZ202" s="122"/>
      <c r="BA202" s="129"/>
      <c r="BB202" s="130"/>
      <c r="BC202" s="131"/>
      <c r="BD202" s="130"/>
      <c r="BE202" s="132"/>
      <c r="BF202" s="132"/>
      <c r="BG202" s="123"/>
      <c r="BH202" s="124"/>
      <c r="BI202" s="122"/>
      <c r="BJ202" s="123"/>
      <c r="BK202" s="123"/>
      <c r="BL202" s="123"/>
      <c r="BM202" s="129"/>
      <c r="BN202" s="122"/>
      <c r="BO202" s="123"/>
      <c r="BP202" s="129"/>
      <c r="BQ202" s="122"/>
      <c r="BR202" s="123"/>
      <c r="BS202" s="129"/>
      <c r="BT202" s="135"/>
      <c r="BU202" s="280"/>
      <c r="BV202" s="246"/>
      <c r="BW202" s="246"/>
      <c r="BX202" s="133"/>
      <c r="BY202" s="133"/>
      <c r="BZ202" s="122"/>
      <c r="CA202" s="123"/>
      <c r="CB202" s="123"/>
      <c r="CC202" s="124"/>
      <c r="CD202" s="127"/>
      <c r="CE202" s="127"/>
      <c r="CF202" s="123"/>
      <c r="CG202" s="123"/>
      <c r="CH202" s="123"/>
      <c r="CI202" s="123"/>
      <c r="CJ202" s="134"/>
      <c r="CK202" s="122"/>
      <c r="CL202" s="127"/>
      <c r="CM202" s="123"/>
      <c r="CN202" s="129"/>
      <c r="CO202" s="129"/>
      <c r="CP202" s="129"/>
      <c r="CQ202" s="134"/>
      <c r="CR202" s="133"/>
      <c r="CS202" s="133"/>
      <c r="CT202" s="133"/>
      <c r="CU202" s="135"/>
      <c r="CV202" s="280"/>
      <c r="CW202" s="135"/>
      <c r="CX202" s="133"/>
      <c r="CY202" s="133"/>
      <c r="CZ202" s="133"/>
      <c r="DA202" s="133"/>
      <c r="DB202" s="133"/>
      <c r="DC202" s="133"/>
      <c r="DD202" s="133"/>
      <c r="DE202" s="133"/>
      <c r="DF202" s="133"/>
      <c r="DG202" s="133"/>
      <c r="DH202" s="133"/>
      <c r="DI202" s="122"/>
      <c r="DJ202" s="129"/>
      <c r="DK202" s="214"/>
      <c r="DL202" s="129"/>
      <c r="DM202" s="122"/>
      <c r="DN202" s="129"/>
      <c r="DO202" s="122"/>
      <c r="DP202" s="129"/>
      <c r="DQ202" s="133"/>
      <c r="DR202" s="122"/>
      <c r="DS202" s="129"/>
      <c r="DT202" s="133"/>
      <c r="DU202" s="122"/>
      <c r="DV202" s="123"/>
      <c r="DW202" s="214"/>
      <c r="DX202" s="134"/>
      <c r="DY202" s="305"/>
      <c r="DZ202" s="134"/>
      <c r="EA202" s="122"/>
      <c r="EB202" s="129"/>
      <c r="EC202" s="122"/>
      <c r="ED202" s="129"/>
      <c r="EE202" s="122"/>
      <c r="EF202" s="129"/>
      <c r="EG202" s="122"/>
      <c r="EH202" s="124"/>
    </row>
    <row r="203" spans="1:138" outlineLevel="2">
      <c r="A203" s="459"/>
      <c r="B203" s="465">
        <v>0.843750000000001</v>
      </c>
      <c r="C203" s="459"/>
      <c r="D203" s="459"/>
      <c r="E203" s="459"/>
      <c r="F203" s="459"/>
      <c r="G203" s="459"/>
      <c r="H203" s="459"/>
      <c r="I203" s="459"/>
      <c r="J203" s="459"/>
      <c r="K203" s="460"/>
      <c r="L203" s="459"/>
      <c r="M203" s="459"/>
      <c r="N203" s="459"/>
      <c r="O203" s="459"/>
      <c r="P203" s="459"/>
      <c r="Q203" s="459"/>
      <c r="R203" s="459"/>
      <c r="S203" s="446"/>
      <c r="T203" s="122"/>
      <c r="U203" s="123"/>
      <c r="V203" s="126"/>
      <c r="W203" s="123"/>
      <c r="X203" s="128"/>
      <c r="Y203" s="123"/>
      <c r="Z203" s="123"/>
      <c r="AA203" s="123"/>
      <c r="AB203" s="124"/>
      <c r="AC203" s="127"/>
      <c r="AD203" s="201"/>
      <c r="AE203" s="201"/>
      <c r="AF203" s="201"/>
      <c r="AG203" s="201"/>
      <c r="AH203" s="201"/>
      <c r="AI203" s="234"/>
      <c r="AJ203" s="123"/>
      <c r="AK203" s="123"/>
      <c r="AL203" s="123"/>
      <c r="AM203" s="123"/>
      <c r="AN203" s="129"/>
      <c r="AO203" s="124"/>
      <c r="AP203" s="122"/>
      <c r="AQ203" s="127"/>
      <c r="AR203" s="123"/>
      <c r="AS203" s="123"/>
      <c r="AT203" s="123"/>
      <c r="AU203" s="123"/>
      <c r="AV203" s="251"/>
      <c r="AW203" s="123"/>
      <c r="AX203" s="123"/>
      <c r="AY203" s="129"/>
      <c r="AZ203" s="122"/>
      <c r="BA203" s="129"/>
      <c r="BB203" s="130"/>
      <c r="BC203" s="131"/>
      <c r="BD203" s="130"/>
      <c r="BE203" s="132"/>
      <c r="BF203" s="132"/>
      <c r="BG203" s="123"/>
      <c r="BH203" s="124"/>
      <c r="BI203" s="122"/>
      <c r="BJ203" s="123"/>
      <c r="BK203" s="123"/>
      <c r="BL203" s="123"/>
      <c r="BM203" s="129"/>
      <c r="BN203" s="122"/>
      <c r="BO203" s="123"/>
      <c r="BP203" s="129"/>
      <c r="BQ203" s="122"/>
      <c r="BR203" s="123"/>
      <c r="BS203" s="129"/>
      <c r="BT203" s="135"/>
      <c r="BU203" s="280"/>
      <c r="BV203" s="246"/>
      <c r="BW203" s="246"/>
      <c r="BX203" s="133"/>
      <c r="BY203" s="133"/>
      <c r="BZ203" s="122"/>
      <c r="CA203" s="123"/>
      <c r="CB203" s="123"/>
      <c r="CC203" s="124"/>
      <c r="CD203" s="127"/>
      <c r="CE203" s="127"/>
      <c r="CF203" s="123"/>
      <c r="CG203" s="123"/>
      <c r="CH203" s="123"/>
      <c r="CI203" s="123"/>
      <c r="CJ203" s="134"/>
      <c r="CK203" s="122"/>
      <c r="CL203" s="127"/>
      <c r="CM203" s="123"/>
      <c r="CN203" s="129"/>
      <c r="CO203" s="129"/>
      <c r="CP203" s="129"/>
      <c r="CQ203" s="134"/>
      <c r="CR203" s="133"/>
      <c r="CS203" s="133"/>
      <c r="CT203" s="133"/>
      <c r="CU203" s="135"/>
      <c r="CV203" s="280"/>
      <c r="CW203" s="135"/>
      <c r="CX203" s="133"/>
      <c r="CY203" s="133"/>
      <c r="CZ203" s="133"/>
      <c r="DA203" s="133"/>
      <c r="DB203" s="133"/>
      <c r="DC203" s="133"/>
      <c r="DD203" s="133"/>
      <c r="DE203" s="133"/>
      <c r="DF203" s="133"/>
      <c r="DG203" s="133"/>
      <c r="DH203" s="133"/>
      <c r="DI203" s="122"/>
      <c r="DJ203" s="129"/>
      <c r="DK203" s="214"/>
      <c r="DL203" s="129"/>
      <c r="DM203" s="122"/>
      <c r="DN203" s="129"/>
      <c r="DO203" s="122"/>
      <c r="DP203" s="129"/>
      <c r="DQ203" s="133"/>
      <c r="DR203" s="122"/>
      <c r="DS203" s="129"/>
      <c r="DT203" s="133"/>
      <c r="DU203" s="122"/>
      <c r="DV203" s="123"/>
      <c r="DW203" s="214"/>
      <c r="DX203" s="134"/>
      <c r="DY203" s="305"/>
      <c r="DZ203" s="134"/>
      <c r="EA203" s="122"/>
      <c r="EB203" s="129"/>
      <c r="EC203" s="122"/>
      <c r="ED203" s="129"/>
      <c r="EE203" s="122"/>
      <c r="EF203" s="129"/>
      <c r="EG203" s="122"/>
      <c r="EH203" s="124"/>
    </row>
    <row r="204" spans="1:138" outlineLevel="2">
      <c r="A204" s="459"/>
      <c r="B204" s="465">
        <v>0.85416666666666696</v>
      </c>
      <c r="C204" s="459"/>
      <c r="D204" s="459"/>
      <c r="E204" s="459"/>
      <c r="F204" s="459"/>
      <c r="G204" s="459"/>
      <c r="H204" s="459"/>
      <c r="I204" s="459"/>
      <c r="J204" s="459"/>
      <c r="K204" s="460"/>
      <c r="L204" s="459"/>
      <c r="M204" s="459"/>
      <c r="N204" s="459"/>
      <c r="O204" s="459"/>
      <c r="P204" s="459"/>
      <c r="Q204" s="459"/>
      <c r="R204" s="459"/>
      <c r="S204" s="446"/>
      <c r="T204" s="122"/>
      <c r="U204" s="123"/>
      <c r="V204" s="126"/>
      <c r="W204" s="123"/>
      <c r="X204" s="128"/>
      <c r="Y204" s="123"/>
      <c r="Z204" s="123"/>
      <c r="AA204" s="123"/>
      <c r="AB204" s="124"/>
      <c r="AC204" s="127"/>
      <c r="AD204" s="201"/>
      <c r="AE204" s="201"/>
      <c r="AF204" s="201"/>
      <c r="AG204" s="201"/>
      <c r="AH204" s="201"/>
      <c r="AI204" s="234"/>
      <c r="AJ204" s="123"/>
      <c r="AK204" s="123"/>
      <c r="AL204" s="123"/>
      <c r="AM204" s="123"/>
      <c r="AN204" s="129"/>
      <c r="AO204" s="124"/>
      <c r="AP204" s="122"/>
      <c r="AQ204" s="127"/>
      <c r="AR204" s="123"/>
      <c r="AS204" s="123"/>
      <c r="AT204" s="123"/>
      <c r="AU204" s="123"/>
      <c r="AV204" s="251"/>
      <c r="AW204" s="123"/>
      <c r="AX204" s="123"/>
      <c r="AY204" s="129"/>
      <c r="AZ204" s="122"/>
      <c r="BA204" s="129"/>
      <c r="BB204" s="130"/>
      <c r="BC204" s="131"/>
      <c r="BD204" s="130"/>
      <c r="BE204" s="132"/>
      <c r="BF204" s="132"/>
      <c r="BG204" s="123"/>
      <c r="BH204" s="124"/>
      <c r="BI204" s="122"/>
      <c r="BJ204" s="123"/>
      <c r="BK204" s="123"/>
      <c r="BL204" s="123"/>
      <c r="BM204" s="129"/>
      <c r="BN204" s="122"/>
      <c r="BO204" s="123"/>
      <c r="BP204" s="129"/>
      <c r="BQ204" s="122"/>
      <c r="BR204" s="123"/>
      <c r="BS204" s="129"/>
      <c r="BT204" s="135"/>
      <c r="BU204" s="280"/>
      <c r="BV204" s="246"/>
      <c r="BW204" s="246"/>
      <c r="BX204" s="133"/>
      <c r="BY204" s="133"/>
      <c r="BZ204" s="122"/>
      <c r="CA204" s="123"/>
      <c r="CB204" s="123"/>
      <c r="CC204" s="124"/>
      <c r="CD204" s="127"/>
      <c r="CE204" s="127"/>
      <c r="CF204" s="123"/>
      <c r="CG204" s="123"/>
      <c r="CH204" s="123"/>
      <c r="CI204" s="123"/>
      <c r="CJ204" s="134"/>
      <c r="CK204" s="122"/>
      <c r="CL204" s="127"/>
      <c r="CM204" s="123"/>
      <c r="CN204" s="129"/>
      <c r="CO204" s="129"/>
      <c r="CP204" s="129"/>
      <c r="CQ204" s="134"/>
      <c r="CR204" s="133"/>
      <c r="CS204" s="133"/>
      <c r="CT204" s="133"/>
      <c r="CU204" s="135"/>
      <c r="CV204" s="280"/>
      <c r="CW204" s="135"/>
      <c r="CX204" s="133"/>
      <c r="CY204" s="133"/>
      <c r="CZ204" s="133"/>
      <c r="DA204" s="133"/>
      <c r="DB204" s="133"/>
      <c r="DC204" s="133"/>
      <c r="DD204" s="133"/>
      <c r="DE204" s="133"/>
      <c r="DF204" s="133"/>
      <c r="DG204" s="133"/>
      <c r="DH204" s="133"/>
      <c r="DI204" s="122"/>
      <c r="DJ204" s="129"/>
      <c r="DK204" s="214"/>
      <c r="DL204" s="129"/>
      <c r="DM204" s="122"/>
      <c r="DN204" s="129"/>
      <c r="DO204" s="122"/>
      <c r="DP204" s="129"/>
      <c r="DQ204" s="133"/>
      <c r="DR204" s="122"/>
      <c r="DS204" s="129"/>
      <c r="DT204" s="133"/>
      <c r="DU204" s="122"/>
      <c r="DV204" s="123"/>
      <c r="DW204" s="214"/>
      <c r="DX204" s="134"/>
      <c r="DY204" s="305"/>
      <c r="DZ204" s="134"/>
      <c r="EA204" s="122"/>
      <c r="EB204" s="129"/>
      <c r="EC204" s="122"/>
      <c r="ED204" s="129"/>
      <c r="EE204" s="122"/>
      <c r="EF204" s="129"/>
      <c r="EG204" s="122"/>
      <c r="EH204" s="124"/>
    </row>
    <row r="205" spans="1:138" outlineLevel="2">
      <c r="A205" s="459"/>
      <c r="B205" s="465">
        <v>0.86458333333333404</v>
      </c>
      <c r="C205" s="459"/>
      <c r="D205" s="459"/>
      <c r="E205" s="459"/>
      <c r="F205" s="459"/>
      <c r="G205" s="459"/>
      <c r="H205" s="459"/>
      <c r="I205" s="459"/>
      <c r="J205" s="459"/>
      <c r="K205" s="460"/>
      <c r="L205" s="459"/>
      <c r="M205" s="459"/>
      <c r="N205" s="459"/>
      <c r="O205" s="459"/>
      <c r="P205" s="459"/>
      <c r="Q205" s="459"/>
      <c r="R205" s="459"/>
      <c r="S205" s="446"/>
      <c r="T205" s="122"/>
      <c r="U205" s="123"/>
      <c r="V205" s="126"/>
      <c r="W205" s="123"/>
      <c r="X205" s="128"/>
      <c r="Y205" s="123"/>
      <c r="Z205" s="123"/>
      <c r="AA205" s="123"/>
      <c r="AB205" s="124"/>
      <c r="AC205" s="127"/>
      <c r="AD205" s="201"/>
      <c r="AE205" s="201"/>
      <c r="AF205" s="201"/>
      <c r="AG205" s="201"/>
      <c r="AH205" s="201"/>
      <c r="AI205" s="234"/>
      <c r="AJ205" s="123"/>
      <c r="AK205" s="123"/>
      <c r="AL205" s="123"/>
      <c r="AM205" s="123"/>
      <c r="AN205" s="129"/>
      <c r="AO205" s="124"/>
      <c r="AP205" s="122"/>
      <c r="AQ205" s="127"/>
      <c r="AR205" s="123"/>
      <c r="AS205" s="123"/>
      <c r="AT205" s="123"/>
      <c r="AU205" s="123"/>
      <c r="AV205" s="251"/>
      <c r="AW205" s="123"/>
      <c r="AX205" s="123"/>
      <c r="AY205" s="129"/>
      <c r="AZ205" s="122"/>
      <c r="BA205" s="129"/>
      <c r="BB205" s="130"/>
      <c r="BC205" s="131"/>
      <c r="BD205" s="130"/>
      <c r="BE205" s="132"/>
      <c r="BF205" s="132"/>
      <c r="BG205" s="123"/>
      <c r="BH205" s="124"/>
      <c r="BI205" s="122"/>
      <c r="BJ205" s="123"/>
      <c r="BK205" s="123"/>
      <c r="BL205" s="123"/>
      <c r="BM205" s="129"/>
      <c r="BN205" s="122"/>
      <c r="BO205" s="123"/>
      <c r="BP205" s="129"/>
      <c r="BQ205" s="122"/>
      <c r="BR205" s="123"/>
      <c r="BS205" s="129"/>
      <c r="BT205" s="135"/>
      <c r="BU205" s="280"/>
      <c r="BV205" s="246"/>
      <c r="BW205" s="246"/>
      <c r="BX205" s="133"/>
      <c r="BY205" s="133"/>
      <c r="BZ205" s="122"/>
      <c r="CA205" s="123"/>
      <c r="CB205" s="123"/>
      <c r="CC205" s="124"/>
      <c r="CD205" s="127"/>
      <c r="CE205" s="127"/>
      <c r="CF205" s="123"/>
      <c r="CG205" s="123"/>
      <c r="CH205" s="123"/>
      <c r="CI205" s="123"/>
      <c r="CJ205" s="134"/>
      <c r="CK205" s="122"/>
      <c r="CL205" s="127"/>
      <c r="CM205" s="123"/>
      <c r="CN205" s="129"/>
      <c r="CO205" s="129"/>
      <c r="CP205" s="129"/>
      <c r="CQ205" s="134"/>
      <c r="CR205" s="133"/>
      <c r="CS205" s="133"/>
      <c r="CT205" s="133"/>
      <c r="CU205" s="135"/>
      <c r="CV205" s="280"/>
      <c r="CW205" s="135"/>
      <c r="CX205" s="133"/>
      <c r="CY205" s="133"/>
      <c r="CZ205" s="133"/>
      <c r="DA205" s="133"/>
      <c r="DB205" s="133"/>
      <c r="DC205" s="133"/>
      <c r="DD205" s="133"/>
      <c r="DE205" s="133"/>
      <c r="DF205" s="133"/>
      <c r="DG205" s="133"/>
      <c r="DH205" s="133"/>
      <c r="DI205" s="122"/>
      <c r="DJ205" s="129"/>
      <c r="DK205" s="214"/>
      <c r="DL205" s="129"/>
      <c r="DM205" s="122"/>
      <c r="DN205" s="129"/>
      <c r="DO205" s="122"/>
      <c r="DP205" s="129"/>
      <c r="DQ205" s="133"/>
      <c r="DR205" s="122"/>
      <c r="DS205" s="129"/>
      <c r="DT205" s="133"/>
      <c r="DU205" s="122"/>
      <c r="DV205" s="123"/>
      <c r="DW205" s="214"/>
      <c r="DX205" s="134"/>
      <c r="DY205" s="305"/>
      <c r="DZ205" s="134"/>
      <c r="EA205" s="122"/>
      <c r="EB205" s="129"/>
      <c r="EC205" s="122"/>
      <c r="ED205" s="129"/>
      <c r="EE205" s="122"/>
      <c r="EF205" s="129"/>
      <c r="EG205" s="122"/>
      <c r="EH205" s="124"/>
    </row>
    <row r="206" spans="1:138" outlineLevel="2">
      <c r="A206" s="459"/>
      <c r="B206" s="465">
        <v>0.875000000000001</v>
      </c>
      <c r="C206" s="459"/>
      <c r="D206" s="459"/>
      <c r="E206" s="459"/>
      <c r="F206" s="459"/>
      <c r="G206" s="459"/>
      <c r="H206" s="459"/>
      <c r="I206" s="459"/>
      <c r="J206" s="459"/>
      <c r="K206" s="460"/>
      <c r="L206" s="459"/>
      <c r="M206" s="459"/>
      <c r="N206" s="459"/>
      <c r="O206" s="459"/>
      <c r="P206" s="459"/>
      <c r="Q206" s="459"/>
      <c r="R206" s="459"/>
      <c r="S206" s="446"/>
      <c r="T206" s="122"/>
      <c r="U206" s="123"/>
      <c r="V206" s="126"/>
      <c r="W206" s="123"/>
      <c r="X206" s="128"/>
      <c r="Y206" s="123"/>
      <c r="Z206" s="123"/>
      <c r="AA206" s="123"/>
      <c r="AB206" s="124"/>
      <c r="AC206" s="127"/>
      <c r="AD206" s="201"/>
      <c r="AE206" s="201"/>
      <c r="AF206" s="201"/>
      <c r="AG206" s="201"/>
      <c r="AH206" s="201"/>
      <c r="AI206" s="234"/>
      <c r="AJ206" s="123"/>
      <c r="AK206" s="123"/>
      <c r="AL206" s="123"/>
      <c r="AM206" s="123"/>
      <c r="AN206" s="129"/>
      <c r="AO206" s="124"/>
      <c r="AP206" s="122"/>
      <c r="AQ206" s="127"/>
      <c r="AR206" s="123"/>
      <c r="AS206" s="123"/>
      <c r="AT206" s="123"/>
      <c r="AU206" s="123"/>
      <c r="AV206" s="251"/>
      <c r="AW206" s="123"/>
      <c r="AX206" s="123"/>
      <c r="AY206" s="129"/>
      <c r="AZ206" s="122"/>
      <c r="BA206" s="129"/>
      <c r="BB206" s="130"/>
      <c r="BC206" s="131"/>
      <c r="BD206" s="130"/>
      <c r="BE206" s="132"/>
      <c r="BF206" s="132"/>
      <c r="BG206" s="123"/>
      <c r="BH206" s="124"/>
      <c r="BI206" s="122"/>
      <c r="BJ206" s="123"/>
      <c r="BK206" s="123"/>
      <c r="BL206" s="123"/>
      <c r="BM206" s="129"/>
      <c r="BN206" s="122"/>
      <c r="BO206" s="123"/>
      <c r="BP206" s="129"/>
      <c r="BQ206" s="122"/>
      <c r="BR206" s="123"/>
      <c r="BS206" s="129"/>
      <c r="BT206" s="135"/>
      <c r="BU206" s="280"/>
      <c r="BV206" s="246"/>
      <c r="BW206" s="246"/>
      <c r="BX206" s="133"/>
      <c r="BY206" s="133"/>
      <c r="BZ206" s="122"/>
      <c r="CA206" s="123"/>
      <c r="CB206" s="123"/>
      <c r="CC206" s="124"/>
      <c r="CD206" s="127"/>
      <c r="CE206" s="127"/>
      <c r="CF206" s="123"/>
      <c r="CG206" s="123"/>
      <c r="CH206" s="123"/>
      <c r="CI206" s="123"/>
      <c r="CJ206" s="134"/>
      <c r="CK206" s="122"/>
      <c r="CL206" s="127"/>
      <c r="CM206" s="123"/>
      <c r="CN206" s="129"/>
      <c r="CO206" s="129"/>
      <c r="CP206" s="129"/>
      <c r="CQ206" s="134"/>
      <c r="CR206" s="133"/>
      <c r="CS206" s="133"/>
      <c r="CT206" s="133"/>
      <c r="CU206" s="135"/>
      <c r="CV206" s="280"/>
      <c r="CW206" s="135"/>
      <c r="CX206" s="133"/>
      <c r="CY206" s="133"/>
      <c r="CZ206" s="133"/>
      <c r="DA206" s="133"/>
      <c r="DB206" s="133"/>
      <c r="DC206" s="133"/>
      <c r="DD206" s="133"/>
      <c r="DE206" s="133"/>
      <c r="DF206" s="133"/>
      <c r="DG206" s="133"/>
      <c r="DH206" s="133"/>
      <c r="DI206" s="122"/>
      <c r="DJ206" s="129"/>
      <c r="DK206" s="214"/>
      <c r="DL206" s="129"/>
      <c r="DM206" s="122"/>
      <c r="DN206" s="129"/>
      <c r="DO206" s="122"/>
      <c r="DP206" s="129"/>
      <c r="DQ206" s="133"/>
      <c r="DR206" s="122"/>
      <c r="DS206" s="129"/>
      <c r="DT206" s="133"/>
      <c r="DU206" s="122"/>
      <c r="DV206" s="123"/>
      <c r="DW206" s="214"/>
      <c r="DX206" s="134"/>
      <c r="DY206" s="305"/>
      <c r="DZ206" s="134"/>
      <c r="EA206" s="122"/>
      <c r="EB206" s="129"/>
      <c r="EC206" s="122"/>
      <c r="ED206" s="129"/>
      <c r="EE206" s="122"/>
      <c r="EF206" s="129"/>
      <c r="EG206" s="122"/>
      <c r="EH206" s="124"/>
    </row>
    <row r="207" spans="1:138" outlineLevel="2">
      <c r="A207" s="459"/>
      <c r="B207" s="465">
        <v>0.88541666666666696</v>
      </c>
      <c r="C207" s="459"/>
      <c r="D207" s="459"/>
      <c r="E207" s="459"/>
      <c r="F207" s="459"/>
      <c r="G207" s="459"/>
      <c r="H207" s="459"/>
      <c r="I207" s="459"/>
      <c r="J207" s="459"/>
      <c r="K207" s="460"/>
      <c r="L207" s="459"/>
      <c r="M207" s="459"/>
      <c r="N207" s="459"/>
      <c r="O207" s="459"/>
      <c r="P207" s="459"/>
      <c r="Q207" s="459"/>
      <c r="R207" s="459"/>
      <c r="S207" s="446"/>
      <c r="T207" s="122"/>
      <c r="U207" s="123"/>
      <c r="V207" s="126"/>
      <c r="W207" s="123"/>
      <c r="X207" s="128"/>
      <c r="Y207" s="123"/>
      <c r="Z207" s="123"/>
      <c r="AA207" s="123"/>
      <c r="AB207" s="124"/>
      <c r="AC207" s="127"/>
      <c r="AD207" s="201"/>
      <c r="AE207" s="201"/>
      <c r="AF207" s="201"/>
      <c r="AG207" s="201"/>
      <c r="AH207" s="201"/>
      <c r="AI207" s="234"/>
      <c r="AJ207" s="123"/>
      <c r="AK207" s="123"/>
      <c r="AL207" s="123"/>
      <c r="AM207" s="123"/>
      <c r="AN207" s="129"/>
      <c r="AO207" s="124"/>
      <c r="AP207" s="122"/>
      <c r="AQ207" s="127"/>
      <c r="AR207" s="123"/>
      <c r="AS207" s="123"/>
      <c r="AT207" s="123"/>
      <c r="AU207" s="123"/>
      <c r="AV207" s="251"/>
      <c r="AW207" s="123"/>
      <c r="AX207" s="123"/>
      <c r="AY207" s="129"/>
      <c r="AZ207" s="122"/>
      <c r="BA207" s="129"/>
      <c r="BB207" s="130"/>
      <c r="BC207" s="131"/>
      <c r="BD207" s="130"/>
      <c r="BE207" s="132"/>
      <c r="BF207" s="132"/>
      <c r="BG207" s="123"/>
      <c r="BH207" s="124"/>
      <c r="BI207" s="122"/>
      <c r="BJ207" s="123"/>
      <c r="BK207" s="123"/>
      <c r="BL207" s="123"/>
      <c r="BM207" s="129"/>
      <c r="BN207" s="122"/>
      <c r="BO207" s="123"/>
      <c r="BP207" s="129"/>
      <c r="BQ207" s="122"/>
      <c r="BR207" s="123"/>
      <c r="BS207" s="129"/>
      <c r="BT207" s="135"/>
      <c r="BU207" s="280"/>
      <c r="BV207" s="246"/>
      <c r="BW207" s="246"/>
      <c r="BX207" s="133"/>
      <c r="BY207" s="133"/>
      <c r="BZ207" s="122"/>
      <c r="CA207" s="123"/>
      <c r="CB207" s="123"/>
      <c r="CC207" s="124"/>
      <c r="CD207" s="127"/>
      <c r="CE207" s="127"/>
      <c r="CF207" s="123"/>
      <c r="CG207" s="123"/>
      <c r="CH207" s="123"/>
      <c r="CI207" s="123"/>
      <c r="CJ207" s="134"/>
      <c r="CK207" s="122"/>
      <c r="CL207" s="127"/>
      <c r="CM207" s="123"/>
      <c r="CN207" s="129"/>
      <c r="CO207" s="129"/>
      <c r="CP207" s="129"/>
      <c r="CQ207" s="134"/>
      <c r="CR207" s="133"/>
      <c r="CS207" s="133"/>
      <c r="CT207" s="133"/>
      <c r="CU207" s="135"/>
      <c r="CV207" s="280"/>
      <c r="CW207" s="135"/>
      <c r="CX207" s="133"/>
      <c r="CY207" s="133"/>
      <c r="CZ207" s="133"/>
      <c r="DA207" s="133"/>
      <c r="DB207" s="133"/>
      <c r="DC207" s="133"/>
      <c r="DD207" s="133"/>
      <c r="DE207" s="133"/>
      <c r="DF207" s="133"/>
      <c r="DG207" s="133"/>
      <c r="DH207" s="133"/>
      <c r="DI207" s="122"/>
      <c r="DJ207" s="129"/>
      <c r="DK207" s="214"/>
      <c r="DL207" s="129"/>
      <c r="DM207" s="122"/>
      <c r="DN207" s="129"/>
      <c r="DO207" s="122"/>
      <c r="DP207" s="129"/>
      <c r="DQ207" s="133"/>
      <c r="DR207" s="122"/>
      <c r="DS207" s="129"/>
      <c r="DT207" s="133"/>
      <c r="DU207" s="122"/>
      <c r="DV207" s="123"/>
      <c r="DW207" s="214"/>
      <c r="DX207" s="134"/>
      <c r="DY207" s="305"/>
      <c r="DZ207" s="134"/>
      <c r="EA207" s="122"/>
      <c r="EB207" s="129"/>
      <c r="EC207" s="122"/>
      <c r="ED207" s="129"/>
      <c r="EE207" s="122"/>
      <c r="EF207" s="129"/>
      <c r="EG207" s="122"/>
      <c r="EH207" s="124"/>
    </row>
    <row r="208" spans="1:138" outlineLevel="2">
      <c r="A208" s="459"/>
      <c r="B208" s="465">
        <v>0.89583333333333404</v>
      </c>
      <c r="C208" s="459"/>
      <c r="D208" s="459"/>
      <c r="E208" s="459"/>
      <c r="F208" s="459"/>
      <c r="G208" s="459"/>
      <c r="H208" s="459"/>
      <c r="I208" s="459"/>
      <c r="J208" s="459"/>
      <c r="K208" s="460"/>
      <c r="L208" s="459"/>
      <c r="M208" s="459"/>
      <c r="N208" s="459"/>
      <c r="O208" s="459"/>
      <c r="P208" s="459"/>
      <c r="Q208" s="459"/>
      <c r="R208" s="459"/>
      <c r="S208" s="446"/>
      <c r="T208" s="122"/>
      <c r="U208" s="123"/>
      <c r="V208" s="126"/>
      <c r="W208" s="123"/>
      <c r="X208" s="128"/>
      <c r="Y208" s="123"/>
      <c r="Z208" s="123"/>
      <c r="AA208" s="123"/>
      <c r="AB208" s="124"/>
      <c r="AC208" s="127"/>
      <c r="AD208" s="201"/>
      <c r="AE208" s="201"/>
      <c r="AF208" s="201"/>
      <c r="AG208" s="201"/>
      <c r="AH208" s="201"/>
      <c r="AI208" s="234"/>
      <c r="AJ208" s="123"/>
      <c r="AK208" s="123"/>
      <c r="AL208" s="123"/>
      <c r="AM208" s="123"/>
      <c r="AN208" s="129"/>
      <c r="AO208" s="124"/>
      <c r="AP208" s="122"/>
      <c r="AQ208" s="127"/>
      <c r="AR208" s="123"/>
      <c r="AS208" s="123"/>
      <c r="AT208" s="123"/>
      <c r="AU208" s="123"/>
      <c r="AV208" s="251"/>
      <c r="AW208" s="123"/>
      <c r="AX208" s="123"/>
      <c r="AY208" s="129"/>
      <c r="AZ208" s="122"/>
      <c r="BA208" s="129"/>
      <c r="BB208" s="130"/>
      <c r="BC208" s="131"/>
      <c r="BD208" s="130"/>
      <c r="BE208" s="132"/>
      <c r="BF208" s="132"/>
      <c r="BG208" s="123"/>
      <c r="BH208" s="124"/>
      <c r="BI208" s="122"/>
      <c r="BJ208" s="123"/>
      <c r="BK208" s="123"/>
      <c r="BL208" s="123"/>
      <c r="BM208" s="129"/>
      <c r="BN208" s="122"/>
      <c r="BO208" s="123"/>
      <c r="BP208" s="129"/>
      <c r="BQ208" s="122"/>
      <c r="BR208" s="123"/>
      <c r="BS208" s="129"/>
      <c r="BT208" s="135"/>
      <c r="BU208" s="280"/>
      <c r="BV208" s="246"/>
      <c r="BW208" s="246"/>
      <c r="BX208" s="133"/>
      <c r="BY208" s="133"/>
      <c r="BZ208" s="122"/>
      <c r="CA208" s="123"/>
      <c r="CB208" s="123"/>
      <c r="CC208" s="124"/>
      <c r="CD208" s="127"/>
      <c r="CE208" s="127"/>
      <c r="CF208" s="123"/>
      <c r="CG208" s="123"/>
      <c r="CH208" s="123"/>
      <c r="CI208" s="123"/>
      <c r="CJ208" s="134"/>
      <c r="CK208" s="122"/>
      <c r="CL208" s="127"/>
      <c r="CM208" s="123"/>
      <c r="CN208" s="129"/>
      <c r="CO208" s="129"/>
      <c r="CP208" s="129"/>
      <c r="CQ208" s="134"/>
      <c r="CR208" s="133"/>
      <c r="CS208" s="133"/>
      <c r="CT208" s="133"/>
      <c r="CU208" s="135"/>
      <c r="CV208" s="280"/>
      <c r="CW208" s="135"/>
      <c r="CX208" s="133"/>
      <c r="CY208" s="133"/>
      <c r="CZ208" s="133"/>
      <c r="DA208" s="133"/>
      <c r="DB208" s="133"/>
      <c r="DC208" s="133"/>
      <c r="DD208" s="133"/>
      <c r="DE208" s="133"/>
      <c r="DF208" s="133"/>
      <c r="DG208" s="133"/>
      <c r="DH208" s="133"/>
      <c r="DI208" s="122"/>
      <c r="DJ208" s="129"/>
      <c r="DK208" s="214"/>
      <c r="DL208" s="129"/>
      <c r="DM208" s="122"/>
      <c r="DN208" s="129"/>
      <c r="DO208" s="122"/>
      <c r="DP208" s="129"/>
      <c r="DQ208" s="133"/>
      <c r="DR208" s="122"/>
      <c r="DS208" s="129"/>
      <c r="DT208" s="133"/>
      <c r="DU208" s="122"/>
      <c r="DV208" s="123"/>
      <c r="DW208" s="214"/>
      <c r="DX208" s="134"/>
      <c r="DY208" s="305"/>
      <c r="DZ208" s="134"/>
      <c r="EA208" s="122"/>
      <c r="EB208" s="129"/>
      <c r="EC208" s="122"/>
      <c r="ED208" s="129"/>
      <c r="EE208" s="122"/>
      <c r="EF208" s="129"/>
      <c r="EG208" s="122"/>
      <c r="EH208" s="124"/>
    </row>
    <row r="209" spans="1:138" outlineLevel="2">
      <c r="A209" s="459"/>
      <c r="B209" s="465">
        <v>0.906250000000001</v>
      </c>
      <c r="C209" s="459"/>
      <c r="D209" s="459"/>
      <c r="E209" s="459"/>
      <c r="F209" s="459"/>
      <c r="G209" s="459"/>
      <c r="H209" s="459"/>
      <c r="I209" s="459"/>
      <c r="J209" s="459"/>
      <c r="K209" s="460"/>
      <c r="L209" s="459"/>
      <c r="M209" s="459"/>
      <c r="N209" s="459"/>
      <c r="O209" s="459"/>
      <c r="P209" s="459"/>
      <c r="Q209" s="459"/>
      <c r="R209" s="459"/>
      <c r="S209" s="446"/>
      <c r="T209" s="122"/>
      <c r="U209" s="123"/>
      <c r="V209" s="126"/>
      <c r="W209" s="123"/>
      <c r="X209" s="128"/>
      <c r="Y209" s="123"/>
      <c r="Z209" s="123"/>
      <c r="AA209" s="123"/>
      <c r="AB209" s="124"/>
      <c r="AC209" s="127"/>
      <c r="AD209" s="201"/>
      <c r="AE209" s="201"/>
      <c r="AF209" s="201"/>
      <c r="AG209" s="201"/>
      <c r="AH209" s="201"/>
      <c r="AI209" s="234"/>
      <c r="AJ209" s="123"/>
      <c r="AK209" s="123"/>
      <c r="AL209" s="123"/>
      <c r="AM209" s="123"/>
      <c r="AN209" s="129"/>
      <c r="AO209" s="124"/>
      <c r="AP209" s="122"/>
      <c r="AQ209" s="127"/>
      <c r="AR209" s="123"/>
      <c r="AS209" s="123"/>
      <c r="AT209" s="123"/>
      <c r="AU209" s="123"/>
      <c r="AV209" s="251"/>
      <c r="AW209" s="123"/>
      <c r="AX209" s="123"/>
      <c r="AY209" s="129"/>
      <c r="AZ209" s="122"/>
      <c r="BA209" s="129"/>
      <c r="BB209" s="130"/>
      <c r="BC209" s="131"/>
      <c r="BD209" s="130"/>
      <c r="BE209" s="132"/>
      <c r="BF209" s="132"/>
      <c r="BG209" s="123"/>
      <c r="BH209" s="124"/>
      <c r="BI209" s="122"/>
      <c r="BJ209" s="123"/>
      <c r="BK209" s="123"/>
      <c r="BL209" s="123"/>
      <c r="BM209" s="129"/>
      <c r="BN209" s="122"/>
      <c r="BO209" s="123"/>
      <c r="BP209" s="129"/>
      <c r="BQ209" s="122"/>
      <c r="BR209" s="123"/>
      <c r="BS209" s="129"/>
      <c r="BT209" s="135"/>
      <c r="BU209" s="280"/>
      <c r="BV209" s="246"/>
      <c r="BW209" s="246"/>
      <c r="BX209" s="133"/>
      <c r="BY209" s="133"/>
      <c r="BZ209" s="122"/>
      <c r="CA209" s="123"/>
      <c r="CB209" s="123"/>
      <c r="CC209" s="124"/>
      <c r="CD209" s="127"/>
      <c r="CE209" s="127"/>
      <c r="CF209" s="123"/>
      <c r="CG209" s="123"/>
      <c r="CH209" s="123"/>
      <c r="CI209" s="123"/>
      <c r="CJ209" s="134"/>
      <c r="CK209" s="122"/>
      <c r="CL209" s="127"/>
      <c r="CM209" s="123"/>
      <c r="CN209" s="129"/>
      <c r="CO209" s="129"/>
      <c r="CP209" s="129"/>
      <c r="CQ209" s="134"/>
      <c r="CR209" s="133"/>
      <c r="CS209" s="133"/>
      <c r="CT209" s="133"/>
      <c r="CU209" s="135"/>
      <c r="CV209" s="280"/>
      <c r="CW209" s="135"/>
      <c r="CX209" s="133"/>
      <c r="CY209" s="133"/>
      <c r="CZ209" s="133"/>
      <c r="DA209" s="133"/>
      <c r="DB209" s="133"/>
      <c r="DC209" s="133"/>
      <c r="DD209" s="133"/>
      <c r="DE209" s="133"/>
      <c r="DF209" s="133"/>
      <c r="DG209" s="133"/>
      <c r="DH209" s="133"/>
      <c r="DI209" s="122"/>
      <c r="DJ209" s="129"/>
      <c r="DK209" s="214"/>
      <c r="DL209" s="129"/>
      <c r="DM209" s="122"/>
      <c r="DN209" s="129"/>
      <c r="DO209" s="122"/>
      <c r="DP209" s="129"/>
      <c r="DQ209" s="133"/>
      <c r="DR209" s="122"/>
      <c r="DS209" s="129"/>
      <c r="DT209" s="133"/>
      <c r="DU209" s="122"/>
      <c r="DV209" s="123"/>
      <c r="DW209" s="214"/>
      <c r="DX209" s="134"/>
      <c r="DY209" s="305"/>
      <c r="DZ209" s="134"/>
      <c r="EA209" s="122"/>
      <c r="EB209" s="129"/>
      <c r="EC209" s="122"/>
      <c r="ED209" s="129"/>
      <c r="EE209" s="122"/>
      <c r="EF209" s="129"/>
      <c r="EG209" s="122"/>
      <c r="EH209" s="124"/>
    </row>
    <row r="210" spans="1:138" outlineLevel="2">
      <c r="A210" s="459"/>
      <c r="B210" s="465">
        <v>0.91666666666666696</v>
      </c>
      <c r="C210" s="459"/>
      <c r="D210" s="459"/>
      <c r="E210" s="459"/>
      <c r="F210" s="459"/>
      <c r="G210" s="459"/>
      <c r="H210" s="459"/>
      <c r="I210" s="459"/>
      <c r="J210" s="459"/>
      <c r="K210" s="460"/>
      <c r="L210" s="459"/>
      <c r="M210" s="459"/>
      <c r="N210" s="459"/>
      <c r="O210" s="459"/>
      <c r="P210" s="459"/>
      <c r="Q210" s="459"/>
      <c r="R210" s="459"/>
      <c r="S210" s="446"/>
      <c r="T210" s="122"/>
      <c r="U210" s="123"/>
      <c r="V210" s="126"/>
      <c r="W210" s="123"/>
      <c r="X210" s="128"/>
      <c r="Y210" s="123"/>
      <c r="Z210" s="123"/>
      <c r="AA210" s="123"/>
      <c r="AB210" s="124"/>
      <c r="AC210" s="127"/>
      <c r="AD210" s="201"/>
      <c r="AE210" s="201"/>
      <c r="AF210" s="201"/>
      <c r="AG210" s="201"/>
      <c r="AH210" s="201"/>
      <c r="AI210" s="234"/>
      <c r="AJ210" s="123"/>
      <c r="AK210" s="123"/>
      <c r="AL210" s="123"/>
      <c r="AM210" s="123"/>
      <c r="AN210" s="129"/>
      <c r="AO210" s="124"/>
      <c r="AP210" s="122"/>
      <c r="AQ210" s="127"/>
      <c r="AR210" s="123"/>
      <c r="AS210" s="123"/>
      <c r="AT210" s="123"/>
      <c r="AU210" s="123"/>
      <c r="AV210" s="251"/>
      <c r="AW210" s="123"/>
      <c r="AX210" s="123"/>
      <c r="AY210" s="129"/>
      <c r="AZ210" s="122"/>
      <c r="BA210" s="129"/>
      <c r="BB210" s="130"/>
      <c r="BC210" s="131"/>
      <c r="BD210" s="130"/>
      <c r="BE210" s="132"/>
      <c r="BF210" s="132"/>
      <c r="BG210" s="123"/>
      <c r="BH210" s="124"/>
      <c r="BI210" s="122"/>
      <c r="BJ210" s="123"/>
      <c r="BK210" s="123"/>
      <c r="BL210" s="123"/>
      <c r="BM210" s="129"/>
      <c r="BN210" s="122"/>
      <c r="BO210" s="123"/>
      <c r="BP210" s="129"/>
      <c r="BQ210" s="122"/>
      <c r="BR210" s="123"/>
      <c r="BS210" s="129"/>
      <c r="BT210" s="135"/>
      <c r="BU210" s="280"/>
      <c r="BV210" s="246"/>
      <c r="BW210" s="246"/>
      <c r="BX210" s="133"/>
      <c r="BY210" s="133"/>
      <c r="BZ210" s="122"/>
      <c r="CA210" s="123"/>
      <c r="CB210" s="123"/>
      <c r="CC210" s="124"/>
      <c r="CD210" s="127"/>
      <c r="CE210" s="127"/>
      <c r="CF210" s="123"/>
      <c r="CG210" s="123"/>
      <c r="CH210" s="123"/>
      <c r="CI210" s="123"/>
      <c r="CJ210" s="134"/>
      <c r="CK210" s="122"/>
      <c r="CL210" s="127"/>
      <c r="CM210" s="123"/>
      <c r="CN210" s="129"/>
      <c r="CO210" s="129"/>
      <c r="CP210" s="129"/>
      <c r="CQ210" s="134"/>
      <c r="CR210" s="133"/>
      <c r="CS210" s="133"/>
      <c r="CT210" s="133"/>
      <c r="CU210" s="135"/>
      <c r="CV210" s="280"/>
      <c r="CW210" s="135"/>
      <c r="CX210" s="133"/>
      <c r="CY210" s="133"/>
      <c r="CZ210" s="133"/>
      <c r="DA210" s="133"/>
      <c r="DB210" s="133"/>
      <c r="DC210" s="133"/>
      <c r="DD210" s="133"/>
      <c r="DE210" s="133"/>
      <c r="DF210" s="133"/>
      <c r="DG210" s="133"/>
      <c r="DH210" s="133"/>
      <c r="DI210" s="122"/>
      <c r="DJ210" s="129"/>
      <c r="DK210" s="214"/>
      <c r="DL210" s="129"/>
      <c r="DM210" s="122"/>
      <c r="DN210" s="129"/>
      <c r="DO210" s="122"/>
      <c r="DP210" s="129"/>
      <c r="DQ210" s="133"/>
      <c r="DR210" s="122"/>
      <c r="DS210" s="129"/>
      <c r="DT210" s="133"/>
      <c r="DU210" s="122"/>
      <c r="DV210" s="123"/>
      <c r="DW210" s="214"/>
      <c r="DX210" s="134"/>
      <c r="DY210" s="305"/>
      <c r="DZ210" s="134"/>
      <c r="EA210" s="122"/>
      <c r="EB210" s="129"/>
      <c r="EC210" s="122"/>
      <c r="ED210" s="129"/>
      <c r="EE210" s="122"/>
      <c r="EF210" s="129"/>
      <c r="EG210" s="122"/>
      <c r="EH210" s="124"/>
    </row>
    <row r="211" spans="1:138" outlineLevel="2">
      <c r="A211" s="459"/>
      <c r="B211" s="465">
        <v>0.92708333333333404</v>
      </c>
      <c r="C211" s="459"/>
      <c r="D211" s="459"/>
      <c r="E211" s="459"/>
      <c r="F211" s="459"/>
      <c r="G211" s="459"/>
      <c r="H211" s="459"/>
      <c r="I211" s="459"/>
      <c r="J211" s="459"/>
      <c r="K211" s="460"/>
      <c r="L211" s="459"/>
      <c r="M211" s="459"/>
      <c r="N211" s="459"/>
      <c r="O211" s="459"/>
      <c r="P211" s="459"/>
      <c r="Q211" s="459"/>
      <c r="R211" s="459"/>
      <c r="S211" s="446"/>
      <c r="T211" s="122"/>
      <c r="U211" s="123"/>
      <c r="V211" s="126"/>
      <c r="W211" s="123"/>
      <c r="X211" s="128"/>
      <c r="Y211" s="123"/>
      <c r="Z211" s="123"/>
      <c r="AA211" s="123"/>
      <c r="AB211" s="124"/>
      <c r="AC211" s="127"/>
      <c r="AD211" s="201"/>
      <c r="AE211" s="201"/>
      <c r="AF211" s="201"/>
      <c r="AG211" s="201"/>
      <c r="AH211" s="201"/>
      <c r="AI211" s="234"/>
      <c r="AJ211" s="123"/>
      <c r="AK211" s="123"/>
      <c r="AL211" s="123"/>
      <c r="AM211" s="123"/>
      <c r="AN211" s="129"/>
      <c r="AO211" s="124"/>
      <c r="AP211" s="122"/>
      <c r="AQ211" s="127"/>
      <c r="AR211" s="123"/>
      <c r="AS211" s="123"/>
      <c r="AT211" s="123"/>
      <c r="AU211" s="123"/>
      <c r="AV211" s="251"/>
      <c r="AW211" s="123"/>
      <c r="AX211" s="123"/>
      <c r="AY211" s="129"/>
      <c r="AZ211" s="122"/>
      <c r="BA211" s="129"/>
      <c r="BB211" s="130"/>
      <c r="BC211" s="131"/>
      <c r="BD211" s="130"/>
      <c r="BE211" s="132"/>
      <c r="BF211" s="132"/>
      <c r="BG211" s="123"/>
      <c r="BH211" s="124"/>
      <c r="BI211" s="122"/>
      <c r="BJ211" s="123"/>
      <c r="BK211" s="123"/>
      <c r="BL211" s="123"/>
      <c r="BM211" s="129"/>
      <c r="BN211" s="122"/>
      <c r="BO211" s="123"/>
      <c r="BP211" s="129"/>
      <c r="BQ211" s="122"/>
      <c r="BR211" s="123"/>
      <c r="BS211" s="129"/>
      <c r="BT211" s="135"/>
      <c r="BU211" s="280"/>
      <c r="BV211" s="246"/>
      <c r="BW211" s="246"/>
      <c r="BX211" s="133"/>
      <c r="BY211" s="133"/>
      <c r="BZ211" s="122"/>
      <c r="CA211" s="123"/>
      <c r="CB211" s="123"/>
      <c r="CC211" s="124"/>
      <c r="CD211" s="127"/>
      <c r="CE211" s="127"/>
      <c r="CF211" s="123"/>
      <c r="CG211" s="123"/>
      <c r="CH211" s="123"/>
      <c r="CI211" s="123"/>
      <c r="CJ211" s="134"/>
      <c r="CK211" s="122"/>
      <c r="CL211" s="127"/>
      <c r="CM211" s="123"/>
      <c r="CN211" s="129"/>
      <c r="CO211" s="129"/>
      <c r="CP211" s="129"/>
      <c r="CQ211" s="134"/>
      <c r="CR211" s="133"/>
      <c r="CS211" s="133"/>
      <c r="CT211" s="133"/>
      <c r="CU211" s="135"/>
      <c r="CV211" s="280"/>
      <c r="CW211" s="135"/>
      <c r="CX211" s="133"/>
      <c r="CY211" s="133"/>
      <c r="CZ211" s="133"/>
      <c r="DA211" s="133"/>
      <c r="DB211" s="133"/>
      <c r="DC211" s="133"/>
      <c r="DD211" s="133"/>
      <c r="DE211" s="133"/>
      <c r="DF211" s="133"/>
      <c r="DG211" s="133"/>
      <c r="DH211" s="133"/>
      <c r="DI211" s="122"/>
      <c r="DJ211" s="129"/>
      <c r="DK211" s="214"/>
      <c r="DL211" s="129"/>
      <c r="DM211" s="122"/>
      <c r="DN211" s="129"/>
      <c r="DO211" s="122"/>
      <c r="DP211" s="129"/>
      <c r="DQ211" s="133"/>
      <c r="DR211" s="122"/>
      <c r="DS211" s="129"/>
      <c r="DT211" s="133"/>
      <c r="DU211" s="122"/>
      <c r="DV211" s="123"/>
      <c r="DW211" s="214"/>
      <c r="DX211" s="134"/>
      <c r="DY211" s="305"/>
      <c r="DZ211" s="134"/>
      <c r="EA211" s="122"/>
      <c r="EB211" s="129"/>
      <c r="EC211" s="122"/>
      <c r="ED211" s="129"/>
      <c r="EE211" s="122"/>
      <c r="EF211" s="129"/>
      <c r="EG211" s="122"/>
      <c r="EH211" s="124"/>
    </row>
    <row r="212" spans="1:138" outlineLevel="2">
      <c r="A212" s="459"/>
      <c r="B212" s="465">
        <v>0.937500000000001</v>
      </c>
      <c r="C212" s="459"/>
      <c r="D212" s="459"/>
      <c r="E212" s="459"/>
      <c r="F212" s="459"/>
      <c r="G212" s="459"/>
      <c r="H212" s="459"/>
      <c r="I212" s="459"/>
      <c r="J212" s="459"/>
      <c r="K212" s="460"/>
      <c r="L212" s="459"/>
      <c r="M212" s="459"/>
      <c r="N212" s="459"/>
      <c r="O212" s="459"/>
      <c r="P212" s="459"/>
      <c r="Q212" s="459"/>
      <c r="R212" s="459"/>
      <c r="S212" s="446"/>
      <c r="T212" s="122"/>
      <c r="U212" s="123"/>
      <c r="V212" s="126"/>
      <c r="W212" s="123"/>
      <c r="X212" s="128"/>
      <c r="Y212" s="123"/>
      <c r="Z212" s="123"/>
      <c r="AA212" s="123"/>
      <c r="AB212" s="124"/>
      <c r="AC212" s="127"/>
      <c r="AD212" s="201"/>
      <c r="AE212" s="201"/>
      <c r="AF212" s="201"/>
      <c r="AG212" s="201"/>
      <c r="AH212" s="201"/>
      <c r="AI212" s="234"/>
      <c r="AJ212" s="123"/>
      <c r="AK212" s="123"/>
      <c r="AL212" s="123"/>
      <c r="AM212" s="123"/>
      <c r="AN212" s="129"/>
      <c r="AO212" s="124"/>
      <c r="AP212" s="122"/>
      <c r="AQ212" s="127"/>
      <c r="AR212" s="123"/>
      <c r="AS212" s="123"/>
      <c r="AT212" s="123"/>
      <c r="AU212" s="123"/>
      <c r="AV212" s="251"/>
      <c r="AW212" s="123"/>
      <c r="AX212" s="123"/>
      <c r="AY212" s="129"/>
      <c r="AZ212" s="122"/>
      <c r="BA212" s="129"/>
      <c r="BB212" s="130"/>
      <c r="BC212" s="131"/>
      <c r="BD212" s="130"/>
      <c r="BE212" s="132"/>
      <c r="BF212" s="132"/>
      <c r="BG212" s="123"/>
      <c r="BH212" s="124"/>
      <c r="BI212" s="122"/>
      <c r="BJ212" s="123"/>
      <c r="BK212" s="123"/>
      <c r="BL212" s="123"/>
      <c r="BM212" s="129"/>
      <c r="BN212" s="122"/>
      <c r="BO212" s="123"/>
      <c r="BP212" s="129"/>
      <c r="BQ212" s="122"/>
      <c r="BR212" s="123"/>
      <c r="BS212" s="129"/>
      <c r="BT212" s="135"/>
      <c r="BU212" s="280"/>
      <c r="BV212" s="246"/>
      <c r="BW212" s="246"/>
      <c r="BX212" s="133"/>
      <c r="BY212" s="133"/>
      <c r="BZ212" s="122"/>
      <c r="CA212" s="123"/>
      <c r="CB212" s="123"/>
      <c r="CC212" s="124"/>
      <c r="CD212" s="127"/>
      <c r="CE212" s="127"/>
      <c r="CF212" s="123"/>
      <c r="CG212" s="123"/>
      <c r="CH212" s="123"/>
      <c r="CI212" s="123"/>
      <c r="CJ212" s="134"/>
      <c r="CK212" s="122"/>
      <c r="CL212" s="127"/>
      <c r="CM212" s="123"/>
      <c r="CN212" s="129"/>
      <c r="CO212" s="129"/>
      <c r="CP212" s="129"/>
      <c r="CQ212" s="134"/>
      <c r="CR212" s="133"/>
      <c r="CS212" s="133"/>
      <c r="CT212" s="133"/>
      <c r="CU212" s="135"/>
      <c r="CV212" s="280"/>
      <c r="CW212" s="135"/>
      <c r="CX212" s="133"/>
      <c r="CY212" s="133"/>
      <c r="CZ212" s="133"/>
      <c r="DA212" s="133"/>
      <c r="DB212" s="133"/>
      <c r="DC212" s="133"/>
      <c r="DD212" s="133"/>
      <c r="DE212" s="133"/>
      <c r="DF212" s="133"/>
      <c r="DG212" s="133"/>
      <c r="DH212" s="133"/>
      <c r="DI212" s="122"/>
      <c r="DJ212" s="129"/>
      <c r="DK212" s="214"/>
      <c r="DL212" s="129"/>
      <c r="DM212" s="122"/>
      <c r="DN212" s="129"/>
      <c r="DO212" s="122"/>
      <c r="DP212" s="129"/>
      <c r="DQ212" s="133"/>
      <c r="DR212" s="122"/>
      <c r="DS212" s="129"/>
      <c r="DT212" s="133"/>
      <c r="DU212" s="122"/>
      <c r="DV212" s="123"/>
      <c r="DW212" s="214"/>
      <c r="DX212" s="134"/>
      <c r="DY212" s="305"/>
      <c r="DZ212" s="134"/>
      <c r="EA212" s="122"/>
      <c r="EB212" s="129"/>
      <c r="EC212" s="122"/>
      <c r="ED212" s="129"/>
      <c r="EE212" s="122"/>
      <c r="EF212" s="129"/>
      <c r="EG212" s="122"/>
      <c r="EH212" s="124"/>
    </row>
    <row r="213" spans="1:138" outlineLevel="2">
      <c r="A213" s="459"/>
      <c r="B213" s="465">
        <v>0.94791666666666696</v>
      </c>
      <c r="C213" s="459"/>
      <c r="D213" s="459"/>
      <c r="E213" s="459"/>
      <c r="F213" s="459"/>
      <c r="G213" s="459"/>
      <c r="H213" s="459"/>
      <c r="I213" s="459"/>
      <c r="J213" s="459"/>
      <c r="K213" s="460"/>
      <c r="L213" s="459"/>
      <c r="M213" s="459"/>
      <c r="N213" s="459"/>
      <c r="O213" s="459"/>
      <c r="P213" s="459"/>
      <c r="Q213" s="459"/>
      <c r="R213" s="459"/>
      <c r="S213" s="446"/>
      <c r="T213" s="122"/>
      <c r="U213" s="123"/>
      <c r="V213" s="126"/>
      <c r="W213" s="123"/>
      <c r="X213" s="128"/>
      <c r="Y213" s="123"/>
      <c r="Z213" s="123"/>
      <c r="AA213" s="123"/>
      <c r="AB213" s="124"/>
      <c r="AC213" s="127"/>
      <c r="AD213" s="201"/>
      <c r="AE213" s="201"/>
      <c r="AF213" s="201"/>
      <c r="AG213" s="201"/>
      <c r="AH213" s="201"/>
      <c r="AI213" s="234"/>
      <c r="AJ213" s="123"/>
      <c r="AK213" s="123"/>
      <c r="AL213" s="123"/>
      <c r="AM213" s="123"/>
      <c r="AN213" s="129"/>
      <c r="AO213" s="124"/>
      <c r="AP213" s="122"/>
      <c r="AQ213" s="127"/>
      <c r="AR213" s="123"/>
      <c r="AS213" s="123"/>
      <c r="AT213" s="123"/>
      <c r="AU213" s="123"/>
      <c r="AV213" s="251"/>
      <c r="AW213" s="123"/>
      <c r="AX213" s="123"/>
      <c r="AY213" s="129"/>
      <c r="AZ213" s="122"/>
      <c r="BA213" s="129"/>
      <c r="BB213" s="130"/>
      <c r="BC213" s="131"/>
      <c r="BD213" s="130"/>
      <c r="BE213" s="132"/>
      <c r="BF213" s="132"/>
      <c r="BG213" s="123"/>
      <c r="BH213" s="124"/>
      <c r="BI213" s="122"/>
      <c r="BJ213" s="123"/>
      <c r="BK213" s="123"/>
      <c r="BL213" s="123"/>
      <c r="BM213" s="129"/>
      <c r="BN213" s="122"/>
      <c r="BO213" s="123"/>
      <c r="BP213" s="129"/>
      <c r="BQ213" s="122"/>
      <c r="BR213" s="123"/>
      <c r="BS213" s="129"/>
      <c r="BT213" s="135"/>
      <c r="BU213" s="280"/>
      <c r="BV213" s="246"/>
      <c r="BW213" s="246"/>
      <c r="BX213" s="133"/>
      <c r="BY213" s="133"/>
      <c r="BZ213" s="122"/>
      <c r="CA213" s="123"/>
      <c r="CB213" s="123"/>
      <c r="CC213" s="124"/>
      <c r="CD213" s="127"/>
      <c r="CE213" s="127"/>
      <c r="CF213" s="123"/>
      <c r="CG213" s="123"/>
      <c r="CH213" s="123"/>
      <c r="CI213" s="123"/>
      <c r="CJ213" s="134"/>
      <c r="CK213" s="122"/>
      <c r="CL213" s="127"/>
      <c r="CM213" s="123"/>
      <c r="CN213" s="129"/>
      <c r="CO213" s="129"/>
      <c r="CP213" s="129"/>
      <c r="CQ213" s="134"/>
      <c r="CR213" s="133"/>
      <c r="CS213" s="133"/>
      <c r="CT213" s="133"/>
      <c r="CU213" s="135"/>
      <c r="CV213" s="280"/>
      <c r="CW213" s="135"/>
      <c r="CX213" s="133"/>
      <c r="CY213" s="133"/>
      <c r="CZ213" s="133"/>
      <c r="DA213" s="133"/>
      <c r="DB213" s="133"/>
      <c r="DC213" s="133"/>
      <c r="DD213" s="133"/>
      <c r="DE213" s="133"/>
      <c r="DF213" s="133"/>
      <c r="DG213" s="133"/>
      <c r="DH213" s="133"/>
      <c r="DI213" s="122"/>
      <c r="DJ213" s="129"/>
      <c r="DK213" s="214"/>
      <c r="DL213" s="129"/>
      <c r="DM213" s="122"/>
      <c r="DN213" s="129"/>
      <c r="DO213" s="122"/>
      <c r="DP213" s="129"/>
      <c r="DQ213" s="133"/>
      <c r="DR213" s="122"/>
      <c r="DS213" s="129"/>
      <c r="DT213" s="133"/>
      <c r="DU213" s="122"/>
      <c r="DV213" s="123"/>
      <c r="DW213" s="214"/>
      <c r="DX213" s="134"/>
      <c r="DY213" s="305"/>
      <c r="DZ213" s="134"/>
      <c r="EA213" s="122"/>
      <c r="EB213" s="129"/>
      <c r="EC213" s="122"/>
      <c r="ED213" s="129"/>
      <c r="EE213" s="122"/>
      <c r="EF213" s="129"/>
      <c r="EG213" s="122"/>
      <c r="EH213" s="124"/>
    </row>
    <row r="214" spans="1:138" outlineLevel="2">
      <c r="A214" s="459"/>
      <c r="B214" s="465">
        <v>0.95833333333333404</v>
      </c>
      <c r="C214" s="459"/>
      <c r="D214" s="459"/>
      <c r="E214" s="459"/>
      <c r="F214" s="459"/>
      <c r="G214" s="459"/>
      <c r="H214" s="459"/>
      <c r="I214" s="459"/>
      <c r="J214" s="459"/>
      <c r="K214" s="460"/>
      <c r="L214" s="459"/>
      <c r="M214" s="459"/>
      <c r="N214" s="459"/>
      <c r="O214" s="459"/>
      <c r="P214" s="459"/>
      <c r="Q214" s="459"/>
      <c r="R214" s="459"/>
      <c r="S214" s="446"/>
      <c r="T214" s="122"/>
      <c r="U214" s="123"/>
      <c r="V214" s="126"/>
      <c r="W214" s="123"/>
      <c r="X214" s="128"/>
      <c r="Y214" s="123"/>
      <c r="Z214" s="123"/>
      <c r="AA214" s="123"/>
      <c r="AB214" s="124"/>
      <c r="AC214" s="127"/>
      <c r="AD214" s="201"/>
      <c r="AE214" s="201"/>
      <c r="AF214" s="201"/>
      <c r="AG214" s="201"/>
      <c r="AH214" s="201"/>
      <c r="AI214" s="234"/>
      <c r="AJ214" s="123"/>
      <c r="AK214" s="123"/>
      <c r="AL214" s="123"/>
      <c r="AM214" s="123"/>
      <c r="AN214" s="129"/>
      <c r="AO214" s="124"/>
      <c r="AP214" s="122"/>
      <c r="AQ214" s="127"/>
      <c r="AR214" s="123"/>
      <c r="AS214" s="123"/>
      <c r="AT214" s="123"/>
      <c r="AU214" s="123"/>
      <c r="AV214" s="251"/>
      <c r="AW214" s="123"/>
      <c r="AX214" s="123"/>
      <c r="AY214" s="129"/>
      <c r="AZ214" s="122"/>
      <c r="BA214" s="129"/>
      <c r="BB214" s="130"/>
      <c r="BC214" s="131"/>
      <c r="BD214" s="130"/>
      <c r="BE214" s="132"/>
      <c r="BF214" s="132"/>
      <c r="BG214" s="123"/>
      <c r="BH214" s="124"/>
      <c r="BI214" s="122"/>
      <c r="BJ214" s="123"/>
      <c r="BK214" s="123"/>
      <c r="BL214" s="123"/>
      <c r="BM214" s="129"/>
      <c r="BN214" s="122"/>
      <c r="BO214" s="123"/>
      <c r="BP214" s="129"/>
      <c r="BQ214" s="122"/>
      <c r="BR214" s="123"/>
      <c r="BS214" s="129"/>
      <c r="BT214" s="135"/>
      <c r="BU214" s="280"/>
      <c r="BV214" s="246"/>
      <c r="BW214" s="246"/>
      <c r="BX214" s="133"/>
      <c r="BY214" s="133"/>
      <c r="BZ214" s="122"/>
      <c r="CA214" s="123"/>
      <c r="CB214" s="123"/>
      <c r="CC214" s="124"/>
      <c r="CD214" s="127"/>
      <c r="CE214" s="127"/>
      <c r="CF214" s="123"/>
      <c r="CG214" s="123"/>
      <c r="CH214" s="123"/>
      <c r="CI214" s="123"/>
      <c r="CJ214" s="134"/>
      <c r="CK214" s="122"/>
      <c r="CL214" s="127"/>
      <c r="CM214" s="123"/>
      <c r="CN214" s="129"/>
      <c r="CO214" s="129"/>
      <c r="CP214" s="129"/>
      <c r="CQ214" s="134"/>
      <c r="CR214" s="133"/>
      <c r="CS214" s="133"/>
      <c r="CT214" s="133"/>
      <c r="CU214" s="135"/>
      <c r="CV214" s="280"/>
      <c r="CW214" s="135"/>
      <c r="CX214" s="133"/>
      <c r="CY214" s="133"/>
      <c r="CZ214" s="133"/>
      <c r="DA214" s="133"/>
      <c r="DB214" s="133"/>
      <c r="DC214" s="133"/>
      <c r="DD214" s="133"/>
      <c r="DE214" s="133"/>
      <c r="DF214" s="133"/>
      <c r="DG214" s="133"/>
      <c r="DH214" s="133"/>
      <c r="DI214" s="122"/>
      <c r="DJ214" s="129"/>
      <c r="DK214" s="214"/>
      <c r="DL214" s="129"/>
      <c r="DM214" s="122"/>
      <c r="DN214" s="129"/>
      <c r="DO214" s="122"/>
      <c r="DP214" s="129"/>
      <c r="DQ214" s="133"/>
      <c r="DR214" s="122"/>
      <c r="DS214" s="129"/>
      <c r="DT214" s="133"/>
      <c r="DU214" s="122"/>
      <c r="DV214" s="123"/>
      <c r="DW214" s="214"/>
      <c r="DX214" s="134"/>
      <c r="DY214" s="305"/>
      <c r="DZ214" s="134"/>
      <c r="EA214" s="122"/>
      <c r="EB214" s="129"/>
      <c r="EC214" s="122"/>
      <c r="ED214" s="129"/>
      <c r="EE214" s="122"/>
      <c r="EF214" s="129"/>
      <c r="EG214" s="122"/>
      <c r="EH214" s="124"/>
    </row>
    <row r="215" spans="1:138" outlineLevel="2">
      <c r="A215" s="459"/>
      <c r="B215" s="465">
        <v>0.968750000000001</v>
      </c>
      <c r="C215" s="459"/>
      <c r="D215" s="459"/>
      <c r="E215" s="459"/>
      <c r="F215" s="459"/>
      <c r="G215" s="459"/>
      <c r="H215" s="459"/>
      <c r="I215" s="459"/>
      <c r="J215" s="459"/>
      <c r="K215" s="460"/>
      <c r="L215" s="459"/>
      <c r="M215" s="459"/>
      <c r="N215" s="459"/>
      <c r="O215" s="459"/>
      <c r="P215" s="459"/>
      <c r="Q215" s="459"/>
      <c r="R215" s="459"/>
      <c r="S215" s="446"/>
      <c r="T215" s="122"/>
      <c r="U215" s="123"/>
      <c r="V215" s="126"/>
      <c r="W215" s="123"/>
      <c r="X215" s="128"/>
      <c r="Y215" s="123"/>
      <c r="Z215" s="123"/>
      <c r="AA215" s="123"/>
      <c r="AB215" s="124"/>
      <c r="AC215" s="127"/>
      <c r="AD215" s="201"/>
      <c r="AE215" s="201"/>
      <c r="AF215" s="201"/>
      <c r="AG215" s="201"/>
      <c r="AH215" s="201"/>
      <c r="AI215" s="234"/>
      <c r="AJ215" s="123"/>
      <c r="AK215" s="123"/>
      <c r="AL215" s="123"/>
      <c r="AM215" s="123"/>
      <c r="AN215" s="129"/>
      <c r="AO215" s="124"/>
      <c r="AP215" s="122"/>
      <c r="AQ215" s="127"/>
      <c r="AR215" s="123"/>
      <c r="AS215" s="123"/>
      <c r="AT215" s="123"/>
      <c r="AU215" s="123"/>
      <c r="AV215" s="251"/>
      <c r="AW215" s="123"/>
      <c r="AX215" s="123"/>
      <c r="AY215" s="129"/>
      <c r="AZ215" s="122"/>
      <c r="BA215" s="129"/>
      <c r="BB215" s="130"/>
      <c r="BC215" s="131"/>
      <c r="BD215" s="130"/>
      <c r="BE215" s="132"/>
      <c r="BF215" s="132"/>
      <c r="BG215" s="123"/>
      <c r="BH215" s="124"/>
      <c r="BI215" s="122"/>
      <c r="BJ215" s="123"/>
      <c r="BK215" s="123"/>
      <c r="BL215" s="123"/>
      <c r="BM215" s="129"/>
      <c r="BN215" s="122"/>
      <c r="BO215" s="123"/>
      <c r="BP215" s="129"/>
      <c r="BQ215" s="122"/>
      <c r="BR215" s="123"/>
      <c r="BS215" s="129"/>
      <c r="BT215" s="135"/>
      <c r="BU215" s="280"/>
      <c r="BV215" s="246"/>
      <c r="BW215" s="246"/>
      <c r="BX215" s="133"/>
      <c r="BY215" s="133"/>
      <c r="BZ215" s="122"/>
      <c r="CA215" s="123"/>
      <c r="CB215" s="123"/>
      <c r="CC215" s="124"/>
      <c r="CD215" s="127"/>
      <c r="CE215" s="127"/>
      <c r="CF215" s="123"/>
      <c r="CG215" s="123"/>
      <c r="CH215" s="123"/>
      <c r="CI215" s="123"/>
      <c r="CJ215" s="134"/>
      <c r="CK215" s="122"/>
      <c r="CL215" s="127"/>
      <c r="CM215" s="123"/>
      <c r="CN215" s="129"/>
      <c r="CO215" s="129"/>
      <c r="CP215" s="129"/>
      <c r="CQ215" s="134"/>
      <c r="CR215" s="133"/>
      <c r="CS215" s="133"/>
      <c r="CT215" s="133"/>
      <c r="CU215" s="135"/>
      <c r="CV215" s="280"/>
      <c r="CW215" s="135"/>
      <c r="CX215" s="133"/>
      <c r="CY215" s="133"/>
      <c r="CZ215" s="133"/>
      <c r="DA215" s="133"/>
      <c r="DB215" s="133"/>
      <c r="DC215" s="133"/>
      <c r="DD215" s="133"/>
      <c r="DE215" s="133"/>
      <c r="DF215" s="133"/>
      <c r="DG215" s="133"/>
      <c r="DH215" s="133"/>
      <c r="DI215" s="122"/>
      <c r="DJ215" s="129"/>
      <c r="DK215" s="214"/>
      <c r="DL215" s="129"/>
      <c r="DM215" s="122"/>
      <c r="DN215" s="129"/>
      <c r="DO215" s="122"/>
      <c r="DP215" s="129"/>
      <c r="DQ215" s="133"/>
      <c r="DR215" s="122"/>
      <c r="DS215" s="129"/>
      <c r="DT215" s="133"/>
      <c r="DU215" s="122"/>
      <c r="DV215" s="123"/>
      <c r="DW215" s="214"/>
      <c r="DX215" s="134"/>
      <c r="DY215" s="305"/>
      <c r="DZ215" s="134"/>
      <c r="EA215" s="122"/>
      <c r="EB215" s="129"/>
      <c r="EC215" s="122"/>
      <c r="ED215" s="129"/>
      <c r="EE215" s="122"/>
      <c r="EF215" s="129"/>
      <c r="EG215" s="122"/>
      <c r="EH215" s="124"/>
    </row>
    <row r="216" spans="1:138" outlineLevel="2">
      <c r="A216" s="459"/>
      <c r="B216" s="465">
        <v>0.97916666666666696</v>
      </c>
      <c r="C216" s="459"/>
      <c r="D216" s="459"/>
      <c r="E216" s="459"/>
      <c r="F216" s="459"/>
      <c r="G216" s="459"/>
      <c r="H216" s="459"/>
      <c r="I216" s="459"/>
      <c r="J216" s="459"/>
      <c r="K216" s="460"/>
      <c r="L216" s="459"/>
      <c r="M216" s="459"/>
      <c r="N216" s="459"/>
      <c r="O216" s="459"/>
      <c r="P216" s="459"/>
      <c r="Q216" s="459"/>
      <c r="R216" s="459"/>
      <c r="S216" s="446"/>
      <c r="T216" s="122"/>
      <c r="U216" s="123"/>
      <c r="V216" s="126"/>
      <c r="W216" s="123"/>
      <c r="X216" s="128"/>
      <c r="Y216" s="123"/>
      <c r="Z216" s="123"/>
      <c r="AA216" s="123"/>
      <c r="AB216" s="124"/>
      <c r="AC216" s="127"/>
      <c r="AD216" s="201"/>
      <c r="AE216" s="201"/>
      <c r="AF216" s="201"/>
      <c r="AG216" s="201"/>
      <c r="AH216" s="201"/>
      <c r="AI216" s="234"/>
      <c r="AJ216" s="123"/>
      <c r="AK216" s="123"/>
      <c r="AL216" s="123"/>
      <c r="AM216" s="123"/>
      <c r="AN216" s="129"/>
      <c r="AO216" s="124"/>
      <c r="AP216" s="122"/>
      <c r="AQ216" s="127"/>
      <c r="AR216" s="123"/>
      <c r="AS216" s="123"/>
      <c r="AT216" s="123"/>
      <c r="AU216" s="123"/>
      <c r="AV216" s="251"/>
      <c r="AW216" s="123"/>
      <c r="AX216" s="123"/>
      <c r="AY216" s="129"/>
      <c r="AZ216" s="122"/>
      <c r="BA216" s="129"/>
      <c r="BB216" s="130"/>
      <c r="BC216" s="131"/>
      <c r="BD216" s="130"/>
      <c r="BE216" s="132"/>
      <c r="BF216" s="132"/>
      <c r="BG216" s="123"/>
      <c r="BH216" s="124"/>
      <c r="BI216" s="122"/>
      <c r="BJ216" s="123"/>
      <c r="BK216" s="123"/>
      <c r="BL216" s="123"/>
      <c r="BM216" s="129"/>
      <c r="BN216" s="122"/>
      <c r="BO216" s="123"/>
      <c r="BP216" s="129"/>
      <c r="BQ216" s="122"/>
      <c r="BR216" s="123"/>
      <c r="BS216" s="129"/>
      <c r="BT216" s="135"/>
      <c r="BU216" s="280"/>
      <c r="BV216" s="246"/>
      <c r="BW216" s="246"/>
      <c r="BX216" s="133"/>
      <c r="BY216" s="133"/>
      <c r="BZ216" s="122"/>
      <c r="CA216" s="123"/>
      <c r="CB216" s="123"/>
      <c r="CC216" s="124"/>
      <c r="CD216" s="127"/>
      <c r="CE216" s="127"/>
      <c r="CF216" s="123"/>
      <c r="CG216" s="123"/>
      <c r="CH216" s="123"/>
      <c r="CI216" s="123"/>
      <c r="CJ216" s="134"/>
      <c r="CK216" s="122"/>
      <c r="CL216" s="127"/>
      <c r="CM216" s="123"/>
      <c r="CN216" s="129"/>
      <c r="CO216" s="129"/>
      <c r="CP216" s="129"/>
      <c r="CQ216" s="134"/>
      <c r="CR216" s="133"/>
      <c r="CS216" s="133"/>
      <c r="CT216" s="133"/>
      <c r="CU216" s="135"/>
      <c r="CV216" s="280"/>
      <c r="CW216" s="135"/>
      <c r="CX216" s="133"/>
      <c r="CY216" s="133"/>
      <c r="CZ216" s="133"/>
      <c r="DA216" s="133"/>
      <c r="DB216" s="133"/>
      <c r="DC216" s="133"/>
      <c r="DD216" s="133"/>
      <c r="DE216" s="133"/>
      <c r="DF216" s="133"/>
      <c r="DG216" s="133"/>
      <c r="DH216" s="133"/>
      <c r="DI216" s="122"/>
      <c r="DJ216" s="129"/>
      <c r="DK216" s="214"/>
      <c r="DL216" s="129"/>
      <c r="DM216" s="122"/>
      <c r="DN216" s="129"/>
      <c r="DO216" s="122"/>
      <c r="DP216" s="129"/>
      <c r="DQ216" s="133"/>
      <c r="DR216" s="122"/>
      <c r="DS216" s="129"/>
      <c r="DT216" s="133"/>
      <c r="DU216" s="122"/>
      <c r="DV216" s="123"/>
      <c r="DW216" s="214"/>
      <c r="DX216" s="134"/>
      <c r="DY216" s="305"/>
      <c r="DZ216" s="134"/>
      <c r="EA216" s="122"/>
      <c r="EB216" s="129"/>
      <c r="EC216" s="122"/>
      <c r="ED216" s="129"/>
      <c r="EE216" s="122"/>
      <c r="EF216" s="129"/>
      <c r="EG216" s="122"/>
      <c r="EH216" s="124"/>
    </row>
    <row r="217" spans="1:138" outlineLevel="2">
      <c r="A217" s="459"/>
      <c r="B217" s="465">
        <v>0.98958333333333404</v>
      </c>
      <c r="C217" s="459"/>
      <c r="D217" s="459"/>
      <c r="E217" s="459"/>
      <c r="F217" s="459"/>
      <c r="G217" s="459"/>
      <c r="H217" s="459"/>
      <c r="I217" s="459"/>
      <c r="J217" s="459"/>
      <c r="K217" s="460"/>
      <c r="L217" s="459"/>
      <c r="M217" s="459"/>
      <c r="N217" s="459"/>
      <c r="O217" s="459"/>
      <c r="P217" s="459"/>
      <c r="Q217" s="459"/>
      <c r="R217" s="459"/>
      <c r="S217" s="446"/>
      <c r="T217" s="122"/>
      <c r="U217" s="123"/>
      <c r="V217" s="126"/>
      <c r="W217" s="123"/>
      <c r="X217" s="128"/>
      <c r="Y217" s="123"/>
      <c r="Z217" s="123"/>
      <c r="AA217" s="123"/>
      <c r="AB217" s="124"/>
      <c r="AC217" s="127"/>
      <c r="AD217" s="201"/>
      <c r="AE217" s="201"/>
      <c r="AF217" s="201"/>
      <c r="AG217" s="201"/>
      <c r="AH217" s="201"/>
      <c r="AI217" s="234"/>
      <c r="AJ217" s="123"/>
      <c r="AK217" s="123"/>
      <c r="AL217" s="123"/>
      <c r="AM217" s="123"/>
      <c r="AN217" s="129"/>
      <c r="AO217" s="124"/>
      <c r="AP217" s="122"/>
      <c r="AQ217" s="127"/>
      <c r="AR217" s="123"/>
      <c r="AS217" s="123"/>
      <c r="AT217" s="123"/>
      <c r="AU217" s="123"/>
      <c r="AV217" s="251"/>
      <c r="AW217" s="123"/>
      <c r="AX217" s="123"/>
      <c r="AY217" s="129"/>
      <c r="AZ217" s="122"/>
      <c r="BA217" s="129"/>
      <c r="BB217" s="130"/>
      <c r="BC217" s="131"/>
      <c r="BD217" s="130"/>
      <c r="BE217" s="132"/>
      <c r="BF217" s="132"/>
      <c r="BG217" s="123"/>
      <c r="BH217" s="124"/>
      <c r="BI217" s="122"/>
      <c r="BJ217" s="123"/>
      <c r="BK217" s="123"/>
      <c r="BL217" s="123"/>
      <c r="BM217" s="129"/>
      <c r="BN217" s="122"/>
      <c r="BO217" s="123"/>
      <c r="BP217" s="129"/>
      <c r="BQ217" s="122"/>
      <c r="BR217" s="123"/>
      <c r="BS217" s="129"/>
      <c r="BT217" s="135"/>
      <c r="BU217" s="280"/>
      <c r="BV217" s="246"/>
      <c r="BW217" s="246"/>
      <c r="BX217" s="133"/>
      <c r="BY217" s="133"/>
      <c r="BZ217" s="122"/>
      <c r="CA217" s="123"/>
      <c r="CB217" s="123"/>
      <c r="CC217" s="124"/>
      <c r="CD217" s="127"/>
      <c r="CE217" s="127"/>
      <c r="CF217" s="123"/>
      <c r="CG217" s="123"/>
      <c r="CH217" s="123"/>
      <c r="CI217" s="123"/>
      <c r="CJ217" s="134"/>
      <c r="CK217" s="122"/>
      <c r="CL217" s="127"/>
      <c r="CM217" s="123"/>
      <c r="CN217" s="129"/>
      <c r="CO217" s="129"/>
      <c r="CP217" s="129"/>
      <c r="CQ217" s="134"/>
      <c r="CR217" s="133"/>
      <c r="CS217" s="133"/>
      <c r="CT217" s="133"/>
      <c r="CU217" s="135"/>
      <c r="CV217" s="280"/>
      <c r="CW217" s="135"/>
      <c r="CX217" s="133"/>
      <c r="CY217" s="133"/>
      <c r="CZ217" s="133"/>
      <c r="DA217" s="133"/>
      <c r="DB217" s="133"/>
      <c r="DC217" s="133"/>
      <c r="DD217" s="133"/>
      <c r="DE217" s="133"/>
      <c r="DF217" s="133"/>
      <c r="DG217" s="133"/>
      <c r="DH217" s="133"/>
      <c r="DI217" s="122"/>
      <c r="DJ217" s="129"/>
      <c r="DK217" s="214"/>
      <c r="DL217" s="129"/>
      <c r="DM217" s="122"/>
      <c r="DN217" s="129"/>
      <c r="DO217" s="122"/>
      <c r="DP217" s="129"/>
      <c r="DQ217" s="133"/>
      <c r="DR217" s="122"/>
      <c r="DS217" s="129"/>
      <c r="DT217" s="133"/>
      <c r="DU217" s="122"/>
      <c r="DV217" s="123"/>
      <c r="DW217" s="214"/>
      <c r="DX217" s="134"/>
      <c r="DY217" s="305"/>
      <c r="DZ217" s="134"/>
      <c r="EA217" s="122"/>
      <c r="EB217" s="129"/>
      <c r="EC217" s="122"/>
      <c r="ED217" s="129"/>
      <c r="EE217" s="122"/>
      <c r="EF217" s="129"/>
      <c r="EG217" s="122"/>
      <c r="EH217" s="124"/>
    </row>
    <row r="218" spans="1:138" outlineLevel="2">
      <c r="A218" s="459"/>
      <c r="B218" s="465">
        <v>1</v>
      </c>
      <c r="C218" s="459"/>
      <c r="D218" s="459"/>
      <c r="E218" s="459"/>
      <c r="F218" s="459"/>
      <c r="G218" s="459"/>
      <c r="H218" s="459"/>
      <c r="I218" s="459"/>
      <c r="J218" s="459"/>
      <c r="K218" s="460"/>
      <c r="L218" s="459"/>
      <c r="M218" s="459"/>
      <c r="N218" s="459"/>
      <c r="O218" s="459"/>
      <c r="P218" s="459"/>
      <c r="Q218" s="459"/>
      <c r="R218" s="459"/>
      <c r="S218" s="446"/>
      <c r="T218" s="122"/>
      <c r="U218" s="123"/>
      <c r="V218" s="126"/>
      <c r="W218" s="123"/>
      <c r="X218" s="128"/>
      <c r="Y218" s="123"/>
      <c r="Z218" s="123"/>
      <c r="AA218" s="123"/>
      <c r="AB218" s="124"/>
      <c r="AC218" s="127"/>
      <c r="AD218" s="201"/>
      <c r="AE218" s="201"/>
      <c r="AF218" s="201"/>
      <c r="AG218" s="201"/>
      <c r="AH218" s="201"/>
      <c r="AI218" s="234"/>
      <c r="AJ218" s="123"/>
      <c r="AK218" s="123"/>
      <c r="AL218" s="123"/>
      <c r="AM218" s="123"/>
      <c r="AN218" s="129"/>
      <c r="AO218" s="124"/>
      <c r="AP218" s="122"/>
      <c r="AQ218" s="127"/>
      <c r="AR218" s="123"/>
      <c r="AS218" s="123"/>
      <c r="AT218" s="123"/>
      <c r="AU218" s="123"/>
      <c r="AV218" s="251"/>
      <c r="AW218" s="123"/>
      <c r="AX218" s="123"/>
      <c r="AY218" s="129"/>
      <c r="AZ218" s="122"/>
      <c r="BA218" s="129"/>
      <c r="BB218" s="130"/>
      <c r="BC218" s="131"/>
      <c r="BD218" s="130"/>
      <c r="BE218" s="132"/>
      <c r="BF218" s="132"/>
      <c r="BG218" s="123"/>
      <c r="BH218" s="124"/>
      <c r="BI218" s="122"/>
      <c r="BJ218" s="123"/>
      <c r="BK218" s="123"/>
      <c r="BL218" s="123"/>
      <c r="BM218" s="129"/>
      <c r="BN218" s="122"/>
      <c r="BO218" s="123"/>
      <c r="BP218" s="129"/>
      <c r="BQ218" s="122"/>
      <c r="BR218" s="123"/>
      <c r="BS218" s="129"/>
      <c r="BT218" s="135"/>
      <c r="BU218" s="280"/>
      <c r="BV218" s="246"/>
      <c r="BW218" s="246"/>
      <c r="BX218" s="133"/>
      <c r="BY218" s="133"/>
      <c r="BZ218" s="122"/>
      <c r="CA218" s="123"/>
      <c r="CB218" s="123"/>
      <c r="CC218" s="124"/>
      <c r="CD218" s="127"/>
      <c r="CE218" s="127"/>
      <c r="CF218" s="123"/>
      <c r="CG218" s="123"/>
      <c r="CH218" s="123"/>
      <c r="CI218" s="123"/>
      <c r="CJ218" s="134"/>
      <c r="CK218" s="122"/>
      <c r="CL218" s="127"/>
      <c r="CM218" s="123"/>
      <c r="CN218" s="129"/>
      <c r="CO218" s="129"/>
      <c r="CP218" s="129"/>
      <c r="CQ218" s="134"/>
      <c r="CR218" s="133"/>
      <c r="CS218" s="133"/>
      <c r="CT218" s="133"/>
      <c r="CU218" s="135"/>
      <c r="CV218" s="280"/>
      <c r="CW218" s="135"/>
      <c r="CX218" s="133"/>
      <c r="CY218" s="133"/>
      <c r="CZ218" s="133"/>
      <c r="DA218" s="133"/>
      <c r="DB218" s="133"/>
      <c r="DC218" s="133"/>
      <c r="DD218" s="133"/>
      <c r="DE218" s="133"/>
      <c r="DF218" s="133"/>
      <c r="DG218" s="133"/>
      <c r="DH218" s="133"/>
      <c r="DI218" s="122"/>
      <c r="DJ218" s="129"/>
      <c r="DK218" s="214"/>
      <c r="DL218" s="129"/>
      <c r="DM218" s="122"/>
      <c r="DN218" s="129"/>
      <c r="DO218" s="122"/>
      <c r="DP218" s="129"/>
      <c r="DQ218" s="133"/>
      <c r="DR218" s="122"/>
      <c r="DS218" s="129"/>
      <c r="DT218" s="133"/>
      <c r="DU218" s="122"/>
      <c r="DV218" s="123"/>
      <c r="DW218" s="214"/>
      <c r="DX218" s="134"/>
      <c r="DY218" s="305"/>
      <c r="DZ218" s="134"/>
      <c r="EA218" s="122"/>
      <c r="EB218" s="129"/>
      <c r="EC218" s="122"/>
      <c r="ED218" s="129"/>
      <c r="EE218" s="122"/>
      <c r="EF218" s="129"/>
      <c r="EG218" s="122"/>
      <c r="EH218" s="124"/>
    </row>
    <row r="219" spans="1:138" outlineLevel="2">
      <c r="A219" s="459"/>
      <c r="B219" s="465">
        <v>1.0104166666666701</v>
      </c>
      <c r="C219" s="459"/>
      <c r="D219" s="459"/>
      <c r="E219" s="459"/>
      <c r="F219" s="459"/>
      <c r="G219" s="459"/>
      <c r="H219" s="459"/>
      <c r="I219" s="459"/>
      <c r="J219" s="459"/>
      <c r="K219" s="460"/>
      <c r="L219" s="459"/>
      <c r="M219" s="459"/>
      <c r="N219" s="459"/>
      <c r="O219" s="459"/>
      <c r="P219" s="459"/>
      <c r="Q219" s="459"/>
      <c r="R219" s="459"/>
      <c r="S219" s="446"/>
      <c r="T219" s="122"/>
      <c r="U219" s="123"/>
      <c r="V219" s="126"/>
      <c r="W219" s="123"/>
      <c r="X219" s="128"/>
      <c r="Y219" s="123"/>
      <c r="Z219" s="123"/>
      <c r="AA219" s="123"/>
      <c r="AB219" s="124"/>
      <c r="AC219" s="127"/>
      <c r="AD219" s="201"/>
      <c r="AE219" s="201"/>
      <c r="AF219" s="201"/>
      <c r="AG219" s="201"/>
      <c r="AH219" s="201"/>
      <c r="AI219" s="234"/>
      <c r="AJ219" s="123"/>
      <c r="AK219" s="123"/>
      <c r="AL219" s="123"/>
      <c r="AM219" s="123"/>
      <c r="AN219" s="129"/>
      <c r="AO219" s="124"/>
      <c r="AP219" s="122"/>
      <c r="AQ219" s="127"/>
      <c r="AR219" s="123"/>
      <c r="AS219" s="123"/>
      <c r="AT219" s="123"/>
      <c r="AU219" s="123"/>
      <c r="AV219" s="251"/>
      <c r="AW219" s="123"/>
      <c r="AX219" s="123"/>
      <c r="AY219" s="129"/>
      <c r="AZ219" s="122"/>
      <c r="BA219" s="129"/>
      <c r="BB219" s="130"/>
      <c r="BC219" s="131"/>
      <c r="BD219" s="130"/>
      <c r="BE219" s="132"/>
      <c r="BF219" s="132"/>
      <c r="BG219" s="123"/>
      <c r="BH219" s="124"/>
      <c r="BI219" s="122"/>
      <c r="BJ219" s="123"/>
      <c r="BK219" s="123"/>
      <c r="BL219" s="123"/>
      <c r="BM219" s="129"/>
      <c r="BN219" s="122"/>
      <c r="BO219" s="123"/>
      <c r="BP219" s="129"/>
      <c r="BQ219" s="122"/>
      <c r="BR219" s="123"/>
      <c r="BS219" s="129"/>
      <c r="BT219" s="135"/>
      <c r="BU219" s="280"/>
      <c r="BV219" s="246"/>
      <c r="BW219" s="246"/>
      <c r="BX219" s="133"/>
      <c r="BY219" s="133"/>
      <c r="BZ219" s="122"/>
      <c r="CA219" s="123"/>
      <c r="CB219" s="123"/>
      <c r="CC219" s="124"/>
      <c r="CD219" s="127"/>
      <c r="CE219" s="127"/>
      <c r="CF219" s="123"/>
      <c r="CG219" s="123"/>
      <c r="CH219" s="123"/>
      <c r="CI219" s="123"/>
      <c r="CJ219" s="134"/>
      <c r="CK219" s="122"/>
      <c r="CL219" s="127"/>
      <c r="CM219" s="123"/>
      <c r="CN219" s="129"/>
      <c r="CO219" s="129"/>
      <c r="CP219" s="129"/>
      <c r="CQ219" s="134"/>
      <c r="CR219" s="133"/>
      <c r="CS219" s="133"/>
      <c r="CT219" s="133"/>
      <c r="CU219" s="135"/>
      <c r="CV219" s="280"/>
      <c r="CW219" s="135"/>
      <c r="CX219" s="133"/>
      <c r="CY219" s="133"/>
      <c r="CZ219" s="133"/>
      <c r="DA219" s="133"/>
      <c r="DB219" s="133"/>
      <c r="DC219" s="133"/>
      <c r="DD219" s="133"/>
      <c r="DE219" s="133"/>
      <c r="DF219" s="133"/>
      <c r="DG219" s="133"/>
      <c r="DH219" s="133"/>
      <c r="DI219" s="122"/>
      <c r="DJ219" s="129"/>
      <c r="DK219" s="214"/>
      <c r="DL219" s="129"/>
      <c r="DM219" s="122"/>
      <c r="DN219" s="129"/>
      <c r="DO219" s="122"/>
      <c r="DP219" s="129"/>
      <c r="DQ219" s="133"/>
      <c r="DR219" s="122"/>
      <c r="DS219" s="129"/>
      <c r="DT219" s="133"/>
      <c r="DU219" s="122"/>
      <c r="DV219" s="123"/>
      <c r="DW219" s="214"/>
      <c r="DX219" s="134"/>
      <c r="DY219" s="305"/>
      <c r="DZ219" s="134"/>
      <c r="EA219" s="122"/>
      <c r="EB219" s="129"/>
      <c r="EC219" s="122"/>
      <c r="ED219" s="129"/>
      <c r="EE219" s="122"/>
      <c r="EF219" s="129"/>
      <c r="EG219" s="122"/>
      <c r="EH219" s="124"/>
    </row>
    <row r="220" spans="1:138" outlineLevel="2">
      <c r="A220" s="459"/>
      <c r="B220" s="465">
        <v>1.0208333333333299</v>
      </c>
      <c r="C220" s="459"/>
      <c r="D220" s="459"/>
      <c r="E220" s="459"/>
      <c r="F220" s="459"/>
      <c r="G220" s="459"/>
      <c r="H220" s="459"/>
      <c r="I220" s="459"/>
      <c r="J220" s="459"/>
      <c r="K220" s="460"/>
      <c r="L220" s="459"/>
      <c r="M220" s="459"/>
      <c r="N220" s="459"/>
      <c r="O220" s="459"/>
      <c r="P220" s="459"/>
      <c r="Q220" s="459"/>
      <c r="R220" s="459"/>
      <c r="S220" s="446"/>
      <c r="T220" s="122"/>
      <c r="U220" s="123"/>
      <c r="V220" s="126"/>
      <c r="W220" s="123"/>
      <c r="X220" s="128"/>
      <c r="Y220" s="123"/>
      <c r="Z220" s="123"/>
      <c r="AA220" s="123"/>
      <c r="AB220" s="124"/>
      <c r="AC220" s="127"/>
      <c r="AD220" s="201"/>
      <c r="AE220" s="201"/>
      <c r="AF220" s="201"/>
      <c r="AG220" s="201"/>
      <c r="AH220" s="201"/>
      <c r="AI220" s="234"/>
      <c r="AJ220" s="123"/>
      <c r="AK220" s="123"/>
      <c r="AL220" s="123"/>
      <c r="AM220" s="123"/>
      <c r="AN220" s="129"/>
      <c r="AO220" s="124"/>
      <c r="AP220" s="122"/>
      <c r="AQ220" s="127"/>
      <c r="AR220" s="123"/>
      <c r="AS220" s="123"/>
      <c r="AT220" s="123"/>
      <c r="AU220" s="123"/>
      <c r="AV220" s="251"/>
      <c r="AW220" s="123"/>
      <c r="AX220" s="123"/>
      <c r="AY220" s="129"/>
      <c r="AZ220" s="122"/>
      <c r="BA220" s="129"/>
      <c r="BB220" s="130"/>
      <c r="BC220" s="131"/>
      <c r="BD220" s="130"/>
      <c r="BE220" s="132"/>
      <c r="BF220" s="132"/>
      <c r="BG220" s="123"/>
      <c r="BH220" s="124"/>
      <c r="BI220" s="122"/>
      <c r="BJ220" s="123"/>
      <c r="BK220" s="123"/>
      <c r="BL220" s="123"/>
      <c r="BM220" s="129"/>
      <c r="BN220" s="122"/>
      <c r="BO220" s="123"/>
      <c r="BP220" s="129"/>
      <c r="BQ220" s="122"/>
      <c r="BR220" s="123"/>
      <c r="BS220" s="129"/>
      <c r="BT220" s="135"/>
      <c r="BU220" s="280"/>
      <c r="BV220" s="246"/>
      <c r="BW220" s="246"/>
      <c r="BX220" s="133"/>
      <c r="BY220" s="133"/>
      <c r="BZ220" s="122"/>
      <c r="CA220" s="123"/>
      <c r="CB220" s="123"/>
      <c r="CC220" s="124"/>
      <c r="CD220" s="127"/>
      <c r="CE220" s="127"/>
      <c r="CF220" s="123"/>
      <c r="CG220" s="123"/>
      <c r="CH220" s="123"/>
      <c r="CI220" s="123"/>
      <c r="CJ220" s="134"/>
      <c r="CK220" s="122"/>
      <c r="CL220" s="127"/>
      <c r="CM220" s="123"/>
      <c r="CN220" s="129"/>
      <c r="CO220" s="129"/>
      <c r="CP220" s="129"/>
      <c r="CQ220" s="134"/>
      <c r="CR220" s="133"/>
      <c r="CS220" s="133"/>
      <c r="CT220" s="133"/>
      <c r="CU220" s="135"/>
      <c r="CV220" s="280"/>
      <c r="CW220" s="135"/>
      <c r="CX220" s="133"/>
      <c r="CY220" s="133"/>
      <c r="CZ220" s="133"/>
      <c r="DA220" s="133"/>
      <c r="DB220" s="133"/>
      <c r="DC220" s="133"/>
      <c r="DD220" s="133"/>
      <c r="DE220" s="133"/>
      <c r="DF220" s="133"/>
      <c r="DG220" s="133"/>
      <c r="DH220" s="133"/>
      <c r="DI220" s="122"/>
      <c r="DJ220" s="129"/>
      <c r="DK220" s="214"/>
      <c r="DL220" s="129"/>
      <c r="DM220" s="122"/>
      <c r="DN220" s="129"/>
      <c r="DO220" s="122"/>
      <c r="DP220" s="129"/>
      <c r="DQ220" s="133"/>
      <c r="DR220" s="122"/>
      <c r="DS220" s="129"/>
      <c r="DT220" s="133"/>
      <c r="DU220" s="122"/>
      <c r="DV220" s="123"/>
      <c r="DW220" s="214"/>
      <c r="DX220" s="134"/>
      <c r="DY220" s="305"/>
      <c r="DZ220" s="134"/>
      <c r="EA220" s="122"/>
      <c r="EB220" s="129"/>
      <c r="EC220" s="122"/>
      <c r="ED220" s="129"/>
      <c r="EE220" s="122"/>
      <c r="EF220" s="129"/>
      <c r="EG220" s="122"/>
      <c r="EH220" s="124"/>
    </row>
    <row r="221" spans="1:138" outlineLevel="2">
      <c r="A221" s="459"/>
      <c r="B221" s="465">
        <v>1.03125</v>
      </c>
      <c r="C221" s="459"/>
      <c r="D221" s="459"/>
      <c r="E221" s="459"/>
      <c r="F221" s="459"/>
      <c r="G221" s="459"/>
      <c r="H221" s="459"/>
      <c r="I221" s="459"/>
      <c r="J221" s="459"/>
      <c r="K221" s="460"/>
      <c r="L221" s="459"/>
      <c r="M221" s="459"/>
      <c r="N221" s="459"/>
      <c r="O221" s="459"/>
      <c r="P221" s="459"/>
      <c r="Q221" s="459"/>
      <c r="R221" s="459"/>
      <c r="S221" s="446"/>
      <c r="T221" s="122"/>
      <c r="U221" s="123"/>
      <c r="V221" s="126"/>
      <c r="W221" s="123"/>
      <c r="X221" s="128"/>
      <c r="Y221" s="123"/>
      <c r="Z221" s="123"/>
      <c r="AA221" s="123"/>
      <c r="AB221" s="124"/>
      <c r="AC221" s="127"/>
      <c r="AD221" s="201"/>
      <c r="AE221" s="201"/>
      <c r="AF221" s="201"/>
      <c r="AG221" s="201"/>
      <c r="AH221" s="201"/>
      <c r="AI221" s="234"/>
      <c r="AJ221" s="123"/>
      <c r="AK221" s="123"/>
      <c r="AL221" s="123"/>
      <c r="AM221" s="123"/>
      <c r="AN221" s="129"/>
      <c r="AO221" s="124"/>
      <c r="AP221" s="122"/>
      <c r="AQ221" s="127"/>
      <c r="AR221" s="123"/>
      <c r="AS221" s="123"/>
      <c r="AT221" s="123"/>
      <c r="AU221" s="123"/>
      <c r="AV221" s="251"/>
      <c r="AW221" s="123"/>
      <c r="AX221" s="123"/>
      <c r="AY221" s="129"/>
      <c r="AZ221" s="122"/>
      <c r="BA221" s="129"/>
      <c r="BB221" s="130"/>
      <c r="BC221" s="131"/>
      <c r="BD221" s="130"/>
      <c r="BE221" s="132"/>
      <c r="BF221" s="132"/>
      <c r="BG221" s="123"/>
      <c r="BH221" s="124"/>
      <c r="BI221" s="122"/>
      <c r="BJ221" s="123"/>
      <c r="BK221" s="123"/>
      <c r="BL221" s="123"/>
      <c r="BM221" s="129"/>
      <c r="BN221" s="122"/>
      <c r="BO221" s="123"/>
      <c r="BP221" s="129"/>
      <c r="BQ221" s="122"/>
      <c r="BR221" s="123"/>
      <c r="BS221" s="129"/>
      <c r="BT221" s="135"/>
      <c r="BU221" s="280"/>
      <c r="BV221" s="246"/>
      <c r="BW221" s="246"/>
      <c r="BX221" s="133"/>
      <c r="BY221" s="133"/>
      <c r="BZ221" s="122"/>
      <c r="CA221" s="123"/>
      <c r="CB221" s="123"/>
      <c r="CC221" s="124"/>
      <c r="CD221" s="127"/>
      <c r="CE221" s="127"/>
      <c r="CF221" s="123"/>
      <c r="CG221" s="123"/>
      <c r="CH221" s="123"/>
      <c r="CI221" s="123"/>
      <c r="CJ221" s="134"/>
      <c r="CK221" s="122"/>
      <c r="CL221" s="127"/>
      <c r="CM221" s="123"/>
      <c r="CN221" s="129"/>
      <c r="CO221" s="129"/>
      <c r="CP221" s="129"/>
      <c r="CQ221" s="134"/>
      <c r="CR221" s="133"/>
      <c r="CS221" s="133"/>
      <c r="CT221" s="133"/>
      <c r="CU221" s="135"/>
      <c r="CV221" s="280"/>
      <c r="CW221" s="135"/>
      <c r="CX221" s="133"/>
      <c r="CY221" s="133"/>
      <c r="CZ221" s="133"/>
      <c r="DA221" s="133"/>
      <c r="DB221" s="133"/>
      <c r="DC221" s="133"/>
      <c r="DD221" s="133"/>
      <c r="DE221" s="133"/>
      <c r="DF221" s="133"/>
      <c r="DG221" s="133"/>
      <c r="DH221" s="133"/>
      <c r="DI221" s="122"/>
      <c r="DJ221" s="129"/>
      <c r="DK221" s="214"/>
      <c r="DL221" s="129"/>
      <c r="DM221" s="122"/>
      <c r="DN221" s="129"/>
      <c r="DO221" s="122"/>
      <c r="DP221" s="129"/>
      <c r="DQ221" s="133"/>
      <c r="DR221" s="122"/>
      <c r="DS221" s="129"/>
      <c r="DT221" s="133"/>
      <c r="DU221" s="122"/>
      <c r="DV221" s="123"/>
      <c r="DW221" s="214"/>
      <c r="DX221" s="134"/>
      <c r="DY221" s="305"/>
      <c r="DZ221" s="134"/>
      <c r="EA221" s="122"/>
      <c r="EB221" s="129"/>
      <c r="EC221" s="122"/>
      <c r="ED221" s="129"/>
      <c r="EE221" s="122"/>
      <c r="EF221" s="129"/>
      <c r="EG221" s="122"/>
      <c r="EH221" s="124"/>
    </row>
    <row r="222" spans="1:138" outlineLevel="2">
      <c r="A222" s="459"/>
      <c r="B222" s="465">
        <v>1.0416666666666701</v>
      </c>
      <c r="C222" s="459"/>
      <c r="D222" s="459"/>
      <c r="E222" s="459"/>
      <c r="F222" s="459"/>
      <c r="G222" s="459"/>
      <c r="H222" s="459"/>
      <c r="I222" s="459"/>
      <c r="J222" s="459"/>
      <c r="K222" s="460"/>
      <c r="L222" s="459"/>
      <c r="M222" s="459"/>
      <c r="N222" s="459"/>
      <c r="O222" s="459"/>
      <c r="P222" s="459"/>
      <c r="Q222" s="459"/>
      <c r="R222" s="459"/>
      <c r="S222" s="446"/>
      <c r="T222" s="122"/>
      <c r="U222" s="123"/>
      <c r="V222" s="126"/>
      <c r="W222" s="123"/>
      <c r="X222" s="128"/>
      <c r="Y222" s="123"/>
      <c r="Z222" s="123"/>
      <c r="AA222" s="123"/>
      <c r="AB222" s="124"/>
      <c r="AC222" s="127"/>
      <c r="AD222" s="201"/>
      <c r="AE222" s="201"/>
      <c r="AF222" s="201"/>
      <c r="AG222" s="201"/>
      <c r="AH222" s="201"/>
      <c r="AI222" s="234"/>
      <c r="AJ222" s="123"/>
      <c r="AK222" s="123"/>
      <c r="AL222" s="123"/>
      <c r="AM222" s="123"/>
      <c r="AN222" s="129"/>
      <c r="AO222" s="124"/>
      <c r="AP222" s="122"/>
      <c r="AQ222" s="127"/>
      <c r="AR222" s="123"/>
      <c r="AS222" s="123"/>
      <c r="AT222" s="123"/>
      <c r="AU222" s="123"/>
      <c r="AV222" s="251"/>
      <c r="AW222" s="123"/>
      <c r="AX222" s="123"/>
      <c r="AY222" s="129"/>
      <c r="AZ222" s="122"/>
      <c r="BA222" s="129"/>
      <c r="BB222" s="130"/>
      <c r="BC222" s="131"/>
      <c r="BD222" s="130"/>
      <c r="BE222" s="132"/>
      <c r="BF222" s="132"/>
      <c r="BG222" s="123"/>
      <c r="BH222" s="124"/>
      <c r="BI222" s="122"/>
      <c r="BJ222" s="123"/>
      <c r="BK222" s="123"/>
      <c r="BL222" s="123"/>
      <c r="BM222" s="129"/>
      <c r="BN222" s="122"/>
      <c r="BO222" s="123"/>
      <c r="BP222" s="129"/>
      <c r="BQ222" s="122"/>
      <c r="BR222" s="123"/>
      <c r="BS222" s="129"/>
      <c r="BT222" s="135"/>
      <c r="BU222" s="280"/>
      <c r="BV222" s="246"/>
      <c r="BW222" s="246"/>
      <c r="BX222" s="133"/>
      <c r="BY222" s="133"/>
      <c r="BZ222" s="122"/>
      <c r="CA222" s="123"/>
      <c r="CB222" s="123"/>
      <c r="CC222" s="124"/>
      <c r="CD222" s="127"/>
      <c r="CE222" s="127"/>
      <c r="CF222" s="123"/>
      <c r="CG222" s="123"/>
      <c r="CH222" s="123"/>
      <c r="CI222" s="123"/>
      <c r="CJ222" s="134"/>
      <c r="CK222" s="122"/>
      <c r="CL222" s="127"/>
      <c r="CM222" s="123"/>
      <c r="CN222" s="129"/>
      <c r="CO222" s="129"/>
      <c r="CP222" s="129"/>
      <c r="CQ222" s="134"/>
      <c r="CR222" s="133"/>
      <c r="CS222" s="133"/>
      <c r="CT222" s="133"/>
      <c r="CU222" s="135"/>
      <c r="CV222" s="280"/>
      <c r="CW222" s="135"/>
      <c r="CX222" s="133"/>
      <c r="CY222" s="133"/>
      <c r="CZ222" s="133"/>
      <c r="DA222" s="133"/>
      <c r="DB222" s="133"/>
      <c r="DC222" s="133"/>
      <c r="DD222" s="133"/>
      <c r="DE222" s="133"/>
      <c r="DF222" s="133"/>
      <c r="DG222" s="133"/>
      <c r="DH222" s="133"/>
      <c r="DI222" s="122"/>
      <c r="DJ222" s="129"/>
      <c r="DK222" s="214"/>
      <c r="DL222" s="129"/>
      <c r="DM222" s="122"/>
      <c r="DN222" s="129"/>
      <c r="DO222" s="122"/>
      <c r="DP222" s="129"/>
      <c r="DQ222" s="133"/>
      <c r="DR222" s="122"/>
      <c r="DS222" s="129"/>
      <c r="DT222" s="133"/>
      <c r="DU222" s="122"/>
      <c r="DV222" s="123"/>
      <c r="DW222" s="214"/>
      <c r="DX222" s="134"/>
      <c r="DY222" s="305"/>
      <c r="DZ222" s="134"/>
      <c r="EA222" s="122"/>
      <c r="EB222" s="129"/>
      <c r="EC222" s="122"/>
      <c r="ED222" s="129"/>
      <c r="EE222" s="122"/>
      <c r="EF222" s="129"/>
      <c r="EG222" s="122"/>
      <c r="EH222" s="124"/>
    </row>
    <row r="223" spans="1:138" outlineLevel="2">
      <c r="A223" s="459"/>
      <c r="B223" s="465">
        <v>1.0520833333333299</v>
      </c>
      <c r="C223" s="459"/>
      <c r="D223" s="459"/>
      <c r="E223" s="459"/>
      <c r="F223" s="459"/>
      <c r="G223" s="459"/>
      <c r="H223" s="459"/>
      <c r="I223" s="459"/>
      <c r="J223" s="459"/>
      <c r="K223" s="460"/>
      <c r="L223" s="459"/>
      <c r="M223" s="459"/>
      <c r="N223" s="459"/>
      <c r="O223" s="459"/>
      <c r="P223" s="459"/>
      <c r="Q223" s="459"/>
      <c r="R223" s="459"/>
      <c r="S223" s="446"/>
      <c r="T223" s="122"/>
      <c r="U223" s="123"/>
      <c r="V223" s="126"/>
      <c r="W223" s="123"/>
      <c r="X223" s="128"/>
      <c r="Y223" s="123"/>
      <c r="Z223" s="123"/>
      <c r="AA223" s="123"/>
      <c r="AB223" s="124"/>
      <c r="AC223" s="127"/>
      <c r="AD223" s="201"/>
      <c r="AE223" s="201"/>
      <c r="AF223" s="201"/>
      <c r="AG223" s="201"/>
      <c r="AH223" s="201"/>
      <c r="AI223" s="234"/>
      <c r="AJ223" s="123"/>
      <c r="AK223" s="123"/>
      <c r="AL223" s="123"/>
      <c r="AM223" s="123"/>
      <c r="AN223" s="129"/>
      <c r="AO223" s="124"/>
      <c r="AP223" s="122"/>
      <c r="AQ223" s="127"/>
      <c r="AR223" s="123"/>
      <c r="AS223" s="123"/>
      <c r="AT223" s="123"/>
      <c r="AU223" s="123"/>
      <c r="AV223" s="251"/>
      <c r="AW223" s="123"/>
      <c r="AX223" s="123"/>
      <c r="AY223" s="129"/>
      <c r="AZ223" s="122"/>
      <c r="BA223" s="129"/>
      <c r="BB223" s="130"/>
      <c r="BC223" s="131"/>
      <c r="BD223" s="130"/>
      <c r="BE223" s="132"/>
      <c r="BF223" s="132"/>
      <c r="BG223" s="123"/>
      <c r="BH223" s="124"/>
      <c r="BI223" s="122"/>
      <c r="BJ223" s="123"/>
      <c r="BK223" s="123"/>
      <c r="BL223" s="123"/>
      <c r="BM223" s="129"/>
      <c r="BN223" s="122"/>
      <c r="BO223" s="123"/>
      <c r="BP223" s="129"/>
      <c r="BQ223" s="122"/>
      <c r="BR223" s="123"/>
      <c r="BS223" s="129"/>
      <c r="BT223" s="135"/>
      <c r="BU223" s="280"/>
      <c r="BV223" s="246"/>
      <c r="BW223" s="246"/>
      <c r="BX223" s="133"/>
      <c r="BY223" s="133"/>
      <c r="BZ223" s="122"/>
      <c r="CA223" s="123"/>
      <c r="CB223" s="123"/>
      <c r="CC223" s="124"/>
      <c r="CD223" s="127"/>
      <c r="CE223" s="127"/>
      <c r="CF223" s="123"/>
      <c r="CG223" s="123"/>
      <c r="CH223" s="123"/>
      <c r="CI223" s="123"/>
      <c r="CJ223" s="134"/>
      <c r="CK223" s="122"/>
      <c r="CL223" s="127"/>
      <c r="CM223" s="123"/>
      <c r="CN223" s="129"/>
      <c r="CO223" s="129"/>
      <c r="CP223" s="129"/>
      <c r="CQ223" s="134"/>
      <c r="CR223" s="133"/>
      <c r="CS223" s="133"/>
      <c r="CT223" s="133"/>
      <c r="CU223" s="135"/>
      <c r="CV223" s="280"/>
      <c r="CW223" s="135"/>
      <c r="CX223" s="133"/>
      <c r="CY223" s="133"/>
      <c r="CZ223" s="133"/>
      <c r="DA223" s="133"/>
      <c r="DB223" s="133"/>
      <c r="DC223" s="133"/>
      <c r="DD223" s="133"/>
      <c r="DE223" s="133"/>
      <c r="DF223" s="133"/>
      <c r="DG223" s="133"/>
      <c r="DH223" s="133"/>
      <c r="DI223" s="122"/>
      <c r="DJ223" s="129"/>
      <c r="DK223" s="214"/>
      <c r="DL223" s="129"/>
      <c r="DM223" s="122"/>
      <c r="DN223" s="129"/>
      <c r="DO223" s="122"/>
      <c r="DP223" s="129"/>
      <c r="DQ223" s="133"/>
      <c r="DR223" s="122"/>
      <c r="DS223" s="129"/>
      <c r="DT223" s="133"/>
      <c r="DU223" s="122"/>
      <c r="DV223" s="123"/>
      <c r="DW223" s="214"/>
      <c r="DX223" s="134"/>
      <c r="DY223" s="305"/>
      <c r="DZ223" s="134"/>
      <c r="EA223" s="122"/>
      <c r="EB223" s="129"/>
      <c r="EC223" s="122"/>
      <c r="ED223" s="129"/>
      <c r="EE223" s="122"/>
      <c r="EF223" s="129"/>
      <c r="EG223" s="122"/>
      <c r="EH223" s="124"/>
    </row>
    <row r="224" spans="1:138" outlineLevel="2">
      <c r="A224" s="459"/>
      <c r="B224" s="465">
        <v>1.0625</v>
      </c>
      <c r="C224" s="459"/>
      <c r="D224" s="459"/>
      <c r="E224" s="459"/>
      <c r="F224" s="459"/>
      <c r="G224" s="459"/>
      <c r="H224" s="459"/>
      <c r="I224" s="459"/>
      <c r="J224" s="459"/>
      <c r="K224" s="460"/>
      <c r="L224" s="459"/>
      <c r="M224" s="459"/>
      <c r="N224" s="459"/>
      <c r="O224" s="459"/>
      <c r="P224" s="459"/>
      <c r="Q224" s="459"/>
      <c r="R224" s="459"/>
      <c r="S224" s="446"/>
      <c r="T224" s="122"/>
      <c r="U224" s="123"/>
      <c r="V224" s="126"/>
      <c r="W224" s="123"/>
      <c r="X224" s="128"/>
      <c r="Y224" s="123"/>
      <c r="Z224" s="123"/>
      <c r="AA224" s="123"/>
      <c r="AB224" s="124"/>
      <c r="AC224" s="127"/>
      <c r="AD224" s="201"/>
      <c r="AE224" s="201"/>
      <c r="AF224" s="201"/>
      <c r="AG224" s="201"/>
      <c r="AH224" s="201"/>
      <c r="AI224" s="234"/>
      <c r="AJ224" s="123"/>
      <c r="AK224" s="123"/>
      <c r="AL224" s="123"/>
      <c r="AM224" s="123"/>
      <c r="AN224" s="129"/>
      <c r="AO224" s="124"/>
      <c r="AP224" s="122"/>
      <c r="AQ224" s="127"/>
      <c r="AR224" s="123"/>
      <c r="AS224" s="123"/>
      <c r="AT224" s="123"/>
      <c r="AU224" s="123"/>
      <c r="AV224" s="251"/>
      <c r="AW224" s="123"/>
      <c r="AX224" s="123"/>
      <c r="AY224" s="129"/>
      <c r="AZ224" s="122"/>
      <c r="BA224" s="129"/>
      <c r="BB224" s="130"/>
      <c r="BC224" s="131"/>
      <c r="BD224" s="130"/>
      <c r="BE224" s="132"/>
      <c r="BF224" s="132"/>
      <c r="BG224" s="123"/>
      <c r="BH224" s="124"/>
      <c r="BI224" s="122"/>
      <c r="BJ224" s="123"/>
      <c r="BK224" s="123"/>
      <c r="BL224" s="123"/>
      <c r="BM224" s="129"/>
      <c r="BN224" s="122"/>
      <c r="BO224" s="123"/>
      <c r="BP224" s="129"/>
      <c r="BQ224" s="122"/>
      <c r="BR224" s="123"/>
      <c r="BS224" s="129"/>
      <c r="BT224" s="135"/>
      <c r="BU224" s="280"/>
      <c r="BV224" s="246"/>
      <c r="BW224" s="246"/>
      <c r="BX224" s="133"/>
      <c r="BY224" s="133"/>
      <c r="BZ224" s="122"/>
      <c r="CA224" s="123"/>
      <c r="CB224" s="123"/>
      <c r="CC224" s="124"/>
      <c r="CD224" s="127"/>
      <c r="CE224" s="127"/>
      <c r="CF224" s="123"/>
      <c r="CG224" s="123"/>
      <c r="CH224" s="123"/>
      <c r="CI224" s="123"/>
      <c r="CJ224" s="134"/>
      <c r="CK224" s="122"/>
      <c r="CL224" s="127"/>
      <c r="CM224" s="123"/>
      <c r="CN224" s="129"/>
      <c r="CO224" s="129"/>
      <c r="CP224" s="129"/>
      <c r="CQ224" s="134"/>
      <c r="CR224" s="133"/>
      <c r="CS224" s="133"/>
      <c r="CT224" s="133"/>
      <c r="CU224" s="135"/>
      <c r="CV224" s="280"/>
      <c r="CW224" s="135"/>
      <c r="CX224" s="133"/>
      <c r="CY224" s="133"/>
      <c r="CZ224" s="133"/>
      <c r="DA224" s="133"/>
      <c r="DB224" s="133"/>
      <c r="DC224" s="133"/>
      <c r="DD224" s="133"/>
      <c r="DE224" s="133"/>
      <c r="DF224" s="133"/>
      <c r="DG224" s="133"/>
      <c r="DH224" s="133"/>
      <c r="DI224" s="122"/>
      <c r="DJ224" s="129"/>
      <c r="DK224" s="214"/>
      <c r="DL224" s="129"/>
      <c r="DM224" s="122"/>
      <c r="DN224" s="129"/>
      <c r="DO224" s="122"/>
      <c r="DP224" s="129"/>
      <c r="DQ224" s="133"/>
      <c r="DR224" s="122"/>
      <c r="DS224" s="129"/>
      <c r="DT224" s="133"/>
      <c r="DU224" s="122"/>
      <c r="DV224" s="123"/>
      <c r="DW224" s="214"/>
      <c r="DX224" s="134"/>
      <c r="DY224" s="305"/>
      <c r="DZ224" s="134"/>
      <c r="EA224" s="122"/>
      <c r="EB224" s="129"/>
      <c r="EC224" s="122"/>
      <c r="ED224" s="129"/>
      <c r="EE224" s="122"/>
      <c r="EF224" s="129"/>
      <c r="EG224" s="122"/>
      <c r="EH224" s="124"/>
    </row>
    <row r="225" spans="1:138" outlineLevel="2">
      <c r="A225" s="459"/>
      <c r="B225" s="465">
        <v>1.0729166666666701</v>
      </c>
      <c r="C225" s="459"/>
      <c r="D225" s="459"/>
      <c r="E225" s="459"/>
      <c r="F225" s="459"/>
      <c r="G225" s="459"/>
      <c r="H225" s="459"/>
      <c r="I225" s="459"/>
      <c r="J225" s="459"/>
      <c r="K225" s="460"/>
      <c r="L225" s="459"/>
      <c r="M225" s="459"/>
      <c r="N225" s="459"/>
      <c r="O225" s="459"/>
      <c r="P225" s="459"/>
      <c r="Q225" s="459"/>
      <c r="R225" s="459"/>
      <c r="S225" s="446"/>
      <c r="T225" s="122"/>
      <c r="U225" s="123"/>
      <c r="V225" s="126"/>
      <c r="W225" s="123"/>
      <c r="X225" s="128"/>
      <c r="Y225" s="123"/>
      <c r="Z225" s="123"/>
      <c r="AA225" s="123"/>
      <c r="AB225" s="124"/>
      <c r="AC225" s="127"/>
      <c r="AD225" s="201"/>
      <c r="AE225" s="201"/>
      <c r="AF225" s="201"/>
      <c r="AG225" s="201"/>
      <c r="AH225" s="201"/>
      <c r="AI225" s="234"/>
      <c r="AJ225" s="123"/>
      <c r="AK225" s="123"/>
      <c r="AL225" s="123"/>
      <c r="AM225" s="123"/>
      <c r="AN225" s="129"/>
      <c r="AO225" s="124"/>
      <c r="AP225" s="122"/>
      <c r="AQ225" s="127"/>
      <c r="AR225" s="123"/>
      <c r="AS225" s="123"/>
      <c r="AT225" s="123"/>
      <c r="AU225" s="123"/>
      <c r="AV225" s="251"/>
      <c r="AW225" s="123"/>
      <c r="AX225" s="123"/>
      <c r="AY225" s="129"/>
      <c r="AZ225" s="122"/>
      <c r="BA225" s="129"/>
      <c r="BB225" s="130"/>
      <c r="BC225" s="131"/>
      <c r="BD225" s="130"/>
      <c r="BE225" s="132"/>
      <c r="BF225" s="132"/>
      <c r="BG225" s="123"/>
      <c r="BH225" s="124"/>
      <c r="BI225" s="122"/>
      <c r="BJ225" s="123"/>
      <c r="BK225" s="123"/>
      <c r="BL225" s="123"/>
      <c r="BM225" s="129"/>
      <c r="BN225" s="122"/>
      <c r="BO225" s="123"/>
      <c r="BP225" s="129"/>
      <c r="BQ225" s="122"/>
      <c r="BR225" s="123"/>
      <c r="BS225" s="129"/>
      <c r="BT225" s="135"/>
      <c r="BU225" s="280"/>
      <c r="BV225" s="246"/>
      <c r="BW225" s="246"/>
      <c r="BX225" s="133"/>
      <c r="BY225" s="133"/>
      <c r="BZ225" s="122"/>
      <c r="CA225" s="123"/>
      <c r="CB225" s="123"/>
      <c r="CC225" s="124"/>
      <c r="CD225" s="127"/>
      <c r="CE225" s="127"/>
      <c r="CF225" s="123"/>
      <c r="CG225" s="123"/>
      <c r="CH225" s="123"/>
      <c r="CI225" s="123"/>
      <c r="CJ225" s="134"/>
      <c r="CK225" s="122"/>
      <c r="CL225" s="127"/>
      <c r="CM225" s="123"/>
      <c r="CN225" s="129"/>
      <c r="CO225" s="129"/>
      <c r="CP225" s="129"/>
      <c r="CQ225" s="134"/>
      <c r="CR225" s="133"/>
      <c r="CS225" s="133"/>
      <c r="CT225" s="133"/>
      <c r="CU225" s="135"/>
      <c r="CV225" s="280"/>
      <c r="CW225" s="135"/>
      <c r="CX225" s="133"/>
      <c r="CY225" s="133"/>
      <c r="CZ225" s="133"/>
      <c r="DA225" s="133"/>
      <c r="DB225" s="133"/>
      <c r="DC225" s="133"/>
      <c r="DD225" s="133"/>
      <c r="DE225" s="133"/>
      <c r="DF225" s="133"/>
      <c r="DG225" s="133"/>
      <c r="DH225" s="133"/>
      <c r="DI225" s="122"/>
      <c r="DJ225" s="129"/>
      <c r="DK225" s="214"/>
      <c r="DL225" s="129"/>
      <c r="DM225" s="122"/>
      <c r="DN225" s="129"/>
      <c r="DO225" s="122"/>
      <c r="DP225" s="129"/>
      <c r="DQ225" s="133"/>
      <c r="DR225" s="122"/>
      <c r="DS225" s="129"/>
      <c r="DT225" s="133"/>
      <c r="DU225" s="122"/>
      <c r="DV225" s="123"/>
      <c r="DW225" s="214"/>
      <c r="DX225" s="134"/>
      <c r="DY225" s="305"/>
      <c r="DZ225" s="134"/>
      <c r="EA225" s="122"/>
      <c r="EB225" s="129"/>
      <c r="EC225" s="122"/>
      <c r="ED225" s="129"/>
      <c r="EE225" s="122"/>
      <c r="EF225" s="129"/>
      <c r="EG225" s="122"/>
      <c r="EH225" s="124"/>
    </row>
    <row r="226" spans="1:138" outlineLevel="2">
      <c r="A226" s="459"/>
      <c r="B226" s="465">
        <v>1.0833333333333299</v>
      </c>
      <c r="C226" s="459"/>
      <c r="D226" s="459"/>
      <c r="E226" s="459"/>
      <c r="F226" s="459"/>
      <c r="G226" s="459"/>
      <c r="H226" s="459"/>
      <c r="I226" s="459"/>
      <c r="J226" s="459"/>
      <c r="K226" s="460"/>
      <c r="L226" s="459"/>
      <c r="M226" s="459"/>
      <c r="N226" s="459"/>
      <c r="O226" s="459"/>
      <c r="P226" s="459"/>
      <c r="Q226" s="459"/>
      <c r="R226" s="459"/>
      <c r="S226" s="446"/>
      <c r="T226" s="122"/>
      <c r="U226" s="123"/>
      <c r="V226" s="126"/>
      <c r="W226" s="123"/>
      <c r="X226" s="128"/>
      <c r="Y226" s="123"/>
      <c r="Z226" s="123"/>
      <c r="AA226" s="123"/>
      <c r="AB226" s="124"/>
      <c r="AC226" s="127"/>
      <c r="AD226" s="201"/>
      <c r="AE226" s="201"/>
      <c r="AF226" s="201"/>
      <c r="AG226" s="201"/>
      <c r="AH226" s="201"/>
      <c r="AI226" s="234"/>
      <c r="AJ226" s="123"/>
      <c r="AK226" s="123"/>
      <c r="AL226" s="123"/>
      <c r="AM226" s="123"/>
      <c r="AN226" s="129"/>
      <c r="AO226" s="124"/>
      <c r="AP226" s="122"/>
      <c r="AQ226" s="127"/>
      <c r="AR226" s="123"/>
      <c r="AS226" s="123"/>
      <c r="AT226" s="123"/>
      <c r="AU226" s="123"/>
      <c r="AV226" s="251"/>
      <c r="AW226" s="123"/>
      <c r="AX226" s="123"/>
      <c r="AY226" s="129"/>
      <c r="AZ226" s="122"/>
      <c r="BA226" s="129"/>
      <c r="BB226" s="130"/>
      <c r="BC226" s="131"/>
      <c r="BD226" s="130"/>
      <c r="BE226" s="132"/>
      <c r="BF226" s="132"/>
      <c r="BG226" s="123"/>
      <c r="BH226" s="124"/>
      <c r="BI226" s="122"/>
      <c r="BJ226" s="123"/>
      <c r="BK226" s="123"/>
      <c r="BL226" s="123"/>
      <c r="BM226" s="129"/>
      <c r="BN226" s="122"/>
      <c r="BO226" s="123"/>
      <c r="BP226" s="129"/>
      <c r="BQ226" s="122"/>
      <c r="BR226" s="123"/>
      <c r="BS226" s="129"/>
      <c r="BT226" s="135"/>
      <c r="BU226" s="280"/>
      <c r="BV226" s="246"/>
      <c r="BW226" s="246"/>
      <c r="BX226" s="133"/>
      <c r="BY226" s="133"/>
      <c r="BZ226" s="122"/>
      <c r="CA226" s="123"/>
      <c r="CB226" s="123"/>
      <c r="CC226" s="124"/>
      <c r="CD226" s="127"/>
      <c r="CE226" s="127"/>
      <c r="CF226" s="123"/>
      <c r="CG226" s="123"/>
      <c r="CH226" s="123"/>
      <c r="CI226" s="123"/>
      <c r="CJ226" s="134"/>
      <c r="CK226" s="122"/>
      <c r="CL226" s="127"/>
      <c r="CM226" s="123"/>
      <c r="CN226" s="129"/>
      <c r="CO226" s="129"/>
      <c r="CP226" s="129"/>
      <c r="CQ226" s="134"/>
      <c r="CR226" s="133"/>
      <c r="CS226" s="133"/>
      <c r="CT226" s="133"/>
      <c r="CU226" s="135"/>
      <c r="CV226" s="280"/>
      <c r="CW226" s="135"/>
      <c r="CX226" s="133"/>
      <c r="CY226" s="133"/>
      <c r="CZ226" s="133"/>
      <c r="DA226" s="133"/>
      <c r="DB226" s="133"/>
      <c r="DC226" s="133"/>
      <c r="DD226" s="133"/>
      <c r="DE226" s="133"/>
      <c r="DF226" s="133"/>
      <c r="DG226" s="133"/>
      <c r="DH226" s="133"/>
      <c r="DI226" s="122"/>
      <c r="DJ226" s="129"/>
      <c r="DK226" s="214"/>
      <c r="DL226" s="129"/>
      <c r="DM226" s="122"/>
      <c r="DN226" s="129"/>
      <c r="DO226" s="122"/>
      <c r="DP226" s="129"/>
      <c r="DQ226" s="133"/>
      <c r="DR226" s="122"/>
      <c r="DS226" s="129"/>
      <c r="DT226" s="133"/>
      <c r="DU226" s="122"/>
      <c r="DV226" s="123"/>
      <c r="DW226" s="214"/>
      <c r="DX226" s="134"/>
      <c r="DY226" s="305"/>
      <c r="DZ226" s="134"/>
      <c r="EA226" s="122"/>
      <c r="EB226" s="129"/>
      <c r="EC226" s="122"/>
      <c r="ED226" s="129"/>
      <c r="EE226" s="122"/>
      <c r="EF226" s="129"/>
      <c r="EG226" s="122"/>
      <c r="EH226" s="124"/>
    </row>
    <row r="227" spans="1:138" outlineLevel="2">
      <c r="A227" s="459"/>
      <c r="B227" s="465">
        <v>1.09375</v>
      </c>
      <c r="C227" s="459"/>
      <c r="D227" s="459"/>
      <c r="E227" s="459"/>
      <c r="F227" s="459"/>
      <c r="G227" s="459"/>
      <c r="H227" s="459"/>
      <c r="I227" s="459"/>
      <c r="J227" s="459"/>
      <c r="K227" s="460"/>
      <c r="L227" s="459"/>
      <c r="M227" s="459"/>
      <c r="N227" s="459"/>
      <c r="O227" s="459"/>
      <c r="P227" s="459"/>
      <c r="Q227" s="459"/>
      <c r="R227" s="459"/>
      <c r="S227" s="446"/>
      <c r="T227" s="122"/>
      <c r="U227" s="123"/>
      <c r="V227" s="126"/>
      <c r="W227" s="123"/>
      <c r="X227" s="128"/>
      <c r="Y227" s="123"/>
      <c r="Z227" s="123"/>
      <c r="AA227" s="123"/>
      <c r="AB227" s="124"/>
      <c r="AC227" s="127"/>
      <c r="AD227" s="201"/>
      <c r="AE227" s="201"/>
      <c r="AF227" s="201"/>
      <c r="AG227" s="201"/>
      <c r="AH227" s="201"/>
      <c r="AI227" s="234"/>
      <c r="AJ227" s="123"/>
      <c r="AK227" s="123"/>
      <c r="AL227" s="123"/>
      <c r="AM227" s="123"/>
      <c r="AN227" s="129"/>
      <c r="AO227" s="124"/>
      <c r="AP227" s="122"/>
      <c r="AQ227" s="127"/>
      <c r="AR227" s="123"/>
      <c r="AS227" s="123"/>
      <c r="AT227" s="123"/>
      <c r="AU227" s="123"/>
      <c r="AV227" s="251"/>
      <c r="AW227" s="123"/>
      <c r="AX227" s="123"/>
      <c r="AY227" s="129"/>
      <c r="AZ227" s="122"/>
      <c r="BA227" s="129"/>
      <c r="BB227" s="130"/>
      <c r="BC227" s="131"/>
      <c r="BD227" s="130"/>
      <c r="BE227" s="132"/>
      <c r="BF227" s="132"/>
      <c r="BG227" s="123"/>
      <c r="BH227" s="124"/>
      <c r="BI227" s="122"/>
      <c r="BJ227" s="123"/>
      <c r="BK227" s="123"/>
      <c r="BL227" s="123"/>
      <c r="BM227" s="129"/>
      <c r="BN227" s="122"/>
      <c r="BO227" s="123"/>
      <c r="BP227" s="129"/>
      <c r="BQ227" s="122"/>
      <c r="BR227" s="123"/>
      <c r="BS227" s="129"/>
      <c r="BT227" s="135"/>
      <c r="BU227" s="280"/>
      <c r="BV227" s="246"/>
      <c r="BW227" s="246"/>
      <c r="BX227" s="133"/>
      <c r="BY227" s="133"/>
      <c r="BZ227" s="122"/>
      <c r="CA227" s="123"/>
      <c r="CB227" s="123"/>
      <c r="CC227" s="124"/>
      <c r="CD227" s="127"/>
      <c r="CE227" s="127"/>
      <c r="CF227" s="123"/>
      <c r="CG227" s="123"/>
      <c r="CH227" s="123"/>
      <c r="CI227" s="123"/>
      <c r="CJ227" s="134"/>
      <c r="CK227" s="122"/>
      <c r="CL227" s="127"/>
      <c r="CM227" s="123"/>
      <c r="CN227" s="129"/>
      <c r="CO227" s="129"/>
      <c r="CP227" s="129"/>
      <c r="CQ227" s="134"/>
      <c r="CR227" s="133"/>
      <c r="CS227" s="133"/>
      <c r="CT227" s="133"/>
      <c r="CU227" s="135"/>
      <c r="CV227" s="280"/>
      <c r="CW227" s="135"/>
      <c r="CX227" s="133"/>
      <c r="CY227" s="133"/>
      <c r="CZ227" s="133"/>
      <c r="DA227" s="133"/>
      <c r="DB227" s="133"/>
      <c r="DC227" s="133"/>
      <c r="DD227" s="133"/>
      <c r="DE227" s="133"/>
      <c r="DF227" s="133"/>
      <c r="DG227" s="133"/>
      <c r="DH227" s="133"/>
      <c r="DI227" s="122"/>
      <c r="DJ227" s="129"/>
      <c r="DK227" s="214"/>
      <c r="DL227" s="129"/>
      <c r="DM227" s="122"/>
      <c r="DN227" s="129"/>
      <c r="DO227" s="122"/>
      <c r="DP227" s="129"/>
      <c r="DQ227" s="133"/>
      <c r="DR227" s="122"/>
      <c r="DS227" s="129"/>
      <c r="DT227" s="133"/>
      <c r="DU227" s="122"/>
      <c r="DV227" s="123"/>
      <c r="DW227" s="214"/>
      <c r="DX227" s="134"/>
      <c r="DY227" s="305"/>
      <c r="DZ227" s="134"/>
      <c r="EA227" s="122"/>
      <c r="EB227" s="129"/>
      <c r="EC227" s="122"/>
      <c r="ED227" s="129"/>
      <c r="EE227" s="122"/>
      <c r="EF227" s="129"/>
      <c r="EG227" s="122"/>
      <c r="EH227" s="124"/>
    </row>
    <row r="228" spans="1:138" outlineLevel="2">
      <c r="A228" s="459"/>
      <c r="B228" s="465">
        <v>1.1041666666666701</v>
      </c>
      <c r="C228" s="459"/>
      <c r="D228" s="459"/>
      <c r="E228" s="459"/>
      <c r="F228" s="459"/>
      <c r="G228" s="459"/>
      <c r="H228" s="459"/>
      <c r="I228" s="459"/>
      <c r="J228" s="459"/>
      <c r="K228" s="460"/>
      <c r="L228" s="459"/>
      <c r="M228" s="459"/>
      <c r="N228" s="459"/>
      <c r="O228" s="459"/>
      <c r="P228" s="459"/>
      <c r="Q228" s="459"/>
      <c r="R228" s="459"/>
      <c r="S228" s="446"/>
      <c r="T228" s="122"/>
      <c r="U228" s="123"/>
      <c r="V228" s="126"/>
      <c r="W228" s="123"/>
      <c r="X228" s="128"/>
      <c r="Y228" s="123"/>
      <c r="Z228" s="123"/>
      <c r="AA228" s="123"/>
      <c r="AB228" s="124"/>
      <c r="AC228" s="127"/>
      <c r="AD228" s="201"/>
      <c r="AE228" s="201"/>
      <c r="AF228" s="201"/>
      <c r="AG228" s="201"/>
      <c r="AH228" s="201"/>
      <c r="AI228" s="234"/>
      <c r="AJ228" s="123"/>
      <c r="AK228" s="123"/>
      <c r="AL228" s="123"/>
      <c r="AM228" s="123"/>
      <c r="AN228" s="129"/>
      <c r="AO228" s="124"/>
      <c r="AP228" s="122"/>
      <c r="AQ228" s="127"/>
      <c r="AR228" s="123"/>
      <c r="AS228" s="123"/>
      <c r="AT228" s="123"/>
      <c r="AU228" s="123"/>
      <c r="AV228" s="251"/>
      <c r="AW228" s="123"/>
      <c r="AX228" s="123"/>
      <c r="AY228" s="129"/>
      <c r="AZ228" s="122"/>
      <c r="BA228" s="129"/>
      <c r="BB228" s="130"/>
      <c r="BC228" s="131"/>
      <c r="BD228" s="130"/>
      <c r="BE228" s="132"/>
      <c r="BF228" s="132"/>
      <c r="BG228" s="123"/>
      <c r="BH228" s="124"/>
      <c r="BI228" s="122"/>
      <c r="BJ228" s="123"/>
      <c r="BK228" s="123"/>
      <c r="BL228" s="123"/>
      <c r="BM228" s="129"/>
      <c r="BN228" s="122"/>
      <c r="BO228" s="123"/>
      <c r="BP228" s="129"/>
      <c r="BQ228" s="122"/>
      <c r="BR228" s="123"/>
      <c r="BS228" s="129"/>
      <c r="BT228" s="135"/>
      <c r="BU228" s="280"/>
      <c r="BV228" s="246"/>
      <c r="BW228" s="246"/>
      <c r="BX228" s="133"/>
      <c r="BY228" s="133"/>
      <c r="BZ228" s="122"/>
      <c r="CA228" s="123"/>
      <c r="CB228" s="123"/>
      <c r="CC228" s="124"/>
      <c r="CD228" s="127"/>
      <c r="CE228" s="127"/>
      <c r="CF228" s="123"/>
      <c r="CG228" s="123"/>
      <c r="CH228" s="123"/>
      <c r="CI228" s="123"/>
      <c r="CJ228" s="134"/>
      <c r="CK228" s="122"/>
      <c r="CL228" s="127"/>
      <c r="CM228" s="123"/>
      <c r="CN228" s="129"/>
      <c r="CO228" s="129"/>
      <c r="CP228" s="129"/>
      <c r="CQ228" s="134"/>
      <c r="CR228" s="133"/>
      <c r="CS228" s="133"/>
      <c r="CT228" s="133"/>
      <c r="CU228" s="135"/>
      <c r="CV228" s="280"/>
      <c r="CW228" s="135"/>
      <c r="CX228" s="133"/>
      <c r="CY228" s="133"/>
      <c r="CZ228" s="133"/>
      <c r="DA228" s="133"/>
      <c r="DB228" s="133"/>
      <c r="DC228" s="133"/>
      <c r="DD228" s="133"/>
      <c r="DE228" s="133"/>
      <c r="DF228" s="133"/>
      <c r="DG228" s="133"/>
      <c r="DH228" s="133"/>
      <c r="DI228" s="122"/>
      <c r="DJ228" s="129"/>
      <c r="DK228" s="214"/>
      <c r="DL228" s="129"/>
      <c r="DM228" s="122"/>
      <c r="DN228" s="129"/>
      <c r="DO228" s="122"/>
      <c r="DP228" s="129"/>
      <c r="DQ228" s="133"/>
      <c r="DR228" s="122"/>
      <c r="DS228" s="129"/>
      <c r="DT228" s="133"/>
      <c r="DU228" s="122"/>
      <c r="DV228" s="123"/>
      <c r="DW228" s="214"/>
      <c r="DX228" s="134"/>
      <c r="DY228" s="305"/>
      <c r="DZ228" s="134"/>
      <c r="EA228" s="122"/>
      <c r="EB228" s="129"/>
      <c r="EC228" s="122"/>
      <c r="ED228" s="129"/>
      <c r="EE228" s="122"/>
      <c r="EF228" s="129"/>
      <c r="EG228" s="122"/>
      <c r="EH228" s="124"/>
    </row>
    <row r="229" spans="1:138" outlineLevel="2">
      <c r="A229" s="459"/>
      <c r="B229" s="465">
        <v>1.1145833333333299</v>
      </c>
      <c r="C229" s="459"/>
      <c r="D229" s="459"/>
      <c r="E229" s="459"/>
      <c r="F229" s="459"/>
      <c r="G229" s="459"/>
      <c r="H229" s="459"/>
      <c r="I229" s="459"/>
      <c r="J229" s="459"/>
      <c r="K229" s="460"/>
      <c r="L229" s="459"/>
      <c r="M229" s="459"/>
      <c r="N229" s="459"/>
      <c r="O229" s="459"/>
      <c r="P229" s="459"/>
      <c r="Q229" s="459"/>
      <c r="R229" s="459"/>
      <c r="S229" s="446"/>
      <c r="T229" s="122"/>
      <c r="U229" s="123"/>
      <c r="V229" s="126"/>
      <c r="W229" s="123"/>
      <c r="X229" s="128"/>
      <c r="Y229" s="123"/>
      <c r="Z229" s="123"/>
      <c r="AA229" s="123"/>
      <c r="AB229" s="124"/>
      <c r="AC229" s="127"/>
      <c r="AD229" s="201"/>
      <c r="AE229" s="201"/>
      <c r="AF229" s="201"/>
      <c r="AG229" s="201"/>
      <c r="AH229" s="201"/>
      <c r="AI229" s="234"/>
      <c r="AJ229" s="123"/>
      <c r="AK229" s="123"/>
      <c r="AL229" s="123"/>
      <c r="AM229" s="123"/>
      <c r="AN229" s="129"/>
      <c r="AO229" s="124"/>
      <c r="AP229" s="122"/>
      <c r="AQ229" s="127"/>
      <c r="AR229" s="123"/>
      <c r="AS229" s="123"/>
      <c r="AT229" s="123"/>
      <c r="AU229" s="123"/>
      <c r="AV229" s="251"/>
      <c r="AW229" s="123"/>
      <c r="AX229" s="123"/>
      <c r="AY229" s="129"/>
      <c r="AZ229" s="122"/>
      <c r="BA229" s="129"/>
      <c r="BB229" s="130"/>
      <c r="BC229" s="131"/>
      <c r="BD229" s="130"/>
      <c r="BE229" s="132"/>
      <c r="BF229" s="132"/>
      <c r="BG229" s="123"/>
      <c r="BH229" s="124"/>
      <c r="BI229" s="122"/>
      <c r="BJ229" s="123"/>
      <c r="BK229" s="123"/>
      <c r="BL229" s="123"/>
      <c r="BM229" s="129"/>
      <c r="BN229" s="122"/>
      <c r="BO229" s="123"/>
      <c r="BP229" s="129"/>
      <c r="BQ229" s="122"/>
      <c r="BR229" s="123"/>
      <c r="BS229" s="129"/>
      <c r="BT229" s="135"/>
      <c r="BU229" s="280"/>
      <c r="BV229" s="246"/>
      <c r="BW229" s="246"/>
      <c r="BX229" s="133"/>
      <c r="BY229" s="133"/>
      <c r="BZ229" s="122"/>
      <c r="CA229" s="123"/>
      <c r="CB229" s="123"/>
      <c r="CC229" s="124"/>
      <c r="CD229" s="127"/>
      <c r="CE229" s="127"/>
      <c r="CF229" s="123"/>
      <c r="CG229" s="123"/>
      <c r="CH229" s="123"/>
      <c r="CI229" s="123"/>
      <c r="CJ229" s="134"/>
      <c r="CK229" s="122"/>
      <c r="CL229" s="127"/>
      <c r="CM229" s="123"/>
      <c r="CN229" s="129"/>
      <c r="CO229" s="129"/>
      <c r="CP229" s="129"/>
      <c r="CQ229" s="134"/>
      <c r="CR229" s="133"/>
      <c r="CS229" s="133"/>
      <c r="CT229" s="133"/>
      <c r="CU229" s="135"/>
      <c r="CV229" s="280"/>
      <c r="CW229" s="135"/>
      <c r="CX229" s="133"/>
      <c r="CY229" s="133"/>
      <c r="CZ229" s="133"/>
      <c r="DA229" s="133"/>
      <c r="DB229" s="133"/>
      <c r="DC229" s="133"/>
      <c r="DD229" s="133"/>
      <c r="DE229" s="133"/>
      <c r="DF229" s="133"/>
      <c r="DG229" s="133"/>
      <c r="DH229" s="133"/>
      <c r="DI229" s="122"/>
      <c r="DJ229" s="129"/>
      <c r="DK229" s="214"/>
      <c r="DL229" s="129"/>
      <c r="DM229" s="122"/>
      <c r="DN229" s="129"/>
      <c r="DO229" s="122"/>
      <c r="DP229" s="129"/>
      <c r="DQ229" s="133"/>
      <c r="DR229" s="122"/>
      <c r="DS229" s="129"/>
      <c r="DT229" s="133"/>
      <c r="DU229" s="122"/>
      <c r="DV229" s="123"/>
      <c r="DW229" s="214"/>
      <c r="DX229" s="134"/>
      <c r="DY229" s="305"/>
      <c r="DZ229" s="134"/>
      <c r="EA229" s="122"/>
      <c r="EB229" s="129"/>
      <c r="EC229" s="122"/>
      <c r="ED229" s="129"/>
      <c r="EE229" s="122"/>
      <c r="EF229" s="129"/>
      <c r="EG229" s="122"/>
      <c r="EH229" s="124"/>
    </row>
    <row r="230" spans="1:138" outlineLevel="2">
      <c r="A230" s="459"/>
      <c r="B230" s="465">
        <v>1.125</v>
      </c>
      <c r="C230" s="459"/>
      <c r="D230" s="459"/>
      <c r="E230" s="459"/>
      <c r="F230" s="459"/>
      <c r="G230" s="459"/>
      <c r="H230" s="459"/>
      <c r="I230" s="459"/>
      <c r="J230" s="459"/>
      <c r="K230" s="460"/>
      <c r="L230" s="459"/>
      <c r="M230" s="459"/>
      <c r="N230" s="459"/>
      <c r="O230" s="459"/>
      <c r="P230" s="459"/>
      <c r="Q230" s="459"/>
      <c r="R230" s="459"/>
      <c r="S230" s="446"/>
      <c r="T230" s="122"/>
      <c r="U230" s="123"/>
      <c r="V230" s="126"/>
      <c r="W230" s="123"/>
      <c r="X230" s="128"/>
      <c r="Y230" s="123"/>
      <c r="Z230" s="123"/>
      <c r="AA230" s="123"/>
      <c r="AB230" s="124"/>
      <c r="AC230" s="127"/>
      <c r="AD230" s="201"/>
      <c r="AE230" s="201"/>
      <c r="AF230" s="201"/>
      <c r="AG230" s="201"/>
      <c r="AH230" s="201"/>
      <c r="AI230" s="234"/>
      <c r="AJ230" s="123"/>
      <c r="AK230" s="123"/>
      <c r="AL230" s="123"/>
      <c r="AM230" s="123"/>
      <c r="AN230" s="129"/>
      <c r="AO230" s="124"/>
      <c r="AP230" s="122"/>
      <c r="AQ230" s="127"/>
      <c r="AR230" s="123"/>
      <c r="AS230" s="123"/>
      <c r="AT230" s="123"/>
      <c r="AU230" s="123"/>
      <c r="AV230" s="251"/>
      <c r="AW230" s="123"/>
      <c r="AX230" s="123"/>
      <c r="AY230" s="129"/>
      <c r="AZ230" s="122"/>
      <c r="BA230" s="129"/>
      <c r="BB230" s="130"/>
      <c r="BC230" s="131"/>
      <c r="BD230" s="130"/>
      <c r="BE230" s="132"/>
      <c r="BF230" s="132"/>
      <c r="BG230" s="123"/>
      <c r="BH230" s="124"/>
      <c r="BI230" s="122"/>
      <c r="BJ230" s="123"/>
      <c r="BK230" s="123"/>
      <c r="BL230" s="123"/>
      <c r="BM230" s="129"/>
      <c r="BN230" s="122"/>
      <c r="BO230" s="123"/>
      <c r="BP230" s="129"/>
      <c r="BQ230" s="122"/>
      <c r="BR230" s="123"/>
      <c r="BS230" s="129"/>
      <c r="BT230" s="135"/>
      <c r="BU230" s="280"/>
      <c r="BV230" s="246"/>
      <c r="BW230" s="246"/>
      <c r="BX230" s="133"/>
      <c r="BY230" s="133"/>
      <c r="BZ230" s="122"/>
      <c r="CA230" s="123"/>
      <c r="CB230" s="123"/>
      <c r="CC230" s="124"/>
      <c r="CD230" s="127"/>
      <c r="CE230" s="127"/>
      <c r="CF230" s="123"/>
      <c r="CG230" s="123"/>
      <c r="CH230" s="123"/>
      <c r="CI230" s="123"/>
      <c r="CJ230" s="134"/>
      <c r="CK230" s="122"/>
      <c r="CL230" s="127"/>
      <c r="CM230" s="123"/>
      <c r="CN230" s="129"/>
      <c r="CO230" s="129"/>
      <c r="CP230" s="129"/>
      <c r="CQ230" s="134"/>
      <c r="CR230" s="133"/>
      <c r="CS230" s="133"/>
      <c r="CT230" s="133"/>
      <c r="CU230" s="135"/>
      <c r="CV230" s="280"/>
      <c r="CW230" s="135"/>
      <c r="CX230" s="133"/>
      <c r="CY230" s="133"/>
      <c r="CZ230" s="133"/>
      <c r="DA230" s="133"/>
      <c r="DB230" s="133"/>
      <c r="DC230" s="133"/>
      <c r="DD230" s="133"/>
      <c r="DE230" s="133"/>
      <c r="DF230" s="133"/>
      <c r="DG230" s="133"/>
      <c r="DH230" s="133"/>
      <c r="DI230" s="122"/>
      <c r="DJ230" s="129"/>
      <c r="DK230" s="214"/>
      <c r="DL230" s="129"/>
      <c r="DM230" s="122"/>
      <c r="DN230" s="129"/>
      <c r="DO230" s="122"/>
      <c r="DP230" s="129"/>
      <c r="DQ230" s="133"/>
      <c r="DR230" s="122"/>
      <c r="DS230" s="129"/>
      <c r="DT230" s="133"/>
      <c r="DU230" s="122"/>
      <c r="DV230" s="123"/>
      <c r="DW230" s="214"/>
      <c r="DX230" s="134"/>
      <c r="DY230" s="305"/>
      <c r="DZ230" s="134"/>
      <c r="EA230" s="122"/>
      <c r="EB230" s="129"/>
      <c r="EC230" s="122"/>
      <c r="ED230" s="129"/>
      <c r="EE230" s="122"/>
      <c r="EF230" s="129"/>
      <c r="EG230" s="122"/>
      <c r="EH230" s="124"/>
    </row>
    <row r="231" spans="1:138" outlineLevel="2">
      <c r="A231" s="459"/>
      <c r="B231" s="465">
        <v>1.1354166666666701</v>
      </c>
      <c r="C231" s="459"/>
      <c r="D231" s="459"/>
      <c r="E231" s="459"/>
      <c r="F231" s="459"/>
      <c r="G231" s="459"/>
      <c r="H231" s="459"/>
      <c r="I231" s="459"/>
      <c r="J231" s="459"/>
      <c r="K231" s="460"/>
      <c r="L231" s="459"/>
      <c r="M231" s="459"/>
      <c r="N231" s="459"/>
      <c r="O231" s="459"/>
      <c r="P231" s="459"/>
      <c r="Q231" s="459"/>
      <c r="R231" s="459"/>
      <c r="S231" s="446"/>
      <c r="T231" s="122"/>
      <c r="U231" s="123"/>
      <c r="V231" s="126"/>
      <c r="W231" s="123"/>
      <c r="X231" s="128"/>
      <c r="Y231" s="123"/>
      <c r="Z231" s="123"/>
      <c r="AA231" s="123"/>
      <c r="AB231" s="124"/>
      <c r="AC231" s="127"/>
      <c r="AD231" s="201"/>
      <c r="AE231" s="201"/>
      <c r="AF231" s="201"/>
      <c r="AG231" s="201"/>
      <c r="AH231" s="201"/>
      <c r="AI231" s="234"/>
      <c r="AJ231" s="123"/>
      <c r="AK231" s="123"/>
      <c r="AL231" s="123"/>
      <c r="AM231" s="123"/>
      <c r="AN231" s="129"/>
      <c r="AO231" s="124"/>
      <c r="AP231" s="122"/>
      <c r="AQ231" s="127"/>
      <c r="AR231" s="123"/>
      <c r="AS231" s="123"/>
      <c r="AT231" s="123"/>
      <c r="AU231" s="123"/>
      <c r="AV231" s="251"/>
      <c r="AW231" s="123"/>
      <c r="AX231" s="123"/>
      <c r="AY231" s="129"/>
      <c r="AZ231" s="122"/>
      <c r="BA231" s="129"/>
      <c r="BB231" s="130"/>
      <c r="BC231" s="131"/>
      <c r="BD231" s="130"/>
      <c r="BE231" s="132"/>
      <c r="BF231" s="132"/>
      <c r="BG231" s="123"/>
      <c r="BH231" s="124"/>
      <c r="BI231" s="122"/>
      <c r="BJ231" s="123"/>
      <c r="BK231" s="123"/>
      <c r="BL231" s="123"/>
      <c r="BM231" s="129"/>
      <c r="BN231" s="122"/>
      <c r="BO231" s="123"/>
      <c r="BP231" s="129"/>
      <c r="BQ231" s="122"/>
      <c r="BR231" s="123"/>
      <c r="BS231" s="129"/>
      <c r="BT231" s="135"/>
      <c r="BU231" s="280"/>
      <c r="BV231" s="246"/>
      <c r="BW231" s="246"/>
      <c r="BX231" s="133"/>
      <c r="BY231" s="133"/>
      <c r="BZ231" s="122"/>
      <c r="CA231" s="123"/>
      <c r="CB231" s="123"/>
      <c r="CC231" s="124"/>
      <c r="CD231" s="127"/>
      <c r="CE231" s="127"/>
      <c r="CF231" s="123"/>
      <c r="CG231" s="123"/>
      <c r="CH231" s="123"/>
      <c r="CI231" s="123"/>
      <c r="CJ231" s="134"/>
      <c r="CK231" s="122"/>
      <c r="CL231" s="127"/>
      <c r="CM231" s="123"/>
      <c r="CN231" s="129"/>
      <c r="CO231" s="129"/>
      <c r="CP231" s="129"/>
      <c r="CQ231" s="134"/>
      <c r="CR231" s="133"/>
      <c r="CS231" s="133"/>
      <c r="CT231" s="133"/>
      <c r="CU231" s="135"/>
      <c r="CV231" s="280"/>
      <c r="CW231" s="135"/>
      <c r="CX231" s="133"/>
      <c r="CY231" s="133"/>
      <c r="CZ231" s="133"/>
      <c r="DA231" s="133"/>
      <c r="DB231" s="133"/>
      <c r="DC231" s="133"/>
      <c r="DD231" s="133"/>
      <c r="DE231" s="133"/>
      <c r="DF231" s="133"/>
      <c r="DG231" s="133"/>
      <c r="DH231" s="133"/>
      <c r="DI231" s="122"/>
      <c r="DJ231" s="129"/>
      <c r="DK231" s="214"/>
      <c r="DL231" s="129"/>
      <c r="DM231" s="122"/>
      <c r="DN231" s="129"/>
      <c r="DO231" s="122"/>
      <c r="DP231" s="129"/>
      <c r="DQ231" s="133"/>
      <c r="DR231" s="122"/>
      <c r="DS231" s="129"/>
      <c r="DT231" s="133"/>
      <c r="DU231" s="122"/>
      <c r="DV231" s="123"/>
      <c r="DW231" s="214"/>
      <c r="DX231" s="134"/>
      <c r="DY231" s="305"/>
      <c r="DZ231" s="134"/>
      <c r="EA231" s="122"/>
      <c r="EB231" s="129"/>
      <c r="EC231" s="122"/>
      <c r="ED231" s="129"/>
      <c r="EE231" s="122"/>
      <c r="EF231" s="129"/>
      <c r="EG231" s="122"/>
      <c r="EH231" s="124"/>
    </row>
    <row r="232" spans="1:138" outlineLevel="2">
      <c r="A232" s="459"/>
      <c r="B232" s="465">
        <v>1.1458333333333299</v>
      </c>
      <c r="C232" s="459"/>
      <c r="D232" s="459"/>
      <c r="E232" s="459"/>
      <c r="F232" s="459"/>
      <c r="G232" s="459"/>
      <c r="H232" s="459"/>
      <c r="I232" s="459"/>
      <c r="J232" s="459"/>
      <c r="K232" s="460"/>
      <c r="L232" s="459"/>
      <c r="M232" s="459"/>
      <c r="N232" s="459"/>
      <c r="O232" s="459"/>
      <c r="P232" s="459"/>
      <c r="Q232" s="459"/>
      <c r="R232" s="459"/>
      <c r="S232" s="446"/>
      <c r="T232" s="122"/>
      <c r="U232" s="123"/>
      <c r="V232" s="126"/>
      <c r="W232" s="123"/>
      <c r="X232" s="128"/>
      <c r="Y232" s="123"/>
      <c r="Z232" s="123"/>
      <c r="AA232" s="123"/>
      <c r="AB232" s="124"/>
      <c r="AC232" s="127"/>
      <c r="AD232" s="201"/>
      <c r="AE232" s="201"/>
      <c r="AF232" s="201"/>
      <c r="AG232" s="201"/>
      <c r="AH232" s="201"/>
      <c r="AI232" s="234"/>
      <c r="AJ232" s="123"/>
      <c r="AK232" s="123"/>
      <c r="AL232" s="123"/>
      <c r="AM232" s="123"/>
      <c r="AN232" s="129"/>
      <c r="AO232" s="124"/>
      <c r="AP232" s="122"/>
      <c r="AQ232" s="127"/>
      <c r="AR232" s="123"/>
      <c r="AS232" s="123"/>
      <c r="AT232" s="123"/>
      <c r="AU232" s="123"/>
      <c r="AV232" s="251"/>
      <c r="AW232" s="123"/>
      <c r="AX232" s="123"/>
      <c r="AY232" s="129"/>
      <c r="AZ232" s="122"/>
      <c r="BA232" s="129"/>
      <c r="BB232" s="130"/>
      <c r="BC232" s="131"/>
      <c r="BD232" s="130"/>
      <c r="BE232" s="132"/>
      <c r="BF232" s="132"/>
      <c r="BG232" s="123"/>
      <c r="BH232" s="124"/>
      <c r="BI232" s="122"/>
      <c r="BJ232" s="123"/>
      <c r="BK232" s="123"/>
      <c r="BL232" s="123"/>
      <c r="BM232" s="129"/>
      <c r="BN232" s="122"/>
      <c r="BO232" s="123"/>
      <c r="BP232" s="129"/>
      <c r="BQ232" s="122"/>
      <c r="BR232" s="123"/>
      <c r="BS232" s="129"/>
      <c r="BT232" s="135"/>
      <c r="BU232" s="280"/>
      <c r="BV232" s="246"/>
      <c r="BW232" s="246"/>
      <c r="BX232" s="133"/>
      <c r="BY232" s="133"/>
      <c r="BZ232" s="122"/>
      <c r="CA232" s="123"/>
      <c r="CB232" s="123"/>
      <c r="CC232" s="124"/>
      <c r="CD232" s="127"/>
      <c r="CE232" s="127"/>
      <c r="CF232" s="123"/>
      <c r="CG232" s="123"/>
      <c r="CH232" s="123"/>
      <c r="CI232" s="123"/>
      <c r="CJ232" s="134"/>
      <c r="CK232" s="122"/>
      <c r="CL232" s="127"/>
      <c r="CM232" s="123"/>
      <c r="CN232" s="129"/>
      <c r="CO232" s="129"/>
      <c r="CP232" s="129"/>
      <c r="CQ232" s="134"/>
      <c r="CR232" s="133"/>
      <c r="CS232" s="133"/>
      <c r="CT232" s="133"/>
      <c r="CU232" s="135"/>
      <c r="CV232" s="280"/>
      <c r="CW232" s="135"/>
      <c r="CX232" s="133"/>
      <c r="CY232" s="133"/>
      <c r="CZ232" s="133"/>
      <c r="DA232" s="133"/>
      <c r="DB232" s="133"/>
      <c r="DC232" s="133"/>
      <c r="DD232" s="133"/>
      <c r="DE232" s="133"/>
      <c r="DF232" s="133"/>
      <c r="DG232" s="133"/>
      <c r="DH232" s="133"/>
      <c r="DI232" s="122"/>
      <c r="DJ232" s="129"/>
      <c r="DK232" s="214"/>
      <c r="DL232" s="129"/>
      <c r="DM232" s="122"/>
      <c r="DN232" s="129"/>
      <c r="DO232" s="122"/>
      <c r="DP232" s="129"/>
      <c r="DQ232" s="133"/>
      <c r="DR232" s="122"/>
      <c r="DS232" s="129"/>
      <c r="DT232" s="133"/>
      <c r="DU232" s="122"/>
      <c r="DV232" s="123"/>
      <c r="DW232" s="214"/>
      <c r="DX232" s="134"/>
      <c r="DY232" s="305"/>
      <c r="DZ232" s="134"/>
      <c r="EA232" s="122"/>
      <c r="EB232" s="129"/>
      <c r="EC232" s="122"/>
      <c r="ED232" s="129"/>
      <c r="EE232" s="122"/>
      <c r="EF232" s="129"/>
      <c r="EG232" s="122"/>
      <c r="EH232" s="124"/>
    </row>
    <row r="233" spans="1:138" outlineLevel="2">
      <c r="A233" s="459"/>
      <c r="B233" s="465">
        <v>1.15625</v>
      </c>
      <c r="C233" s="459"/>
      <c r="D233" s="459"/>
      <c r="E233" s="459"/>
      <c r="F233" s="459"/>
      <c r="G233" s="459"/>
      <c r="H233" s="459"/>
      <c r="I233" s="459"/>
      <c r="J233" s="459"/>
      <c r="K233" s="460"/>
      <c r="L233" s="459"/>
      <c r="M233" s="459"/>
      <c r="N233" s="459"/>
      <c r="O233" s="459"/>
      <c r="P233" s="459"/>
      <c r="Q233" s="459"/>
      <c r="R233" s="459"/>
      <c r="S233" s="446"/>
      <c r="T233" s="122"/>
      <c r="U233" s="123"/>
      <c r="V233" s="126"/>
      <c r="W233" s="123"/>
      <c r="X233" s="128"/>
      <c r="Y233" s="123"/>
      <c r="Z233" s="123"/>
      <c r="AA233" s="123"/>
      <c r="AB233" s="124"/>
      <c r="AC233" s="127"/>
      <c r="AD233" s="201"/>
      <c r="AE233" s="201"/>
      <c r="AF233" s="201"/>
      <c r="AG233" s="201"/>
      <c r="AH233" s="201"/>
      <c r="AI233" s="234"/>
      <c r="AJ233" s="123"/>
      <c r="AK233" s="123"/>
      <c r="AL233" s="123"/>
      <c r="AM233" s="123"/>
      <c r="AN233" s="129"/>
      <c r="AO233" s="124"/>
      <c r="AP233" s="122"/>
      <c r="AQ233" s="127"/>
      <c r="AR233" s="123"/>
      <c r="AS233" s="123"/>
      <c r="AT233" s="123"/>
      <c r="AU233" s="123"/>
      <c r="AV233" s="251"/>
      <c r="AW233" s="123"/>
      <c r="AX233" s="123"/>
      <c r="AY233" s="129"/>
      <c r="AZ233" s="122"/>
      <c r="BA233" s="129"/>
      <c r="BB233" s="130"/>
      <c r="BC233" s="131"/>
      <c r="BD233" s="130"/>
      <c r="BE233" s="132"/>
      <c r="BF233" s="132"/>
      <c r="BG233" s="123"/>
      <c r="BH233" s="124"/>
      <c r="BI233" s="122"/>
      <c r="BJ233" s="123"/>
      <c r="BK233" s="123"/>
      <c r="BL233" s="123"/>
      <c r="BM233" s="129"/>
      <c r="BN233" s="122"/>
      <c r="BO233" s="123"/>
      <c r="BP233" s="129"/>
      <c r="BQ233" s="122"/>
      <c r="BR233" s="123"/>
      <c r="BS233" s="129"/>
      <c r="BT233" s="135"/>
      <c r="BU233" s="280"/>
      <c r="BV233" s="246"/>
      <c r="BW233" s="246"/>
      <c r="BX233" s="133"/>
      <c r="BY233" s="133"/>
      <c r="BZ233" s="122"/>
      <c r="CA233" s="123"/>
      <c r="CB233" s="123"/>
      <c r="CC233" s="124"/>
      <c r="CD233" s="127"/>
      <c r="CE233" s="127"/>
      <c r="CF233" s="123"/>
      <c r="CG233" s="123"/>
      <c r="CH233" s="123"/>
      <c r="CI233" s="123"/>
      <c r="CJ233" s="134"/>
      <c r="CK233" s="122"/>
      <c r="CL233" s="127"/>
      <c r="CM233" s="123"/>
      <c r="CN233" s="129"/>
      <c r="CO233" s="129"/>
      <c r="CP233" s="129"/>
      <c r="CQ233" s="134"/>
      <c r="CR233" s="133"/>
      <c r="CS233" s="133"/>
      <c r="CT233" s="133"/>
      <c r="CU233" s="135"/>
      <c r="CV233" s="280"/>
      <c r="CW233" s="135"/>
      <c r="CX233" s="133"/>
      <c r="CY233" s="133"/>
      <c r="CZ233" s="133"/>
      <c r="DA233" s="133"/>
      <c r="DB233" s="133"/>
      <c r="DC233" s="133"/>
      <c r="DD233" s="133"/>
      <c r="DE233" s="133"/>
      <c r="DF233" s="133"/>
      <c r="DG233" s="133"/>
      <c r="DH233" s="133"/>
      <c r="DI233" s="122"/>
      <c r="DJ233" s="129"/>
      <c r="DK233" s="214"/>
      <c r="DL233" s="129"/>
      <c r="DM233" s="122"/>
      <c r="DN233" s="129"/>
      <c r="DO233" s="122"/>
      <c r="DP233" s="129"/>
      <c r="DQ233" s="133"/>
      <c r="DR233" s="122"/>
      <c r="DS233" s="129"/>
      <c r="DT233" s="133"/>
      <c r="DU233" s="122"/>
      <c r="DV233" s="123"/>
      <c r="DW233" s="214"/>
      <c r="DX233" s="134"/>
      <c r="DY233" s="305"/>
      <c r="DZ233" s="134"/>
      <c r="EA233" s="122"/>
      <c r="EB233" s="129"/>
      <c r="EC233" s="122"/>
      <c r="ED233" s="129"/>
      <c r="EE233" s="122"/>
      <c r="EF233" s="129"/>
      <c r="EG233" s="122"/>
      <c r="EH233" s="124"/>
    </row>
    <row r="234" spans="1:138" outlineLevel="2">
      <c r="A234" s="459"/>
      <c r="B234" s="465">
        <v>1.1666666666666701</v>
      </c>
      <c r="C234" s="459"/>
      <c r="D234" s="459"/>
      <c r="E234" s="459"/>
      <c r="F234" s="459"/>
      <c r="G234" s="459"/>
      <c r="H234" s="459"/>
      <c r="I234" s="459"/>
      <c r="J234" s="459"/>
      <c r="K234" s="460"/>
      <c r="L234" s="459"/>
      <c r="M234" s="459"/>
      <c r="N234" s="459"/>
      <c r="O234" s="459"/>
      <c r="P234" s="459"/>
      <c r="Q234" s="459"/>
      <c r="R234" s="459"/>
      <c r="S234" s="446"/>
      <c r="T234" s="122"/>
      <c r="U234" s="123"/>
      <c r="V234" s="126"/>
      <c r="W234" s="123"/>
      <c r="X234" s="128"/>
      <c r="Y234" s="123"/>
      <c r="Z234" s="123"/>
      <c r="AA234" s="123"/>
      <c r="AB234" s="124"/>
      <c r="AC234" s="127"/>
      <c r="AD234" s="201"/>
      <c r="AE234" s="201"/>
      <c r="AF234" s="201"/>
      <c r="AG234" s="201"/>
      <c r="AH234" s="201"/>
      <c r="AI234" s="234"/>
      <c r="AJ234" s="123"/>
      <c r="AK234" s="123"/>
      <c r="AL234" s="123"/>
      <c r="AM234" s="123"/>
      <c r="AN234" s="129"/>
      <c r="AO234" s="124"/>
      <c r="AP234" s="122"/>
      <c r="AQ234" s="127"/>
      <c r="AR234" s="123"/>
      <c r="AS234" s="123"/>
      <c r="AT234" s="123"/>
      <c r="AU234" s="123"/>
      <c r="AV234" s="251"/>
      <c r="AW234" s="123"/>
      <c r="AX234" s="123"/>
      <c r="AY234" s="129"/>
      <c r="AZ234" s="122"/>
      <c r="BA234" s="129"/>
      <c r="BB234" s="130"/>
      <c r="BC234" s="131"/>
      <c r="BD234" s="130"/>
      <c r="BE234" s="132"/>
      <c r="BF234" s="132"/>
      <c r="BG234" s="123"/>
      <c r="BH234" s="124"/>
      <c r="BI234" s="122"/>
      <c r="BJ234" s="123"/>
      <c r="BK234" s="123"/>
      <c r="BL234" s="123"/>
      <c r="BM234" s="129"/>
      <c r="BN234" s="122"/>
      <c r="BO234" s="123"/>
      <c r="BP234" s="129"/>
      <c r="BQ234" s="122"/>
      <c r="BR234" s="123"/>
      <c r="BS234" s="129"/>
      <c r="BT234" s="135"/>
      <c r="BU234" s="280"/>
      <c r="BV234" s="246"/>
      <c r="BW234" s="246"/>
      <c r="BX234" s="133"/>
      <c r="BY234" s="133"/>
      <c r="BZ234" s="122"/>
      <c r="CA234" s="123"/>
      <c r="CB234" s="123"/>
      <c r="CC234" s="124"/>
      <c r="CD234" s="127"/>
      <c r="CE234" s="127"/>
      <c r="CF234" s="123"/>
      <c r="CG234" s="123"/>
      <c r="CH234" s="123"/>
      <c r="CI234" s="123"/>
      <c r="CJ234" s="134"/>
      <c r="CK234" s="122"/>
      <c r="CL234" s="127"/>
      <c r="CM234" s="123"/>
      <c r="CN234" s="129"/>
      <c r="CO234" s="129"/>
      <c r="CP234" s="129"/>
      <c r="CQ234" s="134"/>
      <c r="CR234" s="133"/>
      <c r="CS234" s="133"/>
      <c r="CT234" s="133"/>
      <c r="CU234" s="135"/>
      <c r="CV234" s="280"/>
      <c r="CW234" s="135"/>
      <c r="CX234" s="133"/>
      <c r="CY234" s="133"/>
      <c r="CZ234" s="133"/>
      <c r="DA234" s="133"/>
      <c r="DB234" s="133"/>
      <c r="DC234" s="133"/>
      <c r="DD234" s="133"/>
      <c r="DE234" s="133"/>
      <c r="DF234" s="133"/>
      <c r="DG234" s="133"/>
      <c r="DH234" s="133"/>
      <c r="DI234" s="122"/>
      <c r="DJ234" s="129"/>
      <c r="DK234" s="214"/>
      <c r="DL234" s="129"/>
      <c r="DM234" s="122"/>
      <c r="DN234" s="129"/>
      <c r="DO234" s="122"/>
      <c r="DP234" s="129"/>
      <c r="DQ234" s="133"/>
      <c r="DR234" s="122"/>
      <c r="DS234" s="129"/>
      <c r="DT234" s="133"/>
      <c r="DU234" s="122"/>
      <c r="DV234" s="123"/>
      <c r="DW234" s="214"/>
      <c r="DX234" s="134"/>
      <c r="DY234" s="305"/>
      <c r="DZ234" s="134"/>
      <c r="EA234" s="122"/>
      <c r="EB234" s="129"/>
      <c r="EC234" s="122"/>
      <c r="ED234" s="129"/>
      <c r="EE234" s="122"/>
      <c r="EF234" s="129"/>
      <c r="EG234" s="122"/>
      <c r="EH234" s="124"/>
    </row>
    <row r="235" spans="1:138" outlineLevel="2">
      <c r="A235" s="459"/>
      <c r="B235" s="465">
        <v>1.1770833333333399</v>
      </c>
      <c r="C235" s="459"/>
      <c r="D235" s="459"/>
      <c r="E235" s="459"/>
      <c r="F235" s="459"/>
      <c r="G235" s="459"/>
      <c r="H235" s="459"/>
      <c r="I235" s="459"/>
      <c r="J235" s="459"/>
      <c r="K235" s="460"/>
      <c r="L235" s="459"/>
      <c r="M235" s="459"/>
      <c r="N235" s="459"/>
      <c r="O235" s="459"/>
      <c r="P235" s="459"/>
      <c r="Q235" s="459"/>
      <c r="R235" s="459"/>
      <c r="S235" s="446"/>
      <c r="T235" s="122"/>
      <c r="U235" s="123"/>
      <c r="V235" s="126"/>
      <c r="W235" s="123"/>
      <c r="X235" s="128"/>
      <c r="Y235" s="123"/>
      <c r="Z235" s="123"/>
      <c r="AA235" s="123"/>
      <c r="AB235" s="124"/>
      <c r="AC235" s="127"/>
      <c r="AD235" s="201"/>
      <c r="AE235" s="201"/>
      <c r="AF235" s="201"/>
      <c r="AG235" s="201"/>
      <c r="AH235" s="201"/>
      <c r="AI235" s="234"/>
      <c r="AJ235" s="123"/>
      <c r="AK235" s="123"/>
      <c r="AL235" s="123"/>
      <c r="AM235" s="123"/>
      <c r="AN235" s="129"/>
      <c r="AO235" s="124"/>
      <c r="AP235" s="122"/>
      <c r="AQ235" s="127"/>
      <c r="AR235" s="123"/>
      <c r="AS235" s="123"/>
      <c r="AT235" s="123"/>
      <c r="AU235" s="123"/>
      <c r="AV235" s="251"/>
      <c r="AW235" s="123"/>
      <c r="AX235" s="123"/>
      <c r="AY235" s="129"/>
      <c r="AZ235" s="122"/>
      <c r="BA235" s="129"/>
      <c r="BB235" s="130"/>
      <c r="BC235" s="131"/>
      <c r="BD235" s="130"/>
      <c r="BE235" s="132"/>
      <c r="BF235" s="132"/>
      <c r="BG235" s="123"/>
      <c r="BH235" s="124"/>
      <c r="BI235" s="122"/>
      <c r="BJ235" s="123"/>
      <c r="BK235" s="123"/>
      <c r="BL235" s="123"/>
      <c r="BM235" s="129"/>
      <c r="BN235" s="122"/>
      <c r="BO235" s="123"/>
      <c r="BP235" s="129"/>
      <c r="BQ235" s="122"/>
      <c r="BR235" s="123"/>
      <c r="BS235" s="129"/>
      <c r="BT235" s="135"/>
      <c r="BU235" s="280"/>
      <c r="BV235" s="246"/>
      <c r="BW235" s="246"/>
      <c r="BX235" s="133"/>
      <c r="BY235" s="133"/>
      <c r="BZ235" s="122"/>
      <c r="CA235" s="123"/>
      <c r="CB235" s="123"/>
      <c r="CC235" s="124"/>
      <c r="CD235" s="127"/>
      <c r="CE235" s="127"/>
      <c r="CF235" s="123"/>
      <c r="CG235" s="123"/>
      <c r="CH235" s="123"/>
      <c r="CI235" s="123"/>
      <c r="CJ235" s="134"/>
      <c r="CK235" s="122"/>
      <c r="CL235" s="127"/>
      <c r="CM235" s="123"/>
      <c r="CN235" s="129"/>
      <c r="CO235" s="129"/>
      <c r="CP235" s="129"/>
      <c r="CQ235" s="134"/>
      <c r="CR235" s="133"/>
      <c r="CS235" s="133"/>
      <c r="CT235" s="133"/>
      <c r="CU235" s="135"/>
      <c r="CV235" s="280"/>
      <c r="CW235" s="135"/>
      <c r="CX235" s="133"/>
      <c r="CY235" s="133"/>
      <c r="CZ235" s="133"/>
      <c r="DA235" s="133"/>
      <c r="DB235" s="133"/>
      <c r="DC235" s="133"/>
      <c r="DD235" s="133"/>
      <c r="DE235" s="133"/>
      <c r="DF235" s="133"/>
      <c r="DG235" s="133"/>
      <c r="DH235" s="133"/>
      <c r="DI235" s="122"/>
      <c r="DJ235" s="129"/>
      <c r="DK235" s="214"/>
      <c r="DL235" s="129"/>
      <c r="DM235" s="122"/>
      <c r="DN235" s="129"/>
      <c r="DO235" s="122"/>
      <c r="DP235" s="129"/>
      <c r="DQ235" s="133"/>
      <c r="DR235" s="122"/>
      <c r="DS235" s="129"/>
      <c r="DT235" s="133"/>
      <c r="DU235" s="122"/>
      <c r="DV235" s="123"/>
      <c r="DW235" s="214"/>
      <c r="DX235" s="134"/>
      <c r="DY235" s="305"/>
      <c r="DZ235" s="134"/>
      <c r="EA235" s="122"/>
      <c r="EB235" s="129"/>
      <c r="EC235" s="122"/>
      <c r="ED235" s="129"/>
      <c r="EE235" s="122"/>
      <c r="EF235" s="129"/>
      <c r="EG235" s="122"/>
      <c r="EH235" s="124"/>
    </row>
    <row r="236" spans="1:138" outlineLevel="2">
      <c r="A236" s="459"/>
      <c r="B236" s="465">
        <v>1.1875</v>
      </c>
      <c r="C236" s="459"/>
      <c r="D236" s="459"/>
      <c r="E236" s="459"/>
      <c r="F236" s="459"/>
      <c r="G236" s="459"/>
      <c r="H236" s="459"/>
      <c r="I236" s="459"/>
      <c r="J236" s="459"/>
      <c r="K236" s="460"/>
      <c r="L236" s="459"/>
      <c r="M236" s="459"/>
      <c r="N236" s="459"/>
      <c r="O236" s="459"/>
      <c r="P236" s="459"/>
      <c r="Q236" s="459"/>
      <c r="R236" s="459"/>
      <c r="S236" s="446"/>
      <c r="T236" s="122"/>
      <c r="U236" s="123"/>
      <c r="V236" s="126"/>
      <c r="W236" s="123"/>
      <c r="X236" s="128"/>
      <c r="Y236" s="123"/>
      <c r="Z236" s="123"/>
      <c r="AA236" s="123"/>
      <c r="AB236" s="124"/>
      <c r="AC236" s="127"/>
      <c r="AD236" s="201"/>
      <c r="AE236" s="201"/>
      <c r="AF236" s="201"/>
      <c r="AG236" s="201"/>
      <c r="AH236" s="201"/>
      <c r="AI236" s="234"/>
      <c r="AJ236" s="123"/>
      <c r="AK236" s="123"/>
      <c r="AL236" s="123"/>
      <c r="AM236" s="123"/>
      <c r="AN236" s="129"/>
      <c r="AO236" s="124"/>
      <c r="AP236" s="122"/>
      <c r="AQ236" s="127"/>
      <c r="AR236" s="123"/>
      <c r="AS236" s="123"/>
      <c r="AT236" s="123"/>
      <c r="AU236" s="123"/>
      <c r="AV236" s="251"/>
      <c r="AW236" s="123"/>
      <c r="AX236" s="123"/>
      <c r="AY236" s="129"/>
      <c r="AZ236" s="122"/>
      <c r="BA236" s="129"/>
      <c r="BB236" s="130"/>
      <c r="BC236" s="131"/>
      <c r="BD236" s="130"/>
      <c r="BE236" s="132"/>
      <c r="BF236" s="132"/>
      <c r="BG236" s="123"/>
      <c r="BH236" s="124"/>
      <c r="BI236" s="122"/>
      <c r="BJ236" s="123"/>
      <c r="BK236" s="123"/>
      <c r="BL236" s="123"/>
      <c r="BM236" s="129"/>
      <c r="BN236" s="122"/>
      <c r="BO236" s="123"/>
      <c r="BP236" s="129"/>
      <c r="BQ236" s="122"/>
      <c r="BR236" s="123"/>
      <c r="BS236" s="129"/>
      <c r="BT236" s="135"/>
      <c r="BU236" s="280"/>
      <c r="BV236" s="246"/>
      <c r="BW236" s="246"/>
      <c r="BX236" s="133"/>
      <c r="BY236" s="133"/>
      <c r="BZ236" s="122"/>
      <c r="CA236" s="123"/>
      <c r="CB236" s="123"/>
      <c r="CC236" s="124"/>
      <c r="CD236" s="127"/>
      <c r="CE236" s="127"/>
      <c r="CF236" s="123"/>
      <c r="CG236" s="123"/>
      <c r="CH236" s="123"/>
      <c r="CI236" s="123"/>
      <c r="CJ236" s="134"/>
      <c r="CK236" s="122"/>
      <c r="CL236" s="127"/>
      <c r="CM236" s="123"/>
      <c r="CN236" s="129"/>
      <c r="CO236" s="129"/>
      <c r="CP236" s="129"/>
      <c r="CQ236" s="134"/>
      <c r="CR236" s="133"/>
      <c r="CS236" s="133"/>
      <c r="CT236" s="133"/>
      <c r="CU236" s="135"/>
      <c r="CV236" s="280"/>
      <c r="CW236" s="135"/>
      <c r="CX236" s="133"/>
      <c r="CY236" s="133"/>
      <c r="CZ236" s="133"/>
      <c r="DA236" s="133"/>
      <c r="DB236" s="133"/>
      <c r="DC236" s="133"/>
      <c r="DD236" s="133"/>
      <c r="DE236" s="133"/>
      <c r="DF236" s="133"/>
      <c r="DG236" s="133"/>
      <c r="DH236" s="133"/>
      <c r="DI236" s="122"/>
      <c r="DJ236" s="129"/>
      <c r="DK236" s="214"/>
      <c r="DL236" s="129"/>
      <c r="DM236" s="122"/>
      <c r="DN236" s="129"/>
      <c r="DO236" s="122"/>
      <c r="DP236" s="129"/>
      <c r="DQ236" s="133"/>
      <c r="DR236" s="122"/>
      <c r="DS236" s="129"/>
      <c r="DT236" s="133"/>
      <c r="DU236" s="122"/>
      <c r="DV236" s="123"/>
      <c r="DW236" s="214"/>
      <c r="DX236" s="134"/>
      <c r="DY236" s="305"/>
      <c r="DZ236" s="134"/>
      <c r="EA236" s="122"/>
      <c r="EB236" s="129"/>
      <c r="EC236" s="122"/>
      <c r="ED236" s="129"/>
      <c r="EE236" s="122"/>
      <c r="EF236" s="129"/>
      <c r="EG236" s="122"/>
      <c r="EH236" s="124"/>
    </row>
    <row r="237" spans="1:138" outlineLevel="2">
      <c r="A237" s="459"/>
      <c r="B237" s="465">
        <v>1.1979166666666701</v>
      </c>
      <c r="C237" s="459"/>
      <c r="D237" s="459"/>
      <c r="E237" s="459"/>
      <c r="F237" s="459"/>
      <c r="G237" s="459"/>
      <c r="H237" s="459"/>
      <c r="I237" s="459"/>
      <c r="J237" s="459"/>
      <c r="K237" s="460"/>
      <c r="L237" s="459"/>
      <c r="M237" s="459"/>
      <c r="N237" s="459"/>
      <c r="O237" s="459"/>
      <c r="P237" s="459"/>
      <c r="Q237" s="459"/>
      <c r="R237" s="459"/>
      <c r="S237" s="446"/>
      <c r="T237" s="122"/>
      <c r="U237" s="123"/>
      <c r="V237" s="126"/>
      <c r="W237" s="123"/>
      <c r="X237" s="128"/>
      <c r="Y237" s="123"/>
      <c r="Z237" s="123"/>
      <c r="AA237" s="123"/>
      <c r="AB237" s="124"/>
      <c r="AC237" s="127"/>
      <c r="AD237" s="201"/>
      <c r="AE237" s="201"/>
      <c r="AF237" s="201"/>
      <c r="AG237" s="201"/>
      <c r="AH237" s="201"/>
      <c r="AI237" s="234"/>
      <c r="AJ237" s="123"/>
      <c r="AK237" s="123"/>
      <c r="AL237" s="123"/>
      <c r="AM237" s="123"/>
      <c r="AN237" s="129"/>
      <c r="AO237" s="124"/>
      <c r="AP237" s="122"/>
      <c r="AQ237" s="127"/>
      <c r="AR237" s="123"/>
      <c r="AS237" s="123"/>
      <c r="AT237" s="123"/>
      <c r="AU237" s="123"/>
      <c r="AV237" s="251"/>
      <c r="AW237" s="123"/>
      <c r="AX237" s="123"/>
      <c r="AY237" s="129"/>
      <c r="AZ237" s="122"/>
      <c r="BA237" s="129"/>
      <c r="BB237" s="130"/>
      <c r="BC237" s="131"/>
      <c r="BD237" s="130"/>
      <c r="BE237" s="132"/>
      <c r="BF237" s="132"/>
      <c r="BG237" s="123"/>
      <c r="BH237" s="124"/>
      <c r="BI237" s="122"/>
      <c r="BJ237" s="123"/>
      <c r="BK237" s="123"/>
      <c r="BL237" s="123"/>
      <c r="BM237" s="129"/>
      <c r="BN237" s="122"/>
      <c r="BO237" s="123"/>
      <c r="BP237" s="129"/>
      <c r="BQ237" s="122"/>
      <c r="BR237" s="123"/>
      <c r="BS237" s="129"/>
      <c r="BT237" s="135"/>
      <c r="BU237" s="280"/>
      <c r="BV237" s="246"/>
      <c r="BW237" s="246"/>
      <c r="BX237" s="133"/>
      <c r="BY237" s="133"/>
      <c r="BZ237" s="122"/>
      <c r="CA237" s="123"/>
      <c r="CB237" s="123"/>
      <c r="CC237" s="124"/>
      <c r="CD237" s="127"/>
      <c r="CE237" s="127"/>
      <c r="CF237" s="123"/>
      <c r="CG237" s="123"/>
      <c r="CH237" s="123"/>
      <c r="CI237" s="123"/>
      <c r="CJ237" s="134"/>
      <c r="CK237" s="122"/>
      <c r="CL237" s="127"/>
      <c r="CM237" s="123"/>
      <c r="CN237" s="129"/>
      <c r="CO237" s="129"/>
      <c r="CP237" s="129"/>
      <c r="CQ237" s="134"/>
      <c r="CR237" s="133"/>
      <c r="CS237" s="133"/>
      <c r="CT237" s="133"/>
      <c r="CU237" s="135"/>
      <c r="CV237" s="280"/>
      <c r="CW237" s="135"/>
      <c r="CX237" s="133"/>
      <c r="CY237" s="133"/>
      <c r="CZ237" s="133"/>
      <c r="DA237" s="133"/>
      <c r="DB237" s="133"/>
      <c r="DC237" s="133"/>
      <c r="DD237" s="133"/>
      <c r="DE237" s="133"/>
      <c r="DF237" s="133"/>
      <c r="DG237" s="133"/>
      <c r="DH237" s="133"/>
      <c r="DI237" s="122"/>
      <c r="DJ237" s="129"/>
      <c r="DK237" s="214"/>
      <c r="DL237" s="129"/>
      <c r="DM237" s="122"/>
      <c r="DN237" s="129"/>
      <c r="DO237" s="122"/>
      <c r="DP237" s="129"/>
      <c r="DQ237" s="133"/>
      <c r="DR237" s="122"/>
      <c r="DS237" s="129"/>
      <c r="DT237" s="133"/>
      <c r="DU237" s="122"/>
      <c r="DV237" s="123"/>
      <c r="DW237" s="214"/>
      <c r="DX237" s="134"/>
      <c r="DY237" s="305"/>
      <c r="DZ237" s="134"/>
      <c r="EA237" s="122"/>
      <c r="EB237" s="129"/>
      <c r="EC237" s="122"/>
      <c r="ED237" s="129"/>
      <c r="EE237" s="122"/>
      <c r="EF237" s="129"/>
      <c r="EG237" s="122"/>
      <c r="EH237" s="124"/>
    </row>
    <row r="238" spans="1:138" outlineLevel="2">
      <c r="A238" s="459"/>
      <c r="B238" s="465">
        <v>1.2083333333333399</v>
      </c>
      <c r="C238" s="459"/>
      <c r="D238" s="459"/>
      <c r="E238" s="459"/>
      <c r="F238" s="459"/>
      <c r="G238" s="459"/>
      <c r="H238" s="459"/>
      <c r="I238" s="459"/>
      <c r="J238" s="459"/>
      <c r="K238" s="460"/>
      <c r="L238" s="459"/>
      <c r="M238" s="459"/>
      <c r="N238" s="459"/>
      <c r="O238" s="459"/>
      <c r="P238" s="459"/>
      <c r="Q238" s="459"/>
      <c r="R238" s="459"/>
      <c r="S238" s="446"/>
      <c r="T238" s="122"/>
      <c r="U238" s="123"/>
      <c r="V238" s="126"/>
      <c r="W238" s="123"/>
      <c r="X238" s="128"/>
      <c r="Y238" s="123"/>
      <c r="Z238" s="123"/>
      <c r="AA238" s="123"/>
      <c r="AB238" s="124"/>
      <c r="AC238" s="127"/>
      <c r="AD238" s="201"/>
      <c r="AE238" s="201"/>
      <c r="AF238" s="201"/>
      <c r="AG238" s="201"/>
      <c r="AH238" s="201"/>
      <c r="AI238" s="234"/>
      <c r="AJ238" s="123"/>
      <c r="AK238" s="123"/>
      <c r="AL238" s="123"/>
      <c r="AM238" s="123"/>
      <c r="AN238" s="129"/>
      <c r="AO238" s="124"/>
      <c r="AP238" s="122"/>
      <c r="AQ238" s="127"/>
      <c r="AR238" s="123"/>
      <c r="AS238" s="123"/>
      <c r="AT238" s="123"/>
      <c r="AU238" s="123"/>
      <c r="AV238" s="251"/>
      <c r="AW238" s="123"/>
      <c r="AX238" s="123"/>
      <c r="AY238" s="129"/>
      <c r="AZ238" s="122"/>
      <c r="BA238" s="129"/>
      <c r="BB238" s="130"/>
      <c r="BC238" s="131"/>
      <c r="BD238" s="130"/>
      <c r="BE238" s="132"/>
      <c r="BF238" s="132"/>
      <c r="BG238" s="123"/>
      <c r="BH238" s="124"/>
      <c r="BI238" s="122"/>
      <c r="BJ238" s="123"/>
      <c r="BK238" s="123"/>
      <c r="BL238" s="123"/>
      <c r="BM238" s="129"/>
      <c r="BN238" s="122"/>
      <c r="BO238" s="123"/>
      <c r="BP238" s="129"/>
      <c r="BQ238" s="122"/>
      <c r="BR238" s="123"/>
      <c r="BS238" s="129"/>
      <c r="BT238" s="135"/>
      <c r="BU238" s="280"/>
      <c r="BV238" s="246"/>
      <c r="BW238" s="246"/>
      <c r="BX238" s="133"/>
      <c r="BY238" s="133"/>
      <c r="BZ238" s="122"/>
      <c r="CA238" s="123"/>
      <c r="CB238" s="123"/>
      <c r="CC238" s="124"/>
      <c r="CD238" s="127"/>
      <c r="CE238" s="127"/>
      <c r="CF238" s="123"/>
      <c r="CG238" s="123"/>
      <c r="CH238" s="123"/>
      <c r="CI238" s="123"/>
      <c r="CJ238" s="134"/>
      <c r="CK238" s="122"/>
      <c r="CL238" s="127"/>
      <c r="CM238" s="123"/>
      <c r="CN238" s="129"/>
      <c r="CO238" s="129"/>
      <c r="CP238" s="129"/>
      <c r="CQ238" s="134"/>
      <c r="CR238" s="133"/>
      <c r="CS238" s="133"/>
      <c r="CT238" s="133"/>
      <c r="CU238" s="135"/>
      <c r="CV238" s="280"/>
      <c r="CW238" s="135"/>
      <c r="CX238" s="133"/>
      <c r="CY238" s="133"/>
      <c r="CZ238" s="133"/>
      <c r="DA238" s="133"/>
      <c r="DB238" s="133"/>
      <c r="DC238" s="133"/>
      <c r="DD238" s="133"/>
      <c r="DE238" s="133"/>
      <c r="DF238" s="133"/>
      <c r="DG238" s="133"/>
      <c r="DH238" s="133"/>
      <c r="DI238" s="122"/>
      <c r="DJ238" s="129"/>
      <c r="DK238" s="214"/>
      <c r="DL238" s="129"/>
      <c r="DM238" s="122"/>
      <c r="DN238" s="129"/>
      <c r="DO238" s="122"/>
      <c r="DP238" s="129"/>
      <c r="DQ238" s="133"/>
      <c r="DR238" s="122"/>
      <c r="DS238" s="129"/>
      <c r="DT238" s="133"/>
      <c r="DU238" s="122"/>
      <c r="DV238" s="123"/>
      <c r="DW238" s="214"/>
      <c r="DX238" s="134"/>
      <c r="DY238" s="305"/>
      <c r="DZ238" s="134"/>
      <c r="EA238" s="122"/>
      <c r="EB238" s="129"/>
      <c r="EC238" s="122"/>
      <c r="ED238" s="129"/>
      <c r="EE238" s="122"/>
      <c r="EF238" s="129"/>
      <c r="EG238" s="122"/>
      <c r="EH238" s="124"/>
    </row>
    <row r="239" spans="1:138" outlineLevel="2">
      <c r="A239" s="459"/>
      <c r="B239" s="465">
        <v>1.21875</v>
      </c>
      <c r="C239" s="459"/>
      <c r="D239" s="459"/>
      <c r="E239" s="459"/>
      <c r="F239" s="459"/>
      <c r="G239" s="459"/>
      <c r="H239" s="459"/>
      <c r="I239" s="459"/>
      <c r="J239" s="459"/>
      <c r="K239" s="460"/>
      <c r="L239" s="459"/>
      <c r="M239" s="459"/>
      <c r="N239" s="459"/>
      <c r="O239" s="459"/>
      <c r="P239" s="459"/>
      <c r="Q239" s="459"/>
      <c r="R239" s="459"/>
      <c r="S239" s="446"/>
      <c r="T239" s="122"/>
      <c r="U239" s="123"/>
      <c r="V239" s="126"/>
      <c r="W239" s="123"/>
      <c r="X239" s="128"/>
      <c r="Y239" s="123"/>
      <c r="Z239" s="123"/>
      <c r="AA239" s="123"/>
      <c r="AB239" s="124"/>
      <c r="AC239" s="127"/>
      <c r="AD239" s="201"/>
      <c r="AE239" s="201"/>
      <c r="AF239" s="201"/>
      <c r="AG239" s="201"/>
      <c r="AH239" s="201"/>
      <c r="AI239" s="234"/>
      <c r="AJ239" s="123"/>
      <c r="AK239" s="123"/>
      <c r="AL239" s="123"/>
      <c r="AM239" s="123"/>
      <c r="AN239" s="129"/>
      <c r="AO239" s="124"/>
      <c r="AP239" s="122"/>
      <c r="AQ239" s="127"/>
      <c r="AR239" s="123"/>
      <c r="AS239" s="123"/>
      <c r="AT239" s="123"/>
      <c r="AU239" s="123"/>
      <c r="AV239" s="251"/>
      <c r="AW239" s="123"/>
      <c r="AX239" s="123"/>
      <c r="AY239" s="129"/>
      <c r="AZ239" s="122"/>
      <c r="BA239" s="129"/>
      <c r="BB239" s="130"/>
      <c r="BC239" s="131"/>
      <c r="BD239" s="130"/>
      <c r="BE239" s="132"/>
      <c r="BF239" s="132"/>
      <c r="BG239" s="123"/>
      <c r="BH239" s="124"/>
      <c r="BI239" s="122"/>
      <c r="BJ239" s="123"/>
      <c r="BK239" s="123"/>
      <c r="BL239" s="123"/>
      <c r="BM239" s="129"/>
      <c r="BN239" s="122"/>
      <c r="BO239" s="123"/>
      <c r="BP239" s="129"/>
      <c r="BQ239" s="122"/>
      <c r="BR239" s="123"/>
      <c r="BS239" s="129"/>
      <c r="BT239" s="135"/>
      <c r="BU239" s="280"/>
      <c r="BV239" s="246"/>
      <c r="BW239" s="246"/>
      <c r="BX239" s="133"/>
      <c r="BY239" s="133"/>
      <c r="BZ239" s="122"/>
      <c r="CA239" s="123"/>
      <c r="CB239" s="123"/>
      <c r="CC239" s="124"/>
      <c r="CD239" s="127"/>
      <c r="CE239" s="127"/>
      <c r="CF239" s="123"/>
      <c r="CG239" s="123"/>
      <c r="CH239" s="123"/>
      <c r="CI239" s="123"/>
      <c r="CJ239" s="134"/>
      <c r="CK239" s="122"/>
      <c r="CL239" s="127"/>
      <c r="CM239" s="123"/>
      <c r="CN239" s="129"/>
      <c r="CO239" s="129"/>
      <c r="CP239" s="129"/>
      <c r="CQ239" s="134"/>
      <c r="CR239" s="133"/>
      <c r="CS239" s="133"/>
      <c r="CT239" s="133"/>
      <c r="CU239" s="135"/>
      <c r="CV239" s="280"/>
      <c r="CW239" s="135"/>
      <c r="CX239" s="133"/>
      <c r="CY239" s="133"/>
      <c r="CZ239" s="133"/>
      <c r="DA239" s="133"/>
      <c r="DB239" s="133"/>
      <c r="DC239" s="133"/>
      <c r="DD239" s="133"/>
      <c r="DE239" s="133"/>
      <c r="DF239" s="133"/>
      <c r="DG239" s="133"/>
      <c r="DH239" s="133"/>
      <c r="DI239" s="122"/>
      <c r="DJ239" s="129"/>
      <c r="DK239" s="214"/>
      <c r="DL239" s="129"/>
      <c r="DM239" s="122"/>
      <c r="DN239" s="129"/>
      <c r="DO239" s="122"/>
      <c r="DP239" s="129"/>
      <c r="DQ239" s="133"/>
      <c r="DR239" s="122"/>
      <c r="DS239" s="129"/>
      <c r="DT239" s="133"/>
      <c r="DU239" s="122"/>
      <c r="DV239" s="123"/>
      <c r="DW239" s="214"/>
      <c r="DX239" s="134"/>
      <c r="DY239" s="305"/>
      <c r="DZ239" s="134"/>
      <c r="EA239" s="122"/>
      <c r="EB239" s="129"/>
      <c r="EC239" s="122"/>
      <c r="ED239" s="129"/>
      <c r="EE239" s="122"/>
      <c r="EF239" s="129"/>
      <c r="EG239" s="122"/>
      <c r="EH239" s="124"/>
    </row>
    <row r="240" spans="1:138" outlineLevel="2">
      <c r="A240" s="459"/>
      <c r="B240" s="465">
        <v>1.2291666666666701</v>
      </c>
      <c r="C240" s="459"/>
      <c r="D240" s="459"/>
      <c r="E240" s="459"/>
      <c r="F240" s="459"/>
      <c r="G240" s="459"/>
      <c r="H240" s="459"/>
      <c r="I240" s="459"/>
      <c r="J240" s="459"/>
      <c r="K240" s="460"/>
      <c r="L240" s="459"/>
      <c r="M240" s="459"/>
      <c r="N240" s="459"/>
      <c r="O240" s="459"/>
      <c r="P240" s="459"/>
      <c r="Q240" s="459"/>
      <c r="R240" s="459"/>
      <c r="S240" s="446"/>
      <c r="T240" s="122"/>
      <c r="U240" s="123"/>
      <c r="V240" s="126"/>
      <c r="W240" s="123"/>
      <c r="X240" s="128"/>
      <c r="Y240" s="123"/>
      <c r="Z240" s="123"/>
      <c r="AA240" s="123"/>
      <c r="AB240" s="124"/>
      <c r="AC240" s="127"/>
      <c r="AD240" s="201"/>
      <c r="AE240" s="201"/>
      <c r="AF240" s="201"/>
      <c r="AG240" s="201"/>
      <c r="AH240" s="201"/>
      <c r="AI240" s="234"/>
      <c r="AJ240" s="123"/>
      <c r="AK240" s="123"/>
      <c r="AL240" s="123"/>
      <c r="AM240" s="123"/>
      <c r="AN240" s="129"/>
      <c r="AO240" s="124"/>
      <c r="AP240" s="122"/>
      <c r="AQ240" s="127"/>
      <c r="AR240" s="123"/>
      <c r="AS240" s="123"/>
      <c r="AT240" s="123"/>
      <c r="AU240" s="123"/>
      <c r="AV240" s="251"/>
      <c r="AW240" s="123"/>
      <c r="AX240" s="123"/>
      <c r="AY240" s="129"/>
      <c r="AZ240" s="122"/>
      <c r="BA240" s="129"/>
      <c r="BB240" s="130"/>
      <c r="BC240" s="131"/>
      <c r="BD240" s="130"/>
      <c r="BE240" s="132"/>
      <c r="BF240" s="132"/>
      <c r="BG240" s="123"/>
      <c r="BH240" s="124"/>
      <c r="BI240" s="122"/>
      <c r="BJ240" s="123"/>
      <c r="BK240" s="123"/>
      <c r="BL240" s="123"/>
      <c r="BM240" s="129"/>
      <c r="BN240" s="122"/>
      <c r="BO240" s="123"/>
      <c r="BP240" s="129"/>
      <c r="BQ240" s="122"/>
      <c r="BR240" s="123"/>
      <c r="BS240" s="129"/>
      <c r="BT240" s="135"/>
      <c r="BU240" s="280"/>
      <c r="BV240" s="246"/>
      <c r="BW240" s="246"/>
      <c r="BX240" s="133"/>
      <c r="BY240" s="133"/>
      <c r="BZ240" s="122"/>
      <c r="CA240" s="123"/>
      <c r="CB240" s="123"/>
      <c r="CC240" s="124"/>
      <c r="CD240" s="127"/>
      <c r="CE240" s="127"/>
      <c r="CF240" s="123"/>
      <c r="CG240" s="123"/>
      <c r="CH240" s="123"/>
      <c r="CI240" s="123"/>
      <c r="CJ240" s="134"/>
      <c r="CK240" s="122"/>
      <c r="CL240" s="127"/>
      <c r="CM240" s="123"/>
      <c r="CN240" s="129"/>
      <c r="CO240" s="129"/>
      <c r="CP240" s="129"/>
      <c r="CQ240" s="134"/>
      <c r="CR240" s="133"/>
      <c r="CS240" s="133"/>
      <c r="CT240" s="133"/>
      <c r="CU240" s="135"/>
      <c r="CV240" s="280"/>
      <c r="CW240" s="135"/>
      <c r="CX240" s="133"/>
      <c r="CY240" s="133"/>
      <c r="CZ240" s="133"/>
      <c r="DA240" s="133"/>
      <c r="DB240" s="133"/>
      <c r="DC240" s="133"/>
      <c r="DD240" s="133"/>
      <c r="DE240" s="133"/>
      <c r="DF240" s="133"/>
      <c r="DG240" s="133"/>
      <c r="DH240" s="133"/>
      <c r="DI240" s="122"/>
      <c r="DJ240" s="129"/>
      <c r="DK240" s="214"/>
      <c r="DL240" s="129"/>
      <c r="DM240" s="122"/>
      <c r="DN240" s="129"/>
      <c r="DO240" s="122"/>
      <c r="DP240" s="129"/>
      <c r="DQ240" s="133"/>
      <c r="DR240" s="122"/>
      <c r="DS240" s="129"/>
      <c r="DT240" s="133"/>
      <c r="DU240" s="122"/>
      <c r="DV240" s="123"/>
      <c r="DW240" s="214"/>
      <c r="DX240" s="134"/>
      <c r="DY240" s="305"/>
      <c r="DZ240" s="134"/>
      <c r="EA240" s="122"/>
      <c r="EB240" s="129"/>
      <c r="EC240" s="122"/>
      <c r="ED240" s="129"/>
      <c r="EE240" s="122"/>
      <c r="EF240" s="129"/>
      <c r="EG240" s="122"/>
      <c r="EH240" s="124"/>
    </row>
    <row r="241" spans="1:138" outlineLevel="2">
      <c r="A241" s="459"/>
      <c r="B241" s="465">
        <v>1.2395833333333399</v>
      </c>
      <c r="C241" s="459"/>
      <c r="D241" s="459"/>
      <c r="E241" s="459"/>
      <c r="F241" s="459"/>
      <c r="G241" s="459"/>
      <c r="H241" s="459"/>
      <c r="I241" s="459"/>
      <c r="J241" s="459"/>
      <c r="K241" s="460"/>
      <c r="L241" s="459"/>
      <c r="M241" s="459"/>
      <c r="N241" s="459"/>
      <c r="O241" s="459"/>
      <c r="P241" s="459"/>
      <c r="Q241" s="459"/>
      <c r="R241" s="459"/>
      <c r="S241" s="446"/>
      <c r="T241" s="122"/>
      <c r="U241" s="123"/>
      <c r="V241" s="126"/>
      <c r="W241" s="123"/>
      <c r="X241" s="128"/>
      <c r="Y241" s="123"/>
      <c r="Z241" s="123"/>
      <c r="AA241" s="123"/>
      <c r="AB241" s="124"/>
      <c r="AC241" s="127"/>
      <c r="AD241" s="201"/>
      <c r="AE241" s="201"/>
      <c r="AF241" s="201"/>
      <c r="AG241" s="201"/>
      <c r="AH241" s="201"/>
      <c r="AI241" s="234"/>
      <c r="AJ241" s="123"/>
      <c r="AK241" s="123"/>
      <c r="AL241" s="123"/>
      <c r="AM241" s="123"/>
      <c r="AN241" s="129"/>
      <c r="AO241" s="124"/>
      <c r="AP241" s="122"/>
      <c r="AQ241" s="127"/>
      <c r="AR241" s="123"/>
      <c r="AS241" s="123"/>
      <c r="AT241" s="123"/>
      <c r="AU241" s="123"/>
      <c r="AV241" s="251"/>
      <c r="AW241" s="123"/>
      <c r="AX241" s="123"/>
      <c r="AY241" s="129"/>
      <c r="AZ241" s="122"/>
      <c r="BA241" s="129"/>
      <c r="BB241" s="130"/>
      <c r="BC241" s="131"/>
      <c r="BD241" s="130"/>
      <c r="BE241" s="132"/>
      <c r="BF241" s="132"/>
      <c r="BG241" s="123"/>
      <c r="BH241" s="124"/>
      <c r="BI241" s="122"/>
      <c r="BJ241" s="123"/>
      <c r="BK241" s="123"/>
      <c r="BL241" s="123"/>
      <c r="BM241" s="129"/>
      <c r="BN241" s="122"/>
      <c r="BO241" s="123"/>
      <c r="BP241" s="129"/>
      <c r="BQ241" s="122"/>
      <c r="BR241" s="123"/>
      <c r="BS241" s="129"/>
      <c r="BT241" s="135"/>
      <c r="BU241" s="280"/>
      <c r="BV241" s="246"/>
      <c r="BW241" s="246"/>
      <c r="BX241" s="133"/>
      <c r="BY241" s="133"/>
      <c r="BZ241" s="122"/>
      <c r="CA241" s="123"/>
      <c r="CB241" s="123"/>
      <c r="CC241" s="124"/>
      <c r="CD241" s="127"/>
      <c r="CE241" s="127"/>
      <c r="CF241" s="123"/>
      <c r="CG241" s="123"/>
      <c r="CH241" s="123"/>
      <c r="CI241" s="123"/>
      <c r="CJ241" s="134"/>
      <c r="CK241" s="122"/>
      <c r="CL241" s="127"/>
      <c r="CM241" s="123"/>
      <c r="CN241" s="129"/>
      <c r="CO241" s="129"/>
      <c r="CP241" s="129"/>
      <c r="CQ241" s="134"/>
      <c r="CR241" s="133"/>
      <c r="CS241" s="133"/>
      <c r="CT241" s="133"/>
      <c r="CU241" s="135"/>
      <c r="CV241" s="280"/>
      <c r="CW241" s="135"/>
      <c r="CX241" s="133"/>
      <c r="CY241" s="133"/>
      <c r="CZ241" s="133"/>
      <c r="DA241" s="133"/>
      <c r="DB241" s="133"/>
      <c r="DC241" s="133"/>
      <c r="DD241" s="133"/>
      <c r="DE241" s="133"/>
      <c r="DF241" s="133"/>
      <c r="DG241" s="133"/>
      <c r="DH241" s="133"/>
      <c r="DI241" s="122"/>
      <c r="DJ241" s="129"/>
      <c r="DK241" s="214"/>
      <c r="DL241" s="129"/>
      <c r="DM241" s="122"/>
      <c r="DN241" s="129"/>
      <c r="DO241" s="122"/>
      <c r="DP241" s="129"/>
      <c r="DQ241" s="133"/>
      <c r="DR241" s="122"/>
      <c r="DS241" s="129"/>
      <c r="DT241" s="133"/>
      <c r="DU241" s="122"/>
      <c r="DV241" s="123"/>
      <c r="DW241" s="214"/>
      <c r="DX241" s="134"/>
      <c r="DY241" s="305"/>
      <c r="DZ241" s="134"/>
      <c r="EA241" s="122"/>
      <c r="EB241" s="129"/>
      <c r="EC241" s="122"/>
      <c r="ED241" s="129"/>
      <c r="EE241" s="122"/>
      <c r="EF241" s="129"/>
      <c r="EG241" s="122"/>
      <c r="EH241" s="124"/>
    </row>
    <row r="242" spans="1:138" outlineLevel="2">
      <c r="A242" s="459"/>
      <c r="B242" s="465">
        <v>1.25</v>
      </c>
      <c r="C242" s="459"/>
      <c r="D242" s="459"/>
      <c r="E242" s="459"/>
      <c r="F242" s="459"/>
      <c r="G242" s="459"/>
      <c r="H242" s="459"/>
      <c r="I242" s="459"/>
      <c r="J242" s="459"/>
      <c r="K242" s="460"/>
      <c r="L242" s="459"/>
      <c r="M242" s="459"/>
      <c r="N242" s="459"/>
      <c r="O242" s="459"/>
      <c r="P242" s="459"/>
      <c r="Q242" s="459"/>
      <c r="R242" s="459"/>
      <c r="S242" s="446"/>
      <c r="T242" s="122"/>
      <c r="U242" s="123"/>
      <c r="V242" s="126"/>
      <c r="W242" s="123"/>
      <c r="X242" s="128"/>
      <c r="Y242" s="123"/>
      <c r="Z242" s="123"/>
      <c r="AA242" s="123"/>
      <c r="AB242" s="124"/>
      <c r="AC242" s="127"/>
      <c r="AD242" s="201"/>
      <c r="AE242" s="201"/>
      <c r="AF242" s="201"/>
      <c r="AG242" s="201"/>
      <c r="AH242" s="201"/>
      <c r="AI242" s="234"/>
      <c r="AJ242" s="123"/>
      <c r="AK242" s="123"/>
      <c r="AL242" s="123"/>
      <c r="AM242" s="123"/>
      <c r="AN242" s="129"/>
      <c r="AO242" s="124"/>
      <c r="AP242" s="122"/>
      <c r="AQ242" s="127"/>
      <c r="AR242" s="123"/>
      <c r="AS242" s="123"/>
      <c r="AT242" s="123"/>
      <c r="AU242" s="123"/>
      <c r="AV242" s="251"/>
      <c r="AW242" s="123"/>
      <c r="AX242" s="123"/>
      <c r="AY242" s="129"/>
      <c r="AZ242" s="122"/>
      <c r="BA242" s="129"/>
      <c r="BB242" s="130"/>
      <c r="BC242" s="131"/>
      <c r="BD242" s="130"/>
      <c r="BE242" s="132"/>
      <c r="BF242" s="132"/>
      <c r="BG242" s="123"/>
      <c r="BH242" s="124"/>
      <c r="BI242" s="122"/>
      <c r="BJ242" s="123"/>
      <c r="BK242" s="123"/>
      <c r="BL242" s="123"/>
      <c r="BM242" s="129"/>
      <c r="BN242" s="122"/>
      <c r="BO242" s="123"/>
      <c r="BP242" s="129"/>
      <c r="BQ242" s="122"/>
      <c r="BR242" s="123"/>
      <c r="BS242" s="129"/>
      <c r="BT242" s="135"/>
      <c r="BU242" s="280"/>
      <c r="BV242" s="246"/>
      <c r="BW242" s="246"/>
      <c r="BX242" s="133"/>
      <c r="BY242" s="133"/>
      <c r="BZ242" s="122"/>
      <c r="CA242" s="123"/>
      <c r="CB242" s="123"/>
      <c r="CC242" s="124"/>
      <c r="CD242" s="127"/>
      <c r="CE242" s="127"/>
      <c r="CF242" s="123"/>
      <c r="CG242" s="123"/>
      <c r="CH242" s="123"/>
      <c r="CI242" s="123"/>
      <c r="CJ242" s="134"/>
      <c r="CK242" s="122"/>
      <c r="CL242" s="127"/>
      <c r="CM242" s="123"/>
      <c r="CN242" s="129"/>
      <c r="CO242" s="129"/>
      <c r="CP242" s="129"/>
      <c r="CQ242" s="134"/>
      <c r="CR242" s="133"/>
      <c r="CS242" s="133"/>
      <c r="CT242" s="133"/>
      <c r="CU242" s="135"/>
      <c r="CV242" s="280"/>
      <c r="CW242" s="135"/>
      <c r="CX242" s="133"/>
      <c r="CY242" s="133"/>
      <c r="CZ242" s="133"/>
      <c r="DA242" s="133"/>
      <c r="DB242" s="133"/>
      <c r="DC242" s="133"/>
      <c r="DD242" s="133"/>
      <c r="DE242" s="133"/>
      <c r="DF242" s="133"/>
      <c r="DG242" s="133"/>
      <c r="DH242" s="133"/>
      <c r="DI242" s="122"/>
      <c r="DJ242" s="129"/>
      <c r="DK242" s="214"/>
      <c r="DL242" s="129"/>
      <c r="DM242" s="122"/>
      <c r="DN242" s="129"/>
      <c r="DO242" s="122"/>
      <c r="DP242" s="129"/>
      <c r="DQ242" s="133"/>
      <c r="DR242" s="122"/>
      <c r="DS242" s="129"/>
      <c r="DT242" s="133"/>
      <c r="DU242" s="122"/>
      <c r="DV242" s="123"/>
      <c r="DW242" s="214"/>
      <c r="DX242" s="134"/>
      <c r="DY242" s="305"/>
      <c r="DZ242" s="134"/>
      <c r="EA242" s="122"/>
      <c r="EB242" s="129"/>
      <c r="EC242" s="122"/>
      <c r="ED242" s="129"/>
      <c r="EE242" s="122"/>
      <c r="EF242" s="129"/>
      <c r="EG242" s="122"/>
      <c r="EH242" s="124"/>
    </row>
    <row r="243" spans="1:138" outlineLevel="2">
      <c r="A243" s="459"/>
      <c r="B243" s="465">
        <v>1.2604166666666701</v>
      </c>
      <c r="C243" s="459"/>
      <c r="D243" s="459"/>
      <c r="E243" s="459"/>
      <c r="F243" s="459"/>
      <c r="G243" s="459"/>
      <c r="H243" s="459"/>
      <c r="I243" s="459"/>
      <c r="J243" s="459"/>
      <c r="K243" s="460"/>
      <c r="L243" s="459"/>
      <c r="M243" s="459"/>
      <c r="N243" s="459"/>
      <c r="O243" s="459"/>
      <c r="P243" s="459"/>
      <c r="Q243" s="459"/>
      <c r="R243" s="459"/>
      <c r="S243" s="446"/>
      <c r="T243" s="122"/>
      <c r="U243" s="123"/>
      <c r="V243" s="126"/>
      <c r="W243" s="123"/>
      <c r="X243" s="128"/>
      <c r="Y243" s="123"/>
      <c r="Z243" s="123"/>
      <c r="AA243" s="123"/>
      <c r="AB243" s="124"/>
      <c r="AC243" s="127"/>
      <c r="AD243" s="201"/>
      <c r="AE243" s="201"/>
      <c r="AF243" s="201"/>
      <c r="AG243" s="201"/>
      <c r="AH243" s="201"/>
      <c r="AI243" s="234"/>
      <c r="AJ243" s="123"/>
      <c r="AK243" s="123"/>
      <c r="AL243" s="123"/>
      <c r="AM243" s="123"/>
      <c r="AN243" s="129"/>
      <c r="AO243" s="124"/>
      <c r="AP243" s="122"/>
      <c r="AQ243" s="127"/>
      <c r="AR243" s="123"/>
      <c r="AS243" s="123"/>
      <c r="AT243" s="123"/>
      <c r="AU243" s="123"/>
      <c r="AV243" s="251"/>
      <c r="AW243" s="123"/>
      <c r="AX243" s="123"/>
      <c r="AY243" s="129"/>
      <c r="AZ243" s="122"/>
      <c r="BA243" s="129"/>
      <c r="BB243" s="130"/>
      <c r="BC243" s="131"/>
      <c r="BD243" s="130"/>
      <c r="BE243" s="132"/>
      <c r="BF243" s="132"/>
      <c r="BG243" s="123"/>
      <c r="BH243" s="124"/>
      <c r="BI243" s="122"/>
      <c r="BJ243" s="123"/>
      <c r="BK243" s="123"/>
      <c r="BL243" s="123"/>
      <c r="BM243" s="129"/>
      <c r="BN243" s="122"/>
      <c r="BO243" s="123"/>
      <c r="BP243" s="129"/>
      <c r="BQ243" s="122"/>
      <c r="BR243" s="123"/>
      <c r="BS243" s="129"/>
      <c r="BT243" s="135"/>
      <c r="BU243" s="280"/>
      <c r="BV243" s="246"/>
      <c r="BW243" s="246"/>
      <c r="BX243" s="133"/>
      <c r="BY243" s="133"/>
      <c r="BZ243" s="122"/>
      <c r="CA243" s="123"/>
      <c r="CB243" s="123"/>
      <c r="CC243" s="124"/>
      <c r="CD243" s="127"/>
      <c r="CE243" s="127"/>
      <c r="CF243" s="123"/>
      <c r="CG243" s="123"/>
      <c r="CH243" s="123"/>
      <c r="CI243" s="123"/>
      <c r="CJ243" s="134"/>
      <c r="CK243" s="122"/>
      <c r="CL243" s="127"/>
      <c r="CM243" s="123"/>
      <c r="CN243" s="129"/>
      <c r="CO243" s="129"/>
      <c r="CP243" s="129"/>
      <c r="CQ243" s="134"/>
      <c r="CR243" s="133"/>
      <c r="CS243" s="133"/>
      <c r="CT243" s="133"/>
      <c r="CU243" s="135"/>
      <c r="CV243" s="280"/>
      <c r="CW243" s="135"/>
      <c r="CX243" s="133"/>
      <c r="CY243" s="133"/>
      <c r="CZ243" s="133"/>
      <c r="DA243" s="133"/>
      <c r="DB243" s="133"/>
      <c r="DC243" s="133"/>
      <c r="DD243" s="133"/>
      <c r="DE243" s="133"/>
      <c r="DF243" s="133"/>
      <c r="DG243" s="133"/>
      <c r="DH243" s="133"/>
      <c r="DI243" s="122"/>
      <c r="DJ243" s="129"/>
      <c r="DK243" s="214"/>
      <c r="DL243" s="129"/>
      <c r="DM243" s="122"/>
      <c r="DN243" s="129"/>
      <c r="DO243" s="122"/>
      <c r="DP243" s="129"/>
      <c r="DQ243" s="133"/>
      <c r="DR243" s="122"/>
      <c r="DS243" s="129"/>
      <c r="DT243" s="133"/>
      <c r="DU243" s="122"/>
      <c r="DV243" s="123"/>
      <c r="DW243" s="214"/>
      <c r="DX243" s="134"/>
      <c r="DY243" s="305"/>
      <c r="DZ243" s="134"/>
      <c r="EA243" s="122"/>
      <c r="EB243" s="129"/>
      <c r="EC243" s="122"/>
      <c r="ED243" s="129"/>
      <c r="EE243" s="122"/>
      <c r="EF243" s="129"/>
      <c r="EG243" s="122"/>
      <c r="EH243" s="124"/>
    </row>
    <row r="244" spans="1:138" outlineLevel="2">
      <c r="A244" s="459"/>
      <c r="B244" s="465">
        <v>1.2708333333333399</v>
      </c>
      <c r="C244" s="459"/>
      <c r="D244" s="459"/>
      <c r="E244" s="459"/>
      <c r="F244" s="459"/>
      <c r="G244" s="459"/>
      <c r="H244" s="459"/>
      <c r="I244" s="459"/>
      <c r="J244" s="459"/>
      <c r="K244" s="460"/>
      <c r="L244" s="459"/>
      <c r="M244" s="459"/>
      <c r="N244" s="459"/>
      <c r="O244" s="459"/>
      <c r="P244" s="459"/>
      <c r="Q244" s="459"/>
      <c r="R244" s="459"/>
      <c r="S244" s="446"/>
      <c r="T244" s="122"/>
      <c r="U244" s="123"/>
      <c r="V244" s="126"/>
      <c r="W244" s="123"/>
      <c r="X244" s="128"/>
      <c r="Y244" s="123"/>
      <c r="Z244" s="123"/>
      <c r="AA244" s="123"/>
      <c r="AB244" s="124"/>
      <c r="AC244" s="127"/>
      <c r="AD244" s="201"/>
      <c r="AE244" s="201"/>
      <c r="AF244" s="201"/>
      <c r="AG244" s="201"/>
      <c r="AH244" s="201"/>
      <c r="AI244" s="234"/>
      <c r="AJ244" s="123"/>
      <c r="AK244" s="123"/>
      <c r="AL244" s="123"/>
      <c r="AM244" s="123"/>
      <c r="AN244" s="129"/>
      <c r="AO244" s="124"/>
      <c r="AP244" s="122"/>
      <c r="AQ244" s="127"/>
      <c r="AR244" s="123"/>
      <c r="AS244" s="123"/>
      <c r="AT244" s="123"/>
      <c r="AU244" s="123"/>
      <c r="AV244" s="251"/>
      <c r="AW244" s="123"/>
      <c r="AX244" s="123"/>
      <c r="AY244" s="129"/>
      <c r="AZ244" s="122"/>
      <c r="BA244" s="129"/>
      <c r="BB244" s="130"/>
      <c r="BC244" s="131"/>
      <c r="BD244" s="130"/>
      <c r="BE244" s="132"/>
      <c r="BF244" s="132"/>
      <c r="BG244" s="123"/>
      <c r="BH244" s="124"/>
      <c r="BI244" s="122"/>
      <c r="BJ244" s="123"/>
      <c r="BK244" s="123"/>
      <c r="BL244" s="123"/>
      <c r="BM244" s="129"/>
      <c r="BN244" s="122"/>
      <c r="BO244" s="123"/>
      <c r="BP244" s="129"/>
      <c r="BQ244" s="122"/>
      <c r="BR244" s="123"/>
      <c r="BS244" s="129"/>
      <c r="BT244" s="135"/>
      <c r="BU244" s="280"/>
      <c r="BV244" s="246"/>
      <c r="BW244" s="246"/>
      <c r="BX244" s="133"/>
      <c r="BY244" s="133"/>
      <c r="BZ244" s="122"/>
      <c r="CA244" s="123"/>
      <c r="CB244" s="123"/>
      <c r="CC244" s="124"/>
      <c r="CD244" s="127"/>
      <c r="CE244" s="127"/>
      <c r="CF244" s="123"/>
      <c r="CG244" s="123"/>
      <c r="CH244" s="123"/>
      <c r="CI244" s="123"/>
      <c r="CJ244" s="134"/>
      <c r="CK244" s="122"/>
      <c r="CL244" s="127"/>
      <c r="CM244" s="123"/>
      <c r="CN244" s="129"/>
      <c r="CO244" s="129"/>
      <c r="CP244" s="129"/>
      <c r="CQ244" s="134"/>
      <c r="CR244" s="133"/>
      <c r="CS244" s="133"/>
      <c r="CT244" s="133"/>
      <c r="CU244" s="135"/>
      <c r="CV244" s="280"/>
      <c r="CW244" s="135"/>
      <c r="CX244" s="133"/>
      <c r="CY244" s="133"/>
      <c r="CZ244" s="133"/>
      <c r="DA244" s="133"/>
      <c r="DB244" s="133"/>
      <c r="DC244" s="133"/>
      <c r="DD244" s="133"/>
      <c r="DE244" s="133"/>
      <c r="DF244" s="133"/>
      <c r="DG244" s="133"/>
      <c r="DH244" s="133"/>
      <c r="DI244" s="122"/>
      <c r="DJ244" s="129"/>
      <c r="DK244" s="214"/>
      <c r="DL244" s="129"/>
      <c r="DM244" s="122"/>
      <c r="DN244" s="129"/>
      <c r="DO244" s="122"/>
      <c r="DP244" s="129"/>
      <c r="DQ244" s="133"/>
      <c r="DR244" s="122"/>
      <c r="DS244" s="129"/>
      <c r="DT244" s="133"/>
      <c r="DU244" s="122"/>
      <c r="DV244" s="123"/>
      <c r="DW244" s="214"/>
      <c r="DX244" s="134"/>
      <c r="DY244" s="305"/>
      <c r="DZ244" s="134"/>
      <c r="EA244" s="122"/>
      <c r="EB244" s="129"/>
      <c r="EC244" s="122"/>
      <c r="ED244" s="129"/>
      <c r="EE244" s="122"/>
      <c r="EF244" s="129"/>
      <c r="EG244" s="122"/>
      <c r="EH244" s="124"/>
    </row>
    <row r="245" spans="1:138" outlineLevel="2">
      <c r="A245" s="459"/>
      <c r="B245" s="465">
        <v>1.28125</v>
      </c>
      <c r="C245" s="459"/>
      <c r="D245" s="459"/>
      <c r="E245" s="459"/>
      <c r="F245" s="459"/>
      <c r="G245" s="459"/>
      <c r="H245" s="459"/>
      <c r="I245" s="459"/>
      <c r="J245" s="459"/>
      <c r="K245" s="460"/>
      <c r="L245" s="459"/>
      <c r="M245" s="459"/>
      <c r="N245" s="459"/>
      <c r="O245" s="459"/>
      <c r="P245" s="459"/>
      <c r="Q245" s="459"/>
      <c r="R245" s="459"/>
      <c r="S245" s="446"/>
      <c r="T245" s="122"/>
      <c r="U245" s="123"/>
      <c r="V245" s="126"/>
      <c r="W245" s="123"/>
      <c r="X245" s="128"/>
      <c r="Y245" s="123"/>
      <c r="Z245" s="123"/>
      <c r="AA245" s="123"/>
      <c r="AB245" s="124"/>
      <c r="AC245" s="127"/>
      <c r="AD245" s="201"/>
      <c r="AE245" s="201"/>
      <c r="AF245" s="201"/>
      <c r="AG245" s="201"/>
      <c r="AH245" s="201"/>
      <c r="AI245" s="234"/>
      <c r="AJ245" s="123"/>
      <c r="AK245" s="123"/>
      <c r="AL245" s="123"/>
      <c r="AM245" s="123"/>
      <c r="AN245" s="129"/>
      <c r="AO245" s="124"/>
      <c r="AP245" s="122"/>
      <c r="AQ245" s="127"/>
      <c r="AR245" s="123"/>
      <c r="AS245" s="123"/>
      <c r="AT245" s="123"/>
      <c r="AU245" s="123"/>
      <c r="AV245" s="251"/>
      <c r="AW245" s="123"/>
      <c r="AX245" s="123"/>
      <c r="AY245" s="129"/>
      <c r="AZ245" s="122"/>
      <c r="BA245" s="129"/>
      <c r="BB245" s="130"/>
      <c r="BC245" s="131"/>
      <c r="BD245" s="130"/>
      <c r="BE245" s="132"/>
      <c r="BF245" s="132"/>
      <c r="BG245" s="123"/>
      <c r="BH245" s="124"/>
      <c r="BI245" s="122"/>
      <c r="BJ245" s="123"/>
      <c r="BK245" s="123"/>
      <c r="BL245" s="123"/>
      <c r="BM245" s="129"/>
      <c r="BN245" s="122"/>
      <c r="BO245" s="123"/>
      <c r="BP245" s="129"/>
      <c r="BQ245" s="122"/>
      <c r="BR245" s="123"/>
      <c r="BS245" s="129"/>
      <c r="BT245" s="135"/>
      <c r="BU245" s="280"/>
      <c r="BV245" s="246"/>
      <c r="BW245" s="246"/>
      <c r="BX245" s="133"/>
      <c r="BY245" s="133"/>
      <c r="BZ245" s="122"/>
      <c r="CA245" s="123"/>
      <c r="CB245" s="123"/>
      <c r="CC245" s="124"/>
      <c r="CD245" s="127"/>
      <c r="CE245" s="127"/>
      <c r="CF245" s="123"/>
      <c r="CG245" s="123"/>
      <c r="CH245" s="123"/>
      <c r="CI245" s="123"/>
      <c r="CJ245" s="134"/>
      <c r="CK245" s="122"/>
      <c r="CL245" s="127"/>
      <c r="CM245" s="123"/>
      <c r="CN245" s="129"/>
      <c r="CO245" s="129"/>
      <c r="CP245" s="129"/>
      <c r="CQ245" s="134"/>
      <c r="CR245" s="133"/>
      <c r="CS245" s="133"/>
      <c r="CT245" s="133"/>
      <c r="CU245" s="135"/>
      <c r="CV245" s="280"/>
      <c r="CW245" s="135"/>
      <c r="CX245" s="133"/>
      <c r="CY245" s="133"/>
      <c r="CZ245" s="133"/>
      <c r="DA245" s="133"/>
      <c r="DB245" s="133"/>
      <c r="DC245" s="133"/>
      <c r="DD245" s="133"/>
      <c r="DE245" s="133"/>
      <c r="DF245" s="133"/>
      <c r="DG245" s="133"/>
      <c r="DH245" s="133"/>
      <c r="DI245" s="122"/>
      <c r="DJ245" s="129"/>
      <c r="DK245" s="214"/>
      <c r="DL245" s="129"/>
      <c r="DM245" s="122"/>
      <c r="DN245" s="129"/>
      <c r="DO245" s="122"/>
      <c r="DP245" s="129"/>
      <c r="DQ245" s="133"/>
      <c r="DR245" s="122"/>
      <c r="DS245" s="129"/>
      <c r="DT245" s="133"/>
      <c r="DU245" s="122"/>
      <c r="DV245" s="123"/>
      <c r="DW245" s="214"/>
      <c r="DX245" s="134"/>
      <c r="DY245" s="305"/>
      <c r="DZ245" s="134"/>
      <c r="EA245" s="122"/>
      <c r="EB245" s="129"/>
      <c r="EC245" s="122"/>
      <c r="ED245" s="129"/>
      <c r="EE245" s="122"/>
      <c r="EF245" s="129"/>
      <c r="EG245" s="122"/>
      <c r="EH245" s="124"/>
    </row>
    <row r="246" spans="1:138" outlineLevel="2">
      <c r="A246" s="459"/>
      <c r="B246" s="465">
        <v>1.2916666666666701</v>
      </c>
      <c r="C246" s="459"/>
      <c r="D246" s="459"/>
      <c r="E246" s="459"/>
      <c r="F246" s="459"/>
      <c r="G246" s="459"/>
      <c r="H246" s="459"/>
      <c r="I246" s="459"/>
      <c r="J246" s="459"/>
      <c r="K246" s="460"/>
      <c r="L246" s="459"/>
      <c r="M246" s="459"/>
      <c r="N246" s="459"/>
      <c r="O246" s="459"/>
      <c r="P246" s="459"/>
      <c r="Q246" s="459"/>
      <c r="R246" s="459"/>
      <c r="S246" s="446"/>
      <c r="T246" s="122"/>
      <c r="U246" s="123"/>
      <c r="V246" s="126"/>
      <c r="W246" s="123"/>
      <c r="X246" s="128"/>
      <c r="Y246" s="123"/>
      <c r="Z246" s="123"/>
      <c r="AA246" s="123"/>
      <c r="AB246" s="124"/>
      <c r="AC246" s="127"/>
      <c r="AD246" s="201"/>
      <c r="AE246" s="201"/>
      <c r="AF246" s="201"/>
      <c r="AG246" s="201"/>
      <c r="AH246" s="201"/>
      <c r="AI246" s="234"/>
      <c r="AJ246" s="123"/>
      <c r="AK246" s="123"/>
      <c r="AL246" s="123"/>
      <c r="AM246" s="123"/>
      <c r="AN246" s="129"/>
      <c r="AO246" s="124"/>
      <c r="AP246" s="122"/>
      <c r="AQ246" s="127"/>
      <c r="AR246" s="123"/>
      <c r="AS246" s="123"/>
      <c r="AT246" s="123"/>
      <c r="AU246" s="123"/>
      <c r="AV246" s="251"/>
      <c r="AW246" s="123"/>
      <c r="AX246" s="123"/>
      <c r="AY246" s="129"/>
      <c r="AZ246" s="122"/>
      <c r="BA246" s="129"/>
      <c r="BB246" s="130"/>
      <c r="BC246" s="131"/>
      <c r="BD246" s="130"/>
      <c r="BE246" s="132"/>
      <c r="BF246" s="132"/>
      <c r="BG246" s="123"/>
      <c r="BH246" s="124"/>
      <c r="BI246" s="122"/>
      <c r="BJ246" s="123"/>
      <c r="BK246" s="123"/>
      <c r="BL246" s="123"/>
      <c r="BM246" s="129"/>
      <c r="BN246" s="122"/>
      <c r="BO246" s="123"/>
      <c r="BP246" s="129"/>
      <c r="BQ246" s="122"/>
      <c r="BR246" s="123"/>
      <c r="BS246" s="129"/>
      <c r="BT246" s="135"/>
      <c r="BU246" s="280"/>
      <c r="BV246" s="246"/>
      <c r="BW246" s="246"/>
      <c r="BX246" s="133"/>
      <c r="BY246" s="133"/>
      <c r="BZ246" s="122"/>
      <c r="CA246" s="123"/>
      <c r="CB246" s="123"/>
      <c r="CC246" s="124"/>
      <c r="CD246" s="127"/>
      <c r="CE246" s="127"/>
      <c r="CF246" s="123"/>
      <c r="CG246" s="123"/>
      <c r="CH246" s="123"/>
      <c r="CI246" s="123"/>
      <c r="CJ246" s="134"/>
      <c r="CK246" s="122"/>
      <c r="CL246" s="127"/>
      <c r="CM246" s="123"/>
      <c r="CN246" s="129"/>
      <c r="CO246" s="129"/>
      <c r="CP246" s="129"/>
      <c r="CQ246" s="134"/>
      <c r="CR246" s="133"/>
      <c r="CS246" s="133"/>
      <c r="CT246" s="133"/>
      <c r="CU246" s="135"/>
      <c r="CV246" s="280"/>
      <c r="CW246" s="135"/>
      <c r="CX246" s="133"/>
      <c r="CY246" s="133"/>
      <c r="CZ246" s="133"/>
      <c r="DA246" s="133"/>
      <c r="DB246" s="133"/>
      <c r="DC246" s="133"/>
      <c r="DD246" s="133"/>
      <c r="DE246" s="133"/>
      <c r="DF246" s="133"/>
      <c r="DG246" s="133"/>
      <c r="DH246" s="133"/>
      <c r="DI246" s="122"/>
      <c r="DJ246" s="129"/>
      <c r="DK246" s="214"/>
      <c r="DL246" s="129"/>
      <c r="DM246" s="122"/>
      <c r="DN246" s="129"/>
      <c r="DO246" s="122"/>
      <c r="DP246" s="129"/>
      <c r="DQ246" s="133"/>
      <c r="DR246" s="122"/>
      <c r="DS246" s="129"/>
      <c r="DT246" s="133"/>
      <c r="DU246" s="122"/>
      <c r="DV246" s="123"/>
      <c r="DW246" s="214"/>
      <c r="DX246" s="134"/>
      <c r="DY246" s="305"/>
      <c r="DZ246" s="134"/>
      <c r="EA246" s="122"/>
      <c r="EB246" s="129"/>
      <c r="EC246" s="122"/>
      <c r="ED246" s="129"/>
      <c r="EE246" s="122"/>
      <c r="EF246" s="129"/>
      <c r="EG246" s="122"/>
      <c r="EH246" s="124"/>
    </row>
    <row r="247" spans="1:138" outlineLevel="2">
      <c r="A247" s="459"/>
      <c r="B247" s="465">
        <v>1.3020833333333399</v>
      </c>
      <c r="C247" s="459"/>
      <c r="D247" s="459"/>
      <c r="E247" s="459"/>
      <c r="F247" s="459"/>
      <c r="G247" s="459"/>
      <c r="H247" s="459"/>
      <c r="I247" s="459"/>
      <c r="J247" s="459"/>
      <c r="K247" s="460"/>
      <c r="L247" s="459"/>
      <c r="M247" s="459"/>
      <c r="N247" s="459"/>
      <c r="O247" s="459"/>
      <c r="P247" s="459"/>
      <c r="Q247" s="459"/>
      <c r="R247" s="459"/>
      <c r="S247" s="446"/>
      <c r="T247" s="122"/>
      <c r="U247" s="123"/>
      <c r="V247" s="126"/>
      <c r="W247" s="123"/>
      <c r="X247" s="128"/>
      <c r="Y247" s="123"/>
      <c r="Z247" s="123"/>
      <c r="AA247" s="123"/>
      <c r="AB247" s="124"/>
      <c r="AC247" s="127"/>
      <c r="AD247" s="201"/>
      <c r="AE247" s="201"/>
      <c r="AF247" s="201"/>
      <c r="AG247" s="201"/>
      <c r="AH247" s="201"/>
      <c r="AI247" s="234"/>
      <c r="AJ247" s="123"/>
      <c r="AK247" s="123"/>
      <c r="AL247" s="123"/>
      <c r="AM247" s="123"/>
      <c r="AN247" s="129"/>
      <c r="AO247" s="124"/>
      <c r="AP247" s="122"/>
      <c r="AQ247" s="127"/>
      <c r="AR247" s="123"/>
      <c r="AS247" s="123"/>
      <c r="AT247" s="123"/>
      <c r="AU247" s="123"/>
      <c r="AV247" s="251"/>
      <c r="AW247" s="123"/>
      <c r="AX247" s="123"/>
      <c r="AY247" s="129"/>
      <c r="AZ247" s="122"/>
      <c r="BA247" s="129"/>
      <c r="BB247" s="130"/>
      <c r="BC247" s="131"/>
      <c r="BD247" s="130"/>
      <c r="BE247" s="132"/>
      <c r="BF247" s="132"/>
      <c r="BG247" s="123"/>
      <c r="BH247" s="124"/>
      <c r="BI247" s="122"/>
      <c r="BJ247" s="123"/>
      <c r="BK247" s="123"/>
      <c r="BL247" s="123"/>
      <c r="BM247" s="129"/>
      <c r="BN247" s="122"/>
      <c r="BO247" s="123"/>
      <c r="BP247" s="129"/>
      <c r="BQ247" s="122"/>
      <c r="BR247" s="123"/>
      <c r="BS247" s="129"/>
      <c r="BT247" s="135"/>
      <c r="BU247" s="280"/>
      <c r="BV247" s="246"/>
      <c r="BW247" s="246"/>
      <c r="BX247" s="133"/>
      <c r="BY247" s="133"/>
      <c r="BZ247" s="122"/>
      <c r="CA247" s="123"/>
      <c r="CB247" s="123"/>
      <c r="CC247" s="124"/>
      <c r="CD247" s="127"/>
      <c r="CE247" s="127"/>
      <c r="CF247" s="123"/>
      <c r="CG247" s="123"/>
      <c r="CH247" s="123"/>
      <c r="CI247" s="123"/>
      <c r="CJ247" s="134"/>
      <c r="CK247" s="122"/>
      <c r="CL247" s="127"/>
      <c r="CM247" s="123"/>
      <c r="CN247" s="129"/>
      <c r="CO247" s="129"/>
      <c r="CP247" s="129"/>
      <c r="CQ247" s="134"/>
      <c r="CR247" s="133"/>
      <c r="CS247" s="133"/>
      <c r="CT247" s="133"/>
      <c r="CU247" s="135"/>
      <c r="CV247" s="280"/>
      <c r="CW247" s="135"/>
      <c r="CX247" s="133"/>
      <c r="CY247" s="133"/>
      <c r="CZ247" s="133"/>
      <c r="DA247" s="133"/>
      <c r="DB247" s="133"/>
      <c r="DC247" s="133"/>
      <c r="DD247" s="133"/>
      <c r="DE247" s="133"/>
      <c r="DF247" s="133"/>
      <c r="DG247" s="133"/>
      <c r="DH247" s="133"/>
      <c r="DI247" s="122"/>
      <c r="DJ247" s="129"/>
      <c r="DK247" s="214"/>
      <c r="DL247" s="129"/>
      <c r="DM247" s="122"/>
      <c r="DN247" s="129"/>
      <c r="DO247" s="122"/>
      <c r="DP247" s="129"/>
      <c r="DQ247" s="133"/>
      <c r="DR247" s="122"/>
      <c r="DS247" s="129"/>
      <c r="DT247" s="133"/>
      <c r="DU247" s="122"/>
      <c r="DV247" s="123"/>
      <c r="DW247" s="214"/>
      <c r="DX247" s="134"/>
      <c r="DY247" s="305"/>
      <c r="DZ247" s="134"/>
      <c r="EA247" s="122"/>
      <c r="EB247" s="129"/>
      <c r="EC247" s="122"/>
      <c r="ED247" s="129"/>
      <c r="EE247" s="122"/>
      <c r="EF247" s="129"/>
      <c r="EG247" s="122"/>
      <c r="EH247" s="124"/>
    </row>
    <row r="248" spans="1:138" outlineLevel="2">
      <c r="A248" s="459"/>
      <c r="B248" s="465">
        <v>1.3125</v>
      </c>
      <c r="C248" s="459"/>
      <c r="D248" s="459"/>
      <c r="E248" s="459"/>
      <c r="F248" s="459"/>
      <c r="G248" s="459"/>
      <c r="H248" s="459"/>
      <c r="I248" s="459"/>
      <c r="J248" s="459"/>
      <c r="K248" s="460"/>
      <c r="L248" s="459"/>
      <c r="M248" s="459"/>
      <c r="N248" s="459"/>
      <c r="O248" s="459"/>
      <c r="P248" s="459"/>
      <c r="Q248" s="459"/>
      <c r="R248" s="459"/>
      <c r="S248" s="446"/>
      <c r="T248" s="122"/>
      <c r="U248" s="123"/>
      <c r="V248" s="126"/>
      <c r="W248" s="123"/>
      <c r="X248" s="128"/>
      <c r="Y248" s="123"/>
      <c r="Z248" s="123"/>
      <c r="AA248" s="123"/>
      <c r="AB248" s="124"/>
      <c r="AC248" s="127"/>
      <c r="AD248" s="201"/>
      <c r="AE248" s="201"/>
      <c r="AF248" s="201"/>
      <c r="AG248" s="201"/>
      <c r="AH248" s="201"/>
      <c r="AI248" s="234"/>
      <c r="AJ248" s="123"/>
      <c r="AK248" s="123"/>
      <c r="AL248" s="123"/>
      <c r="AM248" s="123"/>
      <c r="AN248" s="129"/>
      <c r="AO248" s="124"/>
      <c r="AP248" s="122"/>
      <c r="AQ248" s="127"/>
      <c r="AR248" s="123"/>
      <c r="AS248" s="123"/>
      <c r="AT248" s="123"/>
      <c r="AU248" s="123"/>
      <c r="AV248" s="251"/>
      <c r="AW248" s="123"/>
      <c r="AX248" s="123"/>
      <c r="AY248" s="129"/>
      <c r="AZ248" s="122"/>
      <c r="BA248" s="129"/>
      <c r="BB248" s="130"/>
      <c r="BC248" s="131"/>
      <c r="BD248" s="130"/>
      <c r="BE248" s="132"/>
      <c r="BF248" s="132"/>
      <c r="BG248" s="123"/>
      <c r="BH248" s="124"/>
      <c r="BI248" s="122"/>
      <c r="BJ248" s="123"/>
      <c r="BK248" s="123"/>
      <c r="BL248" s="123"/>
      <c r="BM248" s="129"/>
      <c r="BN248" s="122"/>
      <c r="BO248" s="123"/>
      <c r="BP248" s="129"/>
      <c r="BQ248" s="122"/>
      <c r="BR248" s="123"/>
      <c r="BS248" s="129"/>
      <c r="BT248" s="135"/>
      <c r="BU248" s="280"/>
      <c r="BV248" s="246"/>
      <c r="BW248" s="246"/>
      <c r="BX248" s="133"/>
      <c r="BY248" s="133"/>
      <c r="BZ248" s="122"/>
      <c r="CA248" s="123"/>
      <c r="CB248" s="123"/>
      <c r="CC248" s="124"/>
      <c r="CD248" s="127"/>
      <c r="CE248" s="127"/>
      <c r="CF248" s="123"/>
      <c r="CG248" s="123"/>
      <c r="CH248" s="123"/>
      <c r="CI248" s="123"/>
      <c r="CJ248" s="134"/>
      <c r="CK248" s="122"/>
      <c r="CL248" s="127"/>
      <c r="CM248" s="123"/>
      <c r="CN248" s="129"/>
      <c r="CO248" s="129"/>
      <c r="CP248" s="129"/>
      <c r="CQ248" s="134"/>
      <c r="CR248" s="133"/>
      <c r="CS248" s="133"/>
      <c r="CT248" s="133"/>
      <c r="CU248" s="135"/>
      <c r="CV248" s="280"/>
      <c r="CW248" s="135"/>
      <c r="CX248" s="133"/>
      <c r="CY248" s="133"/>
      <c r="CZ248" s="133"/>
      <c r="DA248" s="133"/>
      <c r="DB248" s="133"/>
      <c r="DC248" s="133"/>
      <c r="DD248" s="133"/>
      <c r="DE248" s="133"/>
      <c r="DF248" s="133"/>
      <c r="DG248" s="133"/>
      <c r="DH248" s="133"/>
      <c r="DI248" s="122"/>
      <c r="DJ248" s="129"/>
      <c r="DK248" s="214"/>
      <c r="DL248" s="129"/>
      <c r="DM248" s="122"/>
      <c r="DN248" s="129"/>
      <c r="DO248" s="122"/>
      <c r="DP248" s="129"/>
      <c r="DQ248" s="133"/>
      <c r="DR248" s="122"/>
      <c r="DS248" s="129"/>
      <c r="DT248" s="133"/>
      <c r="DU248" s="122"/>
      <c r="DV248" s="123"/>
      <c r="DW248" s="214"/>
      <c r="DX248" s="134"/>
      <c r="DY248" s="305"/>
      <c r="DZ248" s="134"/>
      <c r="EA248" s="122"/>
      <c r="EB248" s="129"/>
      <c r="EC248" s="122"/>
      <c r="ED248" s="129"/>
      <c r="EE248" s="122"/>
      <c r="EF248" s="129"/>
      <c r="EG248" s="122"/>
      <c r="EH248" s="124"/>
    </row>
    <row r="249" spans="1:138" ht="19.5" thickBot="1">
      <c r="A249" s="459"/>
      <c r="B249" s="467">
        <v>1.3229166666666701</v>
      </c>
      <c r="C249" s="459"/>
      <c r="D249" s="459"/>
      <c r="E249" s="459"/>
      <c r="F249" s="459"/>
      <c r="G249" s="459"/>
      <c r="H249" s="459"/>
      <c r="I249" s="459"/>
      <c r="J249" s="459"/>
      <c r="K249" s="460"/>
      <c r="L249" s="459"/>
      <c r="M249" s="459"/>
      <c r="N249" s="459"/>
      <c r="O249" s="459"/>
      <c r="P249" s="459"/>
      <c r="Q249" s="459"/>
      <c r="R249" s="459"/>
      <c r="S249" s="446"/>
      <c r="T249" s="122"/>
      <c r="U249" s="123"/>
      <c r="V249" s="126"/>
      <c r="W249" s="123"/>
      <c r="X249" s="128"/>
      <c r="Y249" s="123"/>
      <c r="Z249" s="123"/>
      <c r="AA249" s="123"/>
      <c r="AB249" s="124"/>
      <c r="AC249" s="127"/>
      <c r="AD249" s="201"/>
      <c r="AE249" s="201"/>
      <c r="AF249" s="201"/>
      <c r="AG249" s="201"/>
      <c r="AH249" s="201"/>
      <c r="AI249" s="234"/>
      <c r="AJ249" s="123"/>
      <c r="AK249" s="123"/>
      <c r="AL249" s="123"/>
      <c r="AM249" s="123"/>
      <c r="AN249" s="129"/>
      <c r="AO249" s="124"/>
      <c r="AP249" s="122"/>
      <c r="AQ249" s="127"/>
      <c r="AR249" s="123"/>
      <c r="AS249" s="123"/>
      <c r="AT249" s="123"/>
      <c r="AU249" s="123"/>
      <c r="AV249" s="251"/>
      <c r="AW249" s="123"/>
      <c r="AX249" s="123"/>
      <c r="AY249" s="129"/>
      <c r="AZ249" s="122"/>
      <c r="BA249" s="129"/>
      <c r="BB249" s="130"/>
      <c r="BC249" s="131"/>
      <c r="BD249" s="130"/>
      <c r="BE249" s="132"/>
      <c r="BF249" s="132"/>
      <c r="BG249" s="123"/>
      <c r="BH249" s="124"/>
      <c r="BI249" s="122"/>
      <c r="BJ249" s="123"/>
      <c r="BK249" s="123"/>
      <c r="BL249" s="123"/>
      <c r="BM249" s="129"/>
      <c r="BN249" s="122"/>
      <c r="BO249" s="123"/>
      <c r="BP249" s="129"/>
      <c r="BQ249" s="122"/>
      <c r="BR249" s="123"/>
      <c r="BS249" s="129"/>
      <c r="BT249" s="135"/>
      <c r="BU249" s="280"/>
      <c r="BV249" s="246"/>
      <c r="BW249" s="246"/>
      <c r="BX249" s="133"/>
      <c r="BY249" s="133"/>
      <c r="BZ249" s="122"/>
      <c r="CA249" s="123"/>
      <c r="CB249" s="123"/>
      <c r="CC249" s="124"/>
      <c r="CD249" s="127"/>
      <c r="CE249" s="127"/>
      <c r="CF249" s="123"/>
      <c r="CG249" s="123"/>
      <c r="CH249" s="123"/>
      <c r="CI249" s="123"/>
      <c r="CJ249" s="134"/>
      <c r="CK249" s="122"/>
      <c r="CL249" s="127"/>
      <c r="CM249" s="123"/>
      <c r="CN249" s="129"/>
      <c r="CO249" s="129"/>
      <c r="CP249" s="129"/>
      <c r="CQ249" s="134"/>
      <c r="CR249" s="133"/>
      <c r="CS249" s="133"/>
      <c r="CT249" s="133"/>
      <c r="CU249" s="135"/>
      <c r="CV249" s="280"/>
      <c r="CW249" s="135"/>
      <c r="CX249" s="133"/>
      <c r="CY249" s="133"/>
      <c r="CZ249" s="133"/>
      <c r="DA249" s="133"/>
      <c r="DB249" s="133"/>
      <c r="DC249" s="133"/>
      <c r="DD249" s="133"/>
      <c r="DE249" s="133"/>
      <c r="DF249" s="133"/>
      <c r="DG249" s="133"/>
      <c r="DH249" s="133"/>
      <c r="DI249" s="122"/>
      <c r="DJ249" s="129"/>
      <c r="DK249" s="214"/>
      <c r="DL249" s="129"/>
      <c r="DM249" s="122"/>
      <c r="DN249" s="129"/>
      <c r="DO249" s="122"/>
      <c r="DP249" s="129"/>
      <c r="DQ249" s="133"/>
      <c r="DR249" s="122"/>
      <c r="DS249" s="129"/>
      <c r="DT249" s="133"/>
      <c r="DU249" s="122"/>
      <c r="DV249" s="123"/>
      <c r="DW249" s="214"/>
      <c r="DX249" s="134"/>
      <c r="DY249" s="305"/>
      <c r="DZ249" s="134"/>
      <c r="EA249" s="122"/>
      <c r="EB249" s="129"/>
      <c r="EC249" s="122"/>
      <c r="ED249" s="129"/>
      <c r="EE249" s="122"/>
      <c r="EF249" s="129"/>
      <c r="EG249" s="122"/>
      <c r="EH249" s="124"/>
    </row>
    <row r="250" spans="1:138">
      <c r="A250" s="459"/>
      <c r="B250" s="459"/>
      <c r="C250" s="459"/>
      <c r="D250" s="459"/>
      <c r="E250" s="459"/>
      <c r="F250" s="459"/>
      <c r="G250" s="459"/>
      <c r="H250" s="459"/>
      <c r="I250" s="459"/>
      <c r="J250" s="459"/>
      <c r="K250" s="460"/>
      <c r="L250" s="459"/>
      <c r="M250" s="459"/>
      <c r="N250" s="459"/>
      <c r="O250" s="459"/>
      <c r="P250" s="459"/>
      <c r="Q250" s="459"/>
      <c r="R250" s="459"/>
      <c r="S250" s="446"/>
      <c r="T250" s="122"/>
      <c r="U250" s="123"/>
      <c r="V250" s="126"/>
      <c r="W250" s="123"/>
      <c r="X250" s="128"/>
      <c r="Y250" s="123"/>
      <c r="Z250" s="123"/>
      <c r="AA250" s="123"/>
      <c r="AB250" s="124"/>
      <c r="AC250" s="127"/>
      <c r="AD250" s="201"/>
      <c r="AE250" s="201"/>
      <c r="AF250" s="201"/>
      <c r="AG250" s="201"/>
      <c r="AH250" s="201"/>
      <c r="AI250" s="234"/>
      <c r="AJ250" s="123"/>
      <c r="AK250" s="123"/>
      <c r="AL250" s="123"/>
      <c r="AM250" s="123"/>
      <c r="AN250" s="129"/>
      <c r="AO250" s="124"/>
      <c r="AP250" s="122"/>
      <c r="AQ250" s="127"/>
      <c r="AR250" s="123"/>
      <c r="AS250" s="123"/>
      <c r="AT250" s="123"/>
      <c r="AU250" s="123"/>
      <c r="AV250" s="251"/>
      <c r="AW250" s="123"/>
      <c r="AX250" s="123"/>
      <c r="AY250" s="129"/>
      <c r="AZ250" s="122"/>
      <c r="BA250" s="129"/>
      <c r="BB250" s="130"/>
      <c r="BC250" s="131"/>
      <c r="BD250" s="130"/>
      <c r="BE250" s="132"/>
      <c r="BF250" s="132"/>
      <c r="BG250" s="123"/>
      <c r="BH250" s="124"/>
      <c r="BI250" s="122"/>
      <c r="BJ250" s="123"/>
      <c r="BK250" s="123"/>
      <c r="BL250" s="123"/>
      <c r="BM250" s="129"/>
      <c r="BN250" s="122"/>
      <c r="BO250" s="123"/>
      <c r="BP250" s="129"/>
      <c r="BQ250" s="122"/>
      <c r="BR250" s="123"/>
      <c r="BS250" s="129"/>
      <c r="BT250" s="135"/>
      <c r="BU250" s="280"/>
      <c r="BV250" s="246"/>
      <c r="BW250" s="246"/>
      <c r="BX250" s="133"/>
      <c r="BY250" s="133"/>
      <c r="BZ250" s="122"/>
      <c r="CA250" s="123"/>
      <c r="CB250" s="123"/>
      <c r="CC250" s="124"/>
      <c r="CD250" s="127"/>
      <c r="CE250" s="127"/>
      <c r="CF250" s="123"/>
      <c r="CG250" s="123"/>
      <c r="CH250" s="123"/>
      <c r="CI250" s="123"/>
      <c r="CJ250" s="134"/>
      <c r="CK250" s="122"/>
      <c r="CL250" s="127"/>
      <c r="CM250" s="123"/>
      <c r="CN250" s="129"/>
      <c r="CO250" s="129"/>
      <c r="CP250" s="129"/>
      <c r="CQ250" s="134"/>
      <c r="CR250" s="133"/>
      <c r="CS250" s="133"/>
      <c r="CT250" s="133"/>
      <c r="CU250" s="135"/>
      <c r="CV250" s="280"/>
      <c r="CW250" s="135"/>
      <c r="CX250" s="133"/>
      <c r="CY250" s="133"/>
      <c r="CZ250" s="133"/>
      <c r="DA250" s="133"/>
      <c r="DB250" s="133"/>
      <c r="DC250" s="133"/>
      <c r="DD250" s="133"/>
      <c r="DE250" s="133"/>
      <c r="DF250" s="133"/>
      <c r="DG250" s="133"/>
      <c r="DH250" s="133"/>
      <c r="DI250" s="122"/>
      <c r="DJ250" s="129"/>
      <c r="DK250" s="214"/>
      <c r="DL250" s="129"/>
      <c r="DM250" s="122"/>
      <c r="DN250" s="129"/>
      <c r="DO250" s="122"/>
      <c r="DP250" s="129"/>
      <c r="DQ250" s="133"/>
      <c r="DR250" s="122"/>
      <c r="DS250" s="129"/>
      <c r="DT250" s="133"/>
      <c r="DU250" s="122"/>
      <c r="DV250" s="123"/>
      <c r="DW250" s="214"/>
      <c r="DX250" s="134"/>
      <c r="DY250" s="305"/>
      <c r="DZ250" s="134"/>
      <c r="EA250" s="122"/>
      <c r="EB250" s="129"/>
      <c r="EC250" s="122"/>
      <c r="ED250" s="129"/>
      <c r="EE250" s="122"/>
      <c r="EF250" s="129"/>
      <c r="EG250" s="122"/>
      <c r="EH250" s="124"/>
    </row>
    <row r="251" spans="1:138">
      <c r="A251" s="459"/>
      <c r="B251" s="459"/>
      <c r="C251" s="459"/>
      <c r="D251" s="459"/>
      <c r="E251" s="459"/>
      <c r="F251" s="459"/>
      <c r="G251" s="459"/>
      <c r="H251" s="459"/>
      <c r="I251" s="459"/>
      <c r="J251" s="459"/>
      <c r="K251" s="460"/>
      <c r="L251" s="459"/>
      <c r="M251" s="459"/>
      <c r="N251" s="459"/>
      <c r="O251" s="459"/>
      <c r="P251" s="459"/>
      <c r="Q251" s="459"/>
      <c r="R251" s="459"/>
      <c r="S251" s="446"/>
      <c r="T251" s="122"/>
      <c r="U251" s="123"/>
      <c r="V251" s="126"/>
      <c r="W251" s="123"/>
      <c r="X251" s="128"/>
      <c r="Y251" s="123"/>
      <c r="Z251" s="123"/>
      <c r="AA251" s="123"/>
      <c r="AB251" s="124"/>
      <c r="AC251" s="127"/>
      <c r="AD251" s="201"/>
      <c r="AE251" s="201"/>
      <c r="AF251" s="201"/>
      <c r="AG251" s="201"/>
      <c r="AH251" s="201"/>
      <c r="AI251" s="234"/>
      <c r="AJ251" s="123"/>
      <c r="AK251" s="123"/>
      <c r="AL251" s="123"/>
      <c r="AM251" s="123"/>
      <c r="AN251" s="129"/>
      <c r="AO251" s="124"/>
      <c r="AP251" s="122"/>
      <c r="AQ251" s="127"/>
      <c r="AR251" s="123"/>
      <c r="AS251" s="123"/>
      <c r="AT251" s="123"/>
      <c r="AU251" s="123"/>
      <c r="AV251" s="251"/>
      <c r="AW251" s="123"/>
      <c r="AX251" s="123"/>
      <c r="AY251" s="129"/>
      <c r="AZ251" s="122"/>
      <c r="BA251" s="129"/>
      <c r="BB251" s="130"/>
      <c r="BC251" s="131"/>
      <c r="BD251" s="130"/>
      <c r="BE251" s="132"/>
      <c r="BF251" s="132"/>
      <c r="BG251" s="123"/>
      <c r="BH251" s="124"/>
      <c r="BI251" s="122"/>
      <c r="BJ251" s="123"/>
      <c r="BK251" s="123"/>
      <c r="BL251" s="123"/>
      <c r="BM251" s="129"/>
      <c r="BN251" s="122"/>
      <c r="BO251" s="123"/>
      <c r="BP251" s="129"/>
      <c r="BQ251" s="122"/>
      <c r="BR251" s="123"/>
      <c r="BS251" s="129"/>
      <c r="BT251" s="135"/>
      <c r="BU251" s="280"/>
      <c r="BV251" s="246"/>
      <c r="BW251" s="246"/>
      <c r="BX251" s="133"/>
      <c r="BY251" s="133"/>
      <c r="BZ251" s="122"/>
      <c r="CA251" s="123"/>
      <c r="CB251" s="123"/>
      <c r="CC251" s="124"/>
      <c r="CD251" s="127"/>
      <c r="CE251" s="127"/>
      <c r="CF251" s="123"/>
      <c r="CG251" s="123"/>
      <c r="CH251" s="123"/>
      <c r="CI251" s="123"/>
      <c r="CJ251" s="134"/>
      <c r="CK251" s="122"/>
      <c r="CL251" s="127"/>
      <c r="CM251" s="123"/>
      <c r="CN251" s="129"/>
      <c r="CO251" s="129"/>
      <c r="CP251" s="129"/>
      <c r="CQ251" s="134"/>
      <c r="CR251" s="133"/>
      <c r="CS251" s="133"/>
      <c r="CT251" s="133"/>
      <c r="CU251" s="135"/>
      <c r="CV251" s="280"/>
      <c r="CW251" s="135"/>
      <c r="CX251" s="133"/>
      <c r="CY251" s="133"/>
      <c r="CZ251" s="133"/>
      <c r="DA251" s="133"/>
      <c r="DB251" s="133"/>
      <c r="DC251" s="133"/>
      <c r="DD251" s="133"/>
      <c r="DE251" s="133"/>
      <c r="DF251" s="133"/>
      <c r="DG251" s="133"/>
      <c r="DH251" s="133"/>
      <c r="DI251" s="122"/>
      <c r="DJ251" s="129"/>
      <c r="DK251" s="214"/>
      <c r="DL251" s="129"/>
      <c r="DM251" s="122"/>
      <c r="DN251" s="129"/>
      <c r="DO251" s="122"/>
      <c r="DP251" s="129"/>
      <c r="DQ251" s="133"/>
      <c r="DR251" s="122"/>
      <c r="DS251" s="129"/>
      <c r="DT251" s="133"/>
      <c r="DU251" s="122"/>
      <c r="DV251" s="123"/>
      <c r="DW251" s="214"/>
      <c r="DX251" s="134"/>
      <c r="DY251" s="305"/>
      <c r="DZ251" s="134"/>
      <c r="EA251" s="122"/>
      <c r="EB251" s="129"/>
      <c r="EC251" s="122"/>
      <c r="ED251" s="129"/>
      <c r="EE251" s="122"/>
      <c r="EF251" s="129"/>
      <c r="EG251" s="122"/>
      <c r="EH251" s="124"/>
    </row>
    <row r="252" spans="1:138">
      <c r="A252" s="459"/>
      <c r="B252" s="459"/>
      <c r="C252" s="459"/>
      <c r="D252" s="459"/>
      <c r="E252" s="459"/>
      <c r="F252" s="459"/>
      <c r="G252" s="459"/>
      <c r="H252" s="459"/>
      <c r="I252" s="459"/>
      <c r="J252" s="459"/>
      <c r="K252" s="460"/>
      <c r="L252" s="459"/>
      <c r="M252" s="459"/>
      <c r="N252" s="459"/>
      <c r="O252" s="459"/>
      <c r="P252" s="459"/>
      <c r="Q252" s="459"/>
      <c r="R252" s="459"/>
      <c r="S252" s="446"/>
      <c r="T252" s="122"/>
      <c r="U252" s="123"/>
      <c r="V252" s="126"/>
      <c r="W252" s="123"/>
      <c r="X252" s="128"/>
      <c r="Y252" s="123"/>
      <c r="Z252" s="123"/>
      <c r="AA252" s="123"/>
      <c r="AB252" s="124"/>
      <c r="AC252" s="127"/>
      <c r="AD252" s="201"/>
      <c r="AE252" s="201"/>
      <c r="AF252" s="201"/>
      <c r="AG252" s="201"/>
      <c r="AH252" s="201"/>
      <c r="AI252" s="234"/>
      <c r="AJ252" s="123"/>
      <c r="AK252" s="123"/>
      <c r="AL252" s="123"/>
      <c r="AM252" s="123"/>
      <c r="AN252" s="129"/>
      <c r="AO252" s="124"/>
      <c r="AP252" s="122"/>
      <c r="AQ252" s="127"/>
      <c r="AR252" s="123"/>
      <c r="AS252" s="123"/>
      <c r="AT252" s="123"/>
      <c r="AU252" s="123"/>
      <c r="AV252" s="251"/>
      <c r="AW252" s="123"/>
      <c r="AX252" s="123"/>
      <c r="AY252" s="129"/>
      <c r="AZ252" s="122"/>
      <c r="BA252" s="129"/>
      <c r="BB252" s="130"/>
      <c r="BC252" s="131"/>
      <c r="BD252" s="130"/>
      <c r="BE252" s="132"/>
      <c r="BF252" s="132"/>
      <c r="BG252" s="123"/>
      <c r="BH252" s="124"/>
      <c r="BI252" s="122"/>
      <c r="BJ252" s="123"/>
      <c r="BK252" s="123"/>
      <c r="BL252" s="123"/>
      <c r="BM252" s="129"/>
      <c r="BN252" s="122"/>
      <c r="BO252" s="123"/>
      <c r="BP252" s="129"/>
      <c r="BQ252" s="122"/>
      <c r="BR252" s="123"/>
      <c r="BS252" s="129"/>
      <c r="BT252" s="135"/>
      <c r="BU252" s="280"/>
      <c r="BV252" s="246"/>
      <c r="BW252" s="246"/>
      <c r="BX252" s="133"/>
      <c r="BY252" s="133"/>
      <c r="BZ252" s="122"/>
      <c r="CA252" s="123"/>
      <c r="CB252" s="123"/>
      <c r="CC252" s="124"/>
      <c r="CD252" s="127"/>
      <c r="CE252" s="127"/>
      <c r="CF252" s="123"/>
      <c r="CG252" s="123"/>
      <c r="CH252" s="123"/>
      <c r="CI252" s="123"/>
      <c r="CJ252" s="134"/>
      <c r="CK252" s="122"/>
      <c r="CL252" s="127"/>
      <c r="CM252" s="123"/>
      <c r="CN252" s="129"/>
      <c r="CO252" s="129"/>
      <c r="CP252" s="129"/>
      <c r="CQ252" s="134"/>
      <c r="CR252" s="133"/>
      <c r="CS252" s="133"/>
      <c r="CT252" s="133"/>
      <c r="CU252" s="135"/>
      <c r="CV252" s="280"/>
      <c r="CW252" s="135"/>
      <c r="CX252" s="133"/>
      <c r="CY252" s="133"/>
      <c r="CZ252" s="133"/>
      <c r="DA252" s="133"/>
      <c r="DB252" s="133"/>
      <c r="DC252" s="133"/>
      <c r="DD252" s="133"/>
      <c r="DE252" s="133"/>
      <c r="DF252" s="133"/>
      <c r="DG252" s="133"/>
      <c r="DH252" s="133"/>
      <c r="DI252" s="122"/>
      <c r="DJ252" s="129"/>
      <c r="DK252" s="214"/>
      <c r="DL252" s="129"/>
      <c r="DM252" s="122"/>
      <c r="DN252" s="129"/>
      <c r="DO252" s="122"/>
      <c r="DP252" s="129"/>
      <c r="DQ252" s="133"/>
      <c r="DR252" s="122"/>
      <c r="DS252" s="129"/>
      <c r="DT252" s="133"/>
      <c r="DU252" s="122"/>
      <c r="DV252" s="123"/>
      <c r="DW252" s="214"/>
      <c r="DX252" s="134"/>
      <c r="DY252" s="305"/>
      <c r="DZ252" s="134"/>
      <c r="EA252" s="122"/>
      <c r="EB252" s="129"/>
      <c r="EC252" s="122"/>
      <c r="ED252" s="129"/>
      <c r="EE252" s="122"/>
      <c r="EF252" s="129"/>
      <c r="EG252" s="122"/>
      <c r="EH252" s="124"/>
    </row>
    <row r="253" spans="1:138">
      <c r="A253" s="459"/>
      <c r="B253" s="459"/>
      <c r="C253" s="459"/>
      <c r="D253" s="459"/>
      <c r="E253" s="459"/>
      <c r="F253" s="459"/>
      <c r="G253" s="459"/>
      <c r="H253" s="459"/>
      <c r="I253" s="459"/>
      <c r="J253" s="459"/>
      <c r="K253" s="460"/>
      <c r="L253" s="459"/>
      <c r="M253" s="459"/>
      <c r="N253" s="459"/>
      <c r="O253" s="459"/>
      <c r="P253" s="459"/>
      <c r="Q253" s="459"/>
      <c r="R253" s="459"/>
      <c r="S253" s="446"/>
      <c r="T253" s="122"/>
      <c r="U253" s="123"/>
      <c r="V253" s="126"/>
      <c r="W253" s="123"/>
      <c r="X253" s="128"/>
      <c r="Y253" s="123"/>
      <c r="Z253" s="123"/>
      <c r="AA253" s="123"/>
      <c r="AB253" s="124"/>
      <c r="AC253" s="127"/>
      <c r="AD253" s="201"/>
      <c r="AE253" s="201"/>
      <c r="AF253" s="201"/>
      <c r="AG253" s="201"/>
      <c r="AH253" s="201"/>
      <c r="AI253" s="234"/>
      <c r="AJ253" s="123"/>
      <c r="AK253" s="123"/>
      <c r="AL253" s="123"/>
      <c r="AM253" s="123"/>
      <c r="AN253" s="129"/>
      <c r="AO253" s="124"/>
      <c r="AP253" s="122"/>
      <c r="AQ253" s="127"/>
      <c r="AR253" s="123"/>
      <c r="AS253" s="123"/>
      <c r="AT253" s="123"/>
      <c r="AU253" s="123"/>
      <c r="AV253" s="251"/>
      <c r="AW253" s="123"/>
      <c r="AX253" s="123"/>
      <c r="AY253" s="129"/>
      <c r="AZ253" s="122"/>
      <c r="BA253" s="129"/>
      <c r="BB253" s="130"/>
      <c r="BC253" s="131"/>
      <c r="BD253" s="130"/>
      <c r="BE253" s="132"/>
      <c r="BF253" s="132"/>
      <c r="BG253" s="123"/>
      <c r="BH253" s="124"/>
      <c r="BI253" s="122"/>
      <c r="BJ253" s="123"/>
      <c r="BK253" s="123"/>
      <c r="BL253" s="123"/>
      <c r="BM253" s="129"/>
      <c r="BN253" s="122"/>
      <c r="BO253" s="123"/>
      <c r="BP253" s="129"/>
      <c r="BQ253" s="122"/>
      <c r="BR253" s="123"/>
      <c r="BS253" s="129"/>
      <c r="BT253" s="135"/>
      <c r="BU253" s="280"/>
      <c r="BV253" s="246"/>
      <c r="BW253" s="246"/>
      <c r="BX253" s="133"/>
      <c r="BY253" s="133"/>
      <c r="BZ253" s="122"/>
      <c r="CA253" s="123"/>
      <c r="CB253" s="123"/>
      <c r="CC253" s="124"/>
      <c r="CD253" s="127"/>
      <c r="CE253" s="127"/>
      <c r="CF253" s="123"/>
      <c r="CG253" s="123"/>
      <c r="CH253" s="123"/>
      <c r="CI253" s="123"/>
      <c r="CJ253" s="134"/>
      <c r="CK253" s="122"/>
      <c r="CL253" s="127"/>
      <c r="CM253" s="123"/>
      <c r="CN253" s="129"/>
      <c r="CO253" s="129"/>
      <c r="CP253" s="129"/>
      <c r="CQ253" s="134"/>
      <c r="CR253" s="133"/>
      <c r="CS253" s="133"/>
      <c r="CT253" s="133"/>
      <c r="CU253" s="135"/>
      <c r="CV253" s="280"/>
      <c r="CW253" s="135"/>
      <c r="CX253" s="133"/>
      <c r="CY253" s="133"/>
      <c r="CZ253" s="133"/>
      <c r="DA253" s="133"/>
      <c r="DB253" s="133"/>
      <c r="DC253" s="133"/>
      <c r="DD253" s="133"/>
      <c r="DE253" s="133"/>
      <c r="DF253" s="133"/>
      <c r="DG253" s="133"/>
      <c r="DH253" s="133"/>
      <c r="DI253" s="122"/>
      <c r="DJ253" s="129"/>
      <c r="DK253" s="214"/>
      <c r="DL253" s="129"/>
      <c r="DM253" s="122"/>
      <c r="DN253" s="129"/>
      <c r="DO253" s="122"/>
      <c r="DP253" s="129"/>
      <c r="DQ253" s="133"/>
      <c r="DR253" s="122"/>
      <c r="DS253" s="129"/>
      <c r="DT253" s="133"/>
      <c r="DU253" s="122"/>
      <c r="DV253" s="123"/>
      <c r="DW253" s="214"/>
      <c r="DX253" s="134"/>
      <c r="DY253" s="305"/>
      <c r="DZ253" s="134"/>
      <c r="EA253" s="122"/>
      <c r="EB253" s="129"/>
      <c r="EC253" s="122"/>
      <c r="ED253" s="129"/>
      <c r="EE253" s="122"/>
      <c r="EF253" s="129"/>
      <c r="EG253" s="122"/>
      <c r="EH253" s="124"/>
    </row>
    <row r="254" spans="1:138">
      <c r="A254" s="459"/>
      <c r="B254" s="459"/>
      <c r="C254" s="459"/>
      <c r="D254" s="459"/>
      <c r="E254" s="459"/>
      <c r="F254" s="459"/>
      <c r="G254" s="459"/>
      <c r="H254" s="459"/>
      <c r="I254" s="459"/>
      <c r="J254" s="459"/>
      <c r="K254" s="460"/>
      <c r="L254" s="459"/>
      <c r="M254" s="459"/>
      <c r="N254" s="459"/>
      <c r="O254" s="459"/>
      <c r="P254" s="459"/>
      <c r="Q254" s="459"/>
      <c r="R254" s="459"/>
      <c r="S254" s="446"/>
      <c r="T254" s="122"/>
      <c r="U254" s="123"/>
      <c r="V254" s="126"/>
      <c r="W254" s="123"/>
      <c r="X254" s="128"/>
      <c r="Y254" s="123"/>
      <c r="Z254" s="123"/>
      <c r="AA254" s="123"/>
      <c r="AB254" s="124"/>
      <c r="AC254" s="127"/>
      <c r="AD254" s="201"/>
      <c r="AE254" s="201"/>
      <c r="AF254" s="201"/>
      <c r="AG254" s="201"/>
      <c r="AH254" s="201"/>
      <c r="AI254" s="234"/>
      <c r="AJ254" s="123"/>
      <c r="AK254" s="123"/>
      <c r="AL254" s="123"/>
      <c r="AM254" s="123"/>
      <c r="AN254" s="129"/>
      <c r="AO254" s="124"/>
      <c r="AP254" s="122"/>
      <c r="AQ254" s="127"/>
      <c r="AR254" s="123"/>
      <c r="AS254" s="123"/>
      <c r="AT254" s="123"/>
      <c r="AU254" s="123"/>
      <c r="AV254" s="251"/>
      <c r="AW254" s="123"/>
      <c r="AX254" s="123"/>
      <c r="AY254" s="129"/>
      <c r="AZ254" s="122"/>
      <c r="BA254" s="129"/>
      <c r="BB254" s="130"/>
      <c r="BC254" s="131"/>
      <c r="BD254" s="130"/>
      <c r="BE254" s="132"/>
      <c r="BF254" s="132"/>
      <c r="BG254" s="123"/>
      <c r="BH254" s="124"/>
      <c r="BI254" s="122"/>
      <c r="BJ254" s="123"/>
      <c r="BK254" s="123"/>
      <c r="BL254" s="123"/>
      <c r="BM254" s="129"/>
      <c r="BN254" s="122"/>
      <c r="BO254" s="123"/>
      <c r="BP254" s="129"/>
      <c r="BQ254" s="122"/>
      <c r="BR254" s="123"/>
      <c r="BS254" s="129"/>
      <c r="BT254" s="135"/>
      <c r="BU254" s="280"/>
      <c r="BV254" s="246"/>
      <c r="BW254" s="246"/>
      <c r="BX254" s="133"/>
      <c r="BY254" s="133"/>
      <c r="BZ254" s="122"/>
      <c r="CA254" s="123"/>
      <c r="CB254" s="123"/>
      <c r="CC254" s="124"/>
      <c r="CD254" s="127"/>
      <c r="CE254" s="127"/>
      <c r="CF254" s="123"/>
      <c r="CG254" s="123"/>
      <c r="CH254" s="123"/>
      <c r="CI254" s="123"/>
      <c r="CJ254" s="134"/>
      <c r="CK254" s="122"/>
      <c r="CL254" s="127"/>
      <c r="CM254" s="123"/>
      <c r="CN254" s="129"/>
      <c r="CO254" s="129"/>
      <c r="CP254" s="129"/>
      <c r="CQ254" s="134"/>
      <c r="CR254" s="133"/>
      <c r="CS254" s="133"/>
      <c r="CT254" s="133"/>
      <c r="CU254" s="135"/>
      <c r="CV254" s="280"/>
      <c r="CW254" s="135"/>
      <c r="CX254" s="133"/>
      <c r="CY254" s="133"/>
      <c r="CZ254" s="133"/>
      <c r="DA254" s="133"/>
      <c r="DB254" s="133"/>
      <c r="DC254" s="133"/>
      <c r="DD254" s="133"/>
      <c r="DE254" s="133"/>
      <c r="DF254" s="133"/>
      <c r="DG254" s="133"/>
      <c r="DH254" s="133"/>
      <c r="DI254" s="122"/>
      <c r="DJ254" s="129"/>
      <c r="DK254" s="214"/>
      <c r="DL254" s="129"/>
      <c r="DM254" s="122"/>
      <c r="DN254" s="129"/>
      <c r="DO254" s="122"/>
      <c r="DP254" s="129"/>
      <c r="DQ254" s="133"/>
      <c r="DR254" s="122"/>
      <c r="DS254" s="129"/>
      <c r="DT254" s="133"/>
      <c r="DU254" s="122"/>
      <c r="DV254" s="123"/>
      <c r="DW254" s="214"/>
      <c r="DX254" s="134"/>
      <c r="DY254" s="305"/>
      <c r="DZ254" s="134"/>
      <c r="EA254" s="122"/>
      <c r="EB254" s="129"/>
      <c r="EC254" s="122"/>
      <c r="ED254" s="129"/>
      <c r="EE254" s="122"/>
      <c r="EF254" s="129"/>
      <c r="EG254" s="122"/>
      <c r="EH254" s="124"/>
    </row>
    <row r="255" spans="1:138">
      <c r="A255" s="459"/>
      <c r="B255" s="459"/>
      <c r="C255" s="459"/>
      <c r="D255" s="459"/>
      <c r="E255" s="459"/>
      <c r="F255" s="459"/>
      <c r="G255" s="459"/>
      <c r="H255" s="459"/>
      <c r="I255" s="459"/>
      <c r="J255" s="459"/>
      <c r="K255" s="460"/>
      <c r="L255" s="459"/>
      <c r="M255" s="459"/>
      <c r="N255" s="459"/>
      <c r="O255" s="459"/>
      <c r="P255" s="459"/>
      <c r="Q255" s="459"/>
      <c r="R255" s="459"/>
      <c r="S255" s="446"/>
      <c r="T255" s="122"/>
      <c r="U255" s="123"/>
      <c r="V255" s="126"/>
      <c r="W255" s="123"/>
      <c r="X255" s="128"/>
      <c r="Y255" s="123"/>
      <c r="Z255" s="123"/>
      <c r="AA255" s="123"/>
      <c r="AB255" s="124"/>
      <c r="AC255" s="127"/>
      <c r="AD255" s="201"/>
      <c r="AE255" s="201"/>
      <c r="AF255" s="201"/>
      <c r="AG255" s="201"/>
      <c r="AH255" s="201"/>
      <c r="AI255" s="234"/>
      <c r="AJ255" s="123"/>
      <c r="AK255" s="123"/>
      <c r="AL255" s="123"/>
      <c r="AM255" s="123"/>
      <c r="AN255" s="129"/>
      <c r="AO255" s="124"/>
      <c r="AP255" s="122"/>
      <c r="AQ255" s="127"/>
      <c r="AR255" s="123"/>
      <c r="AS255" s="123"/>
      <c r="AT255" s="123"/>
      <c r="AU255" s="123"/>
      <c r="AV255" s="251"/>
      <c r="AW255" s="123"/>
      <c r="AX255" s="123"/>
      <c r="AY255" s="129"/>
      <c r="AZ255" s="122"/>
      <c r="BA255" s="129"/>
      <c r="BB255" s="130"/>
      <c r="BC255" s="131"/>
      <c r="BD255" s="130"/>
      <c r="BE255" s="132"/>
      <c r="BF255" s="132"/>
      <c r="BG255" s="123"/>
      <c r="BH255" s="124"/>
      <c r="BI255" s="122"/>
      <c r="BJ255" s="123"/>
      <c r="BK255" s="123"/>
      <c r="BL255" s="123"/>
      <c r="BM255" s="129"/>
      <c r="BN255" s="122"/>
      <c r="BO255" s="123"/>
      <c r="BP255" s="129"/>
      <c r="BQ255" s="122"/>
      <c r="BR255" s="123"/>
      <c r="BS255" s="129"/>
      <c r="BT255" s="135"/>
      <c r="BU255" s="280"/>
      <c r="BV255" s="246"/>
      <c r="BW255" s="246"/>
      <c r="BX255" s="133"/>
      <c r="BY255" s="133"/>
      <c r="BZ255" s="122"/>
      <c r="CA255" s="123"/>
      <c r="CB255" s="123"/>
      <c r="CC255" s="124"/>
      <c r="CD255" s="127"/>
      <c r="CE255" s="127"/>
      <c r="CF255" s="123"/>
      <c r="CG255" s="123"/>
      <c r="CH255" s="123"/>
      <c r="CI255" s="123"/>
      <c r="CJ255" s="134"/>
      <c r="CK255" s="122"/>
      <c r="CL255" s="127"/>
      <c r="CM255" s="123"/>
      <c r="CN255" s="129"/>
      <c r="CO255" s="129"/>
      <c r="CP255" s="129"/>
      <c r="CQ255" s="134"/>
      <c r="CR255" s="133"/>
      <c r="CS255" s="133"/>
      <c r="CT255" s="133"/>
      <c r="CU255" s="135"/>
      <c r="CV255" s="280"/>
      <c r="CW255" s="135"/>
      <c r="CX255" s="133"/>
      <c r="CY255" s="133"/>
      <c r="CZ255" s="133"/>
      <c r="DA255" s="133"/>
      <c r="DB255" s="133"/>
      <c r="DC255" s="133"/>
      <c r="DD255" s="133"/>
      <c r="DE255" s="133"/>
      <c r="DF255" s="133"/>
      <c r="DG255" s="133"/>
      <c r="DH255" s="133"/>
      <c r="DI255" s="122"/>
      <c r="DJ255" s="129"/>
      <c r="DK255" s="214"/>
      <c r="DL255" s="129"/>
      <c r="DM255" s="122"/>
      <c r="DN255" s="129"/>
      <c r="DO255" s="122"/>
      <c r="DP255" s="129"/>
      <c r="DQ255" s="133"/>
      <c r="DR255" s="122"/>
      <c r="DS255" s="129"/>
      <c r="DT255" s="133"/>
      <c r="DU255" s="122"/>
      <c r="DV255" s="123"/>
      <c r="DW255" s="214"/>
      <c r="DX255" s="134"/>
      <c r="DY255" s="305"/>
      <c r="DZ255" s="134"/>
      <c r="EA255" s="122"/>
      <c r="EB255" s="129"/>
      <c r="EC255" s="122"/>
      <c r="ED255" s="129"/>
      <c r="EE255" s="122"/>
      <c r="EF255" s="129"/>
      <c r="EG255" s="122"/>
      <c r="EH255" s="124"/>
    </row>
    <row r="256" spans="1:138">
      <c r="A256" s="452"/>
      <c r="B256" s="425"/>
      <c r="C256" s="453"/>
      <c r="D256" s="424"/>
      <c r="E256" s="424"/>
      <c r="F256" s="424"/>
      <c r="G256" s="425"/>
      <c r="H256" s="452"/>
      <c r="I256" s="424"/>
      <c r="J256" s="424"/>
      <c r="K256" s="454"/>
      <c r="L256" s="424"/>
      <c r="M256" s="424"/>
      <c r="N256" s="424"/>
      <c r="O256" s="424"/>
      <c r="P256" s="424"/>
      <c r="Q256" s="424"/>
      <c r="R256" s="455"/>
      <c r="S256" s="125"/>
      <c r="T256" s="122"/>
      <c r="U256" s="123"/>
      <c r="V256" s="126"/>
      <c r="W256" s="123"/>
      <c r="X256" s="128"/>
      <c r="Y256" s="123"/>
      <c r="Z256" s="123"/>
      <c r="AA256" s="123"/>
      <c r="AB256" s="124"/>
      <c r="AC256" s="127"/>
      <c r="AD256" s="201"/>
      <c r="AE256" s="201"/>
      <c r="AF256" s="201"/>
      <c r="AG256" s="201"/>
      <c r="AH256" s="201"/>
      <c r="AI256" s="234"/>
      <c r="AJ256" s="123"/>
      <c r="AK256" s="123"/>
      <c r="AL256" s="123"/>
      <c r="AM256" s="123"/>
      <c r="AN256" s="129"/>
      <c r="AO256" s="124"/>
      <c r="AP256" s="122"/>
      <c r="AQ256" s="127"/>
      <c r="AR256" s="123"/>
      <c r="AS256" s="123"/>
      <c r="AT256" s="123"/>
      <c r="AU256" s="123"/>
      <c r="AV256" s="251"/>
      <c r="AW256" s="123"/>
      <c r="AX256" s="123"/>
      <c r="AY256" s="129"/>
      <c r="AZ256" s="122"/>
      <c r="BA256" s="129"/>
      <c r="BB256" s="130"/>
      <c r="BC256" s="131"/>
      <c r="BD256" s="130"/>
      <c r="BE256" s="132"/>
      <c r="BF256" s="132"/>
      <c r="BG256" s="123"/>
      <c r="BH256" s="124"/>
      <c r="BI256" s="122"/>
      <c r="BJ256" s="123"/>
      <c r="BK256" s="123"/>
      <c r="BL256" s="123"/>
      <c r="BM256" s="129"/>
      <c r="BN256" s="122"/>
      <c r="BO256" s="123"/>
      <c r="BP256" s="129"/>
      <c r="BQ256" s="122"/>
      <c r="BR256" s="123"/>
      <c r="BS256" s="129"/>
      <c r="BT256" s="135"/>
      <c r="BU256" s="280"/>
      <c r="BV256" s="246"/>
      <c r="BW256" s="246"/>
      <c r="BX256" s="133"/>
      <c r="BY256" s="133"/>
      <c r="BZ256" s="122"/>
      <c r="CA256" s="123"/>
      <c r="CB256" s="123"/>
      <c r="CC256" s="124"/>
      <c r="CD256" s="127"/>
      <c r="CE256" s="127"/>
      <c r="CF256" s="123"/>
      <c r="CG256" s="123"/>
      <c r="CH256" s="123"/>
      <c r="CI256" s="123"/>
      <c r="CJ256" s="134"/>
      <c r="CK256" s="122"/>
      <c r="CL256" s="127"/>
      <c r="CM256" s="123"/>
      <c r="CN256" s="129"/>
      <c r="CO256" s="129"/>
      <c r="CP256" s="129"/>
      <c r="CQ256" s="134"/>
      <c r="CR256" s="133"/>
      <c r="CS256" s="133"/>
      <c r="CT256" s="133"/>
      <c r="CU256" s="135"/>
      <c r="CV256" s="280"/>
      <c r="CW256" s="135"/>
      <c r="CX256" s="133"/>
      <c r="CY256" s="133"/>
      <c r="CZ256" s="133"/>
      <c r="DA256" s="133"/>
      <c r="DB256" s="133"/>
      <c r="DC256" s="133"/>
      <c r="DD256" s="133"/>
      <c r="DE256" s="133"/>
      <c r="DF256" s="133"/>
      <c r="DG256" s="133"/>
      <c r="DH256" s="133"/>
      <c r="DI256" s="122"/>
      <c r="DJ256" s="129"/>
      <c r="DK256" s="214"/>
      <c r="DL256" s="129"/>
      <c r="DM256" s="122"/>
      <c r="DN256" s="129"/>
      <c r="DO256" s="122"/>
      <c r="DP256" s="129"/>
      <c r="DQ256" s="133"/>
      <c r="DR256" s="122"/>
      <c r="DS256" s="129"/>
      <c r="DT256" s="133"/>
      <c r="DU256" s="122"/>
      <c r="DV256" s="123"/>
      <c r="DW256" s="214"/>
      <c r="DX256" s="134"/>
      <c r="DY256" s="305"/>
      <c r="DZ256" s="134"/>
      <c r="EA256" s="122"/>
      <c r="EB256" s="129"/>
      <c r="EC256" s="122"/>
      <c r="ED256" s="129"/>
      <c r="EE256" s="122"/>
      <c r="EF256" s="129"/>
      <c r="EG256" s="122"/>
      <c r="EH256" s="124"/>
    </row>
    <row r="257" spans="1:138">
      <c r="A257" s="122"/>
      <c r="B257" s="124"/>
      <c r="C257" s="127"/>
      <c r="D257" s="123"/>
      <c r="E257" s="123"/>
      <c r="F257" s="123"/>
      <c r="G257" s="124"/>
      <c r="H257" s="122"/>
      <c r="I257" s="123"/>
      <c r="J257" s="123"/>
      <c r="K257" s="128"/>
      <c r="L257" s="123"/>
      <c r="M257" s="123"/>
      <c r="N257" s="123"/>
      <c r="O257" s="123"/>
      <c r="P257" s="123"/>
      <c r="Q257" s="123"/>
      <c r="R257" s="129"/>
      <c r="S257" s="125"/>
      <c r="T257" s="122"/>
      <c r="U257" s="123"/>
      <c r="V257" s="126"/>
      <c r="W257" s="123"/>
      <c r="X257" s="128"/>
      <c r="Y257" s="123"/>
      <c r="Z257" s="123"/>
      <c r="AA257" s="123"/>
      <c r="AB257" s="124"/>
      <c r="AC257" s="127"/>
      <c r="AD257" s="201"/>
      <c r="AE257" s="201"/>
      <c r="AF257" s="201"/>
      <c r="AG257" s="201"/>
      <c r="AH257" s="201"/>
      <c r="AI257" s="234"/>
      <c r="AJ257" s="123"/>
      <c r="AK257" s="123"/>
      <c r="AL257" s="123"/>
      <c r="AM257" s="123"/>
      <c r="AN257" s="129"/>
      <c r="AO257" s="124"/>
      <c r="AP257" s="122"/>
      <c r="AQ257" s="127"/>
      <c r="AR257" s="123"/>
      <c r="AS257" s="123"/>
      <c r="AT257" s="123"/>
      <c r="AU257" s="123"/>
      <c r="AV257" s="251"/>
      <c r="AW257" s="123"/>
      <c r="AX257" s="123"/>
      <c r="AY257" s="129"/>
      <c r="AZ257" s="122"/>
      <c r="BA257" s="129"/>
      <c r="BB257" s="130"/>
      <c r="BC257" s="131"/>
      <c r="BD257" s="130"/>
      <c r="BE257" s="132"/>
      <c r="BF257" s="132"/>
      <c r="BG257" s="123"/>
      <c r="BH257" s="124"/>
      <c r="BI257" s="122"/>
      <c r="BJ257" s="123"/>
      <c r="BK257" s="123"/>
      <c r="BL257" s="123"/>
      <c r="BM257" s="129"/>
      <c r="BN257" s="122"/>
      <c r="BO257" s="123"/>
      <c r="BP257" s="129"/>
      <c r="BQ257" s="122"/>
      <c r="BR257" s="123"/>
      <c r="BS257" s="129"/>
      <c r="BT257" s="135"/>
      <c r="BU257" s="280"/>
      <c r="BV257" s="246"/>
      <c r="BW257" s="246"/>
      <c r="BX257" s="133"/>
      <c r="BY257" s="133"/>
      <c r="BZ257" s="122"/>
      <c r="CA257" s="123"/>
      <c r="CB257" s="123"/>
      <c r="CC257" s="124"/>
      <c r="CD257" s="127"/>
      <c r="CE257" s="127"/>
      <c r="CF257" s="123"/>
      <c r="CG257" s="123"/>
      <c r="CH257" s="123"/>
      <c r="CI257" s="123"/>
      <c r="CJ257" s="134"/>
      <c r="CK257" s="122"/>
      <c r="CL257" s="127"/>
      <c r="CM257" s="123"/>
      <c r="CN257" s="129"/>
      <c r="CO257" s="129"/>
      <c r="CP257" s="129"/>
      <c r="CQ257" s="134"/>
      <c r="CR257" s="133"/>
      <c r="CS257" s="133"/>
      <c r="CT257" s="133"/>
      <c r="CU257" s="135"/>
      <c r="CV257" s="280"/>
      <c r="CW257" s="135"/>
      <c r="CX257" s="133"/>
      <c r="CY257" s="133"/>
      <c r="CZ257" s="133"/>
      <c r="DA257" s="133"/>
      <c r="DB257" s="133"/>
      <c r="DC257" s="133"/>
      <c r="DD257" s="133"/>
      <c r="DE257" s="133"/>
      <c r="DF257" s="133"/>
      <c r="DG257" s="133"/>
      <c r="DH257" s="133"/>
      <c r="DI257" s="122"/>
      <c r="DJ257" s="129"/>
      <c r="DK257" s="214"/>
      <c r="DL257" s="129"/>
      <c r="DM257" s="122"/>
      <c r="DN257" s="129"/>
      <c r="DO257" s="122"/>
      <c r="DP257" s="129"/>
      <c r="DQ257" s="133"/>
      <c r="DR257" s="122"/>
      <c r="DS257" s="129"/>
      <c r="DT257" s="133"/>
      <c r="DU257" s="122"/>
      <c r="DV257" s="123"/>
      <c r="DW257" s="214"/>
      <c r="DX257" s="134"/>
      <c r="DY257" s="305"/>
      <c r="DZ257" s="134"/>
      <c r="EA257" s="122"/>
      <c r="EB257" s="129"/>
      <c r="EC257" s="122"/>
      <c r="ED257" s="129"/>
      <c r="EE257" s="122"/>
      <c r="EF257" s="129"/>
      <c r="EG257" s="122"/>
      <c r="EH257" s="124"/>
    </row>
    <row r="258" spans="1:138">
      <c r="A258" s="122"/>
      <c r="B258" s="124"/>
      <c r="C258" s="127"/>
      <c r="D258" s="123"/>
      <c r="E258" s="123"/>
      <c r="F258" s="123"/>
      <c r="G258" s="124"/>
      <c r="H258" s="122"/>
      <c r="I258" s="123"/>
      <c r="J258" s="123"/>
      <c r="K258" s="128"/>
      <c r="L258" s="123"/>
      <c r="M258" s="123"/>
      <c r="N258" s="123"/>
      <c r="O258" s="123"/>
      <c r="P258" s="123"/>
      <c r="Q258" s="123"/>
      <c r="R258" s="129"/>
      <c r="S258" s="125"/>
      <c r="T258" s="122"/>
      <c r="U258" s="123"/>
      <c r="V258" s="126"/>
      <c r="W258" s="123"/>
      <c r="X258" s="128"/>
      <c r="Y258" s="123"/>
      <c r="Z258" s="123"/>
      <c r="AA258" s="123"/>
      <c r="AB258" s="124"/>
      <c r="AC258" s="127"/>
      <c r="AD258" s="201"/>
      <c r="AE258" s="201"/>
      <c r="AF258" s="201"/>
      <c r="AG258" s="201"/>
      <c r="AH258" s="201"/>
      <c r="AI258" s="234"/>
      <c r="AJ258" s="123"/>
      <c r="AK258" s="123"/>
      <c r="AL258" s="123"/>
      <c r="AM258" s="123"/>
      <c r="AN258" s="129"/>
      <c r="AO258" s="124"/>
      <c r="AP258" s="122"/>
      <c r="AQ258" s="127"/>
      <c r="AR258" s="123"/>
      <c r="AS258" s="123"/>
      <c r="AT258" s="123"/>
      <c r="AU258" s="123"/>
      <c r="AV258" s="251"/>
      <c r="AW258" s="123"/>
      <c r="AX258" s="123"/>
      <c r="AY258" s="129"/>
      <c r="AZ258" s="122"/>
      <c r="BA258" s="129"/>
      <c r="BB258" s="130"/>
      <c r="BC258" s="131"/>
      <c r="BD258" s="130"/>
      <c r="BE258" s="132"/>
      <c r="BF258" s="132"/>
      <c r="BG258" s="123"/>
      <c r="BH258" s="124"/>
      <c r="BI258" s="122"/>
      <c r="BJ258" s="123"/>
      <c r="BK258" s="123"/>
      <c r="BL258" s="123"/>
      <c r="BM258" s="129"/>
      <c r="BN258" s="122"/>
      <c r="BO258" s="123"/>
      <c r="BP258" s="129"/>
      <c r="BQ258" s="122"/>
      <c r="BR258" s="123"/>
      <c r="BS258" s="129"/>
      <c r="BT258" s="135"/>
      <c r="BU258" s="280"/>
      <c r="BV258" s="246"/>
      <c r="BW258" s="246"/>
      <c r="BX258" s="133"/>
      <c r="BY258" s="133"/>
      <c r="BZ258" s="122"/>
      <c r="CA258" s="123"/>
      <c r="CB258" s="123"/>
      <c r="CC258" s="124"/>
      <c r="CD258" s="127"/>
      <c r="CE258" s="127"/>
      <c r="CF258" s="123"/>
      <c r="CG258" s="123"/>
      <c r="CH258" s="123"/>
      <c r="CI258" s="123"/>
      <c r="CJ258" s="134"/>
      <c r="CK258" s="122"/>
      <c r="CL258" s="127"/>
      <c r="CM258" s="123"/>
      <c r="CN258" s="129"/>
      <c r="CO258" s="129"/>
      <c r="CP258" s="129"/>
      <c r="CQ258" s="134"/>
      <c r="CR258" s="133"/>
      <c r="CS258" s="133"/>
      <c r="CT258" s="133"/>
      <c r="CU258" s="135"/>
      <c r="CV258" s="280"/>
      <c r="CW258" s="135"/>
      <c r="CX258" s="133"/>
      <c r="CY258" s="133"/>
      <c r="CZ258" s="133"/>
      <c r="DA258" s="133"/>
      <c r="DB258" s="133"/>
      <c r="DC258" s="133"/>
      <c r="DD258" s="133"/>
      <c r="DE258" s="133"/>
      <c r="DF258" s="133"/>
      <c r="DG258" s="133"/>
      <c r="DH258" s="133"/>
      <c r="DI258" s="122"/>
      <c r="DJ258" s="129"/>
      <c r="DK258" s="214"/>
      <c r="DL258" s="129"/>
      <c r="DM258" s="122"/>
      <c r="DN258" s="129"/>
      <c r="DO258" s="122"/>
      <c r="DP258" s="129"/>
      <c r="DQ258" s="133"/>
      <c r="DR258" s="122"/>
      <c r="DS258" s="129"/>
      <c r="DT258" s="133"/>
      <c r="DU258" s="122"/>
      <c r="DV258" s="123"/>
      <c r="DW258" s="214"/>
      <c r="DX258" s="134"/>
      <c r="DY258" s="305"/>
      <c r="DZ258" s="134"/>
      <c r="EA258" s="122"/>
      <c r="EB258" s="129"/>
      <c r="EC258" s="122"/>
      <c r="ED258" s="129"/>
      <c r="EE258" s="122"/>
      <c r="EF258" s="129"/>
      <c r="EG258" s="122"/>
      <c r="EH258" s="124"/>
    </row>
    <row r="259" spans="1:138">
      <c r="A259" s="122"/>
      <c r="B259" s="124"/>
      <c r="C259" s="127"/>
      <c r="D259" s="123"/>
      <c r="E259" s="123"/>
      <c r="F259" s="123"/>
      <c r="G259" s="124"/>
      <c r="H259" s="122"/>
      <c r="I259" s="123"/>
      <c r="J259" s="123"/>
      <c r="K259" s="128"/>
      <c r="L259" s="123"/>
      <c r="M259" s="123"/>
      <c r="N259" s="123"/>
      <c r="O259" s="123"/>
      <c r="P259" s="123"/>
      <c r="Q259" s="123"/>
      <c r="R259" s="129"/>
      <c r="S259" s="125"/>
      <c r="T259" s="122"/>
      <c r="U259" s="123"/>
      <c r="V259" s="126"/>
      <c r="W259" s="123"/>
      <c r="X259" s="128"/>
      <c r="Y259" s="123"/>
      <c r="Z259" s="123"/>
      <c r="AA259" s="123"/>
      <c r="AB259" s="124"/>
      <c r="AC259" s="127"/>
      <c r="AD259" s="201"/>
      <c r="AE259" s="201"/>
      <c r="AF259" s="201"/>
      <c r="AG259" s="201"/>
      <c r="AH259" s="201"/>
      <c r="AI259" s="234"/>
      <c r="AJ259" s="123"/>
      <c r="AK259" s="123"/>
      <c r="AL259" s="123"/>
      <c r="AM259" s="123"/>
      <c r="AN259" s="129"/>
      <c r="AO259" s="124"/>
      <c r="AP259" s="122"/>
      <c r="AQ259" s="127"/>
      <c r="AR259" s="123"/>
      <c r="AS259" s="123"/>
      <c r="AT259" s="123"/>
      <c r="AU259" s="123"/>
      <c r="AV259" s="251"/>
      <c r="AW259" s="123"/>
      <c r="AX259" s="123"/>
      <c r="AY259" s="129"/>
      <c r="AZ259" s="122"/>
      <c r="BA259" s="129"/>
      <c r="BB259" s="130"/>
      <c r="BC259" s="131"/>
      <c r="BD259" s="130"/>
      <c r="BE259" s="132"/>
      <c r="BF259" s="132"/>
      <c r="BG259" s="123"/>
      <c r="BH259" s="124"/>
      <c r="BI259" s="122"/>
      <c r="BJ259" s="123"/>
      <c r="BK259" s="123"/>
      <c r="BL259" s="123"/>
      <c r="BM259" s="129"/>
      <c r="BN259" s="122"/>
      <c r="BO259" s="123"/>
      <c r="BP259" s="129"/>
      <c r="BQ259" s="122"/>
      <c r="BR259" s="123"/>
      <c r="BS259" s="129"/>
      <c r="BT259" s="135"/>
      <c r="BU259" s="280"/>
      <c r="BV259" s="246"/>
      <c r="BW259" s="246"/>
      <c r="BX259" s="133"/>
      <c r="BY259" s="133"/>
      <c r="BZ259" s="122"/>
      <c r="CA259" s="123"/>
      <c r="CB259" s="123"/>
      <c r="CC259" s="124"/>
      <c r="CD259" s="127"/>
      <c r="CE259" s="127"/>
      <c r="CF259" s="123"/>
      <c r="CG259" s="123"/>
      <c r="CH259" s="123"/>
      <c r="CI259" s="123"/>
      <c r="CJ259" s="134"/>
      <c r="CK259" s="122"/>
      <c r="CL259" s="127"/>
      <c r="CM259" s="123"/>
      <c r="CN259" s="129"/>
      <c r="CO259" s="129"/>
      <c r="CP259" s="129"/>
      <c r="CQ259" s="134"/>
      <c r="CR259" s="133"/>
      <c r="CS259" s="133"/>
      <c r="CT259" s="133"/>
      <c r="CU259" s="135"/>
      <c r="CV259" s="280"/>
      <c r="CW259" s="135"/>
      <c r="CX259" s="133"/>
      <c r="CY259" s="133"/>
      <c r="CZ259" s="133"/>
      <c r="DA259" s="133"/>
      <c r="DB259" s="133"/>
      <c r="DC259" s="133"/>
      <c r="DD259" s="133"/>
      <c r="DE259" s="133"/>
      <c r="DF259" s="133"/>
      <c r="DG259" s="133"/>
      <c r="DH259" s="133"/>
      <c r="DI259" s="122"/>
      <c r="DJ259" s="129"/>
      <c r="DK259" s="214"/>
      <c r="DL259" s="129"/>
      <c r="DM259" s="122"/>
      <c r="DN259" s="129"/>
      <c r="DO259" s="122"/>
      <c r="DP259" s="129"/>
      <c r="DQ259" s="133"/>
      <c r="DR259" s="122"/>
      <c r="DS259" s="129"/>
      <c r="DT259" s="133"/>
      <c r="DU259" s="122"/>
      <c r="DV259" s="123"/>
      <c r="DW259" s="214"/>
      <c r="DX259" s="134"/>
      <c r="DY259" s="305"/>
      <c r="DZ259" s="134"/>
      <c r="EA259" s="122"/>
      <c r="EB259" s="129"/>
      <c r="EC259" s="122"/>
      <c r="ED259" s="129"/>
      <c r="EE259" s="122"/>
      <c r="EF259" s="129"/>
      <c r="EG259" s="122"/>
      <c r="EH259" s="124"/>
    </row>
    <row r="260" spans="1:138">
      <c r="A260" s="122"/>
      <c r="B260" s="124"/>
      <c r="C260" s="127"/>
      <c r="D260" s="123"/>
      <c r="E260" s="123"/>
      <c r="F260" s="123"/>
      <c r="G260" s="124"/>
      <c r="H260" s="122"/>
      <c r="I260" s="123"/>
      <c r="J260" s="123"/>
      <c r="K260" s="128"/>
      <c r="L260" s="123"/>
      <c r="M260" s="123"/>
      <c r="N260" s="123"/>
      <c r="O260" s="123"/>
      <c r="P260" s="123"/>
      <c r="Q260" s="123"/>
      <c r="R260" s="129"/>
      <c r="S260" s="125"/>
      <c r="T260" s="122"/>
      <c r="U260" s="123"/>
      <c r="V260" s="126"/>
      <c r="W260" s="123"/>
      <c r="X260" s="128"/>
      <c r="Y260" s="123"/>
      <c r="Z260" s="123"/>
      <c r="AA260" s="123"/>
      <c r="AB260" s="124"/>
      <c r="AC260" s="127"/>
      <c r="AD260" s="201"/>
      <c r="AE260" s="201"/>
      <c r="AF260" s="201"/>
      <c r="AG260" s="201"/>
      <c r="AH260" s="201"/>
      <c r="AI260" s="234"/>
      <c r="AJ260" s="123"/>
      <c r="AK260" s="123"/>
      <c r="AL260" s="123"/>
      <c r="AM260" s="123"/>
      <c r="AN260" s="129"/>
      <c r="AO260" s="124"/>
      <c r="AP260" s="122"/>
      <c r="AQ260" s="127"/>
      <c r="AR260" s="123"/>
      <c r="AS260" s="123"/>
      <c r="AT260" s="123"/>
      <c r="AU260" s="123"/>
      <c r="AV260" s="251"/>
      <c r="AW260" s="123"/>
      <c r="AX260" s="123"/>
      <c r="AY260" s="129"/>
      <c r="AZ260" s="122"/>
      <c r="BA260" s="129"/>
      <c r="BB260" s="130"/>
      <c r="BC260" s="131"/>
      <c r="BD260" s="130"/>
      <c r="BE260" s="132"/>
      <c r="BF260" s="132"/>
      <c r="BG260" s="123"/>
      <c r="BH260" s="124"/>
      <c r="BI260" s="122"/>
      <c r="BJ260" s="123"/>
      <c r="BK260" s="123"/>
      <c r="BL260" s="123"/>
      <c r="BM260" s="129"/>
      <c r="BN260" s="122"/>
      <c r="BO260" s="123"/>
      <c r="BP260" s="129"/>
      <c r="BQ260" s="122"/>
      <c r="BR260" s="123"/>
      <c r="BS260" s="129"/>
      <c r="BT260" s="135"/>
      <c r="BU260" s="280"/>
      <c r="BV260" s="246"/>
      <c r="BW260" s="246"/>
      <c r="BX260" s="133"/>
      <c r="BY260" s="133"/>
      <c r="BZ260" s="122"/>
      <c r="CA260" s="123"/>
      <c r="CB260" s="123"/>
      <c r="CC260" s="124"/>
      <c r="CD260" s="127"/>
      <c r="CE260" s="127"/>
      <c r="CF260" s="123"/>
      <c r="CG260" s="123"/>
      <c r="CH260" s="123"/>
      <c r="CI260" s="123"/>
      <c r="CJ260" s="134"/>
      <c r="CK260" s="122"/>
      <c r="CL260" s="127"/>
      <c r="CM260" s="123"/>
      <c r="CN260" s="129"/>
      <c r="CO260" s="129"/>
      <c r="CP260" s="129"/>
      <c r="CQ260" s="134"/>
      <c r="CR260" s="133"/>
      <c r="CS260" s="133"/>
      <c r="CT260" s="133"/>
      <c r="CU260" s="135"/>
      <c r="CV260" s="280"/>
      <c r="CW260" s="135"/>
      <c r="CX260" s="133"/>
      <c r="CY260" s="133"/>
      <c r="CZ260" s="133"/>
      <c r="DA260" s="133"/>
      <c r="DB260" s="133"/>
      <c r="DC260" s="133"/>
      <c r="DD260" s="133"/>
      <c r="DE260" s="133"/>
      <c r="DF260" s="133"/>
      <c r="DG260" s="133"/>
      <c r="DH260" s="133"/>
      <c r="DI260" s="122"/>
      <c r="DJ260" s="129"/>
      <c r="DK260" s="214"/>
      <c r="DL260" s="129"/>
      <c r="DM260" s="122"/>
      <c r="DN260" s="129"/>
      <c r="DO260" s="122"/>
      <c r="DP260" s="129"/>
      <c r="DQ260" s="133"/>
      <c r="DR260" s="122"/>
      <c r="DS260" s="129"/>
      <c r="DT260" s="133"/>
      <c r="DU260" s="122"/>
      <c r="DV260" s="123"/>
      <c r="DW260" s="214"/>
      <c r="DX260" s="134"/>
      <c r="DY260" s="305"/>
      <c r="DZ260" s="134"/>
      <c r="EA260" s="122"/>
      <c r="EB260" s="129"/>
      <c r="EC260" s="122"/>
      <c r="ED260" s="129"/>
      <c r="EE260" s="122"/>
      <c r="EF260" s="129"/>
      <c r="EG260" s="122"/>
      <c r="EH260" s="124"/>
    </row>
    <row r="261" spans="1:138">
      <c r="A261" s="122"/>
      <c r="B261" s="124"/>
      <c r="C261" s="127"/>
      <c r="D261" s="123"/>
      <c r="E261" s="123"/>
      <c r="F261" s="123"/>
      <c r="G261" s="124"/>
      <c r="H261" s="122"/>
      <c r="I261" s="123"/>
      <c r="J261" s="123"/>
      <c r="K261" s="128"/>
      <c r="L261" s="123"/>
      <c r="M261" s="123"/>
      <c r="N261" s="123"/>
      <c r="O261" s="123"/>
      <c r="P261" s="123"/>
      <c r="Q261" s="123"/>
      <c r="R261" s="129"/>
      <c r="S261" s="125"/>
      <c r="T261" s="122"/>
      <c r="U261" s="123"/>
      <c r="V261" s="126"/>
      <c r="W261" s="123"/>
      <c r="X261" s="128"/>
      <c r="Y261" s="123"/>
      <c r="Z261" s="123"/>
      <c r="AA261" s="123"/>
      <c r="AB261" s="124"/>
      <c r="AC261" s="127"/>
      <c r="AD261" s="201"/>
      <c r="AE261" s="201"/>
      <c r="AF261" s="201"/>
      <c r="AG261" s="201"/>
      <c r="AH261" s="201"/>
      <c r="AI261" s="234"/>
      <c r="AJ261" s="123"/>
      <c r="AK261" s="123"/>
      <c r="AL261" s="123"/>
      <c r="AM261" s="123"/>
      <c r="AN261" s="129"/>
      <c r="AO261" s="124"/>
      <c r="AP261" s="122"/>
      <c r="AQ261" s="127"/>
      <c r="AR261" s="123"/>
      <c r="AS261" s="123"/>
      <c r="AT261" s="123"/>
      <c r="AU261" s="123"/>
      <c r="AV261" s="251"/>
      <c r="AW261" s="123"/>
      <c r="AX261" s="123"/>
      <c r="AY261" s="129"/>
      <c r="AZ261" s="122"/>
      <c r="BA261" s="129"/>
      <c r="BB261" s="130"/>
      <c r="BC261" s="131"/>
      <c r="BD261" s="130"/>
      <c r="BE261" s="132"/>
      <c r="BF261" s="132"/>
      <c r="BG261" s="123"/>
      <c r="BH261" s="124"/>
      <c r="BI261" s="122"/>
      <c r="BJ261" s="123"/>
      <c r="BK261" s="123"/>
      <c r="BL261" s="123"/>
      <c r="BM261" s="129"/>
      <c r="BN261" s="122"/>
      <c r="BO261" s="123"/>
      <c r="BP261" s="129"/>
      <c r="BQ261" s="122"/>
      <c r="BR261" s="123"/>
      <c r="BS261" s="129"/>
      <c r="BT261" s="135"/>
      <c r="BU261" s="280"/>
      <c r="BV261" s="246"/>
      <c r="BW261" s="246"/>
      <c r="BX261" s="133"/>
      <c r="BY261" s="133"/>
      <c r="BZ261" s="122"/>
      <c r="CA261" s="123"/>
      <c r="CB261" s="123"/>
      <c r="CC261" s="124"/>
      <c r="CD261" s="127"/>
      <c r="CE261" s="127"/>
      <c r="CF261" s="123"/>
      <c r="CG261" s="123"/>
      <c r="CH261" s="123"/>
      <c r="CI261" s="123"/>
      <c r="CJ261" s="134"/>
      <c r="CK261" s="122"/>
      <c r="CL261" s="127"/>
      <c r="CM261" s="123"/>
      <c r="CN261" s="129"/>
      <c r="CO261" s="129"/>
      <c r="CP261" s="129"/>
      <c r="CQ261" s="134"/>
      <c r="CR261" s="133"/>
      <c r="CS261" s="133"/>
      <c r="CT261" s="133"/>
      <c r="CU261" s="135"/>
      <c r="CV261" s="280"/>
      <c r="CW261" s="135"/>
      <c r="CX261" s="133"/>
      <c r="CY261" s="133"/>
      <c r="CZ261" s="133"/>
      <c r="DA261" s="133"/>
      <c r="DB261" s="133"/>
      <c r="DC261" s="133"/>
      <c r="DD261" s="133"/>
      <c r="DE261" s="133"/>
      <c r="DF261" s="133"/>
      <c r="DG261" s="133"/>
      <c r="DH261" s="133"/>
      <c r="DI261" s="122"/>
      <c r="DJ261" s="129"/>
      <c r="DK261" s="214"/>
      <c r="DL261" s="129"/>
      <c r="DM261" s="122"/>
      <c r="DN261" s="129"/>
      <c r="DO261" s="122"/>
      <c r="DP261" s="129"/>
      <c r="DQ261" s="133"/>
      <c r="DR261" s="122"/>
      <c r="DS261" s="129"/>
      <c r="DT261" s="133"/>
      <c r="DU261" s="122"/>
      <c r="DV261" s="123"/>
      <c r="DW261" s="214"/>
      <c r="DX261" s="134"/>
      <c r="DY261" s="305"/>
      <c r="DZ261" s="134"/>
      <c r="EA261" s="122"/>
      <c r="EB261" s="129"/>
      <c r="EC261" s="122"/>
      <c r="ED261" s="129"/>
      <c r="EE261" s="122"/>
      <c r="EF261" s="129"/>
      <c r="EG261" s="122"/>
      <c r="EH261" s="124"/>
    </row>
    <row r="262" spans="1:138">
      <c r="A262" s="122"/>
      <c r="B262" s="124"/>
      <c r="C262" s="127"/>
      <c r="D262" s="123"/>
      <c r="E262" s="123"/>
      <c r="F262" s="123"/>
      <c r="G262" s="124"/>
      <c r="H262" s="122"/>
      <c r="I262" s="123"/>
      <c r="J262" s="123"/>
      <c r="K262" s="128"/>
      <c r="L262" s="123"/>
      <c r="M262" s="123"/>
      <c r="N262" s="123"/>
      <c r="O262" s="123"/>
      <c r="P262" s="123"/>
      <c r="Q262" s="123"/>
      <c r="R262" s="129"/>
      <c r="S262" s="125"/>
      <c r="T262" s="122"/>
      <c r="U262" s="123"/>
      <c r="V262" s="126"/>
      <c r="W262" s="123"/>
      <c r="X262" s="128"/>
      <c r="Y262" s="123"/>
      <c r="Z262" s="123"/>
      <c r="AA262" s="123"/>
      <c r="AB262" s="124"/>
      <c r="AC262" s="127"/>
      <c r="AD262" s="201"/>
      <c r="AE262" s="201"/>
      <c r="AF262" s="201"/>
      <c r="AG262" s="201"/>
      <c r="AH262" s="201"/>
      <c r="AI262" s="234"/>
      <c r="AJ262" s="123"/>
      <c r="AK262" s="123"/>
      <c r="AL262" s="123"/>
      <c r="AM262" s="123"/>
      <c r="AN262" s="129"/>
      <c r="AO262" s="124"/>
      <c r="AP262" s="122"/>
      <c r="AQ262" s="127"/>
      <c r="AR262" s="123"/>
      <c r="AS262" s="123"/>
      <c r="AT262" s="123"/>
      <c r="AU262" s="123"/>
      <c r="AV262" s="251"/>
      <c r="AW262" s="123"/>
      <c r="AX262" s="123"/>
      <c r="AY262" s="129"/>
      <c r="AZ262" s="122"/>
      <c r="BA262" s="129"/>
      <c r="BB262" s="130"/>
      <c r="BC262" s="131"/>
      <c r="BD262" s="130"/>
      <c r="BE262" s="132"/>
      <c r="BF262" s="132"/>
      <c r="BG262" s="123"/>
      <c r="BH262" s="124"/>
      <c r="BI262" s="122"/>
      <c r="BJ262" s="123"/>
      <c r="BK262" s="123"/>
      <c r="BL262" s="123"/>
      <c r="BM262" s="129"/>
      <c r="BN262" s="122"/>
      <c r="BO262" s="123"/>
      <c r="BP262" s="129"/>
      <c r="BQ262" s="122"/>
      <c r="BR262" s="123"/>
      <c r="BS262" s="129"/>
      <c r="BT262" s="135"/>
      <c r="BU262" s="280"/>
      <c r="BV262" s="246"/>
      <c r="BW262" s="246"/>
      <c r="BX262" s="133"/>
      <c r="BY262" s="133"/>
      <c r="BZ262" s="122"/>
      <c r="CA262" s="123"/>
      <c r="CB262" s="123"/>
      <c r="CC262" s="124"/>
      <c r="CD262" s="127"/>
      <c r="CE262" s="127"/>
      <c r="CF262" s="123"/>
      <c r="CG262" s="123"/>
      <c r="CH262" s="123"/>
      <c r="CI262" s="123"/>
      <c r="CJ262" s="134"/>
      <c r="CK262" s="122"/>
      <c r="CL262" s="127"/>
      <c r="CM262" s="123"/>
      <c r="CN262" s="129"/>
      <c r="CO262" s="129"/>
      <c r="CP262" s="129"/>
      <c r="CQ262" s="134"/>
      <c r="CR262" s="133"/>
      <c r="CS262" s="133"/>
      <c r="CT262" s="133"/>
      <c r="CU262" s="135"/>
      <c r="CV262" s="280"/>
      <c r="CW262" s="135"/>
      <c r="CX262" s="133"/>
      <c r="CY262" s="133"/>
      <c r="CZ262" s="133"/>
      <c r="DA262" s="133"/>
      <c r="DB262" s="133"/>
      <c r="DC262" s="133"/>
      <c r="DD262" s="133"/>
      <c r="DE262" s="133"/>
      <c r="DF262" s="133"/>
      <c r="DG262" s="133"/>
      <c r="DH262" s="133"/>
      <c r="DI262" s="122"/>
      <c r="DJ262" s="129"/>
      <c r="DK262" s="214"/>
      <c r="DL262" s="129"/>
      <c r="DM262" s="122"/>
      <c r="DN262" s="129"/>
      <c r="DO262" s="122"/>
      <c r="DP262" s="129"/>
      <c r="DQ262" s="133"/>
      <c r="DR262" s="122"/>
      <c r="DS262" s="129"/>
      <c r="DT262" s="133"/>
      <c r="DU262" s="122"/>
      <c r="DV262" s="123"/>
      <c r="DW262" s="214"/>
      <c r="DX262" s="134"/>
      <c r="DY262" s="305"/>
      <c r="DZ262" s="134"/>
      <c r="EA262" s="122"/>
      <c r="EB262" s="129"/>
      <c r="EC262" s="122"/>
      <c r="ED262" s="129"/>
      <c r="EE262" s="122"/>
      <c r="EF262" s="129"/>
      <c r="EG262" s="122"/>
      <c r="EH262" s="124"/>
    </row>
    <row r="263" spans="1:138">
      <c r="A263" s="122"/>
      <c r="B263" s="124"/>
      <c r="C263" s="127"/>
      <c r="D263" s="123"/>
      <c r="E263" s="123"/>
      <c r="F263" s="123"/>
      <c r="G263" s="124"/>
      <c r="H263" s="122"/>
      <c r="I263" s="123"/>
      <c r="J263" s="123"/>
      <c r="K263" s="128"/>
      <c r="L263" s="123"/>
      <c r="M263" s="123"/>
      <c r="N263" s="123"/>
      <c r="O263" s="123"/>
      <c r="P263" s="123"/>
      <c r="Q263" s="123"/>
      <c r="R263" s="129"/>
      <c r="S263" s="125"/>
      <c r="T263" s="122"/>
      <c r="U263" s="123"/>
      <c r="V263" s="126"/>
      <c r="W263" s="123"/>
      <c r="X263" s="128"/>
      <c r="Y263" s="123"/>
      <c r="Z263" s="123"/>
      <c r="AA263" s="123"/>
      <c r="AB263" s="124"/>
      <c r="AC263" s="127"/>
      <c r="AD263" s="201"/>
      <c r="AE263" s="201"/>
      <c r="AF263" s="201"/>
      <c r="AG263" s="201"/>
      <c r="AH263" s="201"/>
      <c r="AI263" s="234"/>
      <c r="AJ263" s="123"/>
      <c r="AK263" s="123"/>
      <c r="AL263" s="123"/>
      <c r="AM263" s="123"/>
      <c r="AN263" s="129"/>
      <c r="AO263" s="124"/>
      <c r="AP263" s="122"/>
      <c r="AQ263" s="127"/>
      <c r="AR263" s="123"/>
      <c r="AS263" s="123"/>
      <c r="AT263" s="123"/>
      <c r="AU263" s="123"/>
      <c r="AV263" s="251"/>
      <c r="AW263" s="123"/>
      <c r="AX263" s="123"/>
      <c r="AY263" s="129"/>
      <c r="AZ263" s="122"/>
      <c r="BA263" s="129"/>
      <c r="BB263" s="130"/>
      <c r="BC263" s="131"/>
      <c r="BD263" s="130"/>
      <c r="BE263" s="132"/>
      <c r="BF263" s="132"/>
      <c r="BG263" s="123"/>
      <c r="BH263" s="124"/>
      <c r="BI263" s="122"/>
      <c r="BJ263" s="123"/>
      <c r="BK263" s="123"/>
      <c r="BL263" s="123"/>
      <c r="BM263" s="129"/>
      <c r="BN263" s="122"/>
      <c r="BO263" s="123"/>
      <c r="BP263" s="129"/>
      <c r="BQ263" s="122"/>
      <c r="BR263" s="123"/>
      <c r="BS263" s="129"/>
      <c r="BT263" s="135"/>
      <c r="BU263" s="280"/>
      <c r="BV263" s="246"/>
      <c r="BW263" s="246"/>
      <c r="BX263" s="133"/>
      <c r="BY263" s="133"/>
      <c r="BZ263" s="122"/>
      <c r="CA263" s="123"/>
      <c r="CB263" s="123"/>
      <c r="CC263" s="124"/>
      <c r="CD263" s="127"/>
      <c r="CE263" s="127"/>
      <c r="CF263" s="123"/>
      <c r="CG263" s="123"/>
      <c r="CH263" s="123"/>
      <c r="CI263" s="123"/>
      <c r="CJ263" s="134"/>
      <c r="CK263" s="122"/>
      <c r="CL263" s="127"/>
      <c r="CM263" s="123"/>
      <c r="CN263" s="129"/>
      <c r="CO263" s="129"/>
      <c r="CP263" s="129"/>
      <c r="CQ263" s="134"/>
      <c r="CR263" s="133"/>
      <c r="CS263" s="133"/>
      <c r="CT263" s="133"/>
      <c r="CU263" s="135"/>
      <c r="CV263" s="280"/>
      <c r="CW263" s="135"/>
      <c r="CX263" s="133"/>
      <c r="CY263" s="133"/>
      <c r="CZ263" s="133"/>
      <c r="DA263" s="133"/>
      <c r="DB263" s="133"/>
      <c r="DC263" s="133"/>
      <c r="DD263" s="133"/>
      <c r="DE263" s="133"/>
      <c r="DF263" s="133"/>
      <c r="DG263" s="133"/>
      <c r="DH263" s="133"/>
      <c r="DI263" s="122"/>
      <c r="DJ263" s="129"/>
      <c r="DK263" s="214"/>
      <c r="DL263" s="129"/>
      <c r="DM263" s="122"/>
      <c r="DN263" s="129"/>
      <c r="DO263" s="122"/>
      <c r="DP263" s="129"/>
      <c r="DQ263" s="133"/>
      <c r="DR263" s="122"/>
      <c r="DS263" s="129"/>
      <c r="DT263" s="133"/>
      <c r="DU263" s="122"/>
      <c r="DV263" s="123"/>
      <c r="DW263" s="214"/>
      <c r="DX263" s="134"/>
      <c r="DY263" s="305"/>
      <c r="DZ263" s="134"/>
      <c r="EA263" s="122"/>
      <c r="EB263" s="129"/>
      <c r="EC263" s="122"/>
      <c r="ED263" s="129"/>
      <c r="EE263" s="122"/>
      <c r="EF263" s="129"/>
      <c r="EG263" s="122"/>
      <c r="EH263" s="124"/>
    </row>
    <row r="264" spans="1:138">
      <c r="A264" s="122"/>
      <c r="B264" s="124"/>
      <c r="C264" s="127"/>
      <c r="D264" s="123"/>
      <c r="E264" s="123"/>
      <c r="F264" s="123"/>
      <c r="G264" s="124"/>
      <c r="H264" s="122"/>
      <c r="I264" s="123"/>
      <c r="J264" s="123"/>
      <c r="K264" s="128"/>
      <c r="L264" s="123"/>
      <c r="M264" s="123"/>
      <c r="N264" s="123"/>
      <c r="O264" s="123"/>
      <c r="P264" s="123"/>
      <c r="Q264" s="123"/>
      <c r="R264" s="129"/>
      <c r="S264" s="125"/>
      <c r="T264" s="122"/>
      <c r="U264" s="123"/>
      <c r="V264" s="126"/>
      <c r="W264" s="123"/>
      <c r="X264" s="128"/>
      <c r="Y264" s="123"/>
      <c r="Z264" s="123"/>
      <c r="AA264" s="123"/>
      <c r="AB264" s="124"/>
      <c r="AC264" s="127"/>
      <c r="AD264" s="201"/>
      <c r="AE264" s="201"/>
      <c r="AF264" s="201"/>
      <c r="AG264" s="201"/>
      <c r="AH264" s="201"/>
      <c r="AI264" s="234"/>
      <c r="AJ264" s="123"/>
      <c r="AK264" s="123"/>
      <c r="AL264" s="123"/>
      <c r="AM264" s="123"/>
      <c r="AN264" s="129"/>
      <c r="AO264" s="124"/>
      <c r="AP264" s="122"/>
      <c r="AQ264" s="127"/>
      <c r="AR264" s="123"/>
      <c r="AS264" s="123"/>
      <c r="AT264" s="123"/>
      <c r="AU264" s="123"/>
      <c r="AV264" s="251"/>
      <c r="AW264" s="123"/>
      <c r="AX264" s="123"/>
      <c r="AY264" s="129"/>
      <c r="AZ264" s="122"/>
      <c r="BA264" s="129"/>
      <c r="BB264" s="130"/>
      <c r="BC264" s="131"/>
      <c r="BD264" s="130"/>
      <c r="BE264" s="132"/>
      <c r="BF264" s="132"/>
      <c r="BG264" s="123"/>
      <c r="BH264" s="124"/>
      <c r="BI264" s="122"/>
      <c r="BJ264" s="123"/>
      <c r="BK264" s="123"/>
      <c r="BL264" s="123"/>
      <c r="BM264" s="129"/>
      <c r="BN264" s="122"/>
      <c r="BO264" s="123"/>
      <c r="BP264" s="129"/>
      <c r="BQ264" s="122"/>
      <c r="BR264" s="123"/>
      <c r="BS264" s="129"/>
      <c r="BT264" s="135"/>
      <c r="BU264" s="280"/>
      <c r="BV264" s="246"/>
      <c r="BW264" s="246"/>
      <c r="BX264" s="133"/>
      <c r="BY264" s="133"/>
      <c r="BZ264" s="122"/>
      <c r="CA264" s="123"/>
      <c r="CB264" s="123"/>
      <c r="CC264" s="124"/>
      <c r="CD264" s="127"/>
      <c r="CE264" s="127"/>
      <c r="CF264" s="123"/>
      <c r="CG264" s="123"/>
      <c r="CH264" s="123"/>
      <c r="CI264" s="123"/>
      <c r="CJ264" s="134"/>
      <c r="CK264" s="122"/>
      <c r="CL264" s="127"/>
      <c r="CM264" s="123"/>
      <c r="CN264" s="129"/>
      <c r="CO264" s="129"/>
      <c r="CP264" s="129"/>
      <c r="CQ264" s="134"/>
      <c r="CR264" s="133"/>
      <c r="CS264" s="133"/>
      <c r="CT264" s="133"/>
      <c r="CU264" s="135"/>
      <c r="CV264" s="280"/>
      <c r="CW264" s="135"/>
      <c r="CX264" s="133"/>
      <c r="CY264" s="133"/>
      <c r="CZ264" s="133"/>
      <c r="DA264" s="133"/>
      <c r="DB264" s="133"/>
      <c r="DC264" s="133"/>
      <c r="DD264" s="133"/>
      <c r="DE264" s="133"/>
      <c r="DF264" s="133"/>
      <c r="DG264" s="133"/>
      <c r="DH264" s="133"/>
      <c r="DI264" s="122"/>
      <c r="DJ264" s="129"/>
      <c r="DK264" s="214"/>
      <c r="DL264" s="129"/>
      <c r="DM264" s="122"/>
      <c r="DN264" s="129"/>
      <c r="DO264" s="122"/>
      <c r="DP264" s="129"/>
      <c r="DQ264" s="133"/>
      <c r="DR264" s="122"/>
      <c r="DS264" s="129"/>
      <c r="DT264" s="133"/>
      <c r="DU264" s="122"/>
      <c r="DV264" s="123"/>
      <c r="DW264" s="214"/>
      <c r="DX264" s="134"/>
      <c r="DY264" s="305"/>
      <c r="DZ264" s="134"/>
      <c r="EA264" s="122"/>
      <c r="EB264" s="129"/>
      <c r="EC264" s="122"/>
      <c r="ED264" s="129"/>
      <c r="EE264" s="122"/>
      <c r="EF264" s="129"/>
      <c r="EG264" s="122"/>
      <c r="EH264" s="124"/>
    </row>
    <row r="265" spans="1:138">
      <c r="A265" s="122"/>
      <c r="B265" s="124"/>
      <c r="C265" s="127"/>
      <c r="D265" s="123"/>
      <c r="E265" s="123"/>
      <c r="F265" s="123"/>
      <c r="G265" s="124"/>
      <c r="H265" s="122"/>
      <c r="I265" s="123"/>
      <c r="J265" s="123"/>
      <c r="K265" s="128"/>
      <c r="L265" s="123"/>
      <c r="M265" s="123"/>
      <c r="N265" s="123"/>
      <c r="O265" s="123"/>
      <c r="P265" s="123"/>
      <c r="Q265" s="123"/>
      <c r="R265" s="129"/>
      <c r="S265" s="125"/>
      <c r="T265" s="122"/>
      <c r="U265" s="123"/>
      <c r="V265" s="126"/>
      <c r="W265" s="123"/>
      <c r="X265" s="128"/>
      <c r="Y265" s="123"/>
      <c r="Z265" s="123"/>
      <c r="AA265" s="123"/>
      <c r="AB265" s="124"/>
      <c r="AC265" s="127"/>
      <c r="AD265" s="201"/>
      <c r="AE265" s="201"/>
      <c r="AF265" s="201"/>
      <c r="AG265" s="201"/>
      <c r="AH265" s="201"/>
      <c r="AI265" s="234"/>
      <c r="AJ265" s="123"/>
      <c r="AK265" s="123"/>
      <c r="AL265" s="123"/>
      <c r="AM265" s="123"/>
      <c r="AN265" s="129"/>
      <c r="AO265" s="124"/>
      <c r="AP265" s="122"/>
      <c r="AQ265" s="127"/>
      <c r="AR265" s="123"/>
      <c r="AS265" s="123"/>
      <c r="AT265" s="123"/>
      <c r="AU265" s="123"/>
      <c r="AV265" s="251"/>
      <c r="AW265" s="123"/>
      <c r="AX265" s="123"/>
      <c r="AY265" s="129"/>
      <c r="AZ265" s="122"/>
      <c r="BA265" s="129"/>
      <c r="BB265" s="130"/>
      <c r="BC265" s="131"/>
      <c r="BD265" s="130"/>
      <c r="BE265" s="132"/>
      <c r="BF265" s="132"/>
      <c r="BG265" s="123"/>
      <c r="BH265" s="124"/>
      <c r="BI265" s="122"/>
      <c r="BJ265" s="123"/>
      <c r="BK265" s="123"/>
      <c r="BL265" s="123"/>
      <c r="BM265" s="129"/>
      <c r="BN265" s="122"/>
      <c r="BO265" s="123"/>
      <c r="BP265" s="129"/>
      <c r="BQ265" s="122"/>
      <c r="BR265" s="123"/>
      <c r="BS265" s="129"/>
      <c r="BT265" s="135"/>
      <c r="BU265" s="280"/>
      <c r="BV265" s="246"/>
      <c r="BW265" s="246"/>
      <c r="BX265" s="133"/>
      <c r="BY265" s="133"/>
      <c r="BZ265" s="122"/>
      <c r="CA265" s="123"/>
      <c r="CB265" s="123"/>
      <c r="CC265" s="124"/>
      <c r="CD265" s="127"/>
      <c r="CE265" s="127"/>
      <c r="CF265" s="123"/>
      <c r="CG265" s="123"/>
      <c r="CH265" s="123"/>
      <c r="CI265" s="123"/>
      <c r="CJ265" s="134"/>
      <c r="CK265" s="122"/>
      <c r="CL265" s="127"/>
      <c r="CM265" s="123"/>
      <c r="CN265" s="129"/>
      <c r="CO265" s="129"/>
      <c r="CP265" s="129"/>
      <c r="CQ265" s="134"/>
      <c r="CR265" s="133"/>
      <c r="CS265" s="133"/>
      <c r="CT265" s="133"/>
      <c r="CU265" s="135"/>
      <c r="CV265" s="280"/>
      <c r="CW265" s="135"/>
      <c r="CX265" s="133"/>
      <c r="CY265" s="133"/>
      <c r="CZ265" s="133"/>
      <c r="DA265" s="133"/>
      <c r="DB265" s="133"/>
      <c r="DC265" s="133"/>
      <c r="DD265" s="133"/>
      <c r="DE265" s="133"/>
      <c r="DF265" s="133"/>
      <c r="DG265" s="133"/>
      <c r="DH265" s="133"/>
      <c r="DI265" s="122"/>
      <c r="DJ265" s="129"/>
      <c r="DK265" s="214"/>
      <c r="DL265" s="129"/>
      <c r="DM265" s="122"/>
      <c r="DN265" s="129"/>
      <c r="DO265" s="122"/>
      <c r="DP265" s="129"/>
      <c r="DQ265" s="133"/>
      <c r="DR265" s="122"/>
      <c r="DS265" s="129"/>
      <c r="DT265" s="133"/>
      <c r="DU265" s="122"/>
      <c r="DV265" s="123"/>
      <c r="DW265" s="214"/>
      <c r="DX265" s="134"/>
      <c r="DY265" s="305"/>
      <c r="DZ265" s="134"/>
      <c r="EA265" s="122"/>
      <c r="EB265" s="129"/>
      <c r="EC265" s="122"/>
      <c r="ED265" s="129"/>
      <c r="EE265" s="122"/>
      <c r="EF265" s="129"/>
      <c r="EG265" s="122"/>
      <c r="EH265" s="124"/>
    </row>
    <row r="266" spans="1:138">
      <c r="A266" s="122"/>
      <c r="B266" s="124"/>
      <c r="C266" s="127"/>
      <c r="D266" s="123"/>
      <c r="E266" s="123"/>
      <c r="F266" s="123"/>
      <c r="G266" s="124"/>
      <c r="H266" s="122"/>
      <c r="I266" s="123"/>
      <c r="J266" s="123"/>
      <c r="K266" s="128"/>
      <c r="L266" s="123"/>
      <c r="M266" s="123"/>
      <c r="N266" s="123"/>
      <c r="O266" s="123"/>
      <c r="P266" s="123"/>
      <c r="Q266" s="123"/>
      <c r="R266" s="129"/>
      <c r="S266" s="125"/>
      <c r="T266" s="122"/>
      <c r="U266" s="123"/>
      <c r="V266" s="126"/>
      <c r="W266" s="123"/>
      <c r="X266" s="128"/>
      <c r="Y266" s="123"/>
      <c r="Z266" s="123"/>
      <c r="AA266" s="123"/>
      <c r="AB266" s="124"/>
      <c r="AC266" s="127"/>
      <c r="AD266" s="201"/>
      <c r="AE266" s="201"/>
      <c r="AF266" s="201"/>
      <c r="AG266" s="201"/>
      <c r="AH266" s="201"/>
      <c r="AI266" s="234"/>
      <c r="AJ266" s="123"/>
      <c r="AK266" s="123"/>
      <c r="AL266" s="123"/>
      <c r="AM266" s="123"/>
      <c r="AN266" s="129"/>
      <c r="AO266" s="124"/>
      <c r="AP266" s="122"/>
      <c r="AQ266" s="127"/>
      <c r="AR266" s="123"/>
      <c r="AS266" s="123"/>
      <c r="AT266" s="123"/>
      <c r="AU266" s="123"/>
      <c r="AV266" s="251"/>
      <c r="AW266" s="123"/>
      <c r="AX266" s="123"/>
      <c r="AY266" s="129"/>
      <c r="AZ266" s="122"/>
      <c r="BA266" s="129"/>
      <c r="BB266" s="130"/>
      <c r="BC266" s="131"/>
      <c r="BD266" s="130"/>
      <c r="BE266" s="132"/>
      <c r="BF266" s="132"/>
      <c r="BG266" s="123"/>
      <c r="BH266" s="124"/>
      <c r="BI266" s="122"/>
      <c r="BJ266" s="123"/>
      <c r="BK266" s="123"/>
      <c r="BL266" s="123"/>
      <c r="BM266" s="129"/>
      <c r="BN266" s="122"/>
      <c r="BO266" s="123"/>
      <c r="BP266" s="129"/>
      <c r="BQ266" s="122"/>
      <c r="BR266" s="123"/>
      <c r="BS266" s="129"/>
      <c r="BT266" s="135"/>
      <c r="BU266" s="280"/>
      <c r="BV266" s="246"/>
      <c r="BW266" s="246"/>
      <c r="BX266" s="133"/>
      <c r="BY266" s="133"/>
      <c r="BZ266" s="122"/>
      <c r="CA266" s="123"/>
      <c r="CB266" s="123"/>
      <c r="CC266" s="124"/>
      <c r="CD266" s="127"/>
      <c r="CE266" s="127"/>
      <c r="CF266" s="123"/>
      <c r="CG266" s="123"/>
      <c r="CH266" s="123"/>
      <c r="CI266" s="123"/>
      <c r="CJ266" s="134"/>
      <c r="CK266" s="122"/>
      <c r="CL266" s="127"/>
      <c r="CM266" s="123"/>
      <c r="CN266" s="129"/>
      <c r="CO266" s="129"/>
      <c r="CP266" s="129"/>
      <c r="CQ266" s="134"/>
      <c r="CR266" s="133"/>
      <c r="CS266" s="133"/>
      <c r="CT266" s="133"/>
      <c r="CU266" s="135"/>
      <c r="CV266" s="280"/>
      <c r="CW266" s="135"/>
      <c r="CX266" s="133"/>
      <c r="CY266" s="133"/>
      <c r="CZ266" s="133"/>
      <c r="DA266" s="133"/>
      <c r="DB266" s="133"/>
      <c r="DC266" s="133"/>
      <c r="DD266" s="133"/>
      <c r="DE266" s="133"/>
      <c r="DF266" s="133"/>
      <c r="DG266" s="133"/>
      <c r="DH266" s="133"/>
      <c r="DI266" s="122"/>
      <c r="DJ266" s="129"/>
      <c r="DK266" s="214"/>
      <c r="DL266" s="129"/>
      <c r="DM266" s="122"/>
      <c r="DN266" s="129"/>
      <c r="DO266" s="122"/>
      <c r="DP266" s="129"/>
      <c r="DQ266" s="133"/>
      <c r="DR266" s="122"/>
      <c r="DS266" s="129"/>
      <c r="DT266" s="133"/>
      <c r="DU266" s="122"/>
      <c r="DV266" s="123"/>
      <c r="DW266" s="214"/>
      <c r="DX266" s="134"/>
      <c r="DY266" s="305"/>
      <c r="DZ266" s="134"/>
      <c r="EA266" s="122"/>
      <c r="EB266" s="129"/>
      <c r="EC266" s="122"/>
      <c r="ED266" s="129"/>
      <c r="EE266" s="122"/>
      <c r="EF266" s="129"/>
      <c r="EG266" s="122"/>
      <c r="EH266" s="124"/>
    </row>
    <row r="267" spans="1:138">
      <c r="A267" s="122"/>
      <c r="B267" s="124"/>
      <c r="C267" s="127"/>
      <c r="D267" s="123"/>
      <c r="E267" s="123"/>
      <c r="F267" s="123"/>
      <c r="G267" s="124"/>
      <c r="H267" s="122"/>
      <c r="I267" s="123"/>
      <c r="J267" s="123"/>
      <c r="K267" s="128"/>
      <c r="L267" s="123"/>
      <c r="M267" s="123"/>
      <c r="N267" s="123"/>
      <c r="O267" s="123"/>
      <c r="P267" s="123"/>
      <c r="Q267" s="123"/>
      <c r="R267" s="129"/>
      <c r="S267" s="125"/>
      <c r="T267" s="122"/>
      <c r="U267" s="123"/>
      <c r="V267" s="126"/>
      <c r="W267" s="123"/>
      <c r="X267" s="128"/>
      <c r="Y267" s="123"/>
      <c r="Z267" s="123"/>
      <c r="AA267" s="123"/>
      <c r="AB267" s="124"/>
      <c r="AC267" s="127"/>
      <c r="AD267" s="201"/>
      <c r="AE267" s="201"/>
      <c r="AF267" s="201"/>
      <c r="AG267" s="201"/>
      <c r="AH267" s="201"/>
      <c r="AI267" s="234"/>
      <c r="AJ267" s="123"/>
      <c r="AK267" s="123"/>
      <c r="AL267" s="123"/>
      <c r="AM267" s="123"/>
      <c r="AN267" s="129"/>
      <c r="AO267" s="124"/>
      <c r="AP267" s="122"/>
      <c r="AQ267" s="127"/>
      <c r="AR267" s="123"/>
      <c r="AS267" s="123"/>
      <c r="AT267" s="123"/>
      <c r="AU267" s="123"/>
      <c r="AV267" s="251"/>
      <c r="AW267" s="123"/>
      <c r="AX267" s="123"/>
      <c r="AY267" s="129"/>
      <c r="AZ267" s="122"/>
      <c r="BA267" s="129"/>
      <c r="BB267" s="130"/>
      <c r="BC267" s="131"/>
      <c r="BD267" s="130"/>
      <c r="BE267" s="132"/>
      <c r="BF267" s="132"/>
      <c r="BG267" s="123"/>
      <c r="BH267" s="124"/>
      <c r="BI267" s="122"/>
      <c r="BJ267" s="123"/>
      <c r="BK267" s="123"/>
      <c r="BL267" s="123"/>
      <c r="BM267" s="129"/>
      <c r="BN267" s="122"/>
      <c r="BO267" s="123"/>
      <c r="BP267" s="129"/>
      <c r="BQ267" s="122"/>
      <c r="BR267" s="123"/>
      <c r="BS267" s="129"/>
      <c r="BT267" s="135"/>
      <c r="BU267" s="280"/>
      <c r="BV267" s="246"/>
      <c r="BW267" s="246"/>
      <c r="BX267" s="133"/>
      <c r="BY267" s="133"/>
      <c r="BZ267" s="122"/>
      <c r="CA267" s="123"/>
      <c r="CB267" s="123"/>
      <c r="CC267" s="124"/>
      <c r="CD267" s="127"/>
      <c r="CE267" s="127"/>
      <c r="CF267" s="123"/>
      <c r="CG267" s="123"/>
      <c r="CH267" s="123"/>
      <c r="CI267" s="123"/>
      <c r="CJ267" s="134"/>
      <c r="CK267" s="122"/>
      <c r="CL267" s="127"/>
      <c r="CM267" s="123"/>
      <c r="CN267" s="129"/>
      <c r="CO267" s="129"/>
      <c r="CP267" s="129"/>
      <c r="CQ267" s="134"/>
      <c r="CR267" s="133"/>
      <c r="CS267" s="133"/>
      <c r="CT267" s="133"/>
      <c r="CU267" s="135"/>
      <c r="CV267" s="280"/>
      <c r="CW267" s="135"/>
      <c r="CX267" s="133"/>
      <c r="CY267" s="133"/>
      <c r="CZ267" s="133"/>
      <c r="DA267" s="133"/>
      <c r="DB267" s="133"/>
      <c r="DC267" s="133"/>
      <c r="DD267" s="133"/>
      <c r="DE267" s="133"/>
      <c r="DF267" s="133"/>
      <c r="DG267" s="133"/>
      <c r="DH267" s="133"/>
      <c r="DI267" s="122"/>
      <c r="DJ267" s="129"/>
      <c r="DK267" s="214"/>
      <c r="DL267" s="129"/>
      <c r="DM267" s="122"/>
      <c r="DN267" s="129"/>
      <c r="DO267" s="122"/>
      <c r="DP267" s="129"/>
      <c r="DQ267" s="133"/>
      <c r="DR267" s="122"/>
      <c r="DS267" s="129"/>
      <c r="DT267" s="133"/>
      <c r="DU267" s="122"/>
      <c r="DV267" s="123"/>
      <c r="DW267" s="214"/>
      <c r="DX267" s="134"/>
      <c r="DY267" s="305"/>
      <c r="DZ267" s="134"/>
      <c r="EA267" s="122"/>
      <c r="EB267" s="129"/>
      <c r="EC267" s="122"/>
      <c r="ED267" s="129"/>
      <c r="EE267" s="122"/>
      <c r="EF267" s="129"/>
      <c r="EG267" s="122"/>
      <c r="EH267" s="124"/>
    </row>
    <row r="268" spans="1:138">
      <c r="A268" s="122"/>
      <c r="B268" s="124"/>
      <c r="C268" s="127"/>
      <c r="D268" s="123"/>
      <c r="E268" s="123"/>
      <c r="F268" s="123"/>
      <c r="G268" s="124"/>
      <c r="H268" s="122"/>
      <c r="I268" s="123"/>
      <c r="J268" s="123"/>
      <c r="K268" s="128"/>
      <c r="L268" s="123"/>
      <c r="M268" s="123"/>
      <c r="N268" s="123"/>
      <c r="O268" s="123"/>
      <c r="P268" s="123"/>
      <c r="Q268" s="123"/>
      <c r="R268" s="129"/>
      <c r="S268" s="125"/>
      <c r="T268" s="122"/>
      <c r="U268" s="123"/>
      <c r="V268" s="126"/>
      <c r="W268" s="123"/>
      <c r="X268" s="128"/>
      <c r="Y268" s="123"/>
      <c r="Z268" s="123"/>
      <c r="AA268" s="123"/>
      <c r="AB268" s="124"/>
      <c r="AC268" s="127"/>
      <c r="AD268" s="201"/>
      <c r="AE268" s="201"/>
      <c r="AF268" s="201"/>
      <c r="AG268" s="201"/>
      <c r="AH268" s="201"/>
      <c r="AI268" s="234"/>
      <c r="AJ268" s="123"/>
      <c r="AK268" s="123"/>
      <c r="AL268" s="123"/>
      <c r="AM268" s="123"/>
      <c r="AN268" s="129"/>
      <c r="AO268" s="124"/>
      <c r="AP268" s="122"/>
      <c r="AQ268" s="127"/>
      <c r="AR268" s="123"/>
      <c r="AS268" s="123"/>
      <c r="AT268" s="123"/>
      <c r="AU268" s="123"/>
      <c r="AV268" s="251"/>
      <c r="AW268" s="123"/>
      <c r="AX268" s="123"/>
      <c r="AY268" s="129"/>
      <c r="AZ268" s="122"/>
      <c r="BA268" s="129"/>
      <c r="BB268" s="130"/>
      <c r="BC268" s="131"/>
      <c r="BD268" s="130"/>
      <c r="BE268" s="132"/>
      <c r="BF268" s="132"/>
      <c r="BG268" s="123"/>
      <c r="BH268" s="124"/>
      <c r="BI268" s="122"/>
      <c r="BJ268" s="123"/>
      <c r="BK268" s="123"/>
      <c r="BL268" s="123"/>
      <c r="BM268" s="129"/>
      <c r="BN268" s="122"/>
      <c r="BO268" s="123"/>
      <c r="BP268" s="129"/>
      <c r="BQ268" s="122"/>
      <c r="BR268" s="123"/>
      <c r="BS268" s="129"/>
      <c r="BT268" s="135"/>
      <c r="BU268" s="280"/>
      <c r="BV268" s="246"/>
      <c r="BW268" s="246"/>
      <c r="BX268" s="133"/>
      <c r="BY268" s="133"/>
      <c r="BZ268" s="122"/>
      <c r="CA268" s="123"/>
      <c r="CB268" s="123"/>
      <c r="CC268" s="124"/>
      <c r="CD268" s="127"/>
      <c r="CE268" s="127"/>
      <c r="CF268" s="123"/>
      <c r="CG268" s="123"/>
      <c r="CH268" s="123"/>
      <c r="CI268" s="123"/>
      <c r="CJ268" s="134"/>
      <c r="CK268" s="122"/>
      <c r="CL268" s="127"/>
      <c r="CM268" s="123"/>
      <c r="CN268" s="129"/>
      <c r="CO268" s="129"/>
      <c r="CP268" s="129"/>
      <c r="CQ268" s="134"/>
      <c r="CR268" s="133"/>
      <c r="CS268" s="133"/>
      <c r="CT268" s="133"/>
      <c r="CU268" s="135"/>
      <c r="CV268" s="280"/>
      <c r="CW268" s="135"/>
      <c r="CX268" s="133"/>
      <c r="CY268" s="133"/>
      <c r="CZ268" s="133"/>
      <c r="DA268" s="133"/>
      <c r="DB268" s="133"/>
      <c r="DC268" s="133"/>
      <c r="DD268" s="133"/>
      <c r="DE268" s="133"/>
      <c r="DF268" s="133"/>
      <c r="DG268" s="133"/>
      <c r="DH268" s="133"/>
      <c r="DI268" s="122"/>
      <c r="DJ268" s="129"/>
      <c r="DK268" s="214"/>
      <c r="DL268" s="129"/>
      <c r="DM268" s="122"/>
      <c r="DN268" s="129"/>
      <c r="DO268" s="122"/>
      <c r="DP268" s="129"/>
      <c r="DQ268" s="133"/>
      <c r="DR268" s="122"/>
      <c r="DS268" s="129"/>
      <c r="DT268" s="133"/>
      <c r="DU268" s="122"/>
      <c r="DV268" s="123"/>
      <c r="DW268" s="214"/>
      <c r="DX268" s="134"/>
      <c r="DY268" s="305"/>
      <c r="DZ268" s="134"/>
      <c r="EA268" s="122"/>
      <c r="EB268" s="129"/>
      <c r="EC268" s="122"/>
      <c r="ED268" s="129"/>
      <c r="EE268" s="122"/>
      <c r="EF268" s="129"/>
      <c r="EG268" s="122"/>
      <c r="EH268" s="124"/>
    </row>
    <row r="269" spans="1:138">
      <c r="A269" s="122"/>
      <c r="B269" s="124"/>
      <c r="C269" s="127"/>
      <c r="D269" s="123"/>
      <c r="E269" s="123"/>
      <c r="F269" s="123"/>
      <c r="G269" s="124"/>
      <c r="H269" s="122"/>
      <c r="I269" s="123"/>
      <c r="J269" s="123"/>
      <c r="K269" s="128"/>
      <c r="L269" s="123"/>
      <c r="M269" s="123"/>
      <c r="N269" s="123"/>
      <c r="O269" s="123"/>
      <c r="P269" s="123"/>
      <c r="Q269" s="123"/>
      <c r="R269" s="129"/>
      <c r="S269" s="125"/>
      <c r="T269" s="122"/>
      <c r="U269" s="123"/>
      <c r="V269" s="126"/>
      <c r="W269" s="123"/>
      <c r="X269" s="128"/>
      <c r="Y269" s="123"/>
      <c r="Z269" s="123"/>
      <c r="AA269" s="123"/>
      <c r="AB269" s="124"/>
      <c r="AC269" s="127"/>
      <c r="AD269" s="201"/>
      <c r="AE269" s="201"/>
      <c r="AF269" s="201"/>
      <c r="AG269" s="201"/>
      <c r="AH269" s="201"/>
      <c r="AI269" s="234"/>
      <c r="AJ269" s="123"/>
      <c r="AK269" s="123"/>
      <c r="AL269" s="123"/>
      <c r="AM269" s="123"/>
      <c r="AN269" s="129"/>
      <c r="AO269" s="124"/>
      <c r="AP269" s="122"/>
      <c r="AQ269" s="127"/>
      <c r="AR269" s="123"/>
      <c r="AS269" s="123"/>
      <c r="AT269" s="123"/>
      <c r="AU269" s="123"/>
      <c r="AV269" s="251"/>
      <c r="AW269" s="123"/>
      <c r="AX269" s="123"/>
      <c r="AY269" s="129"/>
      <c r="AZ269" s="122"/>
      <c r="BA269" s="129"/>
      <c r="BB269" s="130"/>
      <c r="BC269" s="131"/>
      <c r="BD269" s="130"/>
      <c r="BE269" s="132"/>
      <c r="BF269" s="132"/>
      <c r="BG269" s="123"/>
      <c r="BH269" s="124"/>
      <c r="BI269" s="122"/>
      <c r="BJ269" s="123"/>
      <c r="BK269" s="123"/>
      <c r="BL269" s="123"/>
      <c r="BM269" s="129"/>
      <c r="BN269" s="122"/>
      <c r="BO269" s="123"/>
      <c r="BP269" s="129"/>
      <c r="BQ269" s="122"/>
      <c r="BR269" s="123"/>
      <c r="BS269" s="129"/>
      <c r="BT269" s="135"/>
      <c r="BU269" s="280"/>
      <c r="BV269" s="246"/>
      <c r="BW269" s="246"/>
      <c r="BX269" s="133"/>
      <c r="BY269" s="133"/>
      <c r="BZ269" s="122"/>
      <c r="CA269" s="123"/>
      <c r="CB269" s="123"/>
      <c r="CC269" s="124"/>
      <c r="CD269" s="127"/>
      <c r="CE269" s="127"/>
      <c r="CF269" s="123"/>
      <c r="CG269" s="123"/>
      <c r="CH269" s="123"/>
      <c r="CI269" s="123"/>
      <c r="CJ269" s="134"/>
      <c r="CK269" s="122"/>
      <c r="CL269" s="127"/>
      <c r="CM269" s="123"/>
      <c r="CN269" s="129"/>
      <c r="CO269" s="129"/>
      <c r="CP269" s="129"/>
      <c r="CQ269" s="134"/>
      <c r="CR269" s="133"/>
      <c r="CS269" s="133"/>
      <c r="CT269" s="133"/>
      <c r="CU269" s="135"/>
      <c r="CV269" s="280"/>
      <c r="CW269" s="135"/>
      <c r="CX269" s="133"/>
      <c r="CY269" s="133"/>
      <c r="CZ269" s="133"/>
      <c r="DA269" s="133"/>
      <c r="DB269" s="133"/>
      <c r="DC269" s="133"/>
      <c r="DD269" s="133"/>
      <c r="DE269" s="133"/>
      <c r="DF269" s="133"/>
      <c r="DG269" s="133"/>
      <c r="DH269" s="133"/>
      <c r="DI269" s="122"/>
      <c r="DJ269" s="129"/>
      <c r="DK269" s="214"/>
      <c r="DL269" s="129"/>
      <c r="DM269" s="122"/>
      <c r="DN269" s="129"/>
      <c r="DO269" s="122"/>
      <c r="DP269" s="129"/>
      <c r="DQ269" s="133"/>
      <c r="DR269" s="122"/>
      <c r="DS269" s="129"/>
      <c r="DT269" s="133"/>
      <c r="DU269" s="122"/>
      <c r="DV269" s="123"/>
      <c r="DW269" s="214"/>
      <c r="DX269" s="134"/>
      <c r="DY269" s="305"/>
      <c r="DZ269" s="134"/>
      <c r="EA269" s="122"/>
      <c r="EB269" s="129"/>
      <c r="EC269" s="122"/>
      <c r="ED269" s="129"/>
      <c r="EE269" s="122"/>
      <c r="EF269" s="129"/>
      <c r="EG269" s="122"/>
      <c r="EH269" s="124"/>
    </row>
    <row r="270" spans="1:138">
      <c r="A270" s="122"/>
      <c r="B270" s="124"/>
      <c r="C270" s="127"/>
      <c r="D270" s="123"/>
      <c r="E270" s="123"/>
      <c r="F270" s="123"/>
      <c r="G270" s="124"/>
      <c r="H270" s="122"/>
      <c r="I270" s="123"/>
      <c r="J270" s="123"/>
      <c r="K270" s="128"/>
      <c r="L270" s="123"/>
      <c r="M270" s="123"/>
      <c r="N270" s="123"/>
      <c r="O270" s="123"/>
      <c r="P270" s="123"/>
      <c r="Q270" s="123"/>
      <c r="R270" s="129"/>
      <c r="S270" s="125"/>
      <c r="T270" s="122"/>
      <c r="U270" s="123"/>
      <c r="V270" s="126"/>
      <c r="W270" s="123"/>
      <c r="X270" s="128"/>
      <c r="Y270" s="123"/>
      <c r="Z270" s="123"/>
      <c r="AA270" s="123"/>
      <c r="AB270" s="124"/>
      <c r="AC270" s="127"/>
      <c r="AD270" s="201"/>
      <c r="AE270" s="201"/>
      <c r="AF270" s="201"/>
      <c r="AG270" s="201"/>
      <c r="AH270" s="201"/>
      <c r="AI270" s="234"/>
      <c r="AJ270" s="123"/>
      <c r="AK270" s="123"/>
      <c r="AL270" s="123"/>
      <c r="AM270" s="123"/>
      <c r="AN270" s="129"/>
      <c r="AO270" s="124"/>
      <c r="AP270" s="122"/>
      <c r="AQ270" s="127"/>
      <c r="AR270" s="123"/>
      <c r="AS270" s="123"/>
      <c r="AT270" s="123"/>
      <c r="AU270" s="123"/>
      <c r="AV270" s="251"/>
      <c r="AW270" s="123"/>
      <c r="AX270" s="123"/>
      <c r="AY270" s="129"/>
      <c r="AZ270" s="122"/>
      <c r="BA270" s="129"/>
      <c r="BB270" s="130"/>
      <c r="BC270" s="131"/>
      <c r="BD270" s="130"/>
      <c r="BE270" s="132"/>
      <c r="BF270" s="132"/>
      <c r="BG270" s="123"/>
      <c r="BH270" s="124"/>
      <c r="BI270" s="122"/>
      <c r="BJ270" s="123"/>
      <c r="BK270" s="123"/>
      <c r="BL270" s="123"/>
      <c r="BM270" s="129"/>
      <c r="BN270" s="122"/>
      <c r="BO270" s="123"/>
      <c r="BP270" s="129"/>
      <c r="BQ270" s="122"/>
      <c r="BR270" s="123"/>
      <c r="BS270" s="129"/>
      <c r="BT270" s="135"/>
      <c r="BU270" s="280"/>
      <c r="BV270" s="246"/>
      <c r="BW270" s="246"/>
      <c r="BX270" s="133"/>
      <c r="BY270" s="133"/>
      <c r="BZ270" s="122"/>
      <c r="CA270" s="123"/>
      <c r="CB270" s="123"/>
      <c r="CC270" s="124"/>
      <c r="CD270" s="127"/>
      <c r="CE270" s="127"/>
      <c r="CF270" s="123"/>
      <c r="CG270" s="123"/>
      <c r="CH270" s="123"/>
      <c r="CI270" s="123"/>
      <c r="CJ270" s="134"/>
      <c r="CK270" s="122"/>
      <c r="CL270" s="127"/>
      <c r="CM270" s="123"/>
      <c r="CN270" s="129"/>
      <c r="CO270" s="129"/>
      <c r="CP270" s="129"/>
      <c r="CQ270" s="134"/>
      <c r="CR270" s="133"/>
      <c r="CS270" s="133"/>
      <c r="CT270" s="133"/>
      <c r="CU270" s="135"/>
      <c r="CV270" s="280"/>
      <c r="CW270" s="135"/>
      <c r="CX270" s="133"/>
      <c r="CY270" s="133"/>
      <c r="CZ270" s="133"/>
      <c r="DA270" s="133"/>
      <c r="DB270" s="133"/>
      <c r="DC270" s="133"/>
      <c r="DD270" s="133"/>
      <c r="DE270" s="133"/>
      <c r="DF270" s="133"/>
      <c r="DG270" s="133"/>
      <c r="DH270" s="133"/>
      <c r="DI270" s="122"/>
      <c r="DJ270" s="129"/>
      <c r="DK270" s="214"/>
      <c r="DL270" s="129"/>
      <c r="DM270" s="122"/>
      <c r="DN270" s="129"/>
      <c r="DO270" s="122"/>
      <c r="DP270" s="129"/>
      <c r="DQ270" s="133"/>
      <c r="DR270" s="122"/>
      <c r="DS270" s="129"/>
      <c r="DT270" s="133"/>
      <c r="DU270" s="122"/>
      <c r="DV270" s="123"/>
      <c r="DW270" s="214"/>
      <c r="DX270" s="134"/>
      <c r="DY270" s="305"/>
      <c r="DZ270" s="134"/>
      <c r="EA270" s="122"/>
      <c r="EB270" s="129"/>
      <c r="EC270" s="122"/>
      <c r="ED270" s="129"/>
      <c r="EE270" s="122"/>
      <c r="EF270" s="129"/>
      <c r="EG270" s="122"/>
      <c r="EH270" s="124"/>
    </row>
    <row r="271" spans="1:138">
      <c r="A271" s="122"/>
      <c r="B271" s="124"/>
      <c r="C271" s="127"/>
      <c r="D271" s="123"/>
      <c r="E271" s="123"/>
      <c r="F271" s="123"/>
      <c r="G271" s="124"/>
      <c r="H271" s="122"/>
      <c r="I271" s="123"/>
      <c r="J271" s="123"/>
      <c r="K271" s="128"/>
      <c r="L271" s="123"/>
      <c r="M271" s="123"/>
      <c r="N271" s="123"/>
      <c r="O271" s="123"/>
      <c r="P271" s="123"/>
      <c r="Q271" s="123"/>
      <c r="R271" s="129"/>
      <c r="S271" s="125"/>
      <c r="T271" s="122"/>
      <c r="U271" s="123"/>
      <c r="V271" s="126"/>
      <c r="W271" s="123"/>
      <c r="X271" s="128"/>
      <c r="Y271" s="123"/>
      <c r="Z271" s="123"/>
      <c r="AA271" s="123"/>
      <c r="AB271" s="124"/>
      <c r="AC271" s="127"/>
      <c r="AD271" s="201"/>
      <c r="AE271" s="201"/>
      <c r="AF271" s="201"/>
      <c r="AG271" s="201"/>
      <c r="AH271" s="201"/>
      <c r="AI271" s="234"/>
      <c r="AJ271" s="123"/>
      <c r="AK271" s="123"/>
      <c r="AL271" s="123"/>
      <c r="AM271" s="123"/>
      <c r="AN271" s="129"/>
      <c r="AO271" s="124"/>
      <c r="AP271" s="122"/>
      <c r="AQ271" s="127"/>
      <c r="AR271" s="123"/>
      <c r="AS271" s="123"/>
      <c r="AT271" s="123"/>
      <c r="AU271" s="123"/>
      <c r="AV271" s="251"/>
      <c r="AW271" s="123"/>
      <c r="AX271" s="123"/>
      <c r="AY271" s="129"/>
      <c r="AZ271" s="122"/>
      <c r="BA271" s="129"/>
      <c r="BB271" s="130"/>
      <c r="BC271" s="131"/>
      <c r="BD271" s="130"/>
      <c r="BE271" s="132"/>
      <c r="BF271" s="132"/>
      <c r="BG271" s="123"/>
      <c r="BH271" s="124"/>
      <c r="BI271" s="122"/>
      <c r="BJ271" s="123"/>
      <c r="BK271" s="123"/>
      <c r="BL271" s="123"/>
      <c r="BM271" s="129"/>
      <c r="BN271" s="122"/>
      <c r="BO271" s="123"/>
      <c r="BP271" s="129"/>
      <c r="BQ271" s="122"/>
      <c r="BR271" s="123"/>
      <c r="BS271" s="129"/>
      <c r="BT271" s="135"/>
      <c r="BU271" s="280"/>
      <c r="BV271" s="246"/>
      <c r="BW271" s="246"/>
      <c r="BX271" s="133"/>
      <c r="BY271" s="133"/>
      <c r="BZ271" s="122"/>
      <c r="CA271" s="123"/>
      <c r="CB271" s="123"/>
      <c r="CC271" s="124"/>
      <c r="CD271" s="127"/>
      <c r="CE271" s="127"/>
      <c r="CF271" s="123"/>
      <c r="CG271" s="123"/>
      <c r="CH271" s="123"/>
      <c r="CI271" s="123"/>
      <c r="CJ271" s="134"/>
      <c r="CK271" s="122"/>
      <c r="CL271" s="127"/>
      <c r="CM271" s="123"/>
      <c r="CN271" s="129"/>
      <c r="CO271" s="129"/>
      <c r="CP271" s="129"/>
      <c r="CQ271" s="134"/>
      <c r="CR271" s="133"/>
      <c r="CS271" s="133"/>
      <c r="CT271" s="133"/>
      <c r="CU271" s="135"/>
      <c r="CV271" s="280"/>
      <c r="CW271" s="135"/>
      <c r="CX271" s="133"/>
      <c r="CY271" s="133"/>
      <c r="CZ271" s="133"/>
      <c r="DA271" s="133"/>
      <c r="DB271" s="133"/>
      <c r="DC271" s="133"/>
      <c r="DD271" s="133"/>
      <c r="DE271" s="133"/>
      <c r="DF271" s="133"/>
      <c r="DG271" s="133"/>
      <c r="DH271" s="133"/>
      <c r="DI271" s="122"/>
      <c r="DJ271" s="129"/>
      <c r="DK271" s="214"/>
      <c r="DL271" s="129"/>
      <c r="DM271" s="122"/>
      <c r="DN271" s="129"/>
      <c r="DO271" s="122"/>
      <c r="DP271" s="129"/>
      <c r="DQ271" s="133"/>
      <c r="DR271" s="122"/>
      <c r="DS271" s="129"/>
      <c r="DT271" s="133"/>
      <c r="DU271" s="122"/>
      <c r="DV271" s="123"/>
      <c r="DW271" s="214"/>
      <c r="DX271" s="134"/>
      <c r="DY271" s="305"/>
      <c r="DZ271" s="134"/>
      <c r="EA271" s="122"/>
      <c r="EB271" s="129"/>
      <c r="EC271" s="122"/>
      <c r="ED271" s="129"/>
      <c r="EE271" s="122"/>
      <c r="EF271" s="129"/>
      <c r="EG271" s="122"/>
      <c r="EH271" s="124"/>
    </row>
    <row r="272" spans="1:138">
      <c r="A272" s="122"/>
      <c r="B272" s="124"/>
      <c r="C272" s="127"/>
      <c r="D272" s="123"/>
      <c r="E272" s="123"/>
      <c r="F272" s="123"/>
      <c r="G272" s="124"/>
      <c r="H272" s="122"/>
      <c r="I272" s="123"/>
      <c r="J272" s="123"/>
      <c r="K272" s="128"/>
      <c r="L272" s="123"/>
      <c r="M272" s="123"/>
      <c r="N272" s="123"/>
      <c r="O272" s="123"/>
      <c r="P272" s="123"/>
      <c r="Q272" s="123"/>
      <c r="R272" s="129"/>
      <c r="S272" s="125"/>
      <c r="T272" s="122"/>
      <c r="U272" s="123"/>
      <c r="V272" s="126"/>
      <c r="W272" s="123"/>
      <c r="X272" s="128"/>
      <c r="Y272" s="123"/>
      <c r="Z272" s="123"/>
      <c r="AA272" s="123"/>
      <c r="AB272" s="124"/>
      <c r="AC272" s="127"/>
      <c r="AD272" s="201"/>
      <c r="AE272" s="201"/>
      <c r="AF272" s="201"/>
      <c r="AG272" s="201"/>
      <c r="AH272" s="201"/>
      <c r="AI272" s="234"/>
      <c r="AJ272" s="123"/>
      <c r="AK272" s="123"/>
      <c r="AL272" s="123"/>
      <c r="AM272" s="123"/>
      <c r="AN272" s="129"/>
      <c r="AO272" s="124"/>
      <c r="AP272" s="122"/>
      <c r="AQ272" s="127"/>
      <c r="AR272" s="123"/>
      <c r="AS272" s="123"/>
      <c r="AT272" s="123"/>
      <c r="AU272" s="123"/>
      <c r="AV272" s="251"/>
      <c r="AW272" s="123"/>
      <c r="AX272" s="123"/>
      <c r="AY272" s="129"/>
      <c r="AZ272" s="122"/>
      <c r="BA272" s="129"/>
      <c r="BB272" s="130"/>
      <c r="BC272" s="131"/>
      <c r="BD272" s="130"/>
      <c r="BE272" s="132"/>
      <c r="BF272" s="132"/>
      <c r="BG272" s="123"/>
      <c r="BH272" s="124"/>
      <c r="BI272" s="122"/>
      <c r="BJ272" s="123"/>
      <c r="BK272" s="123"/>
      <c r="BL272" s="123"/>
      <c r="BM272" s="129"/>
      <c r="BN272" s="122"/>
      <c r="BO272" s="123"/>
      <c r="BP272" s="129"/>
      <c r="BQ272" s="122"/>
      <c r="BR272" s="123"/>
      <c r="BS272" s="129"/>
      <c r="BT272" s="135"/>
      <c r="BU272" s="280"/>
      <c r="BV272" s="246"/>
      <c r="BW272" s="246"/>
      <c r="BX272" s="133"/>
      <c r="BY272" s="133"/>
      <c r="BZ272" s="122"/>
      <c r="CA272" s="123"/>
      <c r="CB272" s="123"/>
      <c r="CC272" s="124"/>
      <c r="CD272" s="127"/>
      <c r="CE272" s="127"/>
      <c r="CF272" s="123"/>
      <c r="CG272" s="123"/>
      <c r="CH272" s="123"/>
      <c r="CI272" s="123"/>
      <c r="CJ272" s="134"/>
      <c r="CK272" s="122"/>
      <c r="CL272" s="127"/>
      <c r="CM272" s="123"/>
      <c r="CN272" s="129"/>
      <c r="CO272" s="129"/>
      <c r="CP272" s="129"/>
      <c r="CQ272" s="134"/>
      <c r="CR272" s="133"/>
      <c r="CS272" s="133"/>
      <c r="CT272" s="133"/>
      <c r="CU272" s="135"/>
      <c r="CV272" s="280"/>
      <c r="CW272" s="135"/>
      <c r="CX272" s="133"/>
      <c r="CY272" s="133"/>
      <c r="CZ272" s="133"/>
      <c r="DA272" s="133"/>
      <c r="DB272" s="133"/>
      <c r="DC272" s="133"/>
      <c r="DD272" s="133"/>
      <c r="DE272" s="133"/>
      <c r="DF272" s="133"/>
      <c r="DG272" s="133"/>
      <c r="DH272" s="133"/>
      <c r="DI272" s="122"/>
      <c r="DJ272" s="129"/>
      <c r="DK272" s="214"/>
      <c r="DL272" s="129"/>
      <c r="DM272" s="122"/>
      <c r="DN272" s="129"/>
      <c r="DO272" s="122"/>
      <c r="DP272" s="129"/>
      <c r="DQ272" s="133"/>
      <c r="DR272" s="122"/>
      <c r="DS272" s="129"/>
      <c r="DT272" s="133"/>
      <c r="DU272" s="122"/>
      <c r="DV272" s="123"/>
      <c r="DW272" s="214"/>
      <c r="DX272" s="134"/>
      <c r="DY272" s="305"/>
      <c r="DZ272" s="134"/>
      <c r="EA272" s="122"/>
      <c r="EB272" s="129"/>
      <c r="EC272" s="122"/>
      <c r="ED272" s="129"/>
      <c r="EE272" s="122"/>
      <c r="EF272" s="129"/>
      <c r="EG272" s="122"/>
      <c r="EH272" s="124"/>
    </row>
    <row r="273" spans="1:138">
      <c r="A273" s="122"/>
      <c r="B273" s="124"/>
      <c r="C273" s="127"/>
      <c r="D273" s="123"/>
      <c r="E273" s="123"/>
      <c r="F273" s="123"/>
      <c r="G273" s="124"/>
      <c r="H273" s="122"/>
      <c r="I273" s="123"/>
      <c r="J273" s="123"/>
      <c r="K273" s="128"/>
      <c r="L273" s="123"/>
      <c r="M273" s="123"/>
      <c r="N273" s="123"/>
      <c r="O273" s="123"/>
      <c r="P273" s="123"/>
      <c r="Q273" s="123"/>
      <c r="R273" s="129"/>
      <c r="S273" s="125"/>
      <c r="T273" s="122"/>
      <c r="U273" s="123"/>
      <c r="V273" s="126"/>
      <c r="W273" s="123"/>
      <c r="X273" s="128"/>
      <c r="Y273" s="123"/>
      <c r="Z273" s="123"/>
      <c r="AA273" s="123"/>
      <c r="AB273" s="124"/>
      <c r="AC273" s="127"/>
      <c r="AD273" s="201"/>
      <c r="AE273" s="201"/>
      <c r="AF273" s="201"/>
      <c r="AG273" s="201"/>
      <c r="AH273" s="201"/>
      <c r="AI273" s="234"/>
      <c r="AJ273" s="123"/>
      <c r="AK273" s="123"/>
      <c r="AL273" s="123"/>
      <c r="AM273" s="123"/>
      <c r="AN273" s="129"/>
      <c r="AO273" s="124"/>
      <c r="AP273" s="122"/>
      <c r="AQ273" s="127"/>
      <c r="AR273" s="123"/>
      <c r="AS273" s="123"/>
      <c r="AT273" s="123"/>
      <c r="AU273" s="123"/>
      <c r="AV273" s="251"/>
      <c r="AW273" s="123"/>
      <c r="AX273" s="123"/>
      <c r="AY273" s="129"/>
      <c r="AZ273" s="122"/>
      <c r="BA273" s="129"/>
      <c r="BB273" s="130"/>
      <c r="BC273" s="131"/>
      <c r="BD273" s="130"/>
      <c r="BE273" s="132"/>
      <c r="BF273" s="132"/>
      <c r="BG273" s="123"/>
      <c r="BH273" s="124"/>
      <c r="BI273" s="122"/>
      <c r="BJ273" s="123"/>
      <c r="BK273" s="123"/>
      <c r="BL273" s="123"/>
      <c r="BM273" s="129"/>
      <c r="BN273" s="122"/>
      <c r="BO273" s="123"/>
      <c r="BP273" s="129"/>
      <c r="BQ273" s="122"/>
      <c r="BR273" s="123"/>
      <c r="BS273" s="129"/>
      <c r="BT273" s="135"/>
      <c r="BU273" s="280"/>
      <c r="BV273" s="246"/>
      <c r="BW273" s="246"/>
      <c r="BX273" s="133"/>
      <c r="BY273" s="133"/>
      <c r="BZ273" s="122"/>
      <c r="CA273" s="123"/>
      <c r="CB273" s="123"/>
      <c r="CC273" s="124"/>
      <c r="CD273" s="127"/>
      <c r="CE273" s="127"/>
      <c r="CF273" s="123"/>
      <c r="CG273" s="123"/>
      <c r="CH273" s="123"/>
      <c r="CI273" s="123"/>
      <c r="CJ273" s="134"/>
      <c r="CK273" s="122"/>
      <c r="CL273" s="127"/>
      <c r="CM273" s="123"/>
      <c r="CN273" s="129"/>
      <c r="CO273" s="129"/>
      <c r="CP273" s="129"/>
      <c r="CQ273" s="134"/>
      <c r="CR273" s="133"/>
      <c r="CS273" s="133"/>
      <c r="CT273" s="133"/>
      <c r="CU273" s="135"/>
      <c r="CV273" s="280"/>
      <c r="CW273" s="135"/>
      <c r="CX273" s="133"/>
      <c r="CY273" s="133"/>
      <c r="CZ273" s="133"/>
      <c r="DA273" s="133"/>
      <c r="DB273" s="133"/>
      <c r="DC273" s="133"/>
      <c r="DD273" s="133"/>
      <c r="DE273" s="133"/>
      <c r="DF273" s="133"/>
      <c r="DG273" s="133"/>
      <c r="DH273" s="133"/>
      <c r="DI273" s="122"/>
      <c r="DJ273" s="129"/>
      <c r="DK273" s="214"/>
      <c r="DL273" s="129"/>
      <c r="DM273" s="122"/>
      <c r="DN273" s="129"/>
      <c r="DO273" s="122"/>
      <c r="DP273" s="129"/>
      <c r="DQ273" s="133"/>
      <c r="DR273" s="122"/>
      <c r="DS273" s="129"/>
      <c r="DT273" s="133"/>
      <c r="DU273" s="122"/>
      <c r="DV273" s="123"/>
      <c r="DW273" s="214"/>
      <c r="DX273" s="134"/>
      <c r="DY273" s="305"/>
      <c r="DZ273" s="134"/>
      <c r="EA273" s="122"/>
      <c r="EB273" s="129"/>
      <c r="EC273" s="122"/>
      <c r="ED273" s="129"/>
      <c r="EE273" s="122"/>
      <c r="EF273" s="129"/>
      <c r="EG273" s="122"/>
      <c r="EH273" s="124"/>
    </row>
    <row r="274" spans="1:138">
      <c r="A274" s="122"/>
      <c r="B274" s="124"/>
      <c r="C274" s="127"/>
      <c r="D274" s="123"/>
      <c r="E274" s="123"/>
      <c r="F274" s="123"/>
      <c r="G274" s="124"/>
      <c r="H274" s="122"/>
      <c r="I274" s="123"/>
      <c r="J274" s="123"/>
      <c r="K274" s="128"/>
      <c r="L274" s="123"/>
      <c r="M274" s="123"/>
      <c r="N274" s="123"/>
      <c r="O274" s="123"/>
      <c r="P274" s="123"/>
      <c r="Q274" s="123"/>
      <c r="R274" s="129"/>
      <c r="S274" s="125"/>
      <c r="T274" s="122"/>
      <c r="U274" s="123"/>
      <c r="V274" s="126"/>
      <c r="W274" s="123"/>
      <c r="X274" s="128"/>
      <c r="Y274" s="123"/>
      <c r="Z274" s="123"/>
      <c r="AA274" s="123"/>
      <c r="AB274" s="124"/>
      <c r="AC274" s="127"/>
      <c r="AD274" s="201"/>
      <c r="AE274" s="201"/>
      <c r="AF274" s="201"/>
      <c r="AG274" s="201"/>
      <c r="AH274" s="201"/>
      <c r="AI274" s="234"/>
      <c r="AJ274" s="123"/>
      <c r="AK274" s="123"/>
      <c r="AL274" s="123"/>
      <c r="AM274" s="123"/>
      <c r="AN274" s="129"/>
      <c r="AO274" s="124"/>
      <c r="AP274" s="122"/>
      <c r="AQ274" s="127"/>
      <c r="AR274" s="123"/>
      <c r="AS274" s="123"/>
      <c r="AT274" s="123"/>
      <c r="AU274" s="123"/>
      <c r="AV274" s="251"/>
      <c r="AW274" s="123"/>
      <c r="AX274" s="123"/>
      <c r="AY274" s="129"/>
      <c r="AZ274" s="122"/>
      <c r="BA274" s="129"/>
      <c r="BB274" s="130"/>
      <c r="BC274" s="131"/>
      <c r="BD274" s="130"/>
      <c r="BE274" s="132"/>
      <c r="BF274" s="132"/>
      <c r="BG274" s="123"/>
      <c r="BH274" s="124"/>
      <c r="BI274" s="122"/>
      <c r="BJ274" s="123"/>
      <c r="BK274" s="123"/>
      <c r="BL274" s="123"/>
      <c r="BM274" s="129"/>
      <c r="BN274" s="122"/>
      <c r="BO274" s="123"/>
      <c r="BP274" s="129"/>
      <c r="BQ274" s="122"/>
      <c r="BR274" s="123"/>
      <c r="BS274" s="129"/>
      <c r="BT274" s="135"/>
      <c r="BU274" s="280"/>
      <c r="BV274" s="246"/>
      <c r="BW274" s="246"/>
      <c r="BX274" s="133"/>
      <c r="BY274" s="133"/>
      <c r="BZ274" s="122"/>
      <c r="CA274" s="123"/>
      <c r="CB274" s="123"/>
      <c r="CC274" s="124"/>
      <c r="CD274" s="127"/>
      <c r="CE274" s="127"/>
      <c r="CF274" s="123"/>
      <c r="CG274" s="123"/>
      <c r="CH274" s="123"/>
      <c r="CI274" s="123"/>
      <c r="CJ274" s="134"/>
      <c r="CK274" s="122"/>
      <c r="CL274" s="127"/>
      <c r="CM274" s="123"/>
      <c r="CN274" s="129"/>
      <c r="CO274" s="129"/>
      <c r="CP274" s="129"/>
      <c r="CQ274" s="134"/>
      <c r="CR274" s="133"/>
      <c r="CS274" s="133"/>
      <c r="CT274" s="133"/>
      <c r="CU274" s="135"/>
      <c r="CV274" s="280"/>
      <c r="CW274" s="135"/>
      <c r="CX274" s="133"/>
      <c r="CY274" s="133"/>
      <c r="CZ274" s="133"/>
      <c r="DA274" s="133"/>
      <c r="DB274" s="133"/>
      <c r="DC274" s="133"/>
      <c r="DD274" s="133"/>
      <c r="DE274" s="133"/>
      <c r="DF274" s="133"/>
      <c r="DG274" s="133"/>
      <c r="DH274" s="133"/>
      <c r="DI274" s="122"/>
      <c r="DJ274" s="129"/>
      <c r="DK274" s="214"/>
      <c r="DL274" s="129"/>
      <c r="DM274" s="122"/>
      <c r="DN274" s="129"/>
      <c r="DO274" s="122"/>
      <c r="DP274" s="129"/>
      <c r="DQ274" s="133"/>
      <c r="DR274" s="122"/>
      <c r="DS274" s="129"/>
      <c r="DT274" s="133"/>
      <c r="DU274" s="122"/>
      <c r="DV274" s="123"/>
      <c r="DW274" s="214"/>
      <c r="DX274" s="134"/>
      <c r="DY274" s="305"/>
      <c r="DZ274" s="134"/>
      <c r="EA274" s="122"/>
      <c r="EB274" s="129"/>
      <c r="EC274" s="122"/>
      <c r="ED274" s="129"/>
      <c r="EE274" s="122"/>
      <c r="EF274" s="129"/>
      <c r="EG274" s="122"/>
      <c r="EH274" s="124"/>
    </row>
    <row r="275" spans="1:138">
      <c r="A275" s="122"/>
      <c r="B275" s="124"/>
      <c r="C275" s="127"/>
      <c r="D275" s="123"/>
      <c r="E275" s="123"/>
      <c r="F275" s="123"/>
      <c r="G275" s="124"/>
      <c r="H275" s="122"/>
      <c r="I275" s="123"/>
      <c r="J275" s="123"/>
      <c r="K275" s="128"/>
      <c r="L275" s="123"/>
      <c r="M275" s="123"/>
      <c r="N275" s="123"/>
      <c r="O275" s="123"/>
      <c r="P275" s="123"/>
      <c r="Q275" s="123"/>
      <c r="R275" s="129"/>
      <c r="S275" s="125"/>
      <c r="T275" s="122"/>
      <c r="U275" s="123"/>
      <c r="V275" s="126"/>
      <c r="W275" s="123"/>
      <c r="X275" s="128"/>
      <c r="Y275" s="123"/>
      <c r="Z275" s="123"/>
      <c r="AA275" s="123"/>
      <c r="AB275" s="124"/>
      <c r="AC275" s="127"/>
      <c r="AD275" s="201"/>
      <c r="AE275" s="201"/>
      <c r="AF275" s="201"/>
      <c r="AG275" s="201"/>
      <c r="AH275" s="201"/>
      <c r="AI275" s="234"/>
      <c r="AJ275" s="123"/>
      <c r="AK275" s="123"/>
      <c r="AL275" s="123"/>
      <c r="AM275" s="123"/>
      <c r="AN275" s="129"/>
      <c r="AO275" s="124"/>
      <c r="AP275" s="122"/>
      <c r="AQ275" s="127"/>
      <c r="AR275" s="123"/>
      <c r="AS275" s="123"/>
      <c r="AT275" s="123"/>
      <c r="AU275" s="123"/>
      <c r="AV275" s="251"/>
      <c r="AW275" s="123"/>
      <c r="AX275" s="123"/>
      <c r="AY275" s="129"/>
      <c r="AZ275" s="122"/>
      <c r="BA275" s="129"/>
      <c r="BB275" s="130"/>
      <c r="BC275" s="131"/>
      <c r="BD275" s="130"/>
      <c r="BE275" s="132"/>
      <c r="BF275" s="132"/>
      <c r="BG275" s="123"/>
      <c r="BH275" s="124"/>
      <c r="BI275" s="122"/>
      <c r="BJ275" s="123"/>
      <c r="BK275" s="123"/>
      <c r="BL275" s="123"/>
      <c r="BM275" s="129"/>
      <c r="BN275" s="122"/>
      <c r="BO275" s="123"/>
      <c r="BP275" s="129"/>
      <c r="BQ275" s="122"/>
      <c r="BR275" s="123"/>
      <c r="BS275" s="129"/>
      <c r="BT275" s="135"/>
      <c r="BU275" s="280"/>
      <c r="BV275" s="246"/>
      <c r="BW275" s="246"/>
      <c r="BX275" s="133"/>
      <c r="BY275" s="133"/>
      <c r="BZ275" s="122"/>
      <c r="CA275" s="123"/>
      <c r="CB275" s="123"/>
      <c r="CC275" s="124"/>
      <c r="CD275" s="127"/>
      <c r="CE275" s="127"/>
      <c r="CF275" s="123"/>
      <c r="CG275" s="123"/>
      <c r="CH275" s="123"/>
      <c r="CI275" s="123"/>
      <c r="CJ275" s="134"/>
      <c r="CK275" s="122"/>
      <c r="CL275" s="127"/>
      <c r="CM275" s="123"/>
      <c r="CN275" s="129"/>
      <c r="CO275" s="129"/>
      <c r="CP275" s="129"/>
      <c r="CQ275" s="134"/>
      <c r="CR275" s="133"/>
      <c r="CS275" s="133"/>
      <c r="CT275" s="133"/>
      <c r="CU275" s="135"/>
      <c r="CV275" s="280"/>
      <c r="CW275" s="135"/>
      <c r="CX275" s="133"/>
      <c r="CY275" s="133"/>
      <c r="CZ275" s="133"/>
      <c r="DA275" s="133"/>
      <c r="DB275" s="133"/>
      <c r="DC275" s="133"/>
      <c r="DD275" s="133"/>
      <c r="DE275" s="133"/>
      <c r="DF275" s="133"/>
      <c r="DG275" s="133"/>
      <c r="DH275" s="133"/>
      <c r="DI275" s="122"/>
      <c r="DJ275" s="129"/>
      <c r="DK275" s="214"/>
      <c r="DL275" s="129"/>
      <c r="DM275" s="122"/>
      <c r="DN275" s="129"/>
      <c r="DO275" s="122"/>
      <c r="DP275" s="129"/>
      <c r="DQ275" s="133"/>
      <c r="DR275" s="122"/>
      <c r="DS275" s="129"/>
      <c r="DT275" s="133"/>
      <c r="DU275" s="122"/>
      <c r="DV275" s="123"/>
      <c r="DW275" s="214"/>
      <c r="DX275" s="134"/>
      <c r="DY275" s="305"/>
      <c r="DZ275" s="134"/>
      <c r="EA275" s="122"/>
      <c r="EB275" s="129"/>
      <c r="EC275" s="122"/>
      <c r="ED275" s="129"/>
      <c r="EE275" s="122"/>
      <c r="EF275" s="129"/>
      <c r="EG275" s="122"/>
      <c r="EH275" s="124"/>
    </row>
    <row r="276" spans="1:138">
      <c r="A276" s="122"/>
      <c r="B276" s="124"/>
      <c r="C276" s="127"/>
      <c r="D276" s="123"/>
      <c r="E276" s="123"/>
      <c r="F276" s="123"/>
      <c r="G276" s="124"/>
      <c r="H276" s="122"/>
      <c r="I276" s="123"/>
      <c r="J276" s="123"/>
      <c r="K276" s="128"/>
      <c r="L276" s="123"/>
      <c r="M276" s="123"/>
      <c r="N276" s="123"/>
      <c r="O276" s="123"/>
      <c r="P276" s="123"/>
      <c r="Q276" s="123"/>
      <c r="R276" s="129"/>
      <c r="S276" s="125"/>
      <c r="T276" s="122"/>
      <c r="U276" s="123"/>
      <c r="V276" s="126"/>
      <c r="W276" s="123"/>
      <c r="X276" s="128"/>
      <c r="Y276" s="123"/>
      <c r="Z276" s="123"/>
      <c r="AA276" s="123"/>
      <c r="AB276" s="124"/>
      <c r="AC276" s="127"/>
      <c r="AD276" s="201"/>
      <c r="AE276" s="201"/>
      <c r="AF276" s="201"/>
      <c r="AG276" s="201"/>
      <c r="AH276" s="201"/>
      <c r="AI276" s="234"/>
      <c r="AJ276" s="123"/>
      <c r="AK276" s="123"/>
      <c r="AL276" s="123"/>
      <c r="AM276" s="123"/>
      <c r="AN276" s="129"/>
      <c r="AO276" s="124"/>
      <c r="AP276" s="122"/>
      <c r="AQ276" s="127"/>
      <c r="AR276" s="123"/>
      <c r="AS276" s="123"/>
      <c r="AT276" s="123"/>
      <c r="AU276" s="123"/>
      <c r="AV276" s="251"/>
      <c r="AW276" s="123"/>
      <c r="AX276" s="123"/>
      <c r="AY276" s="129"/>
      <c r="AZ276" s="122"/>
      <c r="BA276" s="129"/>
      <c r="BB276" s="130"/>
      <c r="BC276" s="131"/>
      <c r="BD276" s="130"/>
      <c r="BE276" s="132"/>
      <c r="BF276" s="132"/>
      <c r="BG276" s="123"/>
      <c r="BH276" s="124"/>
      <c r="BI276" s="122"/>
      <c r="BJ276" s="123"/>
      <c r="BK276" s="123"/>
      <c r="BL276" s="123"/>
      <c r="BM276" s="129"/>
      <c r="BN276" s="122"/>
      <c r="BO276" s="123"/>
      <c r="BP276" s="129"/>
      <c r="BQ276" s="122"/>
      <c r="BR276" s="123"/>
      <c r="BS276" s="129"/>
      <c r="BT276" s="135"/>
      <c r="BU276" s="280"/>
      <c r="BV276" s="246"/>
      <c r="BW276" s="246"/>
      <c r="BX276" s="133"/>
      <c r="BY276" s="133"/>
      <c r="BZ276" s="122"/>
      <c r="CA276" s="123"/>
      <c r="CB276" s="123"/>
      <c r="CC276" s="124"/>
      <c r="CD276" s="127"/>
      <c r="CE276" s="127"/>
      <c r="CF276" s="123"/>
      <c r="CG276" s="123"/>
      <c r="CH276" s="123"/>
      <c r="CI276" s="123"/>
      <c r="CJ276" s="134"/>
      <c r="CK276" s="122"/>
      <c r="CL276" s="127"/>
      <c r="CM276" s="123"/>
      <c r="CN276" s="129"/>
      <c r="CO276" s="129"/>
      <c r="CP276" s="129"/>
      <c r="CQ276" s="134"/>
      <c r="CR276" s="133"/>
      <c r="CS276" s="133"/>
      <c r="CT276" s="133"/>
      <c r="CU276" s="135"/>
      <c r="CV276" s="280"/>
      <c r="CW276" s="135"/>
      <c r="CX276" s="133"/>
      <c r="CY276" s="133"/>
      <c r="CZ276" s="133"/>
      <c r="DA276" s="133"/>
      <c r="DB276" s="133"/>
      <c r="DC276" s="133"/>
      <c r="DD276" s="133"/>
      <c r="DE276" s="133"/>
      <c r="DF276" s="133"/>
      <c r="DG276" s="133"/>
      <c r="DH276" s="133"/>
      <c r="DI276" s="122"/>
      <c r="DJ276" s="129"/>
      <c r="DK276" s="214"/>
      <c r="DL276" s="129"/>
      <c r="DM276" s="122"/>
      <c r="DN276" s="129"/>
      <c r="DO276" s="122"/>
      <c r="DP276" s="129"/>
      <c r="DQ276" s="133"/>
      <c r="DR276" s="122"/>
      <c r="DS276" s="129"/>
      <c r="DT276" s="133"/>
      <c r="DU276" s="122"/>
      <c r="DV276" s="123"/>
      <c r="DW276" s="214"/>
      <c r="DX276" s="134"/>
      <c r="DY276" s="305"/>
      <c r="DZ276" s="134"/>
      <c r="EA276" s="122"/>
      <c r="EB276" s="129"/>
      <c r="EC276" s="122"/>
      <c r="ED276" s="129"/>
      <c r="EE276" s="122"/>
      <c r="EF276" s="129"/>
      <c r="EG276" s="122"/>
      <c r="EH276" s="124"/>
    </row>
    <row r="277" spans="1:138">
      <c r="A277" s="122"/>
      <c r="B277" s="124"/>
      <c r="C277" s="127"/>
      <c r="D277" s="123"/>
      <c r="E277" s="123"/>
      <c r="F277" s="123"/>
      <c r="G277" s="124"/>
      <c r="H277" s="122"/>
      <c r="I277" s="123"/>
      <c r="J277" s="123"/>
      <c r="K277" s="128"/>
      <c r="L277" s="123"/>
      <c r="M277" s="123"/>
      <c r="N277" s="123"/>
      <c r="O277" s="123"/>
      <c r="P277" s="123"/>
      <c r="Q277" s="123"/>
      <c r="R277" s="129"/>
      <c r="S277" s="125"/>
      <c r="T277" s="122"/>
      <c r="U277" s="123"/>
      <c r="V277" s="126"/>
      <c r="W277" s="123"/>
      <c r="X277" s="128"/>
      <c r="Y277" s="123"/>
      <c r="Z277" s="123"/>
      <c r="AA277" s="123"/>
      <c r="AB277" s="124"/>
      <c r="AC277" s="127"/>
      <c r="AD277" s="201"/>
      <c r="AE277" s="201"/>
      <c r="AF277" s="201"/>
      <c r="AG277" s="201"/>
      <c r="AH277" s="201"/>
      <c r="AI277" s="234"/>
      <c r="AJ277" s="123"/>
      <c r="AK277" s="123"/>
      <c r="AL277" s="123"/>
      <c r="AM277" s="123"/>
      <c r="AN277" s="129"/>
      <c r="AO277" s="124"/>
      <c r="AP277" s="122"/>
      <c r="AQ277" s="127"/>
      <c r="AR277" s="123"/>
      <c r="AS277" s="123"/>
      <c r="AT277" s="123"/>
      <c r="AU277" s="123"/>
      <c r="AV277" s="251"/>
      <c r="AW277" s="123"/>
      <c r="AX277" s="123"/>
      <c r="AY277" s="129"/>
      <c r="AZ277" s="122"/>
      <c r="BA277" s="129"/>
      <c r="BB277" s="130"/>
      <c r="BC277" s="131"/>
      <c r="BD277" s="130"/>
      <c r="BE277" s="132"/>
      <c r="BF277" s="132"/>
      <c r="BG277" s="123"/>
      <c r="BH277" s="124"/>
      <c r="BI277" s="122"/>
      <c r="BJ277" s="123"/>
      <c r="BK277" s="123"/>
      <c r="BL277" s="123"/>
      <c r="BM277" s="129"/>
      <c r="BN277" s="122"/>
      <c r="BO277" s="123"/>
      <c r="BP277" s="129"/>
      <c r="BQ277" s="122"/>
      <c r="BR277" s="123"/>
      <c r="BS277" s="129"/>
      <c r="BT277" s="135"/>
      <c r="BU277" s="280"/>
      <c r="BV277" s="246"/>
      <c r="BW277" s="246"/>
      <c r="BX277" s="133"/>
      <c r="BY277" s="133"/>
      <c r="BZ277" s="122"/>
      <c r="CA277" s="123"/>
      <c r="CB277" s="123"/>
      <c r="CC277" s="124"/>
      <c r="CD277" s="127"/>
      <c r="CE277" s="127"/>
      <c r="CF277" s="123"/>
      <c r="CG277" s="123"/>
      <c r="CH277" s="123"/>
      <c r="CI277" s="123"/>
      <c r="CJ277" s="134"/>
      <c r="CK277" s="122"/>
      <c r="CL277" s="127"/>
      <c r="CM277" s="123"/>
      <c r="CN277" s="129"/>
      <c r="CO277" s="129"/>
      <c r="CP277" s="129"/>
      <c r="CQ277" s="134"/>
      <c r="CR277" s="133"/>
      <c r="CS277" s="133"/>
      <c r="CT277" s="133"/>
      <c r="CU277" s="135"/>
      <c r="CV277" s="280"/>
      <c r="CW277" s="135"/>
      <c r="CX277" s="133"/>
      <c r="CY277" s="133"/>
      <c r="CZ277" s="133"/>
      <c r="DA277" s="133"/>
      <c r="DB277" s="133"/>
      <c r="DC277" s="133"/>
      <c r="DD277" s="133"/>
      <c r="DE277" s="133"/>
      <c r="DF277" s="133"/>
      <c r="DG277" s="133"/>
      <c r="DH277" s="133"/>
      <c r="DI277" s="122"/>
      <c r="DJ277" s="129"/>
      <c r="DK277" s="214"/>
      <c r="DL277" s="129"/>
      <c r="DM277" s="122"/>
      <c r="DN277" s="129"/>
      <c r="DO277" s="122"/>
      <c r="DP277" s="129"/>
      <c r="DQ277" s="133"/>
      <c r="DR277" s="122"/>
      <c r="DS277" s="129"/>
      <c r="DT277" s="133"/>
      <c r="DU277" s="122"/>
      <c r="DV277" s="123"/>
      <c r="DW277" s="214"/>
      <c r="DX277" s="134"/>
      <c r="DY277" s="305"/>
      <c r="DZ277" s="134"/>
      <c r="EA277" s="122"/>
      <c r="EB277" s="129"/>
      <c r="EC277" s="122"/>
      <c r="ED277" s="129"/>
      <c r="EE277" s="122"/>
      <c r="EF277" s="129"/>
      <c r="EG277" s="122"/>
      <c r="EH277" s="124"/>
    </row>
    <row r="278" spans="1:138">
      <c r="A278" s="122"/>
      <c r="B278" s="124"/>
      <c r="C278" s="127"/>
      <c r="D278" s="123"/>
      <c r="E278" s="123"/>
      <c r="F278" s="123"/>
      <c r="G278" s="124"/>
      <c r="H278" s="122"/>
      <c r="I278" s="123"/>
      <c r="J278" s="123"/>
      <c r="K278" s="128"/>
      <c r="L278" s="123"/>
      <c r="M278" s="123"/>
      <c r="N278" s="123"/>
      <c r="O278" s="123"/>
      <c r="P278" s="123"/>
      <c r="Q278" s="123"/>
      <c r="R278" s="129"/>
      <c r="S278" s="125"/>
      <c r="T278" s="122"/>
      <c r="U278" s="123"/>
      <c r="V278" s="126"/>
      <c r="W278" s="123"/>
      <c r="X278" s="128"/>
      <c r="Y278" s="123"/>
      <c r="Z278" s="123"/>
      <c r="AA278" s="123"/>
      <c r="AB278" s="124"/>
      <c r="AC278" s="127"/>
      <c r="AD278" s="201"/>
      <c r="AE278" s="201"/>
      <c r="AF278" s="201"/>
      <c r="AG278" s="201"/>
      <c r="AH278" s="201"/>
      <c r="AI278" s="234"/>
      <c r="AJ278" s="123"/>
      <c r="AK278" s="123"/>
      <c r="AL278" s="123"/>
      <c r="AM278" s="123"/>
      <c r="AN278" s="129"/>
      <c r="AO278" s="124"/>
      <c r="AP278" s="122"/>
      <c r="AQ278" s="127"/>
      <c r="AR278" s="123"/>
      <c r="AS278" s="123"/>
      <c r="AT278" s="123"/>
      <c r="AU278" s="123"/>
      <c r="AV278" s="251"/>
      <c r="AW278" s="123"/>
      <c r="AX278" s="123"/>
      <c r="AY278" s="129"/>
      <c r="AZ278" s="122"/>
      <c r="BA278" s="129"/>
      <c r="BB278" s="130"/>
      <c r="BC278" s="131"/>
      <c r="BD278" s="130"/>
      <c r="BE278" s="132"/>
      <c r="BF278" s="132"/>
      <c r="BG278" s="123"/>
      <c r="BH278" s="124"/>
      <c r="BI278" s="122"/>
      <c r="BJ278" s="123"/>
      <c r="BK278" s="123"/>
      <c r="BL278" s="123"/>
      <c r="BM278" s="129"/>
      <c r="BN278" s="122"/>
      <c r="BO278" s="123"/>
      <c r="BP278" s="129"/>
      <c r="BQ278" s="122"/>
      <c r="BR278" s="123"/>
      <c r="BS278" s="129"/>
      <c r="BT278" s="135"/>
      <c r="BU278" s="280"/>
      <c r="BV278" s="246"/>
      <c r="BW278" s="246"/>
      <c r="BX278" s="133"/>
      <c r="BY278" s="133"/>
      <c r="BZ278" s="122"/>
      <c r="CA278" s="123"/>
      <c r="CB278" s="123"/>
      <c r="CC278" s="124"/>
      <c r="CD278" s="127"/>
      <c r="CE278" s="127"/>
      <c r="CF278" s="123"/>
      <c r="CG278" s="123"/>
      <c r="CH278" s="123"/>
      <c r="CI278" s="123"/>
      <c r="CJ278" s="134"/>
      <c r="CK278" s="122"/>
      <c r="CL278" s="127"/>
      <c r="CM278" s="123"/>
      <c r="CN278" s="129"/>
      <c r="CO278" s="129"/>
      <c r="CP278" s="129"/>
      <c r="CQ278" s="134"/>
      <c r="CR278" s="133"/>
      <c r="CS278" s="133"/>
      <c r="CT278" s="133"/>
      <c r="CU278" s="135"/>
      <c r="CV278" s="280"/>
      <c r="CW278" s="135"/>
      <c r="CX278" s="133"/>
      <c r="CY278" s="133"/>
      <c r="CZ278" s="133"/>
      <c r="DA278" s="133"/>
      <c r="DB278" s="133"/>
      <c r="DC278" s="133"/>
      <c r="DD278" s="133"/>
      <c r="DE278" s="133"/>
      <c r="DF278" s="133"/>
      <c r="DG278" s="133"/>
      <c r="DH278" s="133"/>
      <c r="DI278" s="122"/>
      <c r="DJ278" s="129"/>
      <c r="DK278" s="214"/>
      <c r="DL278" s="129"/>
      <c r="DM278" s="122"/>
      <c r="DN278" s="129"/>
      <c r="DO278" s="122"/>
      <c r="DP278" s="129"/>
      <c r="DQ278" s="133"/>
      <c r="DR278" s="122"/>
      <c r="DS278" s="129"/>
      <c r="DT278" s="133"/>
      <c r="DU278" s="122"/>
      <c r="DV278" s="123"/>
      <c r="DW278" s="214"/>
      <c r="DX278" s="134"/>
      <c r="DY278" s="305"/>
      <c r="DZ278" s="134"/>
      <c r="EA278" s="122"/>
      <c r="EB278" s="129"/>
      <c r="EC278" s="122"/>
      <c r="ED278" s="129"/>
      <c r="EE278" s="122"/>
      <c r="EF278" s="129"/>
      <c r="EG278" s="122"/>
      <c r="EH278" s="124"/>
    </row>
    <row r="279" spans="1:138">
      <c r="A279" s="122"/>
      <c r="B279" s="124"/>
      <c r="C279" s="127"/>
      <c r="D279" s="123"/>
      <c r="E279" s="123"/>
      <c r="F279" s="123"/>
      <c r="G279" s="124"/>
      <c r="H279" s="122"/>
      <c r="I279" s="123"/>
      <c r="J279" s="123"/>
      <c r="K279" s="128"/>
      <c r="L279" s="123"/>
      <c r="M279" s="123"/>
      <c r="N279" s="123"/>
      <c r="O279" s="123"/>
      <c r="P279" s="123"/>
      <c r="Q279" s="123"/>
      <c r="R279" s="129"/>
      <c r="S279" s="125"/>
      <c r="T279" s="122"/>
      <c r="U279" s="123"/>
      <c r="V279" s="126"/>
      <c r="W279" s="123"/>
      <c r="X279" s="128"/>
      <c r="Y279" s="123"/>
      <c r="Z279" s="123"/>
      <c r="AA279" s="123"/>
      <c r="AB279" s="124"/>
      <c r="AC279" s="127"/>
      <c r="AD279" s="201"/>
      <c r="AE279" s="201"/>
      <c r="AF279" s="201"/>
      <c r="AG279" s="201"/>
      <c r="AH279" s="201"/>
      <c r="AI279" s="234"/>
      <c r="AJ279" s="123"/>
      <c r="AK279" s="123"/>
      <c r="AL279" s="123"/>
      <c r="AM279" s="123"/>
      <c r="AN279" s="129"/>
      <c r="AO279" s="124"/>
      <c r="AP279" s="122"/>
      <c r="AQ279" s="127"/>
      <c r="AR279" s="123"/>
      <c r="AS279" s="123"/>
      <c r="AT279" s="123"/>
      <c r="AU279" s="123"/>
      <c r="AV279" s="251"/>
      <c r="AW279" s="123"/>
      <c r="AX279" s="123"/>
      <c r="AY279" s="129"/>
      <c r="AZ279" s="122"/>
      <c r="BA279" s="129"/>
      <c r="BB279" s="130"/>
      <c r="BC279" s="131"/>
      <c r="BD279" s="130"/>
      <c r="BE279" s="132"/>
      <c r="BF279" s="132"/>
      <c r="BG279" s="123"/>
      <c r="BH279" s="124"/>
      <c r="BI279" s="122"/>
      <c r="BJ279" s="123"/>
      <c r="BK279" s="123"/>
      <c r="BL279" s="123"/>
      <c r="BM279" s="129"/>
      <c r="BN279" s="122"/>
      <c r="BO279" s="123"/>
      <c r="BP279" s="129"/>
      <c r="BQ279" s="122"/>
      <c r="BR279" s="123"/>
      <c r="BS279" s="129"/>
      <c r="BT279" s="135"/>
      <c r="BU279" s="280"/>
      <c r="BV279" s="246"/>
      <c r="BW279" s="246"/>
      <c r="BX279" s="133"/>
      <c r="BY279" s="133"/>
      <c r="BZ279" s="122"/>
      <c r="CA279" s="123"/>
      <c r="CB279" s="123"/>
      <c r="CC279" s="124"/>
      <c r="CD279" s="127"/>
      <c r="CE279" s="127"/>
      <c r="CF279" s="123"/>
      <c r="CG279" s="123"/>
      <c r="CH279" s="123"/>
      <c r="CI279" s="123"/>
      <c r="CJ279" s="134"/>
      <c r="CK279" s="122"/>
      <c r="CL279" s="127"/>
      <c r="CM279" s="123"/>
      <c r="CN279" s="129"/>
      <c r="CO279" s="129"/>
      <c r="CP279" s="129"/>
      <c r="CQ279" s="134"/>
      <c r="CR279" s="133"/>
      <c r="CS279" s="133"/>
      <c r="CT279" s="133"/>
      <c r="CU279" s="135"/>
      <c r="CV279" s="280"/>
      <c r="CW279" s="135"/>
      <c r="CX279" s="133"/>
      <c r="CY279" s="133"/>
      <c r="CZ279" s="133"/>
      <c r="DA279" s="133"/>
      <c r="DB279" s="133"/>
      <c r="DC279" s="133"/>
      <c r="DD279" s="133"/>
      <c r="DE279" s="133"/>
      <c r="DF279" s="133"/>
      <c r="DG279" s="133"/>
      <c r="DH279" s="133"/>
      <c r="DI279" s="122"/>
      <c r="DJ279" s="129"/>
      <c r="DK279" s="214"/>
      <c r="DL279" s="129"/>
      <c r="DM279" s="122"/>
      <c r="DN279" s="129"/>
      <c r="DO279" s="122"/>
      <c r="DP279" s="129"/>
      <c r="DQ279" s="133"/>
      <c r="DR279" s="122"/>
      <c r="DS279" s="129"/>
      <c r="DT279" s="133"/>
      <c r="DU279" s="122"/>
      <c r="DV279" s="123"/>
      <c r="DW279" s="214"/>
      <c r="DX279" s="134"/>
      <c r="DY279" s="305"/>
      <c r="DZ279" s="134"/>
      <c r="EA279" s="122"/>
      <c r="EB279" s="129"/>
      <c r="EC279" s="122"/>
      <c r="ED279" s="129"/>
      <c r="EE279" s="122"/>
      <c r="EF279" s="129"/>
      <c r="EG279" s="122"/>
      <c r="EH279" s="124"/>
    </row>
    <row r="280" spans="1:138">
      <c r="A280" s="122"/>
      <c r="B280" s="124"/>
      <c r="C280" s="127"/>
      <c r="D280" s="123"/>
      <c r="E280" s="123"/>
      <c r="F280" s="123"/>
      <c r="G280" s="124"/>
      <c r="H280" s="122"/>
      <c r="I280" s="123"/>
      <c r="J280" s="123"/>
      <c r="K280" s="128"/>
      <c r="L280" s="123"/>
      <c r="M280" s="123"/>
      <c r="N280" s="123"/>
      <c r="O280" s="123"/>
      <c r="P280" s="123"/>
      <c r="Q280" s="123"/>
      <c r="R280" s="129"/>
      <c r="S280" s="125"/>
      <c r="T280" s="122"/>
      <c r="U280" s="123"/>
      <c r="V280" s="126"/>
      <c r="W280" s="123"/>
      <c r="X280" s="128"/>
      <c r="Y280" s="123"/>
      <c r="Z280" s="123"/>
      <c r="AA280" s="123"/>
      <c r="AB280" s="124"/>
      <c r="AC280" s="127"/>
      <c r="AD280" s="201"/>
      <c r="AE280" s="201"/>
      <c r="AF280" s="201"/>
      <c r="AG280" s="201"/>
      <c r="AH280" s="201"/>
      <c r="AI280" s="234"/>
      <c r="AJ280" s="123"/>
      <c r="AK280" s="123"/>
      <c r="AL280" s="123"/>
      <c r="AM280" s="123"/>
      <c r="AN280" s="129"/>
      <c r="AO280" s="124"/>
      <c r="AP280" s="122"/>
      <c r="AQ280" s="127"/>
      <c r="AR280" s="123"/>
      <c r="AS280" s="123"/>
      <c r="AT280" s="123"/>
      <c r="AU280" s="123"/>
      <c r="AV280" s="251"/>
      <c r="AW280" s="123"/>
      <c r="AX280" s="123"/>
      <c r="AY280" s="129"/>
      <c r="AZ280" s="122"/>
      <c r="BA280" s="129"/>
      <c r="BB280" s="130"/>
      <c r="BC280" s="131"/>
      <c r="BD280" s="130"/>
      <c r="BE280" s="132"/>
      <c r="BF280" s="132"/>
      <c r="BG280" s="123"/>
      <c r="BH280" s="124"/>
      <c r="BI280" s="122"/>
      <c r="BJ280" s="123"/>
      <c r="BK280" s="123"/>
      <c r="BL280" s="123"/>
      <c r="BM280" s="129"/>
      <c r="BN280" s="122"/>
      <c r="BO280" s="123"/>
      <c r="BP280" s="129"/>
      <c r="BQ280" s="122"/>
      <c r="BR280" s="123"/>
      <c r="BS280" s="129"/>
      <c r="BT280" s="135"/>
      <c r="BU280" s="280"/>
      <c r="BV280" s="246"/>
      <c r="BW280" s="246"/>
      <c r="BX280" s="133"/>
      <c r="BY280" s="133"/>
      <c r="BZ280" s="122"/>
      <c r="CA280" s="123"/>
      <c r="CB280" s="123"/>
      <c r="CC280" s="124"/>
      <c r="CD280" s="127"/>
      <c r="CE280" s="127"/>
      <c r="CF280" s="123"/>
      <c r="CG280" s="123"/>
      <c r="CH280" s="123"/>
      <c r="CI280" s="123"/>
      <c r="CJ280" s="134"/>
      <c r="CK280" s="122"/>
      <c r="CL280" s="127"/>
      <c r="CM280" s="123"/>
      <c r="CN280" s="129"/>
      <c r="CO280" s="129"/>
      <c r="CP280" s="129"/>
      <c r="CQ280" s="134"/>
      <c r="CR280" s="133"/>
      <c r="CS280" s="133"/>
      <c r="CT280" s="133"/>
      <c r="CU280" s="135"/>
      <c r="CV280" s="280"/>
      <c r="CW280" s="135"/>
      <c r="CX280" s="133"/>
      <c r="CY280" s="133"/>
      <c r="CZ280" s="133"/>
      <c r="DA280" s="133"/>
      <c r="DB280" s="133"/>
      <c r="DC280" s="133"/>
      <c r="DD280" s="133"/>
      <c r="DE280" s="133"/>
      <c r="DF280" s="133"/>
      <c r="DG280" s="133"/>
      <c r="DH280" s="133"/>
      <c r="DI280" s="122"/>
      <c r="DJ280" s="129"/>
      <c r="DK280" s="214"/>
      <c r="DL280" s="129"/>
      <c r="DM280" s="122"/>
      <c r="DN280" s="129"/>
      <c r="DO280" s="122"/>
      <c r="DP280" s="129"/>
      <c r="DQ280" s="133"/>
      <c r="DR280" s="122"/>
      <c r="DS280" s="129"/>
      <c r="DT280" s="133"/>
      <c r="DU280" s="122"/>
      <c r="DV280" s="123"/>
      <c r="DW280" s="214"/>
      <c r="DX280" s="134"/>
      <c r="DY280" s="305"/>
      <c r="DZ280" s="134"/>
      <c r="EA280" s="122"/>
      <c r="EB280" s="129"/>
      <c r="EC280" s="122"/>
      <c r="ED280" s="129"/>
      <c r="EE280" s="122"/>
      <c r="EF280" s="129"/>
      <c r="EG280" s="122"/>
      <c r="EH280" s="124"/>
    </row>
    <row r="281" spans="1:138">
      <c r="A281" s="122"/>
      <c r="B281" s="124"/>
      <c r="C281" s="127"/>
      <c r="D281" s="123"/>
      <c r="E281" s="123"/>
      <c r="F281" s="123"/>
      <c r="G281" s="124"/>
      <c r="H281" s="122"/>
      <c r="I281" s="123"/>
      <c r="J281" s="123"/>
      <c r="K281" s="128"/>
      <c r="L281" s="123"/>
      <c r="M281" s="123"/>
      <c r="N281" s="123"/>
      <c r="O281" s="123"/>
      <c r="P281" s="123"/>
      <c r="Q281" s="123"/>
      <c r="R281" s="129"/>
      <c r="S281" s="125"/>
      <c r="T281" s="122"/>
      <c r="U281" s="123"/>
      <c r="V281" s="126"/>
      <c r="W281" s="123"/>
      <c r="X281" s="128"/>
      <c r="Y281" s="123"/>
      <c r="Z281" s="123"/>
      <c r="AA281" s="123"/>
      <c r="AB281" s="124"/>
      <c r="AC281" s="127"/>
      <c r="AD281" s="201"/>
      <c r="AE281" s="201"/>
      <c r="AF281" s="201"/>
      <c r="AG281" s="201"/>
      <c r="AH281" s="201"/>
      <c r="AI281" s="234"/>
      <c r="AJ281" s="123"/>
      <c r="AK281" s="123"/>
      <c r="AL281" s="123"/>
      <c r="AM281" s="123"/>
      <c r="AN281" s="129"/>
      <c r="AO281" s="124"/>
      <c r="AP281" s="122"/>
      <c r="AQ281" s="127"/>
      <c r="AR281" s="123"/>
      <c r="AS281" s="123"/>
      <c r="AT281" s="123"/>
      <c r="AU281" s="123"/>
      <c r="AV281" s="251"/>
      <c r="AW281" s="123"/>
      <c r="AX281" s="123"/>
      <c r="AY281" s="129"/>
      <c r="AZ281" s="122"/>
      <c r="BA281" s="129"/>
      <c r="BB281" s="130"/>
      <c r="BC281" s="131"/>
      <c r="BD281" s="130"/>
      <c r="BE281" s="132"/>
      <c r="BF281" s="132"/>
      <c r="BG281" s="123"/>
      <c r="BH281" s="124"/>
      <c r="BI281" s="122"/>
      <c r="BJ281" s="123"/>
      <c r="BK281" s="123"/>
      <c r="BL281" s="123"/>
      <c r="BM281" s="129"/>
      <c r="BN281" s="122"/>
      <c r="BO281" s="123"/>
      <c r="BP281" s="129"/>
      <c r="BQ281" s="122"/>
      <c r="BR281" s="123"/>
      <c r="BS281" s="129"/>
      <c r="BT281" s="135"/>
      <c r="BU281" s="280"/>
      <c r="BV281" s="246"/>
      <c r="BW281" s="246"/>
      <c r="BX281" s="133"/>
      <c r="BY281" s="133"/>
      <c r="BZ281" s="122"/>
      <c r="CA281" s="123"/>
      <c r="CB281" s="123"/>
      <c r="CC281" s="124"/>
      <c r="CD281" s="127"/>
      <c r="CE281" s="127"/>
      <c r="CF281" s="123"/>
      <c r="CG281" s="123"/>
      <c r="CH281" s="123"/>
      <c r="CI281" s="123"/>
      <c r="CJ281" s="134"/>
      <c r="CK281" s="122"/>
      <c r="CL281" s="127"/>
      <c r="CM281" s="123"/>
      <c r="CN281" s="129"/>
      <c r="CO281" s="129"/>
      <c r="CP281" s="129"/>
      <c r="CQ281" s="134"/>
      <c r="CR281" s="133"/>
      <c r="CS281" s="133"/>
      <c r="CT281" s="133"/>
      <c r="CU281" s="135"/>
      <c r="CV281" s="280"/>
      <c r="CW281" s="135"/>
      <c r="CX281" s="133"/>
      <c r="CY281" s="133"/>
      <c r="CZ281" s="133"/>
      <c r="DA281" s="133"/>
      <c r="DB281" s="133"/>
      <c r="DC281" s="133"/>
      <c r="DD281" s="133"/>
      <c r="DE281" s="133"/>
      <c r="DF281" s="133"/>
      <c r="DG281" s="133"/>
      <c r="DH281" s="133"/>
      <c r="DI281" s="122"/>
      <c r="DJ281" s="129"/>
      <c r="DK281" s="214"/>
      <c r="DL281" s="129"/>
      <c r="DM281" s="122"/>
      <c r="DN281" s="129"/>
      <c r="DO281" s="122"/>
      <c r="DP281" s="129"/>
      <c r="DQ281" s="133"/>
      <c r="DR281" s="122"/>
      <c r="DS281" s="129"/>
      <c r="DT281" s="133"/>
      <c r="DU281" s="122"/>
      <c r="DV281" s="123"/>
      <c r="DW281" s="214"/>
      <c r="DX281" s="134"/>
      <c r="DY281" s="305"/>
      <c r="DZ281" s="134"/>
      <c r="EA281" s="122"/>
      <c r="EB281" s="129"/>
      <c r="EC281" s="122"/>
      <c r="ED281" s="129"/>
      <c r="EE281" s="122"/>
      <c r="EF281" s="129"/>
      <c r="EG281" s="122"/>
      <c r="EH281" s="124"/>
    </row>
    <row r="282" spans="1:138">
      <c r="A282" s="122"/>
      <c r="B282" s="124"/>
      <c r="C282" s="127"/>
      <c r="D282" s="123"/>
      <c r="E282" s="123"/>
      <c r="F282" s="123"/>
      <c r="G282" s="124"/>
      <c r="H282" s="122"/>
      <c r="I282" s="123"/>
      <c r="J282" s="123"/>
      <c r="K282" s="128"/>
      <c r="L282" s="123"/>
      <c r="M282" s="123"/>
      <c r="N282" s="123"/>
      <c r="O282" s="123"/>
      <c r="P282" s="123"/>
      <c r="Q282" s="123"/>
      <c r="R282" s="129"/>
      <c r="S282" s="125"/>
      <c r="T282" s="122"/>
      <c r="U282" s="123"/>
      <c r="V282" s="126"/>
      <c r="W282" s="123"/>
      <c r="X282" s="128"/>
      <c r="Y282" s="123"/>
      <c r="Z282" s="123"/>
      <c r="AA282" s="123"/>
      <c r="AB282" s="124"/>
      <c r="AC282" s="127"/>
      <c r="AD282" s="201"/>
      <c r="AE282" s="201"/>
      <c r="AF282" s="201"/>
      <c r="AG282" s="201"/>
      <c r="AH282" s="201"/>
      <c r="AI282" s="234"/>
      <c r="AJ282" s="123"/>
      <c r="AK282" s="123"/>
      <c r="AL282" s="123"/>
      <c r="AM282" s="123"/>
      <c r="AN282" s="129"/>
      <c r="AO282" s="124"/>
      <c r="AP282" s="122"/>
      <c r="AQ282" s="127"/>
      <c r="AR282" s="123"/>
      <c r="AS282" s="123"/>
      <c r="AT282" s="123"/>
      <c r="AU282" s="123"/>
      <c r="AV282" s="251"/>
      <c r="AW282" s="123"/>
      <c r="AX282" s="123"/>
      <c r="AY282" s="129"/>
      <c r="AZ282" s="122"/>
      <c r="BA282" s="129"/>
      <c r="BB282" s="130"/>
      <c r="BC282" s="131"/>
      <c r="BD282" s="130"/>
      <c r="BE282" s="132"/>
      <c r="BF282" s="132"/>
      <c r="BG282" s="123"/>
      <c r="BH282" s="124"/>
      <c r="BI282" s="122"/>
      <c r="BJ282" s="123"/>
      <c r="BK282" s="123"/>
      <c r="BL282" s="123"/>
      <c r="BM282" s="129"/>
      <c r="BN282" s="122"/>
      <c r="BO282" s="123"/>
      <c r="BP282" s="129"/>
      <c r="BQ282" s="122"/>
      <c r="BR282" s="123"/>
      <c r="BS282" s="129"/>
      <c r="BT282" s="135"/>
      <c r="BU282" s="280"/>
      <c r="BV282" s="246"/>
      <c r="BW282" s="246"/>
      <c r="BX282" s="133"/>
      <c r="BY282" s="133"/>
      <c r="BZ282" s="122"/>
      <c r="CA282" s="123"/>
      <c r="CB282" s="123"/>
      <c r="CC282" s="124"/>
      <c r="CD282" s="127"/>
      <c r="CE282" s="127"/>
      <c r="CF282" s="123"/>
      <c r="CG282" s="123"/>
      <c r="CH282" s="123"/>
      <c r="CI282" s="123"/>
      <c r="CJ282" s="134"/>
      <c r="CK282" s="122"/>
      <c r="CL282" s="127"/>
      <c r="CM282" s="123"/>
      <c r="CN282" s="129"/>
      <c r="CO282" s="129"/>
      <c r="CP282" s="129"/>
      <c r="CQ282" s="134"/>
      <c r="CR282" s="133"/>
      <c r="CS282" s="133"/>
      <c r="CT282" s="133"/>
      <c r="CU282" s="135"/>
      <c r="CV282" s="280"/>
      <c r="CW282" s="135"/>
      <c r="CX282" s="133"/>
      <c r="CY282" s="133"/>
      <c r="CZ282" s="133"/>
      <c r="DA282" s="133"/>
      <c r="DB282" s="133"/>
      <c r="DC282" s="133"/>
      <c r="DD282" s="133"/>
      <c r="DE282" s="133"/>
      <c r="DF282" s="133"/>
      <c r="DG282" s="133"/>
      <c r="DH282" s="133"/>
      <c r="DI282" s="122"/>
      <c r="DJ282" s="129"/>
      <c r="DK282" s="214"/>
      <c r="DL282" s="129"/>
      <c r="DM282" s="122"/>
      <c r="DN282" s="129"/>
      <c r="DO282" s="122"/>
      <c r="DP282" s="129"/>
      <c r="DQ282" s="133"/>
      <c r="DR282" s="122"/>
      <c r="DS282" s="129"/>
      <c r="DT282" s="133"/>
      <c r="DU282" s="122"/>
      <c r="DV282" s="123"/>
      <c r="DW282" s="214"/>
      <c r="DX282" s="134"/>
      <c r="DY282" s="305"/>
      <c r="DZ282" s="134"/>
      <c r="EA282" s="122"/>
      <c r="EB282" s="129"/>
      <c r="EC282" s="122"/>
      <c r="ED282" s="129"/>
      <c r="EE282" s="122"/>
      <c r="EF282" s="129"/>
      <c r="EG282" s="122"/>
      <c r="EH282" s="124"/>
    </row>
    <row r="283" spans="1:138">
      <c r="A283" s="122"/>
      <c r="B283" s="124"/>
      <c r="C283" s="127"/>
      <c r="D283" s="123"/>
      <c r="E283" s="123"/>
      <c r="F283" s="123"/>
      <c r="G283" s="124"/>
      <c r="H283" s="122"/>
      <c r="I283" s="123"/>
      <c r="J283" s="123"/>
      <c r="K283" s="128"/>
      <c r="L283" s="123"/>
      <c r="M283" s="123"/>
      <c r="N283" s="123"/>
      <c r="O283" s="123"/>
      <c r="P283" s="123"/>
      <c r="Q283" s="123"/>
      <c r="R283" s="129"/>
      <c r="S283" s="125"/>
      <c r="T283" s="122"/>
      <c r="U283" s="123"/>
      <c r="V283" s="126"/>
      <c r="W283" s="123"/>
      <c r="X283" s="128"/>
      <c r="Y283" s="123"/>
      <c r="Z283" s="123"/>
      <c r="AA283" s="123"/>
      <c r="AB283" s="124"/>
      <c r="AC283" s="127"/>
      <c r="AD283" s="201"/>
      <c r="AE283" s="201"/>
      <c r="AF283" s="201"/>
      <c r="AG283" s="201"/>
      <c r="AH283" s="201"/>
      <c r="AI283" s="234"/>
      <c r="AJ283" s="123"/>
      <c r="AK283" s="123"/>
      <c r="AL283" s="123"/>
      <c r="AM283" s="123"/>
      <c r="AN283" s="129"/>
      <c r="AO283" s="124"/>
      <c r="AP283" s="122"/>
      <c r="AQ283" s="127"/>
      <c r="AR283" s="123"/>
      <c r="AS283" s="123"/>
      <c r="AT283" s="123"/>
      <c r="AU283" s="123"/>
      <c r="AV283" s="251"/>
      <c r="AW283" s="123"/>
      <c r="AX283" s="123"/>
      <c r="AY283" s="129"/>
      <c r="AZ283" s="122"/>
      <c r="BA283" s="129"/>
      <c r="BB283" s="130"/>
      <c r="BC283" s="131"/>
      <c r="BD283" s="130"/>
      <c r="BE283" s="132"/>
      <c r="BF283" s="132"/>
      <c r="BG283" s="123"/>
      <c r="BH283" s="124"/>
      <c r="BI283" s="122"/>
      <c r="BJ283" s="123"/>
      <c r="BK283" s="123"/>
      <c r="BL283" s="123"/>
      <c r="BM283" s="129"/>
      <c r="BN283" s="122"/>
      <c r="BO283" s="123"/>
      <c r="BP283" s="129"/>
      <c r="BQ283" s="122"/>
      <c r="BR283" s="123"/>
      <c r="BS283" s="129"/>
      <c r="BT283" s="135"/>
      <c r="BU283" s="280"/>
      <c r="BV283" s="246"/>
      <c r="BW283" s="246"/>
      <c r="BX283" s="133"/>
      <c r="BY283" s="133"/>
      <c r="BZ283" s="122"/>
      <c r="CA283" s="123"/>
      <c r="CB283" s="123"/>
      <c r="CC283" s="124"/>
      <c r="CD283" s="127"/>
      <c r="CE283" s="127"/>
      <c r="CF283" s="123"/>
      <c r="CG283" s="123"/>
      <c r="CH283" s="123"/>
      <c r="CI283" s="123"/>
      <c r="CJ283" s="134"/>
      <c r="CK283" s="122"/>
      <c r="CL283" s="127"/>
      <c r="CM283" s="123"/>
      <c r="CN283" s="129"/>
      <c r="CO283" s="129"/>
      <c r="CP283" s="129"/>
      <c r="CQ283" s="134"/>
      <c r="CR283" s="133"/>
      <c r="CS283" s="133"/>
      <c r="CT283" s="133"/>
      <c r="CU283" s="135"/>
      <c r="CV283" s="280"/>
      <c r="CW283" s="135"/>
      <c r="CX283" s="133"/>
      <c r="CY283" s="133"/>
      <c r="CZ283" s="133"/>
      <c r="DA283" s="133"/>
      <c r="DB283" s="133"/>
      <c r="DC283" s="133"/>
      <c r="DD283" s="133"/>
      <c r="DE283" s="133"/>
      <c r="DF283" s="133"/>
      <c r="DG283" s="133"/>
      <c r="DH283" s="133"/>
      <c r="DI283" s="122"/>
      <c r="DJ283" s="129"/>
      <c r="DK283" s="214"/>
      <c r="DL283" s="129"/>
      <c r="DM283" s="122"/>
      <c r="DN283" s="129"/>
      <c r="DO283" s="122"/>
      <c r="DP283" s="129"/>
      <c r="DQ283" s="133"/>
      <c r="DR283" s="122"/>
      <c r="DS283" s="129"/>
      <c r="DT283" s="133"/>
      <c r="DU283" s="122"/>
      <c r="DV283" s="123"/>
      <c r="DW283" s="214"/>
      <c r="DX283" s="134"/>
      <c r="DY283" s="305"/>
      <c r="DZ283" s="134"/>
      <c r="EA283" s="122"/>
      <c r="EB283" s="129"/>
      <c r="EC283" s="122"/>
      <c r="ED283" s="129"/>
      <c r="EE283" s="122"/>
      <c r="EF283" s="129"/>
      <c r="EG283" s="122"/>
      <c r="EH283" s="124"/>
    </row>
    <row r="284" spans="1:138">
      <c r="A284" s="122"/>
      <c r="B284" s="124"/>
      <c r="C284" s="127"/>
      <c r="D284" s="123"/>
      <c r="E284" s="123"/>
      <c r="F284" s="123"/>
      <c r="G284" s="124"/>
      <c r="H284" s="122"/>
      <c r="I284" s="123"/>
      <c r="J284" s="123"/>
      <c r="K284" s="128"/>
      <c r="L284" s="123"/>
      <c r="M284" s="123"/>
      <c r="N284" s="123"/>
      <c r="O284" s="123"/>
      <c r="P284" s="123"/>
      <c r="Q284" s="123"/>
      <c r="R284" s="129"/>
      <c r="S284" s="125"/>
      <c r="T284" s="122"/>
      <c r="U284" s="123"/>
      <c r="V284" s="126"/>
      <c r="W284" s="123"/>
      <c r="X284" s="128"/>
      <c r="Y284" s="123"/>
      <c r="Z284" s="123"/>
      <c r="AA284" s="123"/>
      <c r="AB284" s="124"/>
      <c r="AC284" s="127"/>
      <c r="AD284" s="201"/>
      <c r="AE284" s="201"/>
      <c r="AF284" s="201"/>
      <c r="AG284" s="201"/>
      <c r="AH284" s="201"/>
      <c r="AI284" s="234"/>
      <c r="AJ284" s="123"/>
      <c r="AK284" s="123"/>
      <c r="AL284" s="123"/>
      <c r="AM284" s="123"/>
      <c r="AN284" s="129"/>
      <c r="AO284" s="124"/>
      <c r="AP284" s="122"/>
      <c r="AQ284" s="127"/>
      <c r="AR284" s="123"/>
      <c r="AS284" s="123"/>
      <c r="AT284" s="123"/>
      <c r="AU284" s="123"/>
      <c r="AV284" s="251"/>
      <c r="AW284" s="123"/>
      <c r="AX284" s="123"/>
      <c r="AY284" s="129"/>
      <c r="AZ284" s="122"/>
      <c r="BA284" s="129"/>
      <c r="BB284" s="130"/>
      <c r="BC284" s="131"/>
      <c r="BD284" s="130"/>
      <c r="BE284" s="132"/>
      <c r="BF284" s="132"/>
      <c r="BG284" s="123"/>
      <c r="BH284" s="124"/>
      <c r="BI284" s="122"/>
      <c r="BJ284" s="123"/>
      <c r="BK284" s="123"/>
      <c r="BL284" s="123"/>
      <c r="BM284" s="129"/>
      <c r="BN284" s="122"/>
      <c r="BO284" s="123"/>
      <c r="BP284" s="129"/>
      <c r="BQ284" s="122"/>
      <c r="BR284" s="123"/>
      <c r="BS284" s="129"/>
      <c r="BT284" s="135"/>
      <c r="BU284" s="280"/>
      <c r="BV284" s="246"/>
      <c r="BW284" s="246"/>
      <c r="BX284" s="133"/>
      <c r="BY284" s="133"/>
      <c r="BZ284" s="122"/>
      <c r="CA284" s="123"/>
      <c r="CB284" s="123"/>
      <c r="CC284" s="124"/>
      <c r="CD284" s="127"/>
      <c r="CE284" s="127"/>
      <c r="CF284" s="123"/>
      <c r="CG284" s="123"/>
      <c r="CH284" s="123"/>
      <c r="CI284" s="123"/>
      <c r="CJ284" s="134"/>
      <c r="CK284" s="122"/>
      <c r="CL284" s="127"/>
      <c r="CM284" s="123"/>
      <c r="CN284" s="129"/>
      <c r="CO284" s="129"/>
      <c r="CP284" s="129"/>
      <c r="CQ284" s="134"/>
      <c r="CR284" s="133"/>
      <c r="CS284" s="133"/>
      <c r="CT284" s="133"/>
      <c r="CU284" s="135"/>
      <c r="CV284" s="280"/>
      <c r="CW284" s="135"/>
      <c r="CX284" s="133"/>
      <c r="CY284" s="133"/>
      <c r="CZ284" s="133"/>
      <c r="DA284" s="133"/>
      <c r="DB284" s="133"/>
      <c r="DC284" s="133"/>
      <c r="DD284" s="133"/>
      <c r="DE284" s="133"/>
      <c r="DF284" s="133"/>
      <c r="DG284" s="133"/>
      <c r="DH284" s="133"/>
      <c r="DI284" s="122"/>
      <c r="DJ284" s="129"/>
      <c r="DK284" s="214"/>
      <c r="DL284" s="129"/>
      <c r="DM284" s="122"/>
      <c r="DN284" s="129"/>
      <c r="DO284" s="122"/>
      <c r="DP284" s="129"/>
      <c r="DQ284" s="133"/>
      <c r="DR284" s="122"/>
      <c r="DS284" s="129"/>
      <c r="DT284" s="133"/>
      <c r="DU284" s="122"/>
      <c r="DV284" s="123"/>
      <c r="DW284" s="214"/>
      <c r="DX284" s="134"/>
      <c r="DY284" s="305"/>
      <c r="DZ284" s="134"/>
      <c r="EA284" s="122"/>
      <c r="EB284" s="129"/>
      <c r="EC284" s="122"/>
      <c r="ED284" s="129"/>
      <c r="EE284" s="122"/>
      <c r="EF284" s="129"/>
      <c r="EG284" s="122"/>
      <c r="EH284" s="124"/>
    </row>
    <row r="285" spans="1:138">
      <c r="A285" s="122"/>
      <c r="B285" s="124"/>
      <c r="C285" s="127"/>
      <c r="D285" s="123"/>
      <c r="E285" s="123"/>
      <c r="F285" s="123"/>
      <c r="G285" s="124"/>
      <c r="H285" s="122"/>
      <c r="I285" s="123"/>
      <c r="J285" s="123"/>
      <c r="K285" s="128"/>
      <c r="L285" s="123"/>
      <c r="M285" s="123"/>
      <c r="N285" s="123"/>
      <c r="O285" s="123"/>
      <c r="P285" s="123"/>
      <c r="Q285" s="123"/>
      <c r="R285" s="129"/>
      <c r="S285" s="125"/>
      <c r="T285" s="122"/>
      <c r="U285" s="123"/>
      <c r="V285" s="126"/>
      <c r="W285" s="123"/>
      <c r="X285" s="128"/>
      <c r="Y285" s="123"/>
      <c r="Z285" s="123"/>
      <c r="AA285" s="123"/>
      <c r="AB285" s="124"/>
      <c r="AC285" s="127"/>
      <c r="AD285" s="201"/>
      <c r="AE285" s="201"/>
      <c r="AF285" s="201"/>
      <c r="AG285" s="201"/>
      <c r="AH285" s="201"/>
      <c r="AI285" s="234"/>
      <c r="AJ285" s="123"/>
      <c r="AK285" s="123"/>
      <c r="AL285" s="123"/>
      <c r="AM285" s="123"/>
      <c r="AN285" s="129"/>
      <c r="AO285" s="124"/>
      <c r="AP285" s="122"/>
      <c r="AQ285" s="127"/>
      <c r="AR285" s="123"/>
      <c r="AS285" s="123"/>
      <c r="AT285" s="123"/>
      <c r="AU285" s="123"/>
      <c r="AV285" s="251"/>
      <c r="AW285" s="123"/>
      <c r="AX285" s="123"/>
      <c r="AY285" s="129"/>
      <c r="AZ285" s="122"/>
      <c r="BA285" s="129"/>
      <c r="BB285" s="130"/>
      <c r="BC285" s="131"/>
      <c r="BD285" s="130"/>
      <c r="BE285" s="132"/>
      <c r="BF285" s="132"/>
      <c r="BG285" s="123"/>
      <c r="BH285" s="124"/>
      <c r="BI285" s="122"/>
      <c r="BJ285" s="123"/>
      <c r="BK285" s="123"/>
      <c r="BL285" s="123"/>
      <c r="BM285" s="129"/>
      <c r="BN285" s="122"/>
      <c r="BO285" s="123"/>
      <c r="BP285" s="129"/>
      <c r="BQ285" s="122"/>
      <c r="BR285" s="123"/>
      <c r="BS285" s="129"/>
      <c r="BT285" s="135"/>
      <c r="BU285" s="280"/>
      <c r="BV285" s="246"/>
      <c r="BW285" s="246"/>
      <c r="BX285" s="133"/>
      <c r="BY285" s="133"/>
      <c r="BZ285" s="122"/>
      <c r="CA285" s="123"/>
      <c r="CB285" s="123"/>
      <c r="CC285" s="124"/>
      <c r="CD285" s="127"/>
      <c r="CE285" s="127"/>
      <c r="CF285" s="123"/>
      <c r="CG285" s="123"/>
      <c r="CH285" s="123"/>
      <c r="CI285" s="123"/>
      <c r="CJ285" s="134"/>
      <c r="CK285" s="122"/>
      <c r="CL285" s="127"/>
      <c r="CM285" s="123"/>
      <c r="CN285" s="129"/>
      <c r="CO285" s="129"/>
      <c r="CP285" s="129"/>
      <c r="CQ285" s="134"/>
      <c r="CR285" s="133"/>
      <c r="CS285" s="133"/>
      <c r="CT285" s="133"/>
      <c r="CU285" s="135"/>
      <c r="CV285" s="280"/>
      <c r="CW285" s="135"/>
      <c r="CX285" s="133"/>
      <c r="CY285" s="133"/>
      <c r="CZ285" s="133"/>
      <c r="DA285" s="133"/>
      <c r="DB285" s="133"/>
      <c r="DC285" s="133"/>
      <c r="DD285" s="133"/>
      <c r="DE285" s="133"/>
      <c r="DF285" s="133"/>
      <c r="DG285" s="133"/>
      <c r="DH285" s="133"/>
      <c r="DI285" s="122"/>
      <c r="DJ285" s="129"/>
      <c r="DK285" s="214"/>
      <c r="DL285" s="129"/>
      <c r="DM285" s="122"/>
      <c r="DN285" s="129"/>
      <c r="DO285" s="122"/>
      <c r="DP285" s="129"/>
      <c r="DQ285" s="133"/>
      <c r="DR285" s="122"/>
      <c r="DS285" s="129"/>
      <c r="DT285" s="133"/>
      <c r="DU285" s="122"/>
      <c r="DV285" s="123"/>
      <c r="DW285" s="214"/>
      <c r="DX285" s="134"/>
      <c r="DY285" s="305"/>
      <c r="DZ285" s="134"/>
      <c r="EA285" s="122"/>
      <c r="EB285" s="129"/>
      <c r="EC285" s="122"/>
      <c r="ED285" s="129"/>
      <c r="EE285" s="122"/>
      <c r="EF285" s="129"/>
      <c r="EG285" s="122"/>
      <c r="EH285" s="124"/>
    </row>
    <row r="286" spans="1:138">
      <c r="A286" s="122"/>
      <c r="B286" s="124"/>
      <c r="C286" s="127"/>
      <c r="D286" s="123"/>
      <c r="E286" s="123"/>
      <c r="F286" s="123"/>
      <c r="G286" s="124"/>
      <c r="H286" s="122"/>
      <c r="I286" s="123"/>
      <c r="J286" s="123"/>
      <c r="K286" s="128"/>
      <c r="L286" s="123"/>
      <c r="M286" s="123"/>
      <c r="N286" s="123"/>
      <c r="O286" s="123"/>
      <c r="P286" s="123"/>
      <c r="Q286" s="123"/>
      <c r="R286" s="129"/>
      <c r="S286" s="125"/>
      <c r="T286" s="122"/>
      <c r="U286" s="123"/>
      <c r="V286" s="126"/>
      <c r="W286" s="123"/>
      <c r="X286" s="128"/>
      <c r="Y286" s="123"/>
      <c r="Z286" s="123"/>
      <c r="AA286" s="123"/>
      <c r="AB286" s="124"/>
      <c r="AC286" s="127"/>
      <c r="AD286" s="201"/>
      <c r="AE286" s="201"/>
      <c r="AF286" s="201"/>
      <c r="AG286" s="201"/>
      <c r="AH286" s="201"/>
      <c r="AI286" s="234"/>
      <c r="AJ286" s="123"/>
      <c r="AK286" s="123"/>
      <c r="AL286" s="123"/>
      <c r="AM286" s="123"/>
      <c r="AN286" s="129"/>
      <c r="AO286" s="124"/>
      <c r="AP286" s="122"/>
      <c r="AQ286" s="127"/>
      <c r="AR286" s="123"/>
      <c r="AS286" s="123"/>
      <c r="AT286" s="123"/>
      <c r="AU286" s="123"/>
      <c r="AV286" s="251"/>
      <c r="AW286" s="123"/>
      <c r="AX286" s="123"/>
      <c r="AY286" s="129"/>
      <c r="AZ286" s="122"/>
      <c r="BA286" s="129"/>
      <c r="BB286" s="130"/>
      <c r="BC286" s="131"/>
      <c r="BD286" s="130"/>
      <c r="BE286" s="132"/>
      <c r="BF286" s="132"/>
      <c r="BG286" s="123"/>
      <c r="BH286" s="124"/>
      <c r="BI286" s="122"/>
      <c r="BJ286" s="123"/>
      <c r="BK286" s="123"/>
      <c r="BL286" s="123"/>
      <c r="BM286" s="129"/>
      <c r="BN286" s="122"/>
      <c r="BO286" s="123"/>
      <c r="BP286" s="129"/>
      <c r="BQ286" s="122"/>
      <c r="BR286" s="123"/>
      <c r="BS286" s="129"/>
      <c r="BT286" s="135"/>
      <c r="BU286" s="280"/>
      <c r="BV286" s="246"/>
      <c r="BW286" s="246"/>
      <c r="BX286" s="133"/>
      <c r="BY286" s="133"/>
      <c r="BZ286" s="122"/>
      <c r="CA286" s="123"/>
      <c r="CB286" s="123"/>
      <c r="CC286" s="124"/>
      <c r="CD286" s="127"/>
      <c r="CE286" s="127"/>
      <c r="CF286" s="123"/>
      <c r="CG286" s="123"/>
      <c r="CH286" s="123"/>
      <c r="CI286" s="123"/>
      <c r="CJ286" s="134"/>
      <c r="CK286" s="122"/>
      <c r="CL286" s="127"/>
      <c r="CM286" s="123"/>
      <c r="CN286" s="129"/>
      <c r="CO286" s="129"/>
      <c r="CP286" s="129"/>
      <c r="CQ286" s="134"/>
      <c r="CR286" s="133"/>
      <c r="CS286" s="133"/>
      <c r="CT286" s="133"/>
      <c r="CU286" s="135"/>
      <c r="CV286" s="280"/>
      <c r="CW286" s="135"/>
      <c r="CX286" s="133"/>
      <c r="CY286" s="133"/>
      <c r="CZ286" s="133"/>
      <c r="DA286" s="133"/>
      <c r="DB286" s="133"/>
      <c r="DC286" s="133"/>
      <c r="DD286" s="133"/>
      <c r="DE286" s="133"/>
      <c r="DF286" s="133"/>
      <c r="DG286" s="133"/>
      <c r="DH286" s="133"/>
      <c r="DI286" s="122"/>
      <c r="DJ286" s="129"/>
      <c r="DK286" s="214"/>
      <c r="DL286" s="129"/>
      <c r="DM286" s="122"/>
      <c r="DN286" s="129"/>
      <c r="DO286" s="122"/>
      <c r="DP286" s="129"/>
      <c r="DQ286" s="133"/>
      <c r="DR286" s="122"/>
      <c r="DS286" s="129"/>
      <c r="DT286" s="133"/>
      <c r="DU286" s="122"/>
      <c r="DV286" s="123"/>
      <c r="DW286" s="214"/>
      <c r="DX286" s="134"/>
      <c r="DY286" s="305"/>
      <c r="DZ286" s="134"/>
      <c r="EA286" s="122"/>
      <c r="EB286" s="129"/>
      <c r="EC286" s="122"/>
      <c r="ED286" s="129"/>
      <c r="EE286" s="122"/>
      <c r="EF286" s="129"/>
      <c r="EG286" s="122"/>
      <c r="EH286" s="124"/>
    </row>
    <row r="287" spans="1:138">
      <c r="A287" s="122"/>
      <c r="B287" s="124"/>
      <c r="C287" s="127"/>
      <c r="D287" s="123"/>
      <c r="E287" s="123"/>
      <c r="F287" s="123"/>
      <c r="G287" s="124"/>
      <c r="H287" s="122"/>
      <c r="I287" s="123"/>
      <c r="J287" s="123"/>
      <c r="K287" s="128"/>
      <c r="L287" s="123"/>
      <c r="M287" s="123"/>
      <c r="N287" s="123"/>
      <c r="O287" s="123"/>
      <c r="P287" s="123"/>
      <c r="Q287" s="123"/>
      <c r="R287" s="129"/>
      <c r="S287" s="125"/>
      <c r="T287" s="122"/>
      <c r="U287" s="123"/>
      <c r="V287" s="126"/>
      <c r="W287" s="123"/>
      <c r="X287" s="128"/>
      <c r="Y287" s="123"/>
      <c r="Z287" s="123"/>
      <c r="AA287" s="123"/>
      <c r="AB287" s="124"/>
      <c r="AC287" s="127"/>
      <c r="AD287" s="201"/>
      <c r="AE287" s="201"/>
      <c r="AF287" s="201"/>
      <c r="AG287" s="201"/>
      <c r="AH287" s="201"/>
      <c r="AI287" s="234"/>
      <c r="AJ287" s="123"/>
      <c r="AK287" s="123"/>
      <c r="AL287" s="123"/>
      <c r="AM287" s="123"/>
      <c r="AN287" s="129"/>
      <c r="AO287" s="124"/>
      <c r="AP287" s="122"/>
      <c r="AQ287" s="127"/>
      <c r="AR287" s="123"/>
      <c r="AS287" s="123"/>
      <c r="AT287" s="123"/>
      <c r="AU287" s="123"/>
      <c r="AV287" s="251"/>
      <c r="AW287" s="123"/>
      <c r="AX287" s="123"/>
      <c r="AY287" s="129"/>
      <c r="AZ287" s="122"/>
      <c r="BA287" s="129"/>
      <c r="BB287" s="130"/>
      <c r="BC287" s="131"/>
      <c r="BD287" s="130"/>
      <c r="BE287" s="132"/>
      <c r="BF287" s="132"/>
      <c r="BG287" s="123"/>
      <c r="BH287" s="124"/>
      <c r="BI287" s="122"/>
      <c r="BJ287" s="123"/>
      <c r="BK287" s="123"/>
      <c r="BL287" s="123"/>
      <c r="BM287" s="129"/>
      <c r="BN287" s="122"/>
      <c r="BO287" s="123"/>
      <c r="BP287" s="129"/>
      <c r="BQ287" s="122"/>
      <c r="BR287" s="123"/>
      <c r="BS287" s="129"/>
      <c r="BT287" s="135"/>
      <c r="BU287" s="280"/>
      <c r="BV287" s="246"/>
      <c r="BW287" s="246"/>
      <c r="BX287" s="133"/>
      <c r="BY287" s="133"/>
      <c r="BZ287" s="122"/>
      <c r="CA287" s="123"/>
      <c r="CB287" s="123"/>
      <c r="CC287" s="124"/>
      <c r="CD287" s="127"/>
      <c r="CE287" s="127"/>
      <c r="CF287" s="123"/>
      <c r="CG287" s="123"/>
      <c r="CH287" s="123"/>
      <c r="CI287" s="123"/>
      <c r="CJ287" s="134"/>
      <c r="CK287" s="122"/>
      <c r="CL287" s="127"/>
      <c r="CM287" s="123"/>
      <c r="CN287" s="129"/>
      <c r="CO287" s="129"/>
      <c r="CP287" s="129"/>
      <c r="CQ287" s="134"/>
      <c r="CR287" s="133"/>
      <c r="CS287" s="133"/>
      <c r="CT287" s="133"/>
      <c r="CU287" s="135"/>
      <c r="CV287" s="280"/>
      <c r="CW287" s="135"/>
      <c r="CX287" s="133"/>
      <c r="CY287" s="133"/>
      <c r="CZ287" s="133"/>
      <c r="DA287" s="133"/>
      <c r="DB287" s="133"/>
      <c r="DC287" s="133"/>
      <c r="DD287" s="133"/>
      <c r="DE287" s="133"/>
      <c r="DF287" s="133"/>
      <c r="DG287" s="133"/>
      <c r="DH287" s="133"/>
      <c r="DI287" s="122"/>
      <c r="DJ287" s="129"/>
      <c r="DK287" s="214"/>
      <c r="DL287" s="129"/>
      <c r="DM287" s="122"/>
      <c r="DN287" s="129"/>
      <c r="DO287" s="122"/>
      <c r="DP287" s="129"/>
      <c r="DQ287" s="133"/>
      <c r="DR287" s="122"/>
      <c r="DS287" s="129"/>
      <c r="DT287" s="133"/>
      <c r="DU287" s="122"/>
      <c r="DV287" s="123"/>
      <c r="DW287" s="214"/>
      <c r="DX287" s="134"/>
      <c r="DY287" s="305"/>
      <c r="DZ287" s="134"/>
      <c r="EA287" s="122"/>
      <c r="EB287" s="129"/>
      <c r="EC287" s="122"/>
      <c r="ED287" s="129"/>
      <c r="EE287" s="122"/>
      <c r="EF287" s="129"/>
      <c r="EG287" s="122"/>
      <c r="EH287" s="124"/>
    </row>
    <row r="288" spans="1:138">
      <c r="A288" s="122"/>
      <c r="B288" s="124"/>
      <c r="C288" s="127"/>
      <c r="D288" s="123"/>
      <c r="E288" s="123"/>
      <c r="F288" s="123"/>
      <c r="G288" s="124"/>
      <c r="H288" s="122"/>
      <c r="I288" s="123"/>
      <c r="J288" s="123"/>
      <c r="K288" s="128"/>
      <c r="L288" s="123"/>
      <c r="M288" s="123"/>
      <c r="N288" s="123"/>
      <c r="O288" s="123"/>
      <c r="P288" s="123"/>
      <c r="Q288" s="123"/>
      <c r="R288" s="129"/>
      <c r="S288" s="125"/>
      <c r="T288" s="122"/>
      <c r="U288" s="123"/>
      <c r="V288" s="126"/>
      <c r="W288" s="123"/>
      <c r="X288" s="128"/>
      <c r="Y288" s="123"/>
      <c r="Z288" s="123"/>
      <c r="AA288" s="123"/>
      <c r="AB288" s="124"/>
      <c r="AC288" s="127"/>
      <c r="AD288" s="201"/>
      <c r="AE288" s="201"/>
      <c r="AF288" s="201"/>
      <c r="AG288" s="201"/>
      <c r="AH288" s="201"/>
      <c r="AI288" s="234"/>
      <c r="AJ288" s="123"/>
      <c r="AK288" s="123"/>
      <c r="AL288" s="123"/>
      <c r="AM288" s="123"/>
      <c r="AN288" s="129"/>
      <c r="AO288" s="124"/>
      <c r="AP288" s="122"/>
      <c r="AQ288" s="127"/>
      <c r="AR288" s="123"/>
      <c r="AS288" s="123"/>
      <c r="AT288" s="123"/>
      <c r="AU288" s="123"/>
      <c r="AV288" s="251"/>
      <c r="AW288" s="123"/>
      <c r="AX288" s="123"/>
      <c r="AY288" s="129"/>
      <c r="AZ288" s="122"/>
      <c r="BA288" s="129"/>
      <c r="BB288" s="130"/>
      <c r="BC288" s="131"/>
      <c r="BD288" s="130"/>
      <c r="BE288" s="132"/>
      <c r="BF288" s="132"/>
      <c r="BG288" s="123"/>
      <c r="BH288" s="124"/>
      <c r="BI288" s="122"/>
      <c r="BJ288" s="123"/>
      <c r="BK288" s="123"/>
      <c r="BL288" s="123"/>
      <c r="BM288" s="129"/>
      <c r="BN288" s="122"/>
      <c r="BO288" s="123"/>
      <c r="BP288" s="129"/>
      <c r="BQ288" s="122"/>
      <c r="BR288" s="123"/>
      <c r="BS288" s="129"/>
      <c r="BT288" s="135"/>
      <c r="BU288" s="280"/>
      <c r="BV288" s="246"/>
      <c r="BW288" s="246"/>
      <c r="BX288" s="133"/>
      <c r="BY288" s="133"/>
      <c r="BZ288" s="122"/>
      <c r="CA288" s="123"/>
      <c r="CB288" s="123"/>
      <c r="CC288" s="124"/>
      <c r="CD288" s="127"/>
      <c r="CE288" s="127"/>
      <c r="CF288" s="123"/>
      <c r="CG288" s="123"/>
      <c r="CH288" s="123"/>
      <c r="CI288" s="123"/>
      <c r="CJ288" s="134"/>
      <c r="CK288" s="122"/>
      <c r="CL288" s="127"/>
      <c r="CM288" s="123"/>
      <c r="CN288" s="129"/>
      <c r="CO288" s="129"/>
      <c r="CP288" s="129"/>
      <c r="CQ288" s="134"/>
      <c r="CR288" s="133"/>
      <c r="CS288" s="133"/>
      <c r="CT288" s="133"/>
      <c r="CU288" s="135"/>
      <c r="CV288" s="280"/>
      <c r="CW288" s="135"/>
      <c r="CX288" s="133"/>
      <c r="CY288" s="133"/>
      <c r="CZ288" s="133"/>
      <c r="DA288" s="133"/>
      <c r="DB288" s="133"/>
      <c r="DC288" s="133"/>
      <c r="DD288" s="133"/>
      <c r="DE288" s="133"/>
      <c r="DF288" s="133"/>
      <c r="DG288" s="133"/>
      <c r="DH288" s="133"/>
      <c r="DI288" s="122"/>
      <c r="DJ288" s="129"/>
      <c r="DK288" s="214"/>
      <c r="DL288" s="129"/>
      <c r="DM288" s="122"/>
      <c r="DN288" s="129"/>
      <c r="DO288" s="122"/>
      <c r="DP288" s="129"/>
      <c r="DQ288" s="133"/>
      <c r="DR288" s="122"/>
      <c r="DS288" s="129"/>
      <c r="DT288" s="133"/>
      <c r="DU288" s="122"/>
      <c r="DV288" s="123"/>
      <c r="DW288" s="214"/>
      <c r="DX288" s="134"/>
      <c r="DY288" s="305"/>
      <c r="DZ288" s="134"/>
      <c r="EA288" s="122"/>
      <c r="EB288" s="129"/>
      <c r="EC288" s="122"/>
      <c r="ED288" s="129"/>
      <c r="EE288" s="122"/>
      <c r="EF288" s="129"/>
      <c r="EG288" s="122"/>
      <c r="EH288" s="124"/>
    </row>
    <row r="289" spans="1:138">
      <c r="A289" s="122"/>
      <c r="B289" s="124"/>
      <c r="C289" s="127"/>
      <c r="D289" s="123"/>
      <c r="E289" s="123"/>
      <c r="F289" s="123"/>
      <c r="G289" s="124"/>
      <c r="H289" s="122"/>
      <c r="I289" s="123"/>
      <c r="J289" s="123"/>
      <c r="K289" s="128"/>
      <c r="L289" s="123"/>
      <c r="M289" s="123"/>
      <c r="N289" s="123"/>
      <c r="O289" s="123"/>
      <c r="P289" s="123"/>
      <c r="Q289" s="123"/>
      <c r="R289" s="129"/>
      <c r="S289" s="125"/>
      <c r="T289" s="122"/>
      <c r="U289" s="123"/>
      <c r="V289" s="126"/>
      <c r="W289" s="123"/>
      <c r="X289" s="128"/>
      <c r="Y289" s="123"/>
      <c r="Z289" s="123"/>
      <c r="AA289" s="123"/>
      <c r="AB289" s="124"/>
      <c r="AC289" s="127"/>
      <c r="AD289" s="201"/>
      <c r="AE289" s="201"/>
      <c r="AF289" s="201"/>
      <c r="AG289" s="201"/>
      <c r="AH289" s="201"/>
      <c r="AI289" s="234"/>
      <c r="AJ289" s="123"/>
      <c r="AK289" s="123"/>
      <c r="AL289" s="123"/>
      <c r="AM289" s="123"/>
      <c r="AN289" s="129"/>
      <c r="AO289" s="124"/>
      <c r="AP289" s="122"/>
      <c r="AQ289" s="127"/>
      <c r="AR289" s="123"/>
      <c r="AS289" s="123"/>
      <c r="AT289" s="123"/>
      <c r="AU289" s="123"/>
      <c r="AV289" s="251"/>
      <c r="AW289" s="123"/>
      <c r="AX289" s="123"/>
      <c r="AY289" s="129"/>
      <c r="AZ289" s="122"/>
      <c r="BA289" s="129"/>
      <c r="BB289" s="130"/>
      <c r="BC289" s="131"/>
      <c r="BD289" s="130"/>
      <c r="BE289" s="132"/>
      <c r="BF289" s="132"/>
      <c r="BG289" s="123"/>
      <c r="BH289" s="124"/>
      <c r="BI289" s="122"/>
      <c r="BJ289" s="123"/>
      <c r="BK289" s="123"/>
      <c r="BL289" s="123"/>
      <c r="BM289" s="129"/>
      <c r="BN289" s="122"/>
      <c r="BO289" s="123"/>
      <c r="BP289" s="129"/>
      <c r="BQ289" s="122"/>
      <c r="BR289" s="123"/>
      <c r="BS289" s="129"/>
      <c r="BT289" s="135"/>
      <c r="BU289" s="280"/>
      <c r="BV289" s="246"/>
      <c r="BW289" s="246"/>
      <c r="BX289" s="133"/>
      <c r="BY289" s="133"/>
      <c r="BZ289" s="122"/>
      <c r="CA289" s="123"/>
      <c r="CB289" s="123"/>
      <c r="CC289" s="124"/>
      <c r="CD289" s="127"/>
      <c r="CE289" s="127"/>
      <c r="CF289" s="123"/>
      <c r="CG289" s="123"/>
      <c r="CH289" s="123"/>
      <c r="CI289" s="123"/>
      <c r="CJ289" s="134"/>
      <c r="CK289" s="122"/>
      <c r="CL289" s="127"/>
      <c r="CM289" s="123"/>
      <c r="CN289" s="129"/>
      <c r="CO289" s="129"/>
      <c r="CP289" s="129"/>
      <c r="CQ289" s="134"/>
      <c r="CR289" s="133"/>
      <c r="CS289" s="133"/>
      <c r="CT289" s="133"/>
      <c r="CU289" s="135"/>
      <c r="CV289" s="280"/>
      <c r="CW289" s="135"/>
      <c r="CX289" s="133"/>
      <c r="CY289" s="133"/>
      <c r="CZ289" s="133"/>
      <c r="DA289" s="133"/>
      <c r="DB289" s="133"/>
      <c r="DC289" s="133"/>
      <c r="DD289" s="133"/>
      <c r="DE289" s="133"/>
      <c r="DF289" s="133"/>
      <c r="DG289" s="133"/>
      <c r="DH289" s="133"/>
      <c r="DI289" s="122"/>
      <c r="DJ289" s="129"/>
      <c r="DK289" s="214"/>
      <c r="DL289" s="129"/>
      <c r="DM289" s="122"/>
      <c r="DN289" s="129"/>
      <c r="DO289" s="122"/>
      <c r="DP289" s="129"/>
      <c r="DQ289" s="133"/>
      <c r="DR289" s="122"/>
      <c r="DS289" s="129"/>
      <c r="DT289" s="133"/>
      <c r="DU289" s="122"/>
      <c r="DV289" s="123"/>
      <c r="DW289" s="214"/>
      <c r="DX289" s="134"/>
      <c r="DY289" s="305"/>
      <c r="DZ289" s="134"/>
      <c r="EA289" s="122"/>
      <c r="EB289" s="129"/>
      <c r="EC289" s="122"/>
      <c r="ED289" s="129"/>
      <c r="EE289" s="122"/>
      <c r="EF289" s="129"/>
      <c r="EG289" s="122"/>
      <c r="EH289" s="124"/>
    </row>
  </sheetData>
  <sheetProtection sort="0" autoFilter="0"/>
  <autoFilter ref="A3:FB134">
    <filterColumn colId="9"/>
    <filterColumn colId="14"/>
    <filterColumn colId="17"/>
    <filterColumn colId="21"/>
    <filterColumn colId="33"/>
    <filterColumn colId="34"/>
    <filterColumn colId="39"/>
    <filterColumn colId="42"/>
    <filterColumn colId="44"/>
    <filterColumn colId="45"/>
    <filterColumn colId="46"/>
    <filterColumn colId="62"/>
    <filterColumn colId="73"/>
    <filterColumn colId="74"/>
    <filterColumn colId="75"/>
    <filterColumn colId="79"/>
    <filterColumn colId="82"/>
    <filterColumn colId="86" showButton="0"/>
    <filterColumn colId="89"/>
    <filterColumn colId="90" showButton="0"/>
    <filterColumn colId="91" hiddenButton="1" showButton="0"/>
    <filterColumn colId="92" hiddenButton="1" showButton="0"/>
    <filterColumn colId="93" hiddenButton="1" showButton="0"/>
    <filterColumn colId="101"/>
    <filterColumn colId="102"/>
    <filterColumn colId="103"/>
    <filterColumn colId="104"/>
    <filterColumn colId="105"/>
    <filterColumn colId="106"/>
    <filterColumn colId="107"/>
    <filterColumn colId="108"/>
    <filterColumn colId="109"/>
    <filterColumn colId="110"/>
    <filterColumn colId="111"/>
    <filterColumn colId="114"/>
    <filterColumn colId="115"/>
    <filterColumn colId="126"/>
    <filterColumn colId="128"/>
    <filterColumn colId="129"/>
    <filterColumn colId="139"/>
    <filterColumn colId="142"/>
  </autoFilter>
  <sortState ref="G153:G159">
    <sortCondition ref="G153"/>
  </sortState>
  <mergeCells count="75">
    <mergeCell ref="EI2:EK2"/>
    <mergeCell ref="EL2:EN2"/>
    <mergeCell ref="DY2:DZ2"/>
    <mergeCell ref="EI1:EO1"/>
    <mergeCell ref="DI2:DL2"/>
    <mergeCell ref="DI1:EH1"/>
    <mergeCell ref="EA2:EH2"/>
    <mergeCell ref="DR2:DS2"/>
    <mergeCell ref="DU2:DX2"/>
    <mergeCell ref="T1:AO1"/>
    <mergeCell ref="AP1:BC1"/>
    <mergeCell ref="BD1:BH2"/>
    <mergeCell ref="BI1:CC1"/>
    <mergeCell ref="T2:AB2"/>
    <mergeCell ref="BU2:BU3"/>
    <mergeCell ref="BN2:BP2"/>
    <mergeCell ref="AC2:AO2"/>
    <mergeCell ref="AP2:AY2"/>
    <mergeCell ref="AZ2:BA2"/>
    <mergeCell ref="BB2:BC2"/>
    <mergeCell ref="BT2:BT3"/>
    <mergeCell ref="BI2:BM2"/>
    <mergeCell ref="BX5:BY5"/>
    <mergeCell ref="BX7:BY7"/>
    <mergeCell ref="CX1:DH1"/>
    <mergeCell ref="CX2:DA2"/>
    <mergeCell ref="DB2:DH2"/>
    <mergeCell ref="CM3:CQ3"/>
    <mergeCell ref="BX6:BY6"/>
    <mergeCell ref="BX4:BY4"/>
    <mergeCell ref="CD2:CJ2"/>
    <mergeCell ref="BZ2:CC2"/>
    <mergeCell ref="A1:G1"/>
    <mergeCell ref="H1:S1"/>
    <mergeCell ref="D2:D3"/>
    <mergeCell ref="E2:E3"/>
    <mergeCell ref="CD1:CW1"/>
    <mergeCell ref="K2:K3"/>
    <mergeCell ref="L2:L3"/>
    <mergeCell ref="A2:A3"/>
    <mergeCell ref="B2:B3"/>
    <mergeCell ref="C2:C3"/>
    <mergeCell ref="F2:F3"/>
    <mergeCell ref="G2:G3"/>
    <mergeCell ref="H2:H3"/>
    <mergeCell ref="I2:I3"/>
    <mergeCell ref="CK2:CQ2"/>
    <mergeCell ref="CI3:CJ3"/>
    <mergeCell ref="A4:B4"/>
    <mergeCell ref="A5:B5"/>
    <mergeCell ref="CW2:CW3"/>
    <mergeCell ref="DM2:DN2"/>
    <mergeCell ref="DO2:DP2"/>
    <mergeCell ref="CV2:CV3"/>
    <mergeCell ref="BQ2:BS2"/>
    <mergeCell ref="CU2:CU3"/>
    <mergeCell ref="CR2:CR3"/>
    <mergeCell ref="CS2:CS3"/>
    <mergeCell ref="CT2:CT3"/>
    <mergeCell ref="BV2:BV3"/>
    <mergeCell ref="BW2:BW3"/>
    <mergeCell ref="BX2:BY2"/>
    <mergeCell ref="J2:J3"/>
    <mergeCell ref="M2:M3"/>
    <mergeCell ref="A9:B9"/>
    <mergeCell ref="A10:B10"/>
    <mergeCell ref="A6:B6"/>
    <mergeCell ref="A8:B8"/>
    <mergeCell ref="A7:B7"/>
    <mergeCell ref="N2:N3"/>
    <mergeCell ref="P2:P3"/>
    <mergeCell ref="Q2:Q3"/>
    <mergeCell ref="S2:S3"/>
    <mergeCell ref="O2:O3"/>
    <mergeCell ref="R2:R3"/>
  </mergeCells>
  <conditionalFormatting sqref="U11:U134">
    <cfRule type="cellIs" dxfId="335" priority="106" operator="lessThan">
      <formula>$U$7</formula>
    </cfRule>
    <cfRule type="cellIs" dxfId="334" priority="107" operator="greaterThan">
      <formula>$U$5</formula>
    </cfRule>
  </conditionalFormatting>
  <conditionalFormatting sqref="AC11:AC134">
    <cfRule type="cellIs" dxfId="333" priority="88" operator="lessThan">
      <formula>$AC$7</formula>
    </cfRule>
    <cfRule type="cellIs" dxfId="332" priority="89" operator="greaterThan">
      <formula>$AC$5</formula>
    </cfRule>
  </conditionalFormatting>
  <conditionalFormatting sqref="AB11:AB134">
    <cfRule type="cellIs" dxfId="331" priority="86" operator="lessThan">
      <formula>$AB$7</formula>
    </cfRule>
    <cfRule type="cellIs" dxfId="330" priority="87" operator="greaterThan">
      <formula>$AB$5</formula>
    </cfRule>
  </conditionalFormatting>
  <conditionalFormatting sqref="AV11:AV134">
    <cfRule type="cellIs" dxfId="329" priority="83" operator="lessThan">
      <formula>$AV$7</formula>
    </cfRule>
    <cfRule type="cellIs" dxfId="328" priority="84" operator="greaterThan">
      <formula>$AV$5</formula>
    </cfRule>
  </conditionalFormatting>
  <conditionalFormatting sqref="BI11:BI134">
    <cfRule type="cellIs" dxfId="327" priority="80" operator="lessThan">
      <formula>$BI$7</formula>
    </cfRule>
    <cfRule type="cellIs" dxfId="326" priority="81" operator="greaterThan">
      <formula>$BI$5</formula>
    </cfRule>
  </conditionalFormatting>
  <conditionalFormatting sqref="BU11:BU134">
    <cfRule type="cellIs" dxfId="325" priority="77" operator="lessThan">
      <formula>$BU$7</formula>
    </cfRule>
    <cfRule type="cellIs" dxfId="324" priority="78" operator="greaterThan">
      <formula>$BU$5</formula>
    </cfRule>
  </conditionalFormatting>
  <conditionalFormatting sqref="BX11:BY134">
    <cfRule type="cellIs" dxfId="323" priority="74" operator="lessThan">
      <formula>$BX$7</formula>
    </cfRule>
    <cfRule type="cellIs" dxfId="322" priority="75" operator="greaterThan">
      <formula>$BX$5</formula>
    </cfRule>
  </conditionalFormatting>
  <conditionalFormatting sqref="BZ11:BZ134">
    <cfRule type="cellIs" dxfId="321" priority="68" operator="lessThan">
      <formula>$BZ$7</formula>
    </cfRule>
    <cfRule type="cellIs" dxfId="320" priority="72" operator="greaterThan">
      <formula>$BZ$5</formula>
    </cfRule>
  </conditionalFormatting>
  <conditionalFormatting sqref="CA11:CA134">
    <cfRule type="cellIs" dxfId="319" priority="65" operator="lessThan">
      <formula>$CA$7</formula>
    </cfRule>
    <cfRule type="cellIs" dxfId="318" priority="66" operator="greaterThan">
      <formula>$CA$5</formula>
    </cfRule>
  </conditionalFormatting>
  <conditionalFormatting sqref="CB11:CB134">
    <cfRule type="cellIs" dxfId="317" priority="62" operator="lessThan">
      <formula>$CB$7</formula>
    </cfRule>
    <cfRule type="cellIs" dxfId="316" priority="63" operator="greaterThan">
      <formula>$CB$5</formula>
    </cfRule>
  </conditionalFormatting>
  <conditionalFormatting sqref="CC11:CC134">
    <cfRule type="cellIs" dxfId="315" priority="59" operator="lessThan">
      <formula>$CC$7</formula>
    </cfRule>
    <cfRule type="cellIs" dxfId="314" priority="60" operator="greaterThan">
      <formula>$CC$5</formula>
    </cfRule>
  </conditionalFormatting>
  <conditionalFormatting sqref="CJ11:CJ134">
    <cfRule type="cellIs" dxfId="313" priority="56" operator="lessThan">
      <formula>$CJ$7</formula>
    </cfRule>
    <cfRule type="cellIs" dxfId="312" priority="57" operator="greaterThan">
      <formula>$CJ$5</formula>
    </cfRule>
  </conditionalFormatting>
  <conditionalFormatting sqref="CU11:CU134">
    <cfRule type="cellIs" dxfId="311" priority="53" operator="lessThan">
      <formula>$CU$7</formula>
    </cfRule>
    <cfRule type="cellIs" dxfId="310" priority="54" operator="greaterThan">
      <formula>$CU$5</formula>
    </cfRule>
  </conditionalFormatting>
  <conditionalFormatting sqref="DX11:DZ134">
    <cfRule type="cellIs" dxfId="309" priority="51" operator="greaterThan">
      <formula>$DX$5</formula>
    </cfRule>
  </conditionalFormatting>
  <conditionalFormatting sqref="CV11:CV134">
    <cfRule type="cellIs" dxfId="308" priority="49" operator="lessThan">
      <formula>$CV$7</formula>
    </cfRule>
    <cfRule type="cellIs" dxfId="307" priority="50" operator="greaterThan">
      <formula>$CV$5</formula>
    </cfRule>
  </conditionalFormatting>
  <conditionalFormatting sqref="V11:V134">
    <cfRule type="cellIs" dxfId="306" priority="46" operator="lessThan">
      <formula>$V$7</formula>
    </cfRule>
    <cfRule type="cellIs" dxfId="305" priority="47" operator="greaterThan">
      <formula>$V$5</formula>
    </cfRule>
  </conditionalFormatting>
  <conditionalFormatting sqref="G1:G152 F1:F159 G154:G1048576 A1:E1048576 F161:F1048576 H1:CX1048576 DI1:XFD1048576 CY2:DB1048576 DC3:DH1048576">
    <cfRule type="containsBlanks" priority="4" stopIfTrue="1">
      <formula>LEN(TRIM(A1))=0</formula>
    </cfRule>
  </conditionalFormatting>
  <conditionalFormatting sqref="X11:X134">
    <cfRule type="cellIs" dxfId="304" priority="42" operator="lessThan">
      <formula>$X$7</formula>
    </cfRule>
    <cfRule type="cellIs" dxfId="303" priority="45" operator="greaterThan">
      <formula>$X$5</formula>
    </cfRule>
  </conditionalFormatting>
  <conditionalFormatting sqref="AD11:AD134">
    <cfRule type="cellIs" dxfId="302" priority="39" operator="lessThan">
      <formula>$AD$5</formula>
    </cfRule>
    <cfRule type="cellIs" dxfId="301" priority="40" operator="greaterThan">
      <formula>$AD$7</formula>
    </cfRule>
  </conditionalFormatting>
  <conditionalFormatting sqref="AE11:AE134">
    <cfRule type="cellIs" dxfId="300" priority="35" operator="lessThan">
      <formula>$AE$5</formula>
    </cfRule>
    <cfRule type="cellIs" dxfId="299" priority="37" operator="greaterThan">
      <formula>$AE$7</formula>
    </cfRule>
  </conditionalFormatting>
  <conditionalFormatting sqref="AF11:AF134">
    <cfRule type="cellIs" dxfId="298" priority="32" operator="lessThan">
      <formula>$AF$5</formula>
    </cfRule>
    <cfRule type="cellIs" dxfId="297" priority="34" operator="greaterThan">
      <formula>$AF$7</formula>
    </cfRule>
  </conditionalFormatting>
  <conditionalFormatting sqref="AG11:AG134">
    <cfRule type="cellIs" dxfId="296" priority="29" operator="lessThan">
      <formula>$AG$5</formula>
    </cfRule>
    <cfRule type="cellIs" dxfId="295" priority="31" operator="greaterThan">
      <formula>$AG$7</formula>
    </cfRule>
  </conditionalFormatting>
  <conditionalFormatting sqref="AL11:AL134">
    <cfRule type="cellIs" dxfId="294" priority="26" operator="lessThan">
      <formula>$AL$7</formula>
    </cfRule>
    <cfRule type="cellIs" dxfId="293" priority="28" operator="greaterThan">
      <formula>$AL$5</formula>
    </cfRule>
  </conditionalFormatting>
  <conditionalFormatting sqref="AO11:AO134">
    <cfRule type="cellIs" dxfId="292" priority="22" operator="greaterThan">
      <formula>$AO$5</formula>
    </cfRule>
  </conditionalFormatting>
  <conditionalFormatting sqref="Z11:Z134">
    <cfRule type="cellIs" dxfId="291" priority="21" operator="greaterThan">
      <formula>$Z$5</formula>
    </cfRule>
  </conditionalFormatting>
  <conditionalFormatting sqref="AA11:AA134">
    <cfRule type="cellIs" dxfId="290" priority="16" operator="lessThan">
      <formula>$AA$7</formula>
    </cfRule>
    <cfRule type="cellIs" dxfId="289" priority="19" operator="greaterThan">
      <formula>$AA$5</formula>
    </cfRule>
  </conditionalFormatting>
  <conditionalFormatting sqref="BJ11:BJ134">
    <cfRule type="colorScale" priority="13">
      <colorScale>
        <cfvo type="num" val="90"/>
        <cfvo type="num" val="100"/>
        <cfvo type="num" val="120"/>
        <color rgb="FFFFFF00"/>
        <color rgb="FFFFFFFF"/>
        <color rgb="FFFF4646"/>
      </colorScale>
    </cfRule>
  </conditionalFormatting>
  <conditionalFormatting sqref="DL11:DL134">
    <cfRule type="cellIs" dxfId="288" priority="10" operator="greaterThan">
      <formula>$DL$5</formula>
    </cfRule>
  </conditionalFormatting>
  <conditionalFormatting sqref="EO11:EO134">
    <cfRule type="cellIs" dxfId="287" priority="9" operator="greaterThan">
      <formula>$EO$5</formula>
    </cfRule>
  </conditionalFormatting>
  <conditionalFormatting sqref="DK11:DK134">
    <cfRule type="cellIs" dxfId="286" priority="8" operator="greaterThan">
      <formula>$DK$5</formula>
    </cfRule>
  </conditionalFormatting>
  <conditionalFormatting sqref="DW11:DW134">
    <cfRule type="cellIs" dxfId="285" priority="7" operator="greaterThan">
      <formula>$DW$5</formula>
    </cfRule>
  </conditionalFormatting>
  <conditionalFormatting sqref="A11:A134">
    <cfRule type="cellIs" dxfId="284" priority="5" operator="greaterThan">
      <formula>TODAY()</formula>
    </cfRule>
    <cfRule type="cellIs" dxfId="283" priority="6" operator="equal">
      <formula>$A$152</formula>
    </cfRule>
  </conditionalFormatting>
  <conditionalFormatting sqref="AM11:AM134">
    <cfRule type="cellIs" dxfId="282" priority="24" operator="lessThan">
      <formula>$AM$7</formula>
    </cfRule>
    <cfRule type="cellIs" dxfId="281" priority="25" operator="greaterThan">
      <formula>$AM$5</formula>
    </cfRule>
  </conditionalFormatting>
  <dataValidations count="28">
    <dataValidation type="list" allowBlank="1" showInputMessage="1" showErrorMessage="1" sqref="CD11:CD134">
      <formula1>$CD$153:$CD$157</formula1>
    </dataValidation>
    <dataValidation type="list" allowBlank="1" showInputMessage="1" showErrorMessage="1" sqref="CK11:CK134">
      <formula1>$CK$153:$CK$155</formula1>
    </dataValidation>
    <dataValidation type="list" allowBlank="1" showInputMessage="1" showErrorMessage="1" sqref="DR11:DR134">
      <formula1>$DR$153:$DR$156</formula1>
    </dataValidation>
    <dataValidation type="list" allowBlank="1" showInputMessage="1" showErrorMessage="1" sqref="DU11:DU134">
      <formula1>$DU$153:$DU$156</formula1>
    </dataValidation>
    <dataValidation type="list" allowBlank="1" showInputMessage="1" showErrorMessage="1" sqref="DI11:DI134">
      <formula1>$DI$153:$DI$155</formula1>
    </dataValidation>
    <dataValidation type="list" allowBlank="1" showInputMessage="1" showErrorMessage="1" sqref="DM11:DM134">
      <formula1>$DM$153:$DM$154</formula1>
    </dataValidation>
    <dataValidation type="list" allowBlank="1" showInputMessage="1" showErrorMessage="1" sqref="DO11:DO134">
      <formula1>$DO$153:$DO$154</formula1>
    </dataValidation>
    <dataValidation type="list" allowBlank="1" showInputMessage="1" showErrorMessage="1" sqref="L11:L134">
      <formula1>$L$153:$L$158</formula1>
    </dataValidation>
    <dataValidation type="list" allowBlank="1" showInputMessage="1" showErrorMessage="1" sqref="H11:H134">
      <formula1>$H$153:$H$159</formula1>
    </dataValidation>
    <dataValidation type="list" allowBlank="1" showInputMessage="1" showErrorMessage="1" sqref="G11:G134">
      <formula1>$G$153:$G$160</formula1>
    </dataValidation>
    <dataValidation type="list" allowBlank="1" showInputMessage="1" showErrorMessage="1" sqref="F11:F134">
      <formula1>$F$153:$F$160</formula1>
    </dataValidation>
    <dataValidation type="list" allowBlank="1" showInputMessage="1" showErrorMessage="1" sqref="E11:E134">
      <formula1>$E$153:$E$160</formula1>
    </dataValidation>
    <dataValidation type="list" showInputMessage="1" showErrorMessage="1" sqref="D11:D134">
      <formula1>$D$153:$D$160</formula1>
    </dataValidation>
    <dataValidation type="list" allowBlank="1" showInputMessage="1" showErrorMessage="1" sqref="C11:C134">
      <formula1>$C$153:$C$156</formula1>
    </dataValidation>
    <dataValidation type="list" allowBlank="1" showInputMessage="1" showErrorMessage="1" sqref="M11:M134">
      <formula1>$M$153:$M$156</formula1>
    </dataValidation>
    <dataValidation type="list" allowBlank="1" showInputMessage="1" showErrorMessage="1" sqref="O11:O134">
      <formula1>$O$153:$O$154</formula1>
    </dataValidation>
    <dataValidation type="list" allowBlank="1" showInputMessage="1" showErrorMessage="1" sqref="B131:B132 B127:B128 B123:B124 B119:B120 B115:B116 B111:B112 B107:B108 B103:B104 B99:B100 B95:B96 B91:B92 B87:B88 B83:B84 B79:B80 B75:B76 B71:B72 B67:B68 B63:B64 B59:B60 B55:B56 B51:B52 B47:B48 B43:B44 B39:B40 B35:B36 B31:B32 B27:B28 B23:B24 B19:B20 B15:B16 B11:B12">
      <formula1>$B$152:$B$200</formula1>
    </dataValidation>
    <dataValidation type="list" allowBlank="1" showInputMessage="1" showErrorMessage="1" sqref="B13:B14 B133:B134 B129:B130 B125:B126 B121:B122 B117:B118 B113:B114 B109:B110 B105:B106 B101:B102 B97:B98 B93:B94 B89:B90 B85:B86 B81:B82 B77:B78 B73:B74 B69:B70 B65:B66 B61:B62 B57:B58 B53:B54 B49:B50 B45:B46 B41:B42 B37:B38 B33:B34 B29:B30 B25:B26 B21:B22 B17:B18">
      <formula1>$B$201:$B$249</formula1>
    </dataValidation>
    <dataValidation type="whole" allowBlank="1" showInputMessage="1" showErrorMessage="1" sqref="AD11:AG132">
      <formula1>-100</formula1>
      <formula2>0</formula2>
    </dataValidation>
    <dataValidation type="decimal" allowBlank="1" showInputMessage="1" showErrorMessage="1" sqref="I11:I134">
      <formula1>10</formula1>
      <formula2>40</formula2>
    </dataValidation>
    <dataValidation type="decimal" allowBlank="1" showInputMessage="1" showErrorMessage="1" sqref="K11:K132">
      <formula1>0</formula1>
      <formula2>30</formula2>
    </dataValidation>
    <dataValidation type="whole" allowBlank="1" showInputMessage="1" showErrorMessage="1" sqref="N11:N134">
      <formula1>2000</formula1>
      <formula2>2850</formula2>
    </dataValidation>
    <dataValidation type="decimal" allowBlank="1" showInputMessage="1" showErrorMessage="1" sqref="P11:P134">
      <formula1>0</formula1>
      <formula2>2000</formula2>
    </dataValidation>
    <dataValidation type="decimal" allowBlank="1" showInputMessage="1" showErrorMessage="1" sqref="T11:T134">
      <formula1>0</formula1>
      <formula2>5000</formula2>
    </dataValidation>
    <dataValidation type="whole" allowBlank="1" showInputMessage="1" showErrorMessage="1" sqref="U11:U134">
      <formula1>980</formula1>
      <formula2>1020</formula2>
    </dataValidation>
    <dataValidation type="decimal" allowBlank="1" showInputMessage="1" showErrorMessage="1" sqref="V11:V134">
      <formula1>0.9</formula1>
      <formula2>1.1</formula2>
    </dataValidation>
    <dataValidation type="whole" allowBlank="1" showInputMessage="1" showErrorMessage="1" sqref="CI11:CI134 CL11:CL134">
      <formula1>0</formula1>
      <formula2>200</formula2>
    </dataValidation>
    <dataValidation type="whole" allowBlank="1" showInputMessage="1" showErrorMessage="1" sqref="CM11:CM134">
      <formula1>0</formula1>
      <formula2>100</formula2>
    </dataValidation>
  </dataValidations>
  <pageMargins left="0.15748031496062992" right="0.15748031496062992" top="0.74803149606299213" bottom="0.74803149606299213" header="0.31496062992125984" footer="0.31496062992125984"/>
  <pageSetup paperSize="9" scale="10" fitToWidth="3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>
  <sheetPr codeName="Лист2" filterMode="1">
    <pageSetUpPr fitToPage="1"/>
  </sheetPr>
  <dimension ref="A1:DF289"/>
  <sheetViews>
    <sheetView zoomScale="64" zoomScaleNormal="64" workbookViewId="0">
      <pane xSplit="2" ySplit="7" topLeftCell="C8" activePane="bottomRight" state="frozen"/>
      <selection activeCell="CZ22" sqref="CZ22"/>
      <selection pane="topRight" activeCell="CZ22" sqref="CZ22"/>
      <selection pane="bottomLeft" activeCell="CZ22" sqref="CZ22"/>
      <selection pane="bottomRight" activeCell="CW67" sqref="CW67"/>
    </sheetView>
  </sheetViews>
  <sheetFormatPr defaultRowHeight="15.75" outlineLevelRow="2" outlineLevelCol="1"/>
  <cols>
    <col min="1" max="1" width="16.85546875" style="142" customWidth="1"/>
    <col min="2" max="2" width="13.7109375" style="137" bestFit="1" customWidth="1"/>
    <col min="3" max="3" width="5.42578125" style="137" customWidth="1"/>
    <col min="4" max="4" width="23" style="137" bestFit="1" customWidth="1"/>
    <col min="5" max="6" width="20.42578125" style="137" bestFit="1" customWidth="1"/>
    <col min="7" max="7" width="21.140625" style="143" bestFit="1" customWidth="1"/>
    <col min="8" max="8" width="11.7109375" style="144" customWidth="1"/>
    <col min="9" max="9" width="8.7109375" style="137" customWidth="1"/>
    <col min="10" max="10" width="17" style="137" bestFit="1" customWidth="1"/>
    <col min="11" max="11" width="10.85546875" style="147" bestFit="1" customWidth="1"/>
    <col min="12" max="12" width="10" style="137" customWidth="1"/>
    <col min="13" max="13" width="4.7109375" style="137" customWidth="1"/>
    <col min="14" max="14" width="9.140625" style="137" bestFit="1" customWidth="1"/>
    <col min="15" max="16" width="9.140625" style="137" customWidth="1"/>
    <col min="17" max="17" width="8.140625" style="145" customWidth="1"/>
    <col min="18" max="18" width="11.5703125" style="144" bestFit="1" customWidth="1"/>
    <col min="19" max="19" width="7.28515625" style="137" bestFit="1" customWidth="1"/>
    <col min="20" max="20" width="11.5703125" style="137" bestFit="1" customWidth="1"/>
    <col min="21" max="21" width="9.140625" style="147" bestFit="1" customWidth="1"/>
    <col min="22" max="22" width="6" style="137" customWidth="1"/>
    <col min="23" max="23" width="11.5703125" style="146" bestFit="1" customWidth="1"/>
    <col min="24" max="24" width="7.28515625" style="137" customWidth="1"/>
    <col min="25" max="25" width="7.7109375" style="137" customWidth="1"/>
    <col min="26" max="26" width="7.28515625" style="143" customWidth="1"/>
    <col min="27" max="27" width="7.28515625" style="136" customWidth="1"/>
    <col min="28" max="28" width="10" style="202" bestFit="1" customWidth="1"/>
    <col min="29" max="31" width="7.28515625" style="202" customWidth="1"/>
    <col min="32" max="33" width="7.28515625" style="137" customWidth="1"/>
    <col min="34" max="34" width="7.5703125" style="137" customWidth="1"/>
    <col min="35" max="35" width="7.28515625" style="137" customWidth="1"/>
    <col min="36" max="36" width="7.28515625" style="143" customWidth="1"/>
    <col min="37" max="37" width="9.7109375" style="144" customWidth="1"/>
    <col min="38" max="38" width="9.7109375" style="136" customWidth="1"/>
    <col min="39" max="41" width="9.7109375" style="137" customWidth="1"/>
    <col min="42" max="42" width="8.42578125" style="174" customWidth="1"/>
    <col min="43" max="44" width="9.7109375" style="137" customWidth="1"/>
    <col min="45" max="45" width="6.7109375" style="148" customWidth="1"/>
    <col min="46" max="46" width="10.7109375" style="144" customWidth="1"/>
    <col min="47" max="47" width="10.7109375" style="148" customWidth="1"/>
    <col min="48" max="48" width="10.7109375" style="149" customWidth="1"/>
    <col min="49" max="49" width="10.7109375" style="150" customWidth="1"/>
    <col min="50" max="50" width="9.7109375" style="149" customWidth="1"/>
    <col min="51" max="52" width="7.28515625" style="151" customWidth="1"/>
    <col min="53" max="53" width="7.28515625" style="137" customWidth="1"/>
    <col min="54" max="54" width="7.28515625" style="143" customWidth="1"/>
    <col min="55" max="55" width="9.7109375" style="144" customWidth="1"/>
    <col min="56" max="57" width="9.7109375" style="137" customWidth="1"/>
    <col min="58" max="58" width="9.7109375" style="148" customWidth="1"/>
    <col min="59" max="59" width="9.7109375" style="144" customWidth="1"/>
    <col min="60" max="60" width="9.7109375" style="137" customWidth="1"/>
    <col min="61" max="61" width="9.7109375" style="148" customWidth="1"/>
    <col min="62" max="62" width="9.7109375" style="144" customWidth="1"/>
    <col min="63" max="63" width="9.7109375" style="137" customWidth="1"/>
    <col min="64" max="64" width="9.7109375" style="148" customWidth="1"/>
    <col min="65" max="66" width="9.7109375" style="152" customWidth="1"/>
    <col min="67" max="67" width="11.5703125" style="152" bestFit="1" customWidth="1"/>
    <col min="68" max="68" width="6.7109375" style="144" customWidth="1"/>
    <col min="69" max="69" width="6.7109375" style="137" customWidth="1"/>
    <col min="70" max="70" width="6.7109375" style="143" customWidth="1"/>
    <col min="71" max="71" width="13.140625" style="144" bestFit="1" customWidth="1"/>
    <col min="72" max="72" width="17.28515625" style="137" hidden="1" customWidth="1" outlineLevel="1"/>
    <col min="73" max="74" width="12" style="137" hidden="1" customWidth="1" outlineLevel="1"/>
    <col min="75" max="75" width="10.42578125" style="137" bestFit="1" customWidth="1" collapsed="1"/>
    <col min="76" max="76" width="10.140625" style="153" customWidth="1"/>
    <col min="77" max="77" width="16.85546875" style="144" bestFit="1" customWidth="1"/>
    <col min="78" max="78" width="10.42578125" style="137" bestFit="1" customWidth="1"/>
    <col min="79" max="81" width="10.42578125" style="148" hidden="1" customWidth="1" outlineLevel="1"/>
    <col min="82" max="82" width="11.42578125" style="153" bestFit="1" customWidth="1" collapsed="1"/>
    <col min="83" max="87" width="9.140625" style="152"/>
    <col min="88" max="88" width="9.140625" style="154"/>
    <col min="89" max="89" width="18.7109375" style="144" bestFit="1" customWidth="1"/>
    <col min="90" max="90" width="9.7109375" style="148" customWidth="1"/>
    <col min="91" max="91" width="14" style="144" bestFit="1" customWidth="1"/>
    <col min="92" max="92" width="9.7109375" style="148" customWidth="1"/>
    <col min="93" max="93" width="11.28515625" style="144" customWidth="1"/>
    <col min="94" max="94" width="9.7109375" style="148" customWidth="1"/>
    <col min="95" max="95" width="13.5703125" style="152" customWidth="1"/>
    <col min="96" max="96" width="18.85546875" style="144" bestFit="1" customWidth="1"/>
    <col min="97" max="97" width="9.28515625" style="148" customWidth="1"/>
    <col min="98" max="98" width="14.7109375" style="152" bestFit="1" customWidth="1"/>
    <col min="99" max="99" width="18.28515625" style="144" bestFit="1" customWidth="1"/>
    <col min="100" max="100" width="9.7109375" style="137" customWidth="1"/>
    <col min="101" max="101" width="9.140625" style="215" customWidth="1"/>
    <col min="102" max="102" width="9.7109375" style="144" customWidth="1"/>
    <col min="103" max="103" width="9.7109375" style="148" customWidth="1"/>
    <col min="104" max="104" width="9.7109375" style="144" customWidth="1"/>
    <col min="105" max="105" width="9.7109375" style="148" customWidth="1"/>
    <col min="106" max="106" width="9.7109375" style="144" customWidth="1"/>
    <col min="107" max="107" width="9.7109375" style="148" customWidth="1"/>
    <col min="108" max="108" width="9.7109375" style="144" customWidth="1"/>
    <col min="109" max="109" width="9.7109375" style="143" customWidth="1"/>
    <col min="110" max="110" width="9.140625" style="136"/>
    <col min="111" max="16384" width="9.140625" style="137"/>
  </cols>
  <sheetData>
    <row r="1" spans="1:110" s="26" customFormat="1" ht="24.75" customHeight="1" thickBot="1">
      <c r="A1" s="776" t="s">
        <v>32</v>
      </c>
      <c r="B1" s="777"/>
      <c r="C1" s="777"/>
      <c r="D1" s="777"/>
      <c r="E1" s="777"/>
      <c r="F1" s="777"/>
      <c r="G1" s="778"/>
      <c r="H1" s="779" t="s">
        <v>33</v>
      </c>
      <c r="I1" s="780"/>
      <c r="J1" s="780"/>
      <c r="K1" s="780"/>
      <c r="L1" s="780"/>
      <c r="M1" s="780"/>
      <c r="N1" s="780"/>
      <c r="O1" s="780"/>
      <c r="P1" s="780"/>
      <c r="Q1" s="781"/>
      <c r="R1" s="782" t="s">
        <v>52</v>
      </c>
      <c r="S1" s="783"/>
      <c r="T1" s="783"/>
      <c r="U1" s="783"/>
      <c r="V1" s="783"/>
      <c r="W1" s="783"/>
      <c r="X1" s="783"/>
      <c r="Y1" s="783"/>
      <c r="Z1" s="783"/>
      <c r="AA1" s="783"/>
      <c r="AB1" s="783"/>
      <c r="AC1" s="783"/>
      <c r="AD1" s="783"/>
      <c r="AE1" s="783"/>
      <c r="AF1" s="783"/>
      <c r="AG1" s="783"/>
      <c r="AH1" s="783"/>
      <c r="AI1" s="783"/>
      <c r="AJ1" s="784"/>
      <c r="AK1" s="785" t="s">
        <v>83</v>
      </c>
      <c r="AL1" s="786"/>
      <c r="AM1" s="787"/>
      <c r="AN1" s="787"/>
      <c r="AO1" s="787"/>
      <c r="AP1" s="787"/>
      <c r="AQ1" s="787"/>
      <c r="AR1" s="787"/>
      <c r="AS1" s="787"/>
      <c r="AT1" s="787"/>
      <c r="AU1" s="787"/>
      <c r="AV1" s="787"/>
      <c r="AW1" s="788"/>
      <c r="AX1" s="789" t="s">
        <v>99</v>
      </c>
      <c r="AY1" s="790"/>
      <c r="AZ1" s="790"/>
      <c r="BA1" s="790"/>
      <c r="BB1" s="791"/>
      <c r="BC1" s="795" t="s">
        <v>64</v>
      </c>
      <c r="BD1" s="796"/>
      <c r="BE1" s="796"/>
      <c r="BF1" s="796"/>
      <c r="BG1" s="796"/>
      <c r="BH1" s="796"/>
      <c r="BI1" s="796"/>
      <c r="BJ1" s="796"/>
      <c r="BK1" s="796"/>
      <c r="BL1" s="796"/>
      <c r="BM1" s="796"/>
      <c r="BN1" s="796"/>
      <c r="BO1" s="796"/>
      <c r="BP1" s="796"/>
      <c r="BQ1" s="796"/>
      <c r="BR1" s="797"/>
      <c r="BS1" s="804" t="s">
        <v>107</v>
      </c>
      <c r="BT1" s="805"/>
      <c r="BU1" s="805"/>
      <c r="BV1" s="805"/>
      <c r="BW1" s="805"/>
      <c r="BX1" s="805"/>
      <c r="BY1" s="805"/>
      <c r="BZ1" s="805"/>
      <c r="CA1" s="805"/>
      <c r="CB1" s="805"/>
      <c r="CC1" s="805"/>
      <c r="CD1" s="805"/>
      <c r="CE1" s="805"/>
      <c r="CF1" s="805"/>
      <c r="CG1" s="805"/>
      <c r="CH1" s="805"/>
      <c r="CI1" s="805"/>
      <c r="CJ1" s="806"/>
      <c r="CK1" s="767" t="s">
        <v>106</v>
      </c>
      <c r="CL1" s="767"/>
      <c r="CM1" s="767"/>
      <c r="CN1" s="767"/>
      <c r="CO1" s="767"/>
      <c r="CP1" s="767"/>
      <c r="CQ1" s="767"/>
      <c r="CR1" s="767"/>
      <c r="CS1" s="767"/>
      <c r="CT1" s="767"/>
      <c r="CU1" s="767"/>
      <c r="CV1" s="767"/>
      <c r="CW1" s="767"/>
      <c r="CX1" s="767"/>
      <c r="CY1" s="767"/>
      <c r="CZ1" s="767"/>
      <c r="DA1" s="767"/>
      <c r="DB1" s="767"/>
      <c r="DC1" s="767"/>
      <c r="DD1" s="767"/>
      <c r="DE1" s="767"/>
      <c r="DF1" s="25"/>
    </row>
    <row r="2" spans="1:110" s="29" customFormat="1" ht="27" customHeight="1" thickBot="1">
      <c r="A2" s="768" t="s">
        <v>31</v>
      </c>
      <c r="B2" s="770" t="s">
        <v>37</v>
      </c>
      <c r="C2" s="770" t="s">
        <v>51</v>
      </c>
      <c r="D2" s="770" t="s">
        <v>38</v>
      </c>
      <c r="E2" s="770" t="s">
        <v>39</v>
      </c>
      <c r="F2" s="770" t="s">
        <v>40</v>
      </c>
      <c r="G2" s="772" t="s">
        <v>41</v>
      </c>
      <c r="H2" s="774" t="s">
        <v>35</v>
      </c>
      <c r="I2" s="798" t="s">
        <v>42</v>
      </c>
      <c r="J2" s="798" t="s">
        <v>196</v>
      </c>
      <c r="K2" s="800" t="s">
        <v>197</v>
      </c>
      <c r="L2" s="802" t="s">
        <v>36</v>
      </c>
      <c r="M2" s="807" t="s">
        <v>34</v>
      </c>
      <c r="N2" s="807" t="s">
        <v>221</v>
      </c>
      <c r="O2" s="807" t="s">
        <v>43</v>
      </c>
      <c r="P2" s="807" t="s">
        <v>44</v>
      </c>
      <c r="Q2" s="809" t="s">
        <v>178</v>
      </c>
      <c r="R2" s="811" t="s">
        <v>81</v>
      </c>
      <c r="S2" s="812"/>
      <c r="T2" s="812"/>
      <c r="U2" s="812"/>
      <c r="V2" s="812"/>
      <c r="W2" s="812"/>
      <c r="X2" s="812"/>
      <c r="Y2" s="812"/>
      <c r="Z2" s="813"/>
      <c r="AA2" s="812" t="s">
        <v>82</v>
      </c>
      <c r="AB2" s="812"/>
      <c r="AC2" s="812"/>
      <c r="AD2" s="812"/>
      <c r="AE2" s="812"/>
      <c r="AF2" s="812"/>
      <c r="AG2" s="812"/>
      <c r="AH2" s="812"/>
      <c r="AI2" s="812"/>
      <c r="AJ2" s="813"/>
      <c r="AK2" s="814" t="s">
        <v>100</v>
      </c>
      <c r="AL2" s="815"/>
      <c r="AM2" s="816"/>
      <c r="AN2" s="816"/>
      <c r="AO2" s="816"/>
      <c r="AP2" s="816"/>
      <c r="AQ2" s="816"/>
      <c r="AR2" s="816"/>
      <c r="AS2" s="817"/>
      <c r="AT2" s="814" t="s">
        <v>92</v>
      </c>
      <c r="AU2" s="817"/>
      <c r="AV2" s="814" t="s">
        <v>101</v>
      </c>
      <c r="AW2" s="817"/>
      <c r="AX2" s="792"/>
      <c r="AY2" s="793"/>
      <c r="AZ2" s="793"/>
      <c r="BA2" s="793"/>
      <c r="BB2" s="794"/>
      <c r="BC2" s="753" t="s">
        <v>60</v>
      </c>
      <c r="BD2" s="754"/>
      <c r="BE2" s="754"/>
      <c r="BF2" s="755"/>
      <c r="BG2" s="753" t="s">
        <v>61</v>
      </c>
      <c r="BH2" s="754"/>
      <c r="BI2" s="755"/>
      <c r="BJ2" s="753" t="s">
        <v>62</v>
      </c>
      <c r="BK2" s="754"/>
      <c r="BL2" s="755"/>
      <c r="BM2" s="756" t="s">
        <v>63</v>
      </c>
      <c r="BN2" s="756" t="s">
        <v>182</v>
      </c>
      <c r="BO2" s="758" t="s">
        <v>183</v>
      </c>
      <c r="BP2" s="760" t="s">
        <v>105</v>
      </c>
      <c r="BQ2" s="761"/>
      <c r="BR2" s="762"/>
      <c r="BS2" s="763" t="s">
        <v>115</v>
      </c>
      <c r="BT2" s="764"/>
      <c r="BU2" s="764"/>
      <c r="BV2" s="764"/>
      <c r="BW2" s="764"/>
      <c r="BX2" s="765"/>
      <c r="BY2" s="763" t="s">
        <v>116</v>
      </c>
      <c r="BZ2" s="764"/>
      <c r="CA2" s="766"/>
      <c r="CB2" s="766"/>
      <c r="CC2" s="766"/>
      <c r="CD2" s="765"/>
      <c r="CE2" s="751" t="s">
        <v>108</v>
      </c>
      <c r="CF2" s="751" t="s">
        <v>109</v>
      </c>
      <c r="CG2" s="751" t="s">
        <v>110</v>
      </c>
      <c r="CH2" s="751" t="s">
        <v>111</v>
      </c>
      <c r="CI2" s="751" t="s">
        <v>112</v>
      </c>
      <c r="CJ2" s="747" t="s">
        <v>113</v>
      </c>
      <c r="CK2" s="738" t="s">
        <v>124</v>
      </c>
      <c r="CL2" s="740"/>
      <c r="CM2" s="738" t="s">
        <v>125</v>
      </c>
      <c r="CN2" s="740"/>
      <c r="CO2" s="738" t="s">
        <v>126</v>
      </c>
      <c r="CP2" s="740"/>
      <c r="CQ2" s="27" t="s">
        <v>121</v>
      </c>
      <c r="CR2" s="749" t="s">
        <v>122</v>
      </c>
      <c r="CS2" s="750"/>
      <c r="CT2" s="27" t="s">
        <v>123</v>
      </c>
      <c r="CU2" s="738" t="s">
        <v>129</v>
      </c>
      <c r="CV2" s="739"/>
      <c r="CW2" s="740"/>
      <c r="CX2" s="738" t="s">
        <v>128</v>
      </c>
      <c r="CY2" s="739"/>
      <c r="CZ2" s="739"/>
      <c r="DA2" s="739"/>
      <c r="DB2" s="739"/>
      <c r="DC2" s="739"/>
      <c r="DD2" s="739"/>
      <c r="DE2" s="740"/>
      <c r="DF2" s="28"/>
    </row>
    <row r="3" spans="1:110" s="53" customFormat="1" ht="242.25" customHeight="1" thickBot="1">
      <c r="A3" s="769"/>
      <c r="B3" s="771"/>
      <c r="C3" s="771"/>
      <c r="D3" s="771"/>
      <c r="E3" s="771"/>
      <c r="F3" s="771"/>
      <c r="G3" s="773"/>
      <c r="H3" s="775"/>
      <c r="I3" s="799"/>
      <c r="J3" s="799"/>
      <c r="K3" s="801"/>
      <c r="L3" s="803"/>
      <c r="M3" s="808"/>
      <c r="N3" s="808"/>
      <c r="O3" s="808"/>
      <c r="P3" s="808"/>
      <c r="Q3" s="810"/>
      <c r="R3" s="30" t="s">
        <v>45</v>
      </c>
      <c r="S3" s="31" t="s">
        <v>46</v>
      </c>
      <c r="T3" s="31" t="s">
        <v>47</v>
      </c>
      <c r="U3" s="163" t="s">
        <v>48</v>
      </c>
      <c r="V3" s="31" t="s">
        <v>49</v>
      </c>
      <c r="W3" s="32" t="s">
        <v>50</v>
      </c>
      <c r="X3" s="31" t="s">
        <v>72</v>
      </c>
      <c r="Y3" s="31" t="s">
        <v>73</v>
      </c>
      <c r="Z3" s="33" t="s">
        <v>79</v>
      </c>
      <c r="AA3" s="34" t="s">
        <v>80</v>
      </c>
      <c r="AB3" s="192" t="s">
        <v>70</v>
      </c>
      <c r="AC3" s="192" t="s">
        <v>67</v>
      </c>
      <c r="AD3" s="192" t="s">
        <v>68</v>
      </c>
      <c r="AE3" s="192" t="s">
        <v>69</v>
      </c>
      <c r="AF3" s="31" t="s">
        <v>74</v>
      </c>
      <c r="AG3" s="31" t="s">
        <v>75</v>
      </c>
      <c r="AH3" s="31" t="s">
        <v>65</v>
      </c>
      <c r="AI3" s="31" t="s">
        <v>66</v>
      </c>
      <c r="AJ3" s="33" t="s">
        <v>71</v>
      </c>
      <c r="AK3" s="35" t="s">
        <v>87</v>
      </c>
      <c r="AL3" s="175" t="s">
        <v>199</v>
      </c>
      <c r="AM3" s="36" t="s">
        <v>86</v>
      </c>
      <c r="AN3" s="36" t="s">
        <v>200</v>
      </c>
      <c r="AO3" s="36" t="s">
        <v>201</v>
      </c>
      <c r="AP3" s="164" t="s">
        <v>90</v>
      </c>
      <c r="AQ3" s="36" t="s">
        <v>89</v>
      </c>
      <c r="AR3" s="36" t="s">
        <v>91</v>
      </c>
      <c r="AS3" s="37" t="s">
        <v>88</v>
      </c>
      <c r="AT3" s="35" t="s">
        <v>84</v>
      </c>
      <c r="AU3" s="37" t="s">
        <v>85</v>
      </c>
      <c r="AV3" s="35" t="s">
        <v>84</v>
      </c>
      <c r="AW3" s="38" t="s">
        <v>85</v>
      </c>
      <c r="AX3" s="39" t="s">
        <v>94</v>
      </c>
      <c r="AY3" s="40" t="s">
        <v>95</v>
      </c>
      <c r="AZ3" s="40" t="s">
        <v>96</v>
      </c>
      <c r="BA3" s="40" t="s">
        <v>97</v>
      </c>
      <c r="BB3" s="41" t="s">
        <v>98</v>
      </c>
      <c r="BC3" s="42" t="s">
        <v>53</v>
      </c>
      <c r="BD3" s="43" t="s">
        <v>54</v>
      </c>
      <c r="BE3" s="43" t="s">
        <v>55</v>
      </c>
      <c r="BF3" s="44" t="s">
        <v>56</v>
      </c>
      <c r="BG3" s="42" t="s">
        <v>57</v>
      </c>
      <c r="BH3" s="43" t="s">
        <v>58</v>
      </c>
      <c r="BI3" s="44" t="s">
        <v>59</v>
      </c>
      <c r="BJ3" s="42" t="s">
        <v>57</v>
      </c>
      <c r="BK3" s="43" t="s">
        <v>58</v>
      </c>
      <c r="BL3" s="44" t="s">
        <v>59</v>
      </c>
      <c r="BM3" s="757"/>
      <c r="BN3" s="757"/>
      <c r="BO3" s="759"/>
      <c r="BP3" s="42" t="s">
        <v>103</v>
      </c>
      <c r="BQ3" s="43" t="s">
        <v>102</v>
      </c>
      <c r="BR3" s="45" t="s">
        <v>104</v>
      </c>
      <c r="BS3" s="46" t="s">
        <v>117</v>
      </c>
      <c r="BT3" s="188"/>
      <c r="BU3" s="188" t="s">
        <v>188</v>
      </c>
      <c r="BV3" s="188" t="s">
        <v>187</v>
      </c>
      <c r="BW3" s="741" t="s">
        <v>118</v>
      </c>
      <c r="BX3" s="742"/>
      <c r="BY3" s="46" t="s">
        <v>117</v>
      </c>
      <c r="BZ3" s="741" t="s">
        <v>118</v>
      </c>
      <c r="CA3" s="743"/>
      <c r="CB3" s="743"/>
      <c r="CC3" s="743"/>
      <c r="CD3" s="742"/>
      <c r="CE3" s="752"/>
      <c r="CF3" s="752"/>
      <c r="CG3" s="752"/>
      <c r="CH3" s="752"/>
      <c r="CI3" s="752"/>
      <c r="CJ3" s="748"/>
      <c r="CK3" s="47" t="s">
        <v>117</v>
      </c>
      <c r="CL3" s="48" t="s">
        <v>127</v>
      </c>
      <c r="CM3" s="47" t="s">
        <v>117</v>
      </c>
      <c r="CN3" s="48" t="s">
        <v>127</v>
      </c>
      <c r="CO3" s="47" t="s">
        <v>117</v>
      </c>
      <c r="CP3" s="48" t="s">
        <v>127</v>
      </c>
      <c r="CQ3" s="49" t="s">
        <v>127</v>
      </c>
      <c r="CR3" s="47" t="s">
        <v>117</v>
      </c>
      <c r="CS3" s="48" t="s">
        <v>127</v>
      </c>
      <c r="CT3" s="49" t="s">
        <v>127</v>
      </c>
      <c r="CU3" s="47" t="s">
        <v>117</v>
      </c>
      <c r="CV3" s="50" t="s">
        <v>127</v>
      </c>
      <c r="CW3" s="205" t="s">
        <v>180</v>
      </c>
      <c r="CX3" s="47" t="s">
        <v>117</v>
      </c>
      <c r="CY3" s="48" t="s">
        <v>127</v>
      </c>
      <c r="CZ3" s="47" t="s">
        <v>117</v>
      </c>
      <c r="DA3" s="48" t="s">
        <v>127</v>
      </c>
      <c r="DB3" s="47" t="s">
        <v>117</v>
      </c>
      <c r="DC3" s="48" t="s">
        <v>127</v>
      </c>
      <c r="DD3" s="47" t="s">
        <v>117</v>
      </c>
      <c r="DE3" s="51" t="s">
        <v>127</v>
      </c>
      <c r="DF3" s="52"/>
    </row>
    <row r="4" spans="1:110" s="55" customFormat="1" ht="45" hidden="1" customHeight="1" thickBot="1">
      <c r="A4" s="626" t="s">
        <v>93</v>
      </c>
      <c r="B4" s="627"/>
      <c r="C4" s="54"/>
      <c r="G4" s="181"/>
      <c r="H4" s="180"/>
      <c r="I4" s="55" t="s">
        <v>157</v>
      </c>
      <c r="K4" s="59" t="s">
        <v>114</v>
      </c>
      <c r="L4" s="56" t="s">
        <v>189</v>
      </c>
      <c r="M4" s="55" t="s">
        <v>114</v>
      </c>
      <c r="N4" s="55" t="s">
        <v>151</v>
      </c>
      <c r="O4" s="55" t="s">
        <v>149</v>
      </c>
      <c r="P4" s="55" t="s">
        <v>149</v>
      </c>
      <c r="Q4" s="57" t="s">
        <v>179</v>
      </c>
      <c r="R4" s="180" t="s">
        <v>152</v>
      </c>
      <c r="S4" s="55" t="s">
        <v>153</v>
      </c>
      <c r="T4" s="55" t="s">
        <v>149</v>
      </c>
      <c r="U4" s="59" t="s">
        <v>151</v>
      </c>
      <c r="V4" s="55" t="s">
        <v>154</v>
      </c>
      <c r="W4" s="58"/>
      <c r="X4" s="55" t="s">
        <v>155</v>
      </c>
      <c r="Y4" s="55" t="s">
        <v>155</v>
      </c>
      <c r="Z4" s="181" t="s">
        <v>156</v>
      </c>
      <c r="AA4" s="54" t="s">
        <v>156</v>
      </c>
      <c r="AB4" s="193" t="s">
        <v>207</v>
      </c>
      <c r="AC4" s="193" t="s">
        <v>207</v>
      </c>
      <c r="AD4" s="193" t="s">
        <v>207</v>
      </c>
      <c r="AE4" s="193" t="s">
        <v>207</v>
      </c>
      <c r="AF4" s="55" t="s">
        <v>114</v>
      </c>
      <c r="AG4" s="55" t="s">
        <v>114</v>
      </c>
      <c r="AH4" s="55" t="s">
        <v>156</v>
      </c>
      <c r="AI4" s="55" t="s">
        <v>156</v>
      </c>
      <c r="AJ4" s="181" t="s">
        <v>155</v>
      </c>
      <c r="AK4" s="180" t="s">
        <v>158</v>
      </c>
      <c r="AL4" s="180" t="s">
        <v>158</v>
      </c>
      <c r="AM4" s="55" t="s">
        <v>158</v>
      </c>
      <c r="AN4" s="165" t="s">
        <v>114</v>
      </c>
      <c r="AO4" s="165" t="s">
        <v>114</v>
      </c>
      <c r="AP4" s="165" t="s">
        <v>114</v>
      </c>
      <c r="AQ4" s="55" t="s">
        <v>158</v>
      </c>
      <c r="AR4" s="55" t="s">
        <v>158</v>
      </c>
      <c r="AS4" s="60" t="s">
        <v>114</v>
      </c>
      <c r="AT4" s="180" t="s">
        <v>198</v>
      </c>
      <c r="AU4" s="60" t="s">
        <v>159</v>
      </c>
      <c r="AV4" s="180" t="s">
        <v>198</v>
      </c>
      <c r="AW4" s="181" t="s">
        <v>159</v>
      </c>
      <c r="AX4" s="180" t="s">
        <v>158</v>
      </c>
      <c r="AY4" s="55" t="s">
        <v>114</v>
      </c>
      <c r="AZ4" s="55" t="s">
        <v>114</v>
      </c>
      <c r="BA4" s="55" t="s">
        <v>160</v>
      </c>
      <c r="BB4" s="181" t="s">
        <v>114</v>
      </c>
      <c r="BC4" s="180" t="s">
        <v>154</v>
      </c>
      <c r="BD4" s="55" t="s">
        <v>154</v>
      </c>
      <c r="BE4" s="55" t="s">
        <v>161</v>
      </c>
      <c r="BF4" s="60" t="s">
        <v>149</v>
      </c>
      <c r="BG4" s="180" t="s">
        <v>161</v>
      </c>
      <c r="BH4" s="55" t="s">
        <v>152</v>
      </c>
      <c r="BI4" s="60" t="s">
        <v>162</v>
      </c>
      <c r="BJ4" s="180" t="s">
        <v>161</v>
      </c>
      <c r="BK4" s="55" t="s">
        <v>152</v>
      </c>
      <c r="BL4" s="60" t="s">
        <v>162</v>
      </c>
      <c r="BM4" s="61" t="s">
        <v>152</v>
      </c>
      <c r="BN4" s="61"/>
      <c r="BO4" s="61" t="s">
        <v>150</v>
      </c>
      <c r="BP4" s="180" t="s">
        <v>155</v>
      </c>
      <c r="BQ4" s="55" t="s">
        <v>155</v>
      </c>
      <c r="BR4" s="181" t="s">
        <v>155</v>
      </c>
      <c r="BS4" s="180"/>
      <c r="BW4" s="55" t="s">
        <v>119</v>
      </c>
      <c r="BX4" s="62" t="s">
        <v>120</v>
      </c>
      <c r="BY4" s="180"/>
      <c r="BZ4" s="55" t="s">
        <v>119</v>
      </c>
      <c r="CA4" s="60"/>
      <c r="CB4" s="60"/>
      <c r="CC4" s="60"/>
      <c r="CD4" s="62" t="s">
        <v>120</v>
      </c>
      <c r="CE4" s="61" t="s">
        <v>114</v>
      </c>
      <c r="CF4" s="61" t="s">
        <v>155</v>
      </c>
      <c r="CG4" s="61" t="s">
        <v>154</v>
      </c>
      <c r="CH4" s="61" t="s">
        <v>114</v>
      </c>
      <c r="CI4" s="61" t="s">
        <v>161</v>
      </c>
      <c r="CJ4" s="63" t="s">
        <v>114</v>
      </c>
      <c r="CK4" s="180"/>
      <c r="CL4" s="60" t="s">
        <v>119</v>
      </c>
      <c r="CM4" s="180"/>
      <c r="CN4" s="60" t="s">
        <v>119</v>
      </c>
      <c r="CO4" s="180"/>
      <c r="CP4" s="60" t="s">
        <v>119</v>
      </c>
      <c r="CQ4" s="61" t="s">
        <v>114</v>
      </c>
      <c r="CR4" s="180"/>
      <c r="CS4" s="60" t="s">
        <v>158</v>
      </c>
      <c r="CT4" s="61" t="s">
        <v>114</v>
      </c>
      <c r="CU4" s="180"/>
      <c r="CV4" s="55" t="s">
        <v>206</v>
      </c>
      <c r="CW4" s="206" t="s">
        <v>181</v>
      </c>
      <c r="CX4" s="180"/>
      <c r="CY4" s="60" t="s">
        <v>119</v>
      </c>
      <c r="CZ4" s="180"/>
      <c r="DA4" s="60" t="s">
        <v>119</v>
      </c>
      <c r="DB4" s="180"/>
      <c r="DC4" s="60" t="s">
        <v>119</v>
      </c>
      <c r="DD4" s="180"/>
      <c r="DE4" s="181" t="s">
        <v>119</v>
      </c>
      <c r="DF4" s="54"/>
    </row>
    <row r="5" spans="1:110" s="183" customFormat="1" ht="24.95" hidden="1" customHeight="1" thickBot="1">
      <c r="A5" s="744" t="s">
        <v>76</v>
      </c>
      <c r="B5" s="745"/>
      <c r="G5" s="64"/>
      <c r="H5" s="182"/>
      <c r="K5" s="69"/>
      <c r="L5" s="65"/>
      <c r="N5" s="183">
        <v>2850</v>
      </c>
      <c r="O5" s="183">
        <v>2000</v>
      </c>
      <c r="Q5" s="66"/>
      <c r="R5" s="182"/>
      <c r="S5" s="183">
        <v>1020</v>
      </c>
      <c r="U5" s="69">
        <v>12</v>
      </c>
      <c r="W5" s="67">
        <v>1.1000000000000001</v>
      </c>
      <c r="X5" s="183">
        <v>30</v>
      </c>
      <c r="Y5" s="183">
        <v>25</v>
      </c>
      <c r="Z5" s="64">
        <v>7</v>
      </c>
      <c r="AA5" s="68">
        <v>5.5</v>
      </c>
      <c r="AB5" s="194">
        <v>-35</v>
      </c>
      <c r="AC5" s="194">
        <v>-40</v>
      </c>
      <c r="AD5" s="194">
        <v>-40</v>
      </c>
      <c r="AE5" s="194">
        <v>-40</v>
      </c>
      <c r="AH5" s="183">
        <v>110</v>
      </c>
      <c r="AI5" s="183">
        <v>110</v>
      </c>
      <c r="AJ5" s="64">
        <v>20</v>
      </c>
      <c r="AK5" s="182"/>
      <c r="AL5" s="68"/>
      <c r="AP5" s="166">
        <v>4.7</v>
      </c>
      <c r="AS5" s="70"/>
      <c r="AT5" s="182"/>
      <c r="AU5" s="70"/>
      <c r="AV5" s="182"/>
      <c r="AW5" s="64"/>
      <c r="AX5" s="182"/>
      <c r="BB5" s="64"/>
      <c r="BC5" s="182">
        <v>780</v>
      </c>
      <c r="BF5" s="70"/>
      <c r="BG5" s="182"/>
      <c r="BI5" s="70"/>
      <c r="BJ5" s="182"/>
      <c r="BL5" s="70"/>
      <c r="BM5" s="71"/>
      <c r="BN5" s="71">
        <v>480</v>
      </c>
      <c r="BO5" s="71"/>
      <c r="BP5" s="182"/>
      <c r="BR5" s="64"/>
      <c r="BS5" s="182"/>
      <c r="BX5" s="72"/>
      <c r="BY5" s="182"/>
      <c r="CA5" s="70"/>
      <c r="CB5" s="70"/>
      <c r="CC5" s="70"/>
      <c r="CD5" s="72"/>
      <c r="CE5" s="71"/>
      <c r="CF5" s="71"/>
      <c r="CG5" s="71"/>
      <c r="CH5" s="71"/>
      <c r="CI5" s="71"/>
      <c r="CJ5" s="73"/>
      <c r="CK5" s="182"/>
      <c r="CL5" s="70"/>
      <c r="CM5" s="182"/>
      <c r="CN5" s="70"/>
      <c r="CO5" s="182"/>
      <c r="CP5" s="70"/>
      <c r="CQ5" s="71"/>
      <c r="CR5" s="182"/>
      <c r="CS5" s="70"/>
      <c r="CT5" s="71"/>
      <c r="CU5" s="182"/>
      <c r="CW5" s="207"/>
      <c r="CX5" s="182"/>
      <c r="CY5" s="70"/>
      <c r="CZ5" s="182"/>
      <c r="DA5" s="70"/>
      <c r="DB5" s="182"/>
      <c r="DC5" s="70"/>
      <c r="DD5" s="182"/>
      <c r="DE5" s="64"/>
      <c r="DF5" s="68"/>
    </row>
    <row r="6" spans="1:110" s="185" customFormat="1" ht="24.95" hidden="1" customHeight="1" thickBot="1">
      <c r="A6" s="620" t="s">
        <v>78</v>
      </c>
      <c r="B6" s="746"/>
      <c r="G6" s="74"/>
      <c r="H6" s="184"/>
      <c r="K6" s="79"/>
      <c r="L6" s="75"/>
      <c r="Q6" s="76"/>
      <c r="R6" s="184"/>
      <c r="U6" s="79"/>
      <c r="W6" s="77"/>
      <c r="Z6" s="74">
        <v>6</v>
      </c>
      <c r="AA6" s="78">
        <v>4.5</v>
      </c>
      <c r="AB6" s="195"/>
      <c r="AC6" s="195"/>
      <c r="AD6" s="195"/>
      <c r="AE6" s="195"/>
      <c r="AH6" s="185">
        <v>100</v>
      </c>
      <c r="AI6" s="185">
        <v>100</v>
      </c>
      <c r="AJ6" s="74"/>
      <c r="AK6" s="184"/>
      <c r="AL6" s="78"/>
      <c r="AP6" s="167"/>
      <c r="AS6" s="80"/>
      <c r="AT6" s="184"/>
      <c r="AU6" s="80"/>
      <c r="AV6" s="184"/>
      <c r="AW6" s="74"/>
      <c r="AX6" s="184"/>
      <c r="BB6" s="74"/>
      <c r="BC6" s="184"/>
      <c r="BD6" s="185">
        <v>100</v>
      </c>
      <c r="BF6" s="80"/>
      <c r="BG6" s="184"/>
      <c r="BI6" s="80"/>
      <c r="BJ6" s="184"/>
      <c r="BL6" s="80"/>
      <c r="BM6" s="81"/>
      <c r="BN6" s="81"/>
      <c r="BO6" s="81"/>
      <c r="BP6" s="184"/>
      <c r="BR6" s="74"/>
      <c r="BS6" s="184"/>
      <c r="BX6" s="82"/>
      <c r="BY6" s="184"/>
      <c r="CA6" s="80"/>
      <c r="CB6" s="80"/>
      <c r="CC6" s="80"/>
      <c r="CD6" s="82"/>
      <c r="CE6" s="81"/>
      <c r="CF6" s="81"/>
      <c r="CG6" s="81">
        <v>200</v>
      </c>
      <c r="CH6" s="81">
        <v>15</v>
      </c>
      <c r="CI6" s="81"/>
      <c r="CJ6" s="83"/>
      <c r="CK6" s="184"/>
      <c r="CL6" s="80"/>
      <c r="CM6" s="184"/>
      <c r="CN6" s="80"/>
      <c r="CO6" s="184"/>
      <c r="CP6" s="80"/>
      <c r="CQ6" s="81"/>
      <c r="CR6" s="184"/>
      <c r="CS6" s="80"/>
      <c r="CT6" s="81"/>
      <c r="CU6" s="184"/>
      <c r="CW6" s="208"/>
      <c r="CX6" s="184"/>
      <c r="CY6" s="80"/>
      <c r="CZ6" s="184"/>
      <c r="DA6" s="80"/>
      <c r="DB6" s="184"/>
      <c r="DC6" s="80"/>
      <c r="DD6" s="184"/>
      <c r="DE6" s="74"/>
      <c r="DF6" s="78"/>
    </row>
    <row r="7" spans="1:110" s="187" customFormat="1" ht="24.75" hidden="1" customHeight="1" thickBot="1">
      <c r="A7" s="734" t="s">
        <v>77</v>
      </c>
      <c r="B7" s="735"/>
      <c r="G7" s="84"/>
      <c r="H7" s="186"/>
      <c r="K7" s="89"/>
      <c r="L7" s="85"/>
      <c r="O7" s="187">
        <v>710</v>
      </c>
      <c r="Q7" s="86"/>
      <c r="R7" s="186"/>
      <c r="S7" s="187">
        <v>980</v>
      </c>
      <c r="U7" s="89">
        <v>9</v>
      </c>
      <c r="W7" s="87">
        <v>0.9</v>
      </c>
      <c r="Z7" s="84">
        <v>5</v>
      </c>
      <c r="AA7" s="88">
        <v>3.5</v>
      </c>
      <c r="AB7" s="196">
        <v>-20</v>
      </c>
      <c r="AC7" s="196">
        <v>-25</v>
      </c>
      <c r="AD7" s="196">
        <v>-25</v>
      </c>
      <c r="AE7" s="196">
        <v>-25</v>
      </c>
      <c r="AH7" s="187">
        <v>95</v>
      </c>
      <c r="AI7" s="187">
        <v>95</v>
      </c>
      <c r="AJ7" s="84"/>
      <c r="AK7" s="186"/>
      <c r="AL7" s="88"/>
      <c r="AP7" s="168">
        <v>4</v>
      </c>
      <c r="AS7" s="90"/>
      <c r="AT7" s="186"/>
      <c r="AU7" s="90"/>
      <c r="AV7" s="186"/>
      <c r="AW7" s="84"/>
      <c r="AX7" s="186"/>
      <c r="BB7" s="84"/>
      <c r="BC7" s="186">
        <v>250</v>
      </c>
      <c r="BF7" s="90"/>
      <c r="BG7" s="186"/>
      <c r="BI7" s="90"/>
      <c r="BJ7" s="186"/>
      <c r="BL7" s="90"/>
      <c r="BM7" s="91"/>
      <c r="BN7" s="91">
        <v>330</v>
      </c>
      <c r="BO7" s="91"/>
      <c r="BP7" s="186"/>
      <c r="BR7" s="84"/>
      <c r="BS7" s="186"/>
      <c r="BX7" s="92"/>
      <c r="BY7" s="186"/>
      <c r="CA7" s="90"/>
      <c r="CB7" s="90"/>
      <c r="CC7" s="90"/>
      <c r="CD7" s="92"/>
      <c r="CE7" s="91"/>
      <c r="CF7" s="91"/>
      <c r="CG7" s="91"/>
      <c r="CH7" s="91">
        <v>5</v>
      </c>
      <c r="CI7" s="91"/>
      <c r="CJ7" s="93"/>
      <c r="CK7" s="186"/>
      <c r="CL7" s="90"/>
      <c r="CM7" s="186"/>
      <c r="CN7" s="90"/>
      <c r="CO7" s="186"/>
      <c r="CP7" s="90"/>
      <c r="CQ7" s="91"/>
      <c r="CR7" s="186"/>
      <c r="CS7" s="90"/>
      <c r="CT7" s="91"/>
      <c r="CU7" s="186"/>
      <c r="CW7" s="209"/>
      <c r="CX7" s="186"/>
      <c r="CY7" s="90"/>
      <c r="CZ7" s="186"/>
      <c r="DA7" s="90"/>
      <c r="DB7" s="186"/>
      <c r="DC7" s="90"/>
      <c r="DD7" s="186"/>
      <c r="DE7" s="84"/>
      <c r="DF7" s="88"/>
    </row>
    <row r="8" spans="1:110" s="104" customFormat="1" ht="24.95" hidden="1" customHeight="1" outlineLevel="1">
      <c r="A8" s="622" t="s">
        <v>76</v>
      </c>
      <c r="B8" s="736"/>
      <c r="C8" s="177"/>
      <c r="D8" s="177"/>
      <c r="E8" s="177"/>
      <c r="F8" s="177"/>
      <c r="G8" s="94"/>
      <c r="H8" s="176"/>
      <c r="I8" s="177">
        <f>MAX(I11:I135)</f>
        <v>32</v>
      </c>
      <c r="J8" s="177"/>
      <c r="K8" s="98">
        <f t="shared" ref="K8:CG8" si="0">MAX(K11:K135)</f>
        <v>24</v>
      </c>
      <c r="L8" s="177">
        <f t="shared" si="0"/>
        <v>0</v>
      </c>
      <c r="M8" s="177">
        <f t="shared" si="0"/>
        <v>84</v>
      </c>
      <c r="N8" s="177">
        <f t="shared" si="0"/>
        <v>2840</v>
      </c>
      <c r="O8" s="177">
        <f t="shared" si="0"/>
        <v>1570</v>
      </c>
      <c r="P8" s="177">
        <f t="shared" si="0"/>
        <v>1354.9099999999999</v>
      </c>
      <c r="Q8" s="95">
        <f t="shared" si="0"/>
        <v>3.9938184000000003</v>
      </c>
      <c r="R8" s="176">
        <f t="shared" si="0"/>
        <v>1055</v>
      </c>
      <c r="S8" s="177">
        <f t="shared" si="0"/>
        <v>1003</v>
      </c>
      <c r="T8" s="177">
        <f t="shared" si="0"/>
        <v>1532.32</v>
      </c>
      <c r="U8" s="98">
        <f t="shared" si="0"/>
        <v>11.1</v>
      </c>
      <c r="V8" s="177">
        <f t="shared" si="0"/>
        <v>326</v>
      </c>
      <c r="W8" s="96">
        <f t="shared" si="0"/>
        <v>0.998</v>
      </c>
      <c r="X8" s="177">
        <f t="shared" si="0"/>
        <v>25</v>
      </c>
      <c r="Y8" s="177">
        <f t="shared" si="0"/>
        <v>255</v>
      </c>
      <c r="Z8" s="94">
        <f t="shared" si="0"/>
        <v>6.6</v>
      </c>
      <c r="AA8" s="97">
        <f t="shared" si="0"/>
        <v>6.6</v>
      </c>
      <c r="AB8" s="197">
        <f t="shared" si="0"/>
        <v>-19</v>
      </c>
      <c r="AC8" s="197">
        <f t="shared" si="0"/>
        <v>0</v>
      </c>
      <c r="AD8" s="197">
        <f t="shared" si="0"/>
        <v>-19</v>
      </c>
      <c r="AE8" s="197">
        <f t="shared" si="0"/>
        <v>0</v>
      </c>
      <c r="AF8" s="177">
        <f t="shared" si="0"/>
        <v>50</v>
      </c>
      <c r="AG8" s="177">
        <f t="shared" si="0"/>
        <v>0</v>
      </c>
      <c r="AH8" s="177">
        <f t="shared" si="0"/>
        <v>100</v>
      </c>
      <c r="AI8" s="177">
        <f t="shared" si="0"/>
        <v>100</v>
      </c>
      <c r="AJ8" s="94">
        <f t="shared" si="0"/>
        <v>15</v>
      </c>
      <c r="AK8" s="176">
        <f t="shared" si="0"/>
        <v>2150</v>
      </c>
      <c r="AL8" s="97"/>
      <c r="AM8" s="177">
        <f t="shared" si="0"/>
        <v>2085</v>
      </c>
      <c r="AN8" s="177"/>
      <c r="AO8" s="177"/>
      <c r="AP8" s="169">
        <f t="shared" si="0"/>
        <v>4.4000000000000004</v>
      </c>
      <c r="AQ8" s="177">
        <f t="shared" si="0"/>
        <v>840</v>
      </c>
      <c r="AR8" s="177">
        <f t="shared" si="0"/>
        <v>1250</v>
      </c>
      <c r="AS8" s="99">
        <f t="shared" si="0"/>
        <v>45</v>
      </c>
      <c r="AT8" s="176">
        <f t="shared" si="0"/>
        <v>361</v>
      </c>
      <c r="AU8" s="99">
        <f t="shared" si="0"/>
        <v>71</v>
      </c>
      <c r="AV8" s="176">
        <f t="shared" si="0"/>
        <v>0</v>
      </c>
      <c r="AW8" s="94">
        <f t="shared" si="0"/>
        <v>0</v>
      </c>
      <c r="AX8" s="176">
        <f t="shared" si="0"/>
        <v>7345</v>
      </c>
      <c r="AY8" s="177">
        <f t="shared" si="0"/>
        <v>37</v>
      </c>
      <c r="AZ8" s="177">
        <f t="shared" si="0"/>
        <v>30</v>
      </c>
      <c r="BA8" s="177">
        <f t="shared" si="0"/>
        <v>2</v>
      </c>
      <c r="BB8" s="94">
        <f t="shared" si="0"/>
        <v>98</v>
      </c>
      <c r="BC8" s="176">
        <f t="shared" si="0"/>
        <v>570</v>
      </c>
      <c r="BD8" s="177">
        <f t="shared" si="0"/>
        <v>104</v>
      </c>
      <c r="BE8" s="177">
        <f t="shared" si="0"/>
        <v>156</v>
      </c>
      <c r="BF8" s="99">
        <f t="shared" si="0"/>
        <v>174</v>
      </c>
      <c r="BG8" s="176">
        <f t="shared" si="0"/>
        <v>470</v>
      </c>
      <c r="BH8" s="177">
        <f t="shared" si="0"/>
        <v>1555</v>
      </c>
      <c r="BI8" s="99">
        <f t="shared" si="0"/>
        <v>210</v>
      </c>
      <c r="BJ8" s="176">
        <f t="shared" si="0"/>
        <v>460</v>
      </c>
      <c r="BK8" s="177">
        <f t="shared" si="0"/>
        <v>1539</v>
      </c>
      <c r="BL8" s="99">
        <f t="shared" si="0"/>
        <v>166</v>
      </c>
      <c r="BM8" s="100">
        <f t="shared" si="0"/>
        <v>1304</v>
      </c>
      <c r="BN8" s="100"/>
      <c r="BO8" s="100">
        <f t="shared" si="0"/>
        <v>0</v>
      </c>
      <c r="BP8" s="176">
        <f t="shared" si="0"/>
        <v>4.0999999999999996</v>
      </c>
      <c r="BQ8" s="177">
        <f t="shared" si="0"/>
        <v>3</v>
      </c>
      <c r="BR8" s="94">
        <f t="shared" si="0"/>
        <v>1.8</v>
      </c>
      <c r="BS8" s="176">
        <f t="shared" si="0"/>
        <v>0</v>
      </c>
      <c r="BT8" s="177"/>
      <c r="BU8" s="177"/>
      <c r="BV8" s="177"/>
      <c r="BW8" s="177">
        <f t="shared" si="0"/>
        <v>58</v>
      </c>
      <c r="BX8" s="101" t="e">
        <f t="shared" si="0"/>
        <v>#N/A</v>
      </c>
      <c r="BY8" s="176">
        <f t="shared" si="0"/>
        <v>0</v>
      </c>
      <c r="BZ8" s="177">
        <f t="shared" si="0"/>
        <v>35</v>
      </c>
      <c r="CA8" s="99"/>
      <c r="CB8" s="99"/>
      <c r="CC8" s="99"/>
      <c r="CD8" s="101" t="e">
        <f t="shared" si="0"/>
        <v>#DIV/0!</v>
      </c>
      <c r="CE8" s="100">
        <f t="shared" si="0"/>
        <v>41</v>
      </c>
      <c r="CF8" s="100">
        <f t="shared" si="0"/>
        <v>2.2999999999999998</v>
      </c>
      <c r="CG8" s="100">
        <f t="shared" si="0"/>
        <v>200</v>
      </c>
      <c r="CH8" s="100">
        <f t="shared" ref="CH8:DE8" si="1">MAX(CH11:CH135)</f>
        <v>28</v>
      </c>
      <c r="CI8" s="100">
        <f t="shared" si="1"/>
        <v>55</v>
      </c>
      <c r="CJ8" s="102">
        <f t="shared" si="1"/>
        <v>20</v>
      </c>
      <c r="CK8" s="176">
        <f t="shared" si="1"/>
        <v>0</v>
      </c>
      <c r="CL8" s="99">
        <f t="shared" si="1"/>
        <v>12</v>
      </c>
      <c r="CM8" s="176">
        <f t="shared" si="1"/>
        <v>0</v>
      </c>
      <c r="CN8" s="99">
        <f t="shared" si="1"/>
        <v>0</v>
      </c>
      <c r="CO8" s="176">
        <f t="shared" si="1"/>
        <v>0</v>
      </c>
      <c r="CP8" s="99">
        <f t="shared" si="1"/>
        <v>0</v>
      </c>
      <c r="CQ8" s="100">
        <f t="shared" si="1"/>
        <v>50</v>
      </c>
      <c r="CR8" s="176">
        <f t="shared" si="1"/>
        <v>0</v>
      </c>
      <c r="CS8" s="99">
        <f t="shared" si="1"/>
        <v>3</v>
      </c>
      <c r="CT8" s="100">
        <f t="shared" si="1"/>
        <v>30</v>
      </c>
      <c r="CU8" s="176">
        <f t="shared" si="1"/>
        <v>0</v>
      </c>
      <c r="CV8" s="177">
        <f t="shared" si="1"/>
        <v>120</v>
      </c>
      <c r="CW8" s="210" t="e">
        <f t="shared" si="1"/>
        <v>#DIV/0!</v>
      </c>
      <c r="CX8" s="176">
        <f t="shared" si="1"/>
        <v>0</v>
      </c>
      <c r="CY8" s="99">
        <f t="shared" si="1"/>
        <v>0</v>
      </c>
      <c r="CZ8" s="176">
        <f t="shared" si="1"/>
        <v>0</v>
      </c>
      <c r="DA8" s="99">
        <f t="shared" si="1"/>
        <v>0</v>
      </c>
      <c r="DB8" s="176">
        <f t="shared" si="1"/>
        <v>0</v>
      </c>
      <c r="DC8" s="99">
        <f t="shared" si="1"/>
        <v>0</v>
      </c>
      <c r="DD8" s="176">
        <f t="shared" si="1"/>
        <v>0</v>
      </c>
      <c r="DE8" s="94">
        <f t="shared" si="1"/>
        <v>0</v>
      </c>
      <c r="DF8" s="103"/>
    </row>
    <row r="9" spans="1:110" s="115" customFormat="1" ht="24.95" hidden="1" customHeight="1" outlineLevel="1">
      <c r="A9" s="618" t="s">
        <v>148</v>
      </c>
      <c r="B9" s="737"/>
      <c r="C9" s="179"/>
      <c r="D9" s="179"/>
      <c r="E9" s="179"/>
      <c r="F9" s="179"/>
      <c r="G9" s="105"/>
      <c r="H9" s="178"/>
      <c r="I9" s="179">
        <f>AVERAGE(I11:I134)</f>
        <v>18.541666666666668</v>
      </c>
      <c r="J9" s="179"/>
      <c r="K9" s="109">
        <f t="shared" ref="K9:BS9" si="2">AVERAGE(K11:K134)</f>
        <v>14.885416666666666</v>
      </c>
      <c r="L9" s="179" t="e">
        <f t="shared" si="2"/>
        <v>#DIV/0!</v>
      </c>
      <c r="M9" s="179">
        <f t="shared" si="2"/>
        <v>79.583333333333329</v>
      </c>
      <c r="N9" s="179">
        <f t="shared" si="2"/>
        <v>2620.625</v>
      </c>
      <c r="O9" s="179">
        <f t="shared" si="2"/>
        <v>1130.2083333333333</v>
      </c>
      <c r="P9" s="179">
        <f t="shared" si="2"/>
        <v>372.2533064516129</v>
      </c>
      <c r="Q9" s="106">
        <f t="shared" si="2"/>
        <v>1.063106602741936</v>
      </c>
      <c r="R9" s="178">
        <f t="shared" si="2"/>
        <v>756.28936170212762</v>
      </c>
      <c r="S9" s="179">
        <f t="shared" si="2"/>
        <v>1003</v>
      </c>
      <c r="T9" s="179">
        <f t="shared" si="2"/>
        <v>411.11104838709656</v>
      </c>
      <c r="U9" s="109">
        <f t="shared" si="2"/>
        <v>10.263829787234039</v>
      </c>
      <c r="V9" s="179">
        <f t="shared" si="2"/>
        <v>176.12765957446808</v>
      </c>
      <c r="W9" s="107">
        <f t="shared" si="2"/>
        <v>0.97906521739130359</v>
      </c>
      <c r="X9" s="179">
        <f t="shared" si="2"/>
        <v>25</v>
      </c>
      <c r="Y9" s="179">
        <f t="shared" si="2"/>
        <v>30.111111111111111</v>
      </c>
      <c r="Z9" s="105">
        <f t="shared" si="2"/>
        <v>6.1760869565217398</v>
      </c>
      <c r="AA9" s="108">
        <f t="shared" si="2"/>
        <v>4.6369565217391298</v>
      </c>
      <c r="AB9" s="198">
        <f t="shared" si="2"/>
        <v>-27.066666666666666</v>
      </c>
      <c r="AC9" s="198">
        <f t="shared" si="2"/>
        <v>-29.533333333333335</v>
      </c>
      <c r="AD9" s="198">
        <f t="shared" si="2"/>
        <v>-30.777777777777779</v>
      </c>
      <c r="AE9" s="198">
        <f t="shared" si="2"/>
        <v>-29.555555555555557</v>
      </c>
      <c r="AF9" s="179">
        <f t="shared" si="2"/>
        <v>50</v>
      </c>
      <c r="AG9" s="179">
        <f t="shared" si="2"/>
        <v>0</v>
      </c>
      <c r="AH9" s="179">
        <f t="shared" si="2"/>
        <v>99.777777777777771</v>
      </c>
      <c r="AI9" s="179">
        <f t="shared" si="2"/>
        <v>99.777777777777771</v>
      </c>
      <c r="AJ9" s="105">
        <f t="shared" si="2"/>
        <v>15</v>
      </c>
      <c r="AK9" s="178">
        <f t="shared" si="2"/>
        <v>1567.108695652174</v>
      </c>
      <c r="AL9" s="108"/>
      <c r="AM9" s="179">
        <f t="shared" si="2"/>
        <v>160.82258064516128</v>
      </c>
      <c r="AN9" s="179"/>
      <c r="AO9" s="179"/>
      <c r="AP9" s="170">
        <f t="shared" si="2"/>
        <v>4.3071739130434787</v>
      </c>
      <c r="AQ9" s="179">
        <f t="shared" si="2"/>
        <v>435.76086956521738</v>
      </c>
      <c r="AR9" s="179">
        <f t="shared" si="2"/>
        <v>756.73913043478262</v>
      </c>
      <c r="AS9" s="110">
        <f t="shared" si="2"/>
        <v>36.108695652173914</v>
      </c>
      <c r="AT9" s="178">
        <f t="shared" si="2"/>
        <v>285.43478260869563</v>
      </c>
      <c r="AU9" s="110">
        <f t="shared" si="2"/>
        <v>60.021739130434781</v>
      </c>
      <c r="AV9" s="178">
        <f t="shared" si="2"/>
        <v>0</v>
      </c>
      <c r="AW9" s="105">
        <f t="shared" si="2"/>
        <v>0</v>
      </c>
      <c r="AX9" s="178">
        <f t="shared" si="2"/>
        <v>4432.891304347826</v>
      </c>
      <c r="AY9" s="179">
        <f t="shared" si="2"/>
        <v>27.130434782608695</v>
      </c>
      <c r="AZ9" s="179">
        <f t="shared" si="2"/>
        <v>20.021739130434781</v>
      </c>
      <c r="BA9" s="179">
        <f t="shared" si="2"/>
        <v>1.2288888888888889</v>
      </c>
      <c r="BB9" s="105">
        <f t="shared" si="2"/>
        <v>97.054347826086953</v>
      </c>
      <c r="BC9" s="178">
        <f t="shared" si="2"/>
        <v>299.78085106382974</v>
      </c>
      <c r="BD9" s="179">
        <f t="shared" si="2"/>
        <v>99.806382978723391</v>
      </c>
      <c r="BE9" s="179">
        <f t="shared" si="2"/>
        <v>143.31914893617022</v>
      </c>
      <c r="BF9" s="110">
        <f t="shared" si="2"/>
        <v>138.42553191489361</v>
      </c>
      <c r="BG9" s="178">
        <f t="shared" si="2"/>
        <v>319.27659574468083</v>
      </c>
      <c r="BH9" s="179">
        <f t="shared" si="2"/>
        <v>1126.7872340425531</v>
      </c>
      <c r="BI9" s="110">
        <f t="shared" si="2"/>
        <v>135.2340425531915</v>
      </c>
      <c r="BJ9" s="178">
        <f t="shared" si="2"/>
        <v>309.51063829787233</v>
      </c>
      <c r="BK9" s="179">
        <f t="shared" si="2"/>
        <v>1081.3829787234042</v>
      </c>
      <c r="BL9" s="110">
        <f t="shared" si="2"/>
        <v>86.326086956521735</v>
      </c>
      <c r="BM9" s="111">
        <f t="shared" si="2"/>
        <v>1157.5319148936171</v>
      </c>
      <c r="BN9" s="111"/>
      <c r="BO9" s="111" t="e">
        <f t="shared" si="2"/>
        <v>#DIV/0!</v>
      </c>
      <c r="BP9" s="178">
        <f t="shared" si="2"/>
        <v>3.5191489361702111</v>
      </c>
      <c r="BQ9" s="179">
        <f t="shared" si="2"/>
        <v>2.9510638297872345</v>
      </c>
      <c r="BR9" s="105">
        <f t="shared" si="2"/>
        <v>1.7872340425531901</v>
      </c>
      <c r="BS9" s="178" t="e">
        <f t="shared" si="2"/>
        <v>#DIV/0!</v>
      </c>
      <c r="BT9" s="179"/>
      <c r="BU9" s="179"/>
      <c r="BV9" s="179"/>
      <c r="BW9" s="179" t="e">
        <f>AVERAGE(BT11:BT134)</f>
        <v>#N/A</v>
      </c>
      <c r="BX9" s="112">
        <f>AVERAGE(BU11:BU134)</f>
        <v>1478.75</v>
      </c>
      <c r="BY9" s="178" t="e">
        <f>AVERAGE(#REF!)</f>
        <v>#REF!</v>
      </c>
      <c r="BZ9" s="179" t="e">
        <f>AVERAGE(BV11:BV134)</f>
        <v>#N/A</v>
      </c>
      <c r="CA9" s="110"/>
      <c r="CB9" s="110"/>
      <c r="CC9" s="110"/>
      <c r="CD9" s="112">
        <f>AVERAGE(BW11:BW134)</f>
        <v>38.239130434782609</v>
      </c>
      <c r="CE9" s="111" t="e">
        <f>AVERAGE(BX11:BX134)</f>
        <v>#N/A</v>
      </c>
      <c r="CF9" s="111" t="e">
        <f>AVERAGE(BY11:BY134)</f>
        <v>#DIV/0!</v>
      </c>
      <c r="CG9" s="111">
        <f>AVERAGE(BZ11:BZ134)</f>
        <v>24.804347826086957</v>
      </c>
      <c r="CH9" s="111" t="e">
        <f t="shared" ref="CH9:DE9" si="3">AVERAGE(CD11:CD134)</f>
        <v>#DIV/0!</v>
      </c>
      <c r="CI9" s="111">
        <f t="shared" si="3"/>
        <v>40</v>
      </c>
      <c r="CJ9" s="113">
        <f t="shared" si="3"/>
        <v>2.0191489361702128</v>
      </c>
      <c r="CK9" s="178">
        <f t="shared" si="3"/>
        <v>199.63829787234042</v>
      </c>
      <c r="CL9" s="110">
        <f t="shared" si="3"/>
        <v>6.3191489361702127</v>
      </c>
      <c r="CM9" s="178">
        <f t="shared" si="3"/>
        <v>51.01063829787234</v>
      </c>
      <c r="CN9" s="110">
        <f t="shared" si="3"/>
        <v>14.772727272727273</v>
      </c>
      <c r="CO9" s="178" t="e">
        <f t="shared" si="3"/>
        <v>#DIV/0!</v>
      </c>
      <c r="CP9" s="110">
        <f t="shared" si="3"/>
        <v>6.583333333333333</v>
      </c>
      <c r="CQ9" s="111" t="e">
        <f t="shared" si="3"/>
        <v>#DIV/0!</v>
      </c>
      <c r="CR9" s="178">
        <f t="shared" si="3"/>
        <v>0</v>
      </c>
      <c r="CS9" s="110" t="e">
        <f t="shared" si="3"/>
        <v>#DIV/0!</v>
      </c>
      <c r="CT9" s="111">
        <f t="shared" si="3"/>
        <v>0</v>
      </c>
      <c r="CU9" s="178">
        <f t="shared" si="3"/>
        <v>30.476190476190474</v>
      </c>
      <c r="CV9" s="179" t="e">
        <f t="shared" si="3"/>
        <v>#DIV/0!</v>
      </c>
      <c r="CW9" s="211">
        <f t="shared" si="3"/>
        <v>2.8515384615384609</v>
      </c>
      <c r="CX9" s="178">
        <f t="shared" si="3"/>
        <v>21.875</v>
      </c>
      <c r="CY9" s="110" t="e">
        <f t="shared" si="3"/>
        <v>#DIV/0!</v>
      </c>
      <c r="CZ9" s="178">
        <f t="shared" si="3"/>
        <v>83.463157894736852</v>
      </c>
      <c r="DA9" s="110" t="e">
        <f t="shared" si="3"/>
        <v>#DIV/0!</v>
      </c>
      <c r="DB9" s="178" t="e">
        <f t="shared" si="3"/>
        <v>#DIV/0!</v>
      </c>
      <c r="DC9" s="110" t="e">
        <f t="shared" si="3"/>
        <v>#DIV/0!</v>
      </c>
      <c r="DD9" s="178" t="e">
        <f t="shared" si="3"/>
        <v>#DIV/0!</v>
      </c>
      <c r="DE9" s="105" t="e">
        <f t="shared" si="3"/>
        <v>#DIV/0!</v>
      </c>
      <c r="DF9" s="114"/>
    </row>
    <row r="10" spans="1:110" s="115" customFormat="1" ht="24.75" hidden="1" customHeight="1" outlineLevel="1">
      <c r="A10" s="618" t="s">
        <v>77</v>
      </c>
      <c r="B10" s="737"/>
      <c r="C10" s="179"/>
      <c r="D10" s="179"/>
      <c r="E10" s="179"/>
      <c r="F10" s="179"/>
      <c r="G10" s="105"/>
      <c r="H10" s="178"/>
      <c r="I10" s="179">
        <f>MIN(I11:I134)</f>
        <v>15</v>
      </c>
      <c r="J10" s="179"/>
      <c r="K10" s="109">
        <f t="shared" ref="K10:BS10" si="4">MIN(K11:K134)</f>
        <v>9</v>
      </c>
      <c r="L10" s="179">
        <f t="shared" si="4"/>
        <v>0</v>
      </c>
      <c r="M10" s="179">
        <f t="shared" si="4"/>
        <v>55</v>
      </c>
      <c r="N10" s="179">
        <f t="shared" si="4"/>
        <v>1350</v>
      </c>
      <c r="O10" s="179">
        <f t="shared" si="4"/>
        <v>780</v>
      </c>
      <c r="P10" s="179">
        <f t="shared" si="4"/>
        <v>0</v>
      </c>
      <c r="Q10" s="106">
        <f t="shared" si="4"/>
        <v>0</v>
      </c>
      <c r="R10" s="178">
        <f t="shared" si="4"/>
        <v>541</v>
      </c>
      <c r="S10" s="179">
        <f t="shared" si="4"/>
        <v>1003</v>
      </c>
      <c r="T10" s="179">
        <f t="shared" si="4"/>
        <v>0</v>
      </c>
      <c r="U10" s="109">
        <f t="shared" si="4"/>
        <v>9.6</v>
      </c>
      <c r="V10" s="179">
        <f t="shared" si="4"/>
        <v>84</v>
      </c>
      <c r="W10" s="107">
        <f t="shared" si="4"/>
        <v>0.95199999999999996</v>
      </c>
      <c r="X10" s="179">
        <f t="shared" si="4"/>
        <v>25</v>
      </c>
      <c r="Y10" s="179">
        <f t="shared" si="4"/>
        <v>25</v>
      </c>
      <c r="Z10" s="105">
        <f t="shared" si="4"/>
        <v>4.5999999999999996</v>
      </c>
      <c r="AA10" s="108">
        <f t="shared" si="4"/>
        <v>3.9</v>
      </c>
      <c r="AB10" s="198">
        <f t="shared" si="4"/>
        <v>-32</v>
      </c>
      <c r="AC10" s="198">
        <f t="shared" si="4"/>
        <v>-36</v>
      </c>
      <c r="AD10" s="198">
        <f t="shared" si="4"/>
        <v>-35</v>
      </c>
      <c r="AE10" s="198">
        <f t="shared" si="4"/>
        <v>-36</v>
      </c>
      <c r="AF10" s="179">
        <f t="shared" si="4"/>
        <v>50</v>
      </c>
      <c r="AG10" s="179">
        <f t="shared" si="4"/>
        <v>0</v>
      </c>
      <c r="AH10" s="179">
        <f t="shared" si="4"/>
        <v>90</v>
      </c>
      <c r="AI10" s="179">
        <f t="shared" si="4"/>
        <v>90</v>
      </c>
      <c r="AJ10" s="105">
        <f t="shared" si="4"/>
        <v>15</v>
      </c>
      <c r="AK10" s="178">
        <f t="shared" si="4"/>
        <v>651</v>
      </c>
      <c r="AL10" s="108"/>
      <c r="AM10" s="179">
        <f t="shared" si="4"/>
        <v>-306</v>
      </c>
      <c r="AN10" s="179"/>
      <c r="AO10" s="179"/>
      <c r="AP10" s="170">
        <f t="shared" si="4"/>
        <v>4</v>
      </c>
      <c r="AQ10" s="179">
        <f t="shared" si="4"/>
        <v>219</v>
      </c>
      <c r="AR10" s="179">
        <f t="shared" si="4"/>
        <v>180</v>
      </c>
      <c r="AS10" s="110">
        <f t="shared" si="4"/>
        <v>25</v>
      </c>
      <c r="AT10" s="178">
        <f t="shared" si="4"/>
        <v>136</v>
      </c>
      <c r="AU10" s="110">
        <f t="shared" si="4"/>
        <v>20</v>
      </c>
      <c r="AV10" s="178">
        <f t="shared" si="4"/>
        <v>0</v>
      </c>
      <c r="AW10" s="105">
        <f t="shared" si="4"/>
        <v>0</v>
      </c>
      <c r="AX10" s="178">
        <f t="shared" si="4"/>
        <v>440</v>
      </c>
      <c r="AY10" s="179">
        <f t="shared" si="4"/>
        <v>12</v>
      </c>
      <c r="AZ10" s="179">
        <f t="shared" si="4"/>
        <v>13</v>
      </c>
      <c r="BA10" s="179">
        <f t="shared" si="4"/>
        <v>0.5</v>
      </c>
      <c r="BB10" s="105">
        <f t="shared" si="4"/>
        <v>96.5</v>
      </c>
      <c r="BC10" s="178">
        <f t="shared" si="4"/>
        <v>4.3</v>
      </c>
      <c r="BD10" s="179">
        <f t="shared" si="4"/>
        <v>97.7</v>
      </c>
      <c r="BE10" s="179">
        <f t="shared" si="4"/>
        <v>128</v>
      </c>
      <c r="BF10" s="110">
        <f t="shared" si="4"/>
        <v>108</v>
      </c>
      <c r="BG10" s="178">
        <f t="shared" si="4"/>
        <v>235</v>
      </c>
      <c r="BH10" s="179">
        <f t="shared" si="4"/>
        <v>836</v>
      </c>
      <c r="BI10" s="110">
        <f t="shared" si="4"/>
        <v>73</v>
      </c>
      <c r="BJ10" s="178">
        <f t="shared" si="4"/>
        <v>220</v>
      </c>
      <c r="BK10" s="179">
        <f t="shared" si="4"/>
        <v>178</v>
      </c>
      <c r="BL10" s="110">
        <f t="shared" si="4"/>
        <v>39</v>
      </c>
      <c r="BM10" s="111">
        <f t="shared" si="4"/>
        <v>1000</v>
      </c>
      <c r="BN10" s="111"/>
      <c r="BO10" s="111">
        <f t="shared" si="4"/>
        <v>0</v>
      </c>
      <c r="BP10" s="178">
        <f t="shared" si="4"/>
        <v>3</v>
      </c>
      <c r="BQ10" s="179">
        <f t="shared" si="4"/>
        <v>2.8</v>
      </c>
      <c r="BR10" s="105">
        <f t="shared" si="4"/>
        <v>1.6</v>
      </c>
      <c r="BS10" s="178">
        <f t="shared" si="4"/>
        <v>0</v>
      </c>
      <c r="BT10" s="179"/>
      <c r="BU10" s="179"/>
      <c r="BV10" s="179"/>
      <c r="BW10" s="179" t="e">
        <f>MIN(BT11:BT134)</f>
        <v>#N/A</v>
      </c>
      <c r="BX10" s="112">
        <f>MIN(BU11:BU134)</f>
        <v>0</v>
      </c>
      <c r="BY10" s="178" t="e">
        <f>MIN(#REF!)</f>
        <v>#REF!</v>
      </c>
      <c r="BZ10" s="179" t="e">
        <f>MIN(BV11:BV134)</f>
        <v>#N/A</v>
      </c>
      <c r="CA10" s="110"/>
      <c r="CB10" s="110"/>
      <c r="CC10" s="110"/>
      <c r="CD10" s="112">
        <f>MIN(BW11:BW134)</f>
        <v>16</v>
      </c>
      <c r="CE10" s="111" t="e">
        <f>MIN(BX11:BX134)</f>
        <v>#N/A</v>
      </c>
      <c r="CF10" s="111">
        <f>MIN(BY11:BY134)</f>
        <v>0</v>
      </c>
      <c r="CG10" s="111">
        <f>MIN(BZ11:BZ134)</f>
        <v>9</v>
      </c>
      <c r="CH10" s="111" t="e">
        <f t="shared" ref="CH10:DE10" si="5">MIN(CD11:CD134)</f>
        <v>#DIV/0!</v>
      </c>
      <c r="CI10" s="111">
        <f t="shared" si="5"/>
        <v>39</v>
      </c>
      <c r="CJ10" s="113">
        <f t="shared" si="5"/>
        <v>2</v>
      </c>
      <c r="CK10" s="178">
        <f t="shared" si="5"/>
        <v>191</v>
      </c>
      <c r="CL10" s="110">
        <f t="shared" si="5"/>
        <v>0</v>
      </c>
      <c r="CM10" s="178">
        <f t="shared" si="5"/>
        <v>48</v>
      </c>
      <c r="CN10" s="110">
        <f t="shared" si="5"/>
        <v>0</v>
      </c>
      <c r="CO10" s="178">
        <f t="shared" si="5"/>
        <v>0</v>
      </c>
      <c r="CP10" s="110">
        <f t="shared" si="5"/>
        <v>2</v>
      </c>
      <c r="CQ10" s="111">
        <f t="shared" si="5"/>
        <v>0</v>
      </c>
      <c r="CR10" s="178">
        <f t="shared" si="5"/>
        <v>0</v>
      </c>
      <c r="CS10" s="110">
        <f t="shared" si="5"/>
        <v>0</v>
      </c>
      <c r="CT10" s="111">
        <f t="shared" si="5"/>
        <v>0</v>
      </c>
      <c r="CU10" s="178">
        <f t="shared" si="5"/>
        <v>15</v>
      </c>
      <c r="CV10" s="179">
        <f t="shared" si="5"/>
        <v>0</v>
      </c>
      <c r="CW10" s="211">
        <f t="shared" si="5"/>
        <v>2.7</v>
      </c>
      <c r="CX10" s="178">
        <f t="shared" si="5"/>
        <v>20</v>
      </c>
      <c r="CY10" s="110">
        <f t="shared" si="5"/>
        <v>0</v>
      </c>
      <c r="CZ10" s="178">
        <f t="shared" si="5"/>
        <v>0</v>
      </c>
      <c r="DA10" s="110" t="e">
        <f t="shared" si="5"/>
        <v>#DIV/0!</v>
      </c>
      <c r="DB10" s="178">
        <f t="shared" si="5"/>
        <v>0</v>
      </c>
      <c r="DC10" s="110">
        <f t="shared" si="5"/>
        <v>0</v>
      </c>
      <c r="DD10" s="178">
        <f t="shared" si="5"/>
        <v>0</v>
      </c>
      <c r="DE10" s="105">
        <f t="shared" si="5"/>
        <v>0</v>
      </c>
      <c r="DF10" s="114"/>
    </row>
    <row r="11" spans="1:110" s="118" customFormat="1" ht="20.100000000000001" hidden="1" customHeight="1">
      <c r="A11" s="161">
        <v>42186</v>
      </c>
      <c r="B11" s="21"/>
      <c r="C11" s="1"/>
      <c r="D11" s="1"/>
      <c r="E11" s="1"/>
      <c r="F11" s="1"/>
      <c r="G11" s="4"/>
      <c r="H11" s="3"/>
      <c r="I11" s="1"/>
      <c r="J11" s="1"/>
      <c r="K11" s="19"/>
      <c r="L11" s="1"/>
      <c r="M11" s="1"/>
      <c r="N11" s="1"/>
      <c r="O11" s="1"/>
      <c r="P11" s="22">
        <f>(O11/100)*(100-K11)</f>
        <v>0</v>
      </c>
      <c r="Q11" s="17">
        <f>P11*N11*I11*60/1000000000</f>
        <v>0</v>
      </c>
      <c r="R11" s="3"/>
      <c r="S11" s="1"/>
      <c r="T11" s="22">
        <f t="shared" ref="T11:T30" si="6">O11*W11</f>
        <v>0</v>
      </c>
      <c r="U11" s="19"/>
      <c r="V11" s="1"/>
      <c r="W11" s="5"/>
      <c r="X11" s="1"/>
      <c r="Y11" s="1"/>
      <c r="Z11" s="4"/>
      <c r="AA11" s="7"/>
      <c r="AB11" s="199"/>
      <c r="AC11" s="199"/>
      <c r="AD11" s="199"/>
      <c r="AE11" s="199"/>
      <c r="AF11" s="1"/>
      <c r="AG11" s="1"/>
      <c r="AH11" s="1"/>
      <c r="AI11" s="1"/>
      <c r="AJ11" s="4"/>
      <c r="AK11" s="3"/>
      <c r="AL11" s="7"/>
      <c r="AM11" s="22">
        <f t="shared" ref="AM11:AM34" si="7">AK11-AL11</f>
        <v>0</v>
      </c>
      <c r="AN11" s="1"/>
      <c r="AO11" s="1"/>
      <c r="AP11" s="171"/>
      <c r="AQ11" s="1"/>
      <c r="AR11" s="1"/>
      <c r="AS11" s="2"/>
      <c r="AT11" s="3"/>
      <c r="AU11" s="2"/>
      <c r="AV11" s="3"/>
      <c r="AW11" s="4"/>
      <c r="AX11" s="3"/>
      <c r="AY11" s="1"/>
      <c r="AZ11" s="1"/>
      <c r="BA11" s="1"/>
      <c r="BB11" s="4"/>
      <c r="BC11" s="3"/>
      <c r="BD11" s="1"/>
      <c r="BE11" s="1"/>
      <c r="BF11" s="2"/>
      <c r="BG11" s="3"/>
      <c r="BH11" s="1"/>
      <c r="BI11" s="2"/>
      <c r="BJ11" s="3"/>
      <c r="BK11" s="1"/>
      <c r="BL11" s="2"/>
      <c r="BM11" s="8"/>
      <c r="BN11" s="8"/>
      <c r="BO11" s="8"/>
      <c r="BP11" s="3"/>
      <c r="BQ11" s="1"/>
      <c r="BR11" s="4"/>
      <c r="BS11" s="3"/>
      <c r="BT11" s="1" t="e">
        <f>VLOOKUP(BS11:BS134,BS153:BT154,2)</f>
        <v>#N/A</v>
      </c>
      <c r="BU11" s="1">
        <f>O11*3.38</f>
        <v>0</v>
      </c>
      <c r="BV11" s="1" t="e">
        <f t="shared" ref="BV11:BV30" si="8">BT11*BW11/100</f>
        <v>#N/A</v>
      </c>
      <c r="BW11" s="1"/>
      <c r="BX11" s="116" t="e">
        <f>BV11/BU11*1000</f>
        <v>#N/A</v>
      </c>
      <c r="BY11" s="3"/>
      <c r="BZ11" s="1"/>
      <c r="CA11" s="2">
        <v>109</v>
      </c>
      <c r="CB11" s="2">
        <f t="shared" ref="CB11:CB34" si="9">O11*3.38</f>
        <v>0</v>
      </c>
      <c r="CC11" s="2">
        <f t="shared" ref="CC11:CC34" si="10">CA11*BZ11/100</f>
        <v>0</v>
      </c>
      <c r="CD11" s="116" t="e">
        <f t="shared" ref="CD11:CD34" si="11">CC11/CB11*1000</f>
        <v>#DIV/0!</v>
      </c>
      <c r="CE11" s="8"/>
      <c r="CF11" s="8"/>
      <c r="CG11" s="8"/>
      <c r="CH11" s="8"/>
      <c r="CI11" s="8"/>
      <c r="CJ11" s="6"/>
      <c r="CK11" s="3"/>
      <c r="CL11" s="2"/>
      <c r="CM11" s="3"/>
      <c r="CN11" s="2"/>
      <c r="CO11" s="3"/>
      <c r="CP11" s="2"/>
      <c r="CQ11" s="8"/>
      <c r="CR11" s="3"/>
      <c r="CS11" s="2"/>
      <c r="CT11" s="8"/>
      <c r="CU11" s="3"/>
      <c r="CV11" s="1"/>
      <c r="CW11" s="212" t="e">
        <f t="shared" ref="CW11:CW42" si="12">CV11/Q11</f>
        <v>#DIV/0!</v>
      </c>
      <c r="CX11" s="3"/>
      <c r="CY11" s="2"/>
      <c r="CZ11" s="3"/>
      <c r="DA11" s="2"/>
      <c r="DB11" s="155"/>
      <c r="DC11" s="156"/>
      <c r="DD11" s="155"/>
      <c r="DE11" s="157"/>
      <c r="DF11" s="117"/>
    </row>
    <row r="12" spans="1:110" s="118" customFormat="1" ht="20.100000000000001" hidden="1" customHeight="1">
      <c r="A12" s="161">
        <v>42186</v>
      </c>
      <c r="B12" s="21"/>
      <c r="C12" s="1"/>
      <c r="D12" s="1"/>
      <c r="E12" s="1"/>
      <c r="F12" s="1"/>
      <c r="G12" s="4"/>
      <c r="H12" s="3"/>
      <c r="I12" s="1"/>
      <c r="J12" s="1"/>
      <c r="K12" s="19"/>
      <c r="L12" s="1"/>
      <c r="M12" s="1"/>
      <c r="N12" s="1"/>
      <c r="O12" s="1"/>
      <c r="P12" s="22">
        <f t="shared" ref="P12:P75" si="13">(O12/100)*(100-K12)</f>
        <v>0</v>
      </c>
      <c r="Q12" s="17">
        <f t="shared" ref="Q12:Q75" si="14">P12*N12*I12*60/1000000000</f>
        <v>0</v>
      </c>
      <c r="R12" s="3"/>
      <c r="S12" s="1"/>
      <c r="T12" s="22">
        <f t="shared" si="6"/>
        <v>0</v>
      </c>
      <c r="U12" s="19"/>
      <c r="V12" s="1"/>
      <c r="W12" s="5"/>
      <c r="X12" s="1"/>
      <c r="Y12" s="1"/>
      <c r="Z12" s="4"/>
      <c r="AA12" s="7"/>
      <c r="AB12" s="199"/>
      <c r="AC12" s="199"/>
      <c r="AD12" s="199"/>
      <c r="AE12" s="199"/>
      <c r="AF12" s="1"/>
      <c r="AG12" s="1"/>
      <c r="AH12" s="1"/>
      <c r="AI12" s="1"/>
      <c r="AJ12" s="4"/>
      <c r="AK12" s="3"/>
      <c r="AL12" s="7"/>
      <c r="AM12" s="22">
        <f t="shared" si="7"/>
        <v>0</v>
      </c>
      <c r="AN12" s="1"/>
      <c r="AO12" s="1"/>
      <c r="AP12" s="171"/>
      <c r="AQ12" s="1"/>
      <c r="AR12" s="1"/>
      <c r="AS12" s="2"/>
      <c r="AT12" s="3"/>
      <c r="AU12" s="2"/>
      <c r="AV12" s="3"/>
      <c r="AW12" s="4"/>
      <c r="AX12" s="3"/>
      <c r="AY12" s="1"/>
      <c r="AZ12" s="1"/>
      <c r="BA12" s="1"/>
      <c r="BB12" s="4"/>
      <c r="BC12" s="3"/>
      <c r="BD12" s="1"/>
      <c r="BE12" s="1"/>
      <c r="BF12" s="2"/>
      <c r="BG12" s="3"/>
      <c r="BH12" s="1"/>
      <c r="BI12" s="2"/>
      <c r="BJ12" s="3"/>
      <c r="BK12" s="1"/>
      <c r="BL12" s="2"/>
      <c r="BM12" s="8"/>
      <c r="BN12" s="8"/>
      <c r="BO12" s="8"/>
      <c r="BP12" s="3"/>
      <c r="BQ12" s="1"/>
      <c r="BR12" s="4"/>
      <c r="BS12" s="3"/>
      <c r="BT12" s="1" t="e">
        <f>VLOOKUP(BS11:BS134,BS153:BT154,2)</f>
        <v>#N/A</v>
      </c>
      <c r="BU12" s="1">
        <f t="shared" ref="BU12:BU75" si="15">O12*3.38</f>
        <v>0</v>
      </c>
      <c r="BV12" s="1" t="e">
        <f t="shared" si="8"/>
        <v>#N/A</v>
      </c>
      <c r="BW12" s="1"/>
      <c r="BX12" s="116" t="e">
        <f t="shared" ref="BX12:BX75" si="16">BV12/BU12*1000</f>
        <v>#N/A</v>
      </c>
      <c r="BY12" s="3"/>
      <c r="BZ12" s="1"/>
      <c r="CA12" s="2">
        <v>109</v>
      </c>
      <c r="CB12" s="2">
        <f t="shared" si="9"/>
        <v>0</v>
      </c>
      <c r="CC12" s="2">
        <f t="shared" si="10"/>
        <v>0</v>
      </c>
      <c r="CD12" s="116" t="e">
        <f t="shared" si="11"/>
        <v>#DIV/0!</v>
      </c>
      <c r="CE12" s="8"/>
      <c r="CF12" s="8"/>
      <c r="CG12" s="8"/>
      <c r="CH12" s="8"/>
      <c r="CI12" s="8"/>
      <c r="CJ12" s="6"/>
      <c r="CK12" s="3"/>
      <c r="CL12" s="2"/>
      <c r="CM12" s="3"/>
      <c r="CN12" s="2"/>
      <c r="CO12" s="3"/>
      <c r="CP12" s="2"/>
      <c r="CQ12" s="8"/>
      <c r="CR12" s="3"/>
      <c r="CS12" s="2"/>
      <c r="CT12" s="8"/>
      <c r="CU12" s="3"/>
      <c r="CV12" s="1"/>
      <c r="CW12" s="212" t="e">
        <f t="shared" si="12"/>
        <v>#DIV/0!</v>
      </c>
      <c r="CX12" s="3"/>
      <c r="CY12" s="2"/>
      <c r="CZ12" s="3"/>
      <c r="DA12" s="2"/>
      <c r="DB12" s="155"/>
      <c r="DC12" s="156"/>
      <c r="DD12" s="155"/>
      <c r="DE12" s="157"/>
      <c r="DF12" s="117"/>
    </row>
    <row r="13" spans="1:110" s="121" customFormat="1" ht="20.100000000000001" hidden="1" customHeight="1">
      <c r="A13" s="162">
        <v>42186</v>
      </c>
      <c r="B13" s="23"/>
      <c r="C13" s="9"/>
      <c r="D13" s="9"/>
      <c r="E13" s="9"/>
      <c r="F13" s="9"/>
      <c r="G13" s="12"/>
      <c r="H13" s="11"/>
      <c r="I13" s="9"/>
      <c r="J13" s="9"/>
      <c r="K13" s="20"/>
      <c r="L13" s="9"/>
      <c r="M13" s="9"/>
      <c r="N13" s="9"/>
      <c r="O13" s="9"/>
      <c r="P13" s="24">
        <f t="shared" si="13"/>
        <v>0</v>
      </c>
      <c r="Q13" s="18">
        <f t="shared" si="14"/>
        <v>0</v>
      </c>
      <c r="R13" s="11"/>
      <c r="S13" s="9"/>
      <c r="T13" s="24">
        <f t="shared" si="6"/>
        <v>0</v>
      </c>
      <c r="U13" s="20"/>
      <c r="V13" s="9"/>
      <c r="W13" s="13"/>
      <c r="X13" s="9"/>
      <c r="Y13" s="9"/>
      <c r="Z13" s="12"/>
      <c r="AA13" s="15"/>
      <c r="AB13" s="200"/>
      <c r="AC13" s="200"/>
      <c r="AD13" s="200"/>
      <c r="AE13" s="200"/>
      <c r="AF13" s="9"/>
      <c r="AG13" s="9"/>
      <c r="AH13" s="9"/>
      <c r="AI13" s="9"/>
      <c r="AJ13" s="12"/>
      <c r="AK13" s="11"/>
      <c r="AL13" s="15"/>
      <c r="AM13" s="24">
        <f t="shared" si="7"/>
        <v>0</v>
      </c>
      <c r="AN13" s="9"/>
      <c r="AO13" s="9"/>
      <c r="AP13" s="172"/>
      <c r="AQ13" s="9"/>
      <c r="AR13" s="9"/>
      <c r="AS13" s="10"/>
      <c r="AT13" s="11"/>
      <c r="AU13" s="10"/>
      <c r="AV13" s="11"/>
      <c r="AW13" s="12"/>
      <c r="AX13" s="11"/>
      <c r="AY13" s="9"/>
      <c r="AZ13" s="9"/>
      <c r="BA13" s="9"/>
      <c r="BB13" s="12"/>
      <c r="BC13" s="11"/>
      <c r="BD13" s="9"/>
      <c r="BE13" s="9"/>
      <c r="BF13" s="10"/>
      <c r="BG13" s="11"/>
      <c r="BH13" s="9"/>
      <c r="BI13" s="10"/>
      <c r="BJ13" s="11"/>
      <c r="BK13" s="9"/>
      <c r="BL13" s="10"/>
      <c r="BM13" s="16"/>
      <c r="BN13" s="16"/>
      <c r="BO13" s="16"/>
      <c r="BP13" s="11"/>
      <c r="BQ13" s="9"/>
      <c r="BR13" s="12"/>
      <c r="BS13" s="11"/>
      <c r="BT13" s="9" t="e">
        <f>VLOOKUP(BS11:BS134,BS153:BT154,2)</f>
        <v>#N/A</v>
      </c>
      <c r="BU13" s="9">
        <f t="shared" si="15"/>
        <v>0</v>
      </c>
      <c r="BV13" s="9" t="e">
        <f t="shared" si="8"/>
        <v>#N/A</v>
      </c>
      <c r="BW13" s="9"/>
      <c r="BX13" s="119" t="e">
        <f t="shared" si="16"/>
        <v>#N/A</v>
      </c>
      <c r="BY13" s="11"/>
      <c r="BZ13" s="9"/>
      <c r="CA13" s="10">
        <v>109</v>
      </c>
      <c r="CB13" s="10">
        <f t="shared" si="9"/>
        <v>0</v>
      </c>
      <c r="CC13" s="10">
        <f t="shared" si="10"/>
        <v>0</v>
      </c>
      <c r="CD13" s="119" t="e">
        <f t="shared" si="11"/>
        <v>#DIV/0!</v>
      </c>
      <c r="CE13" s="16"/>
      <c r="CF13" s="16"/>
      <c r="CG13" s="16"/>
      <c r="CH13" s="16"/>
      <c r="CI13" s="16"/>
      <c r="CJ13" s="14"/>
      <c r="CK13" s="11"/>
      <c r="CL13" s="10"/>
      <c r="CM13" s="11"/>
      <c r="CN13" s="10"/>
      <c r="CO13" s="11"/>
      <c r="CP13" s="10"/>
      <c r="CQ13" s="16"/>
      <c r="CR13" s="11"/>
      <c r="CS13" s="10"/>
      <c r="CT13" s="16"/>
      <c r="CU13" s="11"/>
      <c r="CV13" s="9"/>
      <c r="CW13" s="213" t="e">
        <f t="shared" si="12"/>
        <v>#DIV/0!</v>
      </c>
      <c r="CX13" s="11"/>
      <c r="CY13" s="10"/>
      <c r="CZ13" s="11"/>
      <c r="DA13" s="10"/>
      <c r="DB13" s="158"/>
      <c r="DC13" s="159"/>
      <c r="DD13" s="158"/>
      <c r="DE13" s="160"/>
      <c r="DF13" s="120"/>
    </row>
    <row r="14" spans="1:110" s="121" customFormat="1" ht="20.100000000000001" hidden="1" customHeight="1">
      <c r="A14" s="162">
        <v>42186</v>
      </c>
      <c r="B14" s="23"/>
      <c r="C14" s="9"/>
      <c r="D14" s="9"/>
      <c r="E14" s="9"/>
      <c r="F14" s="9"/>
      <c r="G14" s="12"/>
      <c r="H14" s="11"/>
      <c r="I14" s="9"/>
      <c r="J14" s="9"/>
      <c r="K14" s="20"/>
      <c r="L14" s="9"/>
      <c r="M14" s="9"/>
      <c r="N14" s="9"/>
      <c r="O14" s="9"/>
      <c r="P14" s="24">
        <f t="shared" si="13"/>
        <v>0</v>
      </c>
      <c r="Q14" s="18">
        <f t="shared" si="14"/>
        <v>0</v>
      </c>
      <c r="R14" s="11"/>
      <c r="S14" s="9"/>
      <c r="T14" s="24">
        <f t="shared" si="6"/>
        <v>0</v>
      </c>
      <c r="U14" s="20"/>
      <c r="V14" s="9"/>
      <c r="W14" s="13"/>
      <c r="X14" s="9"/>
      <c r="Y14" s="9"/>
      <c r="Z14" s="12"/>
      <c r="AA14" s="15"/>
      <c r="AB14" s="200"/>
      <c r="AC14" s="200"/>
      <c r="AD14" s="200"/>
      <c r="AE14" s="200"/>
      <c r="AF14" s="9"/>
      <c r="AG14" s="9"/>
      <c r="AH14" s="9"/>
      <c r="AI14" s="9"/>
      <c r="AJ14" s="12"/>
      <c r="AK14" s="11"/>
      <c r="AL14" s="15"/>
      <c r="AM14" s="24">
        <f t="shared" si="7"/>
        <v>0</v>
      </c>
      <c r="AN14" s="9"/>
      <c r="AO14" s="9"/>
      <c r="AP14" s="172"/>
      <c r="AQ14" s="9"/>
      <c r="AR14" s="9"/>
      <c r="AS14" s="10"/>
      <c r="AT14" s="11"/>
      <c r="AU14" s="10"/>
      <c r="AV14" s="11"/>
      <c r="AW14" s="12"/>
      <c r="AX14" s="11"/>
      <c r="AY14" s="9"/>
      <c r="AZ14" s="9"/>
      <c r="BA14" s="9"/>
      <c r="BB14" s="12"/>
      <c r="BC14" s="11"/>
      <c r="BD14" s="9"/>
      <c r="BE14" s="9"/>
      <c r="BF14" s="10"/>
      <c r="BG14" s="11"/>
      <c r="BH14" s="9"/>
      <c r="BI14" s="10"/>
      <c r="BJ14" s="11"/>
      <c r="BK14" s="9"/>
      <c r="BL14" s="10"/>
      <c r="BM14" s="16"/>
      <c r="BN14" s="16"/>
      <c r="BO14" s="16"/>
      <c r="BP14" s="11"/>
      <c r="BQ14" s="9"/>
      <c r="BR14" s="12"/>
      <c r="BS14" s="11"/>
      <c r="BT14" s="9" t="e">
        <f>VLOOKUP(BS11:BS134,BS153:BT154,2)</f>
        <v>#N/A</v>
      </c>
      <c r="BU14" s="9">
        <f t="shared" si="15"/>
        <v>0</v>
      </c>
      <c r="BV14" s="9" t="e">
        <f t="shared" si="8"/>
        <v>#N/A</v>
      </c>
      <c r="BW14" s="9"/>
      <c r="BX14" s="119" t="e">
        <f t="shared" si="16"/>
        <v>#N/A</v>
      </c>
      <c r="BY14" s="11"/>
      <c r="BZ14" s="9"/>
      <c r="CA14" s="10">
        <v>109</v>
      </c>
      <c r="CB14" s="10">
        <f t="shared" si="9"/>
        <v>0</v>
      </c>
      <c r="CC14" s="10">
        <f t="shared" si="10"/>
        <v>0</v>
      </c>
      <c r="CD14" s="119" t="e">
        <f t="shared" si="11"/>
        <v>#DIV/0!</v>
      </c>
      <c r="CE14" s="16"/>
      <c r="CF14" s="16"/>
      <c r="CG14" s="16"/>
      <c r="CH14" s="16"/>
      <c r="CI14" s="16"/>
      <c r="CJ14" s="14"/>
      <c r="CK14" s="11"/>
      <c r="CL14" s="10"/>
      <c r="CM14" s="11"/>
      <c r="CN14" s="10"/>
      <c r="CO14" s="11"/>
      <c r="CP14" s="10"/>
      <c r="CQ14" s="16"/>
      <c r="CR14" s="11"/>
      <c r="CS14" s="10"/>
      <c r="CT14" s="16"/>
      <c r="CU14" s="11"/>
      <c r="CV14" s="9"/>
      <c r="CW14" s="213" t="e">
        <f t="shared" si="12"/>
        <v>#DIV/0!</v>
      </c>
      <c r="CX14" s="11"/>
      <c r="CY14" s="10"/>
      <c r="CZ14" s="11"/>
      <c r="DA14" s="10"/>
      <c r="DB14" s="158"/>
      <c r="DC14" s="159"/>
      <c r="DD14" s="158"/>
      <c r="DE14" s="160"/>
      <c r="DF14" s="120"/>
    </row>
    <row r="15" spans="1:110" s="118" customFormat="1" ht="20.100000000000001" hidden="1" customHeight="1">
      <c r="A15" s="161">
        <v>42187</v>
      </c>
      <c r="B15" s="21"/>
      <c r="C15" s="1"/>
      <c r="D15" s="1"/>
      <c r="E15" s="1"/>
      <c r="F15" s="1"/>
      <c r="G15" s="4"/>
      <c r="H15" s="3"/>
      <c r="I15" s="1"/>
      <c r="J15" s="1"/>
      <c r="K15" s="19"/>
      <c r="L15" s="1"/>
      <c r="M15" s="1"/>
      <c r="N15" s="1"/>
      <c r="O15" s="1"/>
      <c r="P15" s="22">
        <f t="shared" si="13"/>
        <v>0</v>
      </c>
      <c r="Q15" s="17">
        <f t="shared" si="14"/>
        <v>0</v>
      </c>
      <c r="R15" s="3"/>
      <c r="S15" s="1"/>
      <c r="T15" s="22">
        <f t="shared" si="6"/>
        <v>0</v>
      </c>
      <c r="U15" s="19"/>
      <c r="V15" s="1"/>
      <c r="W15" s="5"/>
      <c r="X15" s="1"/>
      <c r="Y15" s="1"/>
      <c r="Z15" s="4"/>
      <c r="AA15" s="7"/>
      <c r="AB15" s="199"/>
      <c r="AC15" s="199"/>
      <c r="AD15" s="199"/>
      <c r="AE15" s="199"/>
      <c r="AF15" s="1"/>
      <c r="AG15" s="1"/>
      <c r="AH15" s="1"/>
      <c r="AI15" s="1"/>
      <c r="AJ15" s="4"/>
      <c r="AK15" s="3"/>
      <c r="AL15" s="7"/>
      <c r="AM15" s="22">
        <f t="shared" si="7"/>
        <v>0</v>
      </c>
      <c r="AN15" s="1"/>
      <c r="AO15" s="1"/>
      <c r="AP15" s="171"/>
      <c r="AQ15" s="1"/>
      <c r="AR15" s="1"/>
      <c r="AS15" s="2"/>
      <c r="AT15" s="3"/>
      <c r="AU15" s="2"/>
      <c r="AV15" s="3"/>
      <c r="AW15" s="4"/>
      <c r="AX15" s="3"/>
      <c r="AY15" s="1"/>
      <c r="AZ15" s="1"/>
      <c r="BA15" s="1"/>
      <c r="BB15" s="4"/>
      <c r="BC15" s="3"/>
      <c r="BD15" s="1"/>
      <c r="BE15" s="1"/>
      <c r="BF15" s="2"/>
      <c r="BG15" s="3"/>
      <c r="BH15" s="1"/>
      <c r="BI15" s="2"/>
      <c r="BJ15" s="3"/>
      <c r="BK15" s="1"/>
      <c r="BL15" s="2"/>
      <c r="BM15" s="8"/>
      <c r="BN15" s="8"/>
      <c r="BO15" s="8"/>
      <c r="BP15" s="3"/>
      <c r="BQ15" s="1"/>
      <c r="BR15" s="4"/>
      <c r="BS15" s="3"/>
      <c r="BT15" s="1" t="e">
        <f>VLOOKUP(BS11:BS134,BS153:BT154,2)</f>
        <v>#N/A</v>
      </c>
      <c r="BU15" s="1">
        <f t="shared" si="15"/>
        <v>0</v>
      </c>
      <c r="BV15" s="1" t="e">
        <f t="shared" si="8"/>
        <v>#N/A</v>
      </c>
      <c r="BW15" s="1"/>
      <c r="BX15" s="116" t="e">
        <f t="shared" si="16"/>
        <v>#N/A</v>
      </c>
      <c r="BY15" s="3"/>
      <c r="BZ15" s="1"/>
      <c r="CA15" s="2">
        <v>109</v>
      </c>
      <c r="CB15" s="2">
        <f t="shared" si="9"/>
        <v>0</v>
      </c>
      <c r="CC15" s="2">
        <f t="shared" si="10"/>
        <v>0</v>
      </c>
      <c r="CD15" s="116" t="e">
        <f t="shared" si="11"/>
        <v>#DIV/0!</v>
      </c>
      <c r="CE15" s="8"/>
      <c r="CF15" s="8"/>
      <c r="CG15" s="8"/>
      <c r="CH15" s="8"/>
      <c r="CI15" s="8"/>
      <c r="CJ15" s="6"/>
      <c r="CK15" s="3"/>
      <c r="CL15" s="2"/>
      <c r="CM15" s="3"/>
      <c r="CN15" s="2"/>
      <c r="CO15" s="3"/>
      <c r="CP15" s="2"/>
      <c r="CQ15" s="8"/>
      <c r="CR15" s="3"/>
      <c r="CS15" s="2"/>
      <c r="CT15" s="8"/>
      <c r="CU15" s="3"/>
      <c r="CV15" s="1"/>
      <c r="CW15" s="212" t="e">
        <f t="shared" si="12"/>
        <v>#DIV/0!</v>
      </c>
      <c r="CX15" s="3"/>
      <c r="CY15" s="2"/>
      <c r="CZ15" s="3"/>
      <c r="DA15" s="2"/>
      <c r="DB15" s="155"/>
      <c r="DC15" s="156"/>
      <c r="DD15" s="155"/>
      <c r="DE15" s="157"/>
      <c r="DF15" s="117"/>
    </row>
    <row r="16" spans="1:110" s="118" customFormat="1" ht="20.100000000000001" hidden="1" customHeight="1">
      <c r="A16" s="161">
        <v>42187</v>
      </c>
      <c r="B16" s="21"/>
      <c r="C16" s="1"/>
      <c r="D16" s="1"/>
      <c r="E16" s="1"/>
      <c r="F16" s="1"/>
      <c r="G16" s="4"/>
      <c r="H16" s="3"/>
      <c r="I16" s="1"/>
      <c r="J16" s="1"/>
      <c r="K16" s="19"/>
      <c r="L16" s="1"/>
      <c r="M16" s="1"/>
      <c r="N16" s="1"/>
      <c r="O16" s="1"/>
      <c r="P16" s="22">
        <f t="shared" si="13"/>
        <v>0</v>
      </c>
      <c r="Q16" s="17">
        <f t="shared" si="14"/>
        <v>0</v>
      </c>
      <c r="R16" s="3"/>
      <c r="S16" s="1"/>
      <c r="T16" s="22">
        <f t="shared" si="6"/>
        <v>0</v>
      </c>
      <c r="U16" s="19"/>
      <c r="V16" s="1"/>
      <c r="W16" s="5"/>
      <c r="X16" s="1"/>
      <c r="Y16" s="1"/>
      <c r="Z16" s="4"/>
      <c r="AA16" s="7"/>
      <c r="AB16" s="199"/>
      <c r="AC16" s="199"/>
      <c r="AD16" s="199"/>
      <c r="AE16" s="199"/>
      <c r="AF16" s="1"/>
      <c r="AG16" s="1"/>
      <c r="AH16" s="1"/>
      <c r="AI16" s="1"/>
      <c r="AJ16" s="4"/>
      <c r="AK16" s="3"/>
      <c r="AL16" s="7"/>
      <c r="AM16" s="22">
        <f t="shared" si="7"/>
        <v>0</v>
      </c>
      <c r="AN16" s="1"/>
      <c r="AO16" s="1"/>
      <c r="AP16" s="171"/>
      <c r="AQ16" s="1"/>
      <c r="AR16" s="1"/>
      <c r="AS16" s="2"/>
      <c r="AT16" s="3"/>
      <c r="AU16" s="2"/>
      <c r="AV16" s="3"/>
      <c r="AW16" s="4"/>
      <c r="AX16" s="3"/>
      <c r="AY16" s="1"/>
      <c r="AZ16" s="1"/>
      <c r="BA16" s="1"/>
      <c r="BB16" s="4"/>
      <c r="BC16" s="3"/>
      <c r="BD16" s="1"/>
      <c r="BE16" s="1"/>
      <c r="BF16" s="2"/>
      <c r="BG16" s="3"/>
      <c r="BH16" s="1"/>
      <c r="BI16" s="2"/>
      <c r="BJ16" s="3"/>
      <c r="BK16" s="1"/>
      <c r="BL16" s="2"/>
      <c r="BM16" s="8"/>
      <c r="BN16" s="8"/>
      <c r="BO16" s="8"/>
      <c r="BP16" s="3"/>
      <c r="BQ16" s="1"/>
      <c r="BR16" s="4"/>
      <c r="BS16" s="3"/>
      <c r="BT16" s="1" t="e">
        <f>VLOOKUP(BS11:BS134,BS153:BT154,2)</f>
        <v>#N/A</v>
      </c>
      <c r="BU16" s="1">
        <f t="shared" si="15"/>
        <v>0</v>
      </c>
      <c r="BV16" s="1" t="e">
        <f t="shared" si="8"/>
        <v>#N/A</v>
      </c>
      <c r="BW16" s="1"/>
      <c r="BX16" s="116" t="e">
        <f t="shared" si="16"/>
        <v>#N/A</v>
      </c>
      <c r="BY16" s="3"/>
      <c r="BZ16" s="1"/>
      <c r="CA16" s="2">
        <v>109</v>
      </c>
      <c r="CB16" s="2">
        <f t="shared" si="9"/>
        <v>0</v>
      </c>
      <c r="CC16" s="2">
        <f t="shared" si="10"/>
        <v>0</v>
      </c>
      <c r="CD16" s="116" t="e">
        <f t="shared" si="11"/>
        <v>#DIV/0!</v>
      </c>
      <c r="CE16" s="8"/>
      <c r="CF16" s="8"/>
      <c r="CG16" s="8"/>
      <c r="CH16" s="8"/>
      <c r="CI16" s="8"/>
      <c r="CJ16" s="6"/>
      <c r="CK16" s="3"/>
      <c r="CL16" s="2"/>
      <c r="CM16" s="3"/>
      <c r="CN16" s="2"/>
      <c r="CO16" s="3"/>
      <c r="CP16" s="2"/>
      <c r="CQ16" s="8"/>
      <c r="CR16" s="3"/>
      <c r="CS16" s="2"/>
      <c r="CT16" s="8"/>
      <c r="CU16" s="3"/>
      <c r="CV16" s="1"/>
      <c r="CW16" s="212" t="e">
        <f t="shared" si="12"/>
        <v>#DIV/0!</v>
      </c>
      <c r="CX16" s="3"/>
      <c r="CY16" s="2"/>
      <c r="CZ16" s="3"/>
      <c r="DA16" s="2"/>
      <c r="DB16" s="155"/>
      <c r="DC16" s="156"/>
      <c r="DD16" s="155"/>
      <c r="DE16" s="157"/>
      <c r="DF16" s="117"/>
    </row>
    <row r="17" spans="1:110" s="121" customFormat="1" ht="20.100000000000001" hidden="1" customHeight="1">
      <c r="A17" s="162">
        <v>42187</v>
      </c>
      <c r="B17" s="23"/>
      <c r="C17" s="9"/>
      <c r="D17" s="9"/>
      <c r="E17" s="9"/>
      <c r="F17" s="9"/>
      <c r="G17" s="12"/>
      <c r="H17" s="11"/>
      <c r="I17" s="9"/>
      <c r="J17" s="9"/>
      <c r="K17" s="20"/>
      <c r="L17" s="9"/>
      <c r="M17" s="9"/>
      <c r="N17" s="9"/>
      <c r="O17" s="9"/>
      <c r="P17" s="24">
        <f t="shared" si="13"/>
        <v>0</v>
      </c>
      <c r="Q17" s="18">
        <f t="shared" si="14"/>
        <v>0</v>
      </c>
      <c r="R17" s="11"/>
      <c r="S17" s="9"/>
      <c r="T17" s="24">
        <f t="shared" si="6"/>
        <v>0</v>
      </c>
      <c r="U17" s="20"/>
      <c r="V17" s="9"/>
      <c r="W17" s="13"/>
      <c r="X17" s="9"/>
      <c r="Y17" s="9"/>
      <c r="Z17" s="12"/>
      <c r="AA17" s="15"/>
      <c r="AB17" s="200"/>
      <c r="AC17" s="200"/>
      <c r="AD17" s="200"/>
      <c r="AE17" s="200"/>
      <c r="AF17" s="9"/>
      <c r="AG17" s="9"/>
      <c r="AH17" s="9"/>
      <c r="AI17" s="9"/>
      <c r="AJ17" s="12"/>
      <c r="AK17" s="11"/>
      <c r="AL17" s="15"/>
      <c r="AM17" s="24">
        <f t="shared" si="7"/>
        <v>0</v>
      </c>
      <c r="AN17" s="9"/>
      <c r="AO17" s="9"/>
      <c r="AP17" s="172"/>
      <c r="AQ17" s="9"/>
      <c r="AR17" s="9"/>
      <c r="AS17" s="10"/>
      <c r="AT17" s="11"/>
      <c r="AU17" s="10"/>
      <c r="AV17" s="11"/>
      <c r="AW17" s="12"/>
      <c r="AX17" s="11"/>
      <c r="AY17" s="9"/>
      <c r="AZ17" s="9"/>
      <c r="BA17" s="9"/>
      <c r="BB17" s="12"/>
      <c r="BC17" s="11"/>
      <c r="BD17" s="9"/>
      <c r="BE17" s="9"/>
      <c r="BF17" s="10"/>
      <c r="BG17" s="11"/>
      <c r="BH17" s="9"/>
      <c r="BI17" s="10"/>
      <c r="BJ17" s="11"/>
      <c r="BK17" s="9"/>
      <c r="BL17" s="10"/>
      <c r="BM17" s="16"/>
      <c r="BN17" s="16"/>
      <c r="BO17" s="16"/>
      <c r="BP17" s="11"/>
      <c r="BQ17" s="9"/>
      <c r="BR17" s="12"/>
      <c r="BS17" s="11"/>
      <c r="BT17" s="1" t="e">
        <f>VLOOKUP(BS11:BS134,BS153:BT154,2)</f>
        <v>#N/A</v>
      </c>
      <c r="BU17" s="9">
        <f t="shared" si="15"/>
        <v>0</v>
      </c>
      <c r="BV17" s="9" t="e">
        <f t="shared" si="8"/>
        <v>#N/A</v>
      </c>
      <c r="BW17" s="9"/>
      <c r="BX17" s="119" t="e">
        <f t="shared" si="16"/>
        <v>#N/A</v>
      </c>
      <c r="BY17" s="11"/>
      <c r="BZ17" s="9"/>
      <c r="CA17" s="10">
        <v>109</v>
      </c>
      <c r="CB17" s="10">
        <f t="shared" si="9"/>
        <v>0</v>
      </c>
      <c r="CC17" s="10">
        <f t="shared" si="10"/>
        <v>0</v>
      </c>
      <c r="CD17" s="119" t="e">
        <f t="shared" si="11"/>
        <v>#DIV/0!</v>
      </c>
      <c r="CE17" s="16"/>
      <c r="CF17" s="16"/>
      <c r="CG17" s="16"/>
      <c r="CH17" s="16"/>
      <c r="CI17" s="16"/>
      <c r="CJ17" s="14"/>
      <c r="CK17" s="11"/>
      <c r="CL17" s="10"/>
      <c r="CM17" s="11"/>
      <c r="CN17" s="10"/>
      <c r="CO17" s="11"/>
      <c r="CP17" s="10"/>
      <c r="CQ17" s="16"/>
      <c r="CR17" s="11"/>
      <c r="CS17" s="10"/>
      <c r="CT17" s="16"/>
      <c r="CU17" s="11"/>
      <c r="CV17" s="9"/>
      <c r="CW17" s="213" t="e">
        <f t="shared" si="12"/>
        <v>#DIV/0!</v>
      </c>
      <c r="CX17" s="11"/>
      <c r="CY17" s="10"/>
      <c r="CZ17" s="11"/>
      <c r="DA17" s="10"/>
      <c r="DB17" s="158"/>
      <c r="DC17" s="159"/>
      <c r="DD17" s="158"/>
      <c r="DE17" s="160"/>
      <c r="DF17" s="120"/>
    </row>
    <row r="18" spans="1:110" s="121" customFormat="1" ht="20.100000000000001" hidden="1" customHeight="1">
      <c r="A18" s="162">
        <v>42187</v>
      </c>
      <c r="B18" s="23"/>
      <c r="C18" s="9"/>
      <c r="D18" s="9"/>
      <c r="E18" s="9"/>
      <c r="F18" s="9"/>
      <c r="G18" s="12"/>
      <c r="H18" s="11"/>
      <c r="I18" s="9"/>
      <c r="J18" s="9"/>
      <c r="K18" s="20"/>
      <c r="L18" s="9"/>
      <c r="M18" s="9"/>
      <c r="N18" s="9"/>
      <c r="O18" s="9"/>
      <c r="P18" s="24">
        <f t="shared" si="13"/>
        <v>0</v>
      </c>
      <c r="Q18" s="18">
        <f t="shared" si="14"/>
        <v>0</v>
      </c>
      <c r="R18" s="11"/>
      <c r="S18" s="9"/>
      <c r="T18" s="24">
        <f t="shared" si="6"/>
        <v>0</v>
      </c>
      <c r="U18" s="20"/>
      <c r="V18" s="9"/>
      <c r="W18" s="13"/>
      <c r="X18" s="9"/>
      <c r="Y18" s="9"/>
      <c r="Z18" s="12"/>
      <c r="AA18" s="15"/>
      <c r="AB18" s="200"/>
      <c r="AC18" s="200"/>
      <c r="AD18" s="200"/>
      <c r="AE18" s="200"/>
      <c r="AF18" s="9"/>
      <c r="AG18" s="9"/>
      <c r="AH18" s="9"/>
      <c r="AI18" s="9"/>
      <c r="AJ18" s="12"/>
      <c r="AK18" s="11"/>
      <c r="AL18" s="15"/>
      <c r="AM18" s="24">
        <f t="shared" si="7"/>
        <v>0</v>
      </c>
      <c r="AN18" s="9"/>
      <c r="AO18" s="9"/>
      <c r="AP18" s="172"/>
      <c r="AQ18" s="9"/>
      <c r="AR18" s="9"/>
      <c r="AS18" s="10"/>
      <c r="AT18" s="11"/>
      <c r="AU18" s="10"/>
      <c r="AV18" s="11"/>
      <c r="AW18" s="12"/>
      <c r="AX18" s="11"/>
      <c r="AY18" s="9"/>
      <c r="AZ18" s="9"/>
      <c r="BA18" s="9"/>
      <c r="BB18" s="12"/>
      <c r="BC18" s="11"/>
      <c r="BD18" s="9"/>
      <c r="BE18" s="9"/>
      <c r="BF18" s="10"/>
      <c r="BG18" s="11"/>
      <c r="BH18" s="9"/>
      <c r="BI18" s="10"/>
      <c r="BJ18" s="11"/>
      <c r="BK18" s="9"/>
      <c r="BL18" s="10"/>
      <c r="BM18" s="16"/>
      <c r="BN18" s="16"/>
      <c r="BO18" s="16"/>
      <c r="BP18" s="11"/>
      <c r="BQ18" s="9"/>
      <c r="BR18" s="12"/>
      <c r="BS18" s="11"/>
      <c r="BT18" s="9" t="e">
        <f>VLOOKUP(BS11:BS134,BS153:BT154,2)</f>
        <v>#N/A</v>
      </c>
      <c r="BU18" s="9">
        <f t="shared" si="15"/>
        <v>0</v>
      </c>
      <c r="BV18" s="9" t="e">
        <f t="shared" si="8"/>
        <v>#N/A</v>
      </c>
      <c r="BW18" s="9"/>
      <c r="BX18" s="119" t="e">
        <f t="shared" si="16"/>
        <v>#N/A</v>
      </c>
      <c r="BY18" s="11"/>
      <c r="BZ18" s="9"/>
      <c r="CA18" s="10">
        <v>109</v>
      </c>
      <c r="CB18" s="10">
        <f t="shared" si="9"/>
        <v>0</v>
      </c>
      <c r="CC18" s="10">
        <f t="shared" si="10"/>
        <v>0</v>
      </c>
      <c r="CD18" s="119" t="e">
        <f t="shared" si="11"/>
        <v>#DIV/0!</v>
      </c>
      <c r="CE18" s="16"/>
      <c r="CF18" s="16"/>
      <c r="CG18" s="16"/>
      <c r="CH18" s="16"/>
      <c r="CI18" s="16"/>
      <c r="CJ18" s="14"/>
      <c r="CK18" s="11"/>
      <c r="CL18" s="10"/>
      <c r="CM18" s="11"/>
      <c r="CN18" s="10"/>
      <c r="CO18" s="11"/>
      <c r="CP18" s="10"/>
      <c r="CQ18" s="16"/>
      <c r="CR18" s="11"/>
      <c r="CS18" s="10"/>
      <c r="CT18" s="16"/>
      <c r="CU18" s="11"/>
      <c r="CV18" s="9"/>
      <c r="CW18" s="213" t="e">
        <f t="shared" si="12"/>
        <v>#DIV/0!</v>
      </c>
      <c r="CX18" s="11"/>
      <c r="CY18" s="10"/>
      <c r="CZ18" s="11"/>
      <c r="DA18" s="10"/>
      <c r="DB18" s="158"/>
      <c r="DC18" s="159"/>
      <c r="DD18" s="158"/>
      <c r="DE18" s="160"/>
      <c r="DF18" s="120"/>
    </row>
    <row r="19" spans="1:110" s="118" customFormat="1" ht="20.100000000000001" hidden="1" customHeight="1">
      <c r="A19" s="161">
        <v>42188</v>
      </c>
      <c r="B19" s="21"/>
      <c r="C19" s="1"/>
      <c r="D19" s="1"/>
      <c r="E19" s="1"/>
      <c r="F19" s="1"/>
      <c r="G19" s="4"/>
      <c r="H19" s="3"/>
      <c r="I19" s="1"/>
      <c r="J19" s="1"/>
      <c r="K19" s="19"/>
      <c r="L19" s="1"/>
      <c r="M19" s="1"/>
      <c r="N19" s="1"/>
      <c r="O19" s="1"/>
      <c r="P19" s="22">
        <f t="shared" si="13"/>
        <v>0</v>
      </c>
      <c r="Q19" s="17">
        <f t="shared" si="14"/>
        <v>0</v>
      </c>
      <c r="R19" s="3"/>
      <c r="S19" s="1"/>
      <c r="T19" s="22">
        <f t="shared" si="6"/>
        <v>0</v>
      </c>
      <c r="U19" s="19"/>
      <c r="V19" s="1"/>
      <c r="W19" s="5"/>
      <c r="X19" s="1"/>
      <c r="Y19" s="1"/>
      <c r="Z19" s="4"/>
      <c r="AA19" s="7"/>
      <c r="AB19" s="199"/>
      <c r="AC19" s="199"/>
      <c r="AD19" s="199"/>
      <c r="AE19" s="199"/>
      <c r="AF19" s="1"/>
      <c r="AG19" s="1"/>
      <c r="AH19" s="1"/>
      <c r="AI19" s="1"/>
      <c r="AJ19" s="4"/>
      <c r="AK19" s="3"/>
      <c r="AL19" s="7"/>
      <c r="AM19" s="22">
        <f t="shared" si="7"/>
        <v>0</v>
      </c>
      <c r="AN19" s="1"/>
      <c r="AO19" s="1"/>
      <c r="AP19" s="171"/>
      <c r="AQ19" s="1"/>
      <c r="AR19" s="1"/>
      <c r="AS19" s="2"/>
      <c r="AT19" s="3"/>
      <c r="AU19" s="2"/>
      <c r="AV19" s="3"/>
      <c r="AW19" s="4"/>
      <c r="AX19" s="3"/>
      <c r="AY19" s="1"/>
      <c r="AZ19" s="1"/>
      <c r="BA19" s="1"/>
      <c r="BB19" s="4"/>
      <c r="BC19" s="3"/>
      <c r="BD19" s="1"/>
      <c r="BE19" s="1"/>
      <c r="BF19" s="2"/>
      <c r="BG19" s="3"/>
      <c r="BH19" s="1"/>
      <c r="BI19" s="2"/>
      <c r="BJ19" s="3"/>
      <c r="BK19" s="1"/>
      <c r="BL19" s="2"/>
      <c r="BM19" s="8"/>
      <c r="BN19" s="8"/>
      <c r="BO19" s="8"/>
      <c r="BP19" s="3"/>
      <c r="BQ19" s="1"/>
      <c r="BR19" s="4"/>
      <c r="BS19" s="3"/>
      <c r="BT19" s="1" t="e">
        <f>VLOOKUP(BS11:BS134,BS153:BT154,2)</f>
        <v>#N/A</v>
      </c>
      <c r="BU19" s="1">
        <f t="shared" si="15"/>
        <v>0</v>
      </c>
      <c r="BV19" s="1" t="e">
        <f t="shared" si="8"/>
        <v>#N/A</v>
      </c>
      <c r="BW19" s="1"/>
      <c r="BX19" s="116" t="e">
        <f t="shared" si="16"/>
        <v>#N/A</v>
      </c>
      <c r="BY19" s="3"/>
      <c r="BZ19" s="1"/>
      <c r="CA19" s="2">
        <v>109</v>
      </c>
      <c r="CB19" s="2">
        <f t="shared" si="9"/>
        <v>0</v>
      </c>
      <c r="CC19" s="2">
        <f t="shared" si="10"/>
        <v>0</v>
      </c>
      <c r="CD19" s="116" t="e">
        <f t="shared" si="11"/>
        <v>#DIV/0!</v>
      </c>
      <c r="CE19" s="8"/>
      <c r="CF19" s="8"/>
      <c r="CG19" s="8"/>
      <c r="CH19" s="8"/>
      <c r="CI19" s="8"/>
      <c r="CJ19" s="6"/>
      <c r="CK19" s="3"/>
      <c r="CL19" s="2"/>
      <c r="CM19" s="3"/>
      <c r="CN19" s="2"/>
      <c r="CO19" s="3"/>
      <c r="CP19" s="2"/>
      <c r="CQ19" s="8"/>
      <c r="CR19" s="3"/>
      <c r="CS19" s="2"/>
      <c r="CT19" s="8"/>
      <c r="CU19" s="3"/>
      <c r="CV19" s="1"/>
      <c r="CW19" s="212" t="e">
        <f t="shared" si="12"/>
        <v>#DIV/0!</v>
      </c>
      <c r="CX19" s="3"/>
      <c r="CY19" s="2"/>
      <c r="CZ19" s="3"/>
      <c r="DA19" s="2"/>
      <c r="DB19" s="155"/>
      <c r="DC19" s="156"/>
      <c r="DD19" s="155"/>
      <c r="DE19" s="157"/>
      <c r="DF19" s="117"/>
    </row>
    <row r="20" spans="1:110" s="118" customFormat="1" ht="20.100000000000001" hidden="1" customHeight="1">
      <c r="A20" s="161">
        <v>42188</v>
      </c>
      <c r="B20" s="21"/>
      <c r="C20" s="1"/>
      <c r="D20" s="1"/>
      <c r="E20" s="1"/>
      <c r="F20" s="1"/>
      <c r="G20" s="4"/>
      <c r="H20" s="3"/>
      <c r="I20" s="1"/>
      <c r="J20" s="1"/>
      <c r="K20" s="19"/>
      <c r="L20" s="1"/>
      <c r="M20" s="1"/>
      <c r="N20" s="1"/>
      <c r="O20" s="1"/>
      <c r="P20" s="22">
        <f t="shared" si="13"/>
        <v>0</v>
      </c>
      <c r="Q20" s="17">
        <f t="shared" si="14"/>
        <v>0</v>
      </c>
      <c r="R20" s="3"/>
      <c r="S20" s="1"/>
      <c r="T20" s="22">
        <f t="shared" si="6"/>
        <v>0</v>
      </c>
      <c r="U20" s="19"/>
      <c r="V20" s="1"/>
      <c r="W20" s="5"/>
      <c r="X20" s="1"/>
      <c r="Y20" s="1"/>
      <c r="Z20" s="4"/>
      <c r="AA20" s="7"/>
      <c r="AB20" s="199"/>
      <c r="AC20" s="199"/>
      <c r="AD20" s="199"/>
      <c r="AE20" s="199"/>
      <c r="AF20" s="1"/>
      <c r="AG20" s="1"/>
      <c r="AH20" s="1"/>
      <c r="AI20" s="1"/>
      <c r="AJ20" s="4"/>
      <c r="AK20" s="3"/>
      <c r="AL20" s="7"/>
      <c r="AM20" s="22">
        <f t="shared" si="7"/>
        <v>0</v>
      </c>
      <c r="AN20" s="1"/>
      <c r="AO20" s="1"/>
      <c r="AP20" s="171"/>
      <c r="AQ20" s="1"/>
      <c r="AR20" s="1"/>
      <c r="AS20" s="2"/>
      <c r="AT20" s="3"/>
      <c r="AU20" s="2"/>
      <c r="AV20" s="3"/>
      <c r="AW20" s="4"/>
      <c r="AX20" s="3"/>
      <c r="AY20" s="1"/>
      <c r="AZ20" s="1"/>
      <c r="BA20" s="1"/>
      <c r="BB20" s="4"/>
      <c r="BC20" s="3"/>
      <c r="BD20" s="1"/>
      <c r="BE20" s="1"/>
      <c r="BF20" s="2"/>
      <c r="BG20" s="3"/>
      <c r="BH20" s="1"/>
      <c r="BI20" s="2"/>
      <c r="BJ20" s="3"/>
      <c r="BK20" s="1"/>
      <c r="BL20" s="2"/>
      <c r="BM20" s="8"/>
      <c r="BN20" s="8"/>
      <c r="BO20" s="8"/>
      <c r="BP20" s="3"/>
      <c r="BQ20" s="1"/>
      <c r="BR20" s="4"/>
      <c r="BS20" s="3"/>
      <c r="BT20" s="1" t="e">
        <f>VLOOKUP(BS11:BS134,BS153:BT154,2)</f>
        <v>#N/A</v>
      </c>
      <c r="BU20" s="1">
        <f t="shared" si="15"/>
        <v>0</v>
      </c>
      <c r="BV20" s="1" t="e">
        <f t="shared" si="8"/>
        <v>#N/A</v>
      </c>
      <c r="BW20" s="1"/>
      <c r="BX20" s="116" t="e">
        <f t="shared" si="16"/>
        <v>#N/A</v>
      </c>
      <c r="BY20" s="3"/>
      <c r="BZ20" s="1"/>
      <c r="CA20" s="2">
        <v>109</v>
      </c>
      <c r="CB20" s="2">
        <f t="shared" si="9"/>
        <v>0</v>
      </c>
      <c r="CC20" s="2">
        <f t="shared" si="10"/>
        <v>0</v>
      </c>
      <c r="CD20" s="116" t="e">
        <f t="shared" si="11"/>
        <v>#DIV/0!</v>
      </c>
      <c r="CE20" s="8"/>
      <c r="CF20" s="8"/>
      <c r="CG20" s="8"/>
      <c r="CH20" s="8"/>
      <c r="CI20" s="8"/>
      <c r="CJ20" s="6"/>
      <c r="CK20" s="3"/>
      <c r="CL20" s="2"/>
      <c r="CM20" s="3"/>
      <c r="CN20" s="2"/>
      <c r="CO20" s="3"/>
      <c r="CP20" s="2"/>
      <c r="CQ20" s="8"/>
      <c r="CR20" s="3"/>
      <c r="CS20" s="2"/>
      <c r="CT20" s="8"/>
      <c r="CU20" s="3"/>
      <c r="CV20" s="1"/>
      <c r="CW20" s="212" t="e">
        <f t="shared" si="12"/>
        <v>#DIV/0!</v>
      </c>
      <c r="CX20" s="3"/>
      <c r="CY20" s="2"/>
      <c r="CZ20" s="3"/>
      <c r="DA20" s="2"/>
      <c r="DB20" s="155"/>
      <c r="DC20" s="156"/>
      <c r="DD20" s="155"/>
      <c r="DE20" s="157"/>
      <c r="DF20" s="117"/>
    </row>
    <row r="21" spans="1:110" s="121" customFormat="1" ht="20.100000000000001" hidden="1" customHeight="1">
      <c r="A21" s="162">
        <v>42188</v>
      </c>
      <c r="B21" s="23"/>
      <c r="C21" s="9"/>
      <c r="D21" s="9"/>
      <c r="E21" s="9"/>
      <c r="F21" s="9"/>
      <c r="G21" s="12"/>
      <c r="H21" s="11"/>
      <c r="I21" s="9"/>
      <c r="J21" s="9"/>
      <c r="K21" s="20"/>
      <c r="L21" s="9"/>
      <c r="M21" s="9"/>
      <c r="N21" s="9"/>
      <c r="O21" s="9"/>
      <c r="P21" s="24">
        <f t="shared" si="13"/>
        <v>0</v>
      </c>
      <c r="Q21" s="18">
        <f t="shared" si="14"/>
        <v>0</v>
      </c>
      <c r="R21" s="11"/>
      <c r="S21" s="9"/>
      <c r="T21" s="24">
        <f t="shared" si="6"/>
        <v>0</v>
      </c>
      <c r="U21" s="20"/>
      <c r="V21" s="9"/>
      <c r="W21" s="13"/>
      <c r="X21" s="9"/>
      <c r="Y21" s="9"/>
      <c r="Z21" s="12"/>
      <c r="AA21" s="15"/>
      <c r="AB21" s="200"/>
      <c r="AC21" s="200"/>
      <c r="AD21" s="200"/>
      <c r="AE21" s="200"/>
      <c r="AF21" s="9"/>
      <c r="AG21" s="9"/>
      <c r="AH21" s="9"/>
      <c r="AI21" s="9"/>
      <c r="AJ21" s="12"/>
      <c r="AK21" s="11"/>
      <c r="AL21" s="15"/>
      <c r="AM21" s="24">
        <f t="shared" si="7"/>
        <v>0</v>
      </c>
      <c r="AN21" s="9"/>
      <c r="AO21" s="9"/>
      <c r="AP21" s="172"/>
      <c r="AQ21" s="9"/>
      <c r="AR21" s="9"/>
      <c r="AS21" s="10"/>
      <c r="AT21" s="11"/>
      <c r="AU21" s="10"/>
      <c r="AV21" s="11"/>
      <c r="AW21" s="12"/>
      <c r="AX21" s="11"/>
      <c r="AY21" s="9"/>
      <c r="AZ21" s="9"/>
      <c r="BA21" s="9"/>
      <c r="BB21" s="12"/>
      <c r="BC21" s="11"/>
      <c r="BD21" s="9"/>
      <c r="BE21" s="9"/>
      <c r="BF21" s="10"/>
      <c r="BG21" s="11"/>
      <c r="BH21" s="9"/>
      <c r="BI21" s="10"/>
      <c r="BJ21" s="11"/>
      <c r="BK21" s="9"/>
      <c r="BL21" s="10"/>
      <c r="BM21" s="16"/>
      <c r="BN21" s="16"/>
      <c r="BO21" s="16"/>
      <c r="BP21" s="11"/>
      <c r="BQ21" s="9"/>
      <c r="BR21" s="12"/>
      <c r="BS21" s="11"/>
      <c r="BT21" s="9" t="e">
        <f>VLOOKUP(BS11:BS134,BS153:BT154,2)</f>
        <v>#N/A</v>
      </c>
      <c r="BU21" s="9">
        <f t="shared" si="15"/>
        <v>0</v>
      </c>
      <c r="BV21" s="9" t="e">
        <f t="shared" si="8"/>
        <v>#N/A</v>
      </c>
      <c r="BW21" s="9"/>
      <c r="BX21" s="119" t="e">
        <f t="shared" si="16"/>
        <v>#N/A</v>
      </c>
      <c r="BY21" s="11"/>
      <c r="BZ21" s="9"/>
      <c r="CA21" s="10">
        <v>109</v>
      </c>
      <c r="CB21" s="10">
        <f t="shared" si="9"/>
        <v>0</v>
      </c>
      <c r="CC21" s="10">
        <f t="shared" si="10"/>
        <v>0</v>
      </c>
      <c r="CD21" s="119" t="e">
        <f t="shared" si="11"/>
        <v>#DIV/0!</v>
      </c>
      <c r="CE21" s="16"/>
      <c r="CF21" s="16"/>
      <c r="CG21" s="16"/>
      <c r="CH21" s="16"/>
      <c r="CI21" s="16"/>
      <c r="CJ21" s="14"/>
      <c r="CK21" s="11"/>
      <c r="CL21" s="10"/>
      <c r="CM21" s="11"/>
      <c r="CN21" s="10"/>
      <c r="CO21" s="11"/>
      <c r="CP21" s="10"/>
      <c r="CQ21" s="16"/>
      <c r="CR21" s="11"/>
      <c r="CS21" s="10"/>
      <c r="CT21" s="16"/>
      <c r="CU21" s="11"/>
      <c r="CV21" s="9"/>
      <c r="CW21" s="213" t="e">
        <f t="shared" si="12"/>
        <v>#DIV/0!</v>
      </c>
      <c r="CX21" s="11"/>
      <c r="CY21" s="10"/>
      <c r="CZ21" s="11"/>
      <c r="DA21" s="10"/>
      <c r="DB21" s="158"/>
      <c r="DC21" s="159"/>
      <c r="DD21" s="158"/>
      <c r="DE21" s="160"/>
      <c r="DF21" s="120"/>
    </row>
    <row r="22" spans="1:110" s="121" customFormat="1" ht="20.100000000000001" hidden="1" customHeight="1">
      <c r="A22" s="162">
        <v>42188</v>
      </c>
      <c r="B22" s="23"/>
      <c r="C22" s="9"/>
      <c r="D22" s="9"/>
      <c r="E22" s="9"/>
      <c r="F22" s="9"/>
      <c r="G22" s="12"/>
      <c r="H22" s="11"/>
      <c r="I22" s="9"/>
      <c r="J22" s="9"/>
      <c r="K22" s="20"/>
      <c r="L22" s="9"/>
      <c r="M22" s="9"/>
      <c r="N22" s="9"/>
      <c r="O22" s="9"/>
      <c r="P22" s="24">
        <f t="shared" si="13"/>
        <v>0</v>
      </c>
      <c r="Q22" s="18">
        <f t="shared" si="14"/>
        <v>0</v>
      </c>
      <c r="R22" s="11"/>
      <c r="S22" s="9"/>
      <c r="T22" s="24">
        <f t="shared" si="6"/>
        <v>0</v>
      </c>
      <c r="U22" s="20"/>
      <c r="V22" s="9"/>
      <c r="W22" s="13"/>
      <c r="X22" s="9"/>
      <c r="Y22" s="9"/>
      <c r="Z22" s="12"/>
      <c r="AA22" s="15"/>
      <c r="AB22" s="200"/>
      <c r="AC22" s="200"/>
      <c r="AD22" s="200"/>
      <c r="AE22" s="200"/>
      <c r="AF22" s="9"/>
      <c r="AG22" s="9"/>
      <c r="AH22" s="9"/>
      <c r="AI22" s="9"/>
      <c r="AJ22" s="12"/>
      <c r="AK22" s="11"/>
      <c r="AL22" s="15"/>
      <c r="AM22" s="24">
        <f t="shared" si="7"/>
        <v>0</v>
      </c>
      <c r="AN22" s="9"/>
      <c r="AO22" s="9"/>
      <c r="AP22" s="172"/>
      <c r="AQ22" s="9"/>
      <c r="AR22" s="9"/>
      <c r="AS22" s="10"/>
      <c r="AT22" s="11"/>
      <c r="AU22" s="10"/>
      <c r="AV22" s="11"/>
      <c r="AW22" s="12"/>
      <c r="AX22" s="11"/>
      <c r="AY22" s="9"/>
      <c r="AZ22" s="9"/>
      <c r="BA22" s="9"/>
      <c r="BB22" s="12"/>
      <c r="BC22" s="11"/>
      <c r="BD22" s="9"/>
      <c r="BE22" s="9"/>
      <c r="BF22" s="10"/>
      <c r="BG22" s="11"/>
      <c r="BH22" s="9"/>
      <c r="BI22" s="10"/>
      <c r="BJ22" s="11"/>
      <c r="BK22" s="9"/>
      <c r="BL22" s="10"/>
      <c r="BM22" s="16"/>
      <c r="BN22" s="16"/>
      <c r="BO22" s="16"/>
      <c r="BP22" s="11"/>
      <c r="BQ22" s="9"/>
      <c r="BR22" s="12"/>
      <c r="BS22" s="11"/>
      <c r="BT22" s="9" t="e">
        <f>VLOOKUP(BS11:BS134,BS153:BT154,2)</f>
        <v>#N/A</v>
      </c>
      <c r="BU22" s="9">
        <f t="shared" si="15"/>
        <v>0</v>
      </c>
      <c r="BV22" s="9" t="e">
        <f t="shared" si="8"/>
        <v>#N/A</v>
      </c>
      <c r="BW22" s="9"/>
      <c r="BX22" s="119" t="e">
        <f t="shared" si="16"/>
        <v>#N/A</v>
      </c>
      <c r="BY22" s="11"/>
      <c r="BZ22" s="9"/>
      <c r="CA22" s="10">
        <v>109</v>
      </c>
      <c r="CB22" s="10">
        <f t="shared" si="9"/>
        <v>0</v>
      </c>
      <c r="CC22" s="10">
        <f t="shared" si="10"/>
        <v>0</v>
      </c>
      <c r="CD22" s="119" t="e">
        <f t="shared" si="11"/>
        <v>#DIV/0!</v>
      </c>
      <c r="CE22" s="16"/>
      <c r="CF22" s="16"/>
      <c r="CG22" s="16"/>
      <c r="CH22" s="16"/>
      <c r="CI22" s="16"/>
      <c r="CJ22" s="14"/>
      <c r="CK22" s="11"/>
      <c r="CL22" s="10"/>
      <c r="CM22" s="11"/>
      <c r="CN22" s="10"/>
      <c r="CO22" s="11"/>
      <c r="CP22" s="10"/>
      <c r="CQ22" s="16"/>
      <c r="CR22" s="11"/>
      <c r="CS22" s="10"/>
      <c r="CT22" s="16"/>
      <c r="CU22" s="11"/>
      <c r="CV22" s="9"/>
      <c r="CW22" s="213" t="e">
        <f t="shared" si="12"/>
        <v>#DIV/0!</v>
      </c>
      <c r="CX22" s="11"/>
      <c r="CY22" s="10"/>
      <c r="CZ22" s="11"/>
      <c r="DA22" s="10"/>
      <c r="DB22" s="158"/>
      <c r="DC22" s="159"/>
      <c r="DD22" s="158"/>
      <c r="DE22" s="160"/>
      <c r="DF22" s="120"/>
    </row>
    <row r="23" spans="1:110" s="118" customFormat="1" ht="20.100000000000001" hidden="1" customHeight="1">
      <c r="A23" s="161">
        <v>42189</v>
      </c>
      <c r="B23" s="21"/>
      <c r="C23" s="1"/>
      <c r="D23" s="1"/>
      <c r="E23" s="1"/>
      <c r="F23" s="1"/>
      <c r="G23" s="4"/>
      <c r="H23" s="3"/>
      <c r="I23" s="1"/>
      <c r="J23" s="1"/>
      <c r="K23" s="19"/>
      <c r="L23" s="1"/>
      <c r="M23" s="1"/>
      <c r="N23" s="1"/>
      <c r="O23" s="1"/>
      <c r="P23" s="22">
        <f t="shared" si="13"/>
        <v>0</v>
      </c>
      <c r="Q23" s="17">
        <f t="shared" si="14"/>
        <v>0</v>
      </c>
      <c r="R23" s="3"/>
      <c r="S23" s="1"/>
      <c r="T23" s="22">
        <f t="shared" si="6"/>
        <v>0</v>
      </c>
      <c r="U23" s="19"/>
      <c r="V23" s="1"/>
      <c r="W23" s="5"/>
      <c r="X23" s="1"/>
      <c r="Y23" s="1"/>
      <c r="Z23" s="4"/>
      <c r="AA23" s="7"/>
      <c r="AB23" s="199"/>
      <c r="AC23" s="199"/>
      <c r="AD23" s="199"/>
      <c r="AE23" s="199"/>
      <c r="AF23" s="1"/>
      <c r="AG23" s="1"/>
      <c r="AH23" s="1"/>
      <c r="AI23" s="1"/>
      <c r="AJ23" s="4"/>
      <c r="AK23" s="3"/>
      <c r="AL23" s="7"/>
      <c r="AM23" s="22">
        <f t="shared" si="7"/>
        <v>0</v>
      </c>
      <c r="AN23" s="1"/>
      <c r="AO23" s="1"/>
      <c r="AP23" s="171"/>
      <c r="AQ23" s="1"/>
      <c r="AR23" s="1"/>
      <c r="AS23" s="2"/>
      <c r="AT23" s="3"/>
      <c r="AU23" s="2"/>
      <c r="AV23" s="3"/>
      <c r="AW23" s="4"/>
      <c r="AX23" s="3"/>
      <c r="AY23" s="1"/>
      <c r="AZ23" s="1"/>
      <c r="BA23" s="1"/>
      <c r="BB23" s="4"/>
      <c r="BC23" s="3"/>
      <c r="BD23" s="1"/>
      <c r="BE23" s="1"/>
      <c r="BF23" s="2"/>
      <c r="BG23" s="3"/>
      <c r="BH23" s="1"/>
      <c r="BI23" s="2"/>
      <c r="BJ23" s="3"/>
      <c r="BK23" s="1"/>
      <c r="BL23" s="2"/>
      <c r="BM23" s="8"/>
      <c r="BN23" s="8"/>
      <c r="BO23" s="8"/>
      <c r="BP23" s="3"/>
      <c r="BQ23" s="1"/>
      <c r="BR23" s="4"/>
      <c r="BS23" s="3"/>
      <c r="BT23" s="1" t="e">
        <f>VLOOKUP(BS11:BS134,BS153:BT154,2)</f>
        <v>#N/A</v>
      </c>
      <c r="BU23" s="1">
        <f t="shared" si="15"/>
        <v>0</v>
      </c>
      <c r="BV23" s="1" t="e">
        <f t="shared" si="8"/>
        <v>#N/A</v>
      </c>
      <c r="BW23" s="1"/>
      <c r="BX23" s="116" t="e">
        <f t="shared" si="16"/>
        <v>#N/A</v>
      </c>
      <c r="BY23" s="3"/>
      <c r="BZ23" s="1"/>
      <c r="CA23" s="2">
        <v>109</v>
      </c>
      <c r="CB23" s="2">
        <f t="shared" si="9"/>
        <v>0</v>
      </c>
      <c r="CC23" s="2">
        <f t="shared" si="10"/>
        <v>0</v>
      </c>
      <c r="CD23" s="116" t="e">
        <f t="shared" si="11"/>
        <v>#DIV/0!</v>
      </c>
      <c r="CE23" s="8"/>
      <c r="CF23" s="8"/>
      <c r="CG23" s="8"/>
      <c r="CH23" s="8"/>
      <c r="CI23" s="8"/>
      <c r="CJ23" s="6"/>
      <c r="CK23" s="3"/>
      <c r="CL23" s="2"/>
      <c r="CM23" s="3"/>
      <c r="CN23" s="2"/>
      <c r="CO23" s="3"/>
      <c r="CP23" s="2"/>
      <c r="CQ23" s="8"/>
      <c r="CR23" s="3"/>
      <c r="CS23" s="2"/>
      <c r="CT23" s="8"/>
      <c r="CU23" s="3"/>
      <c r="CV23" s="1"/>
      <c r="CW23" s="212" t="e">
        <f t="shared" si="12"/>
        <v>#DIV/0!</v>
      </c>
      <c r="CX23" s="3"/>
      <c r="CY23" s="2"/>
      <c r="CZ23" s="3"/>
      <c r="DA23" s="2"/>
      <c r="DB23" s="155"/>
      <c r="DC23" s="156"/>
      <c r="DD23" s="155"/>
      <c r="DE23" s="157"/>
      <c r="DF23" s="117"/>
    </row>
    <row r="24" spans="1:110" s="118" customFormat="1" ht="20.100000000000001" hidden="1" customHeight="1">
      <c r="A24" s="161">
        <v>42189</v>
      </c>
      <c r="B24" s="21"/>
      <c r="C24" s="1"/>
      <c r="D24" s="1"/>
      <c r="E24" s="1"/>
      <c r="F24" s="1"/>
      <c r="G24" s="4"/>
      <c r="H24" s="3"/>
      <c r="I24" s="1"/>
      <c r="J24" s="1"/>
      <c r="K24" s="19"/>
      <c r="L24" s="1"/>
      <c r="M24" s="1"/>
      <c r="N24" s="1"/>
      <c r="O24" s="1"/>
      <c r="P24" s="22">
        <f t="shared" si="13"/>
        <v>0</v>
      </c>
      <c r="Q24" s="17">
        <f t="shared" si="14"/>
        <v>0</v>
      </c>
      <c r="R24" s="3"/>
      <c r="S24" s="1"/>
      <c r="T24" s="22">
        <f t="shared" si="6"/>
        <v>0</v>
      </c>
      <c r="U24" s="19"/>
      <c r="V24" s="1"/>
      <c r="W24" s="5"/>
      <c r="X24" s="1"/>
      <c r="Y24" s="1"/>
      <c r="Z24" s="4"/>
      <c r="AA24" s="7"/>
      <c r="AB24" s="199"/>
      <c r="AC24" s="199"/>
      <c r="AD24" s="199"/>
      <c r="AE24" s="199"/>
      <c r="AF24" s="1"/>
      <c r="AG24" s="1"/>
      <c r="AH24" s="1"/>
      <c r="AI24" s="1"/>
      <c r="AJ24" s="4"/>
      <c r="AK24" s="3"/>
      <c r="AL24" s="7"/>
      <c r="AM24" s="22">
        <f t="shared" si="7"/>
        <v>0</v>
      </c>
      <c r="AN24" s="1"/>
      <c r="AO24" s="1"/>
      <c r="AP24" s="171"/>
      <c r="AQ24" s="1"/>
      <c r="AR24" s="1"/>
      <c r="AS24" s="2"/>
      <c r="AT24" s="3"/>
      <c r="AU24" s="2"/>
      <c r="AV24" s="3"/>
      <c r="AW24" s="4"/>
      <c r="AX24" s="3"/>
      <c r="AY24" s="1"/>
      <c r="AZ24" s="1"/>
      <c r="BA24" s="1"/>
      <c r="BB24" s="4"/>
      <c r="BC24" s="3"/>
      <c r="BD24" s="1"/>
      <c r="BE24" s="1"/>
      <c r="BF24" s="2"/>
      <c r="BG24" s="3"/>
      <c r="BH24" s="1"/>
      <c r="BI24" s="2"/>
      <c r="BJ24" s="3"/>
      <c r="BK24" s="1"/>
      <c r="BL24" s="2"/>
      <c r="BM24" s="8"/>
      <c r="BN24" s="8"/>
      <c r="BO24" s="8"/>
      <c r="BP24" s="3"/>
      <c r="BQ24" s="1"/>
      <c r="BR24" s="4"/>
      <c r="BS24" s="3"/>
      <c r="BT24" s="1" t="e">
        <f>VLOOKUP(BS11:BS134,BS153:BT154,2)</f>
        <v>#N/A</v>
      </c>
      <c r="BU24" s="1">
        <f t="shared" si="15"/>
        <v>0</v>
      </c>
      <c r="BV24" s="1" t="e">
        <f t="shared" si="8"/>
        <v>#N/A</v>
      </c>
      <c r="BW24" s="1"/>
      <c r="BX24" s="116" t="e">
        <f t="shared" si="16"/>
        <v>#N/A</v>
      </c>
      <c r="BY24" s="3"/>
      <c r="BZ24" s="1"/>
      <c r="CA24" s="2">
        <v>109</v>
      </c>
      <c r="CB24" s="2">
        <f t="shared" si="9"/>
        <v>0</v>
      </c>
      <c r="CC24" s="2">
        <f t="shared" si="10"/>
        <v>0</v>
      </c>
      <c r="CD24" s="116" t="e">
        <f t="shared" si="11"/>
        <v>#DIV/0!</v>
      </c>
      <c r="CE24" s="8"/>
      <c r="CF24" s="8"/>
      <c r="CG24" s="8"/>
      <c r="CH24" s="8"/>
      <c r="CI24" s="8"/>
      <c r="CJ24" s="6"/>
      <c r="CK24" s="3"/>
      <c r="CL24" s="2"/>
      <c r="CM24" s="3"/>
      <c r="CN24" s="2"/>
      <c r="CO24" s="3"/>
      <c r="CP24" s="2"/>
      <c r="CQ24" s="8"/>
      <c r="CR24" s="3"/>
      <c r="CS24" s="2"/>
      <c r="CT24" s="8"/>
      <c r="CU24" s="3"/>
      <c r="CV24" s="1"/>
      <c r="CW24" s="212" t="e">
        <f t="shared" si="12"/>
        <v>#DIV/0!</v>
      </c>
      <c r="CX24" s="3"/>
      <c r="CY24" s="2"/>
      <c r="CZ24" s="3"/>
      <c r="DA24" s="2"/>
      <c r="DB24" s="155"/>
      <c r="DC24" s="156"/>
      <c r="DD24" s="155"/>
      <c r="DE24" s="157"/>
      <c r="DF24" s="117"/>
    </row>
    <row r="25" spans="1:110" s="121" customFormat="1" ht="20.100000000000001" hidden="1" customHeight="1">
      <c r="A25" s="162">
        <v>42189</v>
      </c>
      <c r="B25" s="23"/>
      <c r="C25" s="9"/>
      <c r="D25" s="9"/>
      <c r="E25" s="9"/>
      <c r="F25" s="9"/>
      <c r="G25" s="12"/>
      <c r="H25" s="11"/>
      <c r="I25" s="9"/>
      <c r="J25" s="9"/>
      <c r="K25" s="20"/>
      <c r="L25" s="9"/>
      <c r="M25" s="9"/>
      <c r="N25" s="9"/>
      <c r="O25" s="9"/>
      <c r="P25" s="24">
        <f t="shared" si="13"/>
        <v>0</v>
      </c>
      <c r="Q25" s="18">
        <f t="shared" si="14"/>
        <v>0</v>
      </c>
      <c r="R25" s="11"/>
      <c r="S25" s="9"/>
      <c r="T25" s="24">
        <f t="shared" si="6"/>
        <v>0</v>
      </c>
      <c r="U25" s="20"/>
      <c r="V25" s="9"/>
      <c r="W25" s="13"/>
      <c r="X25" s="9"/>
      <c r="Y25" s="9"/>
      <c r="Z25" s="12"/>
      <c r="AA25" s="15"/>
      <c r="AB25" s="200"/>
      <c r="AC25" s="200"/>
      <c r="AD25" s="200"/>
      <c r="AE25" s="200"/>
      <c r="AF25" s="9"/>
      <c r="AG25" s="9"/>
      <c r="AH25" s="9"/>
      <c r="AI25" s="9"/>
      <c r="AJ25" s="12"/>
      <c r="AK25" s="11"/>
      <c r="AL25" s="15"/>
      <c r="AM25" s="24">
        <f t="shared" si="7"/>
        <v>0</v>
      </c>
      <c r="AN25" s="9"/>
      <c r="AO25" s="9"/>
      <c r="AP25" s="172"/>
      <c r="AQ25" s="9"/>
      <c r="AR25" s="9"/>
      <c r="AS25" s="10"/>
      <c r="AT25" s="11"/>
      <c r="AU25" s="10"/>
      <c r="AV25" s="11"/>
      <c r="AW25" s="12"/>
      <c r="AX25" s="11"/>
      <c r="AY25" s="9"/>
      <c r="AZ25" s="9"/>
      <c r="BA25" s="9"/>
      <c r="BB25" s="12"/>
      <c r="BC25" s="11"/>
      <c r="BD25" s="9"/>
      <c r="BE25" s="9"/>
      <c r="BF25" s="10"/>
      <c r="BG25" s="11"/>
      <c r="BH25" s="9"/>
      <c r="BI25" s="10"/>
      <c r="BJ25" s="11"/>
      <c r="BK25" s="9"/>
      <c r="BL25" s="10"/>
      <c r="BM25" s="16"/>
      <c r="BN25" s="16"/>
      <c r="BO25" s="16"/>
      <c r="BP25" s="11"/>
      <c r="BQ25" s="9"/>
      <c r="BR25" s="12"/>
      <c r="BS25" s="11"/>
      <c r="BT25" s="9" t="e">
        <f>VLOOKUP(BS11:BS134,BS153:BT154,2)</f>
        <v>#N/A</v>
      </c>
      <c r="BU25" s="9">
        <f t="shared" si="15"/>
        <v>0</v>
      </c>
      <c r="BV25" s="9" t="e">
        <f t="shared" si="8"/>
        <v>#N/A</v>
      </c>
      <c r="BW25" s="9"/>
      <c r="BX25" s="119" t="e">
        <f t="shared" si="16"/>
        <v>#N/A</v>
      </c>
      <c r="BY25" s="11"/>
      <c r="BZ25" s="9"/>
      <c r="CA25" s="10">
        <v>109</v>
      </c>
      <c r="CB25" s="10">
        <f t="shared" si="9"/>
        <v>0</v>
      </c>
      <c r="CC25" s="10">
        <f t="shared" si="10"/>
        <v>0</v>
      </c>
      <c r="CD25" s="119" t="e">
        <f t="shared" si="11"/>
        <v>#DIV/0!</v>
      </c>
      <c r="CE25" s="16"/>
      <c r="CF25" s="16"/>
      <c r="CG25" s="16"/>
      <c r="CH25" s="16"/>
      <c r="CI25" s="16"/>
      <c r="CJ25" s="14"/>
      <c r="CK25" s="11"/>
      <c r="CL25" s="10"/>
      <c r="CM25" s="11"/>
      <c r="CN25" s="10"/>
      <c r="CO25" s="11"/>
      <c r="CP25" s="10"/>
      <c r="CQ25" s="16"/>
      <c r="CR25" s="11"/>
      <c r="CS25" s="10"/>
      <c r="CT25" s="16"/>
      <c r="CU25" s="11"/>
      <c r="CV25" s="9"/>
      <c r="CW25" s="213" t="e">
        <f t="shared" si="12"/>
        <v>#DIV/0!</v>
      </c>
      <c r="CX25" s="11"/>
      <c r="CY25" s="10"/>
      <c r="CZ25" s="11"/>
      <c r="DA25" s="10"/>
      <c r="DB25" s="158"/>
      <c r="DC25" s="159"/>
      <c r="DD25" s="158"/>
      <c r="DE25" s="160"/>
      <c r="DF25" s="120"/>
    </row>
    <row r="26" spans="1:110" s="121" customFormat="1" ht="20.100000000000001" hidden="1" customHeight="1">
      <c r="A26" s="162">
        <v>42189</v>
      </c>
      <c r="B26" s="23"/>
      <c r="C26" s="9"/>
      <c r="D26" s="9"/>
      <c r="E26" s="9"/>
      <c r="F26" s="9"/>
      <c r="G26" s="12"/>
      <c r="H26" s="11"/>
      <c r="I26" s="9"/>
      <c r="J26" s="9"/>
      <c r="K26" s="20"/>
      <c r="L26" s="9"/>
      <c r="M26" s="9"/>
      <c r="N26" s="9"/>
      <c r="O26" s="9"/>
      <c r="P26" s="24">
        <f t="shared" si="13"/>
        <v>0</v>
      </c>
      <c r="Q26" s="18">
        <f t="shared" si="14"/>
        <v>0</v>
      </c>
      <c r="R26" s="11"/>
      <c r="S26" s="9"/>
      <c r="T26" s="24">
        <f t="shared" si="6"/>
        <v>0</v>
      </c>
      <c r="U26" s="20"/>
      <c r="V26" s="9"/>
      <c r="W26" s="13"/>
      <c r="X26" s="9"/>
      <c r="Y26" s="9"/>
      <c r="Z26" s="12"/>
      <c r="AA26" s="15"/>
      <c r="AB26" s="200"/>
      <c r="AC26" s="200"/>
      <c r="AD26" s="200"/>
      <c r="AE26" s="200"/>
      <c r="AF26" s="9"/>
      <c r="AG26" s="9"/>
      <c r="AH26" s="9"/>
      <c r="AI26" s="9"/>
      <c r="AJ26" s="12"/>
      <c r="AK26" s="11"/>
      <c r="AL26" s="15"/>
      <c r="AM26" s="24">
        <f t="shared" si="7"/>
        <v>0</v>
      </c>
      <c r="AN26" s="9"/>
      <c r="AO26" s="9"/>
      <c r="AP26" s="172"/>
      <c r="AQ26" s="9"/>
      <c r="AR26" s="9"/>
      <c r="AS26" s="10"/>
      <c r="AT26" s="11"/>
      <c r="AU26" s="10"/>
      <c r="AV26" s="11"/>
      <c r="AW26" s="12"/>
      <c r="AX26" s="11"/>
      <c r="AY26" s="9"/>
      <c r="AZ26" s="9"/>
      <c r="BA26" s="9"/>
      <c r="BB26" s="12"/>
      <c r="BC26" s="11"/>
      <c r="BD26" s="9"/>
      <c r="BE26" s="9"/>
      <c r="BF26" s="10"/>
      <c r="BG26" s="11"/>
      <c r="BH26" s="9"/>
      <c r="BI26" s="10"/>
      <c r="BJ26" s="11"/>
      <c r="BK26" s="9"/>
      <c r="BL26" s="10"/>
      <c r="BM26" s="16"/>
      <c r="BN26" s="16"/>
      <c r="BO26" s="16"/>
      <c r="BP26" s="11"/>
      <c r="BQ26" s="9"/>
      <c r="BR26" s="12"/>
      <c r="BS26" s="11"/>
      <c r="BT26" s="9" t="e">
        <f>VLOOKUP(BS11:BS134,BS153:BT154,2)</f>
        <v>#N/A</v>
      </c>
      <c r="BU26" s="9">
        <f t="shared" si="15"/>
        <v>0</v>
      </c>
      <c r="BV26" s="9" t="e">
        <f t="shared" si="8"/>
        <v>#N/A</v>
      </c>
      <c r="BW26" s="9"/>
      <c r="BX26" s="119" t="e">
        <f t="shared" si="16"/>
        <v>#N/A</v>
      </c>
      <c r="BY26" s="11"/>
      <c r="BZ26" s="9"/>
      <c r="CA26" s="10">
        <v>109</v>
      </c>
      <c r="CB26" s="10">
        <f t="shared" si="9"/>
        <v>0</v>
      </c>
      <c r="CC26" s="10">
        <f t="shared" si="10"/>
        <v>0</v>
      </c>
      <c r="CD26" s="119" t="e">
        <f t="shared" si="11"/>
        <v>#DIV/0!</v>
      </c>
      <c r="CE26" s="16"/>
      <c r="CF26" s="16"/>
      <c r="CG26" s="16"/>
      <c r="CH26" s="16"/>
      <c r="CI26" s="16"/>
      <c r="CJ26" s="14"/>
      <c r="CK26" s="11"/>
      <c r="CL26" s="10"/>
      <c r="CM26" s="11"/>
      <c r="CN26" s="10"/>
      <c r="CO26" s="11"/>
      <c r="CP26" s="10"/>
      <c r="CQ26" s="16"/>
      <c r="CR26" s="11"/>
      <c r="CS26" s="10"/>
      <c r="CT26" s="16"/>
      <c r="CU26" s="11"/>
      <c r="CV26" s="9"/>
      <c r="CW26" s="213" t="e">
        <f t="shared" si="12"/>
        <v>#DIV/0!</v>
      </c>
      <c r="CX26" s="11"/>
      <c r="CY26" s="10"/>
      <c r="CZ26" s="11"/>
      <c r="DA26" s="10"/>
      <c r="DB26" s="158"/>
      <c r="DC26" s="159"/>
      <c r="DD26" s="158"/>
      <c r="DE26" s="160"/>
      <c r="DF26" s="120"/>
    </row>
    <row r="27" spans="1:110" s="118" customFormat="1" ht="20.100000000000001" hidden="1" customHeight="1">
      <c r="A27" s="161">
        <v>42190</v>
      </c>
      <c r="B27" s="21"/>
      <c r="C27" s="1"/>
      <c r="D27" s="1"/>
      <c r="E27" s="1"/>
      <c r="F27" s="1"/>
      <c r="G27" s="4"/>
      <c r="H27" s="3"/>
      <c r="I27" s="1"/>
      <c r="J27" s="1"/>
      <c r="K27" s="19"/>
      <c r="L27" s="1"/>
      <c r="M27" s="1"/>
      <c r="N27" s="1"/>
      <c r="O27" s="1"/>
      <c r="P27" s="22">
        <f t="shared" si="13"/>
        <v>0</v>
      </c>
      <c r="Q27" s="17">
        <f t="shared" si="14"/>
        <v>0</v>
      </c>
      <c r="R27" s="3"/>
      <c r="S27" s="1"/>
      <c r="T27" s="22">
        <f t="shared" si="6"/>
        <v>0</v>
      </c>
      <c r="U27" s="19"/>
      <c r="V27" s="1"/>
      <c r="W27" s="5"/>
      <c r="X27" s="1"/>
      <c r="Y27" s="1"/>
      <c r="Z27" s="4"/>
      <c r="AA27" s="7"/>
      <c r="AB27" s="199"/>
      <c r="AC27" s="199"/>
      <c r="AD27" s="199"/>
      <c r="AE27" s="199"/>
      <c r="AF27" s="1"/>
      <c r="AG27" s="1"/>
      <c r="AH27" s="1"/>
      <c r="AI27" s="1"/>
      <c r="AJ27" s="4"/>
      <c r="AK27" s="3"/>
      <c r="AL27" s="7"/>
      <c r="AM27" s="22">
        <f t="shared" si="7"/>
        <v>0</v>
      </c>
      <c r="AN27" s="1"/>
      <c r="AO27" s="1"/>
      <c r="AP27" s="171"/>
      <c r="AQ27" s="1"/>
      <c r="AR27" s="1"/>
      <c r="AS27" s="2"/>
      <c r="AT27" s="3"/>
      <c r="AU27" s="2"/>
      <c r="AV27" s="3"/>
      <c r="AW27" s="4"/>
      <c r="AX27" s="3"/>
      <c r="AY27" s="1"/>
      <c r="AZ27" s="1"/>
      <c r="BA27" s="1"/>
      <c r="BB27" s="4"/>
      <c r="BC27" s="3"/>
      <c r="BD27" s="1"/>
      <c r="BE27" s="1"/>
      <c r="BF27" s="2"/>
      <c r="BG27" s="3"/>
      <c r="BH27" s="1"/>
      <c r="BI27" s="2"/>
      <c r="BJ27" s="3"/>
      <c r="BK27" s="1"/>
      <c r="BL27" s="2"/>
      <c r="BM27" s="8"/>
      <c r="BN27" s="8"/>
      <c r="BO27" s="8"/>
      <c r="BP27" s="3"/>
      <c r="BQ27" s="1"/>
      <c r="BR27" s="4"/>
      <c r="BS27" s="3"/>
      <c r="BT27" s="1" t="e">
        <f>VLOOKUP(BS11:BS134,BS153:BT154,2)</f>
        <v>#N/A</v>
      </c>
      <c r="BU27" s="1">
        <f t="shared" si="15"/>
        <v>0</v>
      </c>
      <c r="BV27" s="1" t="e">
        <f t="shared" si="8"/>
        <v>#N/A</v>
      </c>
      <c r="BW27" s="1"/>
      <c r="BX27" s="116" t="e">
        <f t="shared" si="16"/>
        <v>#N/A</v>
      </c>
      <c r="BY27" s="3"/>
      <c r="BZ27" s="1"/>
      <c r="CA27" s="2">
        <v>109</v>
      </c>
      <c r="CB27" s="2">
        <f t="shared" si="9"/>
        <v>0</v>
      </c>
      <c r="CC27" s="2">
        <f t="shared" si="10"/>
        <v>0</v>
      </c>
      <c r="CD27" s="116" t="e">
        <f t="shared" si="11"/>
        <v>#DIV/0!</v>
      </c>
      <c r="CE27" s="8"/>
      <c r="CF27" s="8"/>
      <c r="CG27" s="8"/>
      <c r="CH27" s="8"/>
      <c r="CI27" s="8"/>
      <c r="CJ27" s="6"/>
      <c r="CK27" s="3"/>
      <c r="CL27" s="2"/>
      <c r="CM27" s="3"/>
      <c r="CN27" s="2"/>
      <c r="CO27" s="3"/>
      <c r="CP27" s="2"/>
      <c r="CQ27" s="8"/>
      <c r="CR27" s="3"/>
      <c r="CS27" s="2"/>
      <c r="CT27" s="8"/>
      <c r="CU27" s="3"/>
      <c r="CV27" s="1"/>
      <c r="CW27" s="212" t="e">
        <f t="shared" si="12"/>
        <v>#DIV/0!</v>
      </c>
      <c r="CX27" s="3"/>
      <c r="CY27" s="2"/>
      <c r="CZ27" s="3"/>
      <c r="DA27" s="2"/>
      <c r="DB27" s="155"/>
      <c r="DC27" s="156"/>
      <c r="DD27" s="155"/>
      <c r="DE27" s="157"/>
      <c r="DF27" s="117"/>
    </row>
    <row r="28" spans="1:110" s="118" customFormat="1" ht="20.100000000000001" hidden="1" customHeight="1">
      <c r="A28" s="161">
        <v>42190</v>
      </c>
      <c r="B28" s="21"/>
      <c r="C28" s="1"/>
      <c r="D28" s="1"/>
      <c r="E28" s="1"/>
      <c r="F28" s="1"/>
      <c r="G28" s="4"/>
      <c r="H28" s="3"/>
      <c r="I28" s="1"/>
      <c r="J28" s="1"/>
      <c r="K28" s="19"/>
      <c r="L28" s="1"/>
      <c r="M28" s="1"/>
      <c r="N28" s="1"/>
      <c r="O28" s="1"/>
      <c r="P28" s="22">
        <f t="shared" si="13"/>
        <v>0</v>
      </c>
      <c r="Q28" s="17">
        <f t="shared" si="14"/>
        <v>0</v>
      </c>
      <c r="R28" s="3"/>
      <c r="S28" s="1"/>
      <c r="T28" s="22">
        <f t="shared" si="6"/>
        <v>0</v>
      </c>
      <c r="U28" s="19"/>
      <c r="V28" s="1"/>
      <c r="W28" s="5"/>
      <c r="X28" s="1"/>
      <c r="Y28" s="1"/>
      <c r="Z28" s="4"/>
      <c r="AA28" s="7"/>
      <c r="AB28" s="199"/>
      <c r="AC28" s="199"/>
      <c r="AD28" s="199"/>
      <c r="AE28" s="199"/>
      <c r="AF28" s="1"/>
      <c r="AG28" s="1"/>
      <c r="AH28" s="1"/>
      <c r="AI28" s="1"/>
      <c r="AJ28" s="4"/>
      <c r="AK28" s="3"/>
      <c r="AL28" s="7"/>
      <c r="AM28" s="22">
        <f t="shared" si="7"/>
        <v>0</v>
      </c>
      <c r="AN28" s="1"/>
      <c r="AO28" s="1"/>
      <c r="AP28" s="171"/>
      <c r="AQ28" s="1"/>
      <c r="AR28" s="1"/>
      <c r="AS28" s="2"/>
      <c r="AT28" s="3"/>
      <c r="AU28" s="2"/>
      <c r="AV28" s="3"/>
      <c r="AW28" s="4"/>
      <c r="AX28" s="3"/>
      <c r="AY28" s="1"/>
      <c r="AZ28" s="1"/>
      <c r="BA28" s="1"/>
      <c r="BB28" s="4"/>
      <c r="BC28" s="3"/>
      <c r="BD28" s="1"/>
      <c r="BE28" s="1"/>
      <c r="BF28" s="2"/>
      <c r="BG28" s="3"/>
      <c r="BH28" s="1"/>
      <c r="BI28" s="2"/>
      <c r="BJ28" s="3"/>
      <c r="BK28" s="1"/>
      <c r="BL28" s="2"/>
      <c r="BM28" s="8"/>
      <c r="BN28" s="8"/>
      <c r="BO28" s="8"/>
      <c r="BP28" s="3"/>
      <c r="BQ28" s="1"/>
      <c r="BR28" s="4"/>
      <c r="BS28" s="3"/>
      <c r="BT28" s="1" t="e">
        <f>VLOOKUP(BS11:BS134,BS153:BT154,2)</f>
        <v>#N/A</v>
      </c>
      <c r="BU28" s="1">
        <f t="shared" si="15"/>
        <v>0</v>
      </c>
      <c r="BV28" s="1" t="e">
        <f t="shared" si="8"/>
        <v>#N/A</v>
      </c>
      <c r="BW28" s="1"/>
      <c r="BX28" s="116" t="e">
        <f t="shared" si="16"/>
        <v>#N/A</v>
      </c>
      <c r="BY28" s="3"/>
      <c r="BZ28" s="1"/>
      <c r="CA28" s="2">
        <v>109</v>
      </c>
      <c r="CB28" s="2">
        <f t="shared" si="9"/>
        <v>0</v>
      </c>
      <c r="CC28" s="2">
        <f t="shared" si="10"/>
        <v>0</v>
      </c>
      <c r="CD28" s="116" t="e">
        <f t="shared" si="11"/>
        <v>#DIV/0!</v>
      </c>
      <c r="CE28" s="8"/>
      <c r="CF28" s="8"/>
      <c r="CG28" s="8"/>
      <c r="CH28" s="8"/>
      <c r="CI28" s="8"/>
      <c r="CJ28" s="6"/>
      <c r="CK28" s="3"/>
      <c r="CL28" s="2"/>
      <c r="CM28" s="3"/>
      <c r="CN28" s="2"/>
      <c r="CO28" s="3"/>
      <c r="CP28" s="2"/>
      <c r="CQ28" s="8"/>
      <c r="CR28" s="3"/>
      <c r="CS28" s="2"/>
      <c r="CT28" s="8"/>
      <c r="CU28" s="3"/>
      <c r="CV28" s="1"/>
      <c r="CW28" s="212" t="e">
        <f t="shared" si="12"/>
        <v>#DIV/0!</v>
      </c>
      <c r="CX28" s="3"/>
      <c r="CY28" s="2"/>
      <c r="CZ28" s="3"/>
      <c r="DA28" s="2"/>
      <c r="DB28" s="155"/>
      <c r="DC28" s="156"/>
      <c r="DD28" s="155"/>
      <c r="DE28" s="157"/>
      <c r="DF28" s="117"/>
    </row>
    <row r="29" spans="1:110" s="121" customFormat="1" ht="20.100000000000001" hidden="1" customHeight="1">
      <c r="A29" s="162">
        <v>42190</v>
      </c>
      <c r="B29" s="23"/>
      <c r="C29" s="9"/>
      <c r="D29" s="9"/>
      <c r="E29" s="9"/>
      <c r="F29" s="9"/>
      <c r="G29" s="12"/>
      <c r="H29" s="11"/>
      <c r="I29" s="9"/>
      <c r="J29" s="9"/>
      <c r="K29" s="20"/>
      <c r="L29" s="9"/>
      <c r="M29" s="9"/>
      <c r="N29" s="9"/>
      <c r="O29" s="9"/>
      <c r="P29" s="24">
        <f t="shared" si="13"/>
        <v>0</v>
      </c>
      <c r="Q29" s="18">
        <f t="shared" si="14"/>
        <v>0</v>
      </c>
      <c r="R29" s="11"/>
      <c r="S29" s="9"/>
      <c r="T29" s="24">
        <f t="shared" si="6"/>
        <v>0</v>
      </c>
      <c r="U29" s="20"/>
      <c r="V29" s="9"/>
      <c r="W29" s="13"/>
      <c r="X29" s="9"/>
      <c r="Y29" s="9"/>
      <c r="Z29" s="12"/>
      <c r="AA29" s="15"/>
      <c r="AB29" s="200"/>
      <c r="AC29" s="200"/>
      <c r="AD29" s="200"/>
      <c r="AE29" s="200"/>
      <c r="AF29" s="9"/>
      <c r="AG29" s="9"/>
      <c r="AH29" s="9"/>
      <c r="AI29" s="9"/>
      <c r="AJ29" s="12"/>
      <c r="AK29" s="11"/>
      <c r="AL29" s="15"/>
      <c r="AM29" s="24">
        <f t="shared" si="7"/>
        <v>0</v>
      </c>
      <c r="AN29" s="9"/>
      <c r="AO29" s="9"/>
      <c r="AP29" s="172"/>
      <c r="AQ29" s="9"/>
      <c r="AR29" s="9"/>
      <c r="AS29" s="10"/>
      <c r="AT29" s="11"/>
      <c r="AU29" s="10"/>
      <c r="AV29" s="11"/>
      <c r="AW29" s="12"/>
      <c r="AX29" s="11"/>
      <c r="AY29" s="9"/>
      <c r="AZ29" s="9"/>
      <c r="BA29" s="9"/>
      <c r="BB29" s="12"/>
      <c r="BC29" s="11"/>
      <c r="BD29" s="9"/>
      <c r="BE29" s="9"/>
      <c r="BF29" s="10"/>
      <c r="BG29" s="11"/>
      <c r="BH29" s="9"/>
      <c r="BI29" s="10"/>
      <c r="BJ29" s="11"/>
      <c r="BK29" s="9"/>
      <c r="BL29" s="10"/>
      <c r="BM29" s="16"/>
      <c r="BN29" s="16"/>
      <c r="BO29" s="16"/>
      <c r="BP29" s="11"/>
      <c r="BQ29" s="9"/>
      <c r="BR29" s="12"/>
      <c r="BS29" s="11"/>
      <c r="BT29" s="9" t="e">
        <f>VLOOKUP(BS11:BS134,BS153:BT154,2)</f>
        <v>#N/A</v>
      </c>
      <c r="BU29" s="9">
        <f t="shared" si="15"/>
        <v>0</v>
      </c>
      <c r="BV29" s="9" t="e">
        <f t="shared" si="8"/>
        <v>#N/A</v>
      </c>
      <c r="BW29" s="9"/>
      <c r="BX29" s="119" t="e">
        <f t="shared" si="16"/>
        <v>#N/A</v>
      </c>
      <c r="BY29" s="11"/>
      <c r="BZ29" s="9"/>
      <c r="CA29" s="10">
        <v>109</v>
      </c>
      <c r="CB29" s="10">
        <f t="shared" si="9"/>
        <v>0</v>
      </c>
      <c r="CC29" s="10">
        <f t="shared" si="10"/>
        <v>0</v>
      </c>
      <c r="CD29" s="119" t="e">
        <f t="shared" si="11"/>
        <v>#DIV/0!</v>
      </c>
      <c r="CE29" s="16"/>
      <c r="CF29" s="16"/>
      <c r="CG29" s="16"/>
      <c r="CH29" s="16"/>
      <c r="CI29" s="16"/>
      <c r="CJ29" s="14"/>
      <c r="CK29" s="11"/>
      <c r="CL29" s="10"/>
      <c r="CM29" s="11"/>
      <c r="CN29" s="10"/>
      <c r="CO29" s="11"/>
      <c r="CP29" s="10"/>
      <c r="CQ29" s="16"/>
      <c r="CR29" s="11"/>
      <c r="CS29" s="10"/>
      <c r="CT29" s="16"/>
      <c r="CU29" s="11"/>
      <c r="CV29" s="9"/>
      <c r="CW29" s="213" t="e">
        <f t="shared" si="12"/>
        <v>#DIV/0!</v>
      </c>
      <c r="CX29" s="11"/>
      <c r="CY29" s="10"/>
      <c r="CZ29" s="11"/>
      <c r="DA29" s="10"/>
      <c r="DB29" s="158"/>
      <c r="DC29" s="159"/>
      <c r="DD29" s="158"/>
      <c r="DE29" s="160"/>
      <c r="DF29" s="120"/>
    </row>
    <row r="30" spans="1:110" s="121" customFormat="1" ht="20.100000000000001" hidden="1" customHeight="1">
      <c r="A30" s="162">
        <v>42190</v>
      </c>
      <c r="B30" s="23"/>
      <c r="C30" s="9"/>
      <c r="D30" s="9"/>
      <c r="E30" s="9"/>
      <c r="F30" s="9"/>
      <c r="G30" s="12"/>
      <c r="H30" s="11"/>
      <c r="I30" s="9"/>
      <c r="J30" s="9"/>
      <c r="K30" s="20"/>
      <c r="L30" s="9"/>
      <c r="M30" s="9"/>
      <c r="N30" s="9"/>
      <c r="O30" s="9"/>
      <c r="P30" s="24">
        <f t="shared" si="13"/>
        <v>0</v>
      </c>
      <c r="Q30" s="18">
        <f t="shared" si="14"/>
        <v>0</v>
      </c>
      <c r="R30" s="11"/>
      <c r="S30" s="9"/>
      <c r="T30" s="24">
        <f t="shared" si="6"/>
        <v>0</v>
      </c>
      <c r="U30" s="20"/>
      <c r="V30" s="9"/>
      <c r="W30" s="13"/>
      <c r="X30" s="9"/>
      <c r="Y30" s="9"/>
      <c r="Z30" s="12"/>
      <c r="AA30" s="15"/>
      <c r="AB30" s="200"/>
      <c r="AC30" s="200"/>
      <c r="AD30" s="200"/>
      <c r="AE30" s="200"/>
      <c r="AF30" s="9"/>
      <c r="AG30" s="9"/>
      <c r="AH30" s="9"/>
      <c r="AI30" s="9"/>
      <c r="AJ30" s="12"/>
      <c r="AK30" s="11"/>
      <c r="AL30" s="15"/>
      <c r="AM30" s="24">
        <f t="shared" si="7"/>
        <v>0</v>
      </c>
      <c r="AN30" s="9"/>
      <c r="AO30" s="9"/>
      <c r="AP30" s="172"/>
      <c r="AQ30" s="9"/>
      <c r="AR30" s="9"/>
      <c r="AS30" s="10"/>
      <c r="AT30" s="11"/>
      <c r="AU30" s="10"/>
      <c r="AV30" s="11"/>
      <c r="AW30" s="12"/>
      <c r="AX30" s="11"/>
      <c r="AY30" s="9"/>
      <c r="AZ30" s="9"/>
      <c r="BA30" s="9"/>
      <c r="BB30" s="12"/>
      <c r="BC30" s="11"/>
      <c r="BD30" s="9"/>
      <c r="BE30" s="9"/>
      <c r="BF30" s="10"/>
      <c r="BG30" s="11"/>
      <c r="BH30" s="9"/>
      <c r="BI30" s="10"/>
      <c r="BJ30" s="11"/>
      <c r="BK30" s="9"/>
      <c r="BL30" s="10"/>
      <c r="BM30" s="16"/>
      <c r="BN30" s="16"/>
      <c r="BO30" s="16"/>
      <c r="BP30" s="11"/>
      <c r="BQ30" s="9"/>
      <c r="BR30" s="12"/>
      <c r="BS30" s="11"/>
      <c r="BT30" s="9" t="e">
        <f>VLOOKUP(BS11:BS134,BS153:BT154,2)</f>
        <v>#N/A</v>
      </c>
      <c r="BU30" s="9">
        <f t="shared" si="15"/>
        <v>0</v>
      </c>
      <c r="BV30" s="9" t="e">
        <f t="shared" si="8"/>
        <v>#N/A</v>
      </c>
      <c r="BW30" s="9"/>
      <c r="BX30" s="119" t="e">
        <f t="shared" si="16"/>
        <v>#N/A</v>
      </c>
      <c r="BY30" s="11"/>
      <c r="BZ30" s="9"/>
      <c r="CA30" s="10">
        <v>109</v>
      </c>
      <c r="CB30" s="10">
        <f t="shared" si="9"/>
        <v>0</v>
      </c>
      <c r="CC30" s="10">
        <f t="shared" si="10"/>
        <v>0</v>
      </c>
      <c r="CD30" s="119" t="e">
        <f t="shared" si="11"/>
        <v>#DIV/0!</v>
      </c>
      <c r="CE30" s="16"/>
      <c r="CF30" s="16"/>
      <c r="CG30" s="16"/>
      <c r="CH30" s="16"/>
      <c r="CI30" s="16"/>
      <c r="CJ30" s="14"/>
      <c r="CK30" s="11"/>
      <c r="CL30" s="10"/>
      <c r="CM30" s="11"/>
      <c r="CN30" s="10"/>
      <c r="CO30" s="11"/>
      <c r="CP30" s="10"/>
      <c r="CQ30" s="16"/>
      <c r="CR30" s="11"/>
      <c r="CS30" s="10"/>
      <c r="CT30" s="16"/>
      <c r="CU30" s="11"/>
      <c r="CV30" s="9"/>
      <c r="CW30" s="213" t="e">
        <f t="shared" si="12"/>
        <v>#DIV/0!</v>
      </c>
      <c r="CX30" s="11"/>
      <c r="CY30" s="10"/>
      <c r="CZ30" s="11"/>
      <c r="DA30" s="10"/>
      <c r="DB30" s="158"/>
      <c r="DC30" s="159"/>
      <c r="DD30" s="158"/>
      <c r="DE30" s="160"/>
      <c r="DF30" s="120"/>
    </row>
    <row r="31" spans="1:110" s="118" customFormat="1" ht="20.100000000000001" hidden="1" customHeight="1">
      <c r="A31" s="161">
        <v>42191</v>
      </c>
      <c r="B31" s="21"/>
      <c r="C31" s="1"/>
      <c r="D31" s="1"/>
      <c r="E31" s="1"/>
      <c r="F31" s="1"/>
      <c r="G31" s="4"/>
      <c r="H31" s="3"/>
      <c r="I31" s="1"/>
      <c r="J31" s="1"/>
      <c r="K31" s="19"/>
      <c r="L31" s="1"/>
      <c r="M31" s="1"/>
      <c r="N31" s="1"/>
      <c r="O31" s="1"/>
      <c r="P31" s="22">
        <f t="shared" si="13"/>
        <v>0</v>
      </c>
      <c r="Q31" s="17">
        <f t="shared" si="14"/>
        <v>0</v>
      </c>
      <c r="R31" s="3"/>
      <c r="S31" s="1"/>
      <c r="T31" s="22">
        <f>O31*W31</f>
        <v>0</v>
      </c>
      <c r="U31" s="19"/>
      <c r="V31" s="1"/>
      <c r="W31" s="5"/>
      <c r="X31" s="1"/>
      <c r="Y31" s="1"/>
      <c r="Z31" s="4"/>
      <c r="AA31" s="7"/>
      <c r="AB31" s="199"/>
      <c r="AC31" s="199"/>
      <c r="AD31" s="199"/>
      <c r="AE31" s="199"/>
      <c r="AF31" s="1"/>
      <c r="AG31" s="1"/>
      <c r="AH31" s="1"/>
      <c r="AI31" s="1"/>
      <c r="AJ31" s="4"/>
      <c r="AK31" s="3"/>
      <c r="AL31" s="7"/>
      <c r="AM31" s="22">
        <f t="shared" si="7"/>
        <v>0</v>
      </c>
      <c r="AN31" s="1"/>
      <c r="AO31" s="1"/>
      <c r="AP31" s="171"/>
      <c r="AQ31" s="1"/>
      <c r="AR31" s="1"/>
      <c r="AS31" s="2"/>
      <c r="AT31" s="3"/>
      <c r="AU31" s="2"/>
      <c r="AV31" s="3"/>
      <c r="AW31" s="4"/>
      <c r="AX31" s="3"/>
      <c r="AY31" s="1"/>
      <c r="AZ31" s="1"/>
      <c r="BA31" s="1"/>
      <c r="BB31" s="4"/>
      <c r="BC31" s="3"/>
      <c r="BD31" s="1"/>
      <c r="BE31" s="1"/>
      <c r="BF31" s="2"/>
      <c r="BG31" s="3"/>
      <c r="BH31" s="1"/>
      <c r="BI31" s="2"/>
      <c r="BJ31" s="3"/>
      <c r="BK31" s="1"/>
      <c r="BL31" s="2"/>
      <c r="BM31" s="8"/>
      <c r="BN31" s="8"/>
      <c r="BO31" s="8"/>
      <c r="BP31" s="3"/>
      <c r="BQ31" s="1"/>
      <c r="BR31" s="4"/>
      <c r="BS31" s="3"/>
      <c r="BT31" s="1" t="e">
        <f>VLOOKUP(BS11:BS134,BS153:BT154,2)</f>
        <v>#N/A</v>
      </c>
      <c r="BU31" s="1">
        <f t="shared" si="15"/>
        <v>0</v>
      </c>
      <c r="BV31" s="1" t="e">
        <f>BT31*BW31/100</f>
        <v>#N/A</v>
      </c>
      <c r="BW31" s="1"/>
      <c r="BX31" s="116" t="e">
        <f>BV31/BU31*1000</f>
        <v>#N/A</v>
      </c>
      <c r="BY31" s="3"/>
      <c r="BZ31" s="2"/>
      <c r="CA31" s="2">
        <v>109</v>
      </c>
      <c r="CB31" s="2">
        <f t="shared" si="9"/>
        <v>0</v>
      </c>
      <c r="CC31" s="2">
        <f t="shared" si="10"/>
        <v>0</v>
      </c>
      <c r="CD31" s="17" t="e">
        <f t="shared" si="11"/>
        <v>#DIV/0!</v>
      </c>
      <c r="CE31" s="8"/>
      <c r="CF31" s="8"/>
      <c r="CG31" s="8"/>
      <c r="CH31" s="8"/>
      <c r="CI31" s="8"/>
      <c r="CJ31" s="6"/>
      <c r="CK31" s="3"/>
      <c r="CL31" s="2"/>
      <c r="CM31" s="3"/>
      <c r="CN31" s="2"/>
      <c r="CO31" s="3"/>
      <c r="CP31" s="2"/>
      <c r="CQ31" s="8"/>
      <c r="CR31" s="3"/>
      <c r="CS31" s="2"/>
      <c r="CT31" s="8"/>
      <c r="CU31" s="3"/>
      <c r="CV31" s="1"/>
      <c r="CW31" s="212" t="e">
        <f t="shared" si="12"/>
        <v>#DIV/0!</v>
      </c>
      <c r="CX31" s="3"/>
      <c r="CY31" s="2"/>
      <c r="CZ31" s="3"/>
      <c r="DA31" s="2"/>
      <c r="DB31" s="155"/>
      <c r="DC31" s="156"/>
      <c r="DD31" s="155"/>
      <c r="DE31" s="157"/>
      <c r="DF31" s="117"/>
    </row>
    <row r="32" spans="1:110" s="118" customFormat="1" ht="20.100000000000001" hidden="1" customHeight="1">
      <c r="A32" s="161">
        <v>42191</v>
      </c>
      <c r="B32" s="21"/>
      <c r="C32" s="1"/>
      <c r="D32" s="1"/>
      <c r="E32" s="1"/>
      <c r="F32" s="1"/>
      <c r="G32" s="4"/>
      <c r="H32" s="3"/>
      <c r="I32" s="1"/>
      <c r="J32" s="1"/>
      <c r="K32" s="19"/>
      <c r="L32" s="1"/>
      <c r="M32" s="1"/>
      <c r="N32" s="1"/>
      <c r="O32" s="1"/>
      <c r="P32" s="22">
        <f t="shared" si="13"/>
        <v>0</v>
      </c>
      <c r="Q32" s="17">
        <f t="shared" si="14"/>
        <v>0</v>
      </c>
      <c r="R32" s="3"/>
      <c r="S32" s="1"/>
      <c r="T32" s="22">
        <f t="shared" ref="T32:T95" si="17">O32*W32</f>
        <v>0</v>
      </c>
      <c r="U32" s="19"/>
      <c r="V32" s="1"/>
      <c r="W32" s="5"/>
      <c r="X32" s="1"/>
      <c r="Y32" s="1"/>
      <c r="Z32" s="4"/>
      <c r="AA32" s="7"/>
      <c r="AB32" s="199"/>
      <c r="AC32" s="199"/>
      <c r="AD32" s="199"/>
      <c r="AE32" s="199"/>
      <c r="AF32" s="1"/>
      <c r="AG32" s="1"/>
      <c r="AH32" s="1"/>
      <c r="AI32" s="1"/>
      <c r="AJ32" s="4"/>
      <c r="AK32" s="3"/>
      <c r="AL32" s="7"/>
      <c r="AM32" s="22">
        <f t="shared" si="7"/>
        <v>0</v>
      </c>
      <c r="AN32" s="1"/>
      <c r="AO32" s="1"/>
      <c r="AP32" s="171"/>
      <c r="AQ32" s="1"/>
      <c r="AR32" s="1"/>
      <c r="AS32" s="2"/>
      <c r="AT32" s="3"/>
      <c r="AU32" s="2"/>
      <c r="AV32" s="3"/>
      <c r="AW32" s="4"/>
      <c r="AX32" s="3"/>
      <c r="AY32" s="1"/>
      <c r="AZ32" s="1"/>
      <c r="BA32" s="1"/>
      <c r="BB32" s="4"/>
      <c r="BC32" s="3"/>
      <c r="BD32" s="1"/>
      <c r="BE32" s="1"/>
      <c r="BF32" s="2"/>
      <c r="BG32" s="3"/>
      <c r="BH32" s="1"/>
      <c r="BI32" s="2"/>
      <c r="BJ32" s="3"/>
      <c r="BK32" s="1"/>
      <c r="BL32" s="2"/>
      <c r="BM32" s="8"/>
      <c r="BN32" s="8"/>
      <c r="BO32" s="8"/>
      <c r="BP32" s="3"/>
      <c r="BQ32" s="1"/>
      <c r="BR32" s="4"/>
      <c r="BS32" s="3"/>
      <c r="BT32" s="1" t="e">
        <f>VLOOKUP(BS11:BS134,BS153:BT154,2)</f>
        <v>#N/A</v>
      </c>
      <c r="BU32" s="1">
        <f t="shared" si="15"/>
        <v>0</v>
      </c>
      <c r="BV32" s="1" t="e">
        <f t="shared" ref="BV32:BV95" si="18">BT32*BW32/100</f>
        <v>#N/A</v>
      </c>
      <c r="BW32" s="1"/>
      <c r="BX32" s="116" t="e">
        <f t="shared" si="16"/>
        <v>#N/A</v>
      </c>
      <c r="BY32" s="3"/>
      <c r="BZ32" s="1"/>
      <c r="CA32" s="2">
        <v>109</v>
      </c>
      <c r="CB32" s="2">
        <f t="shared" si="9"/>
        <v>0</v>
      </c>
      <c r="CC32" s="2">
        <f t="shared" si="10"/>
        <v>0</v>
      </c>
      <c r="CD32" s="116" t="e">
        <f t="shared" si="11"/>
        <v>#DIV/0!</v>
      </c>
      <c r="CE32" s="8"/>
      <c r="CF32" s="8"/>
      <c r="CG32" s="8"/>
      <c r="CH32" s="8"/>
      <c r="CI32" s="8"/>
      <c r="CJ32" s="6"/>
      <c r="CK32" s="3"/>
      <c r="CL32" s="2"/>
      <c r="CM32" s="3"/>
      <c r="CN32" s="2"/>
      <c r="CO32" s="3"/>
      <c r="CP32" s="2"/>
      <c r="CQ32" s="8"/>
      <c r="CR32" s="3"/>
      <c r="CS32" s="2"/>
      <c r="CT32" s="8"/>
      <c r="CU32" s="3"/>
      <c r="CV32" s="1"/>
      <c r="CW32" s="212" t="e">
        <f t="shared" si="12"/>
        <v>#DIV/0!</v>
      </c>
      <c r="CX32" s="3"/>
      <c r="CY32" s="2"/>
      <c r="CZ32" s="3"/>
      <c r="DA32" s="2"/>
      <c r="DB32" s="155"/>
      <c r="DC32" s="156"/>
      <c r="DD32" s="155"/>
      <c r="DE32" s="157"/>
      <c r="DF32" s="117"/>
    </row>
    <row r="33" spans="1:110" s="121" customFormat="1" ht="20.100000000000001" hidden="1" customHeight="1">
      <c r="A33" s="162">
        <v>42191</v>
      </c>
      <c r="B33" s="23"/>
      <c r="C33" s="9"/>
      <c r="D33" s="9"/>
      <c r="E33" s="9"/>
      <c r="F33" s="9"/>
      <c r="G33" s="12"/>
      <c r="H33" s="11"/>
      <c r="I33" s="9"/>
      <c r="J33" s="9"/>
      <c r="K33" s="20"/>
      <c r="L33" s="9"/>
      <c r="M33" s="9"/>
      <c r="N33" s="9"/>
      <c r="O33" s="9"/>
      <c r="P33" s="24">
        <f t="shared" si="13"/>
        <v>0</v>
      </c>
      <c r="Q33" s="18">
        <f t="shared" si="14"/>
        <v>0</v>
      </c>
      <c r="R33" s="11"/>
      <c r="S33" s="9"/>
      <c r="T33" s="24">
        <f t="shared" si="17"/>
        <v>0</v>
      </c>
      <c r="U33" s="20"/>
      <c r="V33" s="9"/>
      <c r="W33" s="13"/>
      <c r="X33" s="9"/>
      <c r="Y33" s="9"/>
      <c r="Z33" s="12"/>
      <c r="AA33" s="15"/>
      <c r="AB33" s="200"/>
      <c r="AC33" s="200"/>
      <c r="AD33" s="200"/>
      <c r="AE33" s="200"/>
      <c r="AF33" s="9"/>
      <c r="AG33" s="9"/>
      <c r="AH33" s="9"/>
      <c r="AI33" s="9"/>
      <c r="AJ33" s="12"/>
      <c r="AK33" s="11"/>
      <c r="AL33" s="15"/>
      <c r="AM33" s="24">
        <f t="shared" si="7"/>
        <v>0</v>
      </c>
      <c r="AN33" s="9"/>
      <c r="AO33" s="9"/>
      <c r="AP33" s="172"/>
      <c r="AQ33" s="9"/>
      <c r="AR33" s="9"/>
      <c r="AS33" s="10"/>
      <c r="AT33" s="11"/>
      <c r="AU33" s="10"/>
      <c r="AV33" s="11"/>
      <c r="AW33" s="12"/>
      <c r="AX33" s="11"/>
      <c r="AY33" s="9"/>
      <c r="AZ33" s="9"/>
      <c r="BA33" s="9"/>
      <c r="BB33" s="12"/>
      <c r="BC33" s="11"/>
      <c r="BD33" s="9"/>
      <c r="BE33" s="9"/>
      <c r="BF33" s="10"/>
      <c r="BG33" s="11"/>
      <c r="BH33" s="9"/>
      <c r="BI33" s="10"/>
      <c r="BJ33" s="11"/>
      <c r="BK33" s="9"/>
      <c r="BL33" s="10"/>
      <c r="BM33" s="16"/>
      <c r="BN33" s="16"/>
      <c r="BO33" s="16"/>
      <c r="BP33" s="11"/>
      <c r="BQ33" s="9"/>
      <c r="BR33" s="12"/>
      <c r="BS33" s="11"/>
      <c r="BT33" s="9" t="e">
        <f>VLOOKUP(BS11:BS134,BS153:BT154,2)</f>
        <v>#N/A</v>
      </c>
      <c r="BU33" s="9">
        <f t="shared" si="15"/>
        <v>0</v>
      </c>
      <c r="BV33" s="9" t="e">
        <f t="shared" si="18"/>
        <v>#N/A</v>
      </c>
      <c r="BW33" s="9"/>
      <c r="BX33" s="119" t="e">
        <f t="shared" si="16"/>
        <v>#N/A</v>
      </c>
      <c r="BY33" s="11"/>
      <c r="BZ33" s="9"/>
      <c r="CA33" s="10">
        <v>109</v>
      </c>
      <c r="CB33" s="10">
        <f t="shared" si="9"/>
        <v>0</v>
      </c>
      <c r="CC33" s="10">
        <f t="shared" si="10"/>
        <v>0</v>
      </c>
      <c r="CD33" s="119" t="e">
        <f t="shared" si="11"/>
        <v>#DIV/0!</v>
      </c>
      <c r="CE33" s="16"/>
      <c r="CF33" s="16"/>
      <c r="CG33" s="16"/>
      <c r="CH33" s="16"/>
      <c r="CI33" s="16"/>
      <c r="CJ33" s="14"/>
      <c r="CK33" s="11"/>
      <c r="CL33" s="10"/>
      <c r="CM33" s="11"/>
      <c r="CN33" s="10"/>
      <c r="CO33" s="11"/>
      <c r="CP33" s="10"/>
      <c r="CQ33" s="16"/>
      <c r="CR33" s="11"/>
      <c r="CS33" s="10"/>
      <c r="CT33" s="16"/>
      <c r="CU33" s="11"/>
      <c r="CV33" s="9"/>
      <c r="CW33" s="213" t="e">
        <f t="shared" si="12"/>
        <v>#DIV/0!</v>
      </c>
      <c r="CX33" s="11"/>
      <c r="CY33" s="10"/>
      <c r="CZ33" s="11"/>
      <c r="DA33" s="10"/>
      <c r="DB33" s="158"/>
      <c r="DC33" s="159"/>
      <c r="DD33" s="158"/>
      <c r="DE33" s="160"/>
      <c r="DF33" s="120"/>
    </row>
    <row r="34" spans="1:110" s="121" customFormat="1" ht="20.100000000000001" hidden="1" customHeight="1">
      <c r="A34" s="162">
        <v>42191</v>
      </c>
      <c r="B34" s="23"/>
      <c r="C34" s="9"/>
      <c r="D34" s="9"/>
      <c r="E34" s="9"/>
      <c r="F34" s="9"/>
      <c r="G34" s="12"/>
      <c r="H34" s="11"/>
      <c r="I34" s="9"/>
      <c r="J34" s="9"/>
      <c r="K34" s="20"/>
      <c r="L34" s="9"/>
      <c r="M34" s="9"/>
      <c r="N34" s="9"/>
      <c r="O34" s="9"/>
      <c r="P34" s="24">
        <f t="shared" si="13"/>
        <v>0</v>
      </c>
      <c r="Q34" s="18">
        <f t="shared" si="14"/>
        <v>0</v>
      </c>
      <c r="R34" s="11"/>
      <c r="S34" s="9"/>
      <c r="T34" s="24">
        <f t="shared" si="17"/>
        <v>0</v>
      </c>
      <c r="U34" s="20"/>
      <c r="V34" s="9"/>
      <c r="W34" s="13"/>
      <c r="X34" s="9"/>
      <c r="Y34" s="9"/>
      <c r="Z34" s="12"/>
      <c r="AA34" s="15"/>
      <c r="AB34" s="200"/>
      <c r="AC34" s="200"/>
      <c r="AD34" s="200"/>
      <c r="AE34" s="200"/>
      <c r="AF34" s="9"/>
      <c r="AG34" s="9"/>
      <c r="AH34" s="9"/>
      <c r="AI34" s="9"/>
      <c r="AJ34" s="12"/>
      <c r="AK34" s="11"/>
      <c r="AL34" s="15"/>
      <c r="AM34" s="24">
        <f t="shared" si="7"/>
        <v>0</v>
      </c>
      <c r="AN34" s="9"/>
      <c r="AO34" s="9"/>
      <c r="AP34" s="172"/>
      <c r="AQ34" s="9"/>
      <c r="AR34" s="9"/>
      <c r="AS34" s="10"/>
      <c r="AT34" s="11"/>
      <c r="AU34" s="10"/>
      <c r="AV34" s="11"/>
      <c r="AW34" s="12"/>
      <c r="AX34" s="11"/>
      <c r="AY34" s="9"/>
      <c r="AZ34" s="9"/>
      <c r="BA34" s="9"/>
      <c r="BB34" s="12"/>
      <c r="BC34" s="11"/>
      <c r="BD34" s="9"/>
      <c r="BE34" s="9"/>
      <c r="BF34" s="10"/>
      <c r="BG34" s="11"/>
      <c r="BH34" s="9"/>
      <c r="BI34" s="10"/>
      <c r="BJ34" s="11"/>
      <c r="BK34" s="9"/>
      <c r="BL34" s="10"/>
      <c r="BM34" s="16"/>
      <c r="BN34" s="16"/>
      <c r="BO34" s="16"/>
      <c r="BP34" s="11"/>
      <c r="BQ34" s="9"/>
      <c r="BR34" s="12"/>
      <c r="BS34" s="11"/>
      <c r="BT34" s="9" t="e">
        <f>VLOOKUP(BS11:BS134,BS153:BT154,2)</f>
        <v>#N/A</v>
      </c>
      <c r="BU34" s="9">
        <f t="shared" si="15"/>
        <v>0</v>
      </c>
      <c r="BV34" s="9" t="e">
        <f t="shared" si="18"/>
        <v>#N/A</v>
      </c>
      <c r="BW34" s="9"/>
      <c r="BX34" s="119" t="e">
        <f t="shared" si="16"/>
        <v>#N/A</v>
      </c>
      <c r="BY34" s="11"/>
      <c r="BZ34" s="9"/>
      <c r="CA34" s="10">
        <v>109</v>
      </c>
      <c r="CB34" s="10">
        <f t="shared" si="9"/>
        <v>0</v>
      </c>
      <c r="CC34" s="10">
        <f t="shared" si="10"/>
        <v>0</v>
      </c>
      <c r="CD34" s="119" t="e">
        <f t="shared" si="11"/>
        <v>#DIV/0!</v>
      </c>
      <c r="CE34" s="16"/>
      <c r="CF34" s="16"/>
      <c r="CG34" s="16"/>
      <c r="CH34" s="16"/>
      <c r="CI34" s="16"/>
      <c r="CJ34" s="14"/>
      <c r="CK34" s="11"/>
      <c r="CL34" s="10"/>
      <c r="CM34" s="11"/>
      <c r="CN34" s="10"/>
      <c r="CO34" s="11"/>
      <c r="CP34" s="10"/>
      <c r="CQ34" s="16"/>
      <c r="CR34" s="11"/>
      <c r="CS34" s="10"/>
      <c r="CT34" s="16"/>
      <c r="CU34" s="11"/>
      <c r="CV34" s="9"/>
      <c r="CW34" s="213" t="e">
        <f t="shared" si="12"/>
        <v>#DIV/0!</v>
      </c>
      <c r="CX34" s="11"/>
      <c r="CY34" s="10"/>
      <c r="CZ34" s="11"/>
      <c r="DA34" s="10"/>
      <c r="DB34" s="158"/>
      <c r="DC34" s="159"/>
      <c r="DD34" s="158"/>
      <c r="DE34" s="160"/>
      <c r="DF34" s="120"/>
    </row>
    <row r="35" spans="1:110" s="118" customFormat="1" ht="20.100000000000001" hidden="1" customHeight="1">
      <c r="A35" s="161">
        <v>42192</v>
      </c>
      <c r="B35" s="21">
        <v>0.52083333333333304</v>
      </c>
      <c r="C35" s="1">
        <v>2</v>
      </c>
      <c r="D35" s="1" t="s">
        <v>132</v>
      </c>
      <c r="E35" s="1" t="s">
        <v>134</v>
      </c>
      <c r="F35" s="1" t="s">
        <v>140</v>
      </c>
      <c r="G35" s="4" t="s">
        <v>145</v>
      </c>
      <c r="H35" s="3" t="s">
        <v>172</v>
      </c>
      <c r="I35" s="1">
        <v>15</v>
      </c>
      <c r="J35" s="1" t="s">
        <v>205</v>
      </c>
      <c r="K35" s="19">
        <v>19.3</v>
      </c>
      <c r="L35" s="1" t="s">
        <v>190</v>
      </c>
      <c r="M35" s="1">
        <v>84</v>
      </c>
      <c r="N35" s="1">
        <v>2700</v>
      </c>
      <c r="O35" s="1">
        <v>1200</v>
      </c>
      <c r="P35" s="22">
        <f t="shared" si="13"/>
        <v>968.40000000000009</v>
      </c>
      <c r="Q35" s="17">
        <f t="shared" si="14"/>
        <v>2.3532120000000005</v>
      </c>
      <c r="R35" s="3">
        <v>780</v>
      </c>
      <c r="S35" s="1">
        <v>1003</v>
      </c>
      <c r="T35" s="22">
        <f t="shared" si="17"/>
        <v>1142.3999999999999</v>
      </c>
      <c r="U35" s="19">
        <v>10.3</v>
      </c>
      <c r="V35" s="1">
        <v>181</v>
      </c>
      <c r="W35" s="5">
        <v>0.95199999999999996</v>
      </c>
      <c r="X35" s="1">
        <v>25</v>
      </c>
      <c r="Y35" s="1">
        <v>25</v>
      </c>
      <c r="Z35" s="4">
        <v>5.8</v>
      </c>
      <c r="AA35" s="7">
        <v>4</v>
      </c>
      <c r="AB35" s="199">
        <v>-27</v>
      </c>
      <c r="AC35" s="199">
        <v>-32</v>
      </c>
      <c r="AD35" s="199">
        <v>-30</v>
      </c>
      <c r="AE35" s="199">
        <v>-33</v>
      </c>
      <c r="AF35" s="1">
        <v>50</v>
      </c>
      <c r="AG35" s="1">
        <v>0</v>
      </c>
      <c r="AH35" s="1">
        <v>100</v>
      </c>
      <c r="AI35" s="1">
        <v>100</v>
      </c>
      <c r="AJ35" s="4">
        <v>15</v>
      </c>
      <c r="AK35" s="3">
        <v>1600</v>
      </c>
      <c r="AL35" s="7">
        <v>1050</v>
      </c>
      <c r="AM35" s="22">
        <f>AK35-AL35</f>
        <v>550</v>
      </c>
      <c r="AN35" s="1">
        <v>56</v>
      </c>
      <c r="AO35" s="1">
        <v>85</v>
      </c>
      <c r="AP35" s="171">
        <v>4.4000000000000004</v>
      </c>
      <c r="AQ35" s="1">
        <v>400</v>
      </c>
      <c r="AR35" s="1">
        <v>600</v>
      </c>
      <c r="AS35" s="2">
        <v>40</v>
      </c>
      <c r="AT35" s="3">
        <v>320</v>
      </c>
      <c r="AU35" s="2">
        <v>65</v>
      </c>
      <c r="AV35" s="3">
        <v>0</v>
      </c>
      <c r="AW35" s="4">
        <v>0</v>
      </c>
      <c r="AX35" s="3">
        <v>4370</v>
      </c>
      <c r="AY35" s="1">
        <v>23</v>
      </c>
      <c r="AZ35" s="1">
        <v>13</v>
      </c>
      <c r="BA35" s="1">
        <v>0.5</v>
      </c>
      <c r="BB35" s="4">
        <v>97</v>
      </c>
      <c r="BC35" s="3">
        <v>370</v>
      </c>
      <c r="BD35" s="1">
        <v>100</v>
      </c>
      <c r="BE35" s="1">
        <v>139</v>
      </c>
      <c r="BF35" s="2">
        <v>140</v>
      </c>
      <c r="BG35" s="3">
        <v>265</v>
      </c>
      <c r="BH35" s="1">
        <v>961</v>
      </c>
      <c r="BI35" s="2">
        <v>103</v>
      </c>
      <c r="BJ35" s="3">
        <v>255</v>
      </c>
      <c r="BK35" s="1">
        <v>920</v>
      </c>
      <c r="BL35" s="2">
        <v>53</v>
      </c>
      <c r="BM35" s="8">
        <v>1200</v>
      </c>
      <c r="BN35" s="8">
        <v>166</v>
      </c>
      <c r="BO35" s="8" t="s">
        <v>192</v>
      </c>
      <c r="BP35" s="3">
        <v>4.0999999999999996</v>
      </c>
      <c r="BQ35" s="1">
        <v>2.8</v>
      </c>
      <c r="BR35" s="4">
        <v>1.6</v>
      </c>
      <c r="BS35" s="3" t="s">
        <v>163</v>
      </c>
      <c r="BT35" s="1">
        <f>VLOOKUP(BS11:BS134,BS153:BT154,2)</f>
        <v>15.6</v>
      </c>
      <c r="BU35" s="1">
        <f t="shared" si="15"/>
        <v>4056</v>
      </c>
      <c r="BV35" s="1">
        <f t="shared" si="18"/>
        <v>6.24</v>
      </c>
      <c r="BW35" s="1">
        <v>40</v>
      </c>
      <c r="BX35" s="116">
        <f t="shared" si="16"/>
        <v>1.5384615384615385</v>
      </c>
      <c r="BY35" s="3" t="s">
        <v>165</v>
      </c>
      <c r="BZ35" s="1">
        <v>25</v>
      </c>
      <c r="CA35" s="2">
        <v>109</v>
      </c>
      <c r="CB35" s="2">
        <f>O35*3.38</f>
        <v>4056</v>
      </c>
      <c r="CC35" s="2">
        <f>CA35*BZ35/100</f>
        <v>27.25</v>
      </c>
      <c r="CD35" s="116">
        <f>CC35/CB35*1000</f>
        <v>6.7184418145956606</v>
      </c>
      <c r="CE35" s="8">
        <v>40</v>
      </c>
      <c r="CF35" s="8">
        <v>2</v>
      </c>
      <c r="CG35" s="8">
        <v>200</v>
      </c>
      <c r="CH35" s="8">
        <v>11</v>
      </c>
      <c r="CI35" s="8">
        <v>52</v>
      </c>
      <c r="CJ35" s="6">
        <v>15</v>
      </c>
      <c r="CK35" s="3" t="s">
        <v>202</v>
      </c>
      <c r="CL35" s="2"/>
      <c r="CM35" s="3"/>
      <c r="CN35" s="2">
        <v>0</v>
      </c>
      <c r="CO35" s="3" t="s">
        <v>168</v>
      </c>
      <c r="CP35" s="2"/>
      <c r="CQ35" s="8">
        <v>15</v>
      </c>
      <c r="CR35" s="3" t="s">
        <v>184</v>
      </c>
      <c r="CS35" s="2">
        <v>2.9</v>
      </c>
      <c r="CT35" s="8"/>
      <c r="CU35" s="3"/>
      <c r="CV35" s="1"/>
      <c r="CW35" s="212">
        <f t="shared" si="12"/>
        <v>0</v>
      </c>
      <c r="CX35" s="3"/>
      <c r="CY35" s="2"/>
      <c r="CZ35" s="3"/>
      <c r="DA35" s="2"/>
      <c r="DB35" s="155"/>
      <c r="DC35" s="156"/>
      <c r="DD35" s="155"/>
      <c r="DE35" s="157"/>
      <c r="DF35" s="117"/>
    </row>
    <row r="36" spans="1:110" s="118" customFormat="1" ht="20.100000000000001" hidden="1" customHeight="1">
      <c r="A36" s="161">
        <v>42192</v>
      </c>
      <c r="B36" s="21">
        <v>0.77083333333333404</v>
      </c>
      <c r="C36" s="1">
        <v>2</v>
      </c>
      <c r="D36" s="1" t="s">
        <v>132</v>
      </c>
      <c r="E36" s="1" t="s">
        <v>134</v>
      </c>
      <c r="F36" s="1" t="s">
        <v>140</v>
      </c>
      <c r="G36" s="4" t="s">
        <v>145</v>
      </c>
      <c r="H36" s="3" t="s">
        <v>172</v>
      </c>
      <c r="I36" s="1">
        <v>15</v>
      </c>
      <c r="J36" s="1" t="s">
        <v>205</v>
      </c>
      <c r="K36" s="19">
        <v>19.3</v>
      </c>
      <c r="L36" s="1" t="s">
        <v>190</v>
      </c>
      <c r="M36" s="1">
        <v>84</v>
      </c>
      <c r="N36" s="1">
        <v>2700</v>
      </c>
      <c r="O36" s="1">
        <v>1200</v>
      </c>
      <c r="P36" s="22">
        <f t="shared" si="13"/>
        <v>968.40000000000009</v>
      </c>
      <c r="Q36" s="17">
        <f t="shared" si="14"/>
        <v>2.3532120000000005</v>
      </c>
      <c r="R36" s="3">
        <v>780</v>
      </c>
      <c r="S36" s="1">
        <v>1003</v>
      </c>
      <c r="T36" s="22">
        <f t="shared" si="17"/>
        <v>1142.3999999999999</v>
      </c>
      <c r="U36" s="19">
        <v>10.3</v>
      </c>
      <c r="V36" s="1">
        <v>181</v>
      </c>
      <c r="W36" s="5">
        <v>0.95199999999999996</v>
      </c>
      <c r="X36" s="1">
        <v>25</v>
      </c>
      <c r="Y36" s="1">
        <v>25</v>
      </c>
      <c r="Z36" s="4">
        <v>5.8</v>
      </c>
      <c r="AA36" s="7">
        <v>4</v>
      </c>
      <c r="AB36" s="199">
        <v>-27</v>
      </c>
      <c r="AC36" s="199">
        <v>-32</v>
      </c>
      <c r="AD36" s="199">
        <v>-30</v>
      </c>
      <c r="AE36" s="199">
        <v>-33</v>
      </c>
      <c r="AF36" s="1">
        <v>50</v>
      </c>
      <c r="AG36" s="1">
        <v>0</v>
      </c>
      <c r="AH36" s="1">
        <v>100</v>
      </c>
      <c r="AI36" s="1">
        <v>100</v>
      </c>
      <c r="AJ36" s="4">
        <v>15</v>
      </c>
      <c r="AK36" s="3">
        <v>1600</v>
      </c>
      <c r="AL36" s="7">
        <v>1050</v>
      </c>
      <c r="AM36" s="22">
        <f t="shared" ref="AM36:AM99" si="19">AK36-AL36</f>
        <v>550</v>
      </c>
      <c r="AN36" s="1">
        <v>55</v>
      </c>
      <c r="AO36" s="1">
        <v>85</v>
      </c>
      <c r="AP36" s="171">
        <v>4.4000000000000004</v>
      </c>
      <c r="AQ36" s="1">
        <v>410</v>
      </c>
      <c r="AR36" s="1">
        <v>615</v>
      </c>
      <c r="AS36" s="2">
        <v>40</v>
      </c>
      <c r="AT36" s="3">
        <v>290</v>
      </c>
      <c r="AU36" s="2">
        <v>58</v>
      </c>
      <c r="AV36" s="3">
        <v>0</v>
      </c>
      <c r="AW36" s="4">
        <v>0</v>
      </c>
      <c r="AX36" s="3">
        <v>4115</v>
      </c>
      <c r="AY36" s="1">
        <v>28</v>
      </c>
      <c r="AZ36" s="1">
        <v>13</v>
      </c>
      <c r="BA36" s="1">
        <v>0.5</v>
      </c>
      <c r="BB36" s="4">
        <v>97</v>
      </c>
      <c r="BC36" s="3">
        <v>310</v>
      </c>
      <c r="BD36" s="1">
        <v>100</v>
      </c>
      <c r="BE36" s="1">
        <v>133</v>
      </c>
      <c r="BF36" s="2">
        <v>160</v>
      </c>
      <c r="BG36" s="3">
        <v>290</v>
      </c>
      <c r="BH36" s="1">
        <v>1072</v>
      </c>
      <c r="BI36" s="2">
        <v>125</v>
      </c>
      <c r="BJ36" s="3">
        <v>280</v>
      </c>
      <c r="BK36" s="1">
        <v>1028</v>
      </c>
      <c r="BL36" s="2">
        <v>68</v>
      </c>
      <c r="BM36" s="8">
        <v>1200</v>
      </c>
      <c r="BN36" s="8">
        <v>186</v>
      </c>
      <c r="BO36" s="8" t="s">
        <v>194</v>
      </c>
      <c r="BP36" s="3">
        <v>4.0999999999999996</v>
      </c>
      <c r="BQ36" s="1">
        <v>2.8</v>
      </c>
      <c r="BR36" s="4">
        <v>1.6</v>
      </c>
      <c r="BS36" s="3" t="s">
        <v>163</v>
      </c>
      <c r="BT36" s="1">
        <f>VLOOKUP(BS11:BS134,BS153:BT154,2)</f>
        <v>15.6</v>
      </c>
      <c r="BU36" s="1">
        <f t="shared" si="15"/>
        <v>4056</v>
      </c>
      <c r="BV36" s="1">
        <f t="shared" si="18"/>
        <v>6.24</v>
      </c>
      <c r="BW36" s="1">
        <v>40</v>
      </c>
      <c r="BX36" s="116">
        <f t="shared" si="16"/>
        <v>1.5384615384615385</v>
      </c>
      <c r="BY36" s="3" t="s">
        <v>165</v>
      </c>
      <c r="BZ36" s="1">
        <v>27</v>
      </c>
      <c r="CA36" s="2">
        <v>109</v>
      </c>
      <c r="CB36" s="2">
        <f t="shared" ref="CB36:CB99" si="20">O36*3.38</f>
        <v>4056</v>
      </c>
      <c r="CC36" s="2">
        <f t="shared" ref="CC36:CC99" si="21">CA36*BZ36/100</f>
        <v>29.43</v>
      </c>
      <c r="CD36" s="116">
        <f t="shared" ref="CD36:CD99" si="22">CC36/CB36*1000</f>
        <v>7.2559171597633139</v>
      </c>
      <c r="CE36" s="8">
        <v>40</v>
      </c>
      <c r="CF36" s="8">
        <v>2</v>
      </c>
      <c r="CG36" s="8">
        <v>200</v>
      </c>
      <c r="CH36" s="8">
        <v>11</v>
      </c>
      <c r="CI36" s="8">
        <v>48</v>
      </c>
      <c r="CJ36" s="6">
        <v>15</v>
      </c>
      <c r="CK36" s="3"/>
      <c r="CL36" s="2"/>
      <c r="CM36" s="3"/>
      <c r="CN36" s="2">
        <v>0</v>
      </c>
      <c r="CO36" s="3"/>
      <c r="CP36" s="2"/>
      <c r="CQ36" s="8"/>
      <c r="CR36" s="3" t="s">
        <v>184</v>
      </c>
      <c r="CS36" s="2">
        <v>2.9</v>
      </c>
      <c r="CT36" s="8"/>
      <c r="CU36" s="3"/>
      <c r="CV36" s="1"/>
      <c r="CW36" s="212">
        <f t="shared" si="12"/>
        <v>0</v>
      </c>
      <c r="CX36" s="3"/>
      <c r="CY36" s="2"/>
      <c r="CZ36" s="3"/>
      <c r="DA36" s="2"/>
      <c r="DB36" s="155"/>
      <c r="DC36" s="156"/>
      <c r="DD36" s="155"/>
      <c r="DE36" s="157"/>
      <c r="DF36" s="117"/>
    </row>
    <row r="37" spans="1:110" s="121" customFormat="1" ht="20.100000000000001" hidden="1" customHeight="1">
      <c r="A37" s="162">
        <v>42192</v>
      </c>
      <c r="B37" s="23">
        <v>0.95833333333333404</v>
      </c>
      <c r="C37" s="9">
        <v>1</v>
      </c>
      <c r="D37" s="9" t="s">
        <v>131</v>
      </c>
      <c r="E37" s="9" t="s">
        <v>135</v>
      </c>
      <c r="F37" s="9" t="s">
        <v>144</v>
      </c>
      <c r="G37" s="12" t="s">
        <v>146</v>
      </c>
      <c r="H37" s="11" t="s">
        <v>172</v>
      </c>
      <c r="I37" s="9">
        <v>15</v>
      </c>
      <c r="J37" s="9" t="s">
        <v>205</v>
      </c>
      <c r="K37" s="20">
        <v>19.3</v>
      </c>
      <c r="L37" s="9" t="s">
        <v>190</v>
      </c>
      <c r="M37" s="9">
        <v>84</v>
      </c>
      <c r="N37" s="9">
        <v>2700</v>
      </c>
      <c r="O37" s="9">
        <v>1200</v>
      </c>
      <c r="P37" s="24">
        <f t="shared" si="13"/>
        <v>968.40000000000009</v>
      </c>
      <c r="Q37" s="18">
        <f t="shared" si="14"/>
        <v>2.3532120000000005</v>
      </c>
      <c r="R37" s="11">
        <v>780</v>
      </c>
      <c r="S37" s="9">
        <v>1003</v>
      </c>
      <c r="T37" s="24">
        <f t="shared" si="17"/>
        <v>1142.3999999999999</v>
      </c>
      <c r="U37" s="20">
        <v>10.3</v>
      </c>
      <c r="V37" s="9">
        <v>181</v>
      </c>
      <c r="W37" s="13">
        <v>0.95199999999999996</v>
      </c>
      <c r="X37" s="9">
        <v>25</v>
      </c>
      <c r="Y37" s="9">
        <v>25</v>
      </c>
      <c r="Z37" s="12">
        <v>5.9</v>
      </c>
      <c r="AA37" s="15">
        <v>3.9</v>
      </c>
      <c r="AB37" s="200">
        <v>-27</v>
      </c>
      <c r="AC37" s="200">
        <v>-33</v>
      </c>
      <c r="AD37" s="200">
        <v>-30</v>
      </c>
      <c r="AE37" s="200">
        <v>-32</v>
      </c>
      <c r="AF37" s="9">
        <v>50</v>
      </c>
      <c r="AG37" s="9">
        <v>0</v>
      </c>
      <c r="AH37" s="9">
        <v>100</v>
      </c>
      <c r="AI37" s="9">
        <v>100</v>
      </c>
      <c r="AJ37" s="12">
        <v>15</v>
      </c>
      <c r="AK37" s="11">
        <v>1605</v>
      </c>
      <c r="AL37" s="15">
        <v>1033</v>
      </c>
      <c r="AM37" s="24">
        <f t="shared" si="19"/>
        <v>572</v>
      </c>
      <c r="AN37" s="9">
        <v>41</v>
      </c>
      <c r="AO37" s="9">
        <v>85</v>
      </c>
      <c r="AP37" s="172">
        <v>4.4000000000000004</v>
      </c>
      <c r="AQ37" s="9">
        <v>440</v>
      </c>
      <c r="AR37" s="9">
        <v>560</v>
      </c>
      <c r="AS37" s="10">
        <v>45</v>
      </c>
      <c r="AT37" s="11">
        <v>285</v>
      </c>
      <c r="AU37" s="10">
        <v>56</v>
      </c>
      <c r="AV37" s="11">
        <v>0</v>
      </c>
      <c r="AW37" s="12">
        <v>0</v>
      </c>
      <c r="AX37" s="11">
        <v>4198</v>
      </c>
      <c r="AY37" s="9">
        <v>28</v>
      </c>
      <c r="AZ37" s="9">
        <v>13</v>
      </c>
      <c r="BA37" s="9">
        <v>2</v>
      </c>
      <c r="BB37" s="12">
        <v>97</v>
      </c>
      <c r="BC37" s="11">
        <v>310</v>
      </c>
      <c r="BD37" s="9">
        <v>100</v>
      </c>
      <c r="BE37" s="9">
        <v>133</v>
      </c>
      <c r="BF37" s="10">
        <v>160</v>
      </c>
      <c r="BG37" s="11">
        <v>291</v>
      </c>
      <c r="BH37" s="9">
        <v>1072</v>
      </c>
      <c r="BI37" s="10">
        <v>122</v>
      </c>
      <c r="BJ37" s="11">
        <v>280</v>
      </c>
      <c r="BK37" s="9">
        <v>1028</v>
      </c>
      <c r="BL37" s="10">
        <v>74</v>
      </c>
      <c r="BM37" s="16">
        <v>1200</v>
      </c>
      <c r="BN37" s="16">
        <v>184</v>
      </c>
      <c r="BO37" s="16" t="s">
        <v>194</v>
      </c>
      <c r="BP37" s="11">
        <v>4.0999999999999996</v>
      </c>
      <c r="BQ37" s="9">
        <v>2.8</v>
      </c>
      <c r="BR37" s="12">
        <v>1.6</v>
      </c>
      <c r="BS37" s="11" t="s">
        <v>163</v>
      </c>
      <c r="BT37" s="9">
        <f>VLOOKUP(BS11:BS134,BS153:BT154,2)</f>
        <v>15.6</v>
      </c>
      <c r="BU37" s="9">
        <f t="shared" si="15"/>
        <v>4056</v>
      </c>
      <c r="BV37" s="9">
        <f t="shared" si="18"/>
        <v>7.1760000000000002</v>
      </c>
      <c r="BW37" s="9">
        <v>46</v>
      </c>
      <c r="BX37" s="119">
        <f t="shared" si="16"/>
        <v>1.7692307692307692</v>
      </c>
      <c r="BY37" s="11" t="s">
        <v>165</v>
      </c>
      <c r="BZ37" s="9">
        <v>26</v>
      </c>
      <c r="CA37" s="10">
        <v>109</v>
      </c>
      <c r="CB37" s="10">
        <f t="shared" si="20"/>
        <v>4056</v>
      </c>
      <c r="CC37" s="10">
        <f t="shared" si="21"/>
        <v>28.34</v>
      </c>
      <c r="CD37" s="119">
        <f t="shared" si="22"/>
        <v>6.9871794871794872</v>
      </c>
      <c r="CE37" s="16">
        <v>40</v>
      </c>
      <c r="CF37" s="16">
        <v>2.2000000000000002</v>
      </c>
      <c r="CG37" s="16">
        <v>200</v>
      </c>
      <c r="CH37" s="16">
        <v>10</v>
      </c>
      <c r="CI37" s="16">
        <v>52</v>
      </c>
      <c r="CJ37" s="14">
        <v>15</v>
      </c>
      <c r="CK37" s="11"/>
      <c r="CL37" s="10"/>
      <c r="CM37" s="11"/>
      <c r="CN37" s="10">
        <v>0</v>
      </c>
      <c r="CO37" s="11"/>
      <c r="CP37" s="10"/>
      <c r="CQ37" s="16"/>
      <c r="CR37" s="11" t="s">
        <v>184</v>
      </c>
      <c r="CS37" s="10"/>
      <c r="CT37" s="16"/>
      <c r="CU37" s="11"/>
      <c r="CV37" s="9"/>
      <c r="CW37" s="213">
        <f t="shared" si="12"/>
        <v>0</v>
      </c>
      <c r="CX37" s="11"/>
      <c r="CY37" s="10"/>
      <c r="CZ37" s="11"/>
      <c r="DA37" s="10"/>
      <c r="DB37" s="158"/>
      <c r="DC37" s="159"/>
      <c r="DD37" s="158"/>
      <c r="DE37" s="160"/>
      <c r="DF37" s="120"/>
    </row>
    <row r="38" spans="1:110" s="121" customFormat="1" ht="20.100000000000001" hidden="1" customHeight="1">
      <c r="A38" s="162">
        <v>42192</v>
      </c>
      <c r="B38" s="23">
        <v>1.1666666666666701</v>
      </c>
      <c r="C38" s="9">
        <v>1</v>
      </c>
      <c r="D38" s="9" t="s">
        <v>131</v>
      </c>
      <c r="E38" s="9" t="s">
        <v>135</v>
      </c>
      <c r="F38" s="9" t="s">
        <v>144</v>
      </c>
      <c r="G38" s="12" t="s">
        <v>146</v>
      </c>
      <c r="H38" s="11" t="s">
        <v>172</v>
      </c>
      <c r="I38" s="9">
        <v>17</v>
      </c>
      <c r="J38" s="9" t="s">
        <v>204</v>
      </c>
      <c r="K38" s="20">
        <v>19</v>
      </c>
      <c r="L38" s="9" t="s">
        <v>190</v>
      </c>
      <c r="M38" s="9">
        <v>84</v>
      </c>
      <c r="N38" s="9">
        <v>2750</v>
      </c>
      <c r="O38" s="9">
        <v>1200</v>
      </c>
      <c r="P38" s="24">
        <f t="shared" si="13"/>
        <v>972</v>
      </c>
      <c r="Q38" s="18">
        <f t="shared" si="14"/>
        <v>2.7264599999999999</v>
      </c>
      <c r="R38" s="11">
        <v>780</v>
      </c>
      <c r="S38" s="9">
        <v>1003</v>
      </c>
      <c r="T38" s="24">
        <f t="shared" si="17"/>
        <v>1146</v>
      </c>
      <c r="U38" s="20">
        <v>10.3</v>
      </c>
      <c r="V38" s="9">
        <v>183</v>
      </c>
      <c r="W38" s="13">
        <v>0.95499999999999996</v>
      </c>
      <c r="X38" s="9">
        <v>25</v>
      </c>
      <c r="Y38" s="9">
        <v>25</v>
      </c>
      <c r="Z38" s="12">
        <v>6</v>
      </c>
      <c r="AA38" s="15">
        <v>4.2</v>
      </c>
      <c r="AB38" s="200">
        <v>-28</v>
      </c>
      <c r="AC38" s="200">
        <v>-33</v>
      </c>
      <c r="AD38" s="200">
        <v>-30</v>
      </c>
      <c r="AE38" s="200">
        <v>-33</v>
      </c>
      <c r="AF38" s="9">
        <v>50</v>
      </c>
      <c r="AG38" s="9">
        <v>0</v>
      </c>
      <c r="AH38" s="9">
        <v>100</v>
      </c>
      <c r="AI38" s="9">
        <v>100</v>
      </c>
      <c r="AJ38" s="12">
        <v>15</v>
      </c>
      <c r="AK38" s="11">
        <v>1619</v>
      </c>
      <c r="AL38" s="15">
        <v>1158</v>
      </c>
      <c r="AM38" s="24">
        <f t="shared" si="19"/>
        <v>461</v>
      </c>
      <c r="AN38" s="9">
        <v>58</v>
      </c>
      <c r="AO38" s="9">
        <v>85</v>
      </c>
      <c r="AP38" s="172">
        <v>4.4000000000000004</v>
      </c>
      <c r="AQ38" s="9">
        <v>481</v>
      </c>
      <c r="AR38" s="9">
        <v>610</v>
      </c>
      <c r="AS38" s="10">
        <v>45</v>
      </c>
      <c r="AT38" s="11">
        <v>263</v>
      </c>
      <c r="AU38" s="10">
        <v>50</v>
      </c>
      <c r="AV38" s="11">
        <v>0</v>
      </c>
      <c r="AW38" s="12">
        <v>0</v>
      </c>
      <c r="AX38" s="11">
        <v>4355</v>
      </c>
      <c r="AY38" s="9">
        <v>28</v>
      </c>
      <c r="AZ38" s="9">
        <v>13</v>
      </c>
      <c r="BA38" s="9">
        <v>1.5</v>
      </c>
      <c r="BB38" s="12">
        <v>97</v>
      </c>
      <c r="BC38" s="11">
        <v>380</v>
      </c>
      <c r="BD38" s="9">
        <v>99</v>
      </c>
      <c r="BE38" s="9">
        <v>140</v>
      </c>
      <c r="BF38" s="10">
        <v>142</v>
      </c>
      <c r="BG38" s="11">
        <v>300</v>
      </c>
      <c r="BH38" s="9">
        <v>1095</v>
      </c>
      <c r="BI38" s="10">
        <v>121</v>
      </c>
      <c r="BJ38" s="11">
        <v>290</v>
      </c>
      <c r="BK38" s="9">
        <v>1067</v>
      </c>
      <c r="BL38" s="10">
        <v>68</v>
      </c>
      <c r="BM38" s="16">
        <v>1200</v>
      </c>
      <c r="BN38" s="16">
        <v>207</v>
      </c>
      <c r="BO38" s="16" t="s">
        <v>192</v>
      </c>
      <c r="BP38" s="11">
        <v>4.0999999999999996</v>
      </c>
      <c r="BQ38" s="9">
        <v>2.8</v>
      </c>
      <c r="BR38" s="12">
        <v>1.8</v>
      </c>
      <c r="BS38" s="11" t="s">
        <v>163</v>
      </c>
      <c r="BT38" s="9">
        <f>VLOOKUP(BS11:BS134,BS153:BT154,2)</f>
        <v>15.6</v>
      </c>
      <c r="BU38" s="9">
        <f t="shared" si="15"/>
        <v>4056</v>
      </c>
      <c r="BV38" s="9">
        <f t="shared" si="18"/>
        <v>7.1760000000000002</v>
      </c>
      <c r="BW38" s="9">
        <v>46</v>
      </c>
      <c r="BX38" s="119">
        <f t="shared" si="16"/>
        <v>1.7692307692307692</v>
      </c>
      <c r="BY38" s="11" t="s">
        <v>165</v>
      </c>
      <c r="BZ38" s="9">
        <v>24</v>
      </c>
      <c r="CA38" s="10">
        <v>109</v>
      </c>
      <c r="CB38" s="10">
        <f t="shared" si="20"/>
        <v>4056</v>
      </c>
      <c r="CC38" s="10">
        <f t="shared" si="21"/>
        <v>26.16</v>
      </c>
      <c r="CD38" s="119">
        <f t="shared" si="22"/>
        <v>6.449704142011834</v>
      </c>
      <c r="CE38" s="16">
        <v>40</v>
      </c>
      <c r="CF38" s="16">
        <v>2.2000000000000002</v>
      </c>
      <c r="CG38" s="16">
        <v>200</v>
      </c>
      <c r="CH38" s="16">
        <v>10</v>
      </c>
      <c r="CI38" s="16">
        <v>55</v>
      </c>
      <c r="CJ38" s="14">
        <v>15</v>
      </c>
      <c r="CK38" s="11"/>
      <c r="CL38" s="10"/>
      <c r="CM38" s="11"/>
      <c r="CN38" s="10">
        <v>0</v>
      </c>
      <c r="CO38" s="11"/>
      <c r="CP38" s="10"/>
      <c r="CQ38" s="16"/>
      <c r="CR38" s="11" t="s">
        <v>184</v>
      </c>
      <c r="CS38" s="10"/>
      <c r="CT38" s="16"/>
      <c r="CU38" s="11"/>
      <c r="CV38" s="9"/>
      <c r="CW38" s="213">
        <f t="shared" si="12"/>
        <v>0</v>
      </c>
      <c r="CX38" s="11"/>
      <c r="CY38" s="10"/>
      <c r="CZ38" s="11"/>
      <c r="DA38" s="10"/>
      <c r="DB38" s="158"/>
      <c r="DC38" s="159"/>
      <c r="DD38" s="158"/>
      <c r="DE38" s="160"/>
      <c r="DF38" s="120"/>
    </row>
    <row r="39" spans="1:110" s="118" customFormat="1" ht="20.100000000000001" hidden="1" customHeight="1">
      <c r="A39" s="161">
        <v>42193</v>
      </c>
      <c r="B39" s="21">
        <v>0.59375</v>
      </c>
      <c r="C39" s="1">
        <v>3</v>
      </c>
      <c r="D39" s="1" t="s">
        <v>130</v>
      </c>
      <c r="E39" s="1" t="s">
        <v>136</v>
      </c>
      <c r="F39" s="1" t="s">
        <v>142</v>
      </c>
      <c r="G39" s="4" t="s">
        <v>147</v>
      </c>
      <c r="H39" s="3" t="s">
        <v>172</v>
      </c>
      <c r="I39" s="1">
        <v>17</v>
      </c>
      <c r="J39" s="1" t="s">
        <v>204</v>
      </c>
      <c r="K39" s="19">
        <v>18</v>
      </c>
      <c r="L39" s="1" t="s">
        <v>190</v>
      </c>
      <c r="M39" s="1">
        <v>84</v>
      </c>
      <c r="N39" s="1">
        <v>2750</v>
      </c>
      <c r="O39" s="1">
        <v>1200</v>
      </c>
      <c r="P39" s="22">
        <f t="shared" si="13"/>
        <v>984</v>
      </c>
      <c r="Q39" s="17">
        <f t="shared" si="14"/>
        <v>2.7601200000000001</v>
      </c>
      <c r="R39" s="3">
        <v>787</v>
      </c>
      <c r="S39" s="1">
        <v>1003</v>
      </c>
      <c r="T39" s="22">
        <f t="shared" si="17"/>
        <v>1152</v>
      </c>
      <c r="U39" s="19">
        <v>10.4</v>
      </c>
      <c r="V39" s="1">
        <v>184</v>
      </c>
      <c r="W39" s="5">
        <v>0.96</v>
      </c>
      <c r="X39" s="1">
        <v>25</v>
      </c>
      <c r="Y39" s="1">
        <v>25</v>
      </c>
      <c r="Z39" s="4">
        <v>5.9</v>
      </c>
      <c r="AA39" s="7">
        <v>3.9</v>
      </c>
      <c r="AB39" s="199">
        <v>-30</v>
      </c>
      <c r="AC39" s="199">
        <v>-35</v>
      </c>
      <c r="AD39" s="199">
        <v>-32</v>
      </c>
      <c r="AE39" s="199">
        <v>-36</v>
      </c>
      <c r="AF39" s="1">
        <v>50</v>
      </c>
      <c r="AG39" s="1">
        <v>0</v>
      </c>
      <c r="AH39" s="1">
        <v>100</v>
      </c>
      <c r="AI39" s="1">
        <v>100</v>
      </c>
      <c r="AJ39" s="4">
        <v>15</v>
      </c>
      <c r="AK39" s="3">
        <v>1620</v>
      </c>
      <c r="AL39" s="7">
        <v>1160</v>
      </c>
      <c r="AM39" s="22">
        <f t="shared" si="19"/>
        <v>460</v>
      </c>
      <c r="AN39" s="1">
        <v>58.3</v>
      </c>
      <c r="AO39" s="1">
        <v>85</v>
      </c>
      <c r="AP39" s="171">
        <v>4.4000000000000004</v>
      </c>
      <c r="AQ39" s="1">
        <v>420</v>
      </c>
      <c r="AR39" s="1">
        <v>540</v>
      </c>
      <c r="AS39" s="2">
        <v>45</v>
      </c>
      <c r="AT39" s="3">
        <v>275</v>
      </c>
      <c r="AU39" s="2">
        <v>54</v>
      </c>
      <c r="AV39" s="3">
        <v>0</v>
      </c>
      <c r="AW39" s="4">
        <v>0</v>
      </c>
      <c r="AX39" s="3">
        <v>4555</v>
      </c>
      <c r="AY39" s="1">
        <v>28</v>
      </c>
      <c r="AZ39" s="1">
        <v>13</v>
      </c>
      <c r="BA39" s="1"/>
      <c r="BB39" s="4">
        <v>97</v>
      </c>
      <c r="BC39" s="3">
        <v>350</v>
      </c>
      <c r="BD39" s="1">
        <v>100</v>
      </c>
      <c r="BE39" s="1">
        <v>137</v>
      </c>
      <c r="BF39" s="2">
        <v>151</v>
      </c>
      <c r="BG39" s="3">
        <v>305</v>
      </c>
      <c r="BH39" s="1">
        <v>1107</v>
      </c>
      <c r="BI39" s="2">
        <v>134</v>
      </c>
      <c r="BJ39" s="3">
        <v>295</v>
      </c>
      <c r="BK39" s="1">
        <v>178</v>
      </c>
      <c r="BL39" s="2">
        <v>68</v>
      </c>
      <c r="BM39" s="8">
        <v>1200</v>
      </c>
      <c r="BN39" s="8">
        <v>205</v>
      </c>
      <c r="BO39" s="8" t="s">
        <v>194</v>
      </c>
      <c r="BP39" s="3">
        <v>4.0999999999999996</v>
      </c>
      <c r="BQ39" s="1">
        <v>2.8</v>
      </c>
      <c r="BR39" s="4">
        <v>1.8</v>
      </c>
      <c r="BS39" s="3" t="s">
        <v>163</v>
      </c>
      <c r="BT39" s="1">
        <f>VLOOKUP(BS11:BS134,BS153:BT154,2)</f>
        <v>15.6</v>
      </c>
      <c r="BU39" s="1">
        <f t="shared" si="15"/>
        <v>4056</v>
      </c>
      <c r="BV39" s="1">
        <f t="shared" si="18"/>
        <v>6.5519999999999996</v>
      </c>
      <c r="BW39" s="1">
        <v>42</v>
      </c>
      <c r="BX39" s="116">
        <f t="shared" si="16"/>
        <v>1.6153846153846154</v>
      </c>
      <c r="BY39" s="3" t="s">
        <v>165</v>
      </c>
      <c r="BZ39" s="1">
        <v>28</v>
      </c>
      <c r="CA39" s="2">
        <v>109</v>
      </c>
      <c r="CB39" s="2">
        <f t="shared" si="20"/>
        <v>4056</v>
      </c>
      <c r="CC39" s="2">
        <f t="shared" si="21"/>
        <v>30.52</v>
      </c>
      <c r="CD39" s="116">
        <f t="shared" si="22"/>
        <v>7.5246548323471396</v>
      </c>
      <c r="CE39" s="8">
        <v>40</v>
      </c>
      <c r="CF39" s="8">
        <v>2.2999999999999998</v>
      </c>
      <c r="CG39" s="8">
        <v>200</v>
      </c>
      <c r="CH39" s="8">
        <v>9</v>
      </c>
      <c r="CI39" s="8">
        <v>53</v>
      </c>
      <c r="CJ39" s="6">
        <v>15</v>
      </c>
      <c r="CK39" s="3" t="s">
        <v>202</v>
      </c>
      <c r="CL39" s="2"/>
      <c r="CM39" s="3"/>
      <c r="CN39" s="2">
        <v>0</v>
      </c>
      <c r="CO39" s="3" t="s">
        <v>168</v>
      </c>
      <c r="CP39" s="2"/>
      <c r="CQ39" s="8"/>
      <c r="CR39" s="3" t="s">
        <v>184</v>
      </c>
      <c r="CS39" s="2">
        <v>2.8</v>
      </c>
      <c r="CT39" s="8"/>
      <c r="CU39" s="3"/>
      <c r="CV39" s="1"/>
      <c r="CW39" s="212">
        <f t="shared" si="12"/>
        <v>0</v>
      </c>
      <c r="CX39" s="3"/>
      <c r="CY39" s="2"/>
      <c r="CZ39" s="3"/>
      <c r="DA39" s="2"/>
      <c r="DB39" s="155"/>
      <c r="DC39" s="156"/>
      <c r="DD39" s="155"/>
      <c r="DE39" s="157"/>
      <c r="DF39" s="117"/>
    </row>
    <row r="40" spans="1:110" s="118" customFormat="1" ht="20.100000000000001" hidden="1" customHeight="1">
      <c r="A40" s="161">
        <v>42193</v>
      </c>
      <c r="B40" s="21"/>
      <c r="C40" s="1">
        <v>3</v>
      </c>
      <c r="D40" s="1"/>
      <c r="E40" s="1"/>
      <c r="F40" s="1"/>
      <c r="G40" s="4"/>
      <c r="H40" s="3"/>
      <c r="I40" s="1"/>
      <c r="J40" s="1"/>
      <c r="K40" s="19"/>
      <c r="L40" s="1"/>
      <c r="M40" s="1"/>
      <c r="N40" s="1"/>
      <c r="O40" s="1"/>
      <c r="P40" s="22">
        <f t="shared" si="13"/>
        <v>0</v>
      </c>
      <c r="Q40" s="17">
        <f t="shared" si="14"/>
        <v>0</v>
      </c>
      <c r="R40" s="3"/>
      <c r="S40" s="1"/>
      <c r="T40" s="22">
        <f t="shared" si="17"/>
        <v>0</v>
      </c>
      <c r="U40" s="19"/>
      <c r="V40" s="1"/>
      <c r="W40" s="5"/>
      <c r="X40" s="1"/>
      <c r="Y40" s="1"/>
      <c r="Z40" s="4"/>
      <c r="AA40" s="7"/>
      <c r="AB40" s="199"/>
      <c r="AC40" s="199"/>
      <c r="AD40" s="199"/>
      <c r="AE40" s="199"/>
      <c r="AF40" s="1"/>
      <c r="AG40" s="1"/>
      <c r="AH40" s="1"/>
      <c r="AI40" s="1"/>
      <c r="AJ40" s="4"/>
      <c r="AK40" s="3"/>
      <c r="AL40" s="7"/>
      <c r="AM40" s="22">
        <f t="shared" si="19"/>
        <v>0</v>
      </c>
      <c r="AN40" s="1"/>
      <c r="AO40" s="1"/>
      <c r="AP40" s="171"/>
      <c r="AQ40" s="1"/>
      <c r="AR40" s="1"/>
      <c r="AS40" s="2"/>
      <c r="AT40" s="3"/>
      <c r="AU40" s="2"/>
      <c r="AV40" s="3"/>
      <c r="AW40" s="4"/>
      <c r="AX40" s="3"/>
      <c r="AY40" s="1"/>
      <c r="AZ40" s="1"/>
      <c r="BA40" s="1"/>
      <c r="BB40" s="4"/>
      <c r="BC40" s="3"/>
      <c r="BD40" s="1"/>
      <c r="BE40" s="1"/>
      <c r="BF40" s="2"/>
      <c r="BG40" s="3"/>
      <c r="BH40" s="1"/>
      <c r="BI40" s="2"/>
      <c r="BJ40" s="3"/>
      <c r="BK40" s="1"/>
      <c r="BL40" s="2"/>
      <c r="BM40" s="8"/>
      <c r="BN40" s="8"/>
      <c r="BO40" s="8"/>
      <c r="BP40" s="3"/>
      <c r="BQ40" s="1"/>
      <c r="BR40" s="4"/>
      <c r="BS40" s="3"/>
      <c r="BT40" s="1" t="e">
        <f>VLOOKUP(BS11:BS134,BS153:BT154,2)</f>
        <v>#N/A</v>
      </c>
      <c r="BU40" s="1">
        <f t="shared" si="15"/>
        <v>0</v>
      </c>
      <c r="BV40" s="1" t="e">
        <f t="shared" si="18"/>
        <v>#N/A</v>
      </c>
      <c r="BW40" s="1"/>
      <c r="BX40" s="116" t="e">
        <f t="shared" si="16"/>
        <v>#N/A</v>
      </c>
      <c r="BY40" s="3"/>
      <c r="BZ40" s="1"/>
      <c r="CA40" s="2">
        <v>109</v>
      </c>
      <c r="CB40" s="2">
        <f t="shared" si="20"/>
        <v>0</v>
      </c>
      <c r="CC40" s="2">
        <f t="shared" si="21"/>
        <v>0</v>
      </c>
      <c r="CD40" s="116" t="e">
        <f t="shared" si="22"/>
        <v>#DIV/0!</v>
      </c>
      <c r="CE40" s="8"/>
      <c r="CF40" s="8"/>
      <c r="CG40" s="8"/>
      <c r="CH40" s="8"/>
      <c r="CI40" s="8"/>
      <c r="CJ40" s="6"/>
      <c r="CK40" s="3"/>
      <c r="CL40" s="2"/>
      <c r="CM40" s="3"/>
      <c r="CN40" s="2"/>
      <c r="CO40" s="3"/>
      <c r="CP40" s="2"/>
      <c r="CQ40" s="8"/>
      <c r="CR40" s="3"/>
      <c r="CS40" s="2"/>
      <c r="CT40" s="8"/>
      <c r="CU40" s="3"/>
      <c r="CV40" s="1"/>
      <c r="CW40" s="212" t="e">
        <f t="shared" si="12"/>
        <v>#DIV/0!</v>
      </c>
      <c r="CX40" s="3"/>
      <c r="CY40" s="2"/>
      <c r="CZ40" s="3"/>
      <c r="DA40" s="2"/>
      <c r="DB40" s="155"/>
      <c r="DC40" s="156"/>
      <c r="DD40" s="155"/>
      <c r="DE40" s="157"/>
      <c r="DF40" s="117"/>
    </row>
    <row r="41" spans="1:110" s="121" customFormat="1" ht="20.100000000000001" hidden="1" customHeight="1">
      <c r="A41" s="162">
        <v>42193</v>
      </c>
      <c r="B41" s="23">
        <v>1.125</v>
      </c>
      <c r="C41" s="9">
        <v>2</v>
      </c>
      <c r="D41" s="9" t="s">
        <v>132</v>
      </c>
      <c r="E41" s="9" t="s">
        <v>134</v>
      </c>
      <c r="F41" s="9" t="s">
        <v>140</v>
      </c>
      <c r="G41" s="12" t="s">
        <v>145</v>
      </c>
      <c r="H41" s="11" t="s">
        <v>174</v>
      </c>
      <c r="I41" s="9">
        <v>17</v>
      </c>
      <c r="J41" s="9" t="s">
        <v>205</v>
      </c>
      <c r="K41" s="20">
        <v>14.5</v>
      </c>
      <c r="L41" s="9" t="s">
        <v>192</v>
      </c>
      <c r="M41" s="9">
        <v>84</v>
      </c>
      <c r="N41" s="9">
        <v>2840</v>
      </c>
      <c r="O41" s="9">
        <v>1150</v>
      </c>
      <c r="P41" s="24">
        <f t="shared" si="13"/>
        <v>983.25</v>
      </c>
      <c r="Q41" s="18">
        <f t="shared" si="14"/>
        <v>2.8482786</v>
      </c>
      <c r="R41" s="11">
        <v>771</v>
      </c>
      <c r="S41" s="9">
        <v>1003</v>
      </c>
      <c r="T41" s="24">
        <f t="shared" si="17"/>
        <v>1130.45</v>
      </c>
      <c r="U41" s="20">
        <v>10.3</v>
      </c>
      <c r="V41" s="9">
        <v>178</v>
      </c>
      <c r="W41" s="13">
        <v>0.98299999999999998</v>
      </c>
      <c r="X41" s="9">
        <v>25</v>
      </c>
      <c r="Y41" s="9">
        <v>25</v>
      </c>
      <c r="Z41" s="12">
        <v>5.8</v>
      </c>
      <c r="AA41" s="15">
        <v>4</v>
      </c>
      <c r="AB41" s="200">
        <v>-32</v>
      </c>
      <c r="AC41" s="200">
        <v>-36</v>
      </c>
      <c r="AD41" s="200">
        <v>-35</v>
      </c>
      <c r="AE41" s="200">
        <v>-36</v>
      </c>
      <c r="AF41" s="9">
        <v>50</v>
      </c>
      <c r="AG41" s="9">
        <v>0</v>
      </c>
      <c r="AH41" s="9">
        <v>100</v>
      </c>
      <c r="AI41" s="9">
        <v>100</v>
      </c>
      <c r="AJ41" s="12">
        <v>15</v>
      </c>
      <c r="AK41" s="11">
        <v>1608</v>
      </c>
      <c r="AL41" s="15">
        <v>1200</v>
      </c>
      <c r="AM41" s="24">
        <f t="shared" si="19"/>
        <v>408</v>
      </c>
      <c r="AN41" s="9">
        <v>56</v>
      </c>
      <c r="AO41" s="9">
        <v>85</v>
      </c>
      <c r="AP41" s="172">
        <v>4.4000000000000004</v>
      </c>
      <c r="AQ41" s="9">
        <v>530</v>
      </c>
      <c r="AR41" s="9">
        <v>840</v>
      </c>
      <c r="AS41" s="10">
        <v>40</v>
      </c>
      <c r="AT41" s="11">
        <v>335</v>
      </c>
      <c r="AU41" s="10">
        <v>69</v>
      </c>
      <c r="AV41" s="11">
        <v>0</v>
      </c>
      <c r="AW41" s="12">
        <v>0</v>
      </c>
      <c r="AX41" s="11">
        <v>4510</v>
      </c>
      <c r="AY41" s="9">
        <v>31</v>
      </c>
      <c r="AZ41" s="9">
        <v>17</v>
      </c>
      <c r="BA41" s="9">
        <v>1</v>
      </c>
      <c r="BB41" s="12">
        <v>97</v>
      </c>
      <c r="BC41" s="11">
        <v>430</v>
      </c>
      <c r="BD41" s="9">
        <v>100</v>
      </c>
      <c r="BE41" s="9">
        <v>145</v>
      </c>
      <c r="BF41" s="10">
        <v>135</v>
      </c>
      <c r="BG41" s="11">
        <v>285</v>
      </c>
      <c r="BH41" s="9">
        <v>994</v>
      </c>
      <c r="BI41" s="10">
        <v>112</v>
      </c>
      <c r="BJ41" s="11">
        <v>275</v>
      </c>
      <c r="BK41" s="9">
        <v>992</v>
      </c>
      <c r="BL41" s="10">
        <v>60</v>
      </c>
      <c r="BM41" s="16">
        <v>1100</v>
      </c>
      <c r="BN41" s="16">
        <v>212</v>
      </c>
      <c r="BO41" s="16" t="s">
        <v>193</v>
      </c>
      <c r="BP41" s="11">
        <v>4.0999999999999996</v>
      </c>
      <c r="BQ41" s="9">
        <v>2.8</v>
      </c>
      <c r="BR41" s="12">
        <v>1.8</v>
      </c>
      <c r="BS41" s="11" t="s">
        <v>163</v>
      </c>
      <c r="BT41" s="9">
        <f>VLOOKUP(BS11:BS134,BS153:BT154,2)</f>
        <v>15.6</v>
      </c>
      <c r="BU41" s="9">
        <f t="shared" si="15"/>
        <v>3887</v>
      </c>
      <c r="BV41" s="9">
        <f t="shared" si="18"/>
        <v>7.1760000000000002</v>
      </c>
      <c r="BW41" s="9">
        <v>46</v>
      </c>
      <c r="BX41" s="119">
        <f t="shared" si="16"/>
        <v>1.846153846153846</v>
      </c>
      <c r="BY41" s="11" t="s">
        <v>165</v>
      </c>
      <c r="BZ41" s="9">
        <v>20</v>
      </c>
      <c r="CA41" s="10">
        <v>109</v>
      </c>
      <c r="CB41" s="10">
        <f t="shared" si="20"/>
        <v>3887</v>
      </c>
      <c r="CC41" s="10">
        <f t="shared" si="21"/>
        <v>21.8</v>
      </c>
      <c r="CD41" s="119">
        <f t="shared" si="22"/>
        <v>5.6084383843581165</v>
      </c>
      <c r="CE41" s="16">
        <v>40</v>
      </c>
      <c r="CF41" s="16">
        <v>2</v>
      </c>
      <c r="CG41" s="16">
        <v>200</v>
      </c>
      <c r="CH41" s="16">
        <v>8</v>
      </c>
      <c r="CI41" s="16">
        <v>48</v>
      </c>
      <c r="CJ41" s="14">
        <v>15</v>
      </c>
      <c r="CK41" s="11"/>
      <c r="CL41" s="10"/>
      <c r="CM41" s="11"/>
      <c r="CN41" s="10"/>
      <c r="CO41" s="11"/>
      <c r="CP41" s="10"/>
      <c r="CQ41" s="16"/>
      <c r="CR41" s="11"/>
      <c r="CS41" s="10"/>
      <c r="CT41" s="16"/>
      <c r="CU41" s="11"/>
      <c r="CV41" s="9"/>
      <c r="CW41" s="213">
        <f t="shared" si="12"/>
        <v>0</v>
      </c>
      <c r="CX41" s="11"/>
      <c r="CY41" s="10"/>
      <c r="CZ41" s="11"/>
      <c r="DA41" s="10"/>
      <c r="DB41" s="158"/>
      <c r="DC41" s="159"/>
      <c r="DD41" s="158"/>
      <c r="DE41" s="160"/>
      <c r="DF41" s="120"/>
    </row>
    <row r="42" spans="1:110" s="121" customFormat="1" ht="20.100000000000001" hidden="1" customHeight="1">
      <c r="A42" s="162">
        <v>42193</v>
      </c>
      <c r="B42" s="23"/>
      <c r="C42" s="9">
        <v>2</v>
      </c>
      <c r="D42" s="9"/>
      <c r="E42" s="9"/>
      <c r="F42" s="9"/>
      <c r="G42" s="12"/>
      <c r="H42" s="11"/>
      <c r="I42" s="9"/>
      <c r="J42" s="9"/>
      <c r="K42" s="20"/>
      <c r="L42" s="9"/>
      <c r="M42" s="9"/>
      <c r="N42" s="9"/>
      <c r="O42" s="9"/>
      <c r="P42" s="24">
        <f t="shared" si="13"/>
        <v>0</v>
      </c>
      <c r="Q42" s="18">
        <f t="shared" si="14"/>
        <v>0</v>
      </c>
      <c r="R42" s="11"/>
      <c r="S42" s="9"/>
      <c r="T42" s="24">
        <f t="shared" si="17"/>
        <v>0</v>
      </c>
      <c r="U42" s="20"/>
      <c r="V42" s="9"/>
      <c r="W42" s="13"/>
      <c r="X42" s="9"/>
      <c r="Y42" s="9"/>
      <c r="Z42" s="12"/>
      <c r="AA42" s="15"/>
      <c r="AB42" s="200"/>
      <c r="AC42" s="200"/>
      <c r="AD42" s="200"/>
      <c r="AE42" s="200"/>
      <c r="AF42" s="9"/>
      <c r="AG42" s="9"/>
      <c r="AH42" s="9"/>
      <c r="AI42" s="9"/>
      <c r="AJ42" s="12"/>
      <c r="AK42" s="11"/>
      <c r="AL42" s="15"/>
      <c r="AM42" s="24">
        <f t="shared" si="19"/>
        <v>0</v>
      </c>
      <c r="AN42" s="9"/>
      <c r="AO42" s="9"/>
      <c r="AP42" s="172"/>
      <c r="AQ42" s="9"/>
      <c r="AR42" s="9"/>
      <c r="AS42" s="10"/>
      <c r="AT42" s="11"/>
      <c r="AU42" s="10"/>
      <c r="AV42" s="11"/>
      <c r="AW42" s="12"/>
      <c r="AX42" s="11"/>
      <c r="AY42" s="9"/>
      <c r="AZ42" s="9"/>
      <c r="BA42" s="9"/>
      <c r="BB42" s="12"/>
      <c r="BC42" s="11"/>
      <c r="BD42" s="9"/>
      <c r="BE42" s="9"/>
      <c r="BF42" s="10"/>
      <c r="BG42" s="11"/>
      <c r="BH42" s="9"/>
      <c r="BI42" s="10"/>
      <c r="BJ42" s="11"/>
      <c r="BK42" s="9"/>
      <c r="BL42" s="10"/>
      <c r="BM42" s="16"/>
      <c r="BN42" s="16"/>
      <c r="BO42" s="16"/>
      <c r="BP42" s="11"/>
      <c r="BQ42" s="9"/>
      <c r="BR42" s="12"/>
      <c r="BS42" s="11"/>
      <c r="BT42" s="9" t="e">
        <f>VLOOKUP(BS11:BS134,BS153:BT154,2)</f>
        <v>#N/A</v>
      </c>
      <c r="BU42" s="9">
        <f t="shared" si="15"/>
        <v>0</v>
      </c>
      <c r="BV42" s="9" t="e">
        <f t="shared" si="18"/>
        <v>#N/A</v>
      </c>
      <c r="BW42" s="9"/>
      <c r="BX42" s="119" t="e">
        <f t="shared" si="16"/>
        <v>#N/A</v>
      </c>
      <c r="BY42" s="11"/>
      <c r="BZ42" s="9"/>
      <c r="CA42" s="10">
        <v>109</v>
      </c>
      <c r="CB42" s="10">
        <f t="shared" si="20"/>
        <v>0</v>
      </c>
      <c r="CC42" s="10">
        <f t="shared" si="21"/>
        <v>0</v>
      </c>
      <c r="CD42" s="119" t="e">
        <f t="shared" si="22"/>
        <v>#DIV/0!</v>
      </c>
      <c r="CE42" s="16"/>
      <c r="CF42" s="16"/>
      <c r="CG42" s="16"/>
      <c r="CH42" s="16"/>
      <c r="CI42" s="16"/>
      <c r="CJ42" s="14"/>
      <c r="CK42" s="11"/>
      <c r="CL42" s="10"/>
      <c r="CM42" s="11"/>
      <c r="CN42" s="10"/>
      <c r="CO42" s="11"/>
      <c r="CP42" s="10"/>
      <c r="CQ42" s="16"/>
      <c r="CR42" s="11" t="s">
        <v>185</v>
      </c>
      <c r="CS42" s="10"/>
      <c r="CT42" s="16"/>
      <c r="CU42" s="11"/>
      <c r="CV42" s="9"/>
      <c r="CW42" s="213" t="e">
        <f t="shared" si="12"/>
        <v>#DIV/0!</v>
      </c>
      <c r="CX42" s="11"/>
      <c r="CY42" s="10"/>
      <c r="CZ42" s="11"/>
      <c r="DA42" s="10"/>
      <c r="DB42" s="158"/>
      <c r="DC42" s="159"/>
      <c r="DD42" s="158"/>
      <c r="DE42" s="160"/>
      <c r="DF42" s="120"/>
    </row>
    <row r="43" spans="1:110" s="118" customFormat="1" ht="20.100000000000001" hidden="1" customHeight="1">
      <c r="A43" s="161">
        <v>42194</v>
      </c>
      <c r="B43" s="21">
        <v>0.60416666666666696</v>
      </c>
      <c r="C43" s="1">
        <v>4</v>
      </c>
      <c r="D43" s="1" t="s">
        <v>133</v>
      </c>
      <c r="E43" s="1" t="s">
        <v>138</v>
      </c>
      <c r="F43" s="1" t="s">
        <v>139</v>
      </c>
      <c r="G43" s="4" t="s">
        <v>143</v>
      </c>
      <c r="H43" s="3" t="s">
        <v>174</v>
      </c>
      <c r="I43" s="1">
        <v>19</v>
      </c>
      <c r="J43" s="1"/>
      <c r="K43" s="19">
        <v>14.5</v>
      </c>
      <c r="L43" s="1" t="s">
        <v>192</v>
      </c>
      <c r="M43" s="1">
        <v>84</v>
      </c>
      <c r="N43" s="1">
        <v>2840</v>
      </c>
      <c r="O43" s="1">
        <v>1150</v>
      </c>
      <c r="P43" s="22">
        <f t="shared" si="13"/>
        <v>983.25</v>
      </c>
      <c r="Q43" s="17">
        <f t="shared" si="14"/>
        <v>3.1833702000000001</v>
      </c>
      <c r="R43" s="3">
        <v>761</v>
      </c>
      <c r="S43" s="1"/>
      <c r="T43" s="22">
        <f t="shared" si="17"/>
        <v>1116.6499999999999</v>
      </c>
      <c r="U43" s="19">
        <v>10.199999999999999</v>
      </c>
      <c r="V43" s="1">
        <v>173</v>
      </c>
      <c r="W43" s="5">
        <v>0.97099999999999997</v>
      </c>
      <c r="X43" s="1">
        <v>25</v>
      </c>
      <c r="Y43" s="1">
        <v>25</v>
      </c>
      <c r="Z43" s="4">
        <v>5.9</v>
      </c>
      <c r="AA43" s="7">
        <v>4.0999999999999996</v>
      </c>
      <c r="AB43" s="199">
        <v>-27</v>
      </c>
      <c r="AC43" s="199">
        <v>-32</v>
      </c>
      <c r="AD43" s="199">
        <v>-33</v>
      </c>
      <c r="AE43" s="199">
        <v>-32</v>
      </c>
      <c r="AF43" s="1">
        <v>50</v>
      </c>
      <c r="AG43" s="1">
        <v>0</v>
      </c>
      <c r="AH43" s="1">
        <v>100</v>
      </c>
      <c r="AI43" s="1">
        <v>100</v>
      </c>
      <c r="AJ43" s="4">
        <v>15</v>
      </c>
      <c r="AK43" s="3">
        <v>1559</v>
      </c>
      <c r="AL43" s="7">
        <v>1558</v>
      </c>
      <c r="AM43" s="22">
        <f t="shared" si="19"/>
        <v>1</v>
      </c>
      <c r="AN43" s="1">
        <v>58.6</v>
      </c>
      <c r="AO43" s="1">
        <v>85</v>
      </c>
      <c r="AP43" s="171">
        <v>4.4000000000000004</v>
      </c>
      <c r="AQ43" s="1">
        <v>465</v>
      </c>
      <c r="AR43" s="1">
        <v>780</v>
      </c>
      <c r="AS43" s="2">
        <v>34</v>
      </c>
      <c r="AT43" s="3">
        <v>340</v>
      </c>
      <c r="AU43" s="2">
        <v>70</v>
      </c>
      <c r="AV43" s="3">
        <v>0</v>
      </c>
      <c r="AW43" s="4">
        <v>0</v>
      </c>
      <c r="AX43" s="3">
        <v>4582</v>
      </c>
      <c r="AY43" s="1">
        <v>34</v>
      </c>
      <c r="AZ43" s="1">
        <v>20</v>
      </c>
      <c r="BA43" s="1">
        <v>1</v>
      </c>
      <c r="BB43" s="4">
        <v>97</v>
      </c>
      <c r="BC43" s="3">
        <v>4.3</v>
      </c>
      <c r="BD43" s="1">
        <v>100</v>
      </c>
      <c r="BE43" s="1">
        <v>145</v>
      </c>
      <c r="BF43" s="2">
        <v>131</v>
      </c>
      <c r="BG43" s="3">
        <v>299</v>
      </c>
      <c r="BH43" s="1">
        <v>1096</v>
      </c>
      <c r="BI43" s="2">
        <v>171</v>
      </c>
      <c r="BJ43" s="3">
        <v>292</v>
      </c>
      <c r="BK43" s="1">
        <v>1068</v>
      </c>
      <c r="BL43" s="2">
        <v>90</v>
      </c>
      <c r="BM43" s="8">
        <v>1100</v>
      </c>
      <c r="BN43" s="8">
        <v>237</v>
      </c>
      <c r="BO43" s="8"/>
      <c r="BP43" s="3">
        <v>3.5</v>
      </c>
      <c r="BQ43" s="1">
        <v>2.8</v>
      </c>
      <c r="BR43" s="4">
        <v>1.8</v>
      </c>
      <c r="BS43" s="3" t="s">
        <v>163</v>
      </c>
      <c r="BT43" s="1">
        <f>VLOOKUP(BS11:BS134,BS153:BT154,2)</f>
        <v>15.6</v>
      </c>
      <c r="BU43" s="1">
        <f t="shared" si="15"/>
        <v>3887</v>
      </c>
      <c r="BV43" s="1">
        <f t="shared" si="18"/>
        <v>7.1760000000000002</v>
      </c>
      <c r="BW43" s="1">
        <v>46</v>
      </c>
      <c r="BX43" s="116">
        <f t="shared" si="16"/>
        <v>1.846153846153846</v>
      </c>
      <c r="BY43" s="3" t="s">
        <v>165</v>
      </c>
      <c r="BZ43" s="1">
        <v>22</v>
      </c>
      <c r="CA43" s="2">
        <v>109</v>
      </c>
      <c r="CB43" s="2">
        <f t="shared" si="20"/>
        <v>3887</v>
      </c>
      <c r="CC43" s="2">
        <f t="shared" si="21"/>
        <v>23.98</v>
      </c>
      <c r="CD43" s="116">
        <f t="shared" si="22"/>
        <v>6.1692822227939281</v>
      </c>
      <c r="CE43" s="8">
        <v>40</v>
      </c>
      <c r="CF43" s="8">
        <v>2</v>
      </c>
      <c r="CG43" s="8">
        <v>200</v>
      </c>
      <c r="CH43" s="8">
        <v>8</v>
      </c>
      <c r="CI43" s="8">
        <v>50</v>
      </c>
      <c r="CJ43" s="6">
        <v>15</v>
      </c>
      <c r="CK43" s="3" t="s">
        <v>202</v>
      </c>
      <c r="CL43" s="2"/>
      <c r="CM43" s="3"/>
      <c r="CN43" s="2"/>
      <c r="CO43" s="3" t="s">
        <v>168</v>
      </c>
      <c r="CP43" s="2"/>
      <c r="CQ43" s="8"/>
      <c r="CR43" s="3" t="s">
        <v>185</v>
      </c>
      <c r="CS43" s="2"/>
      <c r="CT43" s="8"/>
      <c r="CU43" s="3" t="s">
        <v>169</v>
      </c>
      <c r="CV43" s="1">
        <v>78</v>
      </c>
      <c r="CW43" s="212">
        <f>CV43/Q43</f>
        <v>24.502334035796402</v>
      </c>
      <c r="CX43" s="3"/>
      <c r="CY43" s="2"/>
      <c r="CZ43" s="3"/>
      <c r="DA43" s="2"/>
      <c r="DB43" s="155"/>
      <c r="DC43" s="156"/>
      <c r="DD43" s="155"/>
      <c r="DE43" s="157"/>
      <c r="DF43" s="117"/>
    </row>
    <row r="44" spans="1:110" s="118" customFormat="1" ht="20.100000000000001" hidden="1" customHeight="1">
      <c r="A44" s="161">
        <v>42194</v>
      </c>
      <c r="B44" s="21"/>
      <c r="C44" s="1">
        <v>4</v>
      </c>
      <c r="D44" s="1"/>
      <c r="E44" s="1"/>
      <c r="F44" s="1"/>
      <c r="G44" s="4"/>
      <c r="H44" s="3"/>
      <c r="I44" s="1"/>
      <c r="J44" s="1"/>
      <c r="K44" s="19"/>
      <c r="L44" s="1"/>
      <c r="M44" s="1"/>
      <c r="N44" s="1"/>
      <c r="O44" s="1"/>
      <c r="P44" s="22">
        <f t="shared" si="13"/>
        <v>0</v>
      </c>
      <c r="Q44" s="17">
        <f t="shared" si="14"/>
        <v>0</v>
      </c>
      <c r="R44" s="3"/>
      <c r="S44" s="1"/>
      <c r="T44" s="22">
        <f t="shared" si="17"/>
        <v>0</v>
      </c>
      <c r="U44" s="19"/>
      <c r="V44" s="1"/>
      <c r="W44" s="5"/>
      <c r="X44" s="1"/>
      <c r="Y44" s="1"/>
      <c r="Z44" s="4"/>
      <c r="AA44" s="7"/>
      <c r="AB44" s="199"/>
      <c r="AC44" s="199"/>
      <c r="AD44" s="199"/>
      <c r="AE44" s="199"/>
      <c r="AF44" s="1"/>
      <c r="AG44" s="1"/>
      <c r="AH44" s="1"/>
      <c r="AI44" s="1"/>
      <c r="AJ44" s="4"/>
      <c r="AK44" s="3"/>
      <c r="AL44" s="7"/>
      <c r="AM44" s="22">
        <f t="shared" si="19"/>
        <v>0</v>
      </c>
      <c r="AN44" s="1"/>
      <c r="AO44" s="1"/>
      <c r="AP44" s="171"/>
      <c r="AQ44" s="1"/>
      <c r="AR44" s="1"/>
      <c r="AS44" s="2"/>
      <c r="AT44" s="3"/>
      <c r="AU44" s="2"/>
      <c r="AV44" s="3"/>
      <c r="AW44" s="4"/>
      <c r="AX44" s="3"/>
      <c r="AY44" s="1"/>
      <c r="AZ44" s="1"/>
      <c r="BA44" s="1"/>
      <c r="BB44" s="4"/>
      <c r="BC44" s="3"/>
      <c r="BD44" s="1"/>
      <c r="BE44" s="1"/>
      <c r="BF44" s="2"/>
      <c r="BG44" s="3"/>
      <c r="BH44" s="1"/>
      <c r="BI44" s="2"/>
      <c r="BJ44" s="3"/>
      <c r="BK44" s="1"/>
      <c r="BL44" s="2"/>
      <c r="BM44" s="8"/>
      <c r="BN44" s="8"/>
      <c r="BO44" s="8"/>
      <c r="BP44" s="3"/>
      <c r="BQ44" s="1"/>
      <c r="BR44" s="4"/>
      <c r="BS44" s="3"/>
      <c r="BT44" s="1" t="e">
        <f>VLOOKUP(BS11:BS134,BS153:BT154,2)</f>
        <v>#N/A</v>
      </c>
      <c r="BU44" s="1">
        <f t="shared" si="15"/>
        <v>0</v>
      </c>
      <c r="BV44" s="1" t="e">
        <f t="shared" si="18"/>
        <v>#N/A</v>
      </c>
      <c r="BW44" s="1"/>
      <c r="BX44" s="116" t="e">
        <f t="shared" si="16"/>
        <v>#N/A</v>
      </c>
      <c r="BY44" s="3"/>
      <c r="BZ44" s="1"/>
      <c r="CA44" s="2">
        <v>109</v>
      </c>
      <c r="CB44" s="2">
        <f t="shared" si="20"/>
        <v>0</v>
      </c>
      <c r="CC44" s="2">
        <f t="shared" si="21"/>
        <v>0</v>
      </c>
      <c r="CD44" s="116" t="e">
        <f t="shared" si="22"/>
        <v>#DIV/0!</v>
      </c>
      <c r="CE44" s="8"/>
      <c r="CF44" s="8"/>
      <c r="CG44" s="8"/>
      <c r="CH44" s="8"/>
      <c r="CI44" s="8"/>
      <c r="CJ44" s="6"/>
      <c r="CK44" s="3"/>
      <c r="CL44" s="2"/>
      <c r="CM44" s="3"/>
      <c r="CN44" s="2"/>
      <c r="CO44" s="3"/>
      <c r="CP44" s="2"/>
      <c r="CQ44" s="8"/>
      <c r="CR44" s="3"/>
      <c r="CS44" s="2"/>
      <c r="CT44" s="8"/>
      <c r="CU44" s="3"/>
      <c r="CV44" s="1"/>
      <c r="CW44" s="212" t="e">
        <f t="shared" ref="CW44:CW107" si="23">CV44/Q44</f>
        <v>#DIV/0!</v>
      </c>
      <c r="CX44" s="3"/>
      <c r="CY44" s="2"/>
      <c r="CZ44" s="3"/>
      <c r="DA44" s="2"/>
      <c r="DB44" s="155"/>
      <c r="DC44" s="156"/>
      <c r="DD44" s="155"/>
      <c r="DE44" s="157"/>
      <c r="DF44" s="117"/>
    </row>
    <row r="45" spans="1:110" s="121" customFormat="1" ht="20.100000000000001" hidden="1" customHeight="1">
      <c r="A45" s="162">
        <v>42194</v>
      </c>
      <c r="B45" s="23"/>
      <c r="C45" s="9">
        <v>3</v>
      </c>
      <c r="D45" s="9"/>
      <c r="E45" s="9"/>
      <c r="F45" s="9"/>
      <c r="G45" s="12"/>
      <c r="H45" s="11"/>
      <c r="I45" s="9"/>
      <c r="J45" s="9"/>
      <c r="K45" s="20"/>
      <c r="L45" s="9"/>
      <c r="M45" s="9"/>
      <c r="N45" s="9"/>
      <c r="O45" s="9"/>
      <c r="P45" s="24">
        <f t="shared" si="13"/>
        <v>0</v>
      </c>
      <c r="Q45" s="18">
        <f t="shared" si="14"/>
        <v>0</v>
      </c>
      <c r="R45" s="11"/>
      <c r="S45" s="9"/>
      <c r="T45" s="24">
        <f t="shared" si="17"/>
        <v>0</v>
      </c>
      <c r="U45" s="20"/>
      <c r="V45" s="9"/>
      <c r="W45" s="13"/>
      <c r="X45" s="9"/>
      <c r="Y45" s="9"/>
      <c r="Z45" s="12"/>
      <c r="AA45" s="15"/>
      <c r="AB45" s="200"/>
      <c r="AC45" s="200"/>
      <c r="AD45" s="200"/>
      <c r="AE45" s="200"/>
      <c r="AF45" s="9"/>
      <c r="AG45" s="9"/>
      <c r="AH45" s="9"/>
      <c r="AI45" s="9"/>
      <c r="AJ45" s="12"/>
      <c r="AK45" s="15"/>
      <c r="AL45" s="15"/>
      <c r="AM45" s="24">
        <f t="shared" si="19"/>
        <v>0</v>
      </c>
      <c r="AN45" s="9"/>
      <c r="AO45" s="9"/>
      <c r="AP45" s="172"/>
      <c r="AQ45" s="9"/>
      <c r="AR45" s="9"/>
      <c r="AS45" s="10"/>
      <c r="AT45" s="11"/>
      <c r="AU45" s="10"/>
      <c r="AV45" s="11"/>
      <c r="AW45" s="12"/>
      <c r="AX45" s="11"/>
      <c r="AY45" s="9"/>
      <c r="AZ45" s="9"/>
      <c r="BA45" s="9"/>
      <c r="BB45" s="12"/>
      <c r="BC45" s="11"/>
      <c r="BD45" s="9"/>
      <c r="BE45" s="9"/>
      <c r="BF45" s="10"/>
      <c r="BG45" s="11"/>
      <c r="BH45" s="9"/>
      <c r="BI45" s="10"/>
      <c r="BJ45" s="11"/>
      <c r="BK45" s="9"/>
      <c r="BL45" s="10"/>
      <c r="BM45" s="16"/>
      <c r="BN45" s="16"/>
      <c r="BO45" s="16"/>
      <c r="BP45" s="11"/>
      <c r="BQ45" s="9"/>
      <c r="BR45" s="12"/>
      <c r="BS45" s="11"/>
      <c r="BT45" s="9" t="e">
        <f>VLOOKUP(BS11:BS134,BS153:BT154,2)</f>
        <v>#N/A</v>
      </c>
      <c r="BU45" s="9">
        <f t="shared" si="15"/>
        <v>0</v>
      </c>
      <c r="BV45" s="9" t="e">
        <f t="shared" si="18"/>
        <v>#N/A</v>
      </c>
      <c r="BW45" s="9"/>
      <c r="BX45" s="119" t="e">
        <f t="shared" si="16"/>
        <v>#N/A</v>
      </c>
      <c r="BY45" s="11"/>
      <c r="BZ45" s="9"/>
      <c r="CA45" s="10">
        <v>109</v>
      </c>
      <c r="CB45" s="10">
        <f t="shared" si="20"/>
        <v>0</v>
      </c>
      <c r="CC45" s="10">
        <f t="shared" si="21"/>
        <v>0</v>
      </c>
      <c r="CD45" s="119" t="e">
        <f t="shared" si="22"/>
        <v>#DIV/0!</v>
      </c>
      <c r="CE45" s="16"/>
      <c r="CF45" s="16"/>
      <c r="CG45" s="16"/>
      <c r="CH45" s="16"/>
      <c r="CI45" s="16"/>
      <c r="CJ45" s="14"/>
      <c r="CK45" s="11"/>
      <c r="CL45" s="10"/>
      <c r="CM45" s="11"/>
      <c r="CN45" s="10"/>
      <c r="CO45" s="11"/>
      <c r="CP45" s="10"/>
      <c r="CQ45" s="16"/>
      <c r="CR45" s="11"/>
      <c r="CS45" s="10"/>
      <c r="CT45" s="16"/>
      <c r="CU45" s="11"/>
      <c r="CV45" s="9"/>
      <c r="CW45" s="213" t="e">
        <f t="shared" si="23"/>
        <v>#DIV/0!</v>
      </c>
      <c r="CX45" s="11"/>
      <c r="CY45" s="10"/>
      <c r="CZ45" s="11"/>
      <c r="DA45" s="10"/>
      <c r="DB45" s="158"/>
      <c r="DC45" s="159"/>
      <c r="DD45" s="158"/>
      <c r="DE45" s="160"/>
      <c r="DF45" s="120"/>
    </row>
    <row r="46" spans="1:110" s="121" customFormat="1" ht="20.100000000000001" hidden="1" customHeight="1">
      <c r="A46" s="162">
        <v>42194</v>
      </c>
      <c r="B46" s="23">
        <v>1.125</v>
      </c>
      <c r="C46" s="9">
        <v>3</v>
      </c>
      <c r="D46" s="9" t="s">
        <v>130</v>
      </c>
      <c r="E46" s="9" t="s">
        <v>136</v>
      </c>
      <c r="F46" s="9" t="s">
        <v>142</v>
      </c>
      <c r="G46" s="12" t="s">
        <v>147</v>
      </c>
      <c r="H46" s="11" t="s">
        <v>175</v>
      </c>
      <c r="I46" s="9">
        <v>20</v>
      </c>
      <c r="J46" s="9" t="s">
        <v>219</v>
      </c>
      <c r="K46" s="20">
        <v>13.7</v>
      </c>
      <c r="L46" s="9" t="s">
        <v>192</v>
      </c>
      <c r="M46" s="9">
        <v>84</v>
      </c>
      <c r="N46" s="9">
        <v>2700</v>
      </c>
      <c r="O46" s="9">
        <v>1150</v>
      </c>
      <c r="P46" s="24">
        <f t="shared" si="13"/>
        <v>992.44999999999993</v>
      </c>
      <c r="Q46" s="18">
        <f t="shared" si="14"/>
        <v>3.215538</v>
      </c>
      <c r="R46" s="11">
        <v>776</v>
      </c>
      <c r="S46" s="9">
        <v>1003</v>
      </c>
      <c r="T46" s="24">
        <f t="shared" si="17"/>
        <v>1136.2</v>
      </c>
      <c r="U46" s="20">
        <v>10.3</v>
      </c>
      <c r="V46" s="9">
        <v>179</v>
      </c>
      <c r="W46" s="13">
        <v>0.98799999999999999</v>
      </c>
      <c r="X46" s="9">
        <v>25</v>
      </c>
      <c r="Y46" s="9">
        <v>25</v>
      </c>
      <c r="Z46" s="12">
        <v>6.1</v>
      </c>
      <c r="AA46" s="15">
        <v>4.0999999999999996</v>
      </c>
      <c r="AB46" s="200">
        <v>-28</v>
      </c>
      <c r="AC46" s="200">
        <v>-33</v>
      </c>
      <c r="AD46" s="200">
        <v>-32</v>
      </c>
      <c r="AE46" s="200">
        <v>-33</v>
      </c>
      <c r="AF46" s="9">
        <v>50</v>
      </c>
      <c r="AG46" s="9">
        <v>0</v>
      </c>
      <c r="AH46" s="9">
        <v>100</v>
      </c>
      <c r="AI46" s="9">
        <v>100</v>
      </c>
      <c r="AJ46" s="12">
        <v>15</v>
      </c>
      <c r="AK46" s="15">
        <v>1720</v>
      </c>
      <c r="AL46" s="15"/>
      <c r="AM46" s="24">
        <f t="shared" si="19"/>
        <v>1720</v>
      </c>
      <c r="AN46" s="9">
        <v>61.3</v>
      </c>
      <c r="AO46" s="9">
        <v>85</v>
      </c>
      <c r="AP46" s="172">
        <v>4.4000000000000004</v>
      </c>
      <c r="AQ46" s="9">
        <v>596</v>
      </c>
      <c r="AR46" s="9">
        <v>750</v>
      </c>
      <c r="AS46" s="10">
        <v>45</v>
      </c>
      <c r="AT46" s="11">
        <v>355</v>
      </c>
      <c r="AU46" s="10">
        <v>70</v>
      </c>
      <c r="AV46" s="11">
        <v>0</v>
      </c>
      <c r="AW46" s="12">
        <v>0</v>
      </c>
      <c r="AX46" s="11">
        <v>4870</v>
      </c>
      <c r="AY46" s="9">
        <v>30</v>
      </c>
      <c r="AZ46" s="9">
        <v>25</v>
      </c>
      <c r="BA46" s="9">
        <v>1</v>
      </c>
      <c r="BB46" s="12">
        <v>97</v>
      </c>
      <c r="BC46" s="11">
        <v>4.5999999999999996</v>
      </c>
      <c r="BD46" s="9">
        <v>100</v>
      </c>
      <c r="BE46" s="9">
        <v>147</v>
      </c>
      <c r="BF46" s="10">
        <v>129</v>
      </c>
      <c r="BG46" s="11">
        <v>325</v>
      </c>
      <c r="BH46" s="9">
        <v>1200</v>
      </c>
      <c r="BI46" s="10">
        <v>170</v>
      </c>
      <c r="BJ46" s="11">
        <v>315</v>
      </c>
      <c r="BK46" s="9">
        <v>1161</v>
      </c>
      <c r="BL46" s="10">
        <v>90</v>
      </c>
      <c r="BM46" s="16">
        <v>1100</v>
      </c>
      <c r="BN46" s="16">
        <v>275</v>
      </c>
      <c r="BO46" s="16" t="s">
        <v>220</v>
      </c>
      <c r="BP46" s="11">
        <v>3.5</v>
      </c>
      <c r="BQ46" s="9">
        <v>2.8</v>
      </c>
      <c r="BR46" s="12">
        <v>1.8</v>
      </c>
      <c r="BS46" s="11" t="s">
        <v>163</v>
      </c>
      <c r="BT46" s="9">
        <f>VLOOKUP(BS11:BS134,BS153:BT154,2)</f>
        <v>15.6</v>
      </c>
      <c r="BU46" s="9">
        <f t="shared" si="15"/>
        <v>3887</v>
      </c>
      <c r="BV46" s="9">
        <f t="shared" si="18"/>
        <v>7.8</v>
      </c>
      <c r="BW46" s="9">
        <v>50</v>
      </c>
      <c r="BX46" s="119">
        <f t="shared" si="16"/>
        <v>2.0066889632107023</v>
      </c>
      <c r="BY46" s="11" t="s">
        <v>165</v>
      </c>
      <c r="BZ46" s="9">
        <v>19</v>
      </c>
      <c r="CA46" s="10">
        <v>109</v>
      </c>
      <c r="CB46" s="10">
        <f t="shared" si="20"/>
        <v>3887</v>
      </c>
      <c r="CC46" s="10">
        <f t="shared" si="21"/>
        <v>20.71</v>
      </c>
      <c r="CD46" s="119">
        <f t="shared" si="22"/>
        <v>5.3280164651402115</v>
      </c>
      <c r="CE46" s="16">
        <v>40</v>
      </c>
      <c r="CF46" s="16">
        <v>2</v>
      </c>
      <c r="CG46" s="16">
        <v>200</v>
      </c>
      <c r="CH46" s="16">
        <v>11</v>
      </c>
      <c r="CI46" s="16">
        <v>50</v>
      </c>
      <c r="CJ46" s="14">
        <v>15</v>
      </c>
      <c r="CK46" s="11" t="s">
        <v>202</v>
      </c>
      <c r="CL46" s="10"/>
      <c r="CM46" s="11"/>
      <c r="CN46" s="10"/>
      <c r="CO46" s="11" t="s">
        <v>168</v>
      </c>
      <c r="CP46" s="10"/>
      <c r="CQ46" s="16"/>
      <c r="CR46" s="11" t="s">
        <v>185</v>
      </c>
      <c r="CS46" s="10"/>
      <c r="CT46" s="16"/>
      <c r="CU46" s="11" t="s">
        <v>169</v>
      </c>
      <c r="CV46" s="9">
        <v>80</v>
      </c>
      <c r="CW46" s="213">
        <f t="shared" si="23"/>
        <v>24.879195954145153</v>
      </c>
      <c r="CX46" s="11"/>
      <c r="CY46" s="10"/>
      <c r="CZ46" s="11"/>
      <c r="DA46" s="10"/>
      <c r="DB46" s="158"/>
      <c r="DC46" s="159"/>
      <c r="DD46" s="158"/>
      <c r="DE46" s="160"/>
      <c r="DF46" s="120"/>
    </row>
    <row r="47" spans="1:110" s="118" customFormat="1" ht="20.100000000000001" hidden="1" customHeight="1">
      <c r="A47" s="161">
        <v>42195</v>
      </c>
      <c r="B47" s="21"/>
      <c r="C47" s="1">
        <v>1</v>
      </c>
      <c r="D47" s="1" t="s">
        <v>131</v>
      </c>
      <c r="E47" s="1" t="s">
        <v>135</v>
      </c>
      <c r="F47" s="1" t="s">
        <v>144</v>
      </c>
      <c r="G47" s="4" t="s">
        <v>146</v>
      </c>
      <c r="H47" s="3" t="s">
        <v>175</v>
      </c>
      <c r="I47" s="1">
        <v>20</v>
      </c>
      <c r="J47" s="1" t="s">
        <v>219</v>
      </c>
      <c r="K47" s="19">
        <v>13.7</v>
      </c>
      <c r="L47" s="1" t="s">
        <v>192</v>
      </c>
      <c r="M47" s="1">
        <v>84</v>
      </c>
      <c r="N47" s="1">
        <v>2700</v>
      </c>
      <c r="O47" s="1">
        <v>1150</v>
      </c>
      <c r="P47" s="22">
        <f t="shared" si="13"/>
        <v>992.44999999999993</v>
      </c>
      <c r="Q47" s="17">
        <f t="shared" si="14"/>
        <v>3.215538</v>
      </c>
      <c r="R47" s="3">
        <v>776</v>
      </c>
      <c r="S47" s="1">
        <v>1003</v>
      </c>
      <c r="T47" s="22">
        <f t="shared" si="17"/>
        <v>0</v>
      </c>
      <c r="U47" s="19">
        <v>10.3</v>
      </c>
      <c r="V47" s="1">
        <v>179</v>
      </c>
      <c r="W47" s="5"/>
      <c r="X47" s="1"/>
      <c r="Y47" s="1"/>
      <c r="Z47" s="4"/>
      <c r="AA47" s="7"/>
      <c r="AB47" s="199"/>
      <c r="AC47" s="199"/>
      <c r="AD47" s="199"/>
      <c r="AE47" s="199"/>
      <c r="AF47" s="1"/>
      <c r="AG47" s="1"/>
      <c r="AH47" s="1"/>
      <c r="AI47" s="1"/>
      <c r="AJ47" s="4"/>
      <c r="AK47" s="3"/>
      <c r="AL47" s="7"/>
      <c r="AM47" s="22">
        <f t="shared" si="19"/>
        <v>0</v>
      </c>
      <c r="AN47" s="1"/>
      <c r="AO47" s="1"/>
      <c r="AP47" s="171"/>
      <c r="AQ47" s="1"/>
      <c r="AR47" s="1"/>
      <c r="AS47" s="2"/>
      <c r="AT47" s="3"/>
      <c r="AU47" s="2"/>
      <c r="AV47" s="3"/>
      <c r="AW47" s="4"/>
      <c r="AX47" s="3"/>
      <c r="AY47" s="1"/>
      <c r="AZ47" s="1"/>
      <c r="BA47" s="1"/>
      <c r="BB47" s="4"/>
      <c r="BC47" s="3"/>
      <c r="BD47" s="1"/>
      <c r="BE47" s="1"/>
      <c r="BF47" s="2"/>
      <c r="BG47" s="3"/>
      <c r="BH47" s="1"/>
      <c r="BI47" s="2"/>
      <c r="BJ47" s="3"/>
      <c r="BK47" s="1"/>
      <c r="BL47" s="2"/>
      <c r="BM47" s="8"/>
      <c r="BN47" s="8"/>
      <c r="BO47" s="8"/>
      <c r="BP47" s="3"/>
      <c r="BQ47" s="1"/>
      <c r="BR47" s="4"/>
      <c r="BS47" s="3"/>
      <c r="BT47" s="1" t="e">
        <f>VLOOKUP(BS11:BS134,BS153:BT154,2)</f>
        <v>#N/A</v>
      </c>
      <c r="BU47" s="1">
        <f t="shared" si="15"/>
        <v>3887</v>
      </c>
      <c r="BV47" s="1" t="e">
        <f t="shared" si="18"/>
        <v>#N/A</v>
      </c>
      <c r="BW47" s="1"/>
      <c r="BX47" s="116" t="e">
        <f t="shared" si="16"/>
        <v>#N/A</v>
      </c>
      <c r="BY47" s="3"/>
      <c r="BZ47" s="1"/>
      <c r="CA47" s="2">
        <v>109</v>
      </c>
      <c r="CB47" s="2">
        <f t="shared" si="20"/>
        <v>3887</v>
      </c>
      <c r="CC47" s="2">
        <f t="shared" si="21"/>
        <v>0</v>
      </c>
      <c r="CD47" s="116">
        <f t="shared" si="22"/>
        <v>0</v>
      </c>
      <c r="CE47" s="8"/>
      <c r="CF47" s="8"/>
      <c r="CG47" s="8"/>
      <c r="CH47" s="8"/>
      <c r="CI47" s="8"/>
      <c r="CJ47" s="6"/>
      <c r="CK47" s="3"/>
      <c r="CL47" s="2"/>
      <c r="CM47" s="3"/>
      <c r="CN47" s="2"/>
      <c r="CO47" s="3"/>
      <c r="CP47" s="2"/>
      <c r="CQ47" s="8"/>
      <c r="CR47" s="3" t="s">
        <v>185</v>
      </c>
      <c r="CS47" s="2"/>
      <c r="CT47" s="8"/>
      <c r="CU47" s="3" t="s">
        <v>169</v>
      </c>
      <c r="CV47" s="1">
        <v>80</v>
      </c>
      <c r="CW47" s="212">
        <f t="shared" si="23"/>
        <v>24.879195954145153</v>
      </c>
      <c r="CX47" s="3"/>
      <c r="CY47" s="2"/>
      <c r="CZ47" s="3"/>
      <c r="DA47" s="2"/>
      <c r="DB47" s="155"/>
      <c r="DC47" s="156"/>
      <c r="DD47" s="155"/>
      <c r="DE47" s="157"/>
      <c r="DF47" s="117"/>
    </row>
    <row r="48" spans="1:110" s="118" customFormat="1" ht="20.100000000000001" hidden="1" customHeight="1">
      <c r="A48" s="161">
        <v>42195</v>
      </c>
      <c r="B48" s="21"/>
      <c r="C48" s="1">
        <v>1</v>
      </c>
      <c r="D48" s="1"/>
      <c r="E48" s="1"/>
      <c r="F48" s="1"/>
      <c r="G48" s="4"/>
      <c r="H48" s="3"/>
      <c r="I48" s="1"/>
      <c r="J48" s="1"/>
      <c r="K48" s="19"/>
      <c r="L48" s="1"/>
      <c r="M48" s="1"/>
      <c r="N48" s="1"/>
      <c r="O48" s="1"/>
      <c r="P48" s="22">
        <f t="shared" si="13"/>
        <v>0</v>
      </c>
      <c r="Q48" s="17">
        <f t="shared" si="14"/>
        <v>0</v>
      </c>
      <c r="R48" s="3"/>
      <c r="S48" s="1"/>
      <c r="T48" s="22">
        <f t="shared" si="17"/>
        <v>0</v>
      </c>
      <c r="U48" s="19"/>
      <c r="V48" s="1"/>
      <c r="W48" s="5"/>
      <c r="X48" s="1"/>
      <c r="Y48" s="1"/>
      <c r="Z48" s="4"/>
      <c r="AA48" s="7"/>
      <c r="AB48" s="199"/>
      <c r="AC48" s="199"/>
      <c r="AD48" s="199"/>
      <c r="AE48" s="199"/>
      <c r="AF48" s="1"/>
      <c r="AG48" s="1"/>
      <c r="AH48" s="1"/>
      <c r="AI48" s="1"/>
      <c r="AJ48" s="4"/>
      <c r="AK48" s="3"/>
      <c r="AL48" s="7"/>
      <c r="AM48" s="22">
        <f t="shared" si="19"/>
        <v>0</v>
      </c>
      <c r="AN48" s="1"/>
      <c r="AO48" s="1"/>
      <c r="AP48" s="171"/>
      <c r="AQ48" s="1"/>
      <c r="AR48" s="1"/>
      <c r="AS48" s="2"/>
      <c r="AT48" s="3"/>
      <c r="AU48" s="2"/>
      <c r="AV48" s="3"/>
      <c r="AW48" s="4"/>
      <c r="AX48" s="3"/>
      <c r="AY48" s="1"/>
      <c r="AZ48" s="1"/>
      <c r="BA48" s="1"/>
      <c r="BB48" s="4"/>
      <c r="BC48" s="3"/>
      <c r="BD48" s="1"/>
      <c r="BE48" s="1"/>
      <c r="BF48" s="2"/>
      <c r="BG48" s="3"/>
      <c r="BH48" s="1"/>
      <c r="BI48" s="2"/>
      <c r="BJ48" s="3"/>
      <c r="BK48" s="1"/>
      <c r="BL48" s="2"/>
      <c r="BM48" s="8"/>
      <c r="BN48" s="8"/>
      <c r="BO48" s="8"/>
      <c r="BP48" s="3"/>
      <c r="BQ48" s="1"/>
      <c r="BR48" s="4"/>
      <c r="BS48" s="3"/>
      <c r="BT48" s="1" t="e">
        <f>VLOOKUP(BS11:BS134,BS153:BT154,2)</f>
        <v>#N/A</v>
      </c>
      <c r="BU48" s="1">
        <f t="shared" si="15"/>
        <v>0</v>
      </c>
      <c r="BV48" s="1" t="e">
        <f t="shared" si="18"/>
        <v>#N/A</v>
      </c>
      <c r="BW48" s="1"/>
      <c r="BX48" s="116" t="e">
        <f t="shared" si="16"/>
        <v>#N/A</v>
      </c>
      <c r="BY48" s="3"/>
      <c r="BZ48" s="1"/>
      <c r="CA48" s="2">
        <v>109</v>
      </c>
      <c r="CB48" s="2">
        <f t="shared" si="20"/>
        <v>0</v>
      </c>
      <c r="CC48" s="2">
        <f t="shared" si="21"/>
        <v>0</v>
      </c>
      <c r="CD48" s="116" t="e">
        <f t="shared" si="22"/>
        <v>#DIV/0!</v>
      </c>
      <c r="CE48" s="8"/>
      <c r="CF48" s="8"/>
      <c r="CG48" s="8"/>
      <c r="CH48" s="8"/>
      <c r="CI48" s="8"/>
      <c r="CJ48" s="6"/>
      <c r="CK48" s="3"/>
      <c r="CL48" s="2"/>
      <c r="CM48" s="3"/>
      <c r="CN48" s="2"/>
      <c r="CO48" s="3"/>
      <c r="CP48" s="2"/>
      <c r="CQ48" s="8"/>
      <c r="CR48" s="3"/>
      <c r="CS48" s="2"/>
      <c r="CT48" s="8"/>
      <c r="CU48" s="3"/>
      <c r="CV48" s="1"/>
      <c r="CW48" s="212" t="e">
        <f t="shared" si="23"/>
        <v>#DIV/0!</v>
      </c>
      <c r="CX48" s="3"/>
      <c r="CY48" s="2"/>
      <c r="CZ48" s="3"/>
      <c r="DA48" s="2"/>
      <c r="DB48" s="155"/>
      <c r="DC48" s="156"/>
      <c r="DD48" s="155"/>
      <c r="DE48" s="157"/>
      <c r="DF48" s="117"/>
    </row>
    <row r="49" spans="1:110" s="121" customFormat="1" ht="20.100000000000001" hidden="1" customHeight="1">
      <c r="A49" s="162">
        <v>42195</v>
      </c>
      <c r="B49" s="23"/>
      <c r="C49" s="9">
        <v>4</v>
      </c>
      <c r="D49" s="9"/>
      <c r="E49" s="9"/>
      <c r="F49" s="9"/>
      <c r="G49" s="12"/>
      <c r="H49" s="11"/>
      <c r="I49" s="9"/>
      <c r="J49" s="9"/>
      <c r="K49" s="20"/>
      <c r="L49" s="9"/>
      <c r="M49" s="9"/>
      <c r="N49" s="9"/>
      <c r="O49" s="9"/>
      <c r="P49" s="24">
        <f t="shared" si="13"/>
        <v>0</v>
      </c>
      <c r="Q49" s="18">
        <f t="shared" si="14"/>
        <v>0</v>
      </c>
      <c r="R49" s="11"/>
      <c r="S49" s="9"/>
      <c r="T49" s="24">
        <f t="shared" si="17"/>
        <v>0</v>
      </c>
      <c r="U49" s="20"/>
      <c r="V49" s="9"/>
      <c r="W49" s="13"/>
      <c r="X49" s="9"/>
      <c r="Y49" s="9"/>
      <c r="Z49" s="12"/>
      <c r="AA49" s="15"/>
      <c r="AB49" s="200"/>
      <c r="AC49" s="200"/>
      <c r="AD49" s="200"/>
      <c r="AE49" s="200"/>
      <c r="AF49" s="9"/>
      <c r="AG49" s="9"/>
      <c r="AH49" s="9"/>
      <c r="AI49" s="9"/>
      <c r="AJ49" s="12"/>
      <c r="AK49" s="11"/>
      <c r="AL49" s="15"/>
      <c r="AM49" s="24">
        <f t="shared" si="19"/>
        <v>0</v>
      </c>
      <c r="AN49" s="9"/>
      <c r="AO49" s="9"/>
      <c r="AP49" s="172"/>
      <c r="AQ49" s="9"/>
      <c r="AR49" s="9"/>
      <c r="AS49" s="10"/>
      <c r="AT49" s="11"/>
      <c r="AU49" s="10"/>
      <c r="AV49" s="11"/>
      <c r="AW49" s="12"/>
      <c r="AX49" s="11"/>
      <c r="AY49" s="9"/>
      <c r="AZ49" s="9"/>
      <c r="BA49" s="9"/>
      <c r="BB49" s="12"/>
      <c r="BC49" s="11"/>
      <c r="BD49" s="9"/>
      <c r="BE49" s="9"/>
      <c r="BF49" s="10"/>
      <c r="BG49" s="11"/>
      <c r="BH49" s="9"/>
      <c r="BI49" s="10"/>
      <c r="BJ49" s="11"/>
      <c r="BK49" s="9"/>
      <c r="BL49" s="10"/>
      <c r="BM49" s="16"/>
      <c r="BN49" s="16"/>
      <c r="BO49" s="16"/>
      <c r="BP49" s="11"/>
      <c r="BQ49" s="9"/>
      <c r="BR49" s="12"/>
      <c r="BS49" s="11"/>
      <c r="BT49" s="9" t="e">
        <f>VLOOKUP(BS11:BS134,BS153:BT154,2)</f>
        <v>#N/A</v>
      </c>
      <c r="BU49" s="9">
        <f t="shared" si="15"/>
        <v>0</v>
      </c>
      <c r="BV49" s="9" t="e">
        <f t="shared" si="18"/>
        <v>#N/A</v>
      </c>
      <c r="BW49" s="9"/>
      <c r="BX49" s="119" t="e">
        <f t="shared" si="16"/>
        <v>#N/A</v>
      </c>
      <c r="BY49" s="11"/>
      <c r="BZ49" s="9"/>
      <c r="CA49" s="10">
        <v>109</v>
      </c>
      <c r="CB49" s="10">
        <f t="shared" si="20"/>
        <v>0</v>
      </c>
      <c r="CC49" s="10">
        <f t="shared" si="21"/>
        <v>0</v>
      </c>
      <c r="CD49" s="119" t="e">
        <f t="shared" si="22"/>
        <v>#DIV/0!</v>
      </c>
      <c r="CE49" s="16"/>
      <c r="CF49" s="16"/>
      <c r="CG49" s="16"/>
      <c r="CH49" s="16"/>
      <c r="CI49" s="16"/>
      <c r="CJ49" s="14"/>
      <c r="CK49" s="11"/>
      <c r="CL49" s="10"/>
      <c r="CM49" s="11"/>
      <c r="CN49" s="10"/>
      <c r="CO49" s="11"/>
      <c r="CP49" s="10"/>
      <c r="CQ49" s="16"/>
      <c r="CR49" s="11"/>
      <c r="CS49" s="10"/>
      <c r="CT49" s="16"/>
      <c r="CU49" s="11"/>
      <c r="CV49" s="9"/>
      <c r="CW49" s="213" t="e">
        <f t="shared" si="23"/>
        <v>#DIV/0!</v>
      </c>
      <c r="CX49" s="11"/>
      <c r="CY49" s="10"/>
      <c r="CZ49" s="11"/>
      <c r="DA49" s="10"/>
      <c r="DB49" s="158"/>
      <c r="DC49" s="159"/>
      <c r="DD49" s="158"/>
      <c r="DE49" s="160"/>
      <c r="DF49" s="120"/>
    </row>
    <row r="50" spans="1:110" s="121" customFormat="1" ht="20.100000000000001" hidden="1" customHeight="1">
      <c r="A50" s="162">
        <v>42195</v>
      </c>
      <c r="B50" s="23"/>
      <c r="C50" s="9">
        <v>4</v>
      </c>
      <c r="D50" s="9"/>
      <c r="E50" s="9"/>
      <c r="F50" s="9"/>
      <c r="G50" s="12"/>
      <c r="H50" s="11"/>
      <c r="I50" s="9"/>
      <c r="J50" s="9"/>
      <c r="K50" s="20"/>
      <c r="L50" s="9"/>
      <c r="M50" s="9"/>
      <c r="N50" s="9"/>
      <c r="O50" s="9"/>
      <c r="P50" s="24">
        <f t="shared" si="13"/>
        <v>0</v>
      </c>
      <c r="Q50" s="18">
        <f t="shared" si="14"/>
        <v>0</v>
      </c>
      <c r="R50" s="11"/>
      <c r="S50" s="9"/>
      <c r="T50" s="24">
        <f t="shared" si="17"/>
        <v>0</v>
      </c>
      <c r="U50" s="20"/>
      <c r="V50" s="9"/>
      <c r="W50" s="13"/>
      <c r="X50" s="9"/>
      <c r="Y50" s="9"/>
      <c r="Z50" s="12"/>
      <c r="AA50" s="15"/>
      <c r="AB50" s="200"/>
      <c r="AC50" s="200"/>
      <c r="AD50" s="200"/>
      <c r="AE50" s="200"/>
      <c r="AF50" s="9"/>
      <c r="AG50" s="9"/>
      <c r="AH50" s="9"/>
      <c r="AI50" s="9"/>
      <c r="AJ50" s="12"/>
      <c r="AK50" s="11"/>
      <c r="AL50" s="15"/>
      <c r="AM50" s="24">
        <f t="shared" si="19"/>
        <v>0</v>
      </c>
      <c r="AN50" s="9"/>
      <c r="AO50" s="9"/>
      <c r="AP50" s="172"/>
      <c r="AQ50" s="9"/>
      <c r="AR50" s="9"/>
      <c r="AS50" s="10"/>
      <c r="AT50" s="11"/>
      <c r="AU50" s="10"/>
      <c r="AV50" s="11"/>
      <c r="AW50" s="12"/>
      <c r="AX50" s="11"/>
      <c r="AY50" s="9"/>
      <c r="AZ50" s="9"/>
      <c r="BA50" s="9"/>
      <c r="BB50" s="12"/>
      <c r="BC50" s="11"/>
      <c r="BD50" s="9"/>
      <c r="BE50" s="9"/>
      <c r="BF50" s="10"/>
      <c r="BG50" s="11"/>
      <c r="BH50" s="9"/>
      <c r="BI50" s="10"/>
      <c r="BJ50" s="11"/>
      <c r="BK50" s="9"/>
      <c r="BL50" s="10"/>
      <c r="BM50" s="16"/>
      <c r="BN50" s="16"/>
      <c r="BO50" s="16"/>
      <c r="BP50" s="11"/>
      <c r="BQ50" s="9"/>
      <c r="BR50" s="12"/>
      <c r="BS50" s="11"/>
      <c r="BT50" s="9" t="e">
        <f>VLOOKUP(BS11:BS134,BS153:BT154,2)</f>
        <v>#N/A</v>
      </c>
      <c r="BU50" s="9">
        <f t="shared" si="15"/>
        <v>0</v>
      </c>
      <c r="BV50" s="9" t="e">
        <f t="shared" si="18"/>
        <v>#N/A</v>
      </c>
      <c r="BW50" s="9"/>
      <c r="BX50" s="119" t="e">
        <f t="shared" si="16"/>
        <v>#N/A</v>
      </c>
      <c r="BY50" s="11"/>
      <c r="BZ50" s="9"/>
      <c r="CA50" s="10">
        <v>109</v>
      </c>
      <c r="CB50" s="10">
        <f t="shared" si="20"/>
        <v>0</v>
      </c>
      <c r="CC50" s="10">
        <f t="shared" si="21"/>
        <v>0</v>
      </c>
      <c r="CD50" s="119" t="e">
        <f t="shared" si="22"/>
        <v>#DIV/0!</v>
      </c>
      <c r="CE50" s="16"/>
      <c r="CF50" s="16"/>
      <c r="CG50" s="16"/>
      <c r="CH50" s="16"/>
      <c r="CI50" s="16"/>
      <c r="CJ50" s="14"/>
      <c r="CK50" s="11"/>
      <c r="CL50" s="10"/>
      <c r="CM50" s="11"/>
      <c r="CN50" s="10"/>
      <c r="CO50" s="11"/>
      <c r="CP50" s="10"/>
      <c r="CQ50" s="16"/>
      <c r="CR50" s="11"/>
      <c r="CS50" s="10"/>
      <c r="CT50" s="16"/>
      <c r="CU50" s="11"/>
      <c r="CV50" s="9"/>
      <c r="CW50" s="213" t="e">
        <f t="shared" si="23"/>
        <v>#DIV/0!</v>
      </c>
      <c r="CX50" s="11"/>
      <c r="CY50" s="10"/>
      <c r="CZ50" s="11"/>
      <c r="DA50" s="10"/>
      <c r="DB50" s="158"/>
      <c r="DC50" s="159"/>
      <c r="DD50" s="158"/>
      <c r="DE50" s="160"/>
      <c r="DF50" s="120"/>
    </row>
    <row r="51" spans="1:110" s="118" customFormat="1" ht="20.100000000000001" hidden="1" customHeight="1">
      <c r="A51" s="161">
        <v>42196</v>
      </c>
      <c r="B51" s="21">
        <v>0.61458333333333304</v>
      </c>
      <c r="C51" s="1">
        <v>2</v>
      </c>
      <c r="D51" s="1" t="s">
        <v>132</v>
      </c>
      <c r="E51" s="1" t="s">
        <v>134</v>
      </c>
      <c r="F51" s="1" t="s">
        <v>140</v>
      </c>
      <c r="G51" s="4" t="s">
        <v>145</v>
      </c>
      <c r="H51" s="3" t="s">
        <v>172</v>
      </c>
      <c r="I51" s="1">
        <v>16</v>
      </c>
      <c r="J51" s="1" t="s">
        <v>236</v>
      </c>
      <c r="K51" s="19">
        <v>14.5</v>
      </c>
      <c r="L51" s="1"/>
      <c r="M51" s="1">
        <v>80</v>
      </c>
      <c r="N51" s="1">
        <v>2800</v>
      </c>
      <c r="O51" s="1">
        <v>1050</v>
      </c>
      <c r="P51" s="22">
        <f t="shared" si="13"/>
        <v>897.75</v>
      </c>
      <c r="Q51" s="17">
        <f t="shared" si="14"/>
        <v>2.4131520000000002</v>
      </c>
      <c r="R51" s="3">
        <v>713</v>
      </c>
      <c r="S51" s="1">
        <v>1003</v>
      </c>
      <c r="T51" s="22">
        <f t="shared" si="17"/>
        <v>1027.95</v>
      </c>
      <c r="U51" s="19">
        <v>10.1</v>
      </c>
      <c r="V51" s="1">
        <v>153</v>
      </c>
      <c r="W51" s="5">
        <v>0.97899999999999998</v>
      </c>
      <c r="X51" s="1">
        <v>25</v>
      </c>
      <c r="Y51" s="1">
        <v>25</v>
      </c>
      <c r="Z51" s="4">
        <v>5.8</v>
      </c>
      <c r="AA51" s="7">
        <v>4.5</v>
      </c>
      <c r="AB51" s="199">
        <v>-26</v>
      </c>
      <c r="AC51" s="199">
        <v>-31</v>
      </c>
      <c r="AD51" s="199">
        <v>-30</v>
      </c>
      <c r="AE51" s="199">
        <v>-31</v>
      </c>
      <c r="AF51" s="1">
        <v>50</v>
      </c>
      <c r="AG51" s="1">
        <v>0</v>
      </c>
      <c r="AH51" s="1">
        <v>100</v>
      </c>
      <c r="AI51" s="1">
        <v>100</v>
      </c>
      <c r="AJ51" s="4">
        <v>15</v>
      </c>
      <c r="AK51" s="3">
        <v>1300</v>
      </c>
      <c r="AL51" s="7">
        <v>1020</v>
      </c>
      <c r="AM51" s="22">
        <f t="shared" si="19"/>
        <v>280</v>
      </c>
      <c r="AN51" s="1">
        <v>52</v>
      </c>
      <c r="AO51" s="1">
        <v>85</v>
      </c>
      <c r="AP51" s="171">
        <v>4.3</v>
      </c>
      <c r="AQ51" s="1">
        <v>450</v>
      </c>
      <c r="AR51" s="1">
        <v>550</v>
      </c>
      <c r="AS51" s="2">
        <v>45</v>
      </c>
      <c r="AT51" s="3">
        <v>242</v>
      </c>
      <c r="AU51" s="2">
        <v>59</v>
      </c>
      <c r="AV51" s="3">
        <v>0</v>
      </c>
      <c r="AW51" s="4">
        <v>0</v>
      </c>
      <c r="AX51" s="3">
        <v>4500</v>
      </c>
      <c r="AY51" s="1">
        <v>25</v>
      </c>
      <c r="AZ51" s="1">
        <v>20</v>
      </c>
      <c r="BA51" s="1">
        <v>1</v>
      </c>
      <c r="BB51" s="4">
        <v>97</v>
      </c>
      <c r="BC51" s="3">
        <v>350</v>
      </c>
      <c r="BD51" s="1">
        <v>100</v>
      </c>
      <c r="BE51" s="1">
        <v>137</v>
      </c>
      <c r="BF51" s="2">
        <v>155</v>
      </c>
      <c r="BG51" s="3">
        <v>285</v>
      </c>
      <c r="BH51" s="1">
        <v>1050</v>
      </c>
      <c r="BI51" s="2">
        <v>130</v>
      </c>
      <c r="BJ51" s="3">
        <v>280</v>
      </c>
      <c r="BK51" s="1">
        <v>1027</v>
      </c>
      <c r="BL51" s="2">
        <v>82</v>
      </c>
      <c r="BM51" s="8">
        <v>1100</v>
      </c>
      <c r="BN51" s="8">
        <v>175</v>
      </c>
      <c r="BO51" s="8" t="s">
        <v>193</v>
      </c>
      <c r="BP51" s="3">
        <v>4</v>
      </c>
      <c r="BQ51" s="1">
        <v>3</v>
      </c>
      <c r="BR51" s="4">
        <v>1.8</v>
      </c>
      <c r="BS51" s="3" t="s">
        <v>163</v>
      </c>
      <c r="BT51" s="1">
        <f>VLOOKUP(BS11:BS134,BS153:BT154,2)</f>
        <v>15.6</v>
      </c>
      <c r="BU51" s="1">
        <f t="shared" si="15"/>
        <v>3549</v>
      </c>
      <c r="BV51" s="1">
        <f t="shared" si="18"/>
        <v>4.992</v>
      </c>
      <c r="BW51" s="1">
        <v>32</v>
      </c>
      <c r="BX51" s="116">
        <f t="shared" si="16"/>
        <v>1.4065934065934065</v>
      </c>
      <c r="BY51" s="3" t="s">
        <v>165</v>
      </c>
      <c r="BZ51" s="1">
        <v>29</v>
      </c>
      <c r="CA51" s="2">
        <v>109</v>
      </c>
      <c r="CB51" s="2">
        <f t="shared" si="20"/>
        <v>3549</v>
      </c>
      <c r="CC51" s="2">
        <f t="shared" si="21"/>
        <v>31.61</v>
      </c>
      <c r="CD51" s="116">
        <f t="shared" si="22"/>
        <v>8.906734291349677</v>
      </c>
      <c r="CE51" s="8">
        <v>39</v>
      </c>
      <c r="CF51" s="8">
        <v>2</v>
      </c>
      <c r="CG51" s="8">
        <v>200</v>
      </c>
      <c r="CH51" s="8">
        <v>7</v>
      </c>
      <c r="CI51" s="8">
        <v>53</v>
      </c>
      <c r="CJ51" s="6">
        <v>15</v>
      </c>
      <c r="CK51" s="3"/>
      <c r="CL51" s="2"/>
      <c r="CM51" s="3"/>
      <c r="CN51" s="2"/>
      <c r="CO51" s="3"/>
      <c r="CP51" s="2"/>
      <c r="CQ51" s="8"/>
      <c r="CR51" s="3"/>
      <c r="CS51" s="2"/>
      <c r="CT51" s="8"/>
      <c r="CU51" s="3"/>
      <c r="CV51" s="1"/>
      <c r="CW51" s="212">
        <f t="shared" si="23"/>
        <v>0</v>
      </c>
      <c r="CX51" s="3"/>
      <c r="CY51" s="2"/>
      <c r="CZ51" s="3"/>
      <c r="DA51" s="2"/>
      <c r="DB51" s="155"/>
      <c r="DC51" s="156"/>
      <c r="DD51" s="155"/>
      <c r="DE51" s="157"/>
      <c r="DF51" s="117"/>
    </row>
    <row r="52" spans="1:110" s="118" customFormat="1" ht="20.100000000000001" hidden="1" customHeight="1">
      <c r="A52" s="161">
        <v>42196</v>
      </c>
      <c r="B52" s="21"/>
      <c r="C52" s="1">
        <v>2</v>
      </c>
      <c r="D52" s="1" t="s">
        <v>132</v>
      </c>
      <c r="E52" s="1" t="s">
        <v>134</v>
      </c>
      <c r="F52" s="1" t="s">
        <v>140</v>
      </c>
      <c r="G52" s="4" t="s">
        <v>145</v>
      </c>
      <c r="H52" s="3" t="s">
        <v>172</v>
      </c>
      <c r="I52" s="1">
        <v>16</v>
      </c>
      <c r="J52" s="1" t="s">
        <v>237</v>
      </c>
      <c r="K52" s="19">
        <v>14.5</v>
      </c>
      <c r="L52" s="1"/>
      <c r="M52" s="1">
        <v>80</v>
      </c>
      <c r="N52" s="1">
        <v>2820</v>
      </c>
      <c r="O52" s="1">
        <v>1200</v>
      </c>
      <c r="P52" s="22">
        <f t="shared" si="13"/>
        <v>1026</v>
      </c>
      <c r="Q52" s="17">
        <f t="shared" si="14"/>
        <v>2.7775872000000001</v>
      </c>
      <c r="R52" s="3">
        <v>793</v>
      </c>
      <c r="S52" s="1">
        <v>1003</v>
      </c>
      <c r="T52" s="22">
        <f t="shared" si="17"/>
        <v>1166.3999999999999</v>
      </c>
      <c r="U52" s="19">
        <v>10.4</v>
      </c>
      <c r="V52" s="1">
        <v>189</v>
      </c>
      <c r="W52" s="5">
        <v>0.97199999999999998</v>
      </c>
      <c r="X52" s="1"/>
      <c r="Y52" s="1"/>
      <c r="Z52" s="4">
        <v>5.8</v>
      </c>
      <c r="AA52" s="7">
        <v>4.5</v>
      </c>
      <c r="AB52" s="199"/>
      <c r="AC52" s="199"/>
      <c r="AD52" s="199"/>
      <c r="AE52" s="199"/>
      <c r="AF52" s="1"/>
      <c r="AG52" s="1"/>
      <c r="AH52" s="1"/>
      <c r="AI52" s="1"/>
      <c r="AJ52" s="4"/>
      <c r="AK52" s="3">
        <v>1300</v>
      </c>
      <c r="AL52" s="7">
        <v>1230</v>
      </c>
      <c r="AM52" s="22">
        <f t="shared" si="19"/>
        <v>70</v>
      </c>
      <c r="AN52" s="1">
        <v>58</v>
      </c>
      <c r="AO52" s="1">
        <v>85</v>
      </c>
      <c r="AP52" s="171">
        <v>4.3</v>
      </c>
      <c r="AQ52" s="1">
        <v>520</v>
      </c>
      <c r="AR52" s="1">
        <v>600</v>
      </c>
      <c r="AS52" s="2">
        <v>45</v>
      </c>
      <c r="AT52" s="3">
        <v>242</v>
      </c>
      <c r="AU52" s="2">
        <v>59</v>
      </c>
      <c r="AV52" s="3"/>
      <c r="AW52" s="4"/>
      <c r="AX52" s="3">
        <v>4130</v>
      </c>
      <c r="AY52" s="1">
        <v>25</v>
      </c>
      <c r="AZ52" s="1">
        <v>20</v>
      </c>
      <c r="BA52" s="1">
        <v>1</v>
      </c>
      <c r="BB52" s="4">
        <v>97</v>
      </c>
      <c r="BC52" s="3">
        <v>350</v>
      </c>
      <c r="BD52" s="1">
        <v>100</v>
      </c>
      <c r="BE52" s="1">
        <v>137</v>
      </c>
      <c r="BF52" s="2">
        <v>155</v>
      </c>
      <c r="BG52" s="3">
        <v>335</v>
      </c>
      <c r="BH52" s="1">
        <v>1249</v>
      </c>
      <c r="BI52" s="2">
        <v>145</v>
      </c>
      <c r="BJ52" s="3">
        <v>325</v>
      </c>
      <c r="BK52" s="1">
        <v>1205</v>
      </c>
      <c r="BL52" s="2">
        <v>88</v>
      </c>
      <c r="BM52" s="8">
        <v>1100</v>
      </c>
      <c r="BN52" s="8">
        <v>267</v>
      </c>
      <c r="BO52" s="8" t="s">
        <v>194</v>
      </c>
      <c r="BP52" s="3">
        <v>4</v>
      </c>
      <c r="BQ52" s="1">
        <v>3</v>
      </c>
      <c r="BR52" s="4">
        <v>1.8</v>
      </c>
      <c r="BS52" s="3"/>
      <c r="BT52" s="1" t="e">
        <f>VLOOKUP(BS11:BS134,BS153:BT154,2)</f>
        <v>#N/A</v>
      </c>
      <c r="BU52" s="1">
        <f t="shared" si="15"/>
        <v>4056</v>
      </c>
      <c r="BV52" s="1" t="e">
        <f t="shared" si="18"/>
        <v>#N/A</v>
      </c>
      <c r="BW52" s="1">
        <v>33</v>
      </c>
      <c r="BX52" s="116" t="e">
        <f t="shared" si="16"/>
        <v>#N/A</v>
      </c>
      <c r="BY52" s="3"/>
      <c r="BZ52" s="1">
        <v>31</v>
      </c>
      <c r="CA52" s="2">
        <v>109</v>
      </c>
      <c r="CB52" s="2">
        <f t="shared" si="20"/>
        <v>4056</v>
      </c>
      <c r="CC52" s="2">
        <f t="shared" si="21"/>
        <v>33.79</v>
      </c>
      <c r="CD52" s="116">
        <f t="shared" si="22"/>
        <v>8.3308678500986186</v>
      </c>
      <c r="CE52" s="8">
        <v>39</v>
      </c>
      <c r="CF52" s="8">
        <v>2</v>
      </c>
      <c r="CG52" s="8">
        <v>200</v>
      </c>
      <c r="CH52" s="8">
        <v>8</v>
      </c>
      <c r="CI52" s="8">
        <v>53</v>
      </c>
      <c r="CJ52" s="6">
        <v>15</v>
      </c>
      <c r="CK52" s="3"/>
      <c r="CL52" s="2"/>
      <c r="CM52" s="3"/>
      <c r="CN52" s="2"/>
      <c r="CO52" s="3"/>
      <c r="CP52" s="2"/>
      <c r="CQ52" s="8"/>
      <c r="CR52" s="3"/>
      <c r="CS52" s="2"/>
      <c r="CT52" s="8"/>
      <c r="CU52" s="3"/>
      <c r="CV52" s="1"/>
      <c r="CW52" s="212">
        <f t="shared" si="23"/>
        <v>0</v>
      </c>
      <c r="CX52" s="3"/>
      <c r="CY52" s="2"/>
      <c r="CZ52" s="3"/>
      <c r="DA52" s="2"/>
      <c r="DB52" s="155"/>
      <c r="DC52" s="156"/>
      <c r="DD52" s="155"/>
      <c r="DE52" s="157"/>
      <c r="DF52" s="117"/>
    </row>
    <row r="53" spans="1:110" s="121" customFormat="1" ht="20.100000000000001" hidden="1" customHeight="1">
      <c r="A53" s="162">
        <v>42196</v>
      </c>
      <c r="B53" s="23">
        <v>0.91666666666666696</v>
      </c>
      <c r="C53" s="9">
        <v>1</v>
      </c>
      <c r="D53" s="9" t="s">
        <v>131</v>
      </c>
      <c r="E53" s="9" t="s">
        <v>135</v>
      </c>
      <c r="F53" s="9" t="s">
        <v>144</v>
      </c>
      <c r="G53" s="12" t="s">
        <v>146</v>
      </c>
      <c r="H53" s="11" t="s">
        <v>172</v>
      </c>
      <c r="I53" s="9">
        <v>16</v>
      </c>
      <c r="J53" s="9" t="s">
        <v>237</v>
      </c>
      <c r="K53" s="20">
        <v>14.5</v>
      </c>
      <c r="L53" s="9"/>
      <c r="M53" s="9">
        <v>80</v>
      </c>
      <c r="N53" s="9">
        <v>2820</v>
      </c>
      <c r="O53" s="9">
        <v>1100</v>
      </c>
      <c r="P53" s="24">
        <f t="shared" si="13"/>
        <v>940.5</v>
      </c>
      <c r="Q53" s="18">
        <f t="shared" si="14"/>
        <v>2.5461216000000002</v>
      </c>
      <c r="R53" s="11">
        <v>729.5</v>
      </c>
      <c r="S53" s="9">
        <v>1003</v>
      </c>
      <c r="T53" s="24">
        <f t="shared" si="17"/>
        <v>1069.2</v>
      </c>
      <c r="U53" s="20">
        <v>10.199999999999999</v>
      </c>
      <c r="V53" s="9">
        <v>159</v>
      </c>
      <c r="W53" s="13">
        <v>0.97199999999999998</v>
      </c>
      <c r="X53" s="9">
        <v>25</v>
      </c>
      <c r="Y53" s="9">
        <v>25</v>
      </c>
      <c r="Z53" s="12">
        <v>6</v>
      </c>
      <c r="AA53" s="15">
        <v>4.5999999999999996</v>
      </c>
      <c r="AB53" s="200">
        <v>-27</v>
      </c>
      <c r="AC53" s="200">
        <v>-32</v>
      </c>
      <c r="AD53" s="200">
        <v>-30</v>
      </c>
      <c r="AE53" s="200">
        <v>-31</v>
      </c>
      <c r="AF53" s="9">
        <v>50</v>
      </c>
      <c r="AG53" s="9"/>
      <c r="AH53" s="9">
        <v>100</v>
      </c>
      <c r="AI53" s="9">
        <v>100</v>
      </c>
      <c r="AJ53" s="12">
        <v>15</v>
      </c>
      <c r="AK53" s="11">
        <v>1300</v>
      </c>
      <c r="AL53" s="15">
        <v>1088</v>
      </c>
      <c r="AM53" s="24">
        <f t="shared" si="19"/>
        <v>212</v>
      </c>
      <c r="AN53" s="9">
        <v>53</v>
      </c>
      <c r="AO53" s="9">
        <v>85</v>
      </c>
      <c r="AP53" s="172">
        <v>4.3</v>
      </c>
      <c r="AQ53" s="9">
        <v>500</v>
      </c>
      <c r="AR53" s="9">
        <v>600</v>
      </c>
      <c r="AS53" s="10">
        <v>45</v>
      </c>
      <c r="AT53" s="11">
        <v>245</v>
      </c>
      <c r="AU53" s="10">
        <v>59</v>
      </c>
      <c r="AV53" s="11">
        <v>0</v>
      </c>
      <c r="AW53" s="12">
        <v>0</v>
      </c>
      <c r="AX53" s="11">
        <v>4290</v>
      </c>
      <c r="AY53" s="9">
        <v>25</v>
      </c>
      <c r="AZ53" s="9">
        <v>20</v>
      </c>
      <c r="BA53" s="9">
        <v>1.5</v>
      </c>
      <c r="BB53" s="12">
        <v>97</v>
      </c>
      <c r="BC53" s="11">
        <v>330</v>
      </c>
      <c r="BD53" s="9">
        <v>100</v>
      </c>
      <c r="BE53" s="9">
        <v>135</v>
      </c>
      <c r="BF53" s="10">
        <v>160</v>
      </c>
      <c r="BG53" s="11">
        <v>300</v>
      </c>
      <c r="BH53" s="9">
        <v>1263</v>
      </c>
      <c r="BI53" s="10">
        <v>165</v>
      </c>
      <c r="BJ53" s="11">
        <v>290</v>
      </c>
      <c r="BK53" s="9">
        <v>1218</v>
      </c>
      <c r="BL53" s="10">
        <v>89</v>
      </c>
      <c r="BM53" s="16">
        <v>1100</v>
      </c>
      <c r="BN53" s="16">
        <v>224</v>
      </c>
      <c r="BO53" s="16" t="s">
        <v>194</v>
      </c>
      <c r="BP53" s="11">
        <v>4</v>
      </c>
      <c r="BQ53" s="9">
        <v>3</v>
      </c>
      <c r="BR53" s="12">
        <v>1.8</v>
      </c>
      <c r="BS53" s="11" t="s">
        <v>163</v>
      </c>
      <c r="BT53" s="9">
        <f>VLOOKUP(BS11:BS134,BS153:BT154,2)</f>
        <v>15.6</v>
      </c>
      <c r="BU53" s="9">
        <f t="shared" si="15"/>
        <v>3718</v>
      </c>
      <c r="BV53" s="9">
        <f t="shared" si="18"/>
        <v>5.7719999999999994</v>
      </c>
      <c r="BW53" s="9">
        <v>37</v>
      </c>
      <c r="BX53" s="119">
        <f t="shared" si="16"/>
        <v>1.5524475524475523</v>
      </c>
      <c r="BY53" s="11" t="s">
        <v>165</v>
      </c>
      <c r="BZ53" s="9">
        <v>28</v>
      </c>
      <c r="CA53" s="10">
        <v>109</v>
      </c>
      <c r="CB53" s="10">
        <f t="shared" si="20"/>
        <v>3718</v>
      </c>
      <c r="CC53" s="10">
        <f t="shared" si="21"/>
        <v>30.52</v>
      </c>
      <c r="CD53" s="119">
        <f t="shared" si="22"/>
        <v>8.2087143625605172</v>
      </c>
      <c r="CE53" s="16">
        <v>39</v>
      </c>
      <c r="CF53" s="16">
        <v>2.1</v>
      </c>
      <c r="CG53" s="16">
        <v>200</v>
      </c>
      <c r="CH53" s="16">
        <v>7</v>
      </c>
      <c r="CI53" s="16">
        <v>55</v>
      </c>
      <c r="CJ53" s="14">
        <v>15</v>
      </c>
      <c r="CK53" s="11"/>
      <c r="CL53" s="10"/>
      <c r="CM53" s="11"/>
      <c r="CN53" s="10"/>
      <c r="CO53" s="11"/>
      <c r="CP53" s="10"/>
      <c r="CQ53" s="16"/>
      <c r="CR53" s="11"/>
      <c r="CS53" s="10"/>
      <c r="CT53" s="16"/>
      <c r="CU53" s="11"/>
      <c r="CV53" s="9"/>
      <c r="CW53" s="213">
        <f t="shared" si="23"/>
        <v>0</v>
      </c>
      <c r="CX53" s="11"/>
      <c r="CY53" s="10"/>
      <c r="CZ53" s="11"/>
      <c r="DA53" s="10"/>
      <c r="DB53" s="158"/>
      <c r="DC53" s="159"/>
      <c r="DD53" s="158"/>
      <c r="DE53" s="160"/>
      <c r="DF53" s="120"/>
    </row>
    <row r="54" spans="1:110" s="121" customFormat="1" ht="20.100000000000001" hidden="1" customHeight="1">
      <c r="A54" s="162">
        <v>42196</v>
      </c>
      <c r="B54" s="23">
        <v>1.2083333333333399</v>
      </c>
      <c r="C54" s="9">
        <v>1</v>
      </c>
      <c r="D54" s="9" t="s">
        <v>131</v>
      </c>
      <c r="E54" s="9" t="s">
        <v>135</v>
      </c>
      <c r="F54" s="9" t="s">
        <v>144</v>
      </c>
      <c r="G54" s="12" t="s">
        <v>146</v>
      </c>
      <c r="H54" s="11" t="s">
        <v>172</v>
      </c>
      <c r="I54" s="9">
        <v>16</v>
      </c>
      <c r="J54" s="9" t="s">
        <v>237</v>
      </c>
      <c r="K54" s="20">
        <v>14</v>
      </c>
      <c r="L54" s="9"/>
      <c r="M54" s="9">
        <v>80</v>
      </c>
      <c r="N54" s="9">
        <v>2820</v>
      </c>
      <c r="O54" s="9">
        <v>1100</v>
      </c>
      <c r="P54" s="24">
        <f t="shared" si="13"/>
        <v>946</v>
      </c>
      <c r="Q54" s="18">
        <f t="shared" si="14"/>
        <v>2.5610111999999998</v>
      </c>
      <c r="R54" s="11">
        <v>732</v>
      </c>
      <c r="S54" s="9">
        <v>1003</v>
      </c>
      <c r="T54" s="24">
        <f t="shared" si="17"/>
        <v>1072.5</v>
      </c>
      <c r="U54" s="20">
        <v>10.199999999999999</v>
      </c>
      <c r="V54" s="9">
        <v>160</v>
      </c>
      <c r="W54" s="13">
        <v>0.97499999999999998</v>
      </c>
      <c r="X54" s="9">
        <v>25</v>
      </c>
      <c r="Y54" s="9">
        <v>25</v>
      </c>
      <c r="Z54" s="12">
        <v>6</v>
      </c>
      <c r="AA54" s="15">
        <v>4.5999999999999996</v>
      </c>
      <c r="AB54" s="200">
        <v>-26</v>
      </c>
      <c r="AC54" s="200">
        <v>-31</v>
      </c>
      <c r="AD54" s="200">
        <v>-30</v>
      </c>
      <c r="AE54" s="200">
        <v>-31</v>
      </c>
      <c r="AF54" s="9">
        <v>50</v>
      </c>
      <c r="AG54" s="9"/>
      <c r="AH54" s="9">
        <v>100</v>
      </c>
      <c r="AI54" s="9">
        <v>100</v>
      </c>
      <c r="AJ54" s="12">
        <v>15</v>
      </c>
      <c r="AK54" s="11">
        <v>1100</v>
      </c>
      <c r="AL54" s="15">
        <v>1040</v>
      </c>
      <c r="AM54" s="24">
        <f t="shared" si="19"/>
        <v>60</v>
      </c>
      <c r="AN54" s="9">
        <v>56</v>
      </c>
      <c r="AO54" s="9">
        <v>75</v>
      </c>
      <c r="AP54" s="172">
        <v>4.3</v>
      </c>
      <c r="AQ54" s="9">
        <v>439</v>
      </c>
      <c r="AR54" s="9">
        <v>555</v>
      </c>
      <c r="AS54" s="10">
        <v>45</v>
      </c>
      <c r="AT54" s="11">
        <v>216</v>
      </c>
      <c r="AU54" s="10">
        <v>60</v>
      </c>
      <c r="AV54" s="11">
        <v>0</v>
      </c>
      <c r="AW54" s="12">
        <v>0</v>
      </c>
      <c r="AX54" s="11">
        <v>4460</v>
      </c>
      <c r="AY54" s="9">
        <v>25</v>
      </c>
      <c r="AZ54" s="9">
        <v>20</v>
      </c>
      <c r="BA54" s="9">
        <v>2</v>
      </c>
      <c r="BB54" s="12">
        <v>97</v>
      </c>
      <c r="BC54" s="11">
        <v>330</v>
      </c>
      <c r="BD54" s="9">
        <v>98.4</v>
      </c>
      <c r="BE54" s="9">
        <v>135</v>
      </c>
      <c r="BF54" s="10">
        <v>161</v>
      </c>
      <c r="BG54" s="11">
        <v>300</v>
      </c>
      <c r="BH54" s="9">
        <v>1263</v>
      </c>
      <c r="BI54" s="10">
        <v>162</v>
      </c>
      <c r="BJ54" s="11">
        <v>290</v>
      </c>
      <c r="BK54" s="9">
        <v>1218</v>
      </c>
      <c r="BL54" s="10">
        <v>90</v>
      </c>
      <c r="BM54" s="16">
        <v>1100</v>
      </c>
      <c r="BN54" s="16">
        <v>210</v>
      </c>
      <c r="BO54" s="16" t="s">
        <v>194</v>
      </c>
      <c r="BP54" s="11">
        <v>4</v>
      </c>
      <c r="BQ54" s="9">
        <v>3</v>
      </c>
      <c r="BR54" s="12">
        <v>1.8</v>
      </c>
      <c r="BS54" s="11" t="s">
        <v>163</v>
      </c>
      <c r="BT54" s="9">
        <f>VLOOKUP(BS11:BS134,BS153:BT154,2)</f>
        <v>15.6</v>
      </c>
      <c r="BU54" s="9">
        <f t="shared" si="15"/>
        <v>3718</v>
      </c>
      <c r="BV54" s="9">
        <f t="shared" si="18"/>
        <v>5.7719999999999994</v>
      </c>
      <c r="BW54" s="9">
        <v>37</v>
      </c>
      <c r="BX54" s="119">
        <f t="shared" si="16"/>
        <v>1.5524475524475523</v>
      </c>
      <c r="BY54" s="11" t="s">
        <v>165</v>
      </c>
      <c r="BZ54" s="9">
        <v>28</v>
      </c>
      <c r="CA54" s="10">
        <v>109</v>
      </c>
      <c r="CB54" s="10">
        <f t="shared" si="20"/>
        <v>3718</v>
      </c>
      <c r="CC54" s="10">
        <f t="shared" si="21"/>
        <v>30.52</v>
      </c>
      <c r="CD54" s="119">
        <f t="shared" si="22"/>
        <v>8.2087143625605172</v>
      </c>
      <c r="CE54" s="16">
        <v>39</v>
      </c>
      <c r="CF54" s="16">
        <v>2.1</v>
      </c>
      <c r="CG54" s="16">
        <v>200</v>
      </c>
      <c r="CH54" s="16">
        <v>5</v>
      </c>
      <c r="CI54" s="16">
        <v>55</v>
      </c>
      <c r="CJ54" s="14">
        <v>15</v>
      </c>
      <c r="CK54" s="11"/>
      <c r="CL54" s="10"/>
      <c r="CM54" s="11"/>
      <c r="CN54" s="10"/>
      <c r="CO54" s="11"/>
      <c r="CP54" s="10"/>
      <c r="CQ54" s="16"/>
      <c r="CR54" s="11"/>
      <c r="CS54" s="10"/>
      <c r="CT54" s="16"/>
      <c r="CU54" s="11"/>
      <c r="CV54" s="9"/>
      <c r="CW54" s="213">
        <f t="shared" si="23"/>
        <v>0</v>
      </c>
      <c r="CX54" s="11"/>
      <c r="CY54" s="10"/>
      <c r="CZ54" s="11"/>
      <c r="DA54" s="10"/>
      <c r="DB54" s="158"/>
      <c r="DC54" s="159"/>
      <c r="DD54" s="158"/>
      <c r="DE54" s="160"/>
      <c r="DF54" s="120"/>
    </row>
    <row r="55" spans="1:110" s="118" customFormat="1" ht="20.100000000000001" hidden="1" customHeight="1">
      <c r="A55" s="161">
        <v>42197</v>
      </c>
      <c r="B55" s="21">
        <v>0.54166666666666696</v>
      </c>
      <c r="C55" s="1">
        <v>3</v>
      </c>
      <c r="D55" s="1" t="s">
        <v>130</v>
      </c>
      <c r="E55" s="1" t="s">
        <v>136</v>
      </c>
      <c r="F55" s="1" t="s">
        <v>142</v>
      </c>
      <c r="G55" s="4" t="s">
        <v>147</v>
      </c>
      <c r="H55" s="3" t="s">
        <v>172</v>
      </c>
      <c r="I55" s="1">
        <v>16</v>
      </c>
      <c r="J55" s="1" t="s">
        <v>236</v>
      </c>
      <c r="K55" s="19">
        <v>14</v>
      </c>
      <c r="L55" s="1"/>
      <c r="M55" s="1">
        <v>80</v>
      </c>
      <c r="N55" s="1">
        <v>2800</v>
      </c>
      <c r="O55" s="1">
        <v>1000</v>
      </c>
      <c r="P55" s="22">
        <f t="shared" si="13"/>
        <v>860</v>
      </c>
      <c r="Q55" s="17">
        <f t="shared" si="14"/>
        <v>2.31168</v>
      </c>
      <c r="R55" s="3">
        <v>668</v>
      </c>
      <c r="S55" s="1">
        <v>1003</v>
      </c>
      <c r="T55" s="22">
        <f t="shared" si="17"/>
        <v>975</v>
      </c>
      <c r="U55" s="19">
        <v>10</v>
      </c>
      <c r="V55" s="1">
        <v>132</v>
      </c>
      <c r="W55" s="5">
        <v>0.97499999999999998</v>
      </c>
      <c r="X55" s="1">
        <v>25</v>
      </c>
      <c r="Y55" s="1">
        <v>25</v>
      </c>
      <c r="Z55" s="4">
        <v>5.8</v>
      </c>
      <c r="AA55" s="7">
        <v>4.4000000000000004</v>
      </c>
      <c r="AB55" s="199">
        <v>-26</v>
      </c>
      <c r="AC55" s="199">
        <v>-31</v>
      </c>
      <c r="AD55" s="199">
        <v>-30</v>
      </c>
      <c r="AE55" s="199">
        <v>-31</v>
      </c>
      <c r="AF55" s="1">
        <v>50</v>
      </c>
      <c r="AG55" s="1"/>
      <c r="AH55" s="1">
        <v>100</v>
      </c>
      <c r="AI55" s="1">
        <v>100</v>
      </c>
      <c r="AJ55" s="4">
        <v>15</v>
      </c>
      <c r="AK55" s="3">
        <v>927</v>
      </c>
      <c r="AL55" s="7">
        <v>944</v>
      </c>
      <c r="AM55" s="22">
        <f t="shared" si="19"/>
        <v>-17</v>
      </c>
      <c r="AN55" s="1">
        <v>52</v>
      </c>
      <c r="AO55" s="1">
        <v>75</v>
      </c>
      <c r="AP55" s="171">
        <v>4.3</v>
      </c>
      <c r="AQ55" s="1">
        <v>327</v>
      </c>
      <c r="AR55" s="1">
        <v>514</v>
      </c>
      <c r="AS55" s="2">
        <v>40</v>
      </c>
      <c r="AT55" s="3">
        <v>200</v>
      </c>
      <c r="AU55" s="2">
        <v>64</v>
      </c>
      <c r="AV55" s="3">
        <v>0</v>
      </c>
      <c r="AW55" s="4">
        <v>0</v>
      </c>
      <c r="AX55" s="3">
        <v>4215</v>
      </c>
      <c r="AY55" s="1">
        <v>30</v>
      </c>
      <c r="AZ55" s="1">
        <v>20</v>
      </c>
      <c r="BA55" s="1">
        <v>1.5</v>
      </c>
      <c r="BB55" s="4">
        <v>97</v>
      </c>
      <c r="BC55" s="3">
        <v>290</v>
      </c>
      <c r="BD55" s="1">
        <v>99.3</v>
      </c>
      <c r="BE55" s="1">
        <v>130</v>
      </c>
      <c r="BF55" s="2">
        <v>172</v>
      </c>
      <c r="BG55" s="3">
        <v>272</v>
      </c>
      <c r="BH55" s="1">
        <v>985</v>
      </c>
      <c r="BI55" s="2">
        <v>157</v>
      </c>
      <c r="BJ55" s="3">
        <v>262</v>
      </c>
      <c r="BK55" s="1">
        <v>953</v>
      </c>
      <c r="BL55" s="2">
        <v>86</v>
      </c>
      <c r="BM55" s="8">
        <v>1100</v>
      </c>
      <c r="BN55" s="8">
        <v>170</v>
      </c>
      <c r="BO55" s="8" t="s">
        <v>194</v>
      </c>
      <c r="BP55" s="3">
        <v>4</v>
      </c>
      <c r="BQ55" s="1">
        <v>3</v>
      </c>
      <c r="BR55" s="4">
        <v>1.8</v>
      </c>
      <c r="BS55" s="3" t="s">
        <v>163</v>
      </c>
      <c r="BT55" s="1">
        <f>VLOOKUP(BS11:BS134,BS153:BT154,2)</f>
        <v>15.6</v>
      </c>
      <c r="BU55" s="1">
        <f t="shared" si="15"/>
        <v>3380</v>
      </c>
      <c r="BV55" s="1">
        <f t="shared" si="18"/>
        <v>5.3039999999999994</v>
      </c>
      <c r="BW55" s="1">
        <v>34</v>
      </c>
      <c r="BX55" s="116">
        <f t="shared" si="16"/>
        <v>1.569230769230769</v>
      </c>
      <c r="BY55" s="3" t="s">
        <v>165</v>
      </c>
      <c r="BZ55" s="1">
        <v>28</v>
      </c>
      <c r="CA55" s="2">
        <v>109</v>
      </c>
      <c r="CB55" s="2">
        <f t="shared" si="20"/>
        <v>3380</v>
      </c>
      <c r="CC55" s="2">
        <f t="shared" si="21"/>
        <v>30.52</v>
      </c>
      <c r="CD55" s="116">
        <f t="shared" si="22"/>
        <v>9.0295857988165675</v>
      </c>
      <c r="CE55" s="8">
        <v>40</v>
      </c>
      <c r="CF55" s="8">
        <v>2</v>
      </c>
      <c r="CG55" s="8">
        <v>200</v>
      </c>
      <c r="CH55" s="8">
        <v>7</v>
      </c>
      <c r="CI55" s="8">
        <v>49.5</v>
      </c>
      <c r="CJ55" s="6">
        <v>15</v>
      </c>
      <c r="CK55" s="3"/>
      <c r="CL55" s="2"/>
      <c r="CM55" s="3"/>
      <c r="CN55" s="2"/>
      <c r="CO55" s="3"/>
      <c r="CP55" s="2"/>
      <c r="CQ55" s="8"/>
      <c r="CR55" s="3"/>
      <c r="CS55" s="2"/>
      <c r="CT55" s="8"/>
      <c r="CU55" s="3"/>
      <c r="CV55" s="1"/>
      <c r="CW55" s="212">
        <f t="shared" si="23"/>
        <v>0</v>
      </c>
      <c r="CX55" s="3"/>
      <c r="CY55" s="2"/>
      <c r="CZ55" s="3"/>
      <c r="DA55" s="2"/>
      <c r="DB55" s="155"/>
      <c r="DC55" s="156"/>
      <c r="DD55" s="155"/>
      <c r="DE55" s="157"/>
      <c r="DF55" s="117"/>
    </row>
    <row r="56" spans="1:110" s="118" customFormat="1" ht="20.100000000000001" hidden="1" customHeight="1">
      <c r="A56" s="161">
        <v>42197</v>
      </c>
      <c r="B56" s="21"/>
      <c r="C56" s="1">
        <v>3</v>
      </c>
      <c r="D56" s="1"/>
      <c r="E56" s="1"/>
      <c r="F56" s="1"/>
      <c r="G56" s="4"/>
      <c r="H56" s="3"/>
      <c r="I56" s="1"/>
      <c r="J56" s="1"/>
      <c r="K56" s="19"/>
      <c r="L56" s="1"/>
      <c r="M56" s="1"/>
      <c r="N56" s="1"/>
      <c r="O56" s="1"/>
      <c r="P56" s="22">
        <f t="shared" si="13"/>
        <v>0</v>
      </c>
      <c r="Q56" s="17">
        <f t="shared" si="14"/>
        <v>0</v>
      </c>
      <c r="R56" s="3"/>
      <c r="S56" s="1"/>
      <c r="T56" s="22">
        <f t="shared" si="17"/>
        <v>0</v>
      </c>
      <c r="U56" s="19"/>
      <c r="V56" s="1"/>
      <c r="W56" s="5"/>
      <c r="X56" s="1"/>
      <c r="Y56" s="1"/>
      <c r="Z56" s="4"/>
      <c r="AA56" s="7"/>
      <c r="AB56" s="199"/>
      <c r="AC56" s="199"/>
      <c r="AD56" s="199"/>
      <c r="AE56" s="199"/>
      <c r="AF56" s="1"/>
      <c r="AG56" s="1"/>
      <c r="AH56" s="1"/>
      <c r="AI56" s="1"/>
      <c r="AJ56" s="4"/>
      <c r="AK56" s="3"/>
      <c r="AL56" s="7"/>
      <c r="AM56" s="22">
        <f t="shared" si="19"/>
        <v>0</v>
      </c>
      <c r="AN56" s="1"/>
      <c r="AO56" s="1"/>
      <c r="AP56" s="171"/>
      <c r="AQ56" s="1"/>
      <c r="AR56" s="1"/>
      <c r="AS56" s="2"/>
      <c r="AT56" s="3"/>
      <c r="AU56" s="2"/>
      <c r="AV56" s="3"/>
      <c r="AW56" s="4"/>
      <c r="AX56" s="3"/>
      <c r="AY56" s="1"/>
      <c r="AZ56" s="1"/>
      <c r="BA56" s="1"/>
      <c r="BB56" s="4"/>
      <c r="BC56" s="3"/>
      <c r="BD56" s="1"/>
      <c r="BE56" s="1"/>
      <c r="BF56" s="2"/>
      <c r="BG56" s="3"/>
      <c r="BH56" s="1"/>
      <c r="BI56" s="2"/>
      <c r="BJ56" s="3"/>
      <c r="BK56" s="1"/>
      <c r="BL56" s="2"/>
      <c r="BM56" s="8"/>
      <c r="BN56" s="8"/>
      <c r="BO56" s="8"/>
      <c r="BP56" s="3"/>
      <c r="BQ56" s="1"/>
      <c r="BR56" s="4"/>
      <c r="BS56" s="3"/>
      <c r="BT56" s="1" t="e">
        <f>VLOOKUP(BS11:BS134,BS153:BT154,2)</f>
        <v>#N/A</v>
      </c>
      <c r="BU56" s="1">
        <f t="shared" si="15"/>
        <v>0</v>
      </c>
      <c r="BV56" s="1" t="e">
        <f t="shared" si="18"/>
        <v>#N/A</v>
      </c>
      <c r="BW56" s="1"/>
      <c r="BX56" s="116" t="e">
        <f t="shared" si="16"/>
        <v>#N/A</v>
      </c>
      <c r="BY56" s="3"/>
      <c r="BZ56" s="1"/>
      <c r="CA56" s="2">
        <v>109</v>
      </c>
      <c r="CB56" s="2">
        <f t="shared" si="20"/>
        <v>0</v>
      </c>
      <c r="CC56" s="2">
        <f t="shared" si="21"/>
        <v>0</v>
      </c>
      <c r="CD56" s="116" t="e">
        <f t="shared" si="22"/>
        <v>#DIV/0!</v>
      </c>
      <c r="CE56" s="8"/>
      <c r="CF56" s="8"/>
      <c r="CG56" s="8"/>
      <c r="CH56" s="8"/>
      <c r="CI56" s="8"/>
      <c r="CJ56" s="6"/>
      <c r="CK56" s="3"/>
      <c r="CL56" s="2"/>
      <c r="CM56" s="3"/>
      <c r="CN56" s="2"/>
      <c r="CO56" s="3"/>
      <c r="CP56" s="2"/>
      <c r="CQ56" s="8"/>
      <c r="CR56" s="3"/>
      <c r="CS56" s="2"/>
      <c r="CT56" s="8"/>
      <c r="CU56" s="3"/>
      <c r="CV56" s="1"/>
      <c r="CW56" s="212" t="e">
        <f t="shared" si="23"/>
        <v>#DIV/0!</v>
      </c>
      <c r="CX56" s="3"/>
      <c r="CY56" s="2"/>
      <c r="CZ56" s="3"/>
      <c r="DA56" s="2"/>
      <c r="DB56" s="155"/>
      <c r="DC56" s="156"/>
      <c r="DD56" s="155"/>
      <c r="DE56" s="157"/>
      <c r="DF56" s="117"/>
    </row>
    <row r="57" spans="1:110" s="121" customFormat="1" ht="20.100000000000001" hidden="1" customHeight="1">
      <c r="A57" s="162">
        <v>42197</v>
      </c>
      <c r="B57" s="23">
        <v>1.0104166666666701</v>
      </c>
      <c r="C57" s="9">
        <v>2</v>
      </c>
      <c r="D57" s="9" t="s">
        <v>132</v>
      </c>
      <c r="E57" s="9" t="s">
        <v>134</v>
      </c>
      <c r="F57" s="9" t="s">
        <v>140</v>
      </c>
      <c r="G57" s="12" t="s">
        <v>145</v>
      </c>
      <c r="H57" s="11" t="s">
        <v>172</v>
      </c>
      <c r="I57" s="9">
        <v>16</v>
      </c>
      <c r="J57" s="9"/>
      <c r="K57" s="20">
        <v>14</v>
      </c>
      <c r="L57" s="9"/>
      <c r="M57" s="9">
        <v>80</v>
      </c>
      <c r="N57" s="9">
        <v>2820</v>
      </c>
      <c r="O57" s="9">
        <v>1000</v>
      </c>
      <c r="P57" s="24">
        <f t="shared" si="13"/>
        <v>860</v>
      </c>
      <c r="Q57" s="18">
        <f t="shared" si="14"/>
        <v>2.328192</v>
      </c>
      <c r="R57" s="11"/>
      <c r="S57" s="9"/>
      <c r="T57" s="24">
        <f t="shared" si="17"/>
        <v>0</v>
      </c>
      <c r="U57" s="20"/>
      <c r="V57" s="9"/>
      <c r="W57" s="13"/>
      <c r="X57" s="9"/>
      <c r="Y57" s="9"/>
      <c r="Z57" s="12"/>
      <c r="AA57" s="15"/>
      <c r="AB57" s="200"/>
      <c r="AC57" s="200"/>
      <c r="AD57" s="200"/>
      <c r="AE57" s="200"/>
      <c r="AF57" s="9"/>
      <c r="AG57" s="9"/>
      <c r="AH57" s="9"/>
      <c r="AI57" s="9"/>
      <c r="AJ57" s="12"/>
      <c r="AK57" s="11"/>
      <c r="AL57" s="15"/>
      <c r="AM57" s="24">
        <f t="shared" si="19"/>
        <v>0</v>
      </c>
      <c r="AN57" s="9"/>
      <c r="AO57" s="9"/>
      <c r="AP57" s="172"/>
      <c r="AQ57" s="9"/>
      <c r="AR57" s="9"/>
      <c r="AS57" s="10"/>
      <c r="AT57" s="11"/>
      <c r="AU57" s="10"/>
      <c r="AV57" s="11"/>
      <c r="AW57" s="12"/>
      <c r="AX57" s="11"/>
      <c r="AY57" s="9"/>
      <c r="AZ57" s="9"/>
      <c r="BA57" s="9"/>
      <c r="BB57" s="12"/>
      <c r="BC57" s="11">
        <v>290</v>
      </c>
      <c r="BD57" s="9">
        <v>100</v>
      </c>
      <c r="BE57" s="9">
        <v>130</v>
      </c>
      <c r="BF57" s="10">
        <v>169</v>
      </c>
      <c r="BG57" s="11">
        <v>270</v>
      </c>
      <c r="BH57" s="9">
        <v>983</v>
      </c>
      <c r="BI57" s="10">
        <v>158</v>
      </c>
      <c r="BJ57" s="11">
        <v>260</v>
      </c>
      <c r="BK57" s="9">
        <v>939</v>
      </c>
      <c r="BL57" s="10">
        <v>85</v>
      </c>
      <c r="BM57" s="16">
        <v>1100</v>
      </c>
      <c r="BN57" s="16">
        <v>171</v>
      </c>
      <c r="BO57" s="16"/>
      <c r="BP57" s="11">
        <v>3.2</v>
      </c>
      <c r="BQ57" s="9">
        <v>3</v>
      </c>
      <c r="BR57" s="12">
        <v>1.8</v>
      </c>
      <c r="BS57" s="11" t="s">
        <v>163</v>
      </c>
      <c r="BT57" s="9">
        <f>VLOOKUP(BS11:BS134,BS153:BT154,2)</f>
        <v>15.6</v>
      </c>
      <c r="BU57" s="9">
        <f t="shared" si="15"/>
        <v>3380</v>
      </c>
      <c r="BV57" s="9">
        <f t="shared" si="18"/>
        <v>5.1479999999999997</v>
      </c>
      <c r="BW57" s="9">
        <v>33</v>
      </c>
      <c r="BX57" s="119">
        <f t="shared" si="16"/>
        <v>1.523076923076923</v>
      </c>
      <c r="BY57" s="11" t="s">
        <v>165</v>
      </c>
      <c r="BZ57" s="9">
        <v>30</v>
      </c>
      <c r="CA57" s="10">
        <v>109</v>
      </c>
      <c r="CB57" s="10">
        <f t="shared" si="20"/>
        <v>3380</v>
      </c>
      <c r="CC57" s="10">
        <f t="shared" si="21"/>
        <v>32.700000000000003</v>
      </c>
      <c r="CD57" s="119">
        <f t="shared" si="22"/>
        <v>9.6745562130177518</v>
      </c>
      <c r="CE57" s="16">
        <v>40</v>
      </c>
      <c r="CF57" s="16">
        <v>2</v>
      </c>
      <c r="CG57" s="16">
        <v>200</v>
      </c>
      <c r="CH57" s="16">
        <v>6</v>
      </c>
      <c r="CI57" s="16">
        <v>51</v>
      </c>
      <c r="CJ57" s="14">
        <v>15</v>
      </c>
      <c r="CK57" s="11"/>
      <c r="CL57" s="10"/>
      <c r="CM57" s="11"/>
      <c r="CN57" s="10"/>
      <c r="CO57" s="11"/>
      <c r="CP57" s="10"/>
      <c r="CQ57" s="16"/>
      <c r="CR57" s="11"/>
      <c r="CS57" s="10"/>
      <c r="CT57" s="16"/>
      <c r="CU57" s="11"/>
      <c r="CV57" s="9"/>
      <c r="CW57" s="213">
        <f t="shared" si="23"/>
        <v>0</v>
      </c>
      <c r="CX57" s="11"/>
      <c r="CY57" s="10"/>
      <c r="CZ57" s="11"/>
      <c r="DA57" s="10"/>
      <c r="DB57" s="158"/>
      <c r="DC57" s="159"/>
      <c r="DD57" s="158"/>
      <c r="DE57" s="160"/>
      <c r="DF57" s="120"/>
    </row>
    <row r="58" spans="1:110" s="121" customFormat="1" ht="20.100000000000001" hidden="1" customHeight="1">
      <c r="A58" s="162">
        <v>42197</v>
      </c>
      <c r="B58" s="23"/>
      <c r="C58" s="9">
        <v>2</v>
      </c>
      <c r="D58" s="9"/>
      <c r="E58" s="9"/>
      <c r="F58" s="9"/>
      <c r="G58" s="12"/>
      <c r="H58" s="11"/>
      <c r="I58" s="9"/>
      <c r="J58" s="9"/>
      <c r="K58" s="20"/>
      <c r="L58" s="9"/>
      <c r="M58" s="9"/>
      <c r="N58" s="9"/>
      <c r="O58" s="9"/>
      <c r="P58" s="24">
        <f t="shared" si="13"/>
        <v>0</v>
      </c>
      <c r="Q58" s="18">
        <f t="shared" si="14"/>
        <v>0</v>
      </c>
      <c r="R58" s="11"/>
      <c r="S58" s="9"/>
      <c r="T58" s="24">
        <f t="shared" si="17"/>
        <v>0</v>
      </c>
      <c r="U58" s="20"/>
      <c r="V58" s="9"/>
      <c r="W58" s="13"/>
      <c r="X58" s="9"/>
      <c r="Y58" s="9"/>
      <c r="Z58" s="12"/>
      <c r="AA58" s="15"/>
      <c r="AB58" s="200"/>
      <c r="AC58" s="200"/>
      <c r="AD58" s="200"/>
      <c r="AE58" s="200"/>
      <c r="AF58" s="9"/>
      <c r="AG58" s="9"/>
      <c r="AH58" s="9"/>
      <c r="AI58" s="9"/>
      <c r="AJ58" s="12"/>
      <c r="AK58" s="11"/>
      <c r="AL58" s="15"/>
      <c r="AM58" s="24">
        <f t="shared" si="19"/>
        <v>0</v>
      </c>
      <c r="AN58" s="9"/>
      <c r="AO58" s="9"/>
      <c r="AP58" s="172"/>
      <c r="AQ58" s="9"/>
      <c r="AR58" s="9"/>
      <c r="AS58" s="10"/>
      <c r="AT58" s="11"/>
      <c r="AU58" s="10"/>
      <c r="AV58" s="11"/>
      <c r="AW58" s="12"/>
      <c r="AX58" s="11"/>
      <c r="AY58" s="9"/>
      <c r="AZ58" s="9"/>
      <c r="BA58" s="9"/>
      <c r="BB58" s="12"/>
      <c r="BC58" s="11"/>
      <c r="BD58" s="9"/>
      <c r="BE58" s="9"/>
      <c r="BF58" s="10"/>
      <c r="BG58" s="11"/>
      <c r="BH58" s="9"/>
      <c r="BI58" s="10"/>
      <c r="BJ58" s="11"/>
      <c r="BK58" s="9"/>
      <c r="BL58" s="10"/>
      <c r="BM58" s="16"/>
      <c r="BN58" s="16"/>
      <c r="BO58" s="16"/>
      <c r="BP58" s="11"/>
      <c r="BQ58" s="9"/>
      <c r="BR58" s="12"/>
      <c r="BS58" s="11"/>
      <c r="BT58" s="9" t="e">
        <f>VLOOKUP(BS11:BS134,BS153:BT154,2)</f>
        <v>#N/A</v>
      </c>
      <c r="BU58" s="9">
        <f t="shared" si="15"/>
        <v>0</v>
      </c>
      <c r="BV58" s="9" t="e">
        <f t="shared" si="18"/>
        <v>#N/A</v>
      </c>
      <c r="BW58" s="9"/>
      <c r="BX58" s="119" t="e">
        <f t="shared" si="16"/>
        <v>#N/A</v>
      </c>
      <c r="BY58" s="11"/>
      <c r="BZ58" s="9"/>
      <c r="CA58" s="10">
        <v>109</v>
      </c>
      <c r="CB58" s="10">
        <f t="shared" si="20"/>
        <v>0</v>
      </c>
      <c r="CC58" s="10">
        <f t="shared" si="21"/>
        <v>0</v>
      </c>
      <c r="CD58" s="119" t="e">
        <f t="shared" si="22"/>
        <v>#DIV/0!</v>
      </c>
      <c r="CE58" s="16"/>
      <c r="CF58" s="16"/>
      <c r="CG58" s="16"/>
      <c r="CH58" s="16"/>
      <c r="CI58" s="16"/>
      <c r="CJ58" s="14"/>
      <c r="CK58" s="11"/>
      <c r="CL58" s="10"/>
      <c r="CM58" s="11"/>
      <c r="CN58" s="10"/>
      <c r="CO58" s="11"/>
      <c r="CP58" s="10"/>
      <c r="CQ58" s="16"/>
      <c r="CR58" s="11"/>
      <c r="CS58" s="10"/>
      <c r="CT58" s="16"/>
      <c r="CU58" s="11"/>
      <c r="CV58" s="9"/>
      <c r="CW58" s="213" t="e">
        <f t="shared" si="23"/>
        <v>#DIV/0!</v>
      </c>
      <c r="CX58" s="11"/>
      <c r="CY58" s="10"/>
      <c r="CZ58" s="11"/>
      <c r="DA58" s="10"/>
      <c r="DB58" s="158"/>
      <c r="DC58" s="159"/>
      <c r="DD58" s="158"/>
      <c r="DE58" s="160"/>
      <c r="DF58" s="120"/>
    </row>
    <row r="59" spans="1:110" s="118" customFormat="1" ht="20.100000000000001" hidden="1" customHeight="1">
      <c r="A59" s="161">
        <v>42198</v>
      </c>
      <c r="B59" s="21">
        <v>0.55208333333333304</v>
      </c>
      <c r="C59" s="1">
        <v>4</v>
      </c>
      <c r="D59" s="1" t="s">
        <v>133</v>
      </c>
      <c r="E59" s="1" t="s">
        <v>136</v>
      </c>
      <c r="F59" s="1" t="s">
        <v>139</v>
      </c>
      <c r="G59" s="4" t="s">
        <v>143</v>
      </c>
      <c r="H59" s="3" t="s">
        <v>172</v>
      </c>
      <c r="I59" s="1">
        <v>16</v>
      </c>
      <c r="J59" s="1"/>
      <c r="K59" s="19">
        <v>14</v>
      </c>
      <c r="L59" s="1"/>
      <c r="M59" s="1">
        <v>80</v>
      </c>
      <c r="N59" s="1">
        <v>2820</v>
      </c>
      <c r="O59" s="1">
        <v>1000</v>
      </c>
      <c r="P59" s="22">
        <f t="shared" si="13"/>
        <v>860</v>
      </c>
      <c r="Q59" s="17">
        <f t="shared" si="14"/>
        <v>2.328192</v>
      </c>
      <c r="R59" s="3">
        <v>669</v>
      </c>
      <c r="S59" s="1">
        <v>1003</v>
      </c>
      <c r="T59" s="22">
        <f t="shared" si="17"/>
        <v>977</v>
      </c>
      <c r="U59" s="19">
        <v>10</v>
      </c>
      <c r="V59" s="1">
        <v>133</v>
      </c>
      <c r="W59" s="5">
        <v>0.97699999999999998</v>
      </c>
      <c r="X59" s="1">
        <v>25</v>
      </c>
      <c r="Y59" s="1">
        <v>25</v>
      </c>
      <c r="Z59" s="4">
        <v>6</v>
      </c>
      <c r="AA59" s="7">
        <v>4.4000000000000004</v>
      </c>
      <c r="AB59" s="199">
        <v>-27</v>
      </c>
      <c r="AC59" s="199">
        <v>-31</v>
      </c>
      <c r="AD59" s="199">
        <v>-31</v>
      </c>
      <c r="AE59" s="199">
        <v>-32</v>
      </c>
      <c r="AF59" s="1">
        <v>50</v>
      </c>
      <c r="AG59" s="1"/>
      <c r="AH59" s="1">
        <v>100</v>
      </c>
      <c r="AI59" s="1">
        <v>100</v>
      </c>
      <c r="AJ59" s="4">
        <v>15</v>
      </c>
      <c r="AK59" s="3">
        <v>926</v>
      </c>
      <c r="AL59" s="7">
        <v>940</v>
      </c>
      <c r="AM59" s="22">
        <f t="shared" si="19"/>
        <v>-14</v>
      </c>
      <c r="AN59" s="1">
        <v>54</v>
      </c>
      <c r="AO59" s="1">
        <v>75</v>
      </c>
      <c r="AP59" s="171">
        <v>4.3</v>
      </c>
      <c r="AQ59" s="1">
        <v>300</v>
      </c>
      <c r="AR59" s="1">
        <v>520</v>
      </c>
      <c r="AS59" s="2">
        <v>35</v>
      </c>
      <c r="AT59" s="3">
        <v>200</v>
      </c>
      <c r="AU59" s="2">
        <v>64</v>
      </c>
      <c r="AV59" s="3">
        <v>0</v>
      </c>
      <c r="AW59" s="4">
        <v>0</v>
      </c>
      <c r="AX59" s="3">
        <v>4988</v>
      </c>
      <c r="AY59" s="1">
        <v>30</v>
      </c>
      <c r="AZ59" s="1">
        <v>20</v>
      </c>
      <c r="BA59" s="1">
        <v>1.5</v>
      </c>
      <c r="BB59" s="4">
        <v>98</v>
      </c>
      <c r="BC59" s="3">
        <v>290</v>
      </c>
      <c r="BD59" s="1">
        <v>100</v>
      </c>
      <c r="BE59" s="1">
        <v>131</v>
      </c>
      <c r="BF59" s="2">
        <v>174</v>
      </c>
      <c r="BG59" s="3">
        <v>275</v>
      </c>
      <c r="BH59" s="1">
        <v>1007</v>
      </c>
      <c r="BI59" s="2">
        <v>158</v>
      </c>
      <c r="BJ59" s="3">
        <v>265</v>
      </c>
      <c r="BK59" s="1">
        <v>957</v>
      </c>
      <c r="BL59" s="2">
        <v>83</v>
      </c>
      <c r="BM59" s="8">
        <v>1100</v>
      </c>
      <c r="BN59" s="8">
        <v>171</v>
      </c>
      <c r="BO59" s="8" t="s">
        <v>194</v>
      </c>
      <c r="BP59" s="3">
        <v>3.2</v>
      </c>
      <c r="BQ59" s="1">
        <v>3</v>
      </c>
      <c r="BR59" s="4">
        <v>1.8</v>
      </c>
      <c r="BS59" s="3" t="s">
        <v>163</v>
      </c>
      <c r="BT59" s="1">
        <f>VLOOKUP(BS11:BS134,BS153:BT154,2)</f>
        <v>15.6</v>
      </c>
      <c r="BU59" s="1">
        <f t="shared" si="15"/>
        <v>3380</v>
      </c>
      <c r="BV59" s="1">
        <f t="shared" si="18"/>
        <v>5.1479999999999997</v>
      </c>
      <c r="BW59" s="1">
        <v>33</v>
      </c>
      <c r="BX59" s="116">
        <f t="shared" si="16"/>
        <v>1.523076923076923</v>
      </c>
      <c r="BY59" s="3" t="s">
        <v>165</v>
      </c>
      <c r="BZ59" s="1">
        <v>30</v>
      </c>
      <c r="CA59" s="2">
        <v>109</v>
      </c>
      <c r="CB59" s="2">
        <f t="shared" si="20"/>
        <v>3380</v>
      </c>
      <c r="CC59" s="2">
        <f t="shared" si="21"/>
        <v>32.700000000000003</v>
      </c>
      <c r="CD59" s="116">
        <f t="shared" si="22"/>
        <v>9.6745562130177518</v>
      </c>
      <c r="CE59" s="8">
        <v>40</v>
      </c>
      <c r="CF59" s="8">
        <v>2</v>
      </c>
      <c r="CG59" s="8">
        <v>200</v>
      </c>
      <c r="CH59" s="8">
        <v>5</v>
      </c>
      <c r="CI59" s="8">
        <v>51</v>
      </c>
      <c r="CJ59" s="6">
        <v>15</v>
      </c>
      <c r="CK59" s="3"/>
      <c r="CL59" s="2"/>
      <c r="CM59" s="3"/>
      <c r="CN59" s="2"/>
      <c r="CO59" s="3"/>
      <c r="CP59" s="2"/>
      <c r="CQ59" s="8"/>
      <c r="CR59" s="3"/>
      <c r="CS59" s="2"/>
      <c r="CT59" s="8"/>
      <c r="CU59" s="3"/>
      <c r="CV59" s="1"/>
      <c r="CW59" s="212">
        <f t="shared" si="23"/>
        <v>0</v>
      </c>
      <c r="CX59" s="3"/>
      <c r="CY59" s="2"/>
      <c r="CZ59" s="3"/>
      <c r="DA59" s="2"/>
      <c r="DB59" s="155"/>
      <c r="DC59" s="156"/>
      <c r="DD59" s="155"/>
      <c r="DE59" s="157"/>
      <c r="DF59" s="117"/>
    </row>
    <row r="60" spans="1:110" s="118" customFormat="1" ht="20.100000000000001" hidden="1" customHeight="1">
      <c r="A60" s="161">
        <v>42198</v>
      </c>
      <c r="B60" s="21"/>
      <c r="C60" s="1">
        <v>4</v>
      </c>
      <c r="D60" s="1"/>
      <c r="E60" s="1"/>
      <c r="F60" s="1"/>
      <c r="G60" s="4"/>
      <c r="H60" s="3"/>
      <c r="I60" s="1"/>
      <c r="J60" s="1"/>
      <c r="K60" s="19"/>
      <c r="L60" s="1"/>
      <c r="M60" s="1"/>
      <c r="N60" s="1"/>
      <c r="O60" s="1"/>
      <c r="P60" s="22">
        <f t="shared" si="13"/>
        <v>0</v>
      </c>
      <c r="Q60" s="17">
        <f t="shared" si="14"/>
        <v>0</v>
      </c>
      <c r="R60" s="3"/>
      <c r="S60" s="1"/>
      <c r="T60" s="22">
        <f t="shared" si="17"/>
        <v>0</v>
      </c>
      <c r="U60" s="19"/>
      <c r="V60" s="1"/>
      <c r="W60" s="5"/>
      <c r="X60" s="1"/>
      <c r="Y60" s="1"/>
      <c r="Z60" s="4"/>
      <c r="AA60" s="7"/>
      <c r="AB60" s="199"/>
      <c r="AC60" s="199"/>
      <c r="AD60" s="199"/>
      <c r="AE60" s="199"/>
      <c r="AF60" s="1"/>
      <c r="AG60" s="1"/>
      <c r="AH60" s="1"/>
      <c r="AI60" s="1"/>
      <c r="AJ60" s="4"/>
      <c r="AK60" s="3"/>
      <c r="AL60" s="7"/>
      <c r="AM60" s="22">
        <f t="shared" si="19"/>
        <v>0</v>
      </c>
      <c r="AN60" s="1"/>
      <c r="AO60" s="1"/>
      <c r="AP60" s="171"/>
      <c r="AQ60" s="1"/>
      <c r="AR60" s="1"/>
      <c r="AS60" s="2"/>
      <c r="AT60" s="3"/>
      <c r="AU60" s="2"/>
      <c r="AV60" s="3"/>
      <c r="AW60" s="4"/>
      <c r="AX60" s="3"/>
      <c r="AY60" s="1"/>
      <c r="AZ60" s="1"/>
      <c r="BA60" s="1"/>
      <c r="BB60" s="4"/>
      <c r="BC60" s="3"/>
      <c r="BD60" s="1"/>
      <c r="BE60" s="1"/>
      <c r="BF60" s="2"/>
      <c r="BG60" s="3"/>
      <c r="BH60" s="1"/>
      <c r="BI60" s="2"/>
      <c r="BJ60" s="3"/>
      <c r="BK60" s="1"/>
      <c r="BL60" s="2"/>
      <c r="BM60" s="8"/>
      <c r="BN60" s="8"/>
      <c r="BO60" s="8"/>
      <c r="BP60" s="3"/>
      <c r="BQ60" s="1"/>
      <c r="BR60" s="4"/>
      <c r="BS60" s="3"/>
      <c r="BT60" s="1" t="e">
        <f>VLOOKUP(BS11:BS134,BS153:BT154,2)</f>
        <v>#N/A</v>
      </c>
      <c r="BU60" s="1">
        <f t="shared" si="15"/>
        <v>0</v>
      </c>
      <c r="BV60" s="1" t="e">
        <f t="shared" si="18"/>
        <v>#N/A</v>
      </c>
      <c r="BW60" s="1"/>
      <c r="BX60" s="116" t="e">
        <f t="shared" si="16"/>
        <v>#N/A</v>
      </c>
      <c r="BY60" s="3"/>
      <c r="BZ60" s="1"/>
      <c r="CA60" s="2">
        <v>109</v>
      </c>
      <c r="CB60" s="2">
        <f t="shared" si="20"/>
        <v>0</v>
      </c>
      <c r="CC60" s="2">
        <f t="shared" si="21"/>
        <v>0</v>
      </c>
      <c r="CD60" s="116" t="e">
        <f t="shared" si="22"/>
        <v>#DIV/0!</v>
      </c>
      <c r="CE60" s="8"/>
      <c r="CF60" s="8"/>
      <c r="CG60" s="8"/>
      <c r="CH60" s="8"/>
      <c r="CI60" s="8"/>
      <c r="CJ60" s="6"/>
      <c r="CK60" s="3"/>
      <c r="CL60" s="2"/>
      <c r="CM60" s="3"/>
      <c r="CN60" s="2"/>
      <c r="CO60" s="3"/>
      <c r="CP60" s="2"/>
      <c r="CQ60" s="8"/>
      <c r="CR60" s="3"/>
      <c r="CS60" s="2"/>
      <c r="CT60" s="8"/>
      <c r="CU60" s="3"/>
      <c r="CV60" s="1"/>
      <c r="CW60" s="212" t="e">
        <f t="shared" si="23"/>
        <v>#DIV/0!</v>
      </c>
      <c r="CX60" s="3"/>
      <c r="CY60" s="2"/>
      <c r="CZ60" s="3"/>
      <c r="DA60" s="2"/>
      <c r="DB60" s="155"/>
      <c r="DC60" s="156"/>
      <c r="DD60" s="155"/>
      <c r="DE60" s="157"/>
      <c r="DF60" s="117"/>
    </row>
    <row r="61" spans="1:110" s="121" customFormat="1" ht="20.100000000000001" hidden="1" customHeight="1">
      <c r="A61" s="162">
        <v>42198</v>
      </c>
      <c r="B61" s="23"/>
      <c r="C61" s="9">
        <v>3</v>
      </c>
      <c r="D61" s="9"/>
      <c r="E61" s="9"/>
      <c r="F61" s="9"/>
      <c r="G61" s="12"/>
      <c r="H61" s="11"/>
      <c r="I61" s="9"/>
      <c r="J61" s="9"/>
      <c r="K61" s="20"/>
      <c r="L61" s="9"/>
      <c r="M61" s="9"/>
      <c r="N61" s="9"/>
      <c r="O61" s="9"/>
      <c r="P61" s="24">
        <f t="shared" si="13"/>
        <v>0</v>
      </c>
      <c r="Q61" s="18">
        <f t="shared" si="14"/>
        <v>0</v>
      </c>
      <c r="R61" s="11"/>
      <c r="S61" s="9"/>
      <c r="T61" s="24">
        <f t="shared" si="17"/>
        <v>0</v>
      </c>
      <c r="U61" s="20"/>
      <c r="V61" s="9"/>
      <c r="W61" s="13"/>
      <c r="X61" s="9"/>
      <c r="Y61" s="9"/>
      <c r="Z61" s="12"/>
      <c r="AA61" s="15"/>
      <c r="AB61" s="200"/>
      <c r="AC61" s="200"/>
      <c r="AD61" s="200"/>
      <c r="AE61" s="200"/>
      <c r="AF61" s="9"/>
      <c r="AG61" s="9"/>
      <c r="AH61" s="9"/>
      <c r="AI61" s="9"/>
      <c r="AJ61" s="12"/>
      <c r="AK61" s="11"/>
      <c r="AL61" s="15"/>
      <c r="AM61" s="24">
        <f t="shared" si="19"/>
        <v>0</v>
      </c>
      <c r="AN61" s="9"/>
      <c r="AO61" s="9"/>
      <c r="AP61" s="172"/>
      <c r="AQ61" s="9"/>
      <c r="AR61" s="9"/>
      <c r="AS61" s="10"/>
      <c r="AT61" s="11"/>
      <c r="AU61" s="10"/>
      <c r="AV61" s="11"/>
      <c r="AW61" s="12"/>
      <c r="AX61" s="11"/>
      <c r="AY61" s="9"/>
      <c r="AZ61" s="9"/>
      <c r="BA61" s="9"/>
      <c r="BB61" s="12"/>
      <c r="BC61" s="11"/>
      <c r="BD61" s="9"/>
      <c r="BE61" s="9"/>
      <c r="BF61" s="10"/>
      <c r="BG61" s="11"/>
      <c r="BH61" s="9"/>
      <c r="BI61" s="10"/>
      <c r="BJ61" s="11"/>
      <c r="BK61" s="9"/>
      <c r="BL61" s="10"/>
      <c r="BM61" s="16"/>
      <c r="BN61" s="16"/>
      <c r="BO61" s="16"/>
      <c r="BP61" s="11"/>
      <c r="BQ61" s="9"/>
      <c r="BR61" s="12"/>
      <c r="BS61" s="11"/>
      <c r="BT61" s="9" t="e">
        <f>VLOOKUP(BS11:BS134,BS153:BT154,2)</f>
        <v>#N/A</v>
      </c>
      <c r="BU61" s="9">
        <f t="shared" si="15"/>
        <v>0</v>
      </c>
      <c r="BV61" s="9" t="e">
        <f t="shared" si="18"/>
        <v>#N/A</v>
      </c>
      <c r="BW61" s="9"/>
      <c r="BX61" s="119" t="e">
        <f t="shared" si="16"/>
        <v>#N/A</v>
      </c>
      <c r="BY61" s="11"/>
      <c r="BZ61" s="9"/>
      <c r="CA61" s="10">
        <v>109</v>
      </c>
      <c r="CB61" s="10">
        <f t="shared" si="20"/>
        <v>0</v>
      </c>
      <c r="CC61" s="10">
        <f t="shared" si="21"/>
        <v>0</v>
      </c>
      <c r="CD61" s="119" t="e">
        <f t="shared" si="22"/>
        <v>#DIV/0!</v>
      </c>
      <c r="CE61" s="16"/>
      <c r="CF61" s="16"/>
      <c r="CG61" s="16"/>
      <c r="CH61" s="16"/>
      <c r="CI61" s="16"/>
      <c r="CJ61" s="14"/>
      <c r="CK61" s="11"/>
      <c r="CL61" s="10"/>
      <c r="CM61" s="11"/>
      <c r="CN61" s="10"/>
      <c r="CO61" s="11"/>
      <c r="CP61" s="10"/>
      <c r="CQ61" s="16"/>
      <c r="CR61" s="11"/>
      <c r="CS61" s="10"/>
      <c r="CT61" s="16"/>
      <c r="CU61" s="11"/>
      <c r="CV61" s="9"/>
      <c r="CW61" s="213" t="e">
        <f t="shared" si="23"/>
        <v>#DIV/0!</v>
      </c>
      <c r="CX61" s="11"/>
      <c r="CY61" s="10"/>
      <c r="CZ61" s="11"/>
      <c r="DA61" s="10"/>
      <c r="DB61" s="158"/>
      <c r="DC61" s="159"/>
      <c r="DD61" s="158"/>
      <c r="DE61" s="160"/>
      <c r="DF61" s="120"/>
    </row>
    <row r="62" spans="1:110" s="121" customFormat="1" ht="18.75" hidden="1" customHeight="1">
      <c r="A62" s="162">
        <v>42198</v>
      </c>
      <c r="B62" s="23"/>
      <c r="C62" s="9">
        <v>3</v>
      </c>
      <c r="D62" s="9"/>
      <c r="E62" s="9"/>
      <c r="F62" s="9"/>
      <c r="G62" s="12"/>
      <c r="H62" s="11"/>
      <c r="I62" s="9"/>
      <c r="J62" s="9"/>
      <c r="K62" s="20"/>
      <c r="L62" s="9"/>
      <c r="M62" s="9"/>
      <c r="N62" s="9"/>
      <c r="O62" s="9"/>
      <c r="P62" s="24">
        <f t="shared" si="13"/>
        <v>0</v>
      </c>
      <c r="Q62" s="18">
        <f t="shared" si="14"/>
        <v>0</v>
      </c>
      <c r="R62" s="11"/>
      <c r="S62" s="9"/>
      <c r="T62" s="24">
        <f t="shared" si="17"/>
        <v>0</v>
      </c>
      <c r="U62" s="20"/>
      <c r="V62" s="9"/>
      <c r="W62" s="13"/>
      <c r="X62" s="9"/>
      <c r="Y62" s="9"/>
      <c r="Z62" s="12"/>
      <c r="AA62" s="15"/>
      <c r="AB62" s="200"/>
      <c r="AC62" s="200"/>
      <c r="AD62" s="200"/>
      <c r="AE62" s="200"/>
      <c r="AF62" s="9"/>
      <c r="AG62" s="9"/>
      <c r="AH62" s="9"/>
      <c r="AI62" s="9"/>
      <c r="AJ62" s="12"/>
      <c r="AK62" s="11"/>
      <c r="AL62" s="15"/>
      <c r="AM62" s="24">
        <f t="shared" si="19"/>
        <v>0</v>
      </c>
      <c r="AN62" s="9"/>
      <c r="AO62" s="9"/>
      <c r="AP62" s="172"/>
      <c r="AQ62" s="9"/>
      <c r="AR62" s="9"/>
      <c r="AS62" s="10"/>
      <c r="AT62" s="11"/>
      <c r="AU62" s="10"/>
      <c r="AV62" s="11"/>
      <c r="AW62" s="12"/>
      <c r="AX62" s="11"/>
      <c r="AY62" s="9"/>
      <c r="AZ62" s="9"/>
      <c r="BA62" s="9"/>
      <c r="BB62" s="12"/>
      <c r="BC62" s="11"/>
      <c r="BD62" s="9"/>
      <c r="BE62" s="9"/>
      <c r="BF62" s="10"/>
      <c r="BG62" s="11"/>
      <c r="BH62" s="9"/>
      <c r="BI62" s="10"/>
      <c r="BJ62" s="11"/>
      <c r="BK62" s="9"/>
      <c r="BL62" s="10"/>
      <c r="BM62" s="16"/>
      <c r="BN62" s="16"/>
      <c r="BO62" s="16"/>
      <c r="BP62" s="11"/>
      <c r="BQ62" s="9"/>
      <c r="BR62" s="12"/>
      <c r="BS62" s="11"/>
      <c r="BT62" s="9" t="e">
        <f>VLOOKUP(BS11:BS134,BS153:BT154,2)</f>
        <v>#N/A</v>
      </c>
      <c r="BU62" s="9">
        <f t="shared" si="15"/>
        <v>0</v>
      </c>
      <c r="BV62" s="9" t="e">
        <f t="shared" si="18"/>
        <v>#N/A</v>
      </c>
      <c r="BW62" s="9"/>
      <c r="BX62" s="119" t="e">
        <f t="shared" si="16"/>
        <v>#N/A</v>
      </c>
      <c r="BY62" s="11"/>
      <c r="BZ62" s="9"/>
      <c r="CA62" s="10">
        <v>109</v>
      </c>
      <c r="CB62" s="10">
        <f t="shared" si="20"/>
        <v>0</v>
      </c>
      <c r="CC62" s="10">
        <f t="shared" si="21"/>
        <v>0</v>
      </c>
      <c r="CD62" s="119" t="e">
        <f t="shared" si="22"/>
        <v>#DIV/0!</v>
      </c>
      <c r="CE62" s="16"/>
      <c r="CF62" s="16"/>
      <c r="CG62" s="16"/>
      <c r="CH62" s="16"/>
      <c r="CI62" s="16"/>
      <c r="CJ62" s="14"/>
      <c r="CK62" s="11"/>
      <c r="CL62" s="10"/>
      <c r="CM62" s="11"/>
      <c r="CN62" s="10"/>
      <c r="CO62" s="11"/>
      <c r="CP62" s="10"/>
      <c r="CQ62" s="16"/>
      <c r="CR62" s="11"/>
      <c r="CS62" s="10"/>
      <c r="CT62" s="16"/>
      <c r="CU62" s="11"/>
      <c r="CV62" s="9"/>
      <c r="CW62" s="213" t="e">
        <f t="shared" si="23"/>
        <v>#DIV/0!</v>
      </c>
      <c r="CX62" s="11"/>
      <c r="CY62" s="10"/>
      <c r="CZ62" s="11"/>
      <c r="DA62" s="10"/>
      <c r="DB62" s="158"/>
      <c r="DC62" s="159"/>
      <c r="DD62" s="158"/>
      <c r="DE62" s="160"/>
      <c r="DF62" s="120"/>
    </row>
    <row r="63" spans="1:110" s="118" customFormat="1" ht="20.100000000000001" hidden="1" customHeight="1">
      <c r="A63" s="161">
        <v>42199</v>
      </c>
      <c r="B63" s="21"/>
      <c r="C63" s="1">
        <v>1</v>
      </c>
      <c r="D63" s="1"/>
      <c r="E63" s="1"/>
      <c r="F63" s="1"/>
      <c r="G63" s="4"/>
      <c r="H63" s="3"/>
      <c r="I63" s="1"/>
      <c r="J63" s="1"/>
      <c r="K63" s="19"/>
      <c r="L63" s="1"/>
      <c r="M63" s="1"/>
      <c r="N63" s="1"/>
      <c r="O63" s="1"/>
      <c r="P63" s="22">
        <f t="shared" si="13"/>
        <v>0</v>
      </c>
      <c r="Q63" s="17">
        <f t="shared" si="14"/>
        <v>0</v>
      </c>
      <c r="R63" s="3"/>
      <c r="S63" s="1"/>
      <c r="T63" s="22">
        <f t="shared" si="17"/>
        <v>0</v>
      </c>
      <c r="U63" s="19"/>
      <c r="V63" s="1"/>
      <c r="W63" s="5"/>
      <c r="X63" s="1"/>
      <c r="Y63" s="1"/>
      <c r="Z63" s="4"/>
      <c r="AA63" s="7"/>
      <c r="AB63" s="199"/>
      <c r="AC63" s="199"/>
      <c r="AD63" s="199"/>
      <c r="AE63" s="199"/>
      <c r="AF63" s="1"/>
      <c r="AG63" s="1"/>
      <c r="AH63" s="1"/>
      <c r="AI63" s="1"/>
      <c r="AJ63" s="4"/>
      <c r="AK63" s="3"/>
      <c r="AL63" s="7"/>
      <c r="AM63" s="22">
        <f t="shared" si="19"/>
        <v>0</v>
      </c>
      <c r="AN63" s="1"/>
      <c r="AO63" s="1"/>
      <c r="AP63" s="171"/>
      <c r="AQ63" s="1"/>
      <c r="AR63" s="1"/>
      <c r="AS63" s="2"/>
      <c r="AT63" s="3"/>
      <c r="AU63" s="2"/>
      <c r="AV63" s="3"/>
      <c r="AW63" s="4"/>
      <c r="AX63" s="3"/>
      <c r="AY63" s="1"/>
      <c r="AZ63" s="1"/>
      <c r="BA63" s="1"/>
      <c r="BB63" s="4"/>
      <c r="BC63" s="3"/>
      <c r="BD63" s="1"/>
      <c r="BE63" s="1"/>
      <c r="BF63" s="2"/>
      <c r="BG63" s="3"/>
      <c r="BH63" s="1"/>
      <c r="BI63" s="2"/>
      <c r="BJ63" s="3"/>
      <c r="BK63" s="1"/>
      <c r="BL63" s="2"/>
      <c r="BM63" s="8"/>
      <c r="BN63" s="8"/>
      <c r="BO63" s="8"/>
      <c r="BP63" s="3"/>
      <c r="BQ63" s="1"/>
      <c r="BR63" s="4"/>
      <c r="BS63" s="3"/>
      <c r="BT63" s="1" t="e">
        <f>VLOOKUP(BS11:BS134,BS153:BT154,2)</f>
        <v>#N/A</v>
      </c>
      <c r="BU63" s="1">
        <f t="shared" si="15"/>
        <v>0</v>
      </c>
      <c r="BV63" s="1" t="e">
        <f t="shared" si="18"/>
        <v>#N/A</v>
      </c>
      <c r="BW63" s="1"/>
      <c r="BX63" s="116" t="e">
        <f t="shared" si="16"/>
        <v>#N/A</v>
      </c>
      <c r="BY63" s="3"/>
      <c r="BZ63" s="1"/>
      <c r="CA63" s="2">
        <v>109</v>
      </c>
      <c r="CB63" s="2">
        <f t="shared" si="20"/>
        <v>0</v>
      </c>
      <c r="CC63" s="2">
        <f t="shared" si="21"/>
        <v>0</v>
      </c>
      <c r="CD63" s="116" t="e">
        <f t="shared" si="22"/>
        <v>#DIV/0!</v>
      </c>
      <c r="CE63" s="8"/>
      <c r="CF63" s="8"/>
      <c r="CG63" s="8"/>
      <c r="CH63" s="8"/>
      <c r="CI63" s="8"/>
      <c r="CJ63" s="6"/>
      <c r="CK63" s="3"/>
      <c r="CL63" s="2"/>
      <c r="CM63" s="3"/>
      <c r="CN63" s="2"/>
      <c r="CO63" s="3"/>
      <c r="CP63" s="2"/>
      <c r="CQ63" s="8"/>
      <c r="CR63" s="3"/>
      <c r="CS63" s="2"/>
      <c r="CT63" s="8"/>
      <c r="CU63" s="3"/>
      <c r="CV63" s="1"/>
      <c r="CW63" s="212" t="e">
        <f t="shared" si="23"/>
        <v>#DIV/0!</v>
      </c>
      <c r="CX63" s="3"/>
      <c r="CY63" s="2"/>
      <c r="CZ63" s="3"/>
      <c r="DA63" s="2"/>
      <c r="DB63" s="155"/>
      <c r="DC63" s="156"/>
      <c r="DD63" s="155"/>
      <c r="DE63" s="157"/>
      <c r="DF63" s="117"/>
    </row>
    <row r="64" spans="1:110" s="118" customFormat="1" ht="20.100000000000001" hidden="1" customHeight="1">
      <c r="A64" s="161">
        <v>42199</v>
      </c>
      <c r="B64" s="21"/>
      <c r="C64" s="1">
        <v>1</v>
      </c>
      <c r="D64" s="1"/>
      <c r="E64" s="1"/>
      <c r="F64" s="1"/>
      <c r="G64" s="4"/>
      <c r="H64" s="3"/>
      <c r="I64" s="1"/>
      <c r="J64" s="1"/>
      <c r="K64" s="19"/>
      <c r="L64" s="1"/>
      <c r="M64" s="1"/>
      <c r="N64" s="1"/>
      <c r="O64" s="1"/>
      <c r="P64" s="22">
        <f t="shared" si="13"/>
        <v>0</v>
      </c>
      <c r="Q64" s="17">
        <f t="shared" si="14"/>
        <v>0</v>
      </c>
      <c r="R64" s="3"/>
      <c r="S64" s="1"/>
      <c r="T64" s="22">
        <f t="shared" si="17"/>
        <v>0</v>
      </c>
      <c r="U64" s="19"/>
      <c r="V64" s="1"/>
      <c r="W64" s="5"/>
      <c r="X64" s="1"/>
      <c r="Y64" s="1"/>
      <c r="Z64" s="4"/>
      <c r="AA64" s="7"/>
      <c r="AB64" s="199"/>
      <c r="AC64" s="199"/>
      <c r="AD64" s="199"/>
      <c r="AE64" s="199"/>
      <c r="AF64" s="1"/>
      <c r="AG64" s="1"/>
      <c r="AH64" s="1"/>
      <c r="AI64" s="1"/>
      <c r="AJ64" s="4"/>
      <c r="AK64" s="3"/>
      <c r="AL64" s="7"/>
      <c r="AM64" s="22">
        <f t="shared" si="19"/>
        <v>0</v>
      </c>
      <c r="AN64" s="1"/>
      <c r="AO64" s="1"/>
      <c r="AP64" s="171"/>
      <c r="AQ64" s="1"/>
      <c r="AR64" s="1"/>
      <c r="AS64" s="2"/>
      <c r="AT64" s="3"/>
      <c r="AU64" s="2"/>
      <c r="AV64" s="3"/>
      <c r="AW64" s="4"/>
      <c r="AX64" s="3"/>
      <c r="AY64" s="1"/>
      <c r="AZ64" s="1"/>
      <c r="BA64" s="1"/>
      <c r="BB64" s="4"/>
      <c r="BC64" s="3"/>
      <c r="BD64" s="1"/>
      <c r="BE64" s="1"/>
      <c r="BF64" s="2"/>
      <c r="BG64" s="3"/>
      <c r="BH64" s="1"/>
      <c r="BI64" s="2"/>
      <c r="BJ64" s="3"/>
      <c r="BK64" s="1"/>
      <c r="BL64" s="2"/>
      <c r="BM64" s="8"/>
      <c r="BN64" s="8"/>
      <c r="BO64" s="8"/>
      <c r="BP64" s="3"/>
      <c r="BQ64" s="1"/>
      <c r="BR64" s="4"/>
      <c r="BS64" s="3"/>
      <c r="BT64" s="1" t="e">
        <f>VLOOKUP(BS11:BS134,BS153:BT154,2)</f>
        <v>#N/A</v>
      </c>
      <c r="BU64" s="1">
        <f t="shared" si="15"/>
        <v>0</v>
      </c>
      <c r="BV64" s="1" t="e">
        <f t="shared" si="18"/>
        <v>#N/A</v>
      </c>
      <c r="BW64" s="1"/>
      <c r="BX64" s="116" t="e">
        <f t="shared" si="16"/>
        <v>#N/A</v>
      </c>
      <c r="BY64" s="3"/>
      <c r="BZ64" s="1"/>
      <c r="CA64" s="2">
        <v>109</v>
      </c>
      <c r="CB64" s="2">
        <f t="shared" si="20"/>
        <v>0</v>
      </c>
      <c r="CC64" s="2">
        <f t="shared" si="21"/>
        <v>0</v>
      </c>
      <c r="CD64" s="116" t="e">
        <f t="shared" si="22"/>
        <v>#DIV/0!</v>
      </c>
      <c r="CE64" s="8"/>
      <c r="CF64" s="8"/>
      <c r="CG64" s="8"/>
      <c r="CH64" s="8"/>
      <c r="CI64" s="8"/>
      <c r="CJ64" s="6"/>
      <c r="CK64" s="3"/>
      <c r="CL64" s="2"/>
      <c r="CM64" s="3"/>
      <c r="CN64" s="2"/>
      <c r="CO64" s="3"/>
      <c r="CP64" s="2"/>
      <c r="CQ64" s="8"/>
      <c r="CR64" s="3"/>
      <c r="CS64" s="2"/>
      <c r="CT64" s="8"/>
      <c r="CU64" s="3"/>
      <c r="CV64" s="1"/>
      <c r="CW64" s="212" t="e">
        <f t="shared" si="23"/>
        <v>#DIV/0!</v>
      </c>
      <c r="CX64" s="3"/>
      <c r="CY64" s="2"/>
      <c r="CZ64" s="3"/>
      <c r="DA64" s="2"/>
      <c r="DB64" s="155"/>
      <c r="DC64" s="156"/>
      <c r="DD64" s="155"/>
      <c r="DE64" s="157"/>
      <c r="DF64" s="117"/>
    </row>
    <row r="65" spans="1:110" s="121" customFormat="1" ht="20.100000000000001" hidden="1" customHeight="1">
      <c r="A65" s="162">
        <v>42199</v>
      </c>
      <c r="B65" s="23">
        <v>0.89583333333333404</v>
      </c>
      <c r="C65" s="9">
        <v>4</v>
      </c>
      <c r="D65" s="9" t="s">
        <v>133</v>
      </c>
      <c r="E65" s="9" t="s">
        <v>138</v>
      </c>
      <c r="F65" s="9" t="s">
        <v>139</v>
      </c>
      <c r="G65" s="12" t="s">
        <v>143</v>
      </c>
      <c r="H65" s="11" t="s">
        <v>172</v>
      </c>
      <c r="I65" s="9">
        <v>17</v>
      </c>
      <c r="J65" s="9"/>
      <c r="K65" s="20">
        <v>14.5</v>
      </c>
      <c r="L65" s="9"/>
      <c r="M65" s="9">
        <v>80</v>
      </c>
      <c r="N65" s="9">
        <v>2700</v>
      </c>
      <c r="O65" s="9">
        <v>1000</v>
      </c>
      <c r="P65" s="24">
        <f t="shared" si="13"/>
        <v>855</v>
      </c>
      <c r="Q65" s="18">
        <f t="shared" si="14"/>
        <v>2.35467</v>
      </c>
      <c r="R65" s="11">
        <v>669</v>
      </c>
      <c r="S65" s="9">
        <v>1003</v>
      </c>
      <c r="T65" s="24">
        <f t="shared" si="17"/>
        <v>983</v>
      </c>
      <c r="U65" s="20">
        <v>10</v>
      </c>
      <c r="V65" s="9">
        <v>134</v>
      </c>
      <c r="W65" s="13">
        <v>0.98299999999999998</v>
      </c>
      <c r="X65" s="9">
        <v>25</v>
      </c>
      <c r="Y65" s="9">
        <v>25</v>
      </c>
      <c r="Z65" s="12">
        <v>6.3</v>
      </c>
      <c r="AA65" s="15">
        <v>4.7</v>
      </c>
      <c r="AB65" s="200">
        <v>-28</v>
      </c>
      <c r="AC65" s="200">
        <v>-33</v>
      </c>
      <c r="AD65" s="200">
        <v>-33</v>
      </c>
      <c r="AE65" s="200">
        <v>-31</v>
      </c>
      <c r="AF65" s="9">
        <v>50</v>
      </c>
      <c r="AG65" s="9"/>
      <c r="AH65" s="9">
        <v>100</v>
      </c>
      <c r="AI65" s="9">
        <v>100</v>
      </c>
      <c r="AJ65" s="12">
        <v>15</v>
      </c>
      <c r="AK65" s="11">
        <v>1064</v>
      </c>
      <c r="AL65" s="15">
        <v>997</v>
      </c>
      <c r="AM65" s="24">
        <f t="shared" si="19"/>
        <v>67</v>
      </c>
      <c r="AN65" s="9">
        <v>57</v>
      </c>
      <c r="AO65" s="9">
        <v>75</v>
      </c>
      <c r="AP65" s="172">
        <v>4.3499999999999996</v>
      </c>
      <c r="AQ65" s="9">
        <v>219</v>
      </c>
      <c r="AR65" s="9">
        <v>651</v>
      </c>
      <c r="AS65" s="10">
        <v>25</v>
      </c>
      <c r="AT65" s="11">
        <v>248</v>
      </c>
      <c r="AU65" s="10">
        <v>71</v>
      </c>
      <c r="AV65" s="11">
        <v>0</v>
      </c>
      <c r="AW65" s="12">
        <v>0</v>
      </c>
      <c r="AX65" s="11">
        <v>4447</v>
      </c>
      <c r="AY65" s="9">
        <v>30</v>
      </c>
      <c r="AZ65" s="9">
        <v>20</v>
      </c>
      <c r="BA65" s="9">
        <v>1</v>
      </c>
      <c r="BB65" s="12">
        <v>98</v>
      </c>
      <c r="BC65" s="11">
        <v>450</v>
      </c>
      <c r="BD65" s="9">
        <v>98</v>
      </c>
      <c r="BE65" s="9">
        <v>147</v>
      </c>
      <c r="BF65" s="10">
        <v>135</v>
      </c>
      <c r="BG65" s="11">
        <v>249</v>
      </c>
      <c r="BH65" s="9">
        <v>897</v>
      </c>
      <c r="BI65" s="10">
        <v>82</v>
      </c>
      <c r="BJ65" s="11">
        <v>241</v>
      </c>
      <c r="BK65" s="9">
        <v>864</v>
      </c>
      <c r="BL65" s="10">
        <v>48</v>
      </c>
      <c r="BM65" s="16">
        <v>1000</v>
      </c>
      <c r="BN65" s="16">
        <v>182</v>
      </c>
      <c r="BO65" s="16" t="s">
        <v>191</v>
      </c>
      <c r="BP65" s="11">
        <v>3.2</v>
      </c>
      <c r="BQ65" s="9">
        <v>3</v>
      </c>
      <c r="BR65" s="12">
        <v>1.8</v>
      </c>
      <c r="BS65" s="11" t="s">
        <v>163</v>
      </c>
      <c r="BT65" s="9">
        <f>VLOOKUP(BS11:BS134,BS153:BT154,2)</f>
        <v>15.6</v>
      </c>
      <c r="BU65" s="9">
        <f t="shared" si="15"/>
        <v>3380</v>
      </c>
      <c r="BV65" s="9">
        <f t="shared" si="18"/>
        <v>4.68</v>
      </c>
      <c r="BW65" s="9">
        <v>30</v>
      </c>
      <c r="BX65" s="119">
        <f t="shared" si="16"/>
        <v>1.3846153846153846</v>
      </c>
      <c r="BY65" s="11" t="s">
        <v>165</v>
      </c>
      <c r="BZ65" s="9">
        <v>25</v>
      </c>
      <c r="CA65" s="10">
        <v>109</v>
      </c>
      <c r="CB65" s="10">
        <f t="shared" si="20"/>
        <v>3380</v>
      </c>
      <c r="CC65" s="10">
        <f t="shared" si="21"/>
        <v>27.25</v>
      </c>
      <c r="CD65" s="119">
        <f t="shared" si="22"/>
        <v>8.0621301775147938</v>
      </c>
      <c r="CE65" s="16">
        <v>40</v>
      </c>
      <c r="CF65" s="16">
        <v>2</v>
      </c>
      <c r="CG65" s="16">
        <v>200</v>
      </c>
      <c r="CH65" s="16">
        <v>8</v>
      </c>
      <c r="CI65" s="16">
        <v>50</v>
      </c>
      <c r="CJ65" s="14">
        <v>15</v>
      </c>
      <c r="CK65" s="11"/>
      <c r="CL65" s="10"/>
      <c r="CM65" s="11"/>
      <c r="CN65" s="10"/>
      <c r="CO65" s="11"/>
      <c r="CP65" s="10"/>
      <c r="CQ65" s="16"/>
      <c r="CR65" s="11"/>
      <c r="CS65" s="10"/>
      <c r="CT65" s="16"/>
      <c r="CU65" s="11"/>
      <c r="CV65" s="9"/>
      <c r="CW65" s="213">
        <f t="shared" si="23"/>
        <v>0</v>
      </c>
      <c r="CX65" s="11"/>
      <c r="CY65" s="10"/>
      <c r="CZ65" s="11"/>
      <c r="DA65" s="10"/>
      <c r="DB65" s="158"/>
      <c r="DC65" s="159"/>
      <c r="DD65" s="158"/>
      <c r="DE65" s="160"/>
      <c r="DF65" s="120"/>
    </row>
    <row r="66" spans="1:110" s="121" customFormat="1" ht="20.100000000000001" customHeight="1">
      <c r="A66" s="162">
        <v>42199</v>
      </c>
      <c r="B66" s="23">
        <v>1.0833333333333299</v>
      </c>
      <c r="C66" s="9">
        <v>4</v>
      </c>
      <c r="D66" s="9" t="s">
        <v>133</v>
      </c>
      <c r="E66" s="9" t="s">
        <v>138</v>
      </c>
      <c r="F66" s="9" t="s">
        <v>139</v>
      </c>
      <c r="G66" s="12" t="s">
        <v>143</v>
      </c>
      <c r="H66" s="11" t="s">
        <v>173</v>
      </c>
      <c r="I66" s="9">
        <v>17</v>
      </c>
      <c r="J66" s="9"/>
      <c r="K66" s="20">
        <v>13.7</v>
      </c>
      <c r="L66" s="9"/>
      <c r="M66" s="9">
        <v>80</v>
      </c>
      <c r="N66" s="9">
        <v>2700</v>
      </c>
      <c r="O66" s="9">
        <v>1000</v>
      </c>
      <c r="P66" s="24">
        <f t="shared" si="13"/>
        <v>863</v>
      </c>
      <c r="Q66" s="18">
        <f t="shared" si="14"/>
        <v>2.3767019999999999</v>
      </c>
      <c r="R66" s="11">
        <v>676.3</v>
      </c>
      <c r="S66" s="9">
        <v>1003</v>
      </c>
      <c r="T66" s="24">
        <f t="shared" si="17"/>
        <v>992</v>
      </c>
      <c r="U66" s="20">
        <v>10.1</v>
      </c>
      <c r="V66" s="9">
        <v>137</v>
      </c>
      <c r="W66" s="13">
        <v>0.99199999999999999</v>
      </c>
      <c r="X66" s="9">
        <v>25</v>
      </c>
      <c r="Y66" s="9">
        <v>25</v>
      </c>
      <c r="Z66" s="12">
        <v>6.3</v>
      </c>
      <c r="AA66" s="15">
        <v>4.8</v>
      </c>
      <c r="AB66" s="200">
        <v>-28</v>
      </c>
      <c r="AC66" s="200">
        <v>-33</v>
      </c>
      <c r="AD66" s="200">
        <v>-32</v>
      </c>
      <c r="AE66" s="200">
        <v>-30</v>
      </c>
      <c r="AF66" s="9">
        <v>50</v>
      </c>
      <c r="AG66" s="9"/>
      <c r="AH66" s="9">
        <v>100</v>
      </c>
      <c r="AI66" s="9">
        <v>100</v>
      </c>
      <c r="AJ66" s="12">
        <v>15</v>
      </c>
      <c r="AK66" s="11">
        <v>1480</v>
      </c>
      <c r="AL66" s="15">
        <v>1489</v>
      </c>
      <c r="AM66" s="24">
        <f t="shared" si="19"/>
        <v>-9</v>
      </c>
      <c r="AN66" s="9">
        <v>56.6</v>
      </c>
      <c r="AO66" s="9">
        <v>75</v>
      </c>
      <c r="AP66" s="172">
        <v>4.32</v>
      </c>
      <c r="AQ66" s="9">
        <v>284</v>
      </c>
      <c r="AR66" s="9">
        <v>658</v>
      </c>
      <c r="AS66" s="10">
        <v>30</v>
      </c>
      <c r="AT66" s="11">
        <v>317</v>
      </c>
      <c r="AU66" s="10">
        <v>70</v>
      </c>
      <c r="AV66" s="11">
        <v>0</v>
      </c>
      <c r="AW66" s="12">
        <v>0</v>
      </c>
      <c r="AX66" s="11">
        <v>4216</v>
      </c>
      <c r="AY66" s="9">
        <v>30</v>
      </c>
      <c r="AZ66" s="9">
        <v>20</v>
      </c>
      <c r="BA66" s="9">
        <v>1</v>
      </c>
      <c r="BB66" s="12">
        <v>97</v>
      </c>
      <c r="BC66" s="11">
        <v>490</v>
      </c>
      <c r="BD66" s="9">
        <v>100</v>
      </c>
      <c r="BE66" s="9">
        <v>128</v>
      </c>
      <c r="BF66" s="10">
        <v>128</v>
      </c>
      <c r="BG66" s="11">
        <v>241</v>
      </c>
      <c r="BH66" s="9">
        <v>865</v>
      </c>
      <c r="BI66" s="10">
        <v>80</v>
      </c>
      <c r="BJ66" s="11">
        <v>231</v>
      </c>
      <c r="BK66" s="9">
        <v>823</v>
      </c>
      <c r="BL66" s="10">
        <v>43</v>
      </c>
      <c r="BM66" s="16">
        <v>1000</v>
      </c>
      <c r="BN66" s="16">
        <v>175</v>
      </c>
      <c r="BO66" s="16"/>
      <c r="BP66" s="11">
        <v>3</v>
      </c>
      <c r="BQ66" s="9">
        <v>3</v>
      </c>
      <c r="BR66" s="12">
        <v>1.8</v>
      </c>
      <c r="BS66" s="11" t="s">
        <v>163</v>
      </c>
      <c r="BT66" s="9">
        <f>VLOOKUP(BS11:BS134,BS153:BT154,2)</f>
        <v>15.6</v>
      </c>
      <c r="BU66" s="9">
        <f t="shared" si="15"/>
        <v>3380</v>
      </c>
      <c r="BV66" s="9">
        <f t="shared" si="18"/>
        <v>4.68</v>
      </c>
      <c r="BW66" s="9">
        <v>30</v>
      </c>
      <c r="BX66" s="119">
        <f t="shared" si="16"/>
        <v>1.3846153846153846</v>
      </c>
      <c r="BY66" s="11" t="s">
        <v>165</v>
      </c>
      <c r="BZ66" s="9">
        <v>14</v>
      </c>
      <c r="CA66" s="10">
        <v>109</v>
      </c>
      <c r="CB66" s="10">
        <f t="shared" si="20"/>
        <v>3380</v>
      </c>
      <c r="CC66" s="10">
        <f t="shared" si="21"/>
        <v>15.26</v>
      </c>
      <c r="CD66" s="119">
        <f t="shared" si="22"/>
        <v>4.5147928994082838</v>
      </c>
      <c r="CE66" s="16">
        <v>40</v>
      </c>
      <c r="CF66" s="16">
        <v>2</v>
      </c>
      <c r="CG66" s="16">
        <v>200</v>
      </c>
      <c r="CH66" s="16">
        <v>7</v>
      </c>
      <c r="CI66" s="16">
        <v>50</v>
      </c>
      <c r="CJ66" s="14">
        <v>15</v>
      </c>
      <c r="CK66" s="11"/>
      <c r="CL66" s="10"/>
      <c r="CM66" s="11"/>
      <c r="CN66" s="10"/>
      <c r="CO66" s="11"/>
      <c r="CP66" s="10"/>
      <c r="CQ66" s="16"/>
      <c r="CR66" s="11"/>
      <c r="CS66" s="10"/>
      <c r="CT66" s="16"/>
      <c r="CU66" s="11"/>
      <c r="CV66" s="9"/>
      <c r="CW66" s="213">
        <f t="shared" si="23"/>
        <v>0</v>
      </c>
      <c r="CX66" s="11"/>
      <c r="CY66" s="10"/>
      <c r="CZ66" s="11"/>
      <c r="DA66" s="10"/>
      <c r="DB66" s="158"/>
      <c r="DC66" s="159"/>
      <c r="DD66" s="158"/>
      <c r="DE66" s="160"/>
      <c r="DF66" s="120"/>
    </row>
    <row r="67" spans="1:110" s="118" customFormat="1" ht="20.100000000000001" customHeight="1">
      <c r="A67" s="161">
        <v>42200</v>
      </c>
      <c r="B67" s="21">
        <v>0.66666666666666696</v>
      </c>
      <c r="C67" s="1">
        <v>2</v>
      </c>
      <c r="D67" s="1" t="s">
        <v>132</v>
      </c>
      <c r="E67" s="1" t="s">
        <v>134</v>
      </c>
      <c r="F67" s="1" t="s">
        <v>140</v>
      </c>
      <c r="G67" s="4" t="s">
        <v>145</v>
      </c>
      <c r="H67" s="3" t="s">
        <v>173</v>
      </c>
      <c r="I67" s="1">
        <v>17</v>
      </c>
      <c r="J67" s="1"/>
      <c r="K67" s="19">
        <v>13.5</v>
      </c>
      <c r="L67" s="1"/>
      <c r="M67" s="1">
        <v>80</v>
      </c>
      <c r="N67" s="1">
        <v>2700</v>
      </c>
      <c r="O67" s="1">
        <v>1000</v>
      </c>
      <c r="P67" s="22">
        <f t="shared" si="13"/>
        <v>865</v>
      </c>
      <c r="Q67" s="17">
        <f t="shared" si="14"/>
        <v>2.3822100000000002</v>
      </c>
      <c r="R67" s="3">
        <v>677</v>
      </c>
      <c r="S67" s="1">
        <v>1003</v>
      </c>
      <c r="T67" s="22">
        <f t="shared" si="17"/>
        <v>992</v>
      </c>
      <c r="U67" s="19">
        <v>10.1</v>
      </c>
      <c r="V67" s="1">
        <v>138</v>
      </c>
      <c r="W67" s="5">
        <v>0.99199999999999999</v>
      </c>
      <c r="X67" s="1">
        <v>25</v>
      </c>
      <c r="Y67" s="1">
        <v>25</v>
      </c>
      <c r="Z67" s="4">
        <v>6.2</v>
      </c>
      <c r="AA67" s="7">
        <v>4.8</v>
      </c>
      <c r="AB67" s="199">
        <v>-28</v>
      </c>
      <c r="AC67" s="199">
        <v>-32</v>
      </c>
      <c r="AD67" s="199">
        <v>-32</v>
      </c>
      <c r="AE67" s="199">
        <v>-30</v>
      </c>
      <c r="AF67" s="1">
        <v>50</v>
      </c>
      <c r="AG67" s="1"/>
      <c r="AH67" s="1">
        <v>100</v>
      </c>
      <c r="AI67" s="1">
        <v>100</v>
      </c>
      <c r="AJ67" s="4">
        <v>15</v>
      </c>
      <c r="AK67" s="3">
        <v>1510</v>
      </c>
      <c r="AL67" s="7">
        <v>1495</v>
      </c>
      <c r="AM67" s="22">
        <f t="shared" si="19"/>
        <v>15</v>
      </c>
      <c r="AN67" s="1">
        <v>57</v>
      </c>
      <c r="AO67" s="1">
        <v>75</v>
      </c>
      <c r="AP67" s="171">
        <v>4.3</v>
      </c>
      <c r="AQ67" s="1">
        <v>291</v>
      </c>
      <c r="AR67" s="1">
        <v>657</v>
      </c>
      <c r="AS67" s="2">
        <v>30</v>
      </c>
      <c r="AT67" s="3">
        <v>320</v>
      </c>
      <c r="AU67" s="2">
        <v>70</v>
      </c>
      <c r="AV67" s="3">
        <v>0</v>
      </c>
      <c r="AW67" s="4">
        <v>0</v>
      </c>
      <c r="AX67" s="3">
        <v>4350</v>
      </c>
      <c r="AY67" s="1">
        <v>30</v>
      </c>
      <c r="AZ67" s="1">
        <v>20</v>
      </c>
      <c r="BA67" s="1">
        <v>1</v>
      </c>
      <c r="BB67" s="4">
        <v>97</v>
      </c>
      <c r="BC67" s="3">
        <v>490</v>
      </c>
      <c r="BD67" s="1">
        <v>100</v>
      </c>
      <c r="BE67" s="1">
        <v>150</v>
      </c>
      <c r="BF67" s="2">
        <v>131</v>
      </c>
      <c r="BG67" s="3">
        <v>250</v>
      </c>
      <c r="BH67" s="1">
        <v>894</v>
      </c>
      <c r="BI67" s="2">
        <v>80</v>
      </c>
      <c r="BJ67" s="3">
        <v>240</v>
      </c>
      <c r="BK67" s="1">
        <v>862</v>
      </c>
      <c r="BL67" s="2">
        <v>45</v>
      </c>
      <c r="BM67" s="8">
        <v>1000</v>
      </c>
      <c r="BN67" s="8">
        <v>189</v>
      </c>
      <c r="BO67" s="8"/>
      <c r="BP67" s="3">
        <v>3</v>
      </c>
      <c r="BQ67" s="1">
        <v>3</v>
      </c>
      <c r="BR67" s="4">
        <v>1.8</v>
      </c>
      <c r="BS67" s="3" t="s">
        <v>163</v>
      </c>
      <c r="BT67" s="1">
        <f>VLOOKUP(BS11:BS134,BS153:BT154,2)</f>
        <v>15.6</v>
      </c>
      <c r="BU67" s="1">
        <f t="shared" si="15"/>
        <v>3380</v>
      </c>
      <c r="BV67" s="1">
        <f t="shared" si="18"/>
        <v>4.68</v>
      </c>
      <c r="BW67" s="1">
        <v>30</v>
      </c>
      <c r="BX67" s="116">
        <f t="shared" si="16"/>
        <v>1.3846153846153846</v>
      </c>
      <c r="BY67" s="3" t="s">
        <v>165</v>
      </c>
      <c r="BZ67" s="1">
        <v>20</v>
      </c>
      <c r="CA67" s="2">
        <v>109</v>
      </c>
      <c r="CB67" s="2">
        <f t="shared" si="20"/>
        <v>3380</v>
      </c>
      <c r="CC67" s="2">
        <f t="shared" si="21"/>
        <v>21.8</v>
      </c>
      <c r="CD67" s="116">
        <f t="shared" si="22"/>
        <v>6.449704142011834</v>
      </c>
      <c r="CE67" s="8">
        <v>41</v>
      </c>
      <c r="CF67" s="8">
        <v>2</v>
      </c>
      <c r="CG67" s="8">
        <v>200</v>
      </c>
      <c r="CH67" s="8">
        <v>6</v>
      </c>
      <c r="CI67" s="8">
        <v>50</v>
      </c>
      <c r="CJ67" s="6">
        <v>15</v>
      </c>
      <c r="CK67" s="3"/>
      <c r="CL67" s="2"/>
      <c r="CM67" s="3"/>
      <c r="CN67" s="2"/>
      <c r="CO67" s="3"/>
      <c r="CP67" s="2"/>
      <c r="CQ67" s="8"/>
      <c r="CR67" s="3"/>
      <c r="CS67" s="2"/>
      <c r="CT67" s="8"/>
      <c r="CU67" s="3" t="s">
        <v>169</v>
      </c>
      <c r="CV67" s="1">
        <v>63</v>
      </c>
      <c r="CW67" s="212">
        <f t="shared" si="23"/>
        <v>26.446031206316821</v>
      </c>
      <c r="CX67" s="3"/>
      <c r="CY67" s="2"/>
      <c r="CZ67" s="3"/>
      <c r="DA67" s="2"/>
      <c r="DB67" s="155"/>
      <c r="DC67" s="156"/>
      <c r="DD67" s="155"/>
      <c r="DE67" s="157"/>
      <c r="DF67" s="117"/>
    </row>
    <row r="68" spans="1:110" s="118" customFormat="1" ht="20.100000000000001" hidden="1" customHeight="1">
      <c r="A68" s="161">
        <v>42200</v>
      </c>
      <c r="B68" s="21"/>
      <c r="C68" s="1">
        <v>2</v>
      </c>
      <c r="D68" s="1"/>
      <c r="E68" s="1"/>
      <c r="F68" s="1"/>
      <c r="G68" s="4"/>
      <c r="H68" s="3"/>
      <c r="I68" s="1"/>
      <c r="J68" s="1"/>
      <c r="K68" s="19"/>
      <c r="L68" s="1"/>
      <c r="M68" s="1"/>
      <c r="N68" s="1"/>
      <c r="O68" s="1"/>
      <c r="P68" s="22">
        <f t="shared" si="13"/>
        <v>0</v>
      </c>
      <c r="Q68" s="17">
        <f t="shared" si="14"/>
        <v>0</v>
      </c>
      <c r="R68" s="3"/>
      <c r="S68" s="1"/>
      <c r="T68" s="22">
        <f t="shared" si="17"/>
        <v>0</v>
      </c>
      <c r="U68" s="19"/>
      <c r="V68" s="1"/>
      <c r="W68" s="5"/>
      <c r="X68" s="1"/>
      <c r="Y68" s="1"/>
      <c r="Z68" s="4"/>
      <c r="AA68" s="7"/>
      <c r="AB68" s="199"/>
      <c r="AC68" s="199"/>
      <c r="AD68" s="199"/>
      <c r="AE68" s="199"/>
      <c r="AF68" s="1"/>
      <c r="AG68" s="1"/>
      <c r="AH68" s="1"/>
      <c r="AI68" s="1"/>
      <c r="AJ68" s="4"/>
      <c r="AK68" s="3"/>
      <c r="AL68" s="7"/>
      <c r="AM68" s="22">
        <f t="shared" si="19"/>
        <v>0</v>
      </c>
      <c r="AN68" s="1"/>
      <c r="AO68" s="1"/>
      <c r="AP68" s="171"/>
      <c r="AQ68" s="1"/>
      <c r="AR68" s="1"/>
      <c r="AS68" s="2"/>
      <c r="AT68" s="3"/>
      <c r="AU68" s="2"/>
      <c r="AV68" s="3"/>
      <c r="AW68" s="4"/>
      <c r="AX68" s="3"/>
      <c r="AY68" s="1"/>
      <c r="AZ68" s="1"/>
      <c r="BA68" s="1"/>
      <c r="BB68" s="4"/>
      <c r="BC68" s="3"/>
      <c r="BD68" s="1"/>
      <c r="BE68" s="1"/>
      <c r="BF68" s="2"/>
      <c r="BG68" s="3"/>
      <c r="BH68" s="1"/>
      <c r="BI68" s="2"/>
      <c r="BJ68" s="3"/>
      <c r="BK68" s="1"/>
      <c r="BL68" s="2"/>
      <c r="BM68" s="8"/>
      <c r="BN68" s="8"/>
      <c r="BO68" s="8"/>
      <c r="BP68" s="3"/>
      <c r="BQ68" s="1"/>
      <c r="BR68" s="4"/>
      <c r="BS68" s="3"/>
      <c r="BT68" s="1" t="e">
        <f>VLOOKUP(BS11:BS134,BS153:BT154,2)</f>
        <v>#N/A</v>
      </c>
      <c r="BU68" s="1">
        <f t="shared" si="15"/>
        <v>0</v>
      </c>
      <c r="BV68" s="1" t="e">
        <f t="shared" si="18"/>
        <v>#N/A</v>
      </c>
      <c r="BW68" s="1"/>
      <c r="BX68" s="116" t="e">
        <f t="shared" si="16"/>
        <v>#N/A</v>
      </c>
      <c r="BY68" s="3"/>
      <c r="BZ68" s="1"/>
      <c r="CA68" s="2">
        <v>109</v>
      </c>
      <c r="CB68" s="2">
        <f t="shared" si="20"/>
        <v>0</v>
      </c>
      <c r="CC68" s="2">
        <f t="shared" si="21"/>
        <v>0</v>
      </c>
      <c r="CD68" s="116" t="e">
        <f t="shared" si="22"/>
        <v>#DIV/0!</v>
      </c>
      <c r="CE68" s="8"/>
      <c r="CF68" s="8"/>
      <c r="CG68" s="8"/>
      <c r="CH68" s="8"/>
      <c r="CI68" s="8"/>
      <c r="CJ68" s="6"/>
      <c r="CK68" s="3"/>
      <c r="CL68" s="2"/>
      <c r="CM68" s="3"/>
      <c r="CN68" s="2"/>
      <c r="CO68" s="3"/>
      <c r="CP68" s="2"/>
      <c r="CQ68" s="8"/>
      <c r="CR68" s="3"/>
      <c r="CS68" s="2"/>
      <c r="CT68" s="8"/>
      <c r="CU68" s="3"/>
      <c r="CV68" s="1"/>
      <c r="CW68" s="212" t="e">
        <f t="shared" si="23"/>
        <v>#DIV/0!</v>
      </c>
      <c r="CX68" s="3"/>
      <c r="CY68" s="2"/>
      <c r="CZ68" s="3"/>
      <c r="DA68" s="2"/>
      <c r="DB68" s="155"/>
      <c r="DC68" s="156"/>
      <c r="DD68" s="155"/>
      <c r="DE68" s="157"/>
      <c r="DF68" s="117"/>
    </row>
    <row r="69" spans="1:110" s="121" customFormat="1" ht="20.100000000000001" customHeight="1">
      <c r="A69" s="162">
        <v>42200</v>
      </c>
      <c r="B69" s="23">
        <v>1.0208333333333299</v>
      </c>
      <c r="C69" s="9">
        <v>1</v>
      </c>
      <c r="D69" s="9" t="s">
        <v>131</v>
      </c>
      <c r="E69" s="9" t="s">
        <v>135</v>
      </c>
      <c r="F69" s="9" t="s">
        <v>144</v>
      </c>
      <c r="G69" s="12" t="s">
        <v>146</v>
      </c>
      <c r="H69" s="11" t="s">
        <v>173</v>
      </c>
      <c r="I69" s="9">
        <v>17</v>
      </c>
      <c r="J69" s="9"/>
      <c r="K69" s="20">
        <v>13.5</v>
      </c>
      <c r="L69" s="9"/>
      <c r="M69" s="9">
        <v>80</v>
      </c>
      <c r="N69" s="9">
        <v>2700</v>
      </c>
      <c r="O69" s="9">
        <v>1000</v>
      </c>
      <c r="P69" s="24">
        <f t="shared" si="13"/>
        <v>865</v>
      </c>
      <c r="Q69" s="18">
        <f t="shared" si="14"/>
        <v>2.3822100000000002</v>
      </c>
      <c r="R69" s="11">
        <v>681.5</v>
      </c>
      <c r="S69" s="9">
        <v>1003</v>
      </c>
      <c r="T69" s="24">
        <f t="shared" si="17"/>
        <v>996</v>
      </c>
      <c r="U69" s="20">
        <v>10</v>
      </c>
      <c r="V69" s="9">
        <v>138</v>
      </c>
      <c r="W69" s="13">
        <v>0.996</v>
      </c>
      <c r="X69" s="9">
        <v>25</v>
      </c>
      <c r="Y69" s="9">
        <v>25</v>
      </c>
      <c r="Z69" s="12">
        <v>6.3</v>
      </c>
      <c r="AA69" s="15">
        <v>4.8</v>
      </c>
      <c r="AB69" s="200">
        <v>-29</v>
      </c>
      <c r="AC69" s="200">
        <v>-30</v>
      </c>
      <c r="AD69" s="200">
        <v>-33</v>
      </c>
      <c r="AE69" s="200">
        <v>-33</v>
      </c>
      <c r="AF69" s="9">
        <v>50</v>
      </c>
      <c r="AG69" s="9"/>
      <c r="AH69" s="9">
        <v>100</v>
      </c>
      <c r="AI69" s="9">
        <v>100</v>
      </c>
      <c r="AJ69" s="12">
        <v>15</v>
      </c>
      <c r="AK69" s="11">
        <v>1580</v>
      </c>
      <c r="AL69" s="15">
        <v>1470</v>
      </c>
      <c r="AM69" s="24">
        <f t="shared" si="19"/>
        <v>110</v>
      </c>
      <c r="AN69" s="9">
        <v>57</v>
      </c>
      <c r="AO69" s="9">
        <v>75</v>
      </c>
      <c r="AP69" s="172">
        <v>4.3099999999999996</v>
      </c>
      <c r="AQ69" s="9">
        <v>295</v>
      </c>
      <c r="AR69" s="9">
        <v>600</v>
      </c>
      <c r="AS69" s="10">
        <v>30</v>
      </c>
      <c r="AT69" s="11">
        <v>326</v>
      </c>
      <c r="AU69" s="10">
        <v>69</v>
      </c>
      <c r="AV69" s="11">
        <v>0</v>
      </c>
      <c r="AW69" s="12">
        <v>0</v>
      </c>
      <c r="AX69" s="11">
        <v>4277</v>
      </c>
      <c r="AY69" s="9">
        <v>30</v>
      </c>
      <c r="AZ69" s="9">
        <v>20</v>
      </c>
      <c r="BA69" s="9">
        <v>1</v>
      </c>
      <c r="BB69" s="12">
        <v>97</v>
      </c>
      <c r="BC69" s="11">
        <v>490</v>
      </c>
      <c r="BD69" s="9">
        <v>100</v>
      </c>
      <c r="BE69" s="9">
        <v>150</v>
      </c>
      <c r="BF69" s="10">
        <v>131</v>
      </c>
      <c r="BG69" s="11">
        <v>250</v>
      </c>
      <c r="BH69" s="9">
        <v>900</v>
      </c>
      <c r="BI69" s="10">
        <v>78</v>
      </c>
      <c r="BJ69" s="11">
        <v>240</v>
      </c>
      <c r="BK69" s="9">
        <v>862</v>
      </c>
      <c r="BL69" s="10">
        <v>44</v>
      </c>
      <c r="BM69" s="16">
        <v>1000</v>
      </c>
      <c r="BN69" s="16">
        <v>188</v>
      </c>
      <c r="BO69" s="16"/>
      <c r="BP69" s="11">
        <v>3</v>
      </c>
      <c r="BQ69" s="9">
        <v>3</v>
      </c>
      <c r="BR69" s="12">
        <v>1.8</v>
      </c>
      <c r="BS69" s="11" t="s">
        <v>163</v>
      </c>
      <c r="BT69" s="9">
        <f>VLOOKUP(BS11:BS134,BS153:BT154,2)</f>
        <v>15.6</v>
      </c>
      <c r="BU69" s="9">
        <f t="shared" si="15"/>
        <v>3380</v>
      </c>
      <c r="BV69" s="9">
        <f t="shared" si="18"/>
        <v>5.9279999999999999</v>
      </c>
      <c r="BW69" s="9">
        <v>38</v>
      </c>
      <c r="BX69" s="119">
        <f t="shared" si="16"/>
        <v>1.7538461538461538</v>
      </c>
      <c r="BY69" s="11" t="s">
        <v>165</v>
      </c>
      <c r="BZ69" s="9">
        <v>18</v>
      </c>
      <c r="CA69" s="10">
        <v>109</v>
      </c>
      <c r="CB69" s="10">
        <f t="shared" si="20"/>
        <v>3380</v>
      </c>
      <c r="CC69" s="10">
        <f t="shared" si="21"/>
        <v>19.62</v>
      </c>
      <c r="CD69" s="119">
        <f t="shared" si="22"/>
        <v>5.8047337278106514</v>
      </c>
      <c r="CE69" s="16">
        <v>40</v>
      </c>
      <c r="CF69" s="16">
        <v>2</v>
      </c>
      <c r="CG69" s="16">
        <v>200</v>
      </c>
      <c r="CH69" s="16">
        <v>6</v>
      </c>
      <c r="CI69" s="16">
        <v>51</v>
      </c>
      <c r="CJ69" s="14">
        <v>15</v>
      </c>
      <c r="CK69" s="11"/>
      <c r="CL69" s="10"/>
      <c r="CM69" s="11"/>
      <c r="CN69" s="10"/>
      <c r="CO69" s="11"/>
      <c r="CP69" s="10"/>
      <c r="CQ69" s="16"/>
      <c r="CR69" s="11"/>
      <c r="CS69" s="10"/>
      <c r="CT69" s="16"/>
      <c r="CU69" s="11" t="s">
        <v>169</v>
      </c>
      <c r="CV69" s="9">
        <v>58</v>
      </c>
      <c r="CW69" s="213">
        <f t="shared" si="23"/>
        <v>24.347139840736123</v>
      </c>
      <c r="CX69" s="11"/>
      <c r="CY69" s="10"/>
      <c r="CZ69" s="11"/>
      <c r="DA69" s="10"/>
      <c r="DB69" s="158"/>
      <c r="DC69" s="159"/>
      <c r="DD69" s="158"/>
      <c r="DE69" s="160"/>
      <c r="DF69" s="120"/>
    </row>
    <row r="70" spans="1:110" s="121" customFormat="1" ht="20.100000000000001" customHeight="1">
      <c r="A70" s="162">
        <v>42200</v>
      </c>
      <c r="B70" s="23">
        <v>1.1666666666666701</v>
      </c>
      <c r="C70" s="9">
        <v>1</v>
      </c>
      <c r="D70" s="9" t="s">
        <v>131</v>
      </c>
      <c r="E70" s="9" t="s">
        <v>135</v>
      </c>
      <c r="F70" s="9" t="s">
        <v>144</v>
      </c>
      <c r="G70" s="12" t="s">
        <v>146</v>
      </c>
      <c r="H70" s="11" t="s">
        <v>173</v>
      </c>
      <c r="I70" s="9">
        <v>17</v>
      </c>
      <c r="J70" s="9"/>
      <c r="K70" s="20">
        <v>13.5</v>
      </c>
      <c r="L70" s="9"/>
      <c r="M70" s="9">
        <v>80</v>
      </c>
      <c r="N70" s="9">
        <v>2700</v>
      </c>
      <c r="O70" s="9">
        <v>1000</v>
      </c>
      <c r="P70" s="24">
        <f t="shared" si="13"/>
        <v>865</v>
      </c>
      <c r="Q70" s="18">
        <f t="shared" si="14"/>
        <v>2.3822100000000002</v>
      </c>
      <c r="R70" s="11">
        <v>681.5</v>
      </c>
      <c r="S70" s="9">
        <v>1003</v>
      </c>
      <c r="T70" s="24">
        <f t="shared" si="17"/>
        <v>996</v>
      </c>
      <c r="U70" s="20">
        <v>10.1</v>
      </c>
      <c r="V70" s="9">
        <v>138</v>
      </c>
      <c r="W70" s="13">
        <v>0.996</v>
      </c>
      <c r="X70" s="9">
        <v>25</v>
      </c>
      <c r="Y70" s="9">
        <v>25</v>
      </c>
      <c r="Z70" s="12">
        <v>5.5</v>
      </c>
      <c r="AA70" s="15">
        <v>4.5</v>
      </c>
      <c r="AB70" s="200">
        <v>-29</v>
      </c>
      <c r="AC70" s="200">
        <v>-31</v>
      </c>
      <c r="AD70" s="200">
        <v>-34</v>
      </c>
      <c r="AE70" s="200">
        <v>-33</v>
      </c>
      <c r="AF70" s="9">
        <v>50</v>
      </c>
      <c r="AG70" s="9"/>
      <c r="AH70" s="9">
        <v>100</v>
      </c>
      <c r="AI70" s="9">
        <v>100</v>
      </c>
      <c r="AJ70" s="12">
        <v>15</v>
      </c>
      <c r="AK70" s="11">
        <v>1585</v>
      </c>
      <c r="AL70" s="15">
        <v>1475</v>
      </c>
      <c r="AM70" s="24">
        <f t="shared" si="19"/>
        <v>110</v>
      </c>
      <c r="AN70" s="9">
        <v>57</v>
      </c>
      <c r="AO70" s="9">
        <v>75</v>
      </c>
      <c r="AP70" s="172">
        <v>4.3</v>
      </c>
      <c r="AQ70" s="9">
        <v>326</v>
      </c>
      <c r="AR70" s="9">
        <v>618</v>
      </c>
      <c r="AS70" s="10">
        <v>35</v>
      </c>
      <c r="AT70" s="11">
        <v>330</v>
      </c>
      <c r="AU70" s="10">
        <v>69</v>
      </c>
      <c r="AV70" s="11">
        <v>0</v>
      </c>
      <c r="AW70" s="12">
        <v>0</v>
      </c>
      <c r="AX70" s="11">
        <v>4248</v>
      </c>
      <c r="AY70" s="9">
        <v>30</v>
      </c>
      <c r="AZ70" s="9">
        <v>20</v>
      </c>
      <c r="BA70" s="9">
        <v>1</v>
      </c>
      <c r="BB70" s="12">
        <v>97</v>
      </c>
      <c r="BC70" s="11">
        <v>490</v>
      </c>
      <c r="BD70" s="9">
        <v>100</v>
      </c>
      <c r="BE70" s="9">
        <v>150</v>
      </c>
      <c r="BF70" s="10">
        <v>128</v>
      </c>
      <c r="BG70" s="11">
        <v>250</v>
      </c>
      <c r="BH70" s="9">
        <v>907</v>
      </c>
      <c r="BI70" s="10">
        <v>84</v>
      </c>
      <c r="BJ70" s="11">
        <v>240</v>
      </c>
      <c r="BK70" s="9">
        <v>862</v>
      </c>
      <c r="BL70" s="10">
        <v>47</v>
      </c>
      <c r="BM70" s="16">
        <v>1000</v>
      </c>
      <c r="BN70" s="16">
        <v>187</v>
      </c>
      <c r="BO70" s="16"/>
      <c r="BP70" s="11">
        <v>3</v>
      </c>
      <c r="BQ70" s="9">
        <v>3</v>
      </c>
      <c r="BR70" s="12">
        <v>1.8</v>
      </c>
      <c r="BS70" s="11" t="s">
        <v>163</v>
      </c>
      <c r="BT70" s="9">
        <f>VLOOKUP(BS11:BS134,BS153:BT154,2)</f>
        <v>15.6</v>
      </c>
      <c r="BU70" s="9">
        <f t="shared" si="15"/>
        <v>3380</v>
      </c>
      <c r="BV70" s="9">
        <f t="shared" si="18"/>
        <v>5.9279999999999999</v>
      </c>
      <c r="BW70" s="9">
        <v>38</v>
      </c>
      <c r="BX70" s="119">
        <f t="shared" si="16"/>
        <v>1.7538461538461538</v>
      </c>
      <c r="BY70" s="11" t="s">
        <v>165</v>
      </c>
      <c r="BZ70" s="9">
        <v>18</v>
      </c>
      <c r="CA70" s="10">
        <v>109</v>
      </c>
      <c r="CB70" s="10">
        <f t="shared" si="20"/>
        <v>3380</v>
      </c>
      <c r="CC70" s="10">
        <f t="shared" si="21"/>
        <v>19.62</v>
      </c>
      <c r="CD70" s="119">
        <f t="shared" si="22"/>
        <v>5.8047337278106514</v>
      </c>
      <c r="CE70" s="16">
        <v>41</v>
      </c>
      <c r="CF70" s="16">
        <v>2</v>
      </c>
      <c r="CG70" s="16">
        <v>200</v>
      </c>
      <c r="CH70" s="16">
        <v>7</v>
      </c>
      <c r="CI70" s="16">
        <v>50</v>
      </c>
      <c r="CJ70" s="14">
        <v>15</v>
      </c>
      <c r="CK70" s="11"/>
      <c r="CL70" s="10"/>
      <c r="CM70" s="11"/>
      <c r="CN70" s="10"/>
      <c r="CO70" s="11"/>
      <c r="CP70" s="10"/>
      <c r="CQ70" s="16"/>
      <c r="CR70" s="11"/>
      <c r="CS70" s="10"/>
      <c r="CT70" s="16"/>
      <c r="CU70" s="11" t="s">
        <v>169</v>
      </c>
      <c r="CV70" s="9">
        <v>58</v>
      </c>
      <c r="CW70" s="213">
        <f t="shared" si="23"/>
        <v>24.347139840736123</v>
      </c>
      <c r="CX70" s="11"/>
      <c r="CY70" s="10"/>
      <c r="CZ70" s="11"/>
      <c r="DA70" s="10"/>
      <c r="DB70" s="158"/>
      <c r="DC70" s="159"/>
      <c r="DD70" s="158"/>
      <c r="DE70" s="160"/>
      <c r="DF70" s="120"/>
    </row>
    <row r="71" spans="1:110" s="118" customFormat="1" ht="20.100000000000001" customHeight="1">
      <c r="A71" s="161">
        <v>42201</v>
      </c>
      <c r="B71" s="21">
        <v>0.41666666666666702</v>
      </c>
      <c r="C71" s="1">
        <v>3</v>
      </c>
      <c r="D71" s="1" t="s">
        <v>130</v>
      </c>
      <c r="E71" s="1" t="s">
        <v>136</v>
      </c>
      <c r="F71" s="1" t="s">
        <v>142</v>
      </c>
      <c r="G71" s="4" t="s">
        <v>147</v>
      </c>
      <c r="H71" s="3" t="s">
        <v>173</v>
      </c>
      <c r="I71" s="1">
        <v>17</v>
      </c>
      <c r="J71" s="1"/>
      <c r="K71" s="19">
        <v>13.5</v>
      </c>
      <c r="L71" s="1"/>
      <c r="M71" s="1">
        <v>80</v>
      </c>
      <c r="N71" s="1">
        <v>2700</v>
      </c>
      <c r="O71" s="1">
        <v>1000</v>
      </c>
      <c r="P71" s="22">
        <f t="shared" si="13"/>
        <v>865</v>
      </c>
      <c r="Q71" s="17">
        <f t="shared" si="14"/>
        <v>2.3822100000000002</v>
      </c>
      <c r="R71" s="3">
        <v>681</v>
      </c>
      <c r="S71" s="1">
        <v>1003</v>
      </c>
      <c r="T71" s="22">
        <f t="shared" si="17"/>
        <v>996</v>
      </c>
      <c r="U71" s="19">
        <v>10.1</v>
      </c>
      <c r="V71" s="1">
        <v>138</v>
      </c>
      <c r="W71" s="5">
        <v>0.996</v>
      </c>
      <c r="X71" s="1">
        <v>25</v>
      </c>
      <c r="Y71" s="1">
        <v>25</v>
      </c>
      <c r="Z71" s="4">
        <v>6.4</v>
      </c>
      <c r="AA71" s="7">
        <v>4.9000000000000004</v>
      </c>
      <c r="AB71" s="199">
        <v>-28</v>
      </c>
      <c r="AC71" s="199">
        <v>-31</v>
      </c>
      <c r="AD71" s="199">
        <v>-33</v>
      </c>
      <c r="AE71" s="199">
        <v>-33</v>
      </c>
      <c r="AF71" s="1">
        <v>50</v>
      </c>
      <c r="AG71" s="1"/>
      <c r="AH71" s="1">
        <v>100</v>
      </c>
      <c r="AI71" s="1">
        <v>100</v>
      </c>
      <c r="AJ71" s="4">
        <v>15</v>
      </c>
      <c r="AK71" s="3">
        <v>1590</v>
      </c>
      <c r="AL71" s="7">
        <v>1200</v>
      </c>
      <c r="AM71" s="22">
        <f t="shared" si="19"/>
        <v>390</v>
      </c>
      <c r="AN71" s="1">
        <v>57</v>
      </c>
      <c r="AO71" s="1">
        <v>75</v>
      </c>
      <c r="AP71" s="171">
        <v>4.3</v>
      </c>
      <c r="AQ71" s="1">
        <v>395</v>
      </c>
      <c r="AR71" s="1">
        <v>580</v>
      </c>
      <c r="AS71" s="2">
        <v>40</v>
      </c>
      <c r="AT71" s="3">
        <v>333</v>
      </c>
      <c r="AU71" s="2">
        <v>71</v>
      </c>
      <c r="AV71" s="3"/>
      <c r="AW71" s="4"/>
      <c r="AX71" s="3">
        <v>4231</v>
      </c>
      <c r="AY71" s="1">
        <v>30</v>
      </c>
      <c r="AZ71" s="1">
        <v>20</v>
      </c>
      <c r="BA71" s="1">
        <v>1</v>
      </c>
      <c r="BB71" s="4">
        <v>97</v>
      </c>
      <c r="BC71" s="3">
        <v>490</v>
      </c>
      <c r="BD71" s="1">
        <v>103</v>
      </c>
      <c r="BE71" s="1">
        <v>150</v>
      </c>
      <c r="BF71" s="2">
        <v>123</v>
      </c>
      <c r="BG71" s="3">
        <v>235</v>
      </c>
      <c r="BH71" s="1">
        <v>836</v>
      </c>
      <c r="BI71" s="2">
        <v>73</v>
      </c>
      <c r="BJ71" s="3">
        <v>220</v>
      </c>
      <c r="BK71" s="1">
        <v>805</v>
      </c>
      <c r="BL71" s="2">
        <v>39</v>
      </c>
      <c r="BM71" s="8">
        <v>1000</v>
      </c>
      <c r="BN71" s="8">
        <v>175</v>
      </c>
      <c r="BO71" s="8"/>
      <c r="BP71" s="3">
        <v>3</v>
      </c>
      <c r="BQ71" s="1">
        <v>3</v>
      </c>
      <c r="BR71" s="4">
        <v>1.8</v>
      </c>
      <c r="BS71" s="3" t="s">
        <v>163</v>
      </c>
      <c r="BT71" s="1">
        <f>VLOOKUP(BS11:BS134,BS153:BT154,2)</f>
        <v>15.6</v>
      </c>
      <c r="BU71" s="1">
        <f t="shared" si="15"/>
        <v>3380</v>
      </c>
      <c r="BV71" s="1">
        <f t="shared" si="18"/>
        <v>4.8359999999999994</v>
      </c>
      <c r="BW71" s="1">
        <v>31</v>
      </c>
      <c r="BX71" s="116">
        <f t="shared" si="16"/>
        <v>1.4307692307692308</v>
      </c>
      <c r="BY71" s="3" t="s">
        <v>165</v>
      </c>
      <c r="BZ71" s="1">
        <v>21</v>
      </c>
      <c r="CA71" s="2">
        <v>109</v>
      </c>
      <c r="CB71" s="2">
        <f t="shared" si="20"/>
        <v>3380</v>
      </c>
      <c r="CC71" s="2">
        <f t="shared" si="21"/>
        <v>22.89</v>
      </c>
      <c r="CD71" s="116">
        <f t="shared" si="22"/>
        <v>6.7721893491124261</v>
      </c>
      <c r="CE71" s="8">
        <v>40</v>
      </c>
      <c r="CF71" s="8">
        <v>2</v>
      </c>
      <c r="CG71" s="8">
        <v>200</v>
      </c>
      <c r="CH71" s="8">
        <v>6</v>
      </c>
      <c r="CI71" s="8">
        <v>50</v>
      </c>
      <c r="CJ71" s="6">
        <v>15</v>
      </c>
      <c r="CK71" s="3" t="s">
        <v>202</v>
      </c>
      <c r="CL71" s="2"/>
      <c r="CM71" s="3"/>
      <c r="CN71" s="2"/>
      <c r="CO71" s="3" t="s">
        <v>168</v>
      </c>
      <c r="CP71" s="2"/>
      <c r="CQ71" s="8">
        <v>50</v>
      </c>
      <c r="CR71" s="3" t="s">
        <v>185</v>
      </c>
      <c r="CS71" s="2">
        <v>2.83</v>
      </c>
      <c r="CT71" s="8">
        <v>20</v>
      </c>
      <c r="CU71" s="3" t="s">
        <v>169</v>
      </c>
      <c r="CV71" s="1">
        <v>58</v>
      </c>
      <c r="CW71" s="212">
        <f t="shared" si="23"/>
        <v>24.347139840736123</v>
      </c>
      <c r="CX71" s="3"/>
      <c r="CY71" s="2"/>
      <c r="CZ71" s="3"/>
      <c r="DA71" s="2"/>
      <c r="DB71" s="155"/>
      <c r="DC71" s="156"/>
      <c r="DD71" s="155"/>
      <c r="DE71" s="157"/>
      <c r="DF71" s="117"/>
    </row>
    <row r="72" spans="1:110" s="118" customFormat="1" ht="20.100000000000001" hidden="1" customHeight="1">
      <c r="A72" s="161">
        <v>42201</v>
      </c>
      <c r="B72" s="21"/>
      <c r="C72" s="1">
        <v>3</v>
      </c>
      <c r="D72" s="1"/>
      <c r="E72" s="1"/>
      <c r="F72" s="1"/>
      <c r="G72" s="4"/>
      <c r="H72" s="3"/>
      <c r="I72" s="1"/>
      <c r="J72" s="1"/>
      <c r="K72" s="19"/>
      <c r="L72" s="1"/>
      <c r="M72" s="1"/>
      <c r="N72" s="1"/>
      <c r="O72" s="1"/>
      <c r="P72" s="22">
        <f t="shared" si="13"/>
        <v>0</v>
      </c>
      <c r="Q72" s="17">
        <f t="shared" si="14"/>
        <v>0</v>
      </c>
      <c r="R72" s="3"/>
      <c r="S72" s="1"/>
      <c r="T72" s="22">
        <f t="shared" si="17"/>
        <v>0</v>
      </c>
      <c r="U72" s="19"/>
      <c r="V72" s="1"/>
      <c r="W72" s="5"/>
      <c r="X72" s="1"/>
      <c r="Y72" s="1"/>
      <c r="Z72" s="4"/>
      <c r="AA72" s="7"/>
      <c r="AB72" s="199"/>
      <c r="AC72" s="199"/>
      <c r="AD72" s="199"/>
      <c r="AE72" s="199"/>
      <c r="AF72" s="1"/>
      <c r="AG72" s="1"/>
      <c r="AH72" s="1"/>
      <c r="AI72" s="1"/>
      <c r="AJ72" s="4"/>
      <c r="AK72" s="3"/>
      <c r="AL72" s="7"/>
      <c r="AM72" s="22">
        <f t="shared" si="19"/>
        <v>0</v>
      </c>
      <c r="AN72" s="1"/>
      <c r="AO72" s="1"/>
      <c r="AP72" s="171"/>
      <c r="AQ72" s="1"/>
      <c r="AR72" s="1"/>
      <c r="AS72" s="2"/>
      <c r="AT72" s="3"/>
      <c r="AU72" s="2"/>
      <c r="AV72" s="3"/>
      <c r="AW72" s="4"/>
      <c r="AX72" s="3"/>
      <c r="AY72" s="1"/>
      <c r="AZ72" s="1"/>
      <c r="BA72" s="1"/>
      <c r="BB72" s="4"/>
      <c r="BC72" s="3"/>
      <c r="BD72" s="1"/>
      <c r="BE72" s="1"/>
      <c r="BF72" s="2"/>
      <c r="BG72" s="3"/>
      <c r="BH72" s="1"/>
      <c r="BI72" s="2"/>
      <c r="BJ72" s="3"/>
      <c r="BK72" s="1"/>
      <c r="BL72" s="2"/>
      <c r="BM72" s="8"/>
      <c r="BN72" s="8"/>
      <c r="BO72" s="8"/>
      <c r="BP72" s="3"/>
      <c r="BQ72" s="1"/>
      <c r="BR72" s="4"/>
      <c r="BS72" s="3"/>
      <c r="BT72" s="1" t="e">
        <f>VLOOKUP(BS11:BS134,BS153:BT154,2)</f>
        <v>#N/A</v>
      </c>
      <c r="BU72" s="1">
        <f t="shared" si="15"/>
        <v>0</v>
      </c>
      <c r="BV72" s="1" t="e">
        <f t="shared" si="18"/>
        <v>#N/A</v>
      </c>
      <c r="BW72" s="1"/>
      <c r="BX72" s="116" t="e">
        <f t="shared" si="16"/>
        <v>#N/A</v>
      </c>
      <c r="BY72" s="3"/>
      <c r="BZ72" s="1"/>
      <c r="CA72" s="2">
        <v>109</v>
      </c>
      <c r="CB72" s="2">
        <f t="shared" si="20"/>
        <v>0</v>
      </c>
      <c r="CC72" s="2">
        <f t="shared" si="21"/>
        <v>0</v>
      </c>
      <c r="CD72" s="116" t="e">
        <f t="shared" si="22"/>
        <v>#DIV/0!</v>
      </c>
      <c r="CE72" s="8"/>
      <c r="CF72" s="8"/>
      <c r="CG72" s="8"/>
      <c r="CH72" s="8"/>
      <c r="CI72" s="8"/>
      <c r="CJ72" s="6"/>
      <c r="CK72" s="3"/>
      <c r="CL72" s="2"/>
      <c r="CM72" s="3"/>
      <c r="CN72" s="2"/>
      <c r="CO72" s="3"/>
      <c r="CP72" s="2"/>
      <c r="CQ72" s="8"/>
      <c r="CR72" s="3"/>
      <c r="CS72" s="2"/>
      <c r="CT72" s="8"/>
      <c r="CU72" s="3"/>
      <c r="CV72" s="1"/>
      <c r="CW72" s="212" t="e">
        <f t="shared" si="23"/>
        <v>#DIV/0!</v>
      </c>
      <c r="CX72" s="3"/>
      <c r="CY72" s="2"/>
      <c r="CZ72" s="3"/>
      <c r="DA72" s="2"/>
      <c r="DB72" s="155"/>
      <c r="DC72" s="156"/>
      <c r="DD72" s="155"/>
      <c r="DE72" s="157"/>
      <c r="DF72" s="117"/>
    </row>
    <row r="73" spans="1:110" s="121" customFormat="1" ht="20.100000000000001" hidden="1" customHeight="1">
      <c r="A73" s="162">
        <v>42201</v>
      </c>
      <c r="B73" s="23">
        <v>1.125</v>
      </c>
      <c r="C73" s="9">
        <v>2</v>
      </c>
      <c r="D73" s="9" t="s">
        <v>132</v>
      </c>
      <c r="E73" s="9" t="s">
        <v>138</v>
      </c>
      <c r="F73" s="9" t="s">
        <v>140</v>
      </c>
      <c r="G73" s="12" t="s">
        <v>145</v>
      </c>
      <c r="H73" s="11" t="s">
        <v>172</v>
      </c>
      <c r="I73" s="9">
        <v>16</v>
      </c>
      <c r="J73" s="9"/>
      <c r="K73" s="20">
        <v>14</v>
      </c>
      <c r="L73" s="9"/>
      <c r="M73" s="9">
        <v>80</v>
      </c>
      <c r="N73" s="9">
        <v>2820</v>
      </c>
      <c r="O73" s="9">
        <v>1000</v>
      </c>
      <c r="P73" s="24">
        <f t="shared" si="13"/>
        <v>860</v>
      </c>
      <c r="Q73" s="18">
        <f t="shared" si="14"/>
        <v>2.328192</v>
      </c>
      <c r="R73" s="11">
        <v>668</v>
      </c>
      <c r="S73" s="9">
        <v>1003</v>
      </c>
      <c r="T73" s="24">
        <f t="shared" si="17"/>
        <v>979</v>
      </c>
      <c r="U73" s="20">
        <v>10</v>
      </c>
      <c r="V73" s="9">
        <v>133</v>
      </c>
      <c r="W73" s="13">
        <v>0.97899999999999998</v>
      </c>
      <c r="X73" s="9">
        <v>25</v>
      </c>
      <c r="Y73" s="9">
        <v>25</v>
      </c>
      <c r="Z73" s="12">
        <v>6.3</v>
      </c>
      <c r="AA73" s="15">
        <v>5.2</v>
      </c>
      <c r="AB73" s="200">
        <v>-19</v>
      </c>
      <c r="AC73" s="200">
        <v>0</v>
      </c>
      <c r="AD73" s="200">
        <v>-19</v>
      </c>
      <c r="AE73" s="200">
        <v>-19</v>
      </c>
      <c r="AF73" s="9">
        <v>50</v>
      </c>
      <c r="AG73" s="9"/>
      <c r="AH73" s="9">
        <v>100</v>
      </c>
      <c r="AI73" s="9">
        <v>100</v>
      </c>
      <c r="AJ73" s="12">
        <v>15</v>
      </c>
      <c r="AK73" s="11">
        <v>987</v>
      </c>
      <c r="AL73" s="15">
        <v>985</v>
      </c>
      <c r="AM73" s="24">
        <f t="shared" si="19"/>
        <v>2</v>
      </c>
      <c r="AN73" s="9">
        <v>56</v>
      </c>
      <c r="AO73" s="9">
        <v>75</v>
      </c>
      <c r="AP73" s="172">
        <v>4.3</v>
      </c>
      <c r="AQ73" s="9">
        <v>319</v>
      </c>
      <c r="AR73" s="9">
        <v>650</v>
      </c>
      <c r="AS73" s="10">
        <v>33</v>
      </c>
      <c r="AT73" s="11">
        <v>196</v>
      </c>
      <c r="AU73" s="10">
        <v>56</v>
      </c>
      <c r="AV73" s="11">
        <v>0</v>
      </c>
      <c r="AW73" s="12">
        <v>0</v>
      </c>
      <c r="AX73" s="11">
        <v>4038</v>
      </c>
      <c r="AY73" s="9">
        <v>30</v>
      </c>
      <c r="AZ73" s="9">
        <v>20</v>
      </c>
      <c r="BA73" s="9">
        <v>1</v>
      </c>
      <c r="BB73" s="12">
        <v>97</v>
      </c>
      <c r="BC73" s="11">
        <v>310</v>
      </c>
      <c r="BD73" s="9">
        <v>100</v>
      </c>
      <c r="BE73" s="9">
        <v>133</v>
      </c>
      <c r="BF73" s="10">
        <v>166</v>
      </c>
      <c r="BG73" s="11">
        <v>270</v>
      </c>
      <c r="BH73" s="9">
        <v>982</v>
      </c>
      <c r="BI73" s="10">
        <v>100</v>
      </c>
      <c r="BJ73" s="11">
        <v>260</v>
      </c>
      <c r="BK73" s="9">
        <v>938</v>
      </c>
      <c r="BL73" s="10">
        <v>53</v>
      </c>
      <c r="BM73" s="16">
        <v>1200</v>
      </c>
      <c r="BN73" s="16">
        <v>159</v>
      </c>
      <c r="BO73" s="16" t="s">
        <v>194</v>
      </c>
      <c r="BP73" s="11">
        <v>3</v>
      </c>
      <c r="BQ73" s="9">
        <v>3</v>
      </c>
      <c r="BR73" s="12">
        <v>1.8</v>
      </c>
      <c r="BS73" s="11" t="s">
        <v>163</v>
      </c>
      <c r="BT73" s="9">
        <f>VLOOKUP(BS11:BS134,BS153:BT154,2)</f>
        <v>15.6</v>
      </c>
      <c r="BU73" s="9">
        <f t="shared" si="15"/>
        <v>3380</v>
      </c>
      <c r="BV73" s="9">
        <f t="shared" si="18"/>
        <v>4.68</v>
      </c>
      <c r="BW73" s="9">
        <v>30</v>
      </c>
      <c r="BX73" s="119">
        <f t="shared" si="16"/>
        <v>1.3846153846153846</v>
      </c>
      <c r="BY73" s="11" t="s">
        <v>165</v>
      </c>
      <c r="BZ73" s="9">
        <v>32</v>
      </c>
      <c r="CA73" s="10">
        <v>109</v>
      </c>
      <c r="CB73" s="10">
        <f t="shared" si="20"/>
        <v>3380</v>
      </c>
      <c r="CC73" s="10">
        <f t="shared" si="21"/>
        <v>34.880000000000003</v>
      </c>
      <c r="CD73" s="119">
        <f t="shared" si="22"/>
        <v>10.319526627218936</v>
      </c>
      <c r="CE73" s="16">
        <v>40</v>
      </c>
      <c r="CF73" s="16">
        <v>2</v>
      </c>
      <c r="CG73" s="16">
        <v>200</v>
      </c>
      <c r="CH73" s="16">
        <v>5</v>
      </c>
      <c r="CI73" s="16">
        <v>52</v>
      </c>
      <c r="CJ73" s="14">
        <v>15</v>
      </c>
      <c r="CK73" s="11" t="s">
        <v>202</v>
      </c>
      <c r="CL73" s="10">
        <v>2</v>
      </c>
      <c r="CM73" s="11"/>
      <c r="CN73" s="10"/>
      <c r="CO73" s="11" t="s">
        <v>168</v>
      </c>
      <c r="CP73" s="10"/>
      <c r="CQ73" s="16">
        <v>25</v>
      </c>
      <c r="CR73" s="11" t="s">
        <v>184</v>
      </c>
      <c r="CS73" s="10">
        <v>2.85</v>
      </c>
      <c r="CT73" s="16">
        <v>20</v>
      </c>
      <c r="CU73" s="11"/>
      <c r="CV73" s="9"/>
      <c r="CW73" s="213">
        <f t="shared" si="23"/>
        <v>0</v>
      </c>
      <c r="CX73" s="11"/>
      <c r="CY73" s="10"/>
      <c r="CZ73" s="11"/>
      <c r="DA73" s="10"/>
      <c r="DB73" s="158"/>
      <c r="DC73" s="159"/>
      <c r="DD73" s="158"/>
      <c r="DE73" s="160"/>
      <c r="DF73" s="120"/>
    </row>
    <row r="74" spans="1:110" s="121" customFormat="1" ht="20.100000000000001" hidden="1" customHeight="1">
      <c r="A74" s="162">
        <v>42201</v>
      </c>
      <c r="B74" s="23"/>
      <c r="C74" s="9">
        <v>2</v>
      </c>
      <c r="D74" s="9"/>
      <c r="E74" s="9"/>
      <c r="F74" s="9"/>
      <c r="G74" s="12"/>
      <c r="H74" s="11"/>
      <c r="I74" s="9"/>
      <c r="J74" s="9"/>
      <c r="K74" s="20"/>
      <c r="L74" s="9"/>
      <c r="M74" s="9"/>
      <c r="N74" s="9"/>
      <c r="O74" s="9"/>
      <c r="P74" s="24">
        <f t="shared" si="13"/>
        <v>0</v>
      </c>
      <c r="Q74" s="18">
        <f t="shared" si="14"/>
        <v>0</v>
      </c>
      <c r="R74" s="11"/>
      <c r="S74" s="9"/>
      <c r="T74" s="24">
        <f t="shared" si="17"/>
        <v>0</v>
      </c>
      <c r="U74" s="20"/>
      <c r="V74" s="9"/>
      <c r="W74" s="13"/>
      <c r="X74" s="9"/>
      <c r="Y74" s="9"/>
      <c r="Z74" s="12"/>
      <c r="AA74" s="15"/>
      <c r="AB74" s="200"/>
      <c r="AC74" s="200"/>
      <c r="AD74" s="200"/>
      <c r="AE74" s="200"/>
      <c r="AF74" s="9"/>
      <c r="AG74" s="9"/>
      <c r="AH74" s="9"/>
      <c r="AI74" s="9"/>
      <c r="AJ74" s="12"/>
      <c r="AK74" s="11"/>
      <c r="AL74" s="15"/>
      <c r="AM74" s="24">
        <f t="shared" si="19"/>
        <v>0</v>
      </c>
      <c r="AN74" s="9"/>
      <c r="AO74" s="9"/>
      <c r="AP74" s="172"/>
      <c r="AQ74" s="9"/>
      <c r="AR74" s="9"/>
      <c r="AS74" s="10"/>
      <c r="AT74" s="11"/>
      <c r="AU74" s="10"/>
      <c r="AV74" s="11"/>
      <c r="AW74" s="12"/>
      <c r="AX74" s="11"/>
      <c r="AY74" s="9"/>
      <c r="AZ74" s="9"/>
      <c r="BA74" s="9"/>
      <c r="BB74" s="12"/>
      <c r="BC74" s="11"/>
      <c r="BD74" s="9"/>
      <c r="BE74" s="9"/>
      <c r="BF74" s="10"/>
      <c r="BG74" s="11"/>
      <c r="BH74" s="9"/>
      <c r="BI74" s="10"/>
      <c r="BJ74" s="11"/>
      <c r="BK74" s="9"/>
      <c r="BL74" s="10"/>
      <c r="BM74" s="16"/>
      <c r="BN74" s="16"/>
      <c r="BO74" s="16"/>
      <c r="BP74" s="11"/>
      <c r="BQ74" s="9"/>
      <c r="BR74" s="12"/>
      <c r="BS74" s="11"/>
      <c r="BT74" s="9" t="e">
        <f>VLOOKUP(BS11:BS134,BS153:BT154,2)</f>
        <v>#N/A</v>
      </c>
      <c r="BU74" s="9">
        <f t="shared" si="15"/>
        <v>0</v>
      </c>
      <c r="BV74" s="9" t="e">
        <f t="shared" si="18"/>
        <v>#N/A</v>
      </c>
      <c r="BW74" s="9"/>
      <c r="BX74" s="119" t="e">
        <f t="shared" si="16"/>
        <v>#N/A</v>
      </c>
      <c r="BY74" s="11"/>
      <c r="BZ74" s="9"/>
      <c r="CA74" s="10">
        <v>109</v>
      </c>
      <c r="CB74" s="10">
        <f t="shared" si="20"/>
        <v>0</v>
      </c>
      <c r="CC74" s="10">
        <f t="shared" si="21"/>
        <v>0</v>
      </c>
      <c r="CD74" s="119" t="e">
        <f t="shared" si="22"/>
        <v>#DIV/0!</v>
      </c>
      <c r="CE74" s="16"/>
      <c r="CF74" s="16"/>
      <c r="CG74" s="16"/>
      <c r="CH74" s="16"/>
      <c r="CI74" s="16"/>
      <c r="CJ74" s="14"/>
      <c r="CK74" s="11"/>
      <c r="CL74" s="10"/>
      <c r="CM74" s="11"/>
      <c r="CN74" s="10"/>
      <c r="CO74" s="11"/>
      <c r="CP74" s="10"/>
      <c r="CQ74" s="16"/>
      <c r="CR74" s="11"/>
      <c r="CS74" s="10"/>
      <c r="CT74" s="16"/>
      <c r="CU74" s="11"/>
      <c r="CV74" s="9"/>
      <c r="CW74" s="213" t="e">
        <f t="shared" si="23"/>
        <v>#DIV/0!</v>
      </c>
      <c r="CX74" s="11"/>
      <c r="CY74" s="10"/>
      <c r="CZ74" s="11"/>
      <c r="DA74" s="10"/>
      <c r="DB74" s="158"/>
      <c r="DC74" s="159"/>
      <c r="DD74" s="158"/>
      <c r="DE74" s="160"/>
      <c r="DF74" s="120"/>
    </row>
    <row r="75" spans="1:110" s="118" customFormat="1" ht="20.100000000000001" hidden="1" customHeight="1">
      <c r="A75" s="161">
        <v>42202</v>
      </c>
      <c r="B75" s="21">
        <v>0.45833333333333298</v>
      </c>
      <c r="C75" s="1">
        <v>4</v>
      </c>
      <c r="D75" s="1" t="s">
        <v>133</v>
      </c>
      <c r="E75" s="1" t="s">
        <v>134</v>
      </c>
      <c r="F75" s="1" t="s">
        <v>139</v>
      </c>
      <c r="G75" s="4" t="s">
        <v>143</v>
      </c>
      <c r="H75" s="3" t="s">
        <v>172</v>
      </c>
      <c r="I75" s="1">
        <v>16</v>
      </c>
      <c r="J75" s="1"/>
      <c r="K75" s="19">
        <v>15</v>
      </c>
      <c r="L75" s="1"/>
      <c r="M75" s="1">
        <v>80</v>
      </c>
      <c r="N75" s="1">
        <v>2820</v>
      </c>
      <c r="O75" s="1">
        <v>1000</v>
      </c>
      <c r="P75" s="22">
        <f t="shared" si="13"/>
        <v>850</v>
      </c>
      <c r="Q75" s="17">
        <f t="shared" si="14"/>
        <v>2.3011200000000001</v>
      </c>
      <c r="R75" s="3">
        <v>667</v>
      </c>
      <c r="S75" s="1">
        <v>1003</v>
      </c>
      <c r="T75" s="22">
        <f t="shared" si="17"/>
        <v>977</v>
      </c>
      <c r="U75" s="19">
        <v>10</v>
      </c>
      <c r="V75" s="1">
        <v>132</v>
      </c>
      <c r="W75" s="5">
        <v>0.97699999999999998</v>
      </c>
      <c r="X75" s="1">
        <v>25</v>
      </c>
      <c r="Y75" s="1">
        <v>25</v>
      </c>
      <c r="Z75" s="4">
        <v>6.3</v>
      </c>
      <c r="AA75" s="7">
        <v>5.0999999999999996</v>
      </c>
      <c r="AB75" s="199">
        <v>-26</v>
      </c>
      <c r="AC75" s="199">
        <v>-32</v>
      </c>
      <c r="AD75" s="199">
        <v>-32</v>
      </c>
      <c r="AE75" s="199">
        <v>0</v>
      </c>
      <c r="AF75" s="1">
        <v>50</v>
      </c>
      <c r="AG75" s="1"/>
      <c r="AH75" s="1">
        <v>100</v>
      </c>
      <c r="AI75" s="1">
        <v>100</v>
      </c>
      <c r="AJ75" s="4">
        <v>15</v>
      </c>
      <c r="AK75" s="3">
        <v>974</v>
      </c>
      <c r="AL75" s="7">
        <v>977</v>
      </c>
      <c r="AM75" s="22">
        <f t="shared" si="19"/>
        <v>-3</v>
      </c>
      <c r="AN75" s="1">
        <v>57</v>
      </c>
      <c r="AO75" s="1">
        <v>75</v>
      </c>
      <c r="AP75" s="171">
        <v>4.3</v>
      </c>
      <c r="AQ75" s="1">
        <v>250</v>
      </c>
      <c r="AR75" s="1">
        <v>585</v>
      </c>
      <c r="AS75" s="2">
        <v>30</v>
      </c>
      <c r="AT75" s="3">
        <v>220</v>
      </c>
      <c r="AU75" s="2">
        <v>67</v>
      </c>
      <c r="AV75" s="3">
        <v>0</v>
      </c>
      <c r="AW75" s="4">
        <v>0</v>
      </c>
      <c r="AX75" s="3">
        <v>3952</v>
      </c>
      <c r="AY75" s="1">
        <v>32</v>
      </c>
      <c r="AZ75" s="1">
        <v>22</v>
      </c>
      <c r="BA75" s="1">
        <v>1</v>
      </c>
      <c r="BB75" s="4">
        <v>96.5</v>
      </c>
      <c r="BC75" s="3">
        <v>310</v>
      </c>
      <c r="BD75" s="1">
        <v>100</v>
      </c>
      <c r="BE75" s="1">
        <v>133</v>
      </c>
      <c r="BF75" s="2">
        <v>165</v>
      </c>
      <c r="BG75" s="3">
        <v>272</v>
      </c>
      <c r="BH75" s="1">
        <v>986</v>
      </c>
      <c r="BI75" s="2">
        <v>107</v>
      </c>
      <c r="BJ75" s="3">
        <v>260</v>
      </c>
      <c r="BK75" s="1">
        <v>938</v>
      </c>
      <c r="BL75" s="2">
        <v>55</v>
      </c>
      <c r="BM75" s="8">
        <v>1200</v>
      </c>
      <c r="BN75" s="8">
        <v>159</v>
      </c>
      <c r="BO75" s="8" t="s">
        <v>194</v>
      </c>
      <c r="BP75" s="3">
        <v>3</v>
      </c>
      <c r="BQ75" s="1">
        <v>3</v>
      </c>
      <c r="BR75" s="4">
        <v>1.8</v>
      </c>
      <c r="BS75" s="3" t="s">
        <v>163</v>
      </c>
      <c r="BT75" s="1">
        <f>VLOOKUP(BS11:BS134,BS153:BT154,2)</f>
        <v>15.6</v>
      </c>
      <c r="BU75" s="1">
        <f t="shared" si="15"/>
        <v>3380</v>
      </c>
      <c r="BV75" s="1">
        <f t="shared" si="18"/>
        <v>4.68</v>
      </c>
      <c r="BW75" s="1">
        <v>30</v>
      </c>
      <c r="BX75" s="116">
        <f t="shared" si="16"/>
        <v>1.3846153846153846</v>
      </c>
      <c r="BY75" s="3" t="s">
        <v>165</v>
      </c>
      <c r="BZ75" s="1">
        <v>30</v>
      </c>
      <c r="CA75" s="2">
        <v>109</v>
      </c>
      <c r="CB75" s="2">
        <f t="shared" si="20"/>
        <v>3380</v>
      </c>
      <c r="CC75" s="2">
        <f t="shared" si="21"/>
        <v>32.700000000000003</v>
      </c>
      <c r="CD75" s="116">
        <f t="shared" si="22"/>
        <v>9.6745562130177518</v>
      </c>
      <c r="CE75" s="8">
        <v>40</v>
      </c>
      <c r="CF75" s="8">
        <v>2</v>
      </c>
      <c r="CG75" s="8">
        <v>200</v>
      </c>
      <c r="CH75" s="8">
        <v>5</v>
      </c>
      <c r="CI75" s="8">
        <v>52</v>
      </c>
      <c r="CJ75" s="6">
        <v>15</v>
      </c>
      <c r="CK75" s="3" t="s">
        <v>202</v>
      </c>
      <c r="CL75" s="2">
        <v>2</v>
      </c>
      <c r="CM75" s="3" t="s">
        <v>167</v>
      </c>
      <c r="CN75" s="2">
        <v>0</v>
      </c>
      <c r="CO75" s="3" t="s">
        <v>168</v>
      </c>
      <c r="CP75" s="2">
        <v>0</v>
      </c>
      <c r="CQ75" s="8">
        <v>25</v>
      </c>
      <c r="CR75" s="3" t="s">
        <v>184</v>
      </c>
      <c r="CS75" s="2">
        <v>2.84</v>
      </c>
      <c r="CT75" s="8">
        <v>20</v>
      </c>
      <c r="CU75" s="3"/>
      <c r="CV75" s="1">
        <v>0</v>
      </c>
      <c r="CW75" s="212">
        <f t="shared" si="23"/>
        <v>0</v>
      </c>
      <c r="CX75" s="3"/>
      <c r="CY75" s="2"/>
      <c r="CZ75" s="3"/>
      <c r="DA75" s="2"/>
      <c r="DB75" s="155"/>
      <c r="DC75" s="156"/>
      <c r="DD75" s="155"/>
      <c r="DE75" s="157"/>
      <c r="DF75" s="117"/>
    </row>
    <row r="76" spans="1:110" s="118" customFormat="1" ht="20.100000000000001" hidden="1" customHeight="1">
      <c r="A76" s="161">
        <v>42202</v>
      </c>
      <c r="B76" s="21"/>
      <c r="C76" s="1">
        <v>4</v>
      </c>
      <c r="D76" s="1"/>
      <c r="E76" s="1"/>
      <c r="F76" s="1"/>
      <c r="G76" s="4"/>
      <c r="H76" s="3"/>
      <c r="I76" s="1"/>
      <c r="J76" s="1"/>
      <c r="K76" s="19"/>
      <c r="L76" s="1"/>
      <c r="M76" s="1"/>
      <c r="N76" s="1"/>
      <c r="O76" s="1"/>
      <c r="P76" s="22">
        <f t="shared" ref="P76:P134" si="24">(O76/100)*(100-K76)</f>
        <v>0</v>
      </c>
      <c r="Q76" s="17">
        <f t="shared" ref="Q76:Q134" si="25">P76*N76*I76*60/1000000000</f>
        <v>0</v>
      </c>
      <c r="R76" s="3"/>
      <c r="S76" s="1"/>
      <c r="T76" s="22">
        <f t="shared" si="17"/>
        <v>0</v>
      </c>
      <c r="U76" s="19"/>
      <c r="V76" s="1"/>
      <c r="W76" s="5"/>
      <c r="X76" s="1"/>
      <c r="Y76" s="1"/>
      <c r="Z76" s="4"/>
      <c r="AA76" s="7"/>
      <c r="AB76" s="199"/>
      <c r="AC76" s="199"/>
      <c r="AD76" s="199"/>
      <c r="AE76" s="199"/>
      <c r="AF76" s="1"/>
      <c r="AG76" s="1"/>
      <c r="AH76" s="1"/>
      <c r="AI76" s="1"/>
      <c r="AJ76" s="4"/>
      <c r="AK76" s="3"/>
      <c r="AL76" s="7"/>
      <c r="AM76" s="22">
        <f t="shared" si="19"/>
        <v>0</v>
      </c>
      <c r="AN76" s="1"/>
      <c r="AO76" s="1"/>
      <c r="AP76" s="171"/>
      <c r="AQ76" s="1"/>
      <c r="AR76" s="1"/>
      <c r="AS76" s="2"/>
      <c r="AT76" s="3"/>
      <c r="AU76" s="2"/>
      <c r="AV76" s="3"/>
      <c r="AW76" s="4"/>
      <c r="AX76" s="3"/>
      <c r="AY76" s="1"/>
      <c r="AZ76" s="1"/>
      <c r="BA76" s="1"/>
      <c r="BB76" s="4"/>
      <c r="BC76" s="3"/>
      <c r="BD76" s="1"/>
      <c r="BE76" s="1"/>
      <c r="BF76" s="2"/>
      <c r="BG76" s="3"/>
      <c r="BH76" s="1"/>
      <c r="BI76" s="2"/>
      <c r="BJ76" s="3"/>
      <c r="BK76" s="1"/>
      <c r="BL76" s="2"/>
      <c r="BM76" s="8"/>
      <c r="BN76" s="8"/>
      <c r="BO76" s="8"/>
      <c r="BP76" s="3"/>
      <c r="BQ76" s="1"/>
      <c r="BR76" s="4"/>
      <c r="BS76" s="3"/>
      <c r="BT76" s="1" t="e">
        <f>VLOOKUP(BS11:BS134,BS153:BT154,2)</f>
        <v>#N/A</v>
      </c>
      <c r="BU76" s="1">
        <f t="shared" ref="BU76:BU134" si="26">O76*3.38</f>
        <v>0</v>
      </c>
      <c r="BV76" s="1" t="e">
        <f t="shared" si="18"/>
        <v>#N/A</v>
      </c>
      <c r="BW76" s="1"/>
      <c r="BX76" s="116" t="e">
        <f t="shared" ref="BX76:BX134" si="27">BV76/BU76*1000</f>
        <v>#N/A</v>
      </c>
      <c r="BY76" s="3"/>
      <c r="BZ76" s="1"/>
      <c r="CA76" s="2">
        <v>109</v>
      </c>
      <c r="CB76" s="2">
        <f t="shared" si="20"/>
        <v>0</v>
      </c>
      <c r="CC76" s="2">
        <f t="shared" si="21"/>
        <v>0</v>
      </c>
      <c r="CD76" s="116" t="e">
        <f t="shared" si="22"/>
        <v>#DIV/0!</v>
      </c>
      <c r="CE76" s="8"/>
      <c r="CF76" s="8"/>
      <c r="CG76" s="8"/>
      <c r="CH76" s="8"/>
      <c r="CI76" s="8"/>
      <c r="CJ76" s="6"/>
      <c r="CK76" s="3"/>
      <c r="CL76" s="2"/>
      <c r="CM76" s="3"/>
      <c r="CN76" s="2"/>
      <c r="CO76" s="3"/>
      <c r="CP76" s="2"/>
      <c r="CQ76" s="8"/>
      <c r="CR76" s="3"/>
      <c r="CS76" s="2"/>
      <c r="CT76" s="8"/>
      <c r="CU76" s="3"/>
      <c r="CV76" s="1"/>
      <c r="CW76" s="212" t="e">
        <f t="shared" si="23"/>
        <v>#DIV/0!</v>
      </c>
      <c r="CX76" s="3"/>
      <c r="CY76" s="2"/>
      <c r="CZ76" s="3"/>
      <c r="DA76" s="2"/>
      <c r="DB76" s="155"/>
      <c r="DC76" s="156"/>
      <c r="DD76" s="155"/>
      <c r="DE76" s="157"/>
      <c r="DF76" s="117"/>
    </row>
    <row r="77" spans="1:110" s="121" customFormat="1" ht="20.100000000000001" hidden="1" customHeight="1">
      <c r="A77" s="162">
        <v>42202</v>
      </c>
      <c r="B77" s="23">
        <v>0.98958333333333404</v>
      </c>
      <c r="C77" s="9">
        <v>3</v>
      </c>
      <c r="D77" s="9" t="s">
        <v>130</v>
      </c>
      <c r="E77" s="9" t="s">
        <v>136</v>
      </c>
      <c r="F77" s="9" t="s">
        <v>142</v>
      </c>
      <c r="G77" s="12" t="s">
        <v>147</v>
      </c>
      <c r="H77" s="11" t="s">
        <v>172</v>
      </c>
      <c r="I77" s="9">
        <v>16</v>
      </c>
      <c r="J77" s="9"/>
      <c r="K77" s="20">
        <v>15</v>
      </c>
      <c r="L77" s="9"/>
      <c r="M77" s="9">
        <v>80</v>
      </c>
      <c r="N77" s="9">
        <v>2820</v>
      </c>
      <c r="O77" s="9">
        <v>1000</v>
      </c>
      <c r="P77" s="24">
        <f t="shared" si="24"/>
        <v>850</v>
      </c>
      <c r="Q77" s="18">
        <f t="shared" si="25"/>
        <v>2.3011200000000001</v>
      </c>
      <c r="R77" s="11">
        <v>667</v>
      </c>
      <c r="S77" s="9">
        <v>1003</v>
      </c>
      <c r="T77" s="24">
        <f t="shared" si="17"/>
        <v>977</v>
      </c>
      <c r="U77" s="20">
        <v>10</v>
      </c>
      <c r="V77" s="9">
        <v>132</v>
      </c>
      <c r="W77" s="13">
        <v>0.97699999999999998</v>
      </c>
      <c r="X77" s="9">
        <v>25</v>
      </c>
      <c r="Y77" s="9">
        <v>25</v>
      </c>
      <c r="Z77" s="12">
        <v>6.4</v>
      </c>
      <c r="AA77" s="15">
        <v>5.0999999999999996</v>
      </c>
      <c r="AB77" s="200">
        <v>-26</v>
      </c>
      <c r="AC77" s="200">
        <v>-32</v>
      </c>
      <c r="AD77" s="200">
        <v>-32</v>
      </c>
      <c r="AE77" s="200">
        <v>0</v>
      </c>
      <c r="AF77" s="9">
        <v>50</v>
      </c>
      <c r="AG77" s="9"/>
      <c r="AH77" s="9">
        <v>100</v>
      </c>
      <c r="AI77" s="9">
        <v>100</v>
      </c>
      <c r="AJ77" s="12">
        <v>15</v>
      </c>
      <c r="AK77" s="11">
        <v>945</v>
      </c>
      <c r="AL77" s="15">
        <v>960</v>
      </c>
      <c r="AM77" s="24">
        <f t="shared" si="19"/>
        <v>-15</v>
      </c>
      <c r="AN77" s="9">
        <v>54</v>
      </c>
      <c r="AO77" s="9">
        <v>75</v>
      </c>
      <c r="AP77" s="172">
        <v>4.3</v>
      </c>
      <c r="AQ77" s="9">
        <v>363</v>
      </c>
      <c r="AR77" s="9">
        <v>540</v>
      </c>
      <c r="AS77" s="10">
        <v>40</v>
      </c>
      <c r="AT77" s="11">
        <v>188</v>
      </c>
      <c r="AU77" s="10">
        <v>62</v>
      </c>
      <c r="AV77" s="11">
        <v>0</v>
      </c>
      <c r="AW77" s="12">
        <v>0</v>
      </c>
      <c r="AX77" s="11">
        <v>4295</v>
      </c>
      <c r="AY77" s="9">
        <v>32</v>
      </c>
      <c r="AZ77" s="9">
        <v>22</v>
      </c>
      <c r="BA77" s="9">
        <v>1</v>
      </c>
      <c r="BB77" s="12">
        <v>97</v>
      </c>
      <c r="BC77" s="11">
        <v>300</v>
      </c>
      <c r="BD77" s="9">
        <v>100</v>
      </c>
      <c r="BE77" s="9">
        <v>132</v>
      </c>
      <c r="BF77" s="10">
        <v>167</v>
      </c>
      <c r="BG77" s="11">
        <v>270</v>
      </c>
      <c r="BH77" s="9">
        <v>980</v>
      </c>
      <c r="BI77" s="10">
        <v>101</v>
      </c>
      <c r="BJ77" s="11">
        <v>260</v>
      </c>
      <c r="BK77" s="9">
        <v>947</v>
      </c>
      <c r="BL77" s="10">
        <v>56</v>
      </c>
      <c r="BM77" s="16">
        <v>1200</v>
      </c>
      <c r="BN77" s="16">
        <v>152</v>
      </c>
      <c r="BO77" s="16" t="s">
        <v>194</v>
      </c>
      <c r="BP77" s="11">
        <v>3</v>
      </c>
      <c r="BQ77" s="9">
        <v>3</v>
      </c>
      <c r="BR77" s="12">
        <v>1.8</v>
      </c>
      <c r="BS77" s="11" t="s">
        <v>163</v>
      </c>
      <c r="BT77" s="9">
        <f>VLOOKUP(BS11:BS134,BS153:BT154,2)</f>
        <v>15.6</v>
      </c>
      <c r="BU77" s="9">
        <f t="shared" si="26"/>
        <v>3380</v>
      </c>
      <c r="BV77" s="9">
        <f t="shared" si="18"/>
        <v>5.3039999999999994</v>
      </c>
      <c r="BW77" s="9">
        <v>34</v>
      </c>
      <c r="BX77" s="119">
        <f t="shared" si="27"/>
        <v>1.569230769230769</v>
      </c>
      <c r="BY77" s="11" t="s">
        <v>165</v>
      </c>
      <c r="BZ77" s="9">
        <v>30</v>
      </c>
      <c r="CA77" s="10">
        <v>109</v>
      </c>
      <c r="CB77" s="10">
        <f t="shared" si="20"/>
        <v>3380</v>
      </c>
      <c r="CC77" s="10">
        <f t="shared" si="21"/>
        <v>32.700000000000003</v>
      </c>
      <c r="CD77" s="119">
        <f t="shared" si="22"/>
        <v>9.6745562130177518</v>
      </c>
      <c r="CE77" s="16">
        <v>40</v>
      </c>
      <c r="CF77" s="16">
        <v>2</v>
      </c>
      <c r="CG77" s="16">
        <v>200</v>
      </c>
      <c r="CH77" s="16">
        <v>5</v>
      </c>
      <c r="CI77" s="16">
        <v>53</v>
      </c>
      <c r="CJ77" s="14">
        <v>15</v>
      </c>
      <c r="CK77" s="11" t="s">
        <v>202</v>
      </c>
      <c r="CL77" s="10">
        <v>2</v>
      </c>
      <c r="CM77" s="11"/>
      <c r="CN77" s="10"/>
      <c r="CO77" s="11" t="s">
        <v>168</v>
      </c>
      <c r="CP77" s="10"/>
      <c r="CQ77" s="16">
        <v>25</v>
      </c>
      <c r="CR77" s="11" t="s">
        <v>184</v>
      </c>
      <c r="CS77" s="10">
        <v>2.85</v>
      </c>
      <c r="CT77" s="16">
        <v>20</v>
      </c>
      <c r="CU77" s="11"/>
      <c r="CV77" s="9"/>
      <c r="CW77" s="213">
        <f t="shared" si="23"/>
        <v>0</v>
      </c>
      <c r="CX77" s="11"/>
      <c r="CY77" s="10"/>
      <c r="CZ77" s="11"/>
      <c r="DA77" s="10"/>
      <c r="DB77" s="158"/>
      <c r="DC77" s="159"/>
      <c r="DD77" s="158"/>
      <c r="DE77" s="160"/>
      <c r="DF77" s="120"/>
    </row>
    <row r="78" spans="1:110" s="121" customFormat="1" ht="20.100000000000001" hidden="1" customHeight="1">
      <c r="A78" s="162">
        <v>42202</v>
      </c>
      <c r="B78" s="23"/>
      <c r="C78" s="9">
        <v>3</v>
      </c>
      <c r="D78" s="9"/>
      <c r="E78" s="9"/>
      <c r="F78" s="9"/>
      <c r="G78" s="12"/>
      <c r="H78" s="11"/>
      <c r="I78" s="9"/>
      <c r="J78" s="9"/>
      <c r="K78" s="20"/>
      <c r="L78" s="9"/>
      <c r="M78" s="9"/>
      <c r="N78" s="9"/>
      <c r="O78" s="9"/>
      <c r="P78" s="24">
        <f t="shared" si="24"/>
        <v>0</v>
      </c>
      <c r="Q78" s="18">
        <f t="shared" si="25"/>
        <v>0</v>
      </c>
      <c r="R78" s="11"/>
      <c r="S78" s="9"/>
      <c r="T78" s="24">
        <f t="shared" si="17"/>
        <v>0</v>
      </c>
      <c r="U78" s="20"/>
      <c r="V78" s="9"/>
      <c r="W78" s="13"/>
      <c r="X78" s="9"/>
      <c r="Y78" s="9"/>
      <c r="Z78" s="12"/>
      <c r="AA78" s="15"/>
      <c r="AB78" s="200"/>
      <c r="AC78" s="200"/>
      <c r="AD78" s="200"/>
      <c r="AE78" s="200"/>
      <c r="AF78" s="9"/>
      <c r="AG78" s="9"/>
      <c r="AH78" s="9"/>
      <c r="AI78" s="9"/>
      <c r="AJ78" s="12"/>
      <c r="AK78" s="11"/>
      <c r="AL78" s="15"/>
      <c r="AM78" s="24">
        <f t="shared" si="19"/>
        <v>0</v>
      </c>
      <c r="AN78" s="9"/>
      <c r="AO78" s="9"/>
      <c r="AP78" s="172"/>
      <c r="AQ78" s="9"/>
      <c r="AR78" s="9"/>
      <c r="AS78" s="10"/>
      <c r="AT78" s="11"/>
      <c r="AU78" s="10"/>
      <c r="AV78" s="11"/>
      <c r="AW78" s="12"/>
      <c r="AX78" s="11"/>
      <c r="AY78" s="9"/>
      <c r="AZ78" s="9"/>
      <c r="BA78" s="9"/>
      <c r="BB78" s="12"/>
      <c r="BC78" s="11"/>
      <c r="BD78" s="9"/>
      <c r="BE78" s="9"/>
      <c r="BF78" s="10"/>
      <c r="BG78" s="11"/>
      <c r="BH78" s="9"/>
      <c r="BI78" s="10"/>
      <c r="BJ78" s="11"/>
      <c r="BK78" s="9"/>
      <c r="BL78" s="10"/>
      <c r="BM78" s="16"/>
      <c r="BN78" s="16"/>
      <c r="BO78" s="16"/>
      <c r="BP78" s="11"/>
      <c r="BQ78" s="9"/>
      <c r="BR78" s="12"/>
      <c r="BS78" s="11"/>
      <c r="BT78" s="9" t="e">
        <f>VLOOKUP(BS11:BS134,BS153:BT154,2)</f>
        <v>#N/A</v>
      </c>
      <c r="BU78" s="9">
        <f t="shared" si="26"/>
        <v>0</v>
      </c>
      <c r="BV78" s="9" t="e">
        <f t="shared" si="18"/>
        <v>#N/A</v>
      </c>
      <c r="BW78" s="9"/>
      <c r="BX78" s="119" t="e">
        <f t="shared" si="27"/>
        <v>#N/A</v>
      </c>
      <c r="BY78" s="11"/>
      <c r="BZ78" s="9"/>
      <c r="CA78" s="10">
        <v>109</v>
      </c>
      <c r="CB78" s="10">
        <f t="shared" si="20"/>
        <v>0</v>
      </c>
      <c r="CC78" s="10">
        <f t="shared" si="21"/>
        <v>0</v>
      </c>
      <c r="CD78" s="119" t="e">
        <f t="shared" si="22"/>
        <v>#DIV/0!</v>
      </c>
      <c r="CE78" s="16"/>
      <c r="CF78" s="16"/>
      <c r="CG78" s="16"/>
      <c r="CH78" s="16"/>
      <c r="CI78" s="16"/>
      <c r="CJ78" s="14"/>
      <c r="CK78" s="11"/>
      <c r="CL78" s="10"/>
      <c r="CM78" s="11"/>
      <c r="CN78" s="10"/>
      <c r="CO78" s="11"/>
      <c r="CP78" s="10"/>
      <c r="CQ78" s="16"/>
      <c r="CR78" s="11"/>
      <c r="CS78" s="10"/>
      <c r="CT78" s="16"/>
      <c r="CU78" s="11"/>
      <c r="CV78" s="9"/>
      <c r="CW78" s="213" t="e">
        <f t="shared" si="23"/>
        <v>#DIV/0!</v>
      </c>
      <c r="CX78" s="11"/>
      <c r="CY78" s="10"/>
      <c r="CZ78" s="11"/>
      <c r="DA78" s="10"/>
      <c r="DB78" s="158"/>
      <c r="DC78" s="159"/>
      <c r="DD78" s="158"/>
      <c r="DE78" s="160"/>
      <c r="DF78" s="120"/>
    </row>
    <row r="79" spans="1:110" s="118" customFormat="1" ht="20.100000000000001" hidden="1" customHeight="1">
      <c r="A79" s="161">
        <v>42203</v>
      </c>
      <c r="B79" s="21">
        <v>0.36458333333333298</v>
      </c>
      <c r="C79" s="1">
        <v>1</v>
      </c>
      <c r="D79" s="1" t="s">
        <v>132</v>
      </c>
      <c r="E79" s="1" t="s">
        <v>135</v>
      </c>
      <c r="F79" s="1" t="s">
        <v>144</v>
      </c>
      <c r="G79" s="4" t="s">
        <v>144</v>
      </c>
      <c r="H79" s="3" t="s">
        <v>172</v>
      </c>
      <c r="I79" s="1">
        <v>16</v>
      </c>
      <c r="J79" s="1"/>
      <c r="K79" s="19">
        <v>15</v>
      </c>
      <c r="L79" s="1"/>
      <c r="M79" s="1">
        <v>80</v>
      </c>
      <c r="N79" s="1">
        <v>2820</v>
      </c>
      <c r="O79" s="1">
        <v>1000</v>
      </c>
      <c r="P79" s="22">
        <f t="shared" si="24"/>
        <v>850</v>
      </c>
      <c r="Q79" s="17">
        <f t="shared" si="25"/>
        <v>2.3011200000000001</v>
      </c>
      <c r="R79" s="3">
        <v>665</v>
      </c>
      <c r="S79" s="1">
        <v>1003</v>
      </c>
      <c r="T79" s="22">
        <f t="shared" si="17"/>
        <v>973</v>
      </c>
      <c r="U79" s="19">
        <v>10</v>
      </c>
      <c r="V79" s="1">
        <v>131</v>
      </c>
      <c r="W79" s="5">
        <v>0.97299999999999998</v>
      </c>
      <c r="X79" s="1">
        <v>25</v>
      </c>
      <c r="Y79" s="1">
        <v>25</v>
      </c>
      <c r="Z79" s="4">
        <v>6.4</v>
      </c>
      <c r="AA79" s="7">
        <v>5.0999999999999996</v>
      </c>
      <c r="AB79" s="199">
        <v>-27</v>
      </c>
      <c r="AC79" s="199">
        <v>0</v>
      </c>
      <c r="AD79" s="199">
        <v>-32</v>
      </c>
      <c r="AE79" s="199">
        <v>-32</v>
      </c>
      <c r="AF79" s="1">
        <v>50</v>
      </c>
      <c r="AG79" s="1"/>
      <c r="AH79" s="1">
        <v>100</v>
      </c>
      <c r="AI79" s="1">
        <v>100</v>
      </c>
      <c r="AJ79" s="4">
        <v>15</v>
      </c>
      <c r="AK79" s="3">
        <v>651</v>
      </c>
      <c r="AL79" s="7">
        <v>957</v>
      </c>
      <c r="AM79" s="22">
        <f t="shared" si="19"/>
        <v>-306</v>
      </c>
      <c r="AN79" s="1">
        <v>55</v>
      </c>
      <c r="AO79" s="1">
        <v>75</v>
      </c>
      <c r="AP79" s="171">
        <v>4.3</v>
      </c>
      <c r="AQ79" s="1">
        <v>367</v>
      </c>
      <c r="AR79" s="1">
        <v>568</v>
      </c>
      <c r="AS79" s="2">
        <v>40</v>
      </c>
      <c r="AT79" s="3">
        <v>208</v>
      </c>
      <c r="AU79" s="2">
        <v>66</v>
      </c>
      <c r="AV79" s="3">
        <v>0</v>
      </c>
      <c r="AW79" s="4">
        <v>0</v>
      </c>
      <c r="AX79" s="3">
        <v>4200</v>
      </c>
      <c r="AY79" s="1">
        <v>32</v>
      </c>
      <c r="AZ79" s="1">
        <v>22</v>
      </c>
      <c r="BA79" s="1">
        <v>1</v>
      </c>
      <c r="BB79" s="4">
        <v>97</v>
      </c>
      <c r="BC79" s="3">
        <v>300</v>
      </c>
      <c r="BD79" s="1">
        <v>100</v>
      </c>
      <c r="BE79" s="1">
        <v>132</v>
      </c>
      <c r="BF79" s="2">
        <v>165</v>
      </c>
      <c r="BG79" s="3">
        <v>255</v>
      </c>
      <c r="BH79" s="1">
        <v>928</v>
      </c>
      <c r="BI79" s="2">
        <v>99</v>
      </c>
      <c r="BJ79" s="3">
        <v>245</v>
      </c>
      <c r="BK79" s="1">
        <v>976</v>
      </c>
      <c r="BL79" s="2">
        <v>48</v>
      </c>
      <c r="BM79" s="8">
        <v>1200</v>
      </c>
      <c r="BN79" s="8">
        <v>144</v>
      </c>
      <c r="BO79" s="8" t="s">
        <v>192</v>
      </c>
      <c r="BP79" s="3">
        <v>3</v>
      </c>
      <c r="BQ79" s="1">
        <v>3</v>
      </c>
      <c r="BR79" s="4">
        <v>1.8</v>
      </c>
      <c r="BS79" s="3" t="s">
        <v>163</v>
      </c>
      <c r="BT79" s="1">
        <f>VLOOKUP(BS11:BS134,BS153:BT154,2)</f>
        <v>15.6</v>
      </c>
      <c r="BU79" s="1">
        <f t="shared" si="26"/>
        <v>3380</v>
      </c>
      <c r="BV79" s="1">
        <f t="shared" si="18"/>
        <v>4.68</v>
      </c>
      <c r="BW79" s="1">
        <v>30</v>
      </c>
      <c r="BX79" s="116">
        <f t="shared" si="27"/>
        <v>1.3846153846153846</v>
      </c>
      <c r="BY79" s="3" t="s">
        <v>165</v>
      </c>
      <c r="BZ79" s="1">
        <v>32</v>
      </c>
      <c r="CA79" s="2">
        <v>109</v>
      </c>
      <c r="CB79" s="2">
        <f t="shared" si="20"/>
        <v>3380</v>
      </c>
      <c r="CC79" s="2">
        <f t="shared" si="21"/>
        <v>34.880000000000003</v>
      </c>
      <c r="CD79" s="116">
        <f t="shared" si="22"/>
        <v>10.319526627218936</v>
      </c>
      <c r="CE79" s="8">
        <v>40</v>
      </c>
      <c r="CF79" s="8">
        <v>2</v>
      </c>
      <c r="CG79" s="8">
        <v>200</v>
      </c>
      <c r="CH79" s="8">
        <v>6</v>
      </c>
      <c r="CI79" s="8">
        <v>50</v>
      </c>
      <c r="CJ79" s="6">
        <v>15</v>
      </c>
      <c r="CK79" s="3" t="s">
        <v>202</v>
      </c>
      <c r="CL79" s="2">
        <v>2</v>
      </c>
      <c r="CM79" s="3"/>
      <c r="CN79" s="2"/>
      <c r="CO79" s="3" t="s">
        <v>168</v>
      </c>
      <c r="CP79" s="2"/>
      <c r="CQ79" s="8">
        <v>25</v>
      </c>
      <c r="CR79" s="3" t="s">
        <v>184</v>
      </c>
      <c r="CS79" s="2">
        <v>2.7</v>
      </c>
      <c r="CT79" s="8">
        <v>20</v>
      </c>
      <c r="CU79" s="3"/>
      <c r="CV79" s="1"/>
      <c r="CW79" s="212">
        <f t="shared" si="23"/>
        <v>0</v>
      </c>
      <c r="CX79" s="3"/>
      <c r="CY79" s="2"/>
      <c r="CZ79" s="3"/>
      <c r="DA79" s="2"/>
      <c r="DB79" s="155"/>
      <c r="DC79" s="156"/>
      <c r="DD79" s="155"/>
      <c r="DE79" s="157"/>
      <c r="DF79" s="117"/>
    </row>
    <row r="80" spans="1:110" s="118" customFormat="1" ht="20.100000000000001" hidden="1" customHeight="1">
      <c r="A80" s="161">
        <v>42203</v>
      </c>
      <c r="B80" s="21">
        <v>0.6875</v>
      </c>
      <c r="C80" s="1">
        <v>1</v>
      </c>
      <c r="D80" s="1" t="s">
        <v>132</v>
      </c>
      <c r="E80" s="1" t="s">
        <v>135</v>
      </c>
      <c r="F80" s="1" t="s">
        <v>144</v>
      </c>
      <c r="G80" s="4" t="s">
        <v>144</v>
      </c>
      <c r="H80" s="3" t="s">
        <v>172</v>
      </c>
      <c r="I80" s="1">
        <v>17</v>
      </c>
      <c r="J80" s="1"/>
      <c r="K80" s="19">
        <v>15.5</v>
      </c>
      <c r="L80" s="1"/>
      <c r="M80" s="1">
        <v>80</v>
      </c>
      <c r="N80" s="1">
        <v>2700</v>
      </c>
      <c r="O80" s="1">
        <v>1000</v>
      </c>
      <c r="P80" s="22">
        <f t="shared" si="24"/>
        <v>845</v>
      </c>
      <c r="Q80" s="17">
        <f t="shared" si="25"/>
        <v>2.3271299999999999</v>
      </c>
      <c r="R80" s="3">
        <v>668</v>
      </c>
      <c r="S80" s="1">
        <v>1003</v>
      </c>
      <c r="T80" s="22">
        <f t="shared" si="17"/>
        <v>977</v>
      </c>
      <c r="U80" s="19">
        <v>10</v>
      </c>
      <c r="V80" s="1">
        <v>133</v>
      </c>
      <c r="W80" s="5">
        <v>0.97699999999999998</v>
      </c>
      <c r="X80" s="1">
        <v>25</v>
      </c>
      <c r="Y80" s="1">
        <v>25</v>
      </c>
      <c r="Z80" s="4">
        <v>6.4</v>
      </c>
      <c r="AA80" s="7">
        <v>4.9000000000000004</v>
      </c>
      <c r="AB80" s="199">
        <v>-26</v>
      </c>
      <c r="AC80" s="199">
        <v>-27</v>
      </c>
      <c r="AD80" s="199">
        <v>-30</v>
      </c>
      <c r="AE80" s="199">
        <v>-30</v>
      </c>
      <c r="AF80" s="1">
        <v>50</v>
      </c>
      <c r="AG80" s="1"/>
      <c r="AH80" s="1">
        <v>100</v>
      </c>
      <c r="AI80" s="1">
        <v>100</v>
      </c>
      <c r="AJ80" s="4">
        <v>15</v>
      </c>
      <c r="AK80" s="3">
        <v>1028</v>
      </c>
      <c r="AL80" s="7">
        <v>997</v>
      </c>
      <c r="AM80" s="22">
        <f t="shared" si="19"/>
        <v>31</v>
      </c>
      <c r="AN80" s="1">
        <v>57</v>
      </c>
      <c r="AO80" s="1">
        <v>75</v>
      </c>
      <c r="AP80" s="171">
        <v>4.3</v>
      </c>
      <c r="AQ80" s="1">
        <v>334</v>
      </c>
      <c r="AR80" s="1">
        <v>400</v>
      </c>
      <c r="AS80" s="2">
        <v>35</v>
      </c>
      <c r="AT80" s="3">
        <v>217</v>
      </c>
      <c r="AU80" s="2">
        <v>70</v>
      </c>
      <c r="AV80" s="3">
        <v>0</v>
      </c>
      <c r="AW80" s="4">
        <v>0</v>
      </c>
      <c r="AX80" s="3">
        <v>4200</v>
      </c>
      <c r="AY80" s="1">
        <v>35</v>
      </c>
      <c r="AZ80" s="1">
        <v>22</v>
      </c>
      <c r="BA80" s="1">
        <v>1</v>
      </c>
      <c r="BB80" s="4">
        <v>97</v>
      </c>
      <c r="BC80" s="3">
        <v>300</v>
      </c>
      <c r="BD80" s="1">
        <v>100</v>
      </c>
      <c r="BE80" s="1">
        <v>132</v>
      </c>
      <c r="BF80" s="2">
        <v>164</v>
      </c>
      <c r="BG80" s="3">
        <v>275</v>
      </c>
      <c r="BH80" s="1">
        <v>995</v>
      </c>
      <c r="BI80" s="2">
        <v>105</v>
      </c>
      <c r="BJ80" s="3">
        <v>265</v>
      </c>
      <c r="BK80" s="1">
        <v>956</v>
      </c>
      <c r="BL80" s="2">
        <v>58</v>
      </c>
      <c r="BM80" s="8">
        <v>1200</v>
      </c>
      <c r="BN80" s="8">
        <v>162</v>
      </c>
      <c r="BO80" s="8" t="s">
        <v>195</v>
      </c>
      <c r="BP80" s="3">
        <v>3</v>
      </c>
      <c r="BQ80" s="1">
        <v>3</v>
      </c>
      <c r="BR80" s="4">
        <v>1.8</v>
      </c>
      <c r="BS80" s="3" t="s">
        <v>163</v>
      </c>
      <c r="BT80" s="1">
        <f>VLOOKUP(BS11:BS134,BS153:BT154,2)</f>
        <v>15.6</v>
      </c>
      <c r="BU80" s="1">
        <f t="shared" si="26"/>
        <v>3380</v>
      </c>
      <c r="BV80" s="1">
        <f t="shared" si="18"/>
        <v>5.6160000000000005</v>
      </c>
      <c r="BW80" s="1">
        <v>36</v>
      </c>
      <c r="BX80" s="116">
        <f t="shared" si="27"/>
        <v>1.6615384615384616</v>
      </c>
      <c r="BY80" s="3" t="s">
        <v>165</v>
      </c>
      <c r="BZ80" s="1">
        <v>28</v>
      </c>
      <c r="CA80" s="2">
        <v>109</v>
      </c>
      <c r="CB80" s="2">
        <f t="shared" si="20"/>
        <v>3380</v>
      </c>
      <c r="CC80" s="2">
        <f t="shared" si="21"/>
        <v>30.52</v>
      </c>
      <c r="CD80" s="116">
        <f t="shared" si="22"/>
        <v>9.0295857988165675</v>
      </c>
      <c r="CE80" s="8">
        <v>40</v>
      </c>
      <c r="CF80" s="8">
        <v>2</v>
      </c>
      <c r="CG80" s="8">
        <v>200</v>
      </c>
      <c r="CH80" s="8">
        <v>5</v>
      </c>
      <c r="CI80" s="8">
        <v>51</v>
      </c>
      <c r="CJ80" s="6">
        <v>15</v>
      </c>
      <c r="CK80" s="3"/>
      <c r="CL80" s="2"/>
      <c r="CM80" s="3"/>
      <c r="CN80" s="2"/>
      <c r="CO80" s="3"/>
      <c r="CP80" s="2"/>
      <c r="CQ80" s="8"/>
      <c r="CR80" s="3"/>
      <c r="CS80" s="2"/>
      <c r="CT80" s="8"/>
      <c r="CU80" s="3"/>
      <c r="CV80" s="1"/>
      <c r="CW80" s="212">
        <f t="shared" si="23"/>
        <v>0</v>
      </c>
      <c r="CX80" s="3"/>
      <c r="CY80" s="2"/>
      <c r="CZ80" s="3"/>
      <c r="DA80" s="2"/>
      <c r="DB80" s="155"/>
      <c r="DC80" s="156"/>
      <c r="DD80" s="155"/>
      <c r="DE80" s="157"/>
      <c r="DF80" s="117"/>
    </row>
    <row r="81" spans="1:110" s="121" customFormat="1" ht="20.100000000000001" hidden="1" customHeight="1">
      <c r="A81" s="162">
        <v>42203</v>
      </c>
      <c r="B81" s="23">
        <v>1.03125</v>
      </c>
      <c r="C81" s="9">
        <v>4</v>
      </c>
      <c r="D81" s="9" t="s">
        <v>133</v>
      </c>
      <c r="E81" s="9" t="s">
        <v>138</v>
      </c>
      <c r="F81" s="9" t="s">
        <v>139</v>
      </c>
      <c r="G81" s="12" t="s">
        <v>143</v>
      </c>
      <c r="H81" s="11" t="s">
        <v>172</v>
      </c>
      <c r="I81" s="9">
        <v>17</v>
      </c>
      <c r="J81" s="9"/>
      <c r="K81" s="20">
        <v>16</v>
      </c>
      <c r="L81" s="9"/>
      <c r="M81" s="9">
        <v>80</v>
      </c>
      <c r="N81" s="9">
        <v>2700</v>
      </c>
      <c r="O81" s="9">
        <v>1000</v>
      </c>
      <c r="P81" s="24">
        <f t="shared" si="24"/>
        <v>840</v>
      </c>
      <c r="Q81" s="18">
        <f t="shared" si="25"/>
        <v>2.3133599999999999</v>
      </c>
      <c r="R81" s="11">
        <v>670.1</v>
      </c>
      <c r="S81" s="9">
        <v>1003</v>
      </c>
      <c r="T81" s="24">
        <f t="shared" si="17"/>
        <v>979</v>
      </c>
      <c r="U81" s="20">
        <v>10</v>
      </c>
      <c r="V81" s="9">
        <v>133</v>
      </c>
      <c r="W81" s="13">
        <v>0.97899999999999998</v>
      </c>
      <c r="X81" s="9">
        <v>25</v>
      </c>
      <c r="Y81" s="9">
        <v>25</v>
      </c>
      <c r="Z81" s="12">
        <v>6.4</v>
      </c>
      <c r="AA81" s="15">
        <v>4.9000000000000004</v>
      </c>
      <c r="AB81" s="200">
        <v>-26</v>
      </c>
      <c r="AC81" s="200">
        <v>-31</v>
      </c>
      <c r="AD81" s="200">
        <v>-30</v>
      </c>
      <c r="AE81" s="200">
        <v>-27</v>
      </c>
      <c r="AF81" s="9">
        <v>50</v>
      </c>
      <c r="AG81" s="9"/>
      <c r="AH81" s="9">
        <v>100</v>
      </c>
      <c r="AI81" s="9">
        <v>100</v>
      </c>
      <c r="AJ81" s="12">
        <v>15</v>
      </c>
      <c r="AK81" s="11">
        <v>1202</v>
      </c>
      <c r="AL81" s="15">
        <v>1006</v>
      </c>
      <c r="AM81" s="24">
        <f t="shared" si="19"/>
        <v>196</v>
      </c>
      <c r="AN81" s="9">
        <v>55</v>
      </c>
      <c r="AO81" s="9">
        <v>75</v>
      </c>
      <c r="AP81" s="172">
        <v>4.34</v>
      </c>
      <c r="AQ81" s="9">
        <v>377</v>
      </c>
      <c r="AR81" s="9">
        <v>489</v>
      </c>
      <c r="AS81" s="10">
        <v>40</v>
      </c>
      <c r="AT81" s="11">
        <v>260</v>
      </c>
      <c r="AU81" s="10">
        <v>68</v>
      </c>
      <c r="AV81" s="11">
        <v>0</v>
      </c>
      <c r="AW81" s="12">
        <v>0</v>
      </c>
      <c r="AX81" s="11">
        <v>4178</v>
      </c>
      <c r="AY81" s="9">
        <v>35</v>
      </c>
      <c r="AZ81" s="9">
        <v>22</v>
      </c>
      <c r="BA81" s="9">
        <v>1</v>
      </c>
      <c r="BB81" s="12">
        <v>97</v>
      </c>
      <c r="BC81" s="11">
        <v>300</v>
      </c>
      <c r="BD81" s="9">
        <v>99.7</v>
      </c>
      <c r="BE81" s="9">
        <v>132</v>
      </c>
      <c r="BF81" s="10">
        <v>161</v>
      </c>
      <c r="BG81" s="11">
        <v>281</v>
      </c>
      <c r="BH81" s="9">
        <v>1025</v>
      </c>
      <c r="BI81" s="10">
        <v>106</v>
      </c>
      <c r="BJ81" s="11">
        <v>272</v>
      </c>
      <c r="BK81" s="9">
        <v>987</v>
      </c>
      <c r="BL81" s="10">
        <v>63</v>
      </c>
      <c r="BM81" s="16">
        <v>1200</v>
      </c>
      <c r="BN81" s="16">
        <v>167</v>
      </c>
      <c r="BO81" s="16" t="s">
        <v>194</v>
      </c>
      <c r="BP81" s="11">
        <v>3.1</v>
      </c>
      <c r="BQ81" s="9">
        <v>3</v>
      </c>
      <c r="BR81" s="12">
        <v>1.8</v>
      </c>
      <c r="BS81" s="11" t="s">
        <v>163</v>
      </c>
      <c r="BT81" s="9">
        <f>VLOOKUP(BS11:BS134,BS153:BT154,2)</f>
        <v>15.6</v>
      </c>
      <c r="BU81" s="9">
        <f t="shared" si="26"/>
        <v>3380</v>
      </c>
      <c r="BV81" s="9">
        <f t="shared" si="18"/>
        <v>5.6160000000000005</v>
      </c>
      <c r="BW81" s="9">
        <v>36</v>
      </c>
      <c r="BX81" s="119">
        <f t="shared" si="27"/>
        <v>1.6615384615384616</v>
      </c>
      <c r="BY81" s="11" t="s">
        <v>165</v>
      </c>
      <c r="BZ81" s="9">
        <v>28</v>
      </c>
      <c r="CA81" s="10">
        <v>109</v>
      </c>
      <c r="CB81" s="10">
        <f t="shared" si="20"/>
        <v>3380</v>
      </c>
      <c r="CC81" s="10">
        <f t="shared" si="21"/>
        <v>30.52</v>
      </c>
      <c r="CD81" s="119">
        <f t="shared" si="22"/>
        <v>9.0295857988165675</v>
      </c>
      <c r="CE81" s="16">
        <v>40</v>
      </c>
      <c r="CF81" s="16">
        <v>2</v>
      </c>
      <c r="CG81" s="16">
        <v>200</v>
      </c>
      <c r="CH81" s="16">
        <v>4</v>
      </c>
      <c r="CI81" s="16">
        <v>50</v>
      </c>
      <c r="CJ81" s="14">
        <v>0</v>
      </c>
      <c r="CK81" s="11"/>
      <c r="CL81" s="10"/>
      <c r="CM81" s="11"/>
      <c r="CN81" s="10"/>
      <c r="CO81" s="11"/>
      <c r="CP81" s="10"/>
      <c r="CQ81" s="16"/>
      <c r="CR81" s="11"/>
      <c r="CS81" s="10"/>
      <c r="CT81" s="16"/>
      <c r="CU81" s="11"/>
      <c r="CV81" s="9"/>
      <c r="CW81" s="213">
        <f t="shared" si="23"/>
        <v>0</v>
      </c>
      <c r="CX81" s="11"/>
      <c r="CY81" s="10"/>
      <c r="CZ81" s="11"/>
      <c r="DA81" s="10"/>
      <c r="DB81" s="158"/>
      <c r="DC81" s="159"/>
      <c r="DD81" s="158"/>
      <c r="DE81" s="160"/>
      <c r="DF81" s="120"/>
    </row>
    <row r="82" spans="1:110" s="121" customFormat="1" ht="20.100000000000001" hidden="1" customHeight="1">
      <c r="A82" s="162">
        <v>42203</v>
      </c>
      <c r="B82" s="23"/>
      <c r="C82" s="9">
        <v>4</v>
      </c>
      <c r="D82" s="9"/>
      <c r="E82" s="9"/>
      <c r="F82" s="9"/>
      <c r="G82" s="12"/>
      <c r="H82" s="11"/>
      <c r="I82" s="9"/>
      <c r="J82" s="9"/>
      <c r="K82" s="20"/>
      <c r="L82" s="9"/>
      <c r="M82" s="9"/>
      <c r="N82" s="9"/>
      <c r="O82" s="9"/>
      <c r="P82" s="24">
        <f t="shared" si="24"/>
        <v>0</v>
      </c>
      <c r="Q82" s="18">
        <f t="shared" si="25"/>
        <v>0</v>
      </c>
      <c r="R82" s="11"/>
      <c r="S82" s="9"/>
      <c r="T82" s="24">
        <f t="shared" si="17"/>
        <v>0</v>
      </c>
      <c r="U82" s="20"/>
      <c r="V82" s="9"/>
      <c r="W82" s="13"/>
      <c r="X82" s="9"/>
      <c r="Y82" s="9"/>
      <c r="Z82" s="12"/>
      <c r="AA82" s="15"/>
      <c r="AB82" s="200"/>
      <c r="AC82" s="200"/>
      <c r="AD82" s="200"/>
      <c r="AE82" s="200"/>
      <c r="AF82" s="9"/>
      <c r="AG82" s="9"/>
      <c r="AH82" s="9"/>
      <c r="AI82" s="9"/>
      <c r="AJ82" s="12"/>
      <c r="AK82" s="11"/>
      <c r="AL82" s="15"/>
      <c r="AM82" s="24">
        <f t="shared" si="19"/>
        <v>0</v>
      </c>
      <c r="AN82" s="9"/>
      <c r="AO82" s="9"/>
      <c r="AP82" s="172"/>
      <c r="AQ82" s="9"/>
      <c r="AR82" s="9"/>
      <c r="AS82" s="10"/>
      <c r="AT82" s="11"/>
      <c r="AU82" s="10"/>
      <c r="AV82" s="11"/>
      <c r="AW82" s="12"/>
      <c r="AX82" s="11"/>
      <c r="AY82" s="9"/>
      <c r="AZ82" s="9"/>
      <c r="BA82" s="9"/>
      <c r="BB82" s="12"/>
      <c r="BC82" s="11"/>
      <c r="BD82" s="9"/>
      <c r="BE82" s="9"/>
      <c r="BF82" s="10"/>
      <c r="BG82" s="11"/>
      <c r="BH82" s="9"/>
      <c r="BI82" s="10"/>
      <c r="BJ82" s="11"/>
      <c r="BK82" s="9"/>
      <c r="BL82" s="10"/>
      <c r="BM82" s="16"/>
      <c r="BN82" s="16"/>
      <c r="BO82" s="16"/>
      <c r="BP82" s="11"/>
      <c r="BQ82" s="9"/>
      <c r="BR82" s="12"/>
      <c r="BS82" s="11"/>
      <c r="BT82" s="9" t="e">
        <f>VLOOKUP(BS11:BS134,BS153:BT154,2)</f>
        <v>#N/A</v>
      </c>
      <c r="BU82" s="9">
        <f t="shared" si="26"/>
        <v>0</v>
      </c>
      <c r="BV82" s="9" t="e">
        <f t="shared" si="18"/>
        <v>#N/A</v>
      </c>
      <c r="BW82" s="9"/>
      <c r="BX82" s="119" t="e">
        <f t="shared" si="27"/>
        <v>#N/A</v>
      </c>
      <c r="BY82" s="11"/>
      <c r="BZ82" s="9"/>
      <c r="CA82" s="10">
        <v>109</v>
      </c>
      <c r="CB82" s="10">
        <f t="shared" si="20"/>
        <v>0</v>
      </c>
      <c r="CC82" s="10">
        <f t="shared" si="21"/>
        <v>0</v>
      </c>
      <c r="CD82" s="119" t="e">
        <f t="shared" si="22"/>
        <v>#DIV/0!</v>
      </c>
      <c r="CE82" s="16"/>
      <c r="CF82" s="16"/>
      <c r="CG82" s="16"/>
      <c r="CH82" s="16"/>
      <c r="CI82" s="16"/>
      <c r="CJ82" s="14"/>
      <c r="CK82" s="11"/>
      <c r="CL82" s="10"/>
      <c r="CM82" s="11"/>
      <c r="CN82" s="10"/>
      <c r="CO82" s="11"/>
      <c r="CP82" s="10"/>
      <c r="CQ82" s="16"/>
      <c r="CR82" s="11"/>
      <c r="CS82" s="10"/>
      <c r="CT82" s="16"/>
      <c r="CU82" s="11"/>
      <c r="CV82" s="9"/>
      <c r="CW82" s="213" t="e">
        <f t="shared" si="23"/>
        <v>#DIV/0!</v>
      </c>
      <c r="CX82" s="11"/>
      <c r="CY82" s="10"/>
      <c r="CZ82" s="11"/>
      <c r="DA82" s="10"/>
      <c r="DB82" s="158"/>
      <c r="DC82" s="159"/>
      <c r="DD82" s="158"/>
      <c r="DE82" s="160"/>
      <c r="DF82" s="120"/>
    </row>
    <row r="83" spans="1:110" s="118" customFormat="1" ht="20.100000000000001" hidden="1" customHeight="1">
      <c r="A83" s="161">
        <v>42204</v>
      </c>
      <c r="B83" s="21">
        <v>0.66666666666666696</v>
      </c>
      <c r="C83" s="1">
        <v>2</v>
      </c>
      <c r="D83" s="1" t="s">
        <v>132</v>
      </c>
      <c r="E83" s="1" t="s">
        <v>134</v>
      </c>
      <c r="F83" s="1" t="s">
        <v>140</v>
      </c>
      <c r="G83" s="4" t="s">
        <v>145</v>
      </c>
      <c r="H83" s="3" t="s">
        <v>172</v>
      </c>
      <c r="I83" s="1">
        <v>28</v>
      </c>
      <c r="J83" s="1"/>
      <c r="K83" s="19">
        <v>24</v>
      </c>
      <c r="L83" s="1"/>
      <c r="M83" s="1">
        <v>55</v>
      </c>
      <c r="N83" s="1">
        <v>2645</v>
      </c>
      <c r="O83" s="1">
        <v>1000</v>
      </c>
      <c r="P83" s="22">
        <f t="shared" si="24"/>
        <v>760</v>
      </c>
      <c r="Q83" s="17">
        <f t="shared" si="25"/>
        <v>3.3771360000000001</v>
      </c>
      <c r="R83" s="3">
        <v>670</v>
      </c>
      <c r="S83" s="1">
        <v>1003</v>
      </c>
      <c r="T83" s="22">
        <f t="shared" si="17"/>
        <v>980</v>
      </c>
      <c r="U83" s="19">
        <v>10</v>
      </c>
      <c r="V83" s="1">
        <v>134</v>
      </c>
      <c r="W83" s="5">
        <v>0.98</v>
      </c>
      <c r="X83" s="1">
        <v>25</v>
      </c>
      <c r="Y83" s="1">
        <v>25</v>
      </c>
      <c r="Z83" s="4">
        <v>6.5</v>
      </c>
      <c r="AA83" s="7">
        <v>5</v>
      </c>
      <c r="AB83" s="199">
        <v>-29</v>
      </c>
      <c r="AC83" s="199">
        <v>-33</v>
      </c>
      <c r="AD83" s="199">
        <v>-33</v>
      </c>
      <c r="AE83" s="199">
        <v>-33</v>
      </c>
      <c r="AF83" s="1">
        <v>50</v>
      </c>
      <c r="AG83" s="1"/>
      <c r="AH83" s="1">
        <v>100</v>
      </c>
      <c r="AI83" s="1">
        <v>100</v>
      </c>
      <c r="AJ83" s="4">
        <v>15</v>
      </c>
      <c r="AK83" s="3">
        <v>1710</v>
      </c>
      <c r="AL83" s="7">
        <v>1707</v>
      </c>
      <c r="AM83" s="22">
        <f t="shared" si="19"/>
        <v>3</v>
      </c>
      <c r="AN83" s="1">
        <v>76</v>
      </c>
      <c r="AO83" s="1">
        <v>75</v>
      </c>
      <c r="AP83" s="171">
        <v>4.4000000000000004</v>
      </c>
      <c r="AQ83" s="1">
        <v>515</v>
      </c>
      <c r="AR83" s="1">
        <v>1013</v>
      </c>
      <c r="AS83" s="2">
        <v>35</v>
      </c>
      <c r="AT83" s="3">
        <v>226</v>
      </c>
      <c r="AU83" s="2">
        <v>40</v>
      </c>
      <c r="AV83" s="3">
        <v>0</v>
      </c>
      <c r="AW83" s="4">
        <v>0</v>
      </c>
      <c r="AX83" s="3">
        <v>4765</v>
      </c>
      <c r="AY83" s="1">
        <v>35</v>
      </c>
      <c r="AZ83" s="1">
        <v>22</v>
      </c>
      <c r="BA83" s="1">
        <v>1</v>
      </c>
      <c r="BB83" s="4">
        <v>97</v>
      </c>
      <c r="BC83" s="3">
        <v>420</v>
      </c>
      <c r="BD83" s="1">
        <v>100</v>
      </c>
      <c r="BE83" s="1">
        <v>144</v>
      </c>
      <c r="BF83" s="2">
        <v>142</v>
      </c>
      <c r="BG83" s="3">
        <v>380</v>
      </c>
      <c r="BH83" s="1">
        <v>1426</v>
      </c>
      <c r="BI83" s="2">
        <v>180</v>
      </c>
      <c r="BJ83" s="3">
        <v>370</v>
      </c>
      <c r="BK83" s="1">
        <v>1384</v>
      </c>
      <c r="BL83" s="2">
        <v>110</v>
      </c>
      <c r="BM83" s="8">
        <v>1200</v>
      </c>
      <c r="BN83" s="8">
        <v>326</v>
      </c>
      <c r="BO83" s="8" t="s">
        <v>246</v>
      </c>
      <c r="BP83" s="3">
        <v>4</v>
      </c>
      <c r="BQ83" s="1">
        <v>3</v>
      </c>
      <c r="BR83" s="4">
        <v>1.8</v>
      </c>
      <c r="BS83" s="3" t="s">
        <v>164</v>
      </c>
      <c r="BT83" s="1">
        <f>VLOOKUP(BS11:BS134,BS153:BT154,2)</f>
        <v>16.64</v>
      </c>
      <c r="BU83" s="1">
        <f t="shared" si="26"/>
        <v>3380</v>
      </c>
      <c r="BV83" s="1">
        <f t="shared" si="18"/>
        <v>2.6623999999999999</v>
      </c>
      <c r="BW83" s="1">
        <v>16</v>
      </c>
      <c r="BX83" s="116">
        <f t="shared" si="27"/>
        <v>0.78769230769230758</v>
      </c>
      <c r="BY83" s="3" t="s">
        <v>165</v>
      </c>
      <c r="BZ83" s="1">
        <v>22</v>
      </c>
      <c r="CA83" s="2">
        <v>109</v>
      </c>
      <c r="CB83" s="2">
        <f t="shared" si="20"/>
        <v>3380</v>
      </c>
      <c r="CC83" s="2">
        <f t="shared" si="21"/>
        <v>23.98</v>
      </c>
      <c r="CD83" s="116">
        <f t="shared" si="22"/>
        <v>7.0946745562130182</v>
      </c>
      <c r="CE83" s="8">
        <v>39</v>
      </c>
      <c r="CF83" s="8">
        <v>2</v>
      </c>
      <c r="CG83" s="8">
        <v>200</v>
      </c>
      <c r="CH83" s="8">
        <v>6</v>
      </c>
      <c r="CI83" s="8">
        <v>50</v>
      </c>
      <c r="CJ83" s="6"/>
      <c r="CK83" s="3" t="s">
        <v>202</v>
      </c>
      <c r="CL83" s="2">
        <v>4</v>
      </c>
      <c r="CM83" s="3"/>
      <c r="CN83" s="2"/>
      <c r="CO83" s="3" t="s">
        <v>168</v>
      </c>
      <c r="CP83" s="2"/>
      <c r="CQ83" s="8">
        <v>25</v>
      </c>
      <c r="CR83" s="3" t="s">
        <v>184</v>
      </c>
      <c r="CS83" s="2">
        <v>3</v>
      </c>
      <c r="CT83" s="8">
        <v>20</v>
      </c>
      <c r="CU83" s="3"/>
      <c r="CV83" s="1"/>
      <c r="CW83" s="212">
        <f t="shared" si="23"/>
        <v>0</v>
      </c>
      <c r="CX83" s="3"/>
      <c r="CY83" s="2"/>
      <c r="CZ83" s="3"/>
      <c r="DA83" s="2"/>
      <c r="DB83" s="155"/>
      <c r="DC83" s="156"/>
      <c r="DD83" s="155"/>
      <c r="DE83" s="157"/>
      <c r="DF83" s="117"/>
    </row>
    <row r="84" spans="1:110" s="118" customFormat="1" ht="20.100000000000001" hidden="1" customHeight="1">
      <c r="A84" s="161">
        <v>42204</v>
      </c>
      <c r="B84" s="21"/>
      <c r="C84" s="1">
        <v>2</v>
      </c>
      <c r="D84" s="1"/>
      <c r="E84" s="1"/>
      <c r="F84" s="1"/>
      <c r="G84" s="4"/>
      <c r="H84" s="3"/>
      <c r="I84" s="1"/>
      <c r="J84" s="1"/>
      <c r="K84" s="19"/>
      <c r="L84" s="1"/>
      <c r="M84" s="1"/>
      <c r="N84" s="1"/>
      <c r="O84" s="1"/>
      <c r="P84" s="22">
        <f t="shared" si="24"/>
        <v>0</v>
      </c>
      <c r="Q84" s="17">
        <f t="shared" si="25"/>
        <v>0</v>
      </c>
      <c r="R84" s="3"/>
      <c r="S84" s="1"/>
      <c r="T84" s="22">
        <f t="shared" si="17"/>
        <v>0</v>
      </c>
      <c r="U84" s="19"/>
      <c r="V84" s="1"/>
      <c r="W84" s="5"/>
      <c r="X84" s="1"/>
      <c r="Y84" s="1"/>
      <c r="Z84" s="4"/>
      <c r="AA84" s="7"/>
      <c r="AB84" s="199"/>
      <c r="AC84" s="199"/>
      <c r="AD84" s="199"/>
      <c r="AE84" s="199"/>
      <c r="AF84" s="1"/>
      <c r="AG84" s="1"/>
      <c r="AH84" s="1"/>
      <c r="AI84" s="1"/>
      <c r="AJ84" s="4"/>
      <c r="AK84" s="3"/>
      <c r="AL84" s="7"/>
      <c r="AM84" s="22">
        <f t="shared" si="19"/>
        <v>0</v>
      </c>
      <c r="AN84" s="1"/>
      <c r="AO84" s="1"/>
      <c r="AP84" s="171"/>
      <c r="AQ84" s="1"/>
      <c r="AR84" s="1"/>
      <c r="AS84" s="2"/>
      <c r="AT84" s="3"/>
      <c r="AU84" s="2"/>
      <c r="AV84" s="3"/>
      <c r="AW84" s="4"/>
      <c r="AX84" s="3"/>
      <c r="AY84" s="1"/>
      <c r="AZ84" s="1"/>
      <c r="BA84" s="1"/>
      <c r="BB84" s="4"/>
      <c r="BC84" s="3"/>
      <c r="BD84" s="1"/>
      <c r="BE84" s="1"/>
      <c r="BF84" s="2"/>
      <c r="BG84" s="3"/>
      <c r="BH84" s="1"/>
      <c r="BI84" s="2"/>
      <c r="BJ84" s="3"/>
      <c r="BK84" s="1"/>
      <c r="BL84" s="2"/>
      <c r="BM84" s="8"/>
      <c r="BN84" s="8"/>
      <c r="BO84" s="8"/>
      <c r="BP84" s="3"/>
      <c r="BQ84" s="1"/>
      <c r="BR84" s="4"/>
      <c r="BS84" s="3"/>
      <c r="BT84" s="1" t="e">
        <f>VLOOKUP(BS11:BS134,BS153:BT154,2)</f>
        <v>#N/A</v>
      </c>
      <c r="BU84" s="1">
        <f t="shared" si="26"/>
        <v>0</v>
      </c>
      <c r="BV84" s="1" t="e">
        <f t="shared" si="18"/>
        <v>#N/A</v>
      </c>
      <c r="BW84" s="1"/>
      <c r="BX84" s="116" t="e">
        <f t="shared" si="27"/>
        <v>#N/A</v>
      </c>
      <c r="BY84" s="3"/>
      <c r="BZ84" s="1"/>
      <c r="CA84" s="2">
        <v>109</v>
      </c>
      <c r="CB84" s="2">
        <f t="shared" si="20"/>
        <v>0</v>
      </c>
      <c r="CC84" s="2">
        <f t="shared" si="21"/>
        <v>0</v>
      </c>
      <c r="CD84" s="116" t="e">
        <f t="shared" si="22"/>
        <v>#DIV/0!</v>
      </c>
      <c r="CE84" s="8"/>
      <c r="CF84" s="8"/>
      <c r="CG84" s="8"/>
      <c r="CH84" s="8"/>
      <c r="CI84" s="8"/>
      <c r="CJ84" s="6"/>
      <c r="CK84" s="3"/>
      <c r="CL84" s="2"/>
      <c r="CM84" s="3"/>
      <c r="CN84" s="2"/>
      <c r="CO84" s="3"/>
      <c r="CP84" s="2"/>
      <c r="CQ84" s="8"/>
      <c r="CR84" s="3"/>
      <c r="CS84" s="2"/>
      <c r="CT84" s="8"/>
      <c r="CU84" s="3"/>
      <c r="CV84" s="1"/>
      <c r="CW84" s="212" t="e">
        <f t="shared" si="23"/>
        <v>#DIV/0!</v>
      </c>
      <c r="CX84" s="3"/>
      <c r="CY84" s="2"/>
      <c r="CZ84" s="3"/>
      <c r="DA84" s="2"/>
      <c r="DB84" s="155"/>
      <c r="DC84" s="156"/>
      <c r="DD84" s="155"/>
      <c r="DE84" s="157"/>
      <c r="DF84" s="117"/>
    </row>
    <row r="85" spans="1:110" s="121" customFormat="1" ht="20.100000000000001" hidden="1" customHeight="1">
      <c r="A85" s="162">
        <v>42204</v>
      </c>
      <c r="B85" s="23">
        <v>1.1458333333333299</v>
      </c>
      <c r="C85" s="9">
        <v>1</v>
      </c>
      <c r="D85" s="9" t="s">
        <v>131</v>
      </c>
      <c r="E85" s="9" t="s">
        <v>135</v>
      </c>
      <c r="F85" s="9" t="s">
        <v>144</v>
      </c>
      <c r="G85" s="12" t="s">
        <v>147</v>
      </c>
      <c r="H85" s="11" t="s">
        <v>172</v>
      </c>
      <c r="I85" s="9">
        <v>28</v>
      </c>
      <c r="J85" s="9"/>
      <c r="K85" s="20">
        <v>24</v>
      </c>
      <c r="L85" s="9"/>
      <c r="M85" s="9">
        <v>55</v>
      </c>
      <c r="N85" s="9">
        <v>2645</v>
      </c>
      <c r="O85" s="9">
        <v>900</v>
      </c>
      <c r="P85" s="24">
        <f t="shared" si="24"/>
        <v>684</v>
      </c>
      <c r="Q85" s="18">
        <f t="shared" si="25"/>
        <v>3.0394223999999999</v>
      </c>
      <c r="R85" s="11">
        <v>607</v>
      </c>
      <c r="S85" s="9">
        <v>1003</v>
      </c>
      <c r="T85" s="24">
        <f t="shared" si="17"/>
        <v>880.19999999999993</v>
      </c>
      <c r="U85" s="20">
        <v>9.8000000000000007</v>
      </c>
      <c r="V85" s="9">
        <v>108</v>
      </c>
      <c r="W85" s="13">
        <v>0.97799999999999998</v>
      </c>
      <c r="X85" s="9">
        <v>25</v>
      </c>
      <c r="Y85" s="9">
        <v>25</v>
      </c>
      <c r="Z85" s="12">
        <v>6.4</v>
      </c>
      <c r="AA85" s="15">
        <v>4.9000000000000004</v>
      </c>
      <c r="AB85" s="200">
        <v>-29</v>
      </c>
      <c r="AC85" s="200">
        <v>-32</v>
      </c>
      <c r="AD85" s="200">
        <v>-33</v>
      </c>
      <c r="AE85" s="200">
        <v>-33</v>
      </c>
      <c r="AF85" s="9">
        <v>50</v>
      </c>
      <c r="AG85" s="9"/>
      <c r="AH85" s="9">
        <v>90</v>
      </c>
      <c r="AI85" s="9">
        <v>90</v>
      </c>
      <c r="AJ85" s="12">
        <v>15</v>
      </c>
      <c r="AK85" s="11">
        <v>1390</v>
      </c>
      <c r="AL85" s="15">
        <v>1410</v>
      </c>
      <c r="AM85" s="24">
        <f t="shared" si="19"/>
        <v>-20</v>
      </c>
      <c r="AN85" s="9">
        <v>69</v>
      </c>
      <c r="AO85" s="9">
        <v>75</v>
      </c>
      <c r="AP85" s="172">
        <v>4.4000000000000004</v>
      </c>
      <c r="AQ85" s="9">
        <v>426</v>
      </c>
      <c r="AR85" s="9">
        <v>810</v>
      </c>
      <c r="AS85" s="10">
        <v>35</v>
      </c>
      <c r="AT85" s="11">
        <v>200</v>
      </c>
      <c r="AU85" s="10">
        <v>40</v>
      </c>
      <c r="AV85" s="11">
        <v>0</v>
      </c>
      <c r="AW85" s="12">
        <v>0</v>
      </c>
      <c r="AX85" s="11">
        <v>4630</v>
      </c>
      <c r="AY85" s="9">
        <v>35</v>
      </c>
      <c r="AZ85" s="9">
        <v>22</v>
      </c>
      <c r="BA85" s="9">
        <v>1.5</v>
      </c>
      <c r="BB85" s="12">
        <v>97</v>
      </c>
      <c r="BC85" s="11">
        <v>380</v>
      </c>
      <c r="BD85" s="9">
        <v>99</v>
      </c>
      <c r="BE85" s="9">
        <v>140</v>
      </c>
      <c r="BF85" s="10">
        <v>152</v>
      </c>
      <c r="BG85" s="11">
        <v>333</v>
      </c>
      <c r="BH85" s="9">
        <v>1226</v>
      </c>
      <c r="BI85" s="10">
        <v>140</v>
      </c>
      <c r="BJ85" s="11">
        <v>323</v>
      </c>
      <c r="BK85" s="9">
        <v>1189</v>
      </c>
      <c r="BL85" s="10">
        <v>82</v>
      </c>
      <c r="BM85" s="16">
        <v>1200</v>
      </c>
      <c r="BN85" s="16">
        <v>245</v>
      </c>
      <c r="BO85" s="16" t="s">
        <v>246</v>
      </c>
      <c r="BP85" s="11">
        <v>4</v>
      </c>
      <c r="BQ85" s="9">
        <v>3</v>
      </c>
      <c r="BR85" s="12">
        <v>1.8</v>
      </c>
      <c r="BS85" s="11" t="s">
        <v>164</v>
      </c>
      <c r="BT85" s="9">
        <f>VLOOKUP(BS11:BS134,BS153:BT154,2)</f>
        <v>16.64</v>
      </c>
      <c r="BU85" s="9">
        <f t="shared" si="26"/>
        <v>3042</v>
      </c>
      <c r="BV85" s="9">
        <f t="shared" si="18"/>
        <v>4.16</v>
      </c>
      <c r="BW85" s="9">
        <v>25</v>
      </c>
      <c r="BX85" s="119">
        <f t="shared" si="27"/>
        <v>1.3675213675213675</v>
      </c>
      <c r="BY85" s="11" t="s">
        <v>165</v>
      </c>
      <c r="BZ85" s="9">
        <v>13</v>
      </c>
      <c r="CA85" s="10">
        <v>109</v>
      </c>
      <c r="CB85" s="10">
        <f t="shared" si="20"/>
        <v>3042</v>
      </c>
      <c r="CC85" s="10">
        <f t="shared" si="21"/>
        <v>14.17</v>
      </c>
      <c r="CD85" s="119">
        <f t="shared" si="22"/>
        <v>4.6581196581196584</v>
      </c>
      <c r="CE85" s="16">
        <v>40</v>
      </c>
      <c r="CF85" s="16">
        <v>2</v>
      </c>
      <c r="CG85" s="16">
        <v>200</v>
      </c>
      <c r="CH85" s="16">
        <v>8</v>
      </c>
      <c r="CI85" s="16">
        <v>49</v>
      </c>
      <c r="CJ85" s="14"/>
      <c r="CK85" s="11" t="s">
        <v>202</v>
      </c>
      <c r="CL85" s="10">
        <v>4</v>
      </c>
      <c r="CM85" s="11"/>
      <c r="CN85" s="10"/>
      <c r="CO85" s="11" t="s">
        <v>168</v>
      </c>
      <c r="CP85" s="10"/>
      <c r="CQ85" s="16">
        <v>25</v>
      </c>
      <c r="CR85" s="11" t="s">
        <v>184</v>
      </c>
      <c r="CS85" s="10">
        <v>3</v>
      </c>
      <c r="CT85" s="16">
        <v>20</v>
      </c>
      <c r="CU85" s="11"/>
      <c r="CV85" s="9"/>
      <c r="CW85" s="213">
        <f t="shared" si="23"/>
        <v>0</v>
      </c>
      <c r="CX85" s="11"/>
      <c r="CY85" s="10"/>
      <c r="CZ85" s="11"/>
      <c r="DA85" s="10"/>
      <c r="DB85" s="158"/>
      <c r="DC85" s="159"/>
      <c r="DD85" s="158"/>
      <c r="DE85" s="160"/>
      <c r="DF85" s="120"/>
    </row>
    <row r="86" spans="1:110" s="121" customFormat="1" ht="20.100000000000001" hidden="1" customHeight="1">
      <c r="A86" s="162">
        <v>42204</v>
      </c>
      <c r="B86" s="23"/>
      <c r="C86" s="9">
        <v>1</v>
      </c>
      <c r="D86" s="9"/>
      <c r="E86" s="9"/>
      <c r="F86" s="9"/>
      <c r="G86" s="12"/>
      <c r="H86" s="11"/>
      <c r="I86" s="9"/>
      <c r="J86" s="9"/>
      <c r="K86" s="20"/>
      <c r="L86" s="9"/>
      <c r="M86" s="9"/>
      <c r="N86" s="9"/>
      <c r="O86" s="9"/>
      <c r="P86" s="24">
        <f t="shared" si="24"/>
        <v>0</v>
      </c>
      <c r="Q86" s="18">
        <f t="shared" si="25"/>
        <v>0</v>
      </c>
      <c r="R86" s="11"/>
      <c r="S86" s="9"/>
      <c r="T86" s="24">
        <f t="shared" si="17"/>
        <v>0</v>
      </c>
      <c r="U86" s="20"/>
      <c r="V86" s="9"/>
      <c r="W86" s="13"/>
      <c r="X86" s="9"/>
      <c r="Y86" s="9"/>
      <c r="Z86" s="12"/>
      <c r="AA86" s="15"/>
      <c r="AB86" s="200"/>
      <c r="AC86" s="200"/>
      <c r="AD86" s="200"/>
      <c r="AE86" s="200"/>
      <c r="AF86" s="9"/>
      <c r="AG86" s="9"/>
      <c r="AH86" s="9"/>
      <c r="AI86" s="9"/>
      <c r="AJ86" s="12"/>
      <c r="AK86" s="11"/>
      <c r="AL86" s="15"/>
      <c r="AM86" s="24">
        <f t="shared" si="19"/>
        <v>0</v>
      </c>
      <c r="AN86" s="9"/>
      <c r="AO86" s="9"/>
      <c r="AP86" s="172"/>
      <c r="AQ86" s="9"/>
      <c r="AR86" s="9"/>
      <c r="AS86" s="10"/>
      <c r="AT86" s="11"/>
      <c r="AU86" s="10"/>
      <c r="AV86" s="11"/>
      <c r="AW86" s="12"/>
      <c r="AX86" s="11"/>
      <c r="AY86" s="9"/>
      <c r="AZ86" s="9"/>
      <c r="BA86" s="9"/>
      <c r="BB86" s="12"/>
      <c r="BC86" s="11"/>
      <c r="BD86" s="9"/>
      <c r="BE86" s="9"/>
      <c r="BF86" s="10"/>
      <c r="BG86" s="11"/>
      <c r="BH86" s="9"/>
      <c r="BI86" s="10"/>
      <c r="BJ86" s="11"/>
      <c r="BK86" s="9"/>
      <c r="BL86" s="10"/>
      <c r="BM86" s="16"/>
      <c r="BN86" s="16"/>
      <c r="BO86" s="16"/>
      <c r="BP86" s="11"/>
      <c r="BQ86" s="9"/>
      <c r="BR86" s="12"/>
      <c r="BS86" s="11"/>
      <c r="BT86" s="9" t="e">
        <f>VLOOKUP(BS11:BS134,BS153:BT154,2)</f>
        <v>#N/A</v>
      </c>
      <c r="BU86" s="9">
        <f t="shared" si="26"/>
        <v>0</v>
      </c>
      <c r="BV86" s="9" t="e">
        <f t="shared" si="18"/>
        <v>#N/A</v>
      </c>
      <c r="BW86" s="9"/>
      <c r="BX86" s="119" t="e">
        <f t="shared" si="27"/>
        <v>#N/A</v>
      </c>
      <c r="BY86" s="11"/>
      <c r="BZ86" s="9"/>
      <c r="CA86" s="10">
        <v>109</v>
      </c>
      <c r="CB86" s="10">
        <f t="shared" si="20"/>
        <v>0</v>
      </c>
      <c r="CC86" s="10">
        <f t="shared" si="21"/>
        <v>0</v>
      </c>
      <c r="CD86" s="119" t="e">
        <f t="shared" si="22"/>
        <v>#DIV/0!</v>
      </c>
      <c r="CE86" s="16"/>
      <c r="CF86" s="16"/>
      <c r="CG86" s="16"/>
      <c r="CH86" s="16"/>
      <c r="CI86" s="16"/>
      <c r="CJ86" s="14"/>
      <c r="CK86" s="11"/>
      <c r="CL86" s="10"/>
      <c r="CM86" s="11"/>
      <c r="CN86" s="10"/>
      <c r="CO86" s="11"/>
      <c r="CP86" s="10"/>
      <c r="CQ86" s="16"/>
      <c r="CR86" s="11"/>
      <c r="CS86" s="10"/>
      <c r="CT86" s="16"/>
      <c r="CU86" s="11"/>
      <c r="CV86" s="9"/>
      <c r="CW86" s="213" t="e">
        <f t="shared" si="23"/>
        <v>#DIV/0!</v>
      </c>
      <c r="CX86" s="11"/>
      <c r="CY86" s="10"/>
      <c r="CZ86" s="11"/>
      <c r="DA86" s="10"/>
      <c r="DB86" s="158"/>
      <c r="DC86" s="159"/>
      <c r="DD86" s="158"/>
      <c r="DE86" s="160"/>
      <c r="DF86" s="120"/>
    </row>
    <row r="87" spans="1:110" s="118" customFormat="1" ht="20.100000000000001" hidden="1" customHeight="1">
      <c r="A87" s="161">
        <v>42205</v>
      </c>
      <c r="B87" s="21">
        <v>0.625</v>
      </c>
      <c r="C87" s="1">
        <v>3</v>
      </c>
      <c r="D87" s="1" t="s">
        <v>136</v>
      </c>
      <c r="E87" s="1" t="s">
        <v>136</v>
      </c>
      <c r="F87" s="1" t="s">
        <v>141</v>
      </c>
      <c r="G87" s="4" t="s">
        <v>142</v>
      </c>
      <c r="H87" s="3" t="s">
        <v>174</v>
      </c>
      <c r="I87" s="1">
        <v>32</v>
      </c>
      <c r="J87" s="1"/>
      <c r="K87" s="19">
        <v>9</v>
      </c>
      <c r="L87" s="1"/>
      <c r="M87" s="1">
        <v>55</v>
      </c>
      <c r="N87" s="1">
        <v>1350</v>
      </c>
      <c r="O87" s="1">
        <v>780</v>
      </c>
      <c r="P87" s="22">
        <f t="shared" si="24"/>
        <v>709.8</v>
      </c>
      <c r="Q87" s="17">
        <f t="shared" si="25"/>
        <v>1.8398015999999997</v>
      </c>
      <c r="R87" s="3">
        <v>541</v>
      </c>
      <c r="S87" s="1">
        <v>1003</v>
      </c>
      <c r="T87" s="22">
        <f t="shared" si="17"/>
        <v>777.66</v>
      </c>
      <c r="U87" s="19">
        <v>9.6</v>
      </c>
      <c r="V87" s="1">
        <v>84</v>
      </c>
      <c r="W87" s="5">
        <v>0.997</v>
      </c>
      <c r="X87" s="1">
        <v>25</v>
      </c>
      <c r="Y87" s="1">
        <v>25</v>
      </c>
      <c r="Z87" s="4">
        <v>6.5</v>
      </c>
      <c r="AA87" s="7">
        <v>5.0999999999999996</v>
      </c>
      <c r="AB87" s="199">
        <v>-29</v>
      </c>
      <c r="AC87" s="199">
        <v>-33</v>
      </c>
      <c r="AD87" s="199">
        <v>-33</v>
      </c>
      <c r="AE87" s="199">
        <v>-32</v>
      </c>
      <c r="AF87" s="1">
        <v>50</v>
      </c>
      <c r="AG87" s="1"/>
      <c r="AH87" s="1">
        <v>100</v>
      </c>
      <c r="AI87" s="1">
        <v>100</v>
      </c>
      <c r="AJ87" s="4">
        <v>15</v>
      </c>
      <c r="AK87" s="3">
        <v>1648</v>
      </c>
      <c r="AL87" s="7"/>
      <c r="AM87" s="22">
        <f t="shared" si="19"/>
        <v>1648</v>
      </c>
      <c r="AN87" s="1">
        <v>76.2</v>
      </c>
      <c r="AO87" s="1">
        <v>76</v>
      </c>
      <c r="AP87" s="171">
        <v>4.4000000000000004</v>
      </c>
      <c r="AQ87" s="1">
        <v>668</v>
      </c>
      <c r="AR87" s="1">
        <v>814</v>
      </c>
      <c r="AS87" s="2">
        <v>45</v>
      </c>
      <c r="AT87" s="3">
        <v>163</v>
      </c>
      <c r="AU87" s="2">
        <v>27</v>
      </c>
      <c r="AV87" s="3">
        <v>0</v>
      </c>
      <c r="AW87" s="4">
        <v>0</v>
      </c>
      <c r="AX87" s="3">
        <v>4811</v>
      </c>
      <c r="AY87" s="1">
        <v>35</v>
      </c>
      <c r="AZ87" s="1">
        <v>20</v>
      </c>
      <c r="BA87" s="1">
        <v>1.8</v>
      </c>
      <c r="BB87" s="4">
        <v>97</v>
      </c>
      <c r="BC87" s="3">
        <v>570</v>
      </c>
      <c r="BD87" s="1">
        <v>98</v>
      </c>
      <c r="BE87" s="1">
        <v>156</v>
      </c>
      <c r="BF87" s="2">
        <v>119</v>
      </c>
      <c r="BG87" s="3">
        <v>308</v>
      </c>
      <c r="BH87" s="1">
        <v>1129</v>
      </c>
      <c r="BI87" s="2">
        <v>125</v>
      </c>
      <c r="BJ87" s="3">
        <v>298</v>
      </c>
      <c r="BK87" s="1">
        <v>1098</v>
      </c>
      <c r="BL87" s="2">
        <v>73</v>
      </c>
      <c r="BM87" s="8">
        <v>1200</v>
      </c>
      <c r="BN87" s="8">
        <v>228</v>
      </c>
      <c r="BO87" s="8"/>
      <c r="BP87" s="3">
        <v>4</v>
      </c>
      <c r="BQ87" s="1">
        <v>3</v>
      </c>
      <c r="BR87" s="4">
        <v>1.8</v>
      </c>
      <c r="BS87" s="3" t="s">
        <v>164</v>
      </c>
      <c r="BT87" s="1">
        <f>VLOOKUP(BS11:BS134,BS153:BT154,2)</f>
        <v>16.64</v>
      </c>
      <c r="BU87" s="1">
        <f t="shared" si="26"/>
        <v>2636.4</v>
      </c>
      <c r="BV87" s="1">
        <f t="shared" si="18"/>
        <v>5.3247999999999998</v>
      </c>
      <c r="BW87" s="1">
        <v>32</v>
      </c>
      <c r="BX87" s="116">
        <f t="shared" si="27"/>
        <v>2.0197238658777117</v>
      </c>
      <c r="BY87" s="3" t="s">
        <v>165</v>
      </c>
      <c r="BZ87" s="1">
        <v>10</v>
      </c>
      <c r="CA87" s="2">
        <v>109</v>
      </c>
      <c r="CB87" s="2">
        <f t="shared" si="20"/>
        <v>2636.4</v>
      </c>
      <c r="CC87" s="2">
        <f t="shared" si="21"/>
        <v>10.9</v>
      </c>
      <c r="CD87" s="116">
        <f t="shared" si="22"/>
        <v>4.134425732058868</v>
      </c>
      <c r="CE87" s="8">
        <v>39</v>
      </c>
      <c r="CF87" s="8">
        <v>2</v>
      </c>
      <c r="CG87" s="8">
        <v>200</v>
      </c>
      <c r="CH87" s="8">
        <v>9</v>
      </c>
      <c r="CI87" s="8">
        <v>49</v>
      </c>
      <c r="CJ87" s="6"/>
      <c r="CK87" s="3" t="s">
        <v>203</v>
      </c>
      <c r="CL87" s="2">
        <v>12</v>
      </c>
      <c r="CM87" s="3"/>
      <c r="CN87" s="2"/>
      <c r="CO87" s="3"/>
      <c r="CP87" s="2"/>
      <c r="CQ87" s="8"/>
      <c r="CR87" s="3"/>
      <c r="CS87" s="2"/>
      <c r="CT87" s="8"/>
      <c r="CU87" s="3" t="s">
        <v>169</v>
      </c>
      <c r="CV87" s="1">
        <v>90</v>
      </c>
      <c r="CW87" s="212">
        <f t="shared" si="23"/>
        <v>48.918318149087391</v>
      </c>
      <c r="CX87" s="3"/>
      <c r="CY87" s="2"/>
      <c r="CZ87" s="3"/>
      <c r="DA87" s="2"/>
      <c r="DB87" s="155"/>
      <c r="DC87" s="156"/>
      <c r="DD87" s="155"/>
      <c r="DE87" s="157"/>
      <c r="DF87" s="117"/>
    </row>
    <row r="88" spans="1:110" s="118" customFormat="1" ht="20.100000000000001" hidden="1" customHeight="1">
      <c r="A88" s="161">
        <v>42205</v>
      </c>
      <c r="B88" s="21"/>
      <c r="C88" s="1">
        <v>3</v>
      </c>
      <c r="D88" s="1"/>
      <c r="E88" s="1"/>
      <c r="F88" s="1"/>
      <c r="G88" s="4"/>
      <c r="H88" s="3"/>
      <c r="I88" s="1"/>
      <c r="J88" s="1"/>
      <c r="K88" s="19"/>
      <c r="L88" s="1"/>
      <c r="M88" s="1"/>
      <c r="N88" s="1"/>
      <c r="O88" s="1"/>
      <c r="P88" s="22">
        <f t="shared" si="24"/>
        <v>0</v>
      </c>
      <c r="Q88" s="17">
        <f t="shared" si="25"/>
        <v>0</v>
      </c>
      <c r="R88" s="3"/>
      <c r="S88" s="1"/>
      <c r="T88" s="22">
        <f t="shared" si="17"/>
        <v>0</v>
      </c>
      <c r="U88" s="19"/>
      <c r="V88" s="1"/>
      <c r="W88" s="5"/>
      <c r="X88" s="1"/>
      <c r="Y88" s="1"/>
      <c r="Z88" s="4"/>
      <c r="AA88" s="7"/>
      <c r="AB88" s="199"/>
      <c r="AC88" s="199"/>
      <c r="AD88" s="199"/>
      <c r="AE88" s="199"/>
      <c r="AF88" s="1"/>
      <c r="AG88" s="1"/>
      <c r="AH88" s="1"/>
      <c r="AI88" s="1"/>
      <c r="AJ88" s="4"/>
      <c r="AK88" s="3"/>
      <c r="AL88" s="7"/>
      <c r="AM88" s="22">
        <f t="shared" si="19"/>
        <v>0</v>
      </c>
      <c r="AN88" s="1"/>
      <c r="AO88" s="1"/>
      <c r="AP88" s="171"/>
      <c r="AQ88" s="1"/>
      <c r="AR88" s="1"/>
      <c r="AS88" s="2"/>
      <c r="AT88" s="3"/>
      <c r="AU88" s="2"/>
      <c r="AV88" s="3"/>
      <c r="AW88" s="4"/>
      <c r="AX88" s="3"/>
      <c r="AY88" s="1"/>
      <c r="AZ88" s="1"/>
      <c r="BA88" s="1"/>
      <c r="BB88" s="4"/>
      <c r="BC88" s="3"/>
      <c r="BD88" s="1"/>
      <c r="BE88" s="1"/>
      <c r="BF88" s="2"/>
      <c r="BG88" s="3"/>
      <c r="BH88" s="1"/>
      <c r="BI88" s="2"/>
      <c r="BJ88" s="3"/>
      <c r="BK88" s="1"/>
      <c r="BL88" s="2"/>
      <c r="BM88" s="8"/>
      <c r="BN88" s="8"/>
      <c r="BO88" s="8"/>
      <c r="BP88" s="3"/>
      <c r="BQ88" s="1"/>
      <c r="BR88" s="4"/>
      <c r="BS88" s="3"/>
      <c r="BT88" s="1" t="e">
        <f>VLOOKUP(BS11:BS134,BS153:BT154,2)</f>
        <v>#N/A</v>
      </c>
      <c r="BU88" s="1">
        <f t="shared" si="26"/>
        <v>0</v>
      </c>
      <c r="BV88" s="1" t="e">
        <f t="shared" si="18"/>
        <v>#N/A</v>
      </c>
      <c r="BW88" s="1"/>
      <c r="BX88" s="116" t="e">
        <f t="shared" si="27"/>
        <v>#N/A</v>
      </c>
      <c r="BY88" s="3"/>
      <c r="BZ88" s="1"/>
      <c r="CA88" s="2">
        <v>109</v>
      </c>
      <c r="CB88" s="2">
        <f t="shared" si="20"/>
        <v>0</v>
      </c>
      <c r="CC88" s="2">
        <f t="shared" si="21"/>
        <v>0</v>
      </c>
      <c r="CD88" s="116" t="e">
        <f t="shared" si="22"/>
        <v>#DIV/0!</v>
      </c>
      <c r="CE88" s="8"/>
      <c r="CF88" s="8"/>
      <c r="CG88" s="8"/>
      <c r="CH88" s="8"/>
      <c r="CI88" s="8"/>
      <c r="CJ88" s="6"/>
      <c r="CK88" s="3"/>
      <c r="CL88" s="2"/>
      <c r="CM88" s="3"/>
      <c r="CN88" s="2"/>
      <c r="CO88" s="3"/>
      <c r="CP88" s="2"/>
      <c r="CQ88" s="8"/>
      <c r="CR88" s="3"/>
      <c r="CS88" s="2"/>
      <c r="CT88" s="8"/>
      <c r="CU88" s="3"/>
      <c r="CV88" s="1"/>
      <c r="CW88" s="212" t="e">
        <f t="shared" si="23"/>
        <v>#DIV/0!</v>
      </c>
      <c r="CX88" s="3"/>
      <c r="CY88" s="2"/>
      <c r="CZ88" s="3"/>
      <c r="DA88" s="2"/>
      <c r="DB88" s="155"/>
      <c r="DC88" s="156"/>
      <c r="DD88" s="155"/>
      <c r="DE88" s="157"/>
      <c r="DF88" s="117"/>
    </row>
    <row r="89" spans="1:110" s="121" customFormat="1" ht="20.100000000000001" hidden="1" customHeight="1">
      <c r="A89" s="162">
        <v>42205</v>
      </c>
      <c r="B89" s="23">
        <v>1.125</v>
      </c>
      <c r="C89" s="9">
        <v>2</v>
      </c>
      <c r="D89" s="9" t="s">
        <v>132</v>
      </c>
      <c r="E89" s="9" t="s">
        <v>134</v>
      </c>
      <c r="F89" s="9" t="s">
        <v>140</v>
      </c>
      <c r="G89" s="12" t="s">
        <v>145</v>
      </c>
      <c r="H89" s="11" t="s">
        <v>174</v>
      </c>
      <c r="I89" s="9">
        <v>32</v>
      </c>
      <c r="J89" s="9"/>
      <c r="K89" s="20">
        <v>9</v>
      </c>
      <c r="L89" s="9"/>
      <c r="M89" s="9">
        <v>55</v>
      </c>
      <c r="N89" s="9">
        <v>1350</v>
      </c>
      <c r="O89" s="9">
        <v>780</v>
      </c>
      <c r="P89" s="24">
        <f t="shared" si="24"/>
        <v>709.8</v>
      </c>
      <c r="Q89" s="18">
        <f t="shared" si="25"/>
        <v>1.8398015999999997</v>
      </c>
      <c r="R89" s="11">
        <v>541</v>
      </c>
      <c r="S89" s="9">
        <v>1003</v>
      </c>
      <c r="T89" s="24">
        <f t="shared" si="17"/>
        <v>778.44</v>
      </c>
      <c r="U89" s="20">
        <v>9.6</v>
      </c>
      <c r="V89" s="9">
        <v>84</v>
      </c>
      <c r="W89" s="13">
        <v>0.998</v>
      </c>
      <c r="X89" s="9">
        <v>25</v>
      </c>
      <c r="Y89" s="9">
        <v>25</v>
      </c>
      <c r="Z89" s="12">
        <v>6.5</v>
      </c>
      <c r="AA89" s="15">
        <v>5</v>
      </c>
      <c r="AB89" s="200">
        <v>-29</v>
      </c>
      <c r="AC89" s="200">
        <v>-33</v>
      </c>
      <c r="AD89" s="200">
        <v>-32</v>
      </c>
      <c r="AE89" s="200">
        <v>-33</v>
      </c>
      <c r="AF89" s="9">
        <v>50</v>
      </c>
      <c r="AG89" s="9"/>
      <c r="AH89" s="9">
        <v>100</v>
      </c>
      <c r="AI89" s="9">
        <v>100</v>
      </c>
      <c r="AJ89" s="12">
        <v>15</v>
      </c>
      <c r="AK89" s="11">
        <v>1750</v>
      </c>
      <c r="AL89" s="15">
        <v>1750</v>
      </c>
      <c r="AM89" s="24">
        <f t="shared" si="19"/>
        <v>0</v>
      </c>
      <c r="AN89" s="9">
        <v>75</v>
      </c>
      <c r="AO89" s="9">
        <v>76</v>
      </c>
      <c r="AP89" s="172">
        <v>4.4000000000000004</v>
      </c>
      <c r="AQ89" s="9">
        <v>840</v>
      </c>
      <c r="AR89" s="9">
        <v>1150</v>
      </c>
      <c r="AS89" s="10">
        <v>40</v>
      </c>
      <c r="AT89" s="11">
        <v>136</v>
      </c>
      <c r="AU89" s="10">
        <v>20</v>
      </c>
      <c r="AV89" s="11">
        <v>0</v>
      </c>
      <c r="AW89" s="12">
        <v>0</v>
      </c>
      <c r="AX89" s="11">
        <v>4850</v>
      </c>
      <c r="AY89" s="9">
        <v>37</v>
      </c>
      <c r="AZ89" s="9">
        <v>20</v>
      </c>
      <c r="BA89" s="9">
        <v>1</v>
      </c>
      <c r="BB89" s="12">
        <v>97</v>
      </c>
      <c r="BC89" s="11">
        <v>570</v>
      </c>
      <c r="BD89" s="9">
        <v>100</v>
      </c>
      <c r="BE89" s="9">
        <v>156</v>
      </c>
      <c r="BF89" s="10">
        <v>122</v>
      </c>
      <c r="BG89" s="11">
        <v>310</v>
      </c>
      <c r="BH89" s="9">
        <v>1147</v>
      </c>
      <c r="BI89" s="10">
        <v>129</v>
      </c>
      <c r="BJ89" s="11">
        <v>300</v>
      </c>
      <c r="BK89" s="9">
        <v>1110</v>
      </c>
      <c r="BL89" s="10">
        <v>57</v>
      </c>
      <c r="BM89" s="16">
        <v>1200</v>
      </c>
      <c r="BN89" s="16">
        <v>232</v>
      </c>
      <c r="BO89" s="16" t="s">
        <v>193</v>
      </c>
      <c r="BP89" s="11">
        <v>4</v>
      </c>
      <c r="BQ89" s="9">
        <v>3</v>
      </c>
      <c r="BR89" s="12">
        <v>1.8</v>
      </c>
      <c r="BS89" s="11" t="s">
        <v>164</v>
      </c>
      <c r="BT89" s="9">
        <f>VLOOKUP(BS11:BS134,BS153:BT154,2)</f>
        <v>16.64</v>
      </c>
      <c r="BU89" s="9">
        <f t="shared" si="26"/>
        <v>2636.4</v>
      </c>
      <c r="BV89" s="9">
        <f t="shared" si="18"/>
        <v>3.3280000000000003</v>
      </c>
      <c r="BW89" s="9">
        <v>20</v>
      </c>
      <c r="BX89" s="119">
        <f t="shared" si="27"/>
        <v>1.2623274161735702</v>
      </c>
      <c r="BY89" s="11" t="s">
        <v>165</v>
      </c>
      <c r="BZ89" s="9">
        <v>22</v>
      </c>
      <c r="CA89" s="10">
        <v>109</v>
      </c>
      <c r="CB89" s="10">
        <f t="shared" si="20"/>
        <v>2636.4</v>
      </c>
      <c r="CC89" s="10">
        <f t="shared" si="21"/>
        <v>23.98</v>
      </c>
      <c r="CD89" s="119">
        <f t="shared" si="22"/>
        <v>9.0957366105295083</v>
      </c>
      <c r="CE89" s="16">
        <v>40</v>
      </c>
      <c r="CF89" s="16">
        <v>2</v>
      </c>
      <c r="CG89" s="16">
        <v>200</v>
      </c>
      <c r="CH89" s="16">
        <v>8</v>
      </c>
      <c r="CI89" s="16">
        <v>49</v>
      </c>
      <c r="CJ89" s="14">
        <v>20</v>
      </c>
      <c r="CK89" s="11" t="s">
        <v>203</v>
      </c>
      <c r="CL89" s="10">
        <v>12</v>
      </c>
      <c r="CM89" s="11"/>
      <c r="CN89" s="10"/>
      <c r="CO89" s="11" t="s">
        <v>168</v>
      </c>
      <c r="CP89" s="10"/>
      <c r="CQ89" s="16">
        <v>25</v>
      </c>
      <c r="CR89" s="11" t="s">
        <v>185</v>
      </c>
      <c r="CS89" s="10"/>
      <c r="CT89" s="16">
        <v>20</v>
      </c>
      <c r="CU89" s="11" t="s">
        <v>169</v>
      </c>
      <c r="CV89" s="9">
        <v>70</v>
      </c>
      <c r="CW89" s="213">
        <f t="shared" si="23"/>
        <v>38.047580782623527</v>
      </c>
      <c r="CX89" s="11"/>
      <c r="CY89" s="10"/>
      <c r="CZ89" s="11"/>
      <c r="DA89" s="10"/>
      <c r="DB89" s="158"/>
      <c r="DC89" s="159"/>
      <c r="DD89" s="158"/>
      <c r="DE89" s="160"/>
      <c r="DF89" s="120"/>
    </row>
    <row r="90" spans="1:110" s="121" customFormat="1" ht="20.100000000000001" hidden="1" customHeight="1">
      <c r="A90" s="162">
        <v>42205</v>
      </c>
      <c r="B90" s="23"/>
      <c r="C90" s="9">
        <v>2</v>
      </c>
      <c r="D90" s="9"/>
      <c r="E90" s="9"/>
      <c r="F90" s="9"/>
      <c r="G90" s="12"/>
      <c r="H90" s="11"/>
      <c r="I90" s="9"/>
      <c r="J90" s="9"/>
      <c r="K90" s="20"/>
      <c r="L90" s="9"/>
      <c r="M90" s="9"/>
      <c r="N90" s="9"/>
      <c r="O90" s="9"/>
      <c r="P90" s="24">
        <f t="shared" si="24"/>
        <v>0</v>
      </c>
      <c r="Q90" s="18">
        <f t="shared" si="25"/>
        <v>0</v>
      </c>
      <c r="R90" s="11"/>
      <c r="S90" s="9"/>
      <c r="T90" s="24">
        <f t="shared" si="17"/>
        <v>0</v>
      </c>
      <c r="U90" s="20"/>
      <c r="V90" s="9"/>
      <c r="W90" s="13"/>
      <c r="X90" s="9"/>
      <c r="Y90" s="9"/>
      <c r="Z90" s="12"/>
      <c r="AA90" s="15"/>
      <c r="AB90" s="200"/>
      <c r="AC90" s="200"/>
      <c r="AD90" s="200"/>
      <c r="AE90" s="200"/>
      <c r="AF90" s="9"/>
      <c r="AG90" s="9"/>
      <c r="AH90" s="9"/>
      <c r="AI90" s="9"/>
      <c r="AJ90" s="12"/>
      <c r="AK90" s="11"/>
      <c r="AL90" s="15"/>
      <c r="AM90" s="24">
        <f t="shared" si="19"/>
        <v>0</v>
      </c>
      <c r="AN90" s="9"/>
      <c r="AO90" s="9"/>
      <c r="AP90" s="172"/>
      <c r="AQ90" s="9"/>
      <c r="AR90" s="9"/>
      <c r="AS90" s="10"/>
      <c r="AT90" s="11"/>
      <c r="AU90" s="10"/>
      <c r="AV90" s="11"/>
      <c r="AW90" s="12"/>
      <c r="AX90" s="11"/>
      <c r="AY90" s="9"/>
      <c r="AZ90" s="9"/>
      <c r="BA90" s="9"/>
      <c r="BB90" s="12"/>
      <c r="BC90" s="11"/>
      <c r="BD90" s="9"/>
      <c r="BE90" s="9"/>
      <c r="BF90" s="10"/>
      <c r="BG90" s="11"/>
      <c r="BH90" s="9"/>
      <c r="BI90" s="10"/>
      <c r="BJ90" s="11"/>
      <c r="BK90" s="9"/>
      <c r="BL90" s="10"/>
      <c r="BM90" s="16"/>
      <c r="BN90" s="16"/>
      <c r="BO90" s="16"/>
      <c r="BP90" s="11"/>
      <c r="BQ90" s="9"/>
      <c r="BR90" s="12"/>
      <c r="BS90" s="11"/>
      <c r="BT90" s="9" t="e">
        <f>VLOOKUP(BS11:BS134,BS153:BT154,2)</f>
        <v>#N/A</v>
      </c>
      <c r="BU90" s="9">
        <f t="shared" si="26"/>
        <v>0</v>
      </c>
      <c r="BV90" s="9" t="e">
        <f t="shared" si="18"/>
        <v>#N/A</v>
      </c>
      <c r="BW90" s="9"/>
      <c r="BX90" s="119" t="e">
        <f t="shared" si="27"/>
        <v>#N/A</v>
      </c>
      <c r="BY90" s="11"/>
      <c r="BZ90" s="9"/>
      <c r="CA90" s="10">
        <v>109</v>
      </c>
      <c r="CB90" s="10">
        <f t="shared" si="20"/>
        <v>0</v>
      </c>
      <c r="CC90" s="10">
        <f t="shared" si="21"/>
        <v>0</v>
      </c>
      <c r="CD90" s="119" t="e">
        <f t="shared" si="22"/>
        <v>#DIV/0!</v>
      </c>
      <c r="CE90" s="16"/>
      <c r="CF90" s="16"/>
      <c r="CG90" s="16"/>
      <c r="CH90" s="16"/>
      <c r="CI90" s="16"/>
      <c r="CJ90" s="14"/>
      <c r="CK90" s="11"/>
      <c r="CL90" s="10"/>
      <c r="CM90" s="11"/>
      <c r="CN90" s="10"/>
      <c r="CO90" s="11"/>
      <c r="CP90" s="10"/>
      <c r="CQ90" s="16"/>
      <c r="CR90" s="11"/>
      <c r="CS90" s="10"/>
      <c r="CT90" s="16"/>
      <c r="CU90" s="11"/>
      <c r="CV90" s="9"/>
      <c r="CW90" s="213" t="e">
        <f t="shared" si="23"/>
        <v>#DIV/0!</v>
      </c>
      <c r="CX90" s="11"/>
      <c r="CY90" s="10"/>
      <c r="CZ90" s="11"/>
      <c r="DA90" s="10"/>
      <c r="DB90" s="158"/>
      <c r="DC90" s="159"/>
      <c r="DD90" s="158"/>
      <c r="DE90" s="160"/>
      <c r="DF90" s="120"/>
    </row>
    <row r="91" spans="1:110" s="118" customFormat="1" ht="20.100000000000001" hidden="1" customHeight="1">
      <c r="A91" s="161">
        <v>42206</v>
      </c>
      <c r="B91" s="21"/>
      <c r="C91" s="1">
        <v>4</v>
      </c>
      <c r="D91" s="1"/>
      <c r="E91" s="1"/>
      <c r="F91" s="1"/>
      <c r="G91" s="4"/>
      <c r="H91" s="3"/>
      <c r="I91" s="1"/>
      <c r="J91" s="1"/>
      <c r="K91" s="19"/>
      <c r="L91" s="1"/>
      <c r="M91" s="1"/>
      <c r="N91" s="1"/>
      <c r="O91" s="1"/>
      <c r="P91" s="22">
        <f t="shared" si="24"/>
        <v>0</v>
      </c>
      <c r="Q91" s="17">
        <f t="shared" si="25"/>
        <v>0</v>
      </c>
      <c r="R91" s="3"/>
      <c r="S91" s="1"/>
      <c r="T91" s="22">
        <f t="shared" si="17"/>
        <v>0</v>
      </c>
      <c r="U91" s="19"/>
      <c r="V91" s="1"/>
      <c r="W91" s="5"/>
      <c r="X91" s="1"/>
      <c r="Y91" s="1"/>
      <c r="Z91" s="4"/>
      <c r="AA91" s="7"/>
      <c r="AB91" s="199"/>
      <c r="AC91" s="199"/>
      <c r="AD91" s="199"/>
      <c r="AE91" s="199"/>
      <c r="AF91" s="1"/>
      <c r="AG91" s="1"/>
      <c r="AH91" s="1"/>
      <c r="AI91" s="1"/>
      <c r="AJ91" s="4"/>
      <c r="AK91" s="3"/>
      <c r="AL91" s="7"/>
      <c r="AM91" s="22">
        <f t="shared" si="19"/>
        <v>0</v>
      </c>
      <c r="AN91" s="1"/>
      <c r="AO91" s="1"/>
      <c r="AP91" s="171"/>
      <c r="AQ91" s="1"/>
      <c r="AR91" s="1"/>
      <c r="AS91" s="2"/>
      <c r="AT91" s="3"/>
      <c r="AU91" s="2"/>
      <c r="AV91" s="3"/>
      <c r="AW91" s="4"/>
      <c r="AX91" s="3"/>
      <c r="AY91" s="1"/>
      <c r="AZ91" s="1"/>
      <c r="BA91" s="1"/>
      <c r="BB91" s="4"/>
      <c r="BC91" s="3"/>
      <c r="BD91" s="1"/>
      <c r="BE91" s="1"/>
      <c r="BF91" s="2"/>
      <c r="BG91" s="3"/>
      <c r="BH91" s="1"/>
      <c r="BI91" s="2"/>
      <c r="BJ91" s="3"/>
      <c r="BK91" s="1"/>
      <c r="BL91" s="2"/>
      <c r="BM91" s="8"/>
      <c r="BN91" s="8"/>
      <c r="BO91" s="8"/>
      <c r="BP91" s="3"/>
      <c r="BQ91" s="1"/>
      <c r="BR91" s="4"/>
      <c r="BS91" s="3"/>
      <c r="BT91" s="1" t="e">
        <f>VLOOKUP(BS11:BS134,BS153:BT154,2)</f>
        <v>#N/A</v>
      </c>
      <c r="BU91" s="1">
        <f t="shared" si="26"/>
        <v>0</v>
      </c>
      <c r="BV91" s="1" t="e">
        <f t="shared" si="18"/>
        <v>#N/A</v>
      </c>
      <c r="BW91" s="1"/>
      <c r="BX91" s="116" t="e">
        <f t="shared" si="27"/>
        <v>#N/A</v>
      </c>
      <c r="BY91" s="3"/>
      <c r="BZ91" s="1"/>
      <c r="CA91" s="2">
        <v>109</v>
      </c>
      <c r="CB91" s="2">
        <f t="shared" si="20"/>
        <v>0</v>
      </c>
      <c r="CC91" s="2">
        <f t="shared" si="21"/>
        <v>0</v>
      </c>
      <c r="CD91" s="116" t="e">
        <f t="shared" si="22"/>
        <v>#DIV/0!</v>
      </c>
      <c r="CE91" s="8"/>
      <c r="CF91" s="8"/>
      <c r="CG91" s="8"/>
      <c r="CH91" s="8"/>
      <c r="CI91" s="8"/>
      <c r="CJ91" s="6"/>
      <c r="CK91" s="3"/>
      <c r="CL91" s="2"/>
      <c r="CM91" s="3"/>
      <c r="CN91" s="2"/>
      <c r="CO91" s="3"/>
      <c r="CP91" s="2"/>
      <c r="CQ91" s="8"/>
      <c r="CR91" s="3"/>
      <c r="CS91" s="2"/>
      <c r="CT91" s="8"/>
      <c r="CU91" s="3"/>
      <c r="CV91" s="1"/>
      <c r="CW91" s="212" t="e">
        <f t="shared" si="23"/>
        <v>#DIV/0!</v>
      </c>
      <c r="CX91" s="3"/>
      <c r="CY91" s="2"/>
      <c r="CZ91" s="3"/>
      <c r="DA91" s="2"/>
      <c r="DB91" s="155"/>
      <c r="DC91" s="156"/>
      <c r="DD91" s="155"/>
      <c r="DE91" s="157"/>
      <c r="DF91" s="117"/>
    </row>
    <row r="92" spans="1:110" s="118" customFormat="1" ht="20.100000000000001" hidden="1" customHeight="1">
      <c r="A92" s="161">
        <v>42206</v>
      </c>
      <c r="B92" s="21"/>
      <c r="C92" s="1">
        <v>4</v>
      </c>
      <c r="D92" s="1"/>
      <c r="E92" s="1"/>
      <c r="F92" s="1"/>
      <c r="G92" s="4"/>
      <c r="H92" s="3"/>
      <c r="I92" s="1"/>
      <c r="J92" s="1"/>
      <c r="K92" s="19"/>
      <c r="L92" s="1"/>
      <c r="M92" s="1"/>
      <c r="N92" s="1"/>
      <c r="O92" s="1"/>
      <c r="P92" s="22">
        <f t="shared" si="24"/>
        <v>0</v>
      </c>
      <c r="Q92" s="17">
        <f t="shared" si="25"/>
        <v>0</v>
      </c>
      <c r="R92" s="3"/>
      <c r="S92" s="1"/>
      <c r="T92" s="22">
        <f t="shared" si="17"/>
        <v>0</v>
      </c>
      <c r="U92" s="19"/>
      <c r="V92" s="1"/>
      <c r="W92" s="5"/>
      <c r="X92" s="1"/>
      <c r="Y92" s="1"/>
      <c r="Z92" s="4"/>
      <c r="AA92" s="7"/>
      <c r="AB92" s="199"/>
      <c r="AC92" s="199"/>
      <c r="AD92" s="199"/>
      <c r="AE92" s="199"/>
      <c r="AF92" s="1"/>
      <c r="AG92" s="1"/>
      <c r="AH92" s="1"/>
      <c r="AI92" s="1"/>
      <c r="AJ92" s="4"/>
      <c r="AK92" s="3"/>
      <c r="AL92" s="7"/>
      <c r="AM92" s="22">
        <f t="shared" si="19"/>
        <v>0</v>
      </c>
      <c r="AN92" s="1"/>
      <c r="AO92" s="1"/>
      <c r="AP92" s="171"/>
      <c r="AQ92" s="1"/>
      <c r="AR92" s="1"/>
      <c r="AS92" s="2"/>
      <c r="AT92" s="3"/>
      <c r="AU92" s="2"/>
      <c r="AV92" s="3"/>
      <c r="AW92" s="4"/>
      <c r="AX92" s="3"/>
      <c r="AY92" s="1"/>
      <c r="AZ92" s="1"/>
      <c r="BA92" s="1"/>
      <c r="BB92" s="4"/>
      <c r="BC92" s="3"/>
      <c r="BD92" s="1"/>
      <c r="BE92" s="1"/>
      <c r="BF92" s="2"/>
      <c r="BG92" s="3"/>
      <c r="BH92" s="1"/>
      <c r="BI92" s="2"/>
      <c r="BJ92" s="3"/>
      <c r="BK92" s="1"/>
      <c r="BL92" s="2"/>
      <c r="BM92" s="8"/>
      <c r="BN92" s="8"/>
      <c r="BO92" s="8"/>
      <c r="BP92" s="3"/>
      <c r="BQ92" s="1"/>
      <c r="BR92" s="4"/>
      <c r="BS92" s="3"/>
      <c r="BT92" s="1" t="e">
        <f>VLOOKUP(BS11:BS134,BS153:BT154,2)</f>
        <v>#N/A</v>
      </c>
      <c r="BU92" s="1">
        <f t="shared" si="26"/>
        <v>0</v>
      </c>
      <c r="BV92" s="1" t="e">
        <f t="shared" si="18"/>
        <v>#N/A</v>
      </c>
      <c r="BW92" s="1"/>
      <c r="BX92" s="116" t="e">
        <f t="shared" si="27"/>
        <v>#N/A</v>
      </c>
      <c r="BY92" s="3"/>
      <c r="BZ92" s="1"/>
      <c r="CA92" s="2">
        <v>109</v>
      </c>
      <c r="CB92" s="2">
        <f t="shared" si="20"/>
        <v>0</v>
      </c>
      <c r="CC92" s="2">
        <f t="shared" si="21"/>
        <v>0</v>
      </c>
      <c r="CD92" s="116" t="e">
        <f t="shared" si="22"/>
        <v>#DIV/0!</v>
      </c>
      <c r="CE92" s="8"/>
      <c r="CF92" s="8"/>
      <c r="CG92" s="8"/>
      <c r="CH92" s="8"/>
      <c r="CI92" s="8"/>
      <c r="CJ92" s="6"/>
      <c r="CK92" s="3"/>
      <c r="CL92" s="2"/>
      <c r="CM92" s="3"/>
      <c r="CN92" s="2"/>
      <c r="CO92" s="3"/>
      <c r="CP92" s="2"/>
      <c r="CQ92" s="8"/>
      <c r="CR92" s="3"/>
      <c r="CS92" s="2"/>
      <c r="CT92" s="8"/>
      <c r="CU92" s="3"/>
      <c r="CV92" s="1"/>
      <c r="CW92" s="212" t="e">
        <f t="shared" si="23"/>
        <v>#DIV/0!</v>
      </c>
      <c r="CX92" s="3"/>
      <c r="CY92" s="2"/>
      <c r="CZ92" s="3"/>
      <c r="DA92" s="2"/>
      <c r="DB92" s="155"/>
      <c r="DC92" s="156"/>
      <c r="DD92" s="155"/>
      <c r="DE92" s="157"/>
      <c r="DF92" s="117"/>
    </row>
    <row r="93" spans="1:110" s="121" customFormat="1" ht="20.100000000000001" hidden="1" customHeight="1">
      <c r="A93" s="162">
        <v>42206</v>
      </c>
      <c r="B93" s="23"/>
      <c r="C93" s="9">
        <v>3</v>
      </c>
      <c r="D93" s="9"/>
      <c r="E93" s="9"/>
      <c r="F93" s="9"/>
      <c r="G93" s="12"/>
      <c r="H93" s="11"/>
      <c r="I93" s="9"/>
      <c r="J93" s="9"/>
      <c r="K93" s="20"/>
      <c r="L93" s="9"/>
      <c r="M93" s="9"/>
      <c r="N93" s="9"/>
      <c r="O93" s="9"/>
      <c r="P93" s="24">
        <f t="shared" si="24"/>
        <v>0</v>
      </c>
      <c r="Q93" s="18">
        <f t="shared" si="25"/>
        <v>0</v>
      </c>
      <c r="R93" s="11"/>
      <c r="S93" s="9"/>
      <c r="T93" s="24">
        <f t="shared" si="17"/>
        <v>0</v>
      </c>
      <c r="U93" s="20"/>
      <c r="V93" s="9"/>
      <c r="W93" s="13"/>
      <c r="X93" s="9"/>
      <c r="Y93" s="9"/>
      <c r="Z93" s="12"/>
      <c r="AA93" s="15"/>
      <c r="AB93" s="200"/>
      <c r="AC93" s="200"/>
      <c r="AD93" s="200"/>
      <c r="AE93" s="200"/>
      <c r="AF93" s="9"/>
      <c r="AG93" s="9"/>
      <c r="AH93" s="9"/>
      <c r="AI93" s="9"/>
      <c r="AJ93" s="12"/>
      <c r="AK93" s="11"/>
      <c r="AL93" s="15"/>
      <c r="AM93" s="24">
        <f t="shared" si="19"/>
        <v>0</v>
      </c>
      <c r="AN93" s="9"/>
      <c r="AO93" s="9"/>
      <c r="AP93" s="172"/>
      <c r="AQ93" s="9"/>
      <c r="AR93" s="9"/>
      <c r="AS93" s="10"/>
      <c r="AT93" s="11"/>
      <c r="AU93" s="10"/>
      <c r="AV93" s="11"/>
      <c r="AW93" s="12"/>
      <c r="AX93" s="11"/>
      <c r="AY93" s="9"/>
      <c r="AZ93" s="9"/>
      <c r="BA93" s="9"/>
      <c r="BB93" s="12"/>
      <c r="BC93" s="11"/>
      <c r="BD93" s="9"/>
      <c r="BE93" s="9"/>
      <c r="BF93" s="10"/>
      <c r="BG93" s="11"/>
      <c r="BH93" s="9"/>
      <c r="BI93" s="10"/>
      <c r="BJ93" s="11"/>
      <c r="BK93" s="9"/>
      <c r="BL93" s="10"/>
      <c r="BM93" s="16"/>
      <c r="BN93" s="16"/>
      <c r="BO93" s="16"/>
      <c r="BP93" s="11"/>
      <c r="BQ93" s="9"/>
      <c r="BR93" s="12"/>
      <c r="BS93" s="11"/>
      <c r="BT93" s="9" t="e">
        <f>VLOOKUP(BS11:BS134,BS153:BT154,2)</f>
        <v>#N/A</v>
      </c>
      <c r="BU93" s="9">
        <f t="shared" si="26"/>
        <v>0</v>
      </c>
      <c r="BV93" s="9" t="e">
        <f t="shared" si="18"/>
        <v>#N/A</v>
      </c>
      <c r="BW93" s="9"/>
      <c r="BX93" s="119" t="e">
        <f t="shared" si="27"/>
        <v>#N/A</v>
      </c>
      <c r="BY93" s="11"/>
      <c r="BZ93" s="9"/>
      <c r="CA93" s="10">
        <v>109</v>
      </c>
      <c r="CB93" s="10">
        <f t="shared" si="20"/>
        <v>0</v>
      </c>
      <c r="CC93" s="10">
        <f t="shared" si="21"/>
        <v>0</v>
      </c>
      <c r="CD93" s="119" t="e">
        <f t="shared" si="22"/>
        <v>#DIV/0!</v>
      </c>
      <c r="CE93" s="16"/>
      <c r="CF93" s="16"/>
      <c r="CG93" s="16"/>
      <c r="CH93" s="16"/>
      <c r="CI93" s="16"/>
      <c r="CJ93" s="14"/>
      <c r="CK93" s="11"/>
      <c r="CL93" s="10"/>
      <c r="CM93" s="11"/>
      <c r="CN93" s="10"/>
      <c r="CO93" s="11"/>
      <c r="CP93" s="10"/>
      <c r="CQ93" s="16"/>
      <c r="CR93" s="11"/>
      <c r="CS93" s="10"/>
      <c r="CT93" s="16"/>
      <c r="CU93" s="11"/>
      <c r="CV93" s="9"/>
      <c r="CW93" s="213" t="e">
        <f t="shared" si="23"/>
        <v>#DIV/0!</v>
      </c>
      <c r="CX93" s="11"/>
      <c r="CY93" s="10"/>
      <c r="CZ93" s="11"/>
      <c r="DA93" s="10"/>
      <c r="DB93" s="158"/>
      <c r="DC93" s="159"/>
      <c r="DD93" s="158"/>
      <c r="DE93" s="160"/>
      <c r="DF93" s="120"/>
    </row>
    <row r="94" spans="1:110" s="121" customFormat="1" ht="20.100000000000001" hidden="1" customHeight="1">
      <c r="A94" s="162">
        <v>42206</v>
      </c>
      <c r="B94" s="23"/>
      <c r="C94" s="9">
        <v>3</v>
      </c>
      <c r="D94" s="9"/>
      <c r="E94" s="9"/>
      <c r="F94" s="9"/>
      <c r="G94" s="12"/>
      <c r="H94" s="11"/>
      <c r="I94" s="9"/>
      <c r="J94" s="9"/>
      <c r="K94" s="20"/>
      <c r="L94" s="9"/>
      <c r="M94" s="9"/>
      <c r="N94" s="9"/>
      <c r="O94" s="9"/>
      <c r="P94" s="24">
        <f t="shared" si="24"/>
        <v>0</v>
      </c>
      <c r="Q94" s="18">
        <f t="shared" si="25"/>
        <v>0</v>
      </c>
      <c r="R94" s="11"/>
      <c r="S94" s="9"/>
      <c r="T94" s="24">
        <f t="shared" si="17"/>
        <v>0</v>
      </c>
      <c r="U94" s="20"/>
      <c r="V94" s="9"/>
      <c r="W94" s="13"/>
      <c r="X94" s="9"/>
      <c r="Y94" s="9"/>
      <c r="Z94" s="12"/>
      <c r="AA94" s="15"/>
      <c r="AB94" s="200"/>
      <c r="AC94" s="200"/>
      <c r="AD94" s="200"/>
      <c r="AE94" s="200"/>
      <c r="AF94" s="9"/>
      <c r="AG94" s="9"/>
      <c r="AH94" s="9"/>
      <c r="AI94" s="236"/>
      <c r="AJ94" s="12"/>
      <c r="AK94" s="11"/>
      <c r="AL94" s="15"/>
      <c r="AM94" s="24">
        <f t="shared" si="19"/>
        <v>0</v>
      </c>
      <c r="AN94" s="9"/>
      <c r="AO94" s="9"/>
      <c r="AP94" s="172"/>
      <c r="AQ94" s="9"/>
      <c r="AR94" s="9"/>
      <c r="AS94" s="10"/>
      <c r="AT94" s="11"/>
      <c r="AU94" s="10"/>
      <c r="AV94" s="11"/>
      <c r="AW94" s="12"/>
      <c r="AX94" s="11"/>
      <c r="AY94" s="9"/>
      <c r="AZ94" s="9"/>
      <c r="BA94" s="9"/>
      <c r="BB94" s="12"/>
      <c r="BC94" s="11"/>
      <c r="BD94" s="9"/>
      <c r="BE94" s="9"/>
      <c r="BF94" s="10"/>
      <c r="BG94" s="11"/>
      <c r="BH94" s="9"/>
      <c r="BI94" s="10"/>
      <c r="BJ94" s="11"/>
      <c r="BK94" s="9"/>
      <c r="BL94" s="10"/>
      <c r="BM94" s="16"/>
      <c r="BN94" s="16"/>
      <c r="BO94" s="16"/>
      <c r="BP94" s="11"/>
      <c r="BQ94" s="9"/>
      <c r="BR94" s="12"/>
      <c r="BS94" s="11"/>
      <c r="BT94" s="9" t="e">
        <f>VLOOKUP(BS11:BS134,BS153:BT154,2)</f>
        <v>#N/A</v>
      </c>
      <c r="BU94" s="9">
        <f t="shared" si="26"/>
        <v>0</v>
      </c>
      <c r="BV94" s="9" t="e">
        <f t="shared" si="18"/>
        <v>#N/A</v>
      </c>
      <c r="BW94" s="9"/>
      <c r="BX94" s="119" t="e">
        <f t="shared" si="27"/>
        <v>#N/A</v>
      </c>
      <c r="BY94" s="11"/>
      <c r="BZ94" s="9"/>
      <c r="CA94" s="10">
        <v>109</v>
      </c>
      <c r="CB94" s="10">
        <f t="shared" si="20"/>
        <v>0</v>
      </c>
      <c r="CC94" s="10">
        <f t="shared" si="21"/>
        <v>0</v>
      </c>
      <c r="CD94" s="119" t="e">
        <f t="shared" si="22"/>
        <v>#DIV/0!</v>
      </c>
      <c r="CE94" s="16"/>
      <c r="CF94" s="16"/>
      <c r="CG94" s="16"/>
      <c r="CH94" s="16"/>
      <c r="CI94" s="16"/>
      <c r="CJ94" s="14"/>
      <c r="CK94" s="11"/>
      <c r="CL94" s="10"/>
      <c r="CM94" s="11"/>
      <c r="CN94" s="10"/>
      <c r="CO94" s="11"/>
      <c r="CP94" s="10"/>
      <c r="CQ94" s="16"/>
      <c r="CR94" s="11"/>
      <c r="CS94" s="10"/>
      <c r="CT94" s="16"/>
      <c r="CU94" s="11"/>
      <c r="CV94" s="9"/>
      <c r="CW94" s="213" t="e">
        <f t="shared" si="23"/>
        <v>#DIV/0!</v>
      </c>
      <c r="CX94" s="11"/>
      <c r="CY94" s="10"/>
      <c r="CZ94" s="11"/>
      <c r="DA94" s="10"/>
      <c r="DB94" s="158"/>
      <c r="DC94" s="159"/>
      <c r="DD94" s="158"/>
      <c r="DE94" s="160"/>
      <c r="DF94" s="120"/>
    </row>
    <row r="95" spans="1:110" s="118" customFormat="1" ht="20.100000000000001" hidden="1" customHeight="1">
      <c r="A95" s="161">
        <v>42207</v>
      </c>
      <c r="B95" s="21"/>
      <c r="C95" s="1">
        <v>1</v>
      </c>
      <c r="D95" s="1"/>
      <c r="E95" s="1"/>
      <c r="F95" s="1"/>
      <c r="G95" s="4"/>
      <c r="H95" s="3"/>
      <c r="I95" s="1"/>
      <c r="J95" s="1"/>
      <c r="K95" s="19"/>
      <c r="L95" s="1"/>
      <c r="M95" s="1"/>
      <c r="N95" s="1"/>
      <c r="O95" s="1"/>
      <c r="P95" s="22">
        <f t="shared" si="24"/>
        <v>0</v>
      </c>
      <c r="Q95" s="17">
        <f t="shared" si="25"/>
        <v>0</v>
      </c>
      <c r="R95" s="3"/>
      <c r="S95" s="1"/>
      <c r="T95" s="22">
        <f t="shared" si="17"/>
        <v>0</v>
      </c>
      <c r="U95" s="19"/>
      <c r="V95" s="1"/>
      <c r="W95" s="5"/>
      <c r="X95" s="1"/>
      <c r="Y95" s="1"/>
      <c r="Z95" s="4"/>
      <c r="AA95" s="7"/>
      <c r="AB95" s="199"/>
      <c r="AC95" s="199"/>
      <c r="AD95" s="199"/>
      <c r="AE95" s="199"/>
      <c r="AF95" s="1"/>
      <c r="AG95" s="1"/>
      <c r="AH95" s="1"/>
      <c r="AI95" s="1"/>
      <c r="AJ95" s="4"/>
      <c r="AK95" s="3"/>
      <c r="AL95" s="7"/>
      <c r="AM95" s="22">
        <f t="shared" si="19"/>
        <v>0</v>
      </c>
      <c r="AN95" s="1"/>
      <c r="AO95" s="1"/>
      <c r="AP95" s="171"/>
      <c r="AQ95" s="1"/>
      <c r="AR95" s="1"/>
      <c r="AS95" s="2"/>
      <c r="AT95" s="3"/>
      <c r="AU95" s="2"/>
      <c r="AV95" s="3"/>
      <c r="AW95" s="4"/>
      <c r="AX95" s="3"/>
      <c r="AY95" s="1"/>
      <c r="AZ95" s="1"/>
      <c r="BA95" s="1"/>
      <c r="BB95" s="4"/>
      <c r="BC95" s="3"/>
      <c r="BD95" s="1"/>
      <c r="BE95" s="1"/>
      <c r="BF95" s="2"/>
      <c r="BG95" s="3"/>
      <c r="BH95" s="1"/>
      <c r="BI95" s="2"/>
      <c r="BJ95" s="3"/>
      <c r="BK95" s="1"/>
      <c r="BL95" s="2"/>
      <c r="BM95" s="8"/>
      <c r="BN95" s="8"/>
      <c r="BO95" s="8"/>
      <c r="BP95" s="3"/>
      <c r="BQ95" s="1"/>
      <c r="BR95" s="4"/>
      <c r="BS95" s="3"/>
      <c r="BT95" s="1" t="e">
        <f>VLOOKUP(BS11:BS134,BS153:BT154,2)</f>
        <v>#N/A</v>
      </c>
      <c r="BU95" s="1">
        <f t="shared" si="26"/>
        <v>0</v>
      </c>
      <c r="BV95" s="1" t="e">
        <f t="shared" si="18"/>
        <v>#N/A</v>
      </c>
      <c r="BW95" s="1"/>
      <c r="BX95" s="116" t="e">
        <f t="shared" si="27"/>
        <v>#N/A</v>
      </c>
      <c r="BY95" s="3"/>
      <c r="BZ95" s="1"/>
      <c r="CA95" s="2">
        <v>109</v>
      </c>
      <c r="CB95" s="2">
        <f t="shared" si="20"/>
        <v>0</v>
      </c>
      <c r="CC95" s="2">
        <f t="shared" si="21"/>
        <v>0</v>
      </c>
      <c r="CD95" s="116" t="e">
        <f t="shared" si="22"/>
        <v>#DIV/0!</v>
      </c>
      <c r="CE95" s="8"/>
      <c r="CF95" s="8"/>
      <c r="CG95" s="8"/>
      <c r="CH95" s="8"/>
      <c r="CI95" s="8"/>
      <c r="CJ95" s="6"/>
      <c r="CK95" s="3"/>
      <c r="CL95" s="2"/>
      <c r="CM95" s="3"/>
      <c r="CN95" s="2"/>
      <c r="CO95" s="3"/>
      <c r="CP95" s="2"/>
      <c r="CQ95" s="8"/>
      <c r="CR95" s="3"/>
      <c r="CS95" s="2"/>
      <c r="CT95" s="8"/>
      <c r="CU95" s="3"/>
      <c r="CV95" s="1"/>
      <c r="CW95" s="212" t="e">
        <f t="shared" si="23"/>
        <v>#DIV/0!</v>
      </c>
      <c r="CX95" s="3"/>
      <c r="CY95" s="2"/>
      <c r="CZ95" s="3"/>
      <c r="DA95" s="2"/>
      <c r="DB95" s="155"/>
      <c r="DC95" s="156"/>
      <c r="DD95" s="155"/>
      <c r="DE95" s="157"/>
      <c r="DF95" s="117"/>
    </row>
    <row r="96" spans="1:110" s="118" customFormat="1" ht="20.100000000000001" hidden="1" customHeight="1">
      <c r="A96" s="161">
        <v>42207</v>
      </c>
      <c r="B96" s="21"/>
      <c r="C96" s="1">
        <v>1</v>
      </c>
      <c r="D96" s="1"/>
      <c r="E96" s="1"/>
      <c r="F96" s="1"/>
      <c r="G96" s="4"/>
      <c r="H96" s="3"/>
      <c r="I96" s="1"/>
      <c r="J96" s="1"/>
      <c r="K96" s="19"/>
      <c r="L96" s="1"/>
      <c r="M96" s="1"/>
      <c r="N96" s="1"/>
      <c r="O96" s="1"/>
      <c r="P96" s="22">
        <f t="shared" si="24"/>
        <v>0</v>
      </c>
      <c r="Q96" s="17">
        <f t="shared" si="25"/>
        <v>0</v>
      </c>
      <c r="R96" s="3"/>
      <c r="S96" s="1"/>
      <c r="T96" s="22">
        <f t="shared" ref="T96:T134" si="28">O96*W96</f>
        <v>0</v>
      </c>
      <c r="U96" s="19"/>
      <c r="V96" s="1"/>
      <c r="W96" s="5"/>
      <c r="X96" s="1"/>
      <c r="Y96" s="1"/>
      <c r="Z96" s="4"/>
      <c r="AA96" s="7"/>
      <c r="AB96" s="199"/>
      <c r="AC96" s="199"/>
      <c r="AD96" s="199"/>
      <c r="AE96" s="199"/>
      <c r="AF96" s="1"/>
      <c r="AG96" s="1"/>
      <c r="AH96" s="9"/>
      <c r="AI96" s="1"/>
      <c r="AJ96" s="4"/>
      <c r="AK96" s="3"/>
      <c r="AL96" s="7"/>
      <c r="AM96" s="22">
        <f t="shared" si="19"/>
        <v>0</v>
      </c>
      <c r="AN96" s="1"/>
      <c r="AO96" s="1"/>
      <c r="AP96" s="171"/>
      <c r="AQ96" s="1"/>
      <c r="AR96" s="1"/>
      <c r="AS96" s="2"/>
      <c r="AT96" s="3"/>
      <c r="AU96" s="2"/>
      <c r="AV96" s="3"/>
      <c r="AW96" s="4"/>
      <c r="AX96" s="3"/>
      <c r="AY96" s="1"/>
      <c r="AZ96" s="1"/>
      <c r="BA96" s="1"/>
      <c r="BB96" s="4"/>
      <c r="BC96" s="3"/>
      <c r="BD96" s="1"/>
      <c r="BE96" s="1"/>
      <c r="BF96" s="2"/>
      <c r="BG96" s="3"/>
      <c r="BH96" s="1"/>
      <c r="BI96" s="2"/>
      <c r="BJ96" s="3"/>
      <c r="BK96" s="1"/>
      <c r="BL96" s="2"/>
      <c r="BM96" s="8"/>
      <c r="BN96" s="8"/>
      <c r="BO96" s="8"/>
      <c r="BP96" s="3"/>
      <c r="BQ96" s="1"/>
      <c r="BR96" s="4"/>
      <c r="BS96" s="3"/>
      <c r="BT96" s="1" t="e">
        <f>VLOOKUP(BS11:BS134,BS153:BT154,2)</f>
        <v>#N/A</v>
      </c>
      <c r="BU96" s="1">
        <f t="shared" si="26"/>
        <v>0</v>
      </c>
      <c r="BV96" s="1" t="e">
        <f t="shared" ref="BV96:BV134" si="29">BT96*BW96/100</f>
        <v>#N/A</v>
      </c>
      <c r="BW96" s="1"/>
      <c r="BX96" s="116" t="e">
        <f t="shared" si="27"/>
        <v>#N/A</v>
      </c>
      <c r="BY96" s="3"/>
      <c r="BZ96" s="1"/>
      <c r="CA96" s="2">
        <v>109</v>
      </c>
      <c r="CB96" s="2">
        <f t="shared" si="20"/>
        <v>0</v>
      </c>
      <c r="CC96" s="2">
        <f t="shared" si="21"/>
        <v>0</v>
      </c>
      <c r="CD96" s="116" t="e">
        <f t="shared" si="22"/>
        <v>#DIV/0!</v>
      </c>
      <c r="CE96" s="8"/>
      <c r="CF96" s="8"/>
      <c r="CG96" s="8"/>
      <c r="CH96" s="8"/>
      <c r="CI96" s="8"/>
      <c r="CJ96" s="6"/>
      <c r="CK96" s="3"/>
      <c r="CL96" s="2"/>
      <c r="CM96" s="3"/>
      <c r="CN96" s="2"/>
      <c r="CO96" s="3"/>
      <c r="CP96" s="2"/>
      <c r="CQ96" s="8"/>
      <c r="CR96" s="3"/>
      <c r="CS96" s="2"/>
      <c r="CT96" s="8"/>
      <c r="CU96" s="3"/>
      <c r="CV96" s="1"/>
      <c r="CW96" s="212" t="e">
        <f t="shared" si="23"/>
        <v>#DIV/0!</v>
      </c>
      <c r="CX96" s="3"/>
      <c r="CY96" s="2"/>
      <c r="CZ96" s="3"/>
      <c r="DA96" s="2"/>
      <c r="DB96" s="155"/>
      <c r="DC96" s="156"/>
      <c r="DD96" s="155"/>
      <c r="DE96" s="157"/>
      <c r="DF96" s="117"/>
    </row>
    <row r="97" spans="1:110" s="121" customFormat="1" ht="20.100000000000001" hidden="1" customHeight="1">
      <c r="A97" s="162">
        <v>42207</v>
      </c>
      <c r="B97" s="23"/>
      <c r="C97" s="9">
        <v>4</v>
      </c>
      <c r="D97" s="9"/>
      <c r="E97" s="9"/>
      <c r="F97" s="9"/>
      <c r="G97" s="12"/>
      <c r="H97" s="11"/>
      <c r="I97" s="9"/>
      <c r="J97" s="9"/>
      <c r="K97" s="20"/>
      <c r="L97" s="9"/>
      <c r="M97" s="9"/>
      <c r="N97" s="9"/>
      <c r="O97" s="9"/>
      <c r="P97" s="24">
        <f t="shared" si="24"/>
        <v>0</v>
      </c>
      <c r="Q97" s="18">
        <f t="shared" si="25"/>
        <v>0</v>
      </c>
      <c r="R97" s="11"/>
      <c r="S97" s="9"/>
      <c r="T97" s="24">
        <f t="shared" si="28"/>
        <v>0</v>
      </c>
      <c r="U97" s="20"/>
      <c r="V97" s="9"/>
      <c r="W97" s="13"/>
      <c r="X97" s="9"/>
      <c r="Y97" s="9"/>
      <c r="Z97" s="12"/>
      <c r="AA97" s="15"/>
      <c r="AB97" s="200"/>
      <c r="AC97" s="200"/>
      <c r="AD97" s="200"/>
      <c r="AE97" s="200"/>
      <c r="AF97" s="9"/>
      <c r="AG97" s="9"/>
      <c r="AH97" s="9"/>
      <c r="AI97" s="9"/>
      <c r="AJ97" s="12"/>
      <c r="AK97" s="11"/>
      <c r="AL97" s="15"/>
      <c r="AM97" s="24">
        <f t="shared" si="19"/>
        <v>0</v>
      </c>
      <c r="AN97" s="9"/>
      <c r="AO97" s="9"/>
      <c r="AP97" s="172"/>
      <c r="AQ97" s="9"/>
      <c r="AR97" s="9"/>
      <c r="AS97" s="10"/>
      <c r="AT97" s="11"/>
      <c r="AU97" s="10"/>
      <c r="AV97" s="11"/>
      <c r="AW97" s="12"/>
      <c r="AX97" s="11"/>
      <c r="AY97" s="9"/>
      <c r="AZ97" s="9"/>
      <c r="BA97" s="9"/>
      <c r="BB97" s="12"/>
      <c r="BC97" s="11"/>
      <c r="BD97" s="9"/>
      <c r="BE97" s="9"/>
      <c r="BF97" s="10"/>
      <c r="BG97" s="11"/>
      <c r="BH97" s="9"/>
      <c r="BI97" s="10"/>
      <c r="BJ97" s="11"/>
      <c r="BK97" s="9"/>
      <c r="BL97" s="10"/>
      <c r="BM97" s="16"/>
      <c r="BN97" s="16"/>
      <c r="BO97" s="16"/>
      <c r="BP97" s="11"/>
      <c r="BQ97" s="9"/>
      <c r="BR97" s="12"/>
      <c r="BS97" s="11"/>
      <c r="BT97" s="9" t="e">
        <f>VLOOKUP(BS11:BS134,BS153:BT154,2)</f>
        <v>#N/A</v>
      </c>
      <c r="BU97" s="9">
        <f t="shared" si="26"/>
        <v>0</v>
      </c>
      <c r="BV97" s="9" t="e">
        <f t="shared" si="29"/>
        <v>#N/A</v>
      </c>
      <c r="BW97" s="9"/>
      <c r="BX97" s="119" t="e">
        <f t="shared" si="27"/>
        <v>#N/A</v>
      </c>
      <c r="BY97" s="11"/>
      <c r="BZ97" s="9"/>
      <c r="CA97" s="10">
        <v>109</v>
      </c>
      <c r="CB97" s="10">
        <f t="shared" si="20"/>
        <v>0</v>
      </c>
      <c r="CC97" s="10">
        <f t="shared" si="21"/>
        <v>0</v>
      </c>
      <c r="CD97" s="119" t="e">
        <f t="shared" si="22"/>
        <v>#DIV/0!</v>
      </c>
      <c r="CE97" s="16"/>
      <c r="CF97" s="16"/>
      <c r="CG97" s="16"/>
      <c r="CH97" s="16"/>
      <c r="CI97" s="16"/>
      <c r="CJ97" s="14"/>
      <c r="CK97" s="11"/>
      <c r="CL97" s="10"/>
      <c r="CM97" s="11"/>
      <c r="CN97" s="10"/>
      <c r="CO97" s="11"/>
      <c r="CP97" s="10"/>
      <c r="CQ97" s="16"/>
      <c r="CR97" s="11"/>
      <c r="CS97" s="10"/>
      <c r="CT97" s="16"/>
      <c r="CU97" s="11"/>
      <c r="CV97" s="9"/>
      <c r="CW97" s="213" t="e">
        <f t="shared" si="23"/>
        <v>#DIV/0!</v>
      </c>
      <c r="CX97" s="11"/>
      <c r="CY97" s="10"/>
      <c r="CZ97" s="11"/>
      <c r="DA97" s="10"/>
      <c r="DB97" s="158"/>
      <c r="DC97" s="159"/>
      <c r="DD97" s="158"/>
      <c r="DE97" s="160"/>
      <c r="DF97" s="120"/>
    </row>
    <row r="98" spans="1:110" s="121" customFormat="1" ht="20.100000000000001" hidden="1" customHeight="1">
      <c r="A98" s="162">
        <v>42207</v>
      </c>
      <c r="B98" s="23"/>
      <c r="C98" s="9">
        <v>4</v>
      </c>
      <c r="D98" s="9"/>
      <c r="E98" s="9"/>
      <c r="F98" s="9"/>
      <c r="G98" s="12"/>
      <c r="H98" s="11"/>
      <c r="I98" s="9"/>
      <c r="J98" s="9"/>
      <c r="K98" s="20"/>
      <c r="L98" s="9"/>
      <c r="M98" s="9"/>
      <c r="N98" s="9"/>
      <c r="O98" s="9"/>
      <c r="P98" s="24">
        <f t="shared" si="24"/>
        <v>0</v>
      </c>
      <c r="Q98" s="18">
        <f t="shared" si="25"/>
        <v>0</v>
      </c>
      <c r="R98" s="11"/>
      <c r="S98" s="9"/>
      <c r="T98" s="24">
        <f t="shared" si="28"/>
        <v>0</v>
      </c>
      <c r="U98" s="20"/>
      <c r="V98" s="9"/>
      <c r="W98" s="13"/>
      <c r="X98" s="9"/>
      <c r="Y98" s="9"/>
      <c r="Z98" s="12"/>
      <c r="AA98" s="15"/>
      <c r="AB98" s="200"/>
      <c r="AC98" s="200"/>
      <c r="AD98" s="200"/>
      <c r="AE98" s="200"/>
      <c r="AF98" s="9"/>
      <c r="AG98" s="9"/>
      <c r="AH98" s="9"/>
      <c r="AI98" s="9"/>
      <c r="AJ98" s="12"/>
      <c r="AK98" s="11"/>
      <c r="AL98" s="15"/>
      <c r="AM98" s="24">
        <f t="shared" si="19"/>
        <v>0</v>
      </c>
      <c r="AN98" s="9"/>
      <c r="AO98" s="9"/>
      <c r="AP98" s="172"/>
      <c r="AQ98" s="9"/>
      <c r="AR98" s="9"/>
      <c r="AS98" s="10"/>
      <c r="AT98" s="11"/>
      <c r="AU98" s="10"/>
      <c r="AV98" s="11"/>
      <c r="AW98" s="12"/>
      <c r="AX98" s="11"/>
      <c r="AY98" s="9"/>
      <c r="AZ98" s="9"/>
      <c r="BA98" s="9"/>
      <c r="BB98" s="12"/>
      <c r="BC98" s="11"/>
      <c r="BD98" s="9"/>
      <c r="BE98" s="9"/>
      <c r="BF98" s="10"/>
      <c r="BG98" s="11"/>
      <c r="BH98" s="9"/>
      <c r="BI98" s="10"/>
      <c r="BJ98" s="11"/>
      <c r="BK98" s="9"/>
      <c r="BL98" s="10"/>
      <c r="BM98" s="16"/>
      <c r="BN98" s="16"/>
      <c r="BO98" s="16"/>
      <c r="BP98" s="11"/>
      <c r="BQ98" s="9"/>
      <c r="BR98" s="12"/>
      <c r="BS98" s="11"/>
      <c r="BT98" s="9" t="e">
        <f>VLOOKUP(BS11:BS134,BS153:BT154,2)</f>
        <v>#N/A</v>
      </c>
      <c r="BU98" s="9">
        <f t="shared" si="26"/>
        <v>0</v>
      </c>
      <c r="BV98" s="9" t="e">
        <f t="shared" si="29"/>
        <v>#N/A</v>
      </c>
      <c r="BW98" s="9"/>
      <c r="BX98" s="119" t="e">
        <f t="shared" si="27"/>
        <v>#N/A</v>
      </c>
      <c r="BY98" s="11"/>
      <c r="BZ98" s="9"/>
      <c r="CA98" s="10">
        <v>109</v>
      </c>
      <c r="CB98" s="10">
        <f t="shared" si="20"/>
        <v>0</v>
      </c>
      <c r="CC98" s="10">
        <f t="shared" si="21"/>
        <v>0</v>
      </c>
      <c r="CD98" s="119" t="e">
        <f t="shared" si="22"/>
        <v>#DIV/0!</v>
      </c>
      <c r="CE98" s="16"/>
      <c r="CF98" s="16"/>
      <c r="CG98" s="16"/>
      <c r="CH98" s="16"/>
      <c r="CI98" s="16"/>
      <c r="CJ98" s="14"/>
      <c r="CK98" s="11"/>
      <c r="CL98" s="10"/>
      <c r="CM98" s="11"/>
      <c r="CN98" s="10"/>
      <c r="CO98" s="11"/>
      <c r="CP98" s="10"/>
      <c r="CQ98" s="16"/>
      <c r="CR98" s="11"/>
      <c r="CS98" s="10"/>
      <c r="CT98" s="16"/>
      <c r="CU98" s="11"/>
      <c r="CV98" s="9"/>
      <c r="CW98" s="213" t="e">
        <f t="shared" si="23"/>
        <v>#DIV/0!</v>
      </c>
      <c r="CX98" s="11"/>
      <c r="CY98" s="10"/>
      <c r="CZ98" s="11"/>
      <c r="DA98" s="10"/>
      <c r="DB98" s="158"/>
      <c r="DC98" s="159"/>
      <c r="DD98" s="158"/>
      <c r="DE98" s="160"/>
      <c r="DF98" s="120"/>
    </row>
    <row r="99" spans="1:110" s="118" customFormat="1" ht="20.100000000000001" hidden="1" customHeight="1">
      <c r="A99" s="161">
        <v>42208</v>
      </c>
      <c r="B99" s="21"/>
      <c r="C99" s="1">
        <v>2</v>
      </c>
      <c r="D99" s="1"/>
      <c r="E99" s="1"/>
      <c r="F99" s="1"/>
      <c r="G99" s="4"/>
      <c r="H99" s="3"/>
      <c r="I99" s="1"/>
      <c r="J99" s="1"/>
      <c r="K99" s="19"/>
      <c r="L99" s="1"/>
      <c r="M99" s="1"/>
      <c r="N99" s="1"/>
      <c r="O99" s="1"/>
      <c r="P99" s="22">
        <f t="shared" si="24"/>
        <v>0</v>
      </c>
      <c r="Q99" s="17">
        <f t="shared" si="25"/>
        <v>0</v>
      </c>
      <c r="R99" s="3"/>
      <c r="S99" s="1"/>
      <c r="T99" s="22">
        <f t="shared" si="28"/>
        <v>0</v>
      </c>
      <c r="U99" s="19"/>
      <c r="V99" s="1"/>
      <c r="W99" s="5"/>
      <c r="X99" s="1"/>
      <c r="Y99" s="1"/>
      <c r="Z99" s="4"/>
      <c r="AA99" s="7"/>
      <c r="AB99" s="199"/>
      <c r="AC99" s="199"/>
      <c r="AD99" s="199"/>
      <c r="AE99" s="199"/>
      <c r="AF99" s="1"/>
      <c r="AG99" s="1"/>
      <c r="AH99" s="1"/>
      <c r="AI99" s="1"/>
      <c r="AJ99" s="4"/>
      <c r="AK99" s="3"/>
      <c r="AL99" s="7"/>
      <c r="AM99" s="22">
        <f t="shared" si="19"/>
        <v>0</v>
      </c>
      <c r="AN99" s="1"/>
      <c r="AO99" s="1"/>
      <c r="AP99" s="171"/>
      <c r="AQ99" s="1"/>
      <c r="AR99" s="1"/>
      <c r="AS99" s="2"/>
      <c r="AT99" s="3"/>
      <c r="AU99" s="2"/>
      <c r="AV99" s="3"/>
      <c r="AW99" s="4"/>
      <c r="AX99" s="3"/>
      <c r="AY99" s="1"/>
      <c r="AZ99" s="1"/>
      <c r="BA99" s="1"/>
      <c r="BB99" s="4"/>
      <c r="BC99" s="3"/>
      <c r="BD99" s="1"/>
      <c r="BE99" s="1"/>
      <c r="BF99" s="2"/>
      <c r="BG99" s="3"/>
      <c r="BH99" s="1"/>
      <c r="BI99" s="2"/>
      <c r="BJ99" s="3"/>
      <c r="BK99" s="1"/>
      <c r="BL99" s="2"/>
      <c r="BM99" s="8"/>
      <c r="BN99" s="8"/>
      <c r="BO99" s="8"/>
      <c r="BP99" s="3"/>
      <c r="BQ99" s="1"/>
      <c r="BR99" s="4"/>
      <c r="BS99" s="3"/>
      <c r="BT99" s="1" t="e">
        <f>VLOOKUP(BS11:BS134,BS153:BT154,2)</f>
        <v>#N/A</v>
      </c>
      <c r="BU99" s="1">
        <f t="shared" si="26"/>
        <v>0</v>
      </c>
      <c r="BV99" s="1" t="e">
        <f t="shared" si="29"/>
        <v>#N/A</v>
      </c>
      <c r="BW99" s="1"/>
      <c r="BX99" s="116" t="e">
        <f t="shared" si="27"/>
        <v>#N/A</v>
      </c>
      <c r="BY99" s="3"/>
      <c r="BZ99" s="1"/>
      <c r="CA99" s="2">
        <v>109</v>
      </c>
      <c r="CB99" s="2">
        <f t="shared" si="20"/>
        <v>0</v>
      </c>
      <c r="CC99" s="2">
        <f t="shared" si="21"/>
        <v>0</v>
      </c>
      <c r="CD99" s="116" t="e">
        <f t="shared" si="22"/>
        <v>#DIV/0!</v>
      </c>
      <c r="CE99" s="8"/>
      <c r="CF99" s="8"/>
      <c r="CG99" s="8"/>
      <c r="CH99" s="8"/>
      <c r="CI99" s="8"/>
      <c r="CJ99" s="6"/>
      <c r="CK99" s="3"/>
      <c r="CL99" s="2"/>
      <c r="CM99" s="3"/>
      <c r="CN99" s="2"/>
      <c r="CO99" s="3"/>
      <c r="CP99" s="2"/>
      <c r="CQ99" s="8"/>
      <c r="CR99" s="3"/>
      <c r="CS99" s="2"/>
      <c r="CT99" s="8"/>
      <c r="CU99" s="3"/>
      <c r="CV99" s="1"/>
      <c r="CW99" s="212" t="e">
        <f t="shared" si="23"/>
        <v>#DIV/0!</v>
      </c>
      <c r="CX99" s="3"/>
      <c r="CY99" s="2"/>
      <c r="CZ99" s="3"/>
      <c r="DA99" s="2"/>
      <c r="DB99" s="155"/>
      <c r="DC99" s="156"/>
      <c r="DD99" s="155"/>
      <c r="DE99" s="157"/>
      <c r="DF99" s="117"/>
    </row>
    <row r="100" spans="1:110" s="118" customFormat="1" ht="20.100000000000001" hidden="1" customHeight="1">
      <c r="A100" s="161">
        <v>42208</v>
      </c>
      <c r="B100" s="21"/>
      <c r="C100" s="1">
        <v>2</v>
      </c>
      <c r="D100" s="1"/>
      <c r="E100" s="1"/>
      <c r="F100" s="1"/>
      <c r="G100" s="4"/>
      <c r="H100" s="3"/>
      <c r="I100" s="1"/>
      <c r="J100" s="1"/>
      <c r="K100" s="19"/>
      <c r="L100" s="1"/>
      <c r="M100" s="1"/>
      <c r="N100" s="1"/>
      <c r="O100" s="1"/>
      <c r="P100" s="22">
        <f t="shared" si="24"/>
        <v>0</v>
      </c>
      <c r="Q100" s="17">
        <f t="shared" si="25"/>
        <v>0</v>
      </c>
      <c r="R100" s="3"/>
      <c r="S100" s="1"/>
      <c r="T100" s="22">
        <f t="shared" si="28"/>
        <v>0</v>
      </c>
      <c r="U100" s="19"/>
      <c r="V100" s="1"/>
      <c r="W100" s="5"/>
      <c r="X100" s="1"/>
      <c r="Y100" s="1"/>
      <c r="Z100" s="4"/>
      <c r="AA100" s="7"/>
      <c r="AB100" s="199"/>
      <c r="AC100" s="199"/>
      <c r="AD100" s="199"/>
      <c r="AE100" s="199"/>
      <c r="AF100" s="1"/>
      <c r="AG100" s="1"/>
      <c r="AH100" s="1"/>
      <c r="AI100" s="1"/>
      <c r="AJ100" s="4"/>
      <c r="AK100" s="3"/>
      <c r="AL100" s="7"/>
      <c r="AM100" s="22">
        <f t="shared" ref="AM100:AM134" si="30">AK100-AL100</f>
        <v>0</v>
      </c>
      <c r="AN100" s="1"/>
      <c r="AO100" s="1"/>
      <c r="AP100" s="171"/>
      <c r="AQ100" s="1"/>
      <c r="AR100" s="1"/>
      <c r="AS100" s="2"/>
      <c r="AT100" s="3"/>
      <c r="AU100" s="2"/>
      <c r="AV100" s="3"/>
      <c r="AW100" s="4"/>
      <c r="AX100" s="3"/>
      <c r="AY100" s="1"/>
      <c r="AZ100" s="1"/>
      <c r="BA100" s="1"/>
      <c r="BB100" s="4"/>
      <c r="BC100" s="3"/>
      <c r="BD100" s="1"/>
      <c r="BE100" s="1"/>
      <c r="BF100" s="2"/>
      <c r="BG100" s="3"/>
      <c r="BH100" s="1"/>
      <c r="BI100" s="2"/>
      <c r="BJ100" s="3"/>
      <c r="BK100" s="1"/>
      <c r="BL100" s="2"/>
      <c r="BM100" s="8"/>
      <c r="BN100" s="8"/>
      <c r="BO100" s="8"/>
      <c r="BP100" s="3"/>
      <c r="BQ100" s="1"/>
      <c r="BR100" s="4"/>
      <c r="BS100" s="3"/>
      <c r="BT100" s="1" t="e">
        <f>VLOOKUP(BS11:BS134,BS153:BT154,2)</f>
        <v>#N/A</v>
      </c>
      <c r="BU100" s="1">
        <f t="shared" si="26"/>
        <v>0</v>
      </c>
      <c r="BV100" s="1" t="e">
        <f t="shared" si="29"/>
        <v>#N/A</v>
      </c>
      <c r="BW100" s="1"/>
      <c r="BX100" s="116" t="e">
        <f t="shared" si="27"/>
        <v>#N/A</v>
      </c>
      <c r="BY100" s="3"/>
      <c r="BZ100" s="1"/>
      <c r="CA100" s="2">
        <v>109</v>
      </c>
      <c r="CB100" s="2">
        <f t="shared" ref="CB100:CB134" si="31">O100*3.38</f>
        <v>0</v>
      </c>
      <c r="CC100" s="2">
        <f t="shared" ref="CC100:CC134" si="32">CA100*BZ100/100</f>
        <v>0</v>
      </c>
      <c r="CD100" s="116" t="e">
        <f t="shared" ref="CD100:CD134" si="33">CC100/CB100*1000</f>
        <v>#DIV/0!</v>
      </c>
      <c r="CE100" s="8"/>
      <c r="CF100" s="8"/>
      <c r="CG100" s="8"/>
      <c r="CH100" s="8"/>
      <c r="CI100" s="8"/>
      <c r="CJ100" s="6"/>
      <c r="CK100" s="3"/>
      <c r="CL100" s="2"/>
      <c r="CM100" s="3"/>
      <c r="CN100" s="2"/>
      <c r="CO100" s="3"/>
      <c r="CP100" s="2"/>
      <c r="CQ100" s="8"/>
      <c r="CR100" s="3"/>
      <c r="CS100" s="2"/>
      <c r="CT100" s="8"/>
      <c r="CU100" s="3"/>
      <c r="CV100" s="1"/>
      <c r="CW100" s="212" t="e">
        <f t="shared" si="23"/>
        <v>#DIV/0!</v>
      </c>
      <c r="CX100" s="3"/>
      <c r="CY100" s="2"/>
      <c r="CZ100" s="3"/>
      <c r="DA100" s="2"/>
      <c r="DB100" s="155"/>
      <c r="DC100" s="156"/>
      <c r="DD100" s="155"/>
      <c r="DE100" s="157"/>
      <c r="DF100" s="117"/>
    </row>
    <row r="101" spans="1:110" s="121" customFormat="1" ht="20.100000000000001" hidden="1" customHeight="1">
      <c r="A101" s="162">
        <v>42208</v>
      </c>
      <c r="B101" s="23">
        <v>0.98958333333333404</v>
      </c>
      <c r="C101" s="9">
        <v>1</v>
      </c>
      <c r="D101" s="9" t="s">
        <v>131</v>
      </c>
      <c r="E101" s="9" t="s">
        <v>135</v>
      </c>
      <c r="F101" s="9" t="s">
        <v>144</v>
      </c>
      <c r="G101" s="12" t="s">
        <v>147</v>
      </c>
      <c r="H101" s="11" t="s">
        <v>172</v>
      </c>
      <c r="I101" s="9">
        <v>16.5</v>
      </c>
      <c r="J101" s="9" t="s">
        <v>219</v>
      </c>
      <c r="K101" s="20">
        <v>16.5</v>
      </c>
      <c r="L101" s="9" t="s">
        <v>190</v>
      </c>
      <c r="M101" s="9">
        <v>84</v>
      </c>
      <c r="N101" s="9">
        <v>1350</v>
      </c>
      <c r="O101" s="9">
        <v>1300</v>
      </c>
      <c r="P101" s="24">
        <f t="shared" si="24"/>
        <v>1085.5</v>
      </c>
      <c r="Q101" s="18">
        <f t="shared" si="25"/>
        <v>1.45077075</v>
      </c>
      <c r="R101" s="11">
        <v>813.5</v>
      </c>
      <c r="S101" s="9">
        <v>1003</v>
      </c>
      <c r="T101" s="24">
        <f t="shared" si="28"/>
        <v>1254.5</v>
      </c>
      <c r="U101" s="20">
        <v>10.4</v>
      </c>
      <c r="V101" s="9">
        <v>202</v>
      </c>
      <c r="W101" s="13">
        <v>0.96499999999999997</v>
      </c>
      <c r="X101" s="9">
        <v>25</v>
      </c>
      <c r="Y101" s="9">
        <v>25</v>
      </c>
      <c r="Z101" s="12">
        <v>6.4</v>
      </c>
      <c r="AA101" s="15">
        <v>4.2</v>
      </c>
      <c r="AB101" s="200">
        <v>-28</v>
      </c>
      <c r="AC101" s="200">
        <v>-33</v>
      </c>
      <c r="AD101" s="200">
        <v>-32</v>
      </c>
      <c r="AE101" s="200">
        <v>-32</v>
      </c>
      <c r="AF101" s="9">
        <v>50</v>
      </c>
      <c r="AG101" s="9"/>
      <c r="AH101" s="9">
        <v>100</v>
      </c>
      <c r="AI101" s="9">
        <v>100</v>
      </c>
      <c r="AJ101" s="12">
        <v>15</v>
      </c>
      <c r="AK101" s="11">
        <v>1740</v>
      </c>
      <c r="AL101" s="15">
        <v>1450</v>
      </c>
      <c r="AM101" s="24">
        <f t="shared" si="30"/>
        <v>290</v>
      </c>
      <c r="AN101" s="9">
        <v>65</v>
      </c>
      <c r="AO101" s="9">
        <v>76</v>
      </c>
      <c r="AP101" s="172">
        <v>4</v>
      </c>
      <c r="AQ101" s="9">
        <v>395</v>
      </c>
      <c r="AR101" s="9">
        <v>920</v>
      </c>
      <c r="AS101" s="10">
        <v>30</v>
      </c>
      <c r="AT101" s="11">
        <v>320</v>
      </c>
      <c r="AU101" s="10">
        <v>65</v>
      </c>
      <c r="AV101" s="11">
        <v>0</v>
      </c>
      <c r="AW101" s="12">
        <v>0</v>
      </c>
      <c r="AX101" s="11">
        <v>4520</v>
      </c>
      <c r="AY101" s="9">
        <v>30</v>
      </c>
      <c r="AZ101" s="9">
        <v>20</v>
      </c>
      <c r="BA101" s="9">
        <v>1.5</v>
      </c>
      <c r="BB101" s="12">
        <v>97</v>
      </c>
      <c r="BC101" s="11">
        <v>440</v>
      </c>
      <c r="BD101" s="9">
        <v>100</v>
      </c>
      <c r="BE101" s="9">
        <v>146</v>
      </c>
      <c r="BF101" s="10">
        <v>125</v>
      </c>
      <c r="BG101" s="11">
        <v>370</v>
      </c>
      <c r="BH101" s="9">
        <v>1150</v>
      </c>
      <c r="BI101" s="10">
        <v>137</v>
      </c>
      <c r="BJ101" s="11">
        <v>360</v>
      </c>
      <c r="BK101" s="9">
        <v>1110</v>
      </c>
      <c r="BL101" s="10">
        <v>103</v>
      </c>
      <c r="BM101" s="16">
        <v>1200</v>
      </c>
      <c r="BN101" s="16">
        <v>321</v>
      </c>
      <c r="BO101" s="16" t="s">
        <v>255</v>
      </c>
      <c r="BP101" s="11">
        <v>3.1</v>
      </c>
      <c r="BQ101" s="9">
        <v>2.8</v>
      </c>
      <c r="BR101" s="12">
        <v>1.8</v>
      </c>
      <c r="BS101" s="11" t="s">
        <v>163</v>
      </c>
      <c r="BT101" s="9">
        <f>VLOOKUP(BS11:BS134,BS153:BT154,2)</f>
        <v>15.6</v>
      </c>
      <c r="BU101" s="9">
        <f t="shared" si="26"/>
        <v>4394</v>
      </c>
      <c r="BV101" s="9">
        <f t="shared" si="29"/>
        <v>6.8639999999999999</v>
      </c>
      <c r="BW101" s="9">
        <v>44</v>
      </c>
      <c r="BX101" s="119">
        <f t="shared" si="27"/>
        <v>1.5621301775147929</v>
      </c>
      <c r="BY101" s="11" t="s">
        <v>165</v>
      </c>
      <c r="BZ101" s="9">
        <v>26</v>
      </c>
      <c r="CA101" s="10">
        <v>109</v>
      </c>
      <c r="CB101" s="10">
        <f t="shared" si="31"/>
        <v>4394</v>
      </c>
      <c r="CC101" s="10">
        <f t="shared" si="32"/>
        <v>28.34</v>
      </c>
      <c r="CD101" s="119">
        <f t="shared" si="33"/>
        <v>6.449704142011834</v>
      </c>
      <c r="CE101" s="16">
        <v>40</v>
      </c>
      <c r="CF101" s="16">
        <v>2</v>
      </c>
      <c r="CG101" s="16">
        <v>200</v>
      </c>
      <c r="CH101" s="16">
        <v>5</v>
      </c>
      <c r="CI101" s="16">
        <v>48</v>
      </c>
      <c r="CJ101" s="14">
        <v>15</v>
      </c>
      <c r="CK101" s="11" t="s">
        <v>203</v>
      </c>
      <c r="CL101" s="10">
        <v>12</v>
      </c>
      <c r="CM101" s="11"/>
      <c r="CN101" s="10"/>
      <c r="CO101" s="11"/>
      <c r="CP101" s="10"/>
      <c r="CQ101" s="16">
        <v>25</v>
      </c>
      <c r="CR101" s="11"/>
      <c r="CS101" s="10"/>
      <c r="CT101" s="16">
        <v>20</v>
      </c>
      <c r="CU101" s="11"/>
      <c r="CV101" s="9"/>
      <c r="CW101" s="213">
        <f t="shared" si="23"/>
        <v>0</v>
      </c>
      <c r="CX101" s="11"/>
      <c r="CY101" s="10"/>
      <c r="CZ101" s="11"/>
      <c r="DA101" s="10"/>
      <c r="DB101" s="158"/>
      <c r="DC101" s="159"/>
      <c r="DD101" s="158"/>
      <c r="DE101" s="160"/>
      <c r="DF101" s="120"/>
    </row>
    <row r="102" spans="1:110" s="121" customFormat="1" ht="20.100000000000001" hidden="1" customHeight="1">
      <c r="A102" s="162">
        <v>42208</v>
      </c>
      <c r="B102" s="23">
        <v>1.1875</v>
      </c>
      <c r="C102" s="9">
        <v>1</v>
      </c>
      <c r="D102" s="9" t="s">
        <v>131</v>
      </c>
      <c r="E102" s="9" t="s">
        <v>135</v>
      </c>
      <c r="F102" s="9" t="s">
        <v>144</v>
      </c>
      <c r="G102" s="12" t="s">
        <v>147</v>
      </c>
      <c r="H102" s="11" t="s">
        <v>172</v>
      </c>
      <c r="I102" s="9">
        <v>16.5</v>
      </c>
      <c r="J102" s="9" t="s">
        <v>219</v>
      </c>
      <c r="K102" s="20">
        <v>16.5</v>
      </c>
      <c r="L102" s="9" t="s">
        <v>190</v>
      </c>
      <c r="M102" s="9">
        <v>84</v>
      </c>
      <c r="N102" s="9">
        <v>1350</v>
      </c>
      <c r="O102" s="9">
        <v>1420</v>
      </c>
      <c r="P102" s="24">
        <f t="shared" si="24"/>
        <v>1185.7</v>
      </c>
      <c r="Q102" s="18">
        <f t="shared" si="25"/>
        <v>1.58468805</v>
      </c>
      <c r="R102" s="11">
        <v>933</v>
      </c>
      <c r="S102" s="9">
        <v>1003</v>
      </c>
      <c r="T102" s="24">
        <f t="shared" si="28"/>
        <v>1370.3</v>
      </c>
      <c r="U102" s="20">
        <v>10.7</v>
      </c>
      <c r="V102" s="9">
        <v>261</v>
      </c>
      <c r="W102" s="13">
        <v>0.96499999999999997</v>
      </c>
      <c r="X102" s="9">
        <v>25</v>
      </c>
      <c r="Y102" s="9">
        <v>25</v>
      </c>
      <c r="Z102" s="12">
        <v>6.4</v>
      </c>
      <c r="AA102" s="15">
        <v>4.2</v>
      </c>
      <c r="AB102" s="200">
        <v>-27</v>
      </c>
      <c r="AC102" s="200">
        <v>-33</v>
      </c>
      <c r="AD102" s="200">
        <v>-31</v>
      </c>
      <c r="AE102" s="200">
        <v>-31</v>
      </c>
      <c r="AF102" s="9">
        <v>50</v>
      </c>
      <c r="AG102" s="9"/>
      <c r="AH102" s="9">
        <v>100</v>
      </c>
      <c r="AI102" s="9">
        <v>100</v>
      </c>
      <c r="AJ102" s="12">
        <v>15</v>
      </c>
      <c r="AK102" s="11">
        <v>1940</v>
      </c>
      <c r="AL102" s="15">
        <v>1477</v>
      </c>
      <c r="AM102" s="24">
        <f t="shared" si="30"/>
        <v>463</v>
      </c>
      <c r="AN102" s="9">
        <v>67</v>
      </c>
      <c r="AO102" s="9">
        <v>77</v>
      </c>
      <c r="AP102" s="172">
        <v>4.2</v>
      </c>
      <c r="AQ102" s="9">
        <v>416</v>
      </c>
      <c r="AR102" s="9">
        <v>985</v>
      </c>
      <c r="AS102" s="10">
        <v>30</v>
      </c>
      <c r="AT102" s="11">
        <v>355</v>
      </c>
      <c r="AU102" s="10">
        <v>65</v>
      </c>
      <c r="AV102" s="11">
        <v>0</v>
      </c>
      <c r="AW102" s="12">
        <v>0</v>
      </c>
      <c r="AX102" s="11">
        <v>4008</v>
      </c>
      <c r="AY102" s="9">
        <v>30</v>
      </c>
      <c r="AZ102" s="9">
        <v>25</v>
      </c>
      <c r="BA102" s="9">
        <v>1.5</v>
      </c>
      <c r="BB102" s="12">
        <v>97</v>
      </c>
      <c r="BC102" s="11">
        <v>440</v>
      </c>
      <c r="BD102" s="9">
        <v>100</v>
      </c>
      <c r="BE102" s="9">
        <v>146</v>
      </c>
      <c r="BF102" s="10">
        <v>123</v>
      </c>
      <c r="BG102" s="11">
        <v>415</v>
      </c>
      <c r="BH102" s="9">
        <v>1150</v>
      </c>
      <c r="BI102" s="10">
        <v>171</v>
      </c>
      <c r="BJ102" s="11">
        <v>405</v>
      </c>
      <c r="BK102" s="9">
        <v>1110</v>
      </c>
      <c r="BL102" s="10">
        <v>131</v>
      </c>
      <c r="BM102" s="16">
        <v>1200</v>
      </c>
      <c r="BN102" s="16">
        <v>406</v>
      </c>
      <c r="BO102" s="16" t="s">
        <v>256</v>
      </c>
      <c r="BP102" s="11">
        <v>3.1</v>
      </c>
      <c r="BQ102" s="9">
        <v>2.8</v>
      </c>
      <c r="BR102" s="12">
        <v>1.8</v>
      </c>
      <c r="BS102" s="11" t="s">
        <v>163</v>
      </c>
      <c r="BT102" s="9">
        <f>VLOOKUP($BS$11:BS134,BS153:BT154,2)</f>
        <v>15.6</v>
      </c>
      <c r="BU102" s="9">
        <f t="shared" si="26"/>
        <v>4799.5999999999995</v>
      </c>
      <c r="BV102" s="9">
        <f t="shared" si="29"/>
        <v>5.9279999999999999</v>
      </c>
      <c r="BW102" s="9">
        <v>38</v>
      </c>
      <c r="BX102" s="119">
        <f t="shared" si="27"/>
        <v>1.2351029252437704</v>
      </c>
      <c r="BY102" s="11" t="s">
        <v>165</v>
      </c>
      <c r="BZ102" s="9">
        <v>35</v>
      </c>
      <c r="CA102" s="10">
        <v>109</v>
      </c>
      <c r="CB102" s="10">
        <f t="shared" si="31"/>
        <v>4799.5999999999995</v>
      </c>
      <c r="CC102" s="10">
        <f t="shared" si="32"/>
        <v>38.15</v>
      </c>
      <c r="CD102" s="119">
        <f t="shared" si="33"/>
        <v>7.9485790482540217</v>
      </c>
      <c r="CE102" s="16">
        <v>41</v>
      </c>
      <c r="CF102" s="16">
        <v>2</v>
      </c>
      <c r="CG102" s="16">
        <v>200</v>
      </c>
      <c r="CH102" s="16">
        <v>5</v>
      </c>
      <c r="CI102" s="16">
        <v>48</v>
      </c>
      <c r="CJ102" s="14">
        <v>15</v>
      </c>
      <c r="CK102" s="11" t="s">
        <v>203</v>
      </c>
      <c r="CL102" s="10">
        <v>12</v>
      </c>
      <c r="CM102" s="11"/>
      <c r="CN102" s="10"/>
      <c r="CO102" s="11"/>
      <c r="CP102" s="10"/>
      <c r="CQ102" s="16"/>
      <c r="CR102" s="11"/>
      <c r="CS102" s="10"/>
      <c r="CT102" s="16"/>
      <c r="CU102" s="11"/>
      <c r="CV102" s="9"/>
      <c r="CW102" s="213">
        <f t="shared" si="23"/>
        <v>0</v>
      </c>
      <c r="CX102" s="11"/>
      <c r="CY102" s="10"/>
      <c r="CZ102" s="11"/>
      <c r="DA102" s="10"/>
      <c r="DB102" s="158"/>
      <c r="DC102" s="159"/>
      <c r="DD102" s="158"/>
      <c r="DE102" s="160"/>
      <c r="DF102" s="120"/>
    </row>
    <row r="103" spans="1:110" s="118" customFormat="1" ht="20.100000000000001" hidden="1" customHeight="1">
      <c r="A103" s="161">
        <v>42209</v>
      </c>
      <c r="B103" s="21"/>
      <c r="C103" s="1">
        <v>3</v>
      </c>
      <c r="D103" s="1"/>
      <c r="E103" s="1"/>
      <c r="F103" s="1"/>
      <c r="G103" s="4"/>
      <c r="H103" s="3"/>
      <c r="I103" s="1"/>
      <c r="J103" s="1"/>
      <c r="K103" s="19"/>
      <c r="L103" s="1"/>
      <c r="M103" s="1"/>
      <c r="N103" s="1"/>
      <c r="O103" s="1"/>
      <c r="P103" s="22">
        <f t="shared" si="24"/>
        <v>0</v>
      </c>
      <c r="Q103" s="17">
        <f t="shared" si="25"/>
        <v>0</v>
      </c>
      <c r="R103" s="3"/>
      <c r="S103" s="1"/>
      <c r="T103" s="22">
        <f t="shared" si="28"/>
        <v>0</v>
      </c>
      <c r="U103" s="19"/>
      <c r="V103" s="1"/>
      <c r="W103" s="5"/>
      <c r="X103" s="1"/>
      <c r="Y103" s="1"/>
      <c r="Z103" s="4"/>
      <c r="AA103" s="7"/>
      <c r="AB103" s="199"/>
      <c r="AC103" s="199"/>
      <c r="AD103" s="199"/>
      <c r="AE103" s="199"/>
      <c r="AF103" s="1"/>
      <c r="AG103" s="1"/>
      <c r="AH103" s="1"/>
      <c r="AI103" s="1"/>
      <c r="AJ103" s="4"/>
      <c r="AK103" s="3"/>
      <c r="AL103" s="7"/>
      <c r="AM103" s="22">
        <f t="shared" si="30"/>
        <v>0</v>
      </c>
      <c r="AN103" s="1"/>
      <c r="AO103" s="1"/>
      <c r="AP103" s="171"/>
      <c r="AQ103" s="1"/>
      <c r="AR103" s="1"/>
      <c r="AS103" s="2"/>
      <c r="AT103" s="3"/>
      <c r="AU103" s="2"/>
      <c r="AV103" s="3"/>
      <c r="AW103" s="4"/>
      <c r="AX103" s="3"/>
      <c r="AY103" s="1"/>
      <c r="AZ103" s="1"/>
      <c r="BA103" s="1"/>
      <c r="BB103" s="4"/>
      <c r="BC103" s="3"/>
      <c r="BD103" s="1"/>
      <c r="BE103" s="1"/>
      <c r="BF103" s="2"/>
      <c r="BG103" s="3"/>
      <c r="BH103" s="1"/>
      <c r="BI103" s="2"/>
      <c r="BJ103" s="3"/>
      <c r="BK103" s="1"/>
      <c r="BL103" s="2"/>
      <c r="BM103" s="8"/>
      <c r="BN103" s="8"/>
      <c r="BO103" s="8"/>
      <c r="BP103" s="3"/>
      <c r="BQ103" s="1"/>
      <c r="BR103" s="4"/>
      <c r="BS103" s="3"/>
      <c r="BT103" s="1" t="e">
        <f>VLOOKUP(BS11:BS134,BS153:BT154,2)</f>
        <v>#N/A</v>
      </c>
      <c r="BU103" s="1">
        <f t="shared" si="26"/>
        <v>0</v>
      </c>
      <c r="BV103" s="1" t="e">
        <f t="shared" si="29"/>
        <v>#N/A</v>
      </c>
      <c r="BW103" s="1"/>
      <c r="BX103" s="116" t="e">
        <f t="shared" si="27"/>
        <v>#N/A</v>
      </c>
      <c r="BY103" s="3"/>
      <c r="BZ103" s="1"/>
      <c r="CA103" s="2">
        <v>109</v>
      </c>
      <c r="CB103" s="2">
        <f t="shared" si="31"/>
        <v>0</v>
      </c>
      <c r="CC103" s="2">
        <f t="shared" si="32"/>
        <v>0</v>
      </c>
      <c r="CD103" s="116" t="e">
        <f t="shared" si="33"/>
        <v>#DIV/0!</v>
      </c>
      <c r="CE103" s="8"/>
      <c r="CF103" s="8"/>
      <c r="CG103" s="8"/>
      <c r="CH103" s="8"/>
      <c r="CI103" s="8"/>
      <c r="CJ103" s="6"/>
      <c r="CK103" s="3"/>
      <c r="CL103" s="2"/>
      <c r="CM103" s="3"/>
      <c r="CN103" s="2"/>
      <c r="CO103" s="3"/>
      <c r="CP103" s="2"/>
      <c r="CQ103" s="8"/>
      <c r="CR103" s="3"/>
      <c r="CS103" s="2"/>
      <c r="CT103" s="8"/>
      <c r="CU103" s="3"/>
      <c r="CV103" s="1"/>
      <c r="CW103" s="212" t="e">
        <f t="shared" si="23"/>
        <v>#DIV/0!</v>
      </c>
      <c r="CX103" s="3"/>
      <c r="CY103" s="2"/>
      <c r="CZ103" s="3"/>
      <c r="DA103" s="2"/>
      <c r="DB103" s="155"/>
      <c r="DC103" s="156"/>
      <c r="DD103" s="155"/>
      <c r="DE103" s="157"/>
      <c r="DF103" s="117"/>
    </row>
    <row r="104" spans="1:110" s="118" customFormat="1" ht="20.100000000000001" hidden="1" customHeight="1">
      <c r="A104" s="161">
        <v>42209</v>
      </c>
      <c r="B104" s="21">
        <v>0.70833333333333404</v>
      </c>
      <c r="C104" s="1">
        <v>3</v>
      </c>
      <c r="D104" s="1" t="s">
        <v>136</v>
      </c>
      <c r="E104" s="1" t="s">
        <v>136</v>
      </c>
      <c r="F104" s="1" t="s">
        <v>141</v>
      </c>
      <c r="G104" s="4" t="s">
        <v>142</v>
      </c>
      <c r="H104" s="3" t="s">
        <v>175</v>
      </c>
      <c r="I104" s="1">
        <v>20</v>
      </c>
      <c r="J104" s="1" t="s">
        <v>219</v>
      </c>
      <c r="K104" s="19">
        <v>13.5</v>
      </c>
      <c r="L104" s="1" t="s">
        <v>192</v>
      </c>
      <c r="M104" s="1">
        <v>84</v>
      </c>
      <c r="N104" s="1">
        <v>2700</v>
      </c>
      <c r="O104" s="1">
        <v>1150</v>
      </c>
      <c r="P104" s="22">
        <f t="shared" si="24"/>
        <v>994.75</v>
      </c>
      <c r="Q104" s="17">
        <f t="shared" si="25"/>
        <v>3.2229899999999998</v>
      </c>
      <c r="R104" s="3">
        <v>723</v>
      </c>
      <c r="S104" s="1">
        <v>1003</v>
      </c>
      <c r="T104" s="22">
        <f t="shared" si="28"/>
        <v>1136.2</v>
      </c>
      <c r="U104" s="19">
        <v>10.3</v>
      </c>
      <c r="V104" s="1">
        <v>179</v>
      </c>
      <c r="W104" s="5">
        <v>0.98799999999999999</v>
      </c>
      <c r="X104" s="1">
        <v>25</v>
      </c>
      <c r="Y104" s="1">
        <v>25</v>
      </c>
      <c r="Z104" s="4">
        <v>6.5</v>
      </c>
      <c r="AA104" s="7">
        <v>4.9000000000000004</v>
      </c>
      <c r="AB104" s="199">
        <v>-20</v>
      </c>
      <c r="AC104" s="199">
        <v>0</v>
      </c>
      <c r="AD104" s="199">
        <v>-19</v>
      </c>
      <c r="AE104" s="199">
        <v>-20</v>
      </c>
      <c r="AF104" s="1">
        <v>50</v>
      </c>
      <c r="AG104" s="1"/>
      <c r="AH104" s="1">
        <v>100</v>
      </c>
      <c r="AI104" s="1">
        <v>100</v>
      </c>
      <c r="AJ104" s="4">
        <v>15</v>
      </c>
      <c r="AK104" s="3">
        <v>1835</v>
      </c>
      <c r="AL104" s="7"/>
      <c r="AM104" s="22">
        <f t="shared" si="30"/>
        <v>1835</v>
      </c>
      <c r="AN104" s="1">
        <v>64</v>
      </c>
      <c r="AO104" s="1">
        <v>77</v>
      </c>
      <c r="AP104" s="171">
        <v>4.2</v>
      </c>
      <c r="AQ104" s="1">
        <v>570</v>
      </c>
      <c r="AR104" s="1">
        <v>899</v>
      </c>
      <c r="AS104" s="2">
        <v>38</v>
      </c>
      <c r="AT104" s="3">
        <v>351</v>
      </c>
      <c r="AU104" s="2">
        <v>66</v>
      </c>
      <c r="AV104" s="3">
        <v>0</v>
      </c>
      <c r="AW104" s="4">
        <v>0</v>
      </c>
      <c r="AX104" s="3">
        <v>4125</v>
      </c>
      <c r="AY104" s="1">
        <v>30</v>
      </c>
      <c r="AZ104" s="1">
        <v>20</v>
      </c>
      <c r="BA104" s="1">
        <v>1.5</v>
      </c>
      <c r="BB104" s="4">
        <v>97</v>
      </c>
      <c r="BC104" s="3">
        <v>530</v>
      </c>
      <c r="BD104" s="1">
        <v>98</v>
      </c>
      <c r="BE104" s="1">
        <v>153</v>
      </c>
      <c r="BF104" s="2">
        <v>108</v>
      </c>
      <c r="BG104" s="3">
        <v>310</v>
      </c>
      <c r="BH104" s="1">
        <v>1148</v>
      </c>
      <c r="BI104" s="2">
        <v>115</v>
      </c>
      <c r="BJ104" s="3">
        <v>300</v>
      </c>
      <c r="BK104" s="1">
        <v>1097</v>
      </c>
      <c r="BL104" s="2">
        <v>89</v>
      </c>
      <c r="BM104" s="8">
        <v>1200</v>
      </c>
      <c r="BN104" s="8">
        <v>269</v>
      </c>
      <c r="BO104" s="8" t="s">
        <v>194</v>
      </c>
      <c r="BP104" s="3">
        <v>3.1</v>
      </c>
      <c r="BQ104" s="1">
        <v>2.8</v>
      </c>
      <c r="BR104" s="4">
        <v>1.8</v>
      </c>
      <c r="BS104" s="3" t="s">
        <v>163</v>
      </c>
      <c r="BT104" s="1">
        <f>VLOOKUP(BS11:BS223,$BS$153:$BT$154,2)</f>
        <v>15.6</v>
      </c>
      <c r="BU104" s="1">
        <f t="shared" si="26"/>
        <v>3887</v>
      </c>
      <c r="BV104" s="1">
        <f t="shared" si="29"/>
        <v>9.048</v>
      </c>
      <c r="BW104" s="1">
        <v>58</v>
      </c>
      <c r="BX104" s="116">
        <f t="shared" si="27"/>
        <v>2.3277591973244145</v>
      </c>
      <c r="BY104" s="3" t="s">
        <v>165</v>
      </c>
      <c r="BZ104" s="1">
        <v>9</v>
      </c>
      <c r="CA104" s="2">
        <v>109</v>
      </c>
      <c r="CB104" s="2">
        <f t="shared" si="31"/>
        <v>3887</v>
      </c>
      <c r="CC104" s="2">
        <f t="shared" si="32"/>
        <v>9.81</v>
      </c>
      <c r="CD104" s="116">
        <f t="shared" si="33"/>
        <v>2.5237972729611529</v>
      </c>
      <c r="CE104" s="8">
        <v>40</v>
      </c>
      <c r="CF104" s="8">
        <v>2</v>
      </c>
      <c r="CG104" s="8">
        <v>200</v>
      </c>
      <c r="CH104" s="8">
        <v>6</v>
      </c>
      <c r="CI104" s="8">
        <v>50</v>
      </c>
      <c r="CJ104" s="6">
        <v>15</v>
      </c>
      <c r="CK104" s="3" t="s">
        <v>203</v>
      </c>
      <c r="CL104" s="2">
        <v>12</v>
      </c>
      <c r="CM104" s="3"/>
      <c r="CN104" s="2"/>
      <c r="CO104" s="3"/>
      <c r="CP104" s="2"/>
      <c r="CQ104" s="8">
        <v>40</v>
      </c>
      <c r="CR104" s="3"/>
      <c r="CS104" s="2"/>
      <c r="CT104" s="8">
        <v>20</v>
      </c>
      <c r="CU104" s="3" t="s">
        <v>169</v>
      </c>
      <c r="CV104" s="1">
        <v>100</v>
      </c>
      <c r="CW104" s="212">
        <f t="shared" si="23"/>
        <v>31.027089752062526</v>
      </c>
      <c r="CX104" s="3"/>
      <c r="CY104" s="2"/>
      <c r="CZ104" s="3"/>
      <c r="DA104" s="2"/>
      <c r="DB104" s="155"/>
      <c r="DC104" s="156"/>
      <c r="DD104" s="155"/>
      <c r="DE104" s="157"/>
      <c r="DF104" s="117"/>
    </row>
    <row r="105" spans="1:110" s="121" customFormat="1" ht="20.100000000000001" hidden="1" customHeight="1">
      <c r="A105" s="162">
        <v>42209</v>
      </c>
      <c r="B105" s="23">
        <v>1.1041666666666701</v>
      </c>
      <c r="C105" s="9">
        <v>2</v>
      </c>
      <c r="D105" s="9" t="s">
        <v>132</v>
      </c>
      <c r="E105" s="9" t="s">
        <v>134</v>
      </c>
      <c r="F105" s="9" t="s">
        <v>140</v>
      </c>
      <c r="G105" s="12" t="s">
        <v>145</v>
      </c>
      <c r="H105" s="11" t="s">
        <v>175</v>
      </c>
      <c r="I105" s="9">
        <v>20</v>
      </c>
      <c r="J105" s="9" t="s">
        <v>219</v>
      </c>
      <c r="K105" s="20">
        <v>14.5</v>
      </c>
      <c r="L105" s="9" t="s">
        <v>192</v>
      </c>
      <c r="M105" s="9">
        <v>84</v>
      </c>
      <c r="N105" s="9">
        <v>2700</v>
      </c>
      <c r="O105" s="9">
        <v>1200</v>
      </c>
      <c r="P105" s="24">
        <f t="shared" si="24"/>
        <v>1026</v>
      </c>
      <c r="Q105" s="18">
        <f t="shared" si="25"/>
        <v>3.3242400000000001</v>
      </c>
      <c r="R105" s="11">
        <v>809</v>
      </c>
      <c r="S105" s="9">
        <v>1003</v>
      </c>
      <c r="T105" s="24">
        <f t="shared" si="28"/>
        <v>1183.2</v>
      </c>
      <c r="U105" s="20">
        <v>10.4</v>
      </c>
      <c r="V105" s="9">
        <v>196</v>
      </c>
      <c r="W105" s="13">
        <v>0.98599999999999999</v>
      </c>
      <c r="X105" s="9">
        <v>25</v>
      </c>
      <c r="Y105" s="9">
        <v>25</v>
      </c>
      <c r="Z105" s="12">
        <v>6.5</v>
      </c>
      <c r="AA105" s="15">
        <v>4.5</v>
      </c>
      <c r="AB105" s="200">
        <v>-27</v>
      </c>
      <c r="AC105" s="200">
        <v>-29</v>
      </c>
      <c r="AD105" s="200">
        <v>-29</v>
      </c>
      <c r="AE105" s="200">
        <v>-30</v>
      </c>
      <c r="AF105" s="9">
        <v>50</v>
      </c>
      <c r="AG105" s="9"/>
      <c r="AH105" s="9">
        <v>100</v>
      </c>
      <c r="AI105" s="9">
        <v>100</v>
      </c>
      <c r="AJ105" s="12">
        <v>15</v>
      </c>
      <c r="AK105" s="11">
        <v>1993</v>
      </c>
      <c r="AL105" s="15">
        <v>1596</v>
      </c>
      <c r="AM105" s="24">
        <f t="shared" si="30"/>
        <v>397</v>
      </c>
      <c r="AN105" s="9">
        <v>67</v>
      </c>
      <c r="AO105" s="9">
        <v>77</v>
      </c>
      <c r="AP105" s="172">
        <v>4.3</v>
      </c>
      <c r="AQ105" s="9">
        <v>480</v>
      </c>
      <c r="AR105" s="9">
        <v>920</v>
      </c>
      <c r="AS105" s="10">
        <v>33</v>
      </c>
      <c r="AT105" s="11">
        <v>358</v>
      </c>
      <c r="AU105" s="10">
        <v>68</v>
      </c>
      <c r="AV105" s="11">
        <v>0</v>
      </c>
      <c r="AW105" s="12">
        <v>0</v>
      </c>
      <c r="AX105" s="11">
        <v>4585</v>
      </c>
      <c r="AY105" s="9">
        <v>30</v>
      </c>
      <c r="AZ105" s="9">
        <v>20</v>
      </c>
      <c r="BA105" s="9">
        <v>1.5</v>
      </c>
      <c r="BB105" s="12">
        <v>97</v>
      </c>
      <c r="BC105" s="11">
        <v>550</v>
      </c>
      <c r="BD105" s="9">
        <v>100</v>
      </c>
      <c r="BE105" s="9">
        <v>155</v>
      </c>
      <c r="BF105" s="10">
        <v>109</v>
      </c>
      <c r="BG105" s="11">
        <v>370</v>
      </c>
      <c r="BH105" s="9">
        <v>1150</v>
      </c>
      <c r="BI105" s="10">
        <v>152</v>
      </c>
      <c r="BJ105" s="11">
        <v>360</v>
      </c>
      <c r="BK105" s="9">
        <v>1110</v>
      </c>
      <c r="BL105" s="10">
        <v>119</v>
      </c>
      <c r="BM105" s="16">
        <v>1200</v>
      </c>
      <c r="BN105" s="16">
        <v>360</v>
      </c>
      <c r="BO105" s="16" t="s">
        <v>259</v>
      </c>
      <c r="BP105" s="11">
        <v>3.6</v>
      </c>
      <c r="BQ105" s="9">
        <v>3</v>
      </c>
      <c r="BR105" s="12">
        <v>1.8</v>
      </c>
      <c r="BS105" s="11" t="s">
        <v>163</v>
      </c>
      <c r="BT105" s="9">
        <f t="shared" ref="BT105:BT134" si="34">VLOOKUP(BS12:BS224,$BS$153:$BT$154,2)</f>
        <v>15.6</v>
      </c>
      <c r="BU105" s="9">
        <f t="shared" si="26"/>
        <v>4056</v>
      </c>
      <c r="BV105" s="9">
        <f t="shared" si="29"/>
        <v>7.4879999999999995</v>
      </c>
      <c r="BW105" s="9">
        <v>48</v>
      </c>
      <c r="BX105" s="119">
        <f t="shared" si="27"/>
        <v>1.846153846153846</v>
      </c>
      <c r="BY105" s="11" t="s">
        <v>165</v>
      </c>
      <c r="BZ105" s="9">
        <v>16</v>
      </c>
      <c r="CA105" s="10">
        <v>109</v>
      </c>
      <c r="CB105" s="10">
        <f t="shared" si="31"/>
        <v>4056</v>
      </c>
      <c r="CC105" s="10">
        <f t="shared" si="32"/>
        <v>17.440000000000001</v>
      </c>
      <c r="CD105" s="119">
        <f t="shared" si="33"/>
        <v>4.2998027613412226</v>
      </c>
      <c r="CE105" s="16">
        <v>40</v>
      </c>
      <c r="CF105" s="16">
        <v>2</v>
      </c>
      <c r="CG105" s="16">
        <v>195</v>
      </c>
      <c r="CH105" s="16">
        <v>0</v>
      </c>
      <c r="CI105" s="16">
        <v>50</v>
      </c>
      <c r="CJ105" s="14">
        <v>15</v>
      </c>
      <c r="CK105" s="11" t="s">
        <v>203</v>
      </c>
      <c r="CL105" s="10">
        <v>3</v>
      </c>
      <c r="CM105" s="11"/>
      <c r="CN105" s="10"/>
      <c r="CO105" s="11" t="s">
        <v>168</v>
      </c>
      <c r="CP105" s="10"/>
      <c r="CQ105" s="16">
        <v>40</v>
      </c>
      <c r="CR105" s="11" t="s">
        <v>185</v>
      </c>
      <c r="CS105" s="10"/>
      <c r="CT105" s="16">
        <v>20</v>
      </c>
      <c r="CU105" s="11" t="s">
        <v>169</v>
      </c>
      <c r="CV105" s="9">
        <v>110</v>
      </c>
      <c r="CW105" s="213">
        <f t="shared" si="23"/>
        <v>33.090270257261807</v>
      </c>
      <c r="CX105" s="11"/>
      <c r="CY105" s="10"/>
      <c r="CZ105" s="11"/>
      <c r="DA105" s="10"/>
      <c r="DB105" s="158"/>
      <c r="DC105" s="159"/>
      <c r="DD105" s="158"/>
      <c r="DE105" s="160"/>
      <c r="DF105" s="120"/>
    </row>
    <row r="106" spans="1:110" s="121" customFormat="1" ht="20.100000000000001" hidden="1" customHeight="1">
      <c r="A106" s="162">
        <v>42209</v>
      </c>
      <c r="B106" s="23"/>
      <c r="C106" s="9">
        <v>2</v>
      </c>
      <c r="D106" s="9"/>
      <c r="E106" s="9"/>
      <c r="F106" s="9"/>
      <c r="G106" s="12"/>
      <c r="H106" s="11"/>
      <c r="I106" s="9"/>
      <c r="J106" s="9"/>
      <c r="K106" s="20"/>
      <c r="L106" s="9"/>
      <c r="M106" s="9"/>
      <c r="N106" s="9"/>
      <c r="O106" s="9"/>
      <c r="P106" s="24">
        <f t="shared" si="24"/>
        <v>0</v>
      </c>
      <c r="Q106" s="18">
        <f t="shared" si="25"/>
        <v>0</v>
      </c>
      <c r="R106" s="11"/>
      <c r="S106" s="9"/>
      <c r="T106" s="24">
        <f t="shared" si="28"/>
        <v>0</v>
      </c>
      <c r="U106" s="20"/>
      <c r="V106" s="9"/>
      <c r="W106" s="13"/>
      <c r="X106" s="9"/>
      <c r="Y106" s="9"/>
      <c r="Z106" s="12"/>
      <c r="AA106" s="15"/>
      <c r="AB106" s="200"/>
      <c r="AC106" s="200"/>
      <c r="AD106" s="200"/>
      <c r="AE106" s="200"/>
      <c r="AF106" s="9"/>
      <c r="AG106" s="9"/>
      <c r="AH106" s="9"/>
      <c r="AI106" s="9"/>
      <c r="AJ106" s="12"/>
      <c r="AK106" s="11"/>
      <c r="AL106" s="15"/>
      <c r="AM106" s="24">
        <f t="shared" si="30"/>
        <v>0</v>
      </c>
      <c r="AN106" s="9"/>
      <c r="AO106" s="9"/>
      <c r="AP106" s="172"/>
      <c r="AQ106" s="9"/>
      <c r="AR106" s="9"/>
      <c r="AS106" s="10"/>
      <c r="AT106" s="11"/>
      <c r="AU106" s="10"/>
      <c r="AV106" s="11"/>
      <c r="AW106" s="12"/>
      <c r="AX106" s="11"/>
      <c r="AY106" s="9"/>
      <c r="AZ106" s="9"/>
      <c r="BA106" s="9"/>
      <c r="BB106" s="12"/>
      <c r="BC106" s="11"/>
      <c r="BD106" s="9"/>
      <c r="BE106" s="9"/>
      <c r="BF106" s="10"/>
      <c r="BG106" s="11"/>
      <c r="BH106" s="9"/>
      <c r="BI106" s="10"/>
      <c r="BJ106" s="11"/>
      <c r="BK106" s="9"/>
      <c r="BL106" s="10"/>
      <c r="BM106" s="16"/>
      <c r="BN106" s="16"/>
      <c r="BO106" s="16"/>
      <c r="BP106" s="11"/>
      <c r="BQ106" s="9"/>
      <c r="BR106" s="12"/>
      <c r="BS106" s="11"/>
      <c r="BT106" s="9" t="e">
        <f t="shared" si="34"/>
        <v>#N/A</v>
      </c>
      <c r="BU106" s="9">
        <f t="shared" si="26"/>
        <v>0</v>
      </c>
      <c r="BV106" s="9" t="e">
        <f t="shared" si="29"/>
        <v>#N/A</v>
      </c>
      <c r="BW106" s="9"/>
      <c r="BX106" s="119" t="e">
        <f t="shared" si="27"/>
        <v>#N/A</v>
      </c>
      <c r="BY106" s="11"/>
      <c r="BZ106" s="9"/>
      <c r="CA106" s="10">
        <v>109</v>
      </c>
      <c r="CB106" s="10">
        <f t="shared" si="31"/>
        <v>0</v>
      </c>
      <c r="CC106" s="10">
        <f t="shared" si="32"/>
        <v>0</v>
      </c>
      <c r="CD106" s="119" t="e">
        <f t="shared" si="33"/>
        <v>#DIV/0!</v>
      </c>
      <c r="CE106" s="16"/>
      <c r="CF106" s="16"/>
      <c r="CG106" s="16"/>
      <c r="CH106" s="16"/>
      <c r="CI106" s="16"/>
      <c r="CJ106" s="14"/>
      <c r="CK106" s="11"/>
      <c r="CL106" s="10"/>
      <c r="CM106" s="11"/>
      <c r="CN106" s="10"/>
      <c r="CO106" s="11"/>
      <c r="CP106" s="10"/>
      <c r="CQ106" s="16"/>
      <c r="CR106" s="11"/>
      <c r="CS106" s="10"/>
      <c r="CT106" s="16"/>
      <c r="CU106" s="11"/>
      <c r="CV106" s="9"/>
      <c r="CW106" s="213" t="e">
        <f t="shared" si="23"/>
        <v>#DIV/0!</v>
      </c>
      <c r="CX106" s="11"/>
      <c r="CY106" s="10"/>
      <c r="CZ106" s="11"/>
      <c r="DA106" s="10"/>
      <c r="DB106" s="158"/>
      <c r="DC106" s="159"/>
      <c r="DD106" s="158"/>
      <c r="DE106" s="160"/>
      <c r="DF106" s="120"/>
    </row>
    <row r="107" spans="1:110" s="118" customFormat="1" ht="20.100000000000001" hidden="1" customHeight="1">
      <c r="A107" s="161">
        <v>42210</v>
      </c>
      <c r="B107" s="21">
        <v>0.54166666666666696</v>
      </c>
      <c r="C107" s="1">
        <v>4</v>
      </c>
      <c r="D107" s="1" t="s">
        <v>133</v>
      </c>
      <c r="E107" s="1" t="s">
        <v>138</v>
      </c>
      <c r="F107" s="1" t="s">
        <v>139</v>
      </c>
      <c r="G107" s="4"/>
      <c r="H107" s="3" t="s">
        <v>175</v>
      </c>
      <c r="I107" s="1">
        <v>20</v>
      </c>
      <c r="J107" s="1" t="s">
        <v>219</v>
      </c>
      <c r="K107" s="19">
        <v>14</v>
      </c>
      <c r="L107" s="1" t="s">
        <v>192</v>
      </c>
      <c r="M107" s="1">
        <v>84</v>
      </c>
      <c r="N107" s="1">
        <v>2700</v>
      </c>
      <c r="O107" s="1">
        <v>1200</v>
      </c>
      <c r="P107" s="22">
        <f t="shared" si="24"/>
        <v>1032</v>
      </c>
      <c r="Q107" s="17">
        <f t="shared" si="25"/>
        <v>3.34368</v>
      </c>
      <c r="R107" s="3">
        <v>809</v>
      </c>
      <c r="S107" s="1">
        <v>1003</v>
      </c>
      <c r="T107" s="22">
        <f t="shared" si="28"/>
        <v>1183.2</v>
      </c>
      <c r="U107" s="19">
        <v>10.4</v>
      </c>
      <c r="V107" s="1">
        <v>195</v>
      </c>
      <c r="W107" s="5">
        <v>0.98599999999999999</v>
      </c>
      <c r="X107" s="1">
        <v>25</v>
      </c>
      <c r="Y107" s="1">
        <v>25</v>
      </c>
      <c r="Z107" s="4">
        <v>6.6</v>
      </c>
      <c r="AA107" s="7">
        <v>4.5999999999999996</v>
      </c>
      <c r="AB107" s="199">
        <v>-27</v>
      </c>
      <c r="AC107" s="199">
        <v>-31</v>
      </c>
      <c r="AD107" s="199">
        <v>-31</v>
      </c>
      <c r="AE107" s="199">
        <v>-29</v>
      </c>
      <c r="AF107" s="1">
        <v>50</v>
      </c>
      <c r="AG107" s="1"/>
      <c r="AH107" s="1">
        <v>100</v>
      </c>
      <c r="AI107" s="1">
        <v>100</v>
      </c>
      <c r="AJ107" s="4">
        <v>15</v>
      </c>
      <c r="AK107" s="3">
        <v>2003</v>
      </c>
      <c r="AL107" s="7">
        <v>1834</v>
      </c>
      <c r="AM107" s="22">
        <f t="shared" si="30"/>
        <v>169</v>
      </c>
      <c r="AN107" s="1">
        <v>67</v>
      </c>
      <c r="AO107" s="1">
        <v>77</v>
      </c>
      <c r="AP107" s="171">
        <v>4.3</v>
      </c>
      <c r="AQ107" s="1">
        <v>390</v>
      </c>
      <c r="AR107" s="1">
        <v>939</v>
      </c>
      <c r="AS107" s="2">
        <v>27</v>
      </c>
      <c r="AT107" s="3">
        <v>361</v>
      </c>
      <c r="AU107" s="2">
        <v>61</v>
      </c>
      <c r="AV107" s="3">
        <v>0</v>
      </c>
      <c r="AW107" s="4">
        <v>0</v>
      </c>
      <c r="AX107" s="3">
        <v>4677</v>
      </c>
      <c r="AY107" s="1">
        <v>20</v>
      </c>
      <c r="AZ107" s="1">
        <v>30</v>
      </c>
      <c r="BA107" s="1">
        <v>1</v>
      </c>
      <c r="BB107" s="4">
        <v>97</v>
      </c>
      <c r="BC107" s="3">
        <v>5.5</v>
      </c>
      <c r="BD107" s="1">
        <v>97.7</v>
      </c>
      <c r="BE107" s="1">
        <v>155</v>
      </c>
      <c r="BF107" s="2">
        <v>109</v>
      </c>
      <c r="BG107" s="3">
        <v>367</v>
      </c>
      <c r="BH107" s="1">
        <v>1150</v>
      </c>
      <c r="BI107" s="2">
        <v>138</v>
      </c>
      <c r="BJ107" s="3">
        <v>361</v>
      </c>
      <c r="BK107" s="1">
        <v>1344</v>
      </c>
      <c r="BL107" s="2">
        <v>117</v>
      </c>
      <c r="BM107" s="8">
        <v>1200</v>
      </c>
      <c r="BN107" s="8">
        <v>353</v>
      </c>
      <c r="BO107" s="8"/>
      <c r="BP107" s="3">
        <v>3.6</v>
      </c>
      <c r="BQ107" s="1">
        <v>3</v>
      </c>
      <c r="BR107" s="4">
        <v>1.8</v>
      </c>
      <c r="BS107" s="3" t="s">
        <v>163</v>
      </c>
      <c r="BT107" s="1">
        <f t="shared" si="34"/>
        <v>15.6</v>
      </c>
      <c r="BU107" s="1">
        <f t="shared" si="26"/>
        <v>4056</v>
      </c>
      <c r="BV107" s="1">
        <f t="shared" si="29"/>
        <v>6.3959999999999999</v>
      </c>
      <c r="BW107" s="1">
        <v>41</v>
      </c>
      <c r="BX107" s="116">
        <f t="shared" si="27"/>
        <v>1.5769230769230769</v>
      </c>
      <c r="BY107" s="3" t="s">
        <v>165</v>
      </c>
      <c r="BZ107" s="1">
        <v>19</v>
      </c>
      <c r="CA107" s="2">
        <v>109</v>
      </c>
      <c r="CB107" s="2">
        <f t="shared" si="31"/>
        <v>4056</v>
      </c>
      <c r="CC107" s="2">
        <f t="shared" si="32"/>
        <v>20.71</v>
      </c>
      <c r="CD107" s="116">
        <f t="shared" si="33"/>
        <v>5.1060157790927017</v>
      </c>
      <c r="CE107" s="8">
        <v>40</v>
      </c>
      <c r="CF107" s="8">
        <v>2</v>
      </c>
      <c r="CG107" s="8">
        <v>200</v>
      </c>
      <c r="CH107" s="8">
        <v>4</v>
      </c>
      <c r="CI107" s="8">
        <v>50</v>
      </c>
      <c r="CJ107" s="6">
        <v>15</v>
      </c>
      <c r="CK107" s="3" t="s">
        <v>203</v>
      </c>
      <c r="CL107" s="2"/>
      <c r="CM107" s="3"/>
      <c r="CN107" s="2"/>
      <c r="CO107" s="3" t="s">
        <v>168</v>
      </c>
      <c r="CP107" s="2"/>
      <c r="CQ107" s="8">
        <v>40</v>
      </c>
      <c r="CR107" s="3"/>
      <c r="CS107" s="2"/>
      <c r="CT107" s="8"/>
      <c r="CU107" s="3" t="s">
        <v>170</v>
      </c>
      <c r="CV107" s="1">
        <v>120</v>
      </c>
      <c r="CW107" s="212">
        <f t="shared" si="23"/>
        <v>35.888601780074652</v>
      </c>
      <c r="CX107" s="3"/>
      <c r="CY107" s="2"/>
      <c r="CZ107" s="3"/>
      <c r="DA107" s="2"/>
      <c r="DB107" s="155"/>
      <c r="DC107" s="156"/>
      <c r="DD107" s="155"/>
      <c r="DE107" s="157"/>
      <c r="DF107" s="117"/>
    </row>
    <row r="108" spans="1:110" s="118" customFormat="1" ht="20.100000000000001" hidden="1" customHeight="1">
      <c r="A108" s="161">
        <v>42210</v>
      </c>
      <c r="B108" s="21">
        <v>0.71875</v>
      </c>
      <c r="C108" s="1">
        <v>4</v>
      </c>
      <c r="D108" s="1" t="s">
        <v>133</v>
      </c>
      <c r="E108" s="1" t="s">
        <v>138</v>
      </c>
      <c r="F108" s="1" t="s">
        <v>139</v>
      </c>
      <c r="G108" s="4"/>
      <c r="H108" s="3" t="s">
        <v>175</v>
      </c>
      <c r="I108" s="1">
        <v>20</v>
      </c>
      <c r="J108" s="1" t="s">
        <v>219</v>
      </c>
      <c r="K108" s="19">
        <v>14</v>
      </c>
      <c r="L108" s="1" t="s">
        <v>192</v>
      </c>
      <c r="M108" s="1">
        <v>84</v>
      </c>
      <c r="N108" s="1">
        <v>2700</v>
      </c>
      <c r="O108" s="1">
        <v>1200</v>
      </c>
      <c r="P108" s="22">
        <f t="shared" si="24"/>
        <v>1032</v>
      </c>
      <c r="Q108" s="17">
        <f t="shared" si="25"/>
        <v>3.34368</v>
      </c>
      <c r="R108" s="3">
        <v>808</v>
      </c>
      <c r="S108" s="1">
        <v>1003</v>
      </c>
      <c r="T108" s="22">
        <f t="shared" si="28"/>
        <v>1183.2</v>
      </c>
      <c r="U108" s="19">
        <v>10.4</v>
      </c>
      <c r="V108" s="1">
        <v>195</v>
      </c>
      <c r="W108" s="5">
        <v>0.98599999999999999</v>
      </c>
      <c r="X108" s="1">
        <v>25</v>
      </c>
      <c r="Y108" s="1">
        <v>25</v>
      </c>
      <c r="Z108" s="4">
        <v>6.6</v>
      </c>
      <c r="AA108" s="7">
        <v>4.5999999999999996</v>
      </c>
      <c r="AB108" s="199">
        <v>-27</v>
      </c>
      <c r="AC108" s="199">
        <v>-31</v>
      </c>
      <c r="AD108" s="199">
        <v>-31</v>
      </c>
      <c r="AE108" s="199">
        <v>-29</v>
      </c>
      <c r="AF108" s="1">
        <v>50</v>
      </c>
      <c r="AG108" s="1"/>
      <c r="AH108" s="1">
        <v>100</v>
      </c>
      <c r="AI108" s="1">
        <v>100</v>
      </c>
      <c r="AJ108" s="4">
        <v>15</v>
      </c>
      <c r="AK108" s="3">
        <v>1972</v>
      </c>
      <c r="AL108" s="7">
        <v>1583</v>
      </c>
      <c r="AM108" s="22">
        <f t="shared" si="30"/>
        <v>389</v>
      </c>
      <c r="AN108" s="1">
        <v>67</v>
      </c>
      <c r="AO108" s="1">
        <v>77</v>
      </c>
      <c r="AP108" s="171">
        <v>4.29</v>
      </c>
      <c r="AQ108" s="1">
        <v>413</v>
      </c>
      <c r="AR108" s="1">
        <v>1109</v>
      </c>
      <c r="AS108" s="2">
        <v>27</v>
      </c>
      <c r="AT108" s="3">
        <v>348</v>
      </c>
      <c r="AU108" s="2">
        <v>59</v>
      </c>
      <c r="AV108" s="3">
        <v>0</v>
      </c>
      <c r="AW108" s="4">
        <v>0</v>
      </c>
      <c r="AX108" s="3">
        <v>4536</v>
      </c>
      <c r="AY108" s="1">
        <v>20</v>
      </c>
      <c r="AZ108" s="1">
        <v>30</v>
      </c>
      <c r="BA108" s="1">
        <v>1</v>
      </c>
      <c r="BB108" s="4">
        <v>97</v>
      </c>
      <c r="BC108" s="3">
        <v>5.5</v>
      </c>
      <c r="BD108" s="1">
        <v>98</v>
      </c>
      <c r="BE108" s="1">
        <v>155</v>
      </c>
      <c r="BF108" s="2">
        <v>110</v>
      </c>
      <c r="BG108" s="3">
        <v>368</v>
      </c>
      <c r="BH108" s="1">
        <v>1150</v>
      </c>
      <c r="BI108" s="2">
        <v>138</v>
      </c>
      <c r="BJ108" s="3">
        <v>359</v>
      </c>
      <c r="BK108" s="1">
        <v>1336</v>
      </c>
      <c r="BL108" s="2">
        <v>112</v>
      </c>
      <c r="BM108" s="8">
        <v>1200</v>
      </c>
      <c r="BN108" s="8">
        <v>348</v>
      </c>
      <c r="BO108" s="8"/>
      <c r="BP108" s="3">
        <v>3.6</v>
      </c>
      <c r="BQ108" s="1">
        <v>3</v>
      </c>
      <c r="BR108" s="4">
        <v>1.8</v>
      </c>
      <c r="BS108" s="3" t="s">
        <v>163</v>
      </c>
      <c r="BT108" s="1">
        <f t="shared" si="34"/>
        <v>15.6</v>
      </c>
      <c r="BU108" s="1">
        <f t="shared" si="26"/>
        <v>4056</v>
      </c>
      <c r="BV108" s="1">
        <f t="shared" si="29"/>
        <v>6.3959999999999999</v>
      </c>
      <c r="BW108" s="1">
        <v>41</v>
      </c>
      <c r="BX108" s="116">
        <f t="shared" si="27"/>
        <v>1.5769230769230769</v>
      </c>
      <c r="BY108" s="3" t="s">
        <v>165</v>
      </c>
      <c r="BZ108" s="1">
        <v>19</v>
      </c>
      <c r="CA108" s="2">
        <v>109</v>
      </c>
      <c r="CB108" s="2">
        <f t="shared" si="31"/>
        <v>4056</v>
      </c>
      <c r="CC108" s="2">
        <f t="shared" si="32"/>
        <v>20.71</v>
      </c>
      <c r="CD108" s="116">
        <f t="shared" si="33"/>
        <v>5.1060157790927017</v>
      </c>
      <c r="CE108" s="8">
        <v>40</v>
      </c>
      <c r="CF108" s="8">
        <v>2</v>
      </c>
      <c r="CG108" s="8">
        <v>200</v>
      </c>
      <c r="CH108" s="8">
        <v>3</v>
      </c>
      <c r="CI108" s="8">
        <v>50</v>
      </c>
      <c r="CJ108" s="6">
        <v>15</v>
      </c>
      <c r="CK108" s="3" t="s">
        <v>203</v>
      </c>
      <c r="CL108" s="2"/>
      <c r="CM108" s="3"/>
      <c r="CN108" s="2"/>
      <c r="CO108" s="3"/>
      <c r="CP108" s="2"/>
      <c r="CQ108" s="8"/>
      <c r="CR108" s="3"/>
      <c r="CS108" s="2"/>
      <c r="CT108" s="8"/>
      <c r="CU108" s="3" t="s">
        <v>170</v>
      </c>
      <c r="CV108" s="1">
        <v>120</v>
      </c>
      <c r="CW108" s="212">
        <f t="shared" ref="CW108:CW134" si="35">CV108/Q108</f>
        <v>35.888601780074652</v>
      </c>
      <c r="CX108" s="3"/>
      <c r="CY108" s="2"/>
      <c r="CZ108" s="3"/>
      <c r="DA108" s="2"/>
      <c r="DB108" s="155"/>
      <c r="DC108" s="156"/>
      <c r="DD108" s="155"/>
      <c r="DE108" s="157"/>
      <c r="DF108" s="117"/>
    </row>
    <row r="109" spans="1:110" s="121" customFormat="1" ht="20.100000000000001" hidden="1" customHeight="1">
      <c r="A109" s="162">
        <v>42210</v>
      </c>
      <c r="B109" s="23">
        <v>0.91666666666666696</v>
      </c>
      <c r="C109" s="9">
        <v>3</v>
      </c>
      <c r="D109" s="9" t="s">
        <v>136</v>
      </c>
      <c r="E109" s="9" t="s">
        <v>136</v>
      </c>
      <c r="F109" s="9" t="s">
        <v>141</v>
      </c>
      <c r="G109" s="12" t="s">
        <v>142</v>
      </c>
      <c r="H109" s="11" t="s">
        <v>175</v>
      </c>
      <c r="I109" s="9">
        <v>20</v>
      </c>
      <c r="J109" s="9" t="s">
        <v>219</v>
      </c>
      <c r="K109" s="20">
        <v>14</v>
      </c>
      <c r="L109" s="9" t="s">
        <v>192</v>
      </c>
      <c r="M109" s="9">
        <v>84</v>
      </c>
      <c r="N109" s="9">
        <v>2700</v>
      </c>
      <c r="O109" s="9">
        <v>1200</v>
      </c>
      <c r="P109" s="24">
        <f t="shared" si="24"/>
        <v>1032</v>
      </c>
      <c r="Q109" s="18">
        <f t="shared" si="25"/>
        <v>3.34368</v>
      </c>
      <c r="R109" s="11">
        <v>807.7</v>
      </c>
      <c r="S109" s="9">
        <v>1003</v>
      </c>
      <c r="T109" s="24">
        <f t="shared" si="28"/>
        <v>1183.2</v>
      </c>
      <c r="U109" s="20">
        <v>10.4</v>
      </c>
      <c r="V109" s="9">
        <v>195</v>
      </c>
      <c r="W109" s="13">
        <v>0.98599999999999999</v>
      </c>
      <c r="X109" s="9">
        <v>25</v>
      </c>
      <c r="Y109" s="9">
        <v>25</v>
      </c>
      <c r="Z109" s="12">
        <v>6.5</v>
      </c>
      <c r="AA109" s="15">
        <v>4.5999999999999996</v>
      </c>
      <c r="AB109" s="200">
        <v>-27</v>
      </c>
      <c r="AC109" s="200">
        <v>-31</v>
      </c>
      <c r="AD109" s="200">
        <v>-30</v>
      </c>
      <c r="AE109" s="200">
        <v>-28</v>
      </c>
      <c r="AF109" s="9">
        <v>50</v>
      </c>
      <c r="AG109" s="9"/>
      <c r="AH109" s="9">
        <v>100</v>
      </c>
      <c r="AI109" s="9">
        <v>100</v>
      </c>
      <c r="AJ109" s="12">
        <v>15</v>
      </c>
      <c r="AK109" s="11">
        <v>2085</v>
      </c>
      <c r="AL109" s="15"/>
      <c r="AM109" s="24">
        <f t="shared" si="30"/>
        <v>2085</v>
      </c>
      <c r="AN109" s="9">
        <v>67.7</v>
      </c>
      <c r="AO109" s="9">
        <v>77</v>
      </c>
      <c r="AP109" s="172">
        <v>4.08</v>
      </c>
      <c r="AQ109" s="9">
        <v>597</v>
      </c>
      <c r="AR109" s="9">
        <v>1120</v>
      </c>
      <c r="AS109" s="10">
        <v>35</v>
      </c>
      <c r="AT109" s="11">
        <v>355</v>
      </c>
      <c r="AU109" s="10">
        <v>60</v>
      </c>
      <c r="AV109" s="11">
        <v>0</v>
      </c>
      <c r="AW109" s="12">
        <v>0</v>
      </c>
      <c r="AX109" s="11">
        <v>4761</v>
      </c>
      <c r="AY109" s="9">
        <v>17</v>
      </c>
      <c r="AZ109" s="9">
        <v>25</v>
      </c>
      <c r="BA109" s="9">
        <v>1.5</v>
      </c>
      <c r="BB109" s="12">
        <v>97</v>
      </c>
      <c r="BC109" s="11">
        <v>5.5</v>
      </c>
      <c r="BD109" s="9">
        <v>97.8</v>
      </c>
      <c r="BE109" s="9">
        <v>155</v>
      </c>
      <c r="BF109" s="10">
        <v>111</v>
      </c>
      <c r="BG109" s="11">
        <v>370</v>
      </c>
      <c r="BH109" s="9">
        <v>1150</v>
      </c>
      <c r="BI109" s="10">
        <v>137</v>
      </c>
      <c r="BJ109" s="11">
        <v>360</v>
      </c>
      <c r="BK109" s="9">
        <v>1110</v>
      </c>
      <c r="BL109" s="10">
        <v>113</v>
      </c>
      <c r="BM109" s="16">
        <v>1200</v>
      </c>
      <c r="BN109" s="16">
        <v>345</v>
      </c>
      <c r="BO109" s="16"/>
      <c r="BP109" s="11">
        <v>3.6</v>
      </c>
      <c r="BQ109" s="9">
        <v>3</v>
      </c>
      <c r="BR109" s="12">
        <v>1.8</v>
      </c>
      <c r="BS109" s="11" t="s">
        <v>163</v>
      </c>
      <c r="BT109" s="9">
        <f t="shared" si="34"/>
        <v>15.6</v>
      </c>
      <c r="BU109" s="9">
        <f t="shared" si="26"/>
        <v>4056</v>
      </c>
      <c r="BV109" s="9">
        <f t="shared" si="29"/>
        <v>6.7079999999999993</v>
      </c>
      <c r="BW109" s="9">
        <v>43</v>
      </c>
      <c r="BX109" s="119">
        <f t="shared" si="27"/>
        <v>1.6538461538461537</v>
      </c>
      <c r="BY109" s="11" t="s">
        <v>165</v>
      </c>
      <c r="BZ109" s="9">
        <v>31</v>
      </c>
      <c r="CA109" s="10">
        <v>109</v>
      </c>
      <c r="CB109" s="10">
        <f t="shared" si="31"/>
        <v>4056</v>
      </c>
      <c r="CC109" s="10">
        <f t="shared" si="32"/>
        <v>33.79</v>
      </c>
      <c r="CD109" s="119">
        <f t="shared" si="33"/>
        <v>8.3308678500986186</v>
      </c>
      <c r="CE109" s="16">
        <v>41</v>
      </c>
      <c r="CF109" s="16">
        <v>2</v>
      </c>
      <c r="CG109" s="16">
        <v>200</v>
      </c>
      <c r="CH109" s="16">
        <v>2</v>
      </c>
      <c r="CI109" s="16">
        <v>49</v>
      </c>
      <c r="CJ109" s="14">
        <v>15</v>
      </c>
      <c r="CK109" s="11" t="s">
        <v>203</v>
      </c>
      <c r="CL109" s="10"/>
      <c r="CM109" s="11"/>
      <c r="CN109" s="10"/>
      <c r="CO109" s="11" t="s">
        <v>168</v>
      </c>
      <c r="CP109" s="10"/>
      <c r="CQ109" s="16">
        <v>40</v>
      </c>
      <c r="CR109" s="11"/>
      <c r="CS109" s="10"/>
      <c r="CT109" s="16"/>
      <c r="CU109" s="11" t="s">
        <v>170</v>
      </c>
      <c r="CV109" s="9">
        <v>120</v>
      </c>
      <c r="CW109" s="213">
        <f t="shared" si="35"/>
        <v>35.888601780074652</v>
      </c>
      <c r="CX109" s="11"/>
      <c r="CY109" s="10"/>
      <c r="CZ109" s="11"/>
      <c r="DA109" s="10"/>
      <c r="DB109" s="158"/>
      <c r="DC109" s="159"/>
      <c r="DD109" s="158"/>
      <c r="DE109" s="160"/>
      <c r="DF109" s="120"/>
    </row>
    <row r="110" spans="1:110" s="121" customFormat="1" ht="20.100000000000001" hidden="1" customHeight="1">
      <c r="A110" s="162">
        <v>42210</v>
      </c>
      <c r="B110" s="23"/>
      <c r="C110" s="9">
        <v>3</v>
      </c>
      <c r="D110" s="9"/>
      <c r="E110" s="9"/>
      <c r="F110" s="9"/>
      <c r="G110" s="12"/>
      <c r="H110" s="11"/>
      <c r="I110" s="9"/>
      <c r="J110" s="9"/>
      <c r="K110" s="20"/>
      <c r="L110" s="9"/>
      <c r="M110" s="9"/>
      <c r="N110" s="9"/>
      <c r="O110" s="9"/>
      <c r="P110" s="24">
        <f t="shared" si="24"/>
        <v>0</v>
      </c>
      <c r="Q110" s="18">
        <f t="shared" si="25"/>
        <v>0</v>
      </c>
      <c r="R110" s="11"/>
      <c r="S110" s="9"/>
      <c r="T110" s="24">
        <f t="shared" si="28"/>
        <v>0</v>
      </c>
      <c r="U110" s="20"/>
      <c r="V110" s="9"/>
      <c r="W110" s="13"/>
      <c r="X110" s="9"/>
      <c r="Y110" s="9"/>
      <c r="Z110" s="12"/>
      <c r="AA110" s="15"/>
      <c r="AB110" s="200"/>
      <c r="AC110" s="200"/>
      <c r="AD110" s="200"/>
      <c r="AE110" s="200"/>
      <c r="AF110" s="9"/>
      <c r="AG110" s="9"/>
      <c r="AH110" s="9"/>
      <c r="AI110" s="9"/>
      <c r="AJ110" s="12"/>
      <c r="AK110" s="11"/>
      <c r="AL110" s="15"/>
      <c r="AM110" s="24">
        <f t="shared" si="30"/>
        <v>0</v>
      </c>
      <c r="AN110" s="9"/>
      <c r="AO110" s="9"/>
      <c r="AP110" s="172"/>
      <c r="AQ110" s="9"/>
      <c r="AR110" s="9"/>
      <c r="AS110" s="10"/>
      <c r="AT110" s="11"/>
      <c r="AU110" s="10"/>
      <c r="AV110" s="11"/>
      <c r="AW110" s="12"/>
      <c r="AX110" s="11"/>
      <c r="AY110" s="9"/>
      <c r="AZ110" s="9"/>
      <c r="BA110" s="9"/>
      <c r="BB110" s="12"/>
      <c r="BC110" s="11"/>
      <c r="BD110" s="9"/>
      <c r="BE110" s="9"/>
      <c r="BF110" s="10"/>
      <c r="BG110" s="11"/>
      <c r="BH110" s="9"/>
      <c r="BI110" s="10"/>
      <c r="BJ110" s="11"/>
      <c r="BK110" s="9"/>
      <c r="BL110" s="10"/>
      <c r="BM110" s="16"/>
      <c r="BN110" s="16"/>
      <c r="BO110" s="16"/>
      <c r="BP110" s="11"/>
      <c r="BQ110" s="9"/>
      <c r="BR110" s="12"/>
      <c r="BS110" s="11"/>
      <c r="BT110" s="9" t="e">
        <f t="shared" si="34"/>
        <v>#N/A</v>
      </c>
      <c r="BU110" s="9">
        <f t="shared" si="26"/>
        <v>0</v>
      </c>
      <c r="BV110" s="9" t="e">
        <f t="shared" si="29"/>
        <v>#N/A</v>
      </c>
      <c r="BW110" s="9"/>
      <c r="BX110" s="119" t="e">
        <f t="shared" si="27"/>
        <v>#N/A</v>
      </c>
      <c r="BY110" s="11"/>
      <c r="BZ110" s="9"/>
      <c r="CA110" s="10">
        <v>109</v>
      </c>
      <c r="CB110" s="10">
        <f t="shared" si="31"/>
        <v>0</v>
      </c>
      <c r="CC110" s="10">
        <f t="shared" si="32"/>
        <v>0</v>
      </c>
      <c r="CD110" s="119" t="e">
        <f t="shared" si="33"/>
        <v>#DIV/0!</v>
      </c>
      <c r="CE110" s="16"/>
      <c r="CF110" s="16"/>
      <c r="CG110" s="16"/>
      <c r="CH110" s="16"/>
      <c r="CI110" s="16"/>
      <c r="CJ110" s="14"/>
      <c r="CK110" s="11"/>
      <c r="CL110" s="10"/>
      <c r="CM110" s="11"/>
      <c r="CN110" s="10"/>
      <c r="CO110" s="11"/>
      <c r="CP110" s="10"/>
      <c r="CQ110" s="16"/>
      <c r="CR110" s="11"/>
      <c r="CS110" s="10"/>
      <c r="CT110" s="16"/>
      <c r="CU110" s="11"/>
      <c r="CV110" s="9"/>
      <c r="CW110" s="213" t="e">
        <f t="shared" si="35"/>
        <v>#DIV/0!</v>
      </c>
      <c r="CX110" s="11"/>
      <c r="CY110" s="10"/>
      <c r="CZ110" s="11"/>
      <c r="DA110" s="10"/>
      <c r="DB110" s="158"/>
      <c r="DC110" s="159"/>
      <c r="DD110" s="158"/>
      <c r="DE110" s="160"/>
      <c r="DF110" s="120"/>
    </row>
    <row r="111" spans="1:110" s="118" customFormat="1" ht="20.100000000000001" hidden="1" customHeight="1">
      <c r="A111" s="161">
        <v>42211</v>
      </c>
      <c r="B111" s="21">
        <v>0.47916666666666702</v>
      </c>
      <c r="C111" s="1">
        <v>1</v>
      </c>
      <c r="D111" s="1" t="s">
        <v>131</v>
      </c>
      <c r="E111" s="1" t="s">
        <v>135</v>
      </c>
      <c r="F111" s="1" t="s">
        <v>144</v>
      </c>
      <c r="G111" s="4" t="s">
        <v>147</v>
      </c>
      <c r="H111" s="3" t="s">
        <v>175</v>
      </c>
      <c r="I111" s="1">
        <v>20</v>
      </c>
      <c r="J111" s="1" t="s">
        <v>219</v>
      </c>
      <c r="K111" s="19">
        <v>14</v>
      </c>
      <c r="L111" s="1" t="s">
        <v>192</v>
      </c>
      <c r="M111" s="1">
        <v>84</v>
      </c>
      <c r="N111" s="1">
        <v>2700</v>
      </c>
      <c r="O111" s="1">
        <v>1200</v>
      </c>
      <c r="P111" s="22">
        <f t="shared" si="24"/>
        <v>1032</v>
      </c>
      <c r="Q111" s="17">
        <f t="shared" si="25"/>
        <v>3.34368</v>
      </c>
      <c r="R111" s="3">
        <v>808</v>
      </c>
      <c r="S111" s="1">
        <v>1003</v>
      </c>
      <c r="T111" s="22">
        <f t="shared" si="28"/>
        <v>1183.2</v>
      </c>
      <c r="U111" s="19">
        <v>10.4</v>
      </c>
      <c r="V111" s="1">
        <v>195</v>
      </c>
      <c r="W111" s="5">
        <v>0.98599999999999999</v>
      </c>
      <c r="X111" s="1">
        <v>25</v>
      </c>
      <c r="Y111" s="1">
        <v>25</v>
      </c>
      <c r="Z111" s="4">
        <v>6.5</v>
      </c>
      <c r="AA111" s="7">
        <v>5.5</v>
      </c>
      <c r="AB111" s="199">
        <v>-27</v>
      </c>
      <c r="AC111" s="199">
        <v>-29</v>
      </c>
      <c r="AD111" s="199">
        <v>-31</v>
      </c>
      <c r="AE111" s="199">
        <v>-31</v>
      </c>
      <c r="AF111" s="1">
        <v>50</v>
      </c>
      <c r="AG111" s="1"/>
      <c r="AH111" s="1">
        <v>100</v>
      </c>
      <c r="AI111" s="1">
        <v>100</v>
      </c>
      <c r="AJ111" s="4">
        <v>15</v>
      </c>
      <c r="AK111" s="3">
        <v>2080</v>
      </c>
      <c r="AL111" s="7"/>
      <c r="AM111" s="22">
        <f t="shared" si="30"/>
        <v>2080</v>
      </c>
      <c r="AN111" s="1">
        <v>67</v>
      </c>
      <c r="AO111" s="1">
        <v>77</v>
      </c>
      <c r="AP111" s="171">
        <v>4.2</v>
      </c>
      <c r="AQ111" s="1">
        <v>506</v>
      </c>
      <c r="AR111" s="1">
        <v>1190</v>
      </c>
      <c r="AS111" s="2">
        <v>30</v>
      </c>
      <c r="AT111" s="3">
        <v>355</v>
      </c>
      <c r="AU111" s="2">
        <v>65</v>
      </c>
      <c r="AV111" s="3">
        <v>0</v>
      </c>
      <c r="AW111" s="4">
        <v>0</v>
      </c>
      <c r="AX111" s="3">
        <v>5050</v>
      </c>
      <c r="AY111" s="1">
        <v>17</v>
      </c>
      <c r="AZ111" s="1">
        <v>20</v>
      </c>
      <c r="BA111" s="1">
        <v>2</v>
      </c>
      <c r="BB111" s="4">
        <v>97</v>
      </c>
      <c r="BC111" s="3">
        <v>5</v>
      </c>
      <c r="BD111" s="1">
        <v>100</v>
      </c>
      <c r="BE111" s="1">
        <v>151</v>
      </c>
      <c r="BF111" s="2">
        <v>116</v>
      </c>
      <c r="BG111" s="3">
        <v>370</v>
      </c>
      <c r="BH111" s="1">
        <v>1150</v>
      </c>
      <c r="BI111" s="2">
        <v>156</v>
      </c>
      <c r="BJ111" s="3">
        <v>360</v>
      </c>
      <c r="BK111" s="1">
        <v>1110</v>
      </c>
      <c r="BL111" s="2">
        <v>116</v>
      </c>
      <c r="BM111" s="8">
        <v>1200</v>
      </c>
      <c r="BN111" s="8">
        <v>354</v>
      </c>
      <c r="BO111" s="8"/>
      <c r="BP111" s="3">
        <v>3.6</v>
      </c>
      <c r="BQ111" s="1">
        <v>3</v>
      </c>
      <c r="BR111" s="4">
        <v>1.8</v>
      </c>
      <c r="BS111" s="3" t="s">
        <v>163</v>
      </c>
      <c r="BT111" s="1">
        <f t="shared" si="34"/>
        <v>15.6</v>
      </c>
      <c r="BU111" s="1">
        <f t="shared" si="26"/>
        <v>4056</v>
      </c>
      <c r="BV111" s="1">
        <f t="shared" si="29"/>
        <v>7.9560000000000004</v>
      </c>
      <c r="BW111" s="1">
        <v>51</v>
      </c>
      <c r="BX111" s="116">
        <f t="shared" si="27"/>
        <v>1.9615384615384617</v>
      </c>
      <c r="BY111" s="3" t="s">
        <v>165</v>
      </c>
      <c r="BZ111" s="1">
        <v>30</v>
      </c>
      <c r="CA111" s="2">
        <v>109</v>
      </c>
      <c r="CB111" s="2">
        <f t="shared" si="31"/>
        <v>4056</v>
      </c>
      <c r="CC111" s="2">
        <f t="shared" si="32"/>
        <v>32.700000000000003</v>
      </c>
      <c r="CD111" s="116">
        <f t="shared" si="33"/>
        <v>8.0621301775147938</v>
      </c>
      <c r="CE111" s="8">
        <v>41</v>
      </c>
      <c r="CF111" s="8">
        <v>2</v>
      </c>
      <c r="CG111" s="8">
        <v>200</v>
      </c>
      <c r="CH111" s="8">
        <v>2</v>
      </c>
      <c r="CI111" s="8">
        <v>51</v>
      </c>
      <c r="CJ111" s="6">
        <v>15</v>
      </c>
      <c r="CK111" s="3" t="s">
        <v>203</v>
      </c>
      <c r="CL111" s="2"/>
      <c r="CM111" s="3"/>
      <c r="CN111" s="2"/>
      <c r="CO111" s="3" t="s">
        <v>168</v>
      </c>
      <c r="CP111" s="2"/>
      <c r="CQ111" s="8">
        <v>40</v>
      </c>
      <c r="CR111" s="3" t="s">
        <v>185</v>
      </c>
      <c r="CS111" s="2"/>
      <c r="CT111" s="8">
        <v>20</v>
      </c>
      <c r="CU111" s="3" t="s">
        <v>170</v>
      </c>
      <c r="CV111" s="1">
        <v>110</v>
      </c>
      <c r="CW111" s="212">
        <f t="shared" si="35"/>
        <v>32.897884965068428</v>
      </c>
      <c r="CX111" s="3"/>
      <c r="CY111" s="2"/>
      <c r="CZ111" s="3"/>
      <c r="DA111" s="2"/>
      <c r="DB111" s="155"/>
      <c r="DC111" s="156"/>
      <c r="DD111" s="155"/>
      <c r="DE111" s="157"/>
      <c r="DF111" s="117"/>
    </row>
    <row r="112" spans="1:110" s="118" customFormat="1" ht="20.100000000000001" hidden="1" customHeight="1">
      <c r="A112" s="161">
        <v>42211</v>
      </c>
      <c r="B112" s="21">
        <v>0.6875</v>
      </c>
      <c r="C112" s="1">
        <v>1</v>
      </c>
      <c r="D112" s="1" t="s">
        <v>131</v>
      </c>
      <c r="E112" s="1" t="s">
        <v>135</v>
      </c>
      <c r="F112" s="1" t="s">
        <v>144</v>
      </c>
      <c r="G112" s="4" t="s">
        <v>147</v>
      </c>
      <c r="H112" s="3" t="s">
        <v>175</v>
      </c>
      <c r="I112" s="1">
        <v>20</v>
      </c>
      <c r="J112" s="1" t="s">
        <v>219</v>
      </c>
      <c r="K112" s="19">
        <v>13</v>
      </c>
      <c r="L112" s="1" t="s">
        <v>192</v>
      </c>
      <c r="M112" s="1">
        <v>84</v>
      </c>
      <c r="N112" s="1">
        <v>2700</v>
      </c>
      <c r="O112" s="1">
        <v>1200</v>
      </c>
      <c r="P112" s="22">
        <f t="shared" si="24"/>
        <v>1044</v>
      </c>
      <c r="Q112" s="17">
        <f t="shared" si="25"/>
        <v>3.3825599999999998</v>
      </c>
      <c r="R112" s="3">
        <v>807</v>
      </c>
      <c r="S112" s="1">
        <v>1003</v>
      </c>
      <c r="T112" s="22">
        <f t="shared" si="28"/>
        <v>1183.2</v>
      </c>
      <c r="U112" s="19">
        <v>10.4</v>
      </c>
      <c r="V112" s="1">
        <v>195</v>
      </c>
      <c r="W112" s="5">
        <v>0.98599999999999999</v>
      </c>
      <c r="X112" s="1">
        <v>25</v>
      </c>
      <c r="Y112" s="1">
        <v>25</v>
      </c>
      <c r="Z112" s="4">
        <v>6.6</v>
      </c>
      <c r="AA112" s="7">
        <v>4.5</v>
      </c>
      <c r="AB112" s="199">
        <v>-27</v>
      </c>
      <c r="AC112" s="199">
        <v>-30</v>
      </c>
      <c r="AD112" s="199">
        <v>-31</v>
      </c>
      <c r="AE112" s="199">
        <v>-31</v>
      </c>
      <c r="AF112" s="1">
        <v>50</v>
      </c>
      <c r="AG112" s="1"/>
      <c r="AH112" s="1">
        <v>100</v>
      </c>
      <c r="AI112" s="1">
        <v>100</v>
      </c>
      <c r="AJ112" s="4">
        <v>15</v>
      </c>
      <c r="AK112" s="3">
        <v>1880</v>
      </c>
      <c r="AL112" s="7"/>
      <c r="AM112" s="22">
        <f t="shared" si="30"/>
        <v>1880</v>
      </c>
      <c r="AN112" s="1">
        <v>68</v>
      </c>
      <c r="AO112" s="1">
        <v>77</v>
      </c>
      <c r="AP112" s="171">
        <v>4.2</v>
      </c>
      <c r="AQ112" s="1">
        <v>503</v>
      </c>
      <c r="AR112" s="1">
        <v>1160</v>
      </c>
      <c r="AS112" s="2">
        <v>30</v>
      </c>
      <c r="AT112" s="3">
        <v>340</v>
      </c>
      <c r="AU112" s="2">
        <v>62</v>
      </c>
      <c r="AV112" s="3">
        <v>0</v>
      </c>
      <c r="AW112" s="4">
        <v>0</v>
      </c>
      <c r="AX112" s="3">
        <v>4720</v>
      </c>
      <c r="AY112" s="1">
        <v>17</v>
      </c>
      <c r="AZ112" s="1">
        <v>20</v>
      </c>
      <c r="BA112" s="1">
        <v>2</v>
      </c>
      <c r="BB112" s="4">
        <v>97</v>
      </c>
      <c r="BC112" s="3">
        <v>500</v>
      </c>
      <c r="BD112" s="1">
        <v>100</v>
      </c>
      <c r="BE112" s="1">
        <v>151</v>
      </c>
      <c r="BF112" s="2">
        <v>122</v>
      </c>
      <c r="BG112" s="3">
        <v>385</v>
      </c>
      <c r="BH112" s="1">
        <v>1150</v>
      </c>
      <c r="BI112" s="2">
        <v>151</v>
      </c>
      <c r="BJ112" s="3">
        <v>375</v>
      </c>
      <c r="BK112" s="1">
        <v>1110</v>
      </c>
      <c r="BL112" s="2">
        <v>125</v>
      </c>
      <c r="BM112" s="8">
        <v>1200</v>
      </c>
      <c r="BN112" s="8">
        <v>376</v>
      </c>
      <c r="BO112" s="8"/>
      <c r="BP112" s="3">
        <v>3.6</v>
      </c>
      <c r="BQ112" s="1">
        <v>3</v>
      </c>
      <c r="BR112" s="4">
        <v>1.8</v>
      </c>
      <c r="BS112" s="3" t="s">
        <v>163</v>
      </c>
      <c r="BT112" s="1">
        <f t="shared" si="34"/>
        <v>15.6</v>
      </c>
      <c r="BU112" s="1">
        <f t="shared" si="26"/>
        <v>4056</v>
      </c>
      <c r="BV112" s="1">
        <f t="shared" si="29"/>
        <v>7.9560000000000004</v>
      </c>
      <c r="BW112" s="1">
        <v>51</v>
      </c>
      <c r="BX112" s="116">
        <f t="shared" si="27"/>
        <v>1.9615384615384617</v>
      </c>
      <c r="BY112" s="3" t="s">
        <v>165</v>
      </c>
      <c r="BZ112" s="1">
        <v>27</v>
      </c>
      <c r="CA112" s="2">
        <v>109</v>
      </c>
      <c r="CB112" s="2">
        <f t="shared" si="31"/>
        <v>4056</v>
      </c>
      <c r="CC112" s="2">
        <f t="shared" si="32"/>
        <v>29.43</v>
      </c>
      <c r="CD112" s="116">
        <f t="shared" si="33"/>
        <v>7.2559171597633139</v>
      </c>
      <c r="CE112" s="8">
        <v>40</v>
      </c>
      <c r="CF112" s="8">
        <v>2</v>
      </c>
      <c r="CG112" s="8">
        <v>200</v>
      </c>
      <c r="CH112" s="8">
        <v>4</v>
      </c>
      <c r="CI112" s="8">
        <v>52</v>
      </c>
      <c r="CJ112" s="6">
        <v>15</v>
      </c>
      <c r="CK112" s="3" t="s">
        <v>203</v>
      </c>
      <c r="CL112" s="2"/>
      <c r="CM112" s="3"/>
      <c r="CN112" s="2"/>
      <c r="CO112" s="3" t="s">
        <v>168</v>
      </c>
      <c r="CP112" s="2"/>
      <c r="CQ112" s="8">
        <v>40</v>
      </c>
      <c r="CR112" s="3" t="s">
        <v>185</v>
      </c>
      <c r="CS112" s="2"/>
      <c r="CT112" s="8">
        <v>20</v>
      </c>
      <c r="CU112" s="3" t="s">
        <v>170</v>
      </c>
      <c r="CV112" s="1">
        <v>90</v>
      </c>
      <c r="CW112" s="212">
        <f t="shared" si="35"/>
        <v>26.607066836951898</v>
      </c>
      <c r="CX112" s="3"/>
      <c r="CY112" s="2"/>
      <c r="CZ112" s="3"/>
      <c r="DA112" s="2"/>
      <c r="DB112" s="155"/>
      <c r="DC112" s="156"/>
      <c r="DD112" s="155"/>
      <c r="DE112" s="157"/>
      <c r="DF112" s="117"/>
    </row>
    <row r="113" spans="1:110" s="121" customFormat="1" ht="20.100000000000001" hidden="1" customHeight="1">
      <c r="A113" s="162">
        <v>42211</v>
      </c>
      <c r="B113" s="23">
        <v>0.86458333333333404</v>
      </c>
      <c r="C113" s="9">
        <v>4</v>
      </c>
      <c r="D113" s="9" t="s">
        <v>133</v>
      </c>
      <c r="E113" s="9" t="s">
        <v>138</v>
      </c>
      <c r="F113" s="9" t="s">
        <v>139</v>
      </c>
      <c r="G113" s="12"/>
      <c r="H113" s="11" t="s">
        <v>175</v>
      </c>
      <c r="I113" s="9">
        <v>20</v>
      </c>
      <c r="J113" s="9" t="s">
        <v>219</v>
      </c>
      <c r="K113" s="20">
        <v>13.5</v>
      </c>
      <c r="L113" s="9" t="s">
        <v>192</v>
      </c>
      <c r="M113" s="9">
        <v>84</v>
      </c>
      <c r="N113" s="9">
        <v>2720</v>
      </c>
      <c r="O113" s="9">
        <v>1200</v>
      </c>
      <c r="P113" s="24">
        <f t="shared" si="24"/>
        <v>1038</v>
      </c>
      <c r="Q113" s="18">
        <f t="shared" si="25"/>
        <v>3.3880319999999999</v>
      </c>
      <c r="R113" s="11">
        <v>807</v>
      </c>
      <c r="S113" s="9">
        <v>1003</v>
      </c>
      <c r="T113" s="24">
        <f t="shared" si="28"/>
        <v>1183.2</v>
      </c>
      <c r="U113" s="20">
        <v>10.4</v>
      </c>
      <c r="V113" s="9">
        <v>195</v>
      </c>
      <c r="W113" s="13">
        <v>0.98599999999999999</v>
      </c>
      <c r="X113" s="9">
        <v>25</v>
      </c>
      <c r="Y113" s="9">
        <v>25</v>
      </c>
      <c r="Z113" s="12">
        <v>4.5999999999999996</v>
      </c>
      <c r="AA113" s="15">
        <v>6.6</v>
      </c>
      <c r="AB113" s="200">
        <v>-27</v>
      </c>
      <c r="AC113" s="200">
        <v>-31</v>
      </c>
      <c r="AD113" s="200">
        <v>-30</v>
      </c>
      <c r="AE113" s="200">
        <v>-30</v>
      </c>
      <c r="AF113" s="9">
        <v>50</v>
      </c>
      <c r="AG113" s="9"/>
      <c r="AH113" s="9">
        <v>100</v>
      </c>
      <c r="AI113" s="9">
        <v>100</v>
      </c>
      <c r="AJ113" s="12">
        <v>15</v>
      </c>
      <c r="AK113" s="11">
        <v>1918</v>
      </c>
      <c r="AL113" s="15">
        <v>1697</v>
      </c>
      <c r="AM113" s="24">
        <f t="shared" si="30"/>
        <v>221</v>
      </c>
      <c r="AN113" s="9">
        <v>68</v>
      </c>
      <c r="AO113" s="9">
        <v>77</v>
      </c>
      <c r="AP113" s="172">
        <v>4.0199999999999996</v>
      </c>
      <c r="AQ113" s="9">
        <v>517</v>
      </c>
      <c r="AR113" s="9">
        <v>1210</v>
      </c>
      <c r="AS113" s="10">
        <v>30</v>
      </c>
      <c r="AT113" s="11">
        <v>333</v>
      </c>
      <c r="AU113" s="10">
        <v>62</v>
      </c>
      <c r="AV113" s="11">
        <v>0</v>
      </c>
      <c r="AW113" s="12">
        <v>0</v>
      </c>
      <c r="AX113" s="11">
        <v>7345</v>
      </c>
      <c r="AY113" s="9">
        <v>17</v>
      </c>
      <c r="AZ113" s="9">
        <v>20</v>
      </c>
      <c r="BA113" s="9">
        <v>2</v>
      </c>
      <c r="BB113" s="12">
        <v>98</v>
      </c>
      <c r="BC113" s="11">
        <v>5</v>
      </c>
      <c r="BD113" s="9">
        <v>100</v>
      </c>
      <c r="BE113" s="9">
        <v>151</v>
      </c>
      <c r="BF113" s="10">
        <v>123</v>
      </c>
      <c r="BG113" s="11">
        <v>383</v>
      </c>
      <c r="BH113" s="9">
        <v>1434</v>
      </c>
      <c r="BI113" s="10">
        <v>157</v>
      </c>
      <c r="BJ113" s="11">
        <v>371</v>
      </c>
      <c r="BK113" s="9">
        <v>1386</v>
      </c>
      <c r="BL113" s="10">
        <v>119</v>
      </c>
      <c r="BM113" s="16">
        <v>1200</v>
      </c>
      <c r="BN113" s="16">
        <v>368</v>
      </c>
      <c r="BO113" s="16"/>
      <c r="BP113" s="11">
        <v>3.6</v>
      </c>
      <c r="BQ113" s="9">
        <v>3</v>
      </c>
      <c r="BR113" s="12">
        <v>1.8</v>
      </c>
      <c r="BS113" s="11" t="s">
        <v>163</v>
      </c>
      <c r="BT113" s="9">
        <f t="shared" si="34"/>
        <v>15.6</v>
      </c>
      <c r="BU113" s="9">
        <f t="shared" si="26"/>
        <v>4056</v>
      </c>
      <c r="BV113" s="9">
        <f t="shared" si="29"/>
        <v>7.9560000000000004</v>
      </c>
      <c r="BW113" s="9">
        <v>51</v>
      </c>
      <c r="BX113" s="119">
        <f t="shared" si="27"/>
        <v>1.9615384615384617</v>
      </c>
      <c r="BY113" s="11" t="s">
        <v>165</v>
      </c>
      <c r="BZ113" s="9">
        <v>27</v>
      </c>
      <c r="CA113" s="10">
        <v>109</v>
      </c>
      <c r="CB113" s="10">
        <f t="shared" si="31"/>
        <v>4056</v>
      </c>
      <c r="CC113" s="10">
        <f t="shared" si="32"/>
        <v>29.43</v>
      </c>
      <c r="CD113" s="119">
        <f t="shared" si="33"/>
        <v>7.2559171597633139</v>
      </c>
      <c r="CE113" s="16">
        <v>40</v>
      </c>
      <c r="CF113" s="16">
        <v>2</v>
      </c>
      <c r="CG113" s="16">
        <v>200</v>
      </c>
      <c r="CH113" s="16">
        <v>2</v>
      </c>
      <c r="CI113" s="16">
        <v>51</v>
      </c>
      <c r="CJ113" s="14">
        <v>15</v>
      </c>
      <c r="CK113" s="11" t="s">
        <v>203</v>
      </c>
      <c r="CL113" s="10"/>
      <c r="CM113" s="11"/>
      <c r="CN113" s="10"/>
      <c r="CO113" s="11" t="s">
        <v>168</v>
      </c>
      <c r="CP113" s="10"/>
      <c r="CQ113" s="16">
        <v>40</v>
      </c>
      <c r="CR113" s="11"/>
      <c r="CS113" s="10"/>
      <c r="CT113" s="16"/>
      <c r="CU113" s="11" t="s">
        <v>170</v>
      </c>
      <c r="CV113" s="9">
        <v>90.4</v>
      </c>
      <c r="CW113" s="213">
        <f t="shared" si="35"/>
        <v>26.682156484944656</v>
      </c>
      <c r="CX113" s="11"/>
      <c r="CY113" s="10"/>
      <c r="CZ113" s="11"/>
      <c r="DA113" s="10"/>
      <c r="DB113" s="158"/>
      <c r="DC113" s="159"/>
      <c r="DD113" s="158"/>
      <c r="DE113" s="160"/>
      <c r="DF113" s="120"/>
    </row>
    <row r="114" spans="1:110" s="121" customFormat="1" ht="20.100000000000001" hidden="1" customHeight="1">
      <c r="A114" s="162">
        <v>42211</v>
      </c>
      <c r="B114" s="23">
        <v>1.2083333333333399</v>
      </c>
      <c r="C114" s="9">
        <v>4</v>
      </c>
      <c r="D114" s="9" t="s">
        <v>133</v>
      </c>
      <c r="E114" s="9" t="s">
        <v>138</v>
      </c>
      <c r="F114" s="9" t="s">
        <v>139</v>
      </c>
      <c r="G114" s="12"/>
      <c r="H114" s="11" t="s">
        <v>175</v>
      </c>
      <c r="I114" s="9">
        <v>20</v>
      </c>
      <c r="J114" s="9" t="s">
        <v>219</v>
      </c>
      <c r="K114" s="20">
        <v>13</v>
      </c>
      <c r="L114" s="9" t="s">
        <v>192</v>
      </c>
      <c r="M114" s="9">
        <v>84</v>
      </c>
      <c r="N114" s="9">
        <v>2720</v>
      </c>
      <c r="O114" s="9">
        <v>1200</v>
      </c>
      <c r="P114" s="24">
        <f t="shared" si="24"/>
        <v>1044</v>
      </c>
      <c r="Q114" s="18">
        <f t="shared" si="25"/>
        <v>3.407616</v>
      </c>
      <c r="R114" s="11">
        <v>805</v>
      </c>
      <c r="S114" s="9">
        <v>1003</v>
      </c>
      <c r="T114" s="24">
        <f t="shared" si="28"/>
        <v>1183.2</v>
      </c>
      <c r="U114" s="20">
        <v>10.4</v>
      </c>
      <c r="V114" s="9">
        <v>195</v>
      </c>
      <c r="W114" s="13">
        <v>0.98599999999999999</v>
      </c>
      <c r="X114" s="9">
        <v>25</v>
      </c>
      <c r="Y114" s="9">
        <v>25</v>
      </c>
      <c r="Z114" s="12">
        <v>4.5999999999999996</v>
      </c>
      <c r="AA114" s="15">
        <v>6.6</v>
      </c>
      <c r="AB114" s="200">
        <v>-27</v>
      </c>
      <c r="AC114" s="200">
        <v>-32</v>
      </c>
      <c r="AD114" s="200">
        <v>-31</v>
      </c>
      <c r="AE114" s="200">
        <v>-30</v>
      </c>
      <c r="AF114" s="9">
        <v>50</v>
      </c>
      <c r="AG114" s="9"/>
      <c r="AH114" s="9">
        <v>100</v>
      </c>
      <c r="AI114" s="9">
        <v>100</v>
      </c>
      <c r="AJ114" s="12">
        <v>15</v>
      </c>
      <c r="AK114" s="11">
        <v>1850</v>
      </c>
      <c r="AL114" s="15">
        <v>1714</v>
      </c>
      <c r="AM114" s="24">
        <f t="shared" si="30"/>
        <v>136</v>
      </c>
      <c r="AN114" s="9">
        <v>68</v>
      </c>
      <c r="AO114" s="9">
        <v>77</v>
      </c>
      <c r="AP114" s="172">
        <v>4.22</v>
      </c>
      <c r="AQ114" s="9">
        <v>506</v>
      </c>
      <c r="AR114" s="9">
        <v>1122</v>
      </c>
      <c r="AS114" s="10">
        <v>30</v>
      </c>
      <c r="AT114" s="11">
        <v>340</v>
      </c>
      <c r="AU114" s="10">
        <v>63</v>
      </c>
      <c r="AV114" s="11">
        <v>0</v>
      </c>
      <c r="AW114" s="12">
        <v>0</v>
      </c>
      <c r="AX114" s="11">
        <v>5144</v>
      </c>
      <c r="AY114" s="9">
        <v>17</v>
      </c>
      <c r="AZ114" s="9">
        <v>20</v>
      </c>
      <c r="BA114" s="9">
        <v>1.5</v>
      </c>
      <c r="BB114" s="12">
        <v>97</v>
      </c>
      <c r="BC114" s="11">
        <v>5</v>
      </c>
      <c r="BD114" s="9">
        <v>104</v>
      </c>
      <c r="BE114" s="9">
        <v>151</v>
      </c>
      <c r="BF114" s="10">
        <v>124</v>
      </c>
      <c r="BG114" s="11">
        <v>392</v>
      </c>
      <c r="BH114" s="9">
        <v>1150</v>
      </c>
      <c r="BI114" s="10">
        <v>148</v>
      </c>
      <c r="BJ114" s="11">
        <v>387</v>
      </c>
      <c r="BK114" s="9">
        <v>1110</v>
      </c>
      <c r="BL114" s="10">
        <v>121</v>
      </c>
      <c r="BM114" s="16">
        <v>1200</v>
      </c>
      <c r="BN114" s="16">
        <v>384</v>
      </c>
      <c r="BO114" s="16"/>
      <c r="BP114" s="11">
        <v>3.6</v>
      </c>
      <c r="BQ114" s="9">
        <v>3</v>
      </c>
      <c r="BR114" s="12">
        <v>1.8</v>
      </c>
      <c r="BS114" s="11" t="s">
        <v>164</v>
      </c>
      <c r="BT114" s="9">
        <f t="shared" si="34"/>
        <v>16.64</v>
      </c>
      <c r="BU114" s="9">
        <f t="shared" si="26"/>
        <v>4056</v>
      </c>
      <c r="BV114" s="9">
        <f t="shared" si="29"/>
        <v>8.4863999999999997</v>
      </c>
      <c r="BW114" s="9">
        <v>51</v>
      </c>
      <c r="BX114" s="119">
        <f t="shared" si="27"/>
        <v>2.0923076923076924</v>
      </c>
      <c r="BY114" s="11" t="s">
        <v>165</v>
      </c>
      <c r="BZ114" s="9">
        <v>27</v>
      </c>
      <c r="CA114" s="10">
        <v>109</v>
      </c>
      <c r="CB114" s="10">
        <f t="shared" si="31"/>
        <v>4056</v>
      </c>
      <c r="CC114" s="10">
        <f t="shared" si="32"/>
        <v>29.43</v>
      </c>
      <c r="CD114" s="119">
        <f t="shared" si="33"/>
        <v>7.2559171597633139</v>
      </c>
      <c r="CE114" s="16">
        <v>41</v>
      </c>
      <c r="CF114" s="16">
        <v>2</v>
      </c>
      <c r="CG114" s="16">
        <v>200</v>
      </c>
      <c r="CH114" s="16">
        <v>2</v>
      </c>
      <c r="CI114" s="16">
        <v>51</v>
      </c>
      <c r="CJ114" s="14">
        <v>15</v>
      </c>
      <c r="CK114" s="11" t="s">
        <v>203</v>
      </c>
      <c r="CL114" s="10"/>
      <c r="CM114" s="11"/>
      <c r="CN114" s="10"/>
      <c r="CO114" s="11" t="s">
        <v>168</v>
      </c>
      <c r="CP114" s="10"/>
      <c r="CQ114" s="16">
        <v>40</v>
      </c>
      <c r="CR114" s="11"/>
      <c r="CS114" s="10"/>
      <c r="CT114" s="16"/>
      <c r="CU114" s="11" t="s">
        <v>169</v>
      </c>
      <c r="CV114" s="9">
        <v>90.4</v>
      </c>
      <c r="CW114" s="213">
        <f t="shared" si="35"/>
        <v>26.528810758019684</v>
      </c>
      <c r="CX114" s="11"/>
      <c r="CY114" s="10"/>
      <c r="CZ114" s="11"/>
      <c r="DA114" s="10"/>
      <c r="DB114" s="158"/>
      <c r="DC114" s="159"/>
      <c r="DD114" s="158"/>
      <c r="DE114" s="160"/>
      <c r="DF114" s="120"/>
    </row>
    <row r="115" spans="1:110" s="118" customFormat="1" ht="20.100000000000001" hidden="1" customHeight="1">
      <c r="A115" s="161">
        <v>42212</v>
      </c>
      <c r="B115" s="21">
        <v>0.72916666666666696</v>
      </c>
      <c r="C115" s="1">
        <v>2</v>
      </c>
      <c r="D115" s="1" t="s">
        <v>132</v>
      </c>
      <c r="E115" s="1" t="s">
        <v>134</v>
      </c>
      <c r="F115" s="1" t="s">
        <v>140</v>
      </c>
      <c r="G115" s="4" t="s">
        <v>145</v>
      </c>
      <c r="H115" s="3" t="s">
        <v>172</v>
      </c>
      <c r="I115" s="1">
        <v>17</v>
      </c>
      <c r="J115" s="1" t="s">
        <v>219</v>
      </c>
      <c r="K115" s="19">
        <v>14</v>
      </c>
      <c r="L115" s="1"/>
      <c r="M115" s="1">
        <v>80</v>
      </c>
      <c r="N115" s="1">
        <v>2700</v>
      </c>
      <c r="O115" s="1">
        <v>1500</v>
      </c>
      <c r="P115" s="22">
        <f t="shared" si="24"/>
        <v>1290</v>
      </c>
      <c r="Q115" s="17">
        <f t="shared" si="25"/>
        <v>3.5526599999999999</v>
      </c>
      <c r="R115" s="3">
        <v>1006</v>
      </c>
      <c r="S115" s="1">
        <v>1003</v>
      </c>
      <c r="T115" s="22">
        <f t="shared" si="28"/>
        <v>1473</v>
      </c>
      <c r="U115" s="19">
        <v>11</v>
      </c>
      <c r="V115" s="1">
        <v>301</v>
      </c>
      <c r="W115" s="5">
        <v>0.98199999999999998</v>
      </c>
      <c r="X115" s="1">
        <v>25</v>
      </c>
      <c r="Y115" s="1">
        <v>25</v>
      </c>
      <c r="Z115" s="4">
        <v>6.5</v>
      </c>
      <c r="AA115" s="7">
        <v>4.4000000000000004</v>
      </c>
      <c r="AB115" s="199">
        <v>-28</v>
      </c>
      <c r="AC115" s="199">
        <v>-32</v>
      </c>
      <c r="AD115" s="199">
        <v>-32</v>
      </c>
      <c r="AE115" s="199">
        <v>-31</v>
      </c>
      <c r="AF115" s="1">
        <v>50</v>
      </c>
      <c r="AG115" s="1"/>
      <c r="AH115" s="1">
        <v>100</v>
      </c>
      <c r="AI115" s="1">
        <v>100</v>
      </c>
      <c r="AJ115" s="4">
        <v>15</v>
      </c>
      <c r="AK115" s="3">
        <v>2100</v>
      </c>
      <c r="AL115" s="7">
        <v>1420</v>
      </c>
      <c r="AM115" s="22">
        <f t="shared" si="30"/>
        <v>680</v>
      </c>
      <c r="AN115" s="1">
        <v>68</v>
      </c>
      <c r="AO115" s="1">
        <v>77</v>
      </c>
      <c r="AP115" s="171">
        <v>4.4000000000000004</v>
      </c>
      <c r="AQ115" s="1">
        <v>503</v>
      </c>
      <c r="AR115" s="1">
        <v>180</v>
      </c>
      <c r="AS115" s="2">
        <v>39</v>
      </c>
      <c r="AT115" s="3">
        <v>355</v>
      </c>
      <c r="AU115" s="2">
        <v>58</v>
      </c>
      <c r="AV115" s="3">
        <v>0</v>
      </c>
      <c r="AW115" s="4">
        <v>0</v>
      </c>
      <c r="AX115" s="3">
        <v>4640</v>
      </c>
      <c r="AY115" s="1">
        <v>12</v>
      </c>
      <c r="AZ115" s="1">
        <v>21</v>
      </c>
      <c r="BA115" s="1">
        <v>1</v>
      </c>
      <c r="BB115" s="4">
        <v>97</v>
      </c>
      <c r="BC115" s="3">
        <v>5</v>
      </c>
      <c r="BD115" s="1">
        <v>104</v>
      </c>
      <c r="BE115" s="1">
        <v>147</v>
      </c>
      <c r="BF115" s="2">
        <v>156</v>
      </c>
      <c r="BG115" s="3">
        <v>400</v>
      </c>
      <c r="BH115" s="1">
        <v>1492</v>
      </c>
      <c r="BI115" s="2">
        <v>178</v>
      </c>
      <c r="BJ115" s="3">
        <v>390</v>
      </c>
      <c r="BK115" s="1">
        <v>1461</v>
      </c>
      <c r="BL115" s="2">
        <v>146</v>
      </c>
      <c r="BM115" s="8">
        <v>1200</v>
      </c>
      <c r="BN115" s="8">
        <v>409</v>
      </c>
      <c r="BO115" s="8" t="s">
        <v>255</v>
      </c>
      <c r="BP115" s="3">
        <v>3.6</v>
      </c>
      <c r="BQ115" s="1">
        <v>3</v>
      </c>
      <c r="BR115" s="4">
        <v>1.8</v>
      </c>
      <c r="BS115" s="3" t="s">
        <v>163</v>
      </c>
      <c r="BT115" s="1">
        <f t="shared" si="34"/>
        <v>15.6</v>
      </c>
      <c r="BU115" s="1">
        <f t="shared" si="26"/>
        <v>5070</v>
      </c>
      <c r="BV115" s="1">
        <f t="shared" si="29"/>
        <v>6.3959999999999999</v>
      </c>
      <c r="BW115" s="1">
        <v>41</v>
      </c>
      <c r="BX115" s="116">
        <f t="shared" si="27"/>
        <v>1.2615384615384615</v>
      </c>
      <c r="BY115" s="3" t="s">
        <v>165</v>
      </c>
      <c r="BZ115" s="1">
        <v>32</v>
      </c>
      <c r="CA115" s="2">
        <v>109</v>
      </c>
      <c r="CB115" s="2">
        <f t="shared" si="31"/>
        <v>5070</v>
      </c>
      <c r="CC115" s="2">
        <f t="shared" si="32"/>
        <v>34.880000000000003</v>
      </c>
      <c r="CD115" s="116">
        <f t="shared" si="33"/>
        <v>6.8796844181459571</v>
      </c>
      <c r="CE115" s="8">
        <v>40</v>
      </c>
      <c r="CF115" s="8">
        <v>2</v>
      </c>
      <c r="CG115" s="8">
        <v>191</v>
      </c>
      <c r="CH115" s="8">
        <v>0</v>
      </c>
      <c r="CI115" s="8">
        <v>55</v>
      </c>
      <c r="CJ115" s="6">
        <v>15</v>
      </c>
      <c r="CK115" s="3" t="s">
        <v>203</v>
      </c>
      <c r="CL115" s="2"/>
      <c r="CM115" s="3"/>
      <c r="CN115" s="2"/>
      <c r="CO115" s="3" t="s">
        <v>168</v>
      </c>
      <c r="CP115" s="2"/>
      <c r="CQ115" s="8">
        <v>20</v>
      </c>
      <c r="CR115" s="3" t="s">
        <v>184</v>
      </c>
      <c r="CS115" s="2">
        <v>2.8</v>
      </c>
      <c r="CT115" s="8">
        <v>30</v>
      </c>
      <c r="CU115" s="3"/>
      <c r="CV115" s="1"/>
      <c r="CW115" s="212">
        <f t="shared" si="35"/>
        <v>0</v>
      </c>
      <c r="CX115" s="3"/>
      <c r="CY115" s="2"/>
      <c r="CZ115" s="3"/>
      <c r="DA115" s="2"/>
      <c r="DB115" s="155"/>
      <c r="DC115" s="156"/>
      <c r="DD115" s="155"/>
      <c r="DE115" s="157"/>
      <c r="DF115" s="117"/>
    </row>
    <row r="116" spans="1:110" s="118" customFormat="1" ht="20.100000000000001" hidden="1" customHeight="1">
      <c r="A116" s="161">
        <v>42212</v>
      </c>
      <c r="B116" s="21"/>
      <c r="C116" s="1">
        <v>2</v>
      </c>
      <c r="D116" s="1"/>
      <c r="E116" s="1"/>
      <c r="F116" s="1"/>
      <c r="G116" s="4"/>
      <c r="H116" s="3"/>
      <c r="I116" s="1"/>
      <c r="J116" s="1"/>
      <c r="K116" s="19"/>
      <c r="L116" s="1"/>
      <c r="M116" s="1"/>
      <c r="N116" s="1"/>
      <c r="O116" s="1"/>
      <c r="P116" s="22">
        <f t="shared" si="24"/>
        <v>0</v>
      </c>
      <c r="Q116" s="17">
        <f t="shared" si="25"/>
        <v>0</v>
      </c>
      <c r="R116" s="3"/>
      <c r="S116" s="1"/>
      <c r="T116" s="22">
        <f t="shared" si="28"/>
        <v>0</v>
      </c>
      <c r="U116" s="19"/>
      <c r="V116" s="1"/>
      <c r="W116" s="5"/>
      <c r="X116" s="1"/>
      <c r="Y116" s="1"/>
      <c r="Z116" s="4"/>
      <c r="AA116" s="7"/>
      <c r="AB116" s="199"/>
      <c r="AC116" s="199"/>
      <c r="AD116" s="199"/>
      <c r="AE116" s="199"/>
      <c r="AF116" s="1"/>
      <c r="AG116" s="1"/>
      <c r="AH116" s="1"/>
      <c r="AI116" s="1"/>
      <c r="AJ116" s="4"/>
      <c r="AK116" s="3"/>
      <c r="AL116" s="7"/>
      <c r="AM116" s="22">
        <f t="shared" si="30"/>
        <v>0</v>
      </c>
      <c r="AN116" s="1"/>
      <c r="AO116" s="1"/>
      <c r="AP116" s="171"/>
      <c r="AQ116" s="1"/>
      <c r="AR116" s="1"/>
      <c r="AS116" s="2"/>
      <c r="AT116" s="3"/>
      <c r="AU116" s="2"/>
      <c r="AV116" s="3"/>
      <c r="AW116" s="4"/>
      <c r="AX116" s="3"/>
      <c r="AY116" s="1"/>
      <c r="AZ116" s="1"/>
      <c r="BA116" s="1"/>
      <c r="BB116" s="4"/>
      <c r="BC116" s="3"/>
      <c r="BD116" s="1"/>
      <c r="BE116" s="1"/>
      <c r="BF116" s="2"/>
      <c r="BG116" s="3"/>
      <c r="BH116" s="1"/>
      <c r="BI116" s="2"/>
      <c r="BJ116" s="3"/>
      <c r="BK116" s="1"/>
      <c r="BL116" s="2"/>
      <c r="BM116" s="8"/>
      <c r="BN116" s="8"/>
      <c r="BO116" s="8"/>
      <c r="BP116" s="3"/>
      <c r="BQ116" s="1"/>
      <c r="BR116" s="4"/>
      <c r="BS116" s="3"/>
      <c r="BT116" s="1" t="e">
        <f t="shared" si="34"/>
        <v>#N/A</v>
      </c>
      <c r="BU116" s="1">
        <f t="shared" si="26"/>
        <v>0</v>
      </c>
      <c r="BV116" s="1" t="e">
        <f t="shared" si="29"/>
        <v>#N/A</v>
      </c>
      <c r="BW116" s="1"/>
      <c r="BX116" s="116" t="e">
        <f t="shared" si="27"/>
        <v>#N/A</v>
      </c>
      <c r="BY116" s="3"/>
      <c r="BZ116" s="1"/>
      <c r="CA116" s="2">
        <v>109</v>
      </c>
      <c r="CB116" s="2">
        <f t="shared" si="31"/>
        <v>0</v>
      </c>
      <c r="CC116" s="2">
        <f t="shared" si="32"/>
        <v>0</v>
      </c>
      <c r="CD116" s="116" t="e">
        <f t="shared" si="33"/>
        <v>#DIV/0!</v>
      </c>
      <c r="CE116" s="8"/>
      <c r="CF116" s="8"/>
      <c r="CG116" s="8"/>
      <c r="CH116" s="8"/>
      <c r="CI116" s="8"/>
      <c r="CJ116" s="6"/>
      <c r="CK116" s="3"/>
      <c r="CL116" s="2"/>
      <c r="CM116" s="3"/>
      <c r="CN116" s="2"/>
      <c r="CO116" s="3"/>
      <c r="CP116" s="2"/>
      <c r="CQ116" s="8"/>
      <c r="CR116" s="3"/>
      <c r="CS116" s="2"/>
      <c r="CT116" s="8"/>
      <c r="CU116" s="3"/>
      <c r="CV116" s="1"/>
      <c r="CW116" s="212" t="e">
        <f t="shared" si="35"/>
        <v>#DIV/0!</v>
      </c>
      <c r="CX116" s="3"/>
      <c r="CY116" s="2"/>
      <c r="CZ116" s="3"/>
      <c r="DA116" s="2"/>
      <c r="DB116" s="155"/>
      <c r="DC116" s="156"/>
      <c r="DD116" s="155"/>
      <c r="DE116" s="157"/>
      <c r="DF116" s="117"/>
    </row>
    <row r="117" spans="1:110" s="121" customFormat="1" ht="20.100000000000001" hidden="1" customHeight="1">
      <c r="A117" s="162">
        <v>42212</v>
      </c>
      <c r="B117" s="23"/>
      <c r="C117" s="9">
        <v>1</v>
      </c>
      <c r="D117" s="9"/>
      <c r="E117" s="9"/>
      <c r="F117" s="9"/>
      <c r="G117" s="12"/>
      <c r="H117" s="11"/>
      <c r="I117" s="9"/>
      <c r="J117" s="9"/>
      <c r="K117" s="20"/>
      <c r="L117" s="9"/>
      <c r="M117" s="9"/>
      <c r="N117" s="9"/>
      <c r="O117" s="9"/>
      <c r="P117" s="24">
        <f t="shared" si="24"/>
        <v>0</v>
      </c>
      <c r="Q117" s="18">
        <f t="shared" si="25"/>
        <v>0</v>
      </c>
      <c r="R117" s="11"/>
      <c r="S117" s="9"/>
      <c r="T117" s="24">
        <f t="shared" si="28"/>
        <v>0</v>
      </c>
      <c r="U117" s="20"/>
      <c r="V117" s="9"/>
      <c r="W117" s="13"/>
      <c r="X117" s="9"/>
      <c r="Y117" s="9"/>
      <c r="Z117" s="12"/>
      <c r="AA117" s="15"/>
      <c r="AB117" s="200"/>
      <c r="AC117" s="200"/>
      <c r="AD117" s="200"/>
      <c r="AE117" s="200"/>
      <c r="AF117" s="9"/>
      <c r="AG117" s="9"/>
      <c r="AH117" s="9"/>
      <c r="AI117" s="9"/>
      <c r="AJ117" s="12"/>
      <c r="AK117" s="11"/>
      <c r="AL117" s="15"/>
      <c r="AM117" s="24">
        <f t="shared" si="30"/>
        <v>0</v>
      </c>
      <c r="AN117" s="9"/>
      <c r="AO117" s="9"/>
      <c r="AP117" s="172"/>
      <c r="AQ117" s="9"/>
      <c r="AR117" s="9"/>
      <c r="AS117" s="10"/>
      <c r="AT117" s="11"/>
      <c r="AU117" s="10"/>
      <c r="AV117" s="11"/>
      <c r="AW117" s="12"/>
      <c r="AX117" s="11"/>
      <c r="AY117" s="9"/>
      <c r="AZ117" s="9"/>
      <c r="BA117" s="9"/>
      <c r="BB117" s="12"/>
      <c r="BC117" s="11"/>
      <c r="BD117" s="9"/>
      <c r="BE117" s="9"/>
      <c r="BF117" s="10"/>
      <c r="BG117" s="11"/>
      <c r="BH117" s="9"/>
      <c r="BI117" s="10"/>
      <c r="BJ117" s="11"/>
      <c r="BK117" s="9"/>
      <c r="BL117" s="10"/>
      <c r="BM117" s="16"/>
      <c r="BN117" s="16"/>
      <c r="BO117" s="16"/>
      <c r="BP117" s="11"/>
      <c r="BQ117" s="9"/>
      <c r="BR117" s="12"/>
      <c r="BS117" s="11"/>
      <c r="BT117" s="9" t="e">
        <f t="shared" si="34"/>
        <v>#N/A</v>
      </c>
      <c r="BU117" s="9">
        <f t="shared" si="26"/>
        <v>0</v>
      </c>
      <c r="BV117" s="9" t="e">
        <f t="shared" si="29"/>
        <v>#N/A</v>
      </c>
      <c r="BW117" s="9"/>
      <c r="BX117" s="119" t="e">
        <f t="shared" si="27"/>
        <v>#N/A</v>
      </c>
      <c r="BY117" s="11"/>
      <c r="BZ117" s="9"/>
      <c r="CA117" s="10">
        <v>109</v>
      </c>
      <c r="CB117" s="10">
        <f t="shared" si="31"/>
        <v>0</v>
      </c>
      <c r="CC117" s="10">
        <f t="shared" si="32"/>
        <v>0</v>
      </c>
      <c r="CD117" s="119" t="e">
        <f t="shared" si="33"/>
        <v>#DIV/0!</v>
      </c>
      <c r="CE117" s="16"/>
      <c r="CF117" s="16"/>
      <c r="CG117" s="16"/>
      <c r="CH117" s="16"/>
      <c r="CI117" s="16"/>
      <c r="CJ117" s="14"/>
      <c r="CK117" s="11"/>
      <c r="CL117" s="10"/>
      <c r="CM117" s="11"/>
      <c r="CN117" s="10"/>
      <c r="CO117" s="11"/>
      <c r="CP117" s="10"/>
      <c r="CQ117" s="16"/>
      <c r="CR117" s="11"/>
      <c r="CS117" s="10"/>
      <c r="CT117" s="16"/>
      <c r="CU117" s="11"/>
      <c r="CV117" s="9"/>
      <c r="CW117" s="213" t="e">
        <f t="shared" si="35"/>
        <v>#DIV/0!</v>
      </c>
      <c r="CX117" s="11"/>
      <c r="CY117" s="10"/>
      <c r="CZ117" s="11"/>
      <c r="DA117" s="10"/>
      <c r="DB117" s="158"/>
      <c r="DC117" s="159"/>
      <c r="DD117" s="158"/>
      <c r="DE117" s="160"/>
      <c r="DF117" s="120"/>
    </row>
    <row r="118" spans="1:110" s="121" customFormat="1" ht="20.100000000000001" hidden="1" customHeight="1">
      <c r="A118" s="162">
        <v>42212</v>
      </c>
      <c r="B118" s="23">
        <v>1.2291666666666701</v>
      </c>
      <c r="C118" s="9">
        <v>1</v>
      </c>
      <c r="D118" s="9" t="s">
        <v>131</v>
      </c>
      <c r="E118" s="9" t="s">
        <v>135</v>
      </c>
      <c r="F118" s="9" t="s">
        <v>144</v>
      </c>
      <c r="G118" s="12" t="s">
        <v>147</v>
      </c>
      <c r="H118" s="11" t="s">
        <v>172</v>
      </c>
      <c r="I118" s="9">
        <v>17</v>
      </c>
      <c r="J118" s="9" t="s">
        <v>219</v>
      </c>
      <c r="K118" s="20">
        <v>13.5</v>
      </c>
      <c r="L118" s="9"/>
      <c r="M118" s="9">
        <v>80</v>
      </c>
      <c r="N118" s="9">
        <v>2700</v>
      </c>
      <c r="O118" s="9">
        <v>1500</v>
      </c>
      <c r="P118" s="24">
        <f t="shared" si="24"/>
        <v>1297.5</v>
      </c>
      <c r="Q118" s="18">
        <f t="shared" si="25"/>
        <v>3.573315</v>
      </c>
      <c r="R118" s="11">
        <v>1007</v>
      </c>
      <c r="S118" s="9">
        <v>1003</v>
      </c>
      <c r="T118" s="24">
        <f t="shared" si="28"/>
        <v>1470</v>
      </c>
      <c r="U118" s="20">
        <v>11</v>
      </c>
      <c r="V118" s="9">
        <v>300</v>
      </c>
      <c r="W118" s="13">
        <v>0.98</v>
      </c>
      <c r="X118" s="9">
        <v>25</v>
      </c>
      <c r="Y118" s="9">
        <v>255</v>
      </c>
      <c r="Z118" s="12">
        <v>6.5</v>
      </c>
      <c r="AA118" s="15">
        <v>4.0999999999999996</v>
      </c>
      <c r="AB118" s="200">
        <v>-27</v>
      </c>
      <c r="AC118" s="200">
        <v>-32</v>
      </c>
      <c r="AD118" s="200">
        <v>-32</v>
      </c>
      <c r="AE118" s="200">
        <v>-32</v>
      </c>
      <c r="AF118" s="9">
        <v>50</v>
      </c>
      <c r="AG118" s="9"/>
      <c r="AH118" s="9">
        <v>100</v>
      </c>
      <c r="AI118" s="9">
        <v>100</v>
      </c>
      <c r="AJ118" s="12">
        <v>15</v>
      </c>
      <c r="AK118" s="11">
        <v>2030</v>
      </c>
      <c r="AL118" s="15">
        <v>1450</v>
      </c>
      <c r="AM118" s="24">
        <f t="shared" si="30"/>
        <v>580</v>
      </c>
      <c r="AN118" s="9">
        <v>68</v>
      </c>
      <c r="AO118" s="9">
        <v>77</v>
      </c>
      <c r="AP118" s="172">
        <v>4.4000000000000004</v>
      </c>
      <c r="AQ118" s="9">
        <v>400</v>
      </c>
      <c r="AR118" s="9">
        <v>935</v>
      </c>
      <c r="AS118" s="10">
        <v>30</v>
      </c>
      <c r="AT118" s="11">
        <v>327</v>
      </c>
      <c r="AU118" s="10">
        <v>53</v>
      </c>
      <c r="AV118" s="11">
        <v>0</v>
      </c>
      <c r="AW118" s="12">
        <v>0</v>
      </c>
      <c r="AX118" s="11">
        <v>4540</v>
      </c>
      <c r="AY118" s="9">
        <v>18</v>
      </c>
      <c r="AZ118" s="9">
        <v>15</v>
      </c>
      <c r="BA118" s="9">
        <v>1</v>
      </c>
      <c r="BB118" s="12">
        <v>97</v>
      </c>
      <c r="BC118" s="11">
        <v>5</v>
      </c>
      <c r="BD118" s="9">
        <v>99</v>
      </c>
      <c r="BE118" s="9">
        <v>151</v>
      </c>
      <c r="BF118" s="10">
        <v>117</v>
      </c>
      <c r="BG118" s="11">
        <v>405</v>
      </c>
      <c r="BH118" s="9">
        <v>1524</v>
      </c>
      <c r="BI118" s="10">
        <v>188</v>
      </c>
      <c r="BJ118" s="11">
        <v>395</v>
      </c>
      <c r="BK118" s="9">
        <v>1486</v>
      </c>
      <c r="BL118" s="10">
        <v>157</v>
      </c>
      <c r="BM118" s="16">
        <v>1200</v>
      </c>
      <c r="BN118" s="16">
        <v>390</v>
      </c>
      <c r="BO118" s="16" t="s">
        <v>255</v>
      </c>
      <c r="BP118" s="11">
        <v>3.6</v>
      </c>
      <c r="BQ118" s="9">
        <v>3</v>
      </c>
      <c r="BR118" s="12">
        <v>1.8</v>
      </c>
      <c r="BS118" s="11" t="s">
        <v>163</v>
      </c>
      <c r="BT118" s="9">
        <f t="shared" si="34"/>
        <v>15.6</v>
      </c>
      <c r="BU118" s="9">
        <f t="shared" si="26"/>
        <v>5070</v>
      </c>
      <c r="BV118" s="9">
        <f t="shared" si="29"/>
        <v>5.9279999999999999</v>
      </c>
      <c r="BW118" s="9">
        <v>38</v>
      </c>
      <c r="BX118" s="119">
        <f t="shared" si="27"/>
        <v>1.1692307692307693</v>
      </c>
      <c r="BY118" s="11" t="s">
        <v>165</v>
      </c>
      <c r="BZ118" s="9">
        <v>35</v>
      </c>
      <c r="CA118" s="10">
        <v>109</v>
      </c>
      <c r="CB118" s="10">
        <f t="shared" si="31"/>
        <v>5070</v>
      </c>
      <c r="CC118" s="10">
        <f t="shared" si="32"/>
        <v>38.15</v>
      </c>
      <c r="CD118" s="119">
        <f t="shared" si="33"/>
        <v>7.5246548323471396</v>
      </c>
      <c r="CE118" s="16">
        <v>39</v>
      </c>
      <c r="CF118" s="16">
        <v>2</v>
      </c>
      <c r="CG118" s="16">
        <v>198</v>
      </c>
      <c r="CH118" s="16">
        <v>2</v>
      </c>
      <c r="CI118" s="16">
        <v>54</v>
      </c>
      <c r="CJ118" s="14">
        <v>15</v>
      </c>
      <c r="CK118" s="11" t="s">
        <v>203</v>
      </c>
      <c r="CL118" s="10"/>
      <c r="CM118" s="11"/>
      <c r="CN118" s="10"/>
      <c r="CO118" s="11" t="s">
        <v>168</v>
      </c>
      <c r="CP118" s="10"/>
      <c r="CQ118" s="16">
        <v>20</v>
      </c>
      <c r="CR118" s="11" t="s">
        <v>184</v>
      </c>
      <c r="CS118" s="10">
        <v>2.8</v>
      </c>
      <c r="CT118" s="16">
        <v>30</v>
      </c>
      <c r="CU118" s="11"/>
      <c r="CV118" s="9"/>
      <c r="CW118" s="213">
        <f t="shared" si="35"/>
        <v>0</v>
      </c>
      <c r="CX118" s="11"/>
      <c r="CY118" s="10"/>
      <c r="CZ118" s="11"/>
      <c r="DA118" s="10"/>
      <c r="DB118" s="158"/>
      <c r="DC118" s="159"/>
      <c r="DD118" s="158"/>
      <c r="DE118" s="160"/>
      <c r="DF118" s="120"/>
    </row>
    <row r="119" spans="1:110" s="118" customFormat="1" ht="20.100000000000001" hidden="1" customHeight="1">
      <c r="A119" s="161">
        <v>42213</v>
      </c>
      <c r="B119" s="21">
        <v>0.59375</v>
      </c>
      <c r="C119" s="1">
        <v>3</v>
      </c>
      <c r="D119" s="1" t="s">
        <v>136</v>
      </c>
      <c r="E119" s="1" t="s">
        <v>136</v>
      </c>
      <c r="F119" s="1" t="s">
        <v>141</v>
      </c>
      <c r="G119" s="4" t="s">
        <v>142</v>
      </c>
      <c r="H119" s="3" t="s">
        <v>172</v>
      </c>
      <c r="I119" s="1">
        <v>17</v>
      </c>
      <c r="J119" s="1" t="s">
        <v>219</v>
      </c>
      <c r="K119" s="19">
        <v>13.5</v>
      </c>
      <c r="L119" s="1"/>
      <c r="M119" s="1">
        <v>80</v>
      </c>
      <c r="N119" s="1">
        <v>2700</v>
      </c>
      <c r="O119" s="1">
        <v>1400</v>
      </c>
      <c r="P119" s="22">
        <f t="shared" si="24"/>
        <v>1211</v>
      </c>
      <c r="Q119" s="17">
        <f t="shared" si="25"/>
        <v>3.3350939999999998</v>
      </c>
      <c r="R119" s="3">
        <v>938.5</v>
      </c>
      <c r="S119" s="1">
        <v>1003</v>
      </c>
      <c r="T119" s="22">
        <f t="shared" si="28"/>
        <v>1372</v>
      </c>
      <c r="U119" s="19">
        <v>10.8</v>
      </c>
      <c r="V119" s="1">
        <v>261</v>
      </c>
      <c r="W119" s="5">
        <v>0.98</v>
      </c>
      <c r="X119" s="1">
        <v>25</v>
      </c>
      <c r="Y119" s="1">
        <v>25</v>
      </c>
      <c r="Z119" s="4">
        <v>6.4</v>
      </c>
      <c r="AA119" s="7">
        <v>4</v>
      </c>
      <c r="AB119" s="199">
        <v>-27</v>
      </c>
      <c r="AC119" s="199">
        <v>-31</v>
      </c>
      <c r="AD119" s="199">
        <v>-31</v>
      </c>
      <c r="AE119" s="199">
        <v>-32</v>
      </c>
      <c r="AF119" s="1">
        <v>50</v>
      </c>
      <c r="AG119" s="1"/>
      <c r="AH119" s="1">
        <v>100</v>
      </c>
      <c r="AI119" s="1">
        <v>100</v>
      </c>
      <c r="AJ119" s="4">
        <v>15</v>
      </c>
      <c r="AK119" s="3">
        <v>1933</v>
      </c>
      <c r="AL119" s="7">
        <v>1341</v>
      </c>
      <c r="AM119" s="22">
        <f t="shared" si="30"/>
        <v>592</v>
      </c>
      <c r="AN119" s="1">
        <v>65</v>
      </c>
      <c r="AO119" s="1">
        <v>77</v>
      </c>
      <c r="AP119" s="171">
        <v>4.4000000000000004</v>
      </c>
      <c r="AQ119" s="1">
        <v>382</v>
      </c>
      <c r="AR119" s="1">
        <v>704</v>
      </c>
      <c r="AS119" s="2">
        <v>35</v>
      </c>
      <c r="AT119" s="3">
        <v>315</v>
      </c>
      <c r="AU119" s="2">
        <v>53</v>
      </c>
      <c r="AV119" s="3">
        <v>0</v>
      </c>
      <c r="AW119" s="4">
        <v>0</v>
      </c>
      <c r="AX119" s="3">
        <v>4536</v>
      </c>
      <c r="AY119" s="1">
        <v>18</v>
      </c>
      <c r="AZ119" s="1">
        <v>15</v>
      </c>
      <c r="BA119" s="1">
        <v>1</v>
      </c>
      <c r="BB119" s="4">
        <v>97</v>
      </c>
      <c r="BC119" s="3">
        <v>4.3</v>
      </c>
      <c r="BD119" s="1">
        <v>98</v>
      </c>
      <c r="BE119" s="1">
        <v>145</v>
      </c>
      <c r="BF119" s="2">
        <v>128</v>
      </c>
      <c r="BG119" s="3">
        <v>385</v>
      </c>
      <c r="BH119" s="1">
        <v>1436</v>
      </c>
      <c r="BI119" s="2">
        <v>178</v>
      </c>
      <c r="BJ119" s="3">
        <v>375</v>
      </c>
      <c r="BK119" s="1">
        <v>1386</v>
      </c>
      <c r="BL119" s="2">
        <v>142</v>
      </c>
      <c r="BM119" s="8">
        <v>1304</v>
      </c>
      <c r="BN119" s="8">
        <v>330</v>
      </c>
      <c r="BO119" s="8"/>
      <c r="BP119" s="3">
        <v>3.6</v>
      </c>
      <c r="BQ119" s="1">
        <v>3</v>
      </c>
      <c r="BR119" s="4">
        <v>1.8</v>
      </c>
      <c r="BS119" s="3" t="s">
        <v>163</v>
      </c>
      <c r="BT119" s="1">
        <f t="shared" si="34"/>
        <v>15.6</v>
      </c>
      <c r="BU119" s="1">
        <f t="shared" si="26"/>
        <v>4732</v>
      </c>
      <c r="BV119" s="1">
        <f t="shared" si="29"/>
        <v>6.5519999999999996</v>
      </c>
      <c r="BW119" s="1">
        <v>42</v>
      </c>
      <c r="BX119" s="116">
        <f t="shared" si="27"/>
        <v>1.3846153846153846</v>
      </c>
      <c r="BY119" s="3" t="s">
        <v>165</v>
      </c>
      <c r="BZ119" s="1">
        <v>20</v>
      </c>
      <c r="CA119" s="2">
        <v>109</v>
      </c>
      <c r="CB119" s="2">
        <f t="shared" si="31"/>
        <v>4732</v>
      </c>
      <c r="CC119" s="2">
        <f t="shared" si="32"/>
        <v>21.8</v>
      </c>
      <c r="CD119" s="116">
        <f t="shared" si="33"/>
        <v>4.6069315300084535</v>
      </c>
      <c r="CE119" s="8">
        <v>39</v>
      </c>
      <c r="CF119" s="8">
        <v>2</v>
      </c>
      <c r="CG119" s="8">
        <v>199</v>
      </c>
      <c r="CH119" s="8">
        <v>5</v>
      </c>
      <c r="CI119" s="8">
        <v>53</v>
      </c>
      <c r="CJ119" s="6">
        <v>15</v>
      </c>
      <c r="CK119" s="3"/>
      <c r="CL119" s="2"/>
      <c r="CM119" s="3"/>
      <c r="CN119" s="2"/>
      <c r="CO119" s="3"/>
      <c r="CP119" s="2"/>
      <c r="CQ119" s="8"/>
      <c r="CR119" s="3"/>
      <c r="CS119" s="2"/>
      <c r="CT119" s="8"/>
      <c r="CU119" s="3"/>
      <c r="CV119" s="1"/>
      <c r="CW119" s="212">
        <f t="shared" si="35"/>
        <v>0</v>
      </c>
      <c r="CX119" s="3"/>
      <c r="CY119" s="2"/>
      <c r="CZ119" s="3"/>
      <c r="DA119" s="2"/>
      <c r="DB119" s="155"/>
      <c r="DC119" s="156"/>
      <c r="DD119" s="155"/>
      <c r="DE119" s="157"/>
      <c r="DF119" s="117"/>
    </row>
    <row r="120" spans="1:110" s="118" customFormat="1" ht="20.100000000000001" hidden="1" customHeight="1">
      <c r="A120" s="161">
        <v>42213</v>
      </c>
      <c r="B120" s="21"/>
      <c r="C120" s="1">
        <v>3</v>
      </c>
      <c r="D120" s="1"/>
      <c r="E120" s="1"/>
      <c r="F120" s="1"/>
      <c r="G120" s="4"/>
      <c r="H120" s="3"/>
      <c r="I120" s="1"/>
      <c r="J120" s="1"/>
      <c r="K120" s="19"/>
      <c r="L120" s="1"/>
      <c r="M120" s="1"/>
      <c r="N120" s="1"/>
      <c r="O120" s="1"/>
      <c r="P120" s="22">
        <f t="shared" si="24"/>
        <v>0</v>
      </c>
      <c r="Q120" s="17">
        <f t="shared" si="25"/>
        <v>0</v>
      </c>
      <c r="R120" s="3"/>
      <c r="S120" s="1"/>
      <c r="T120" s="22">
        <f t="shared" si="28"/>
        <v>0</v>
      </c>
      <c r="U120" s="19"/>
      <c r="V120" s="1"/>
      <c r="W120" s="5"/>
      <c r="X120" s="1"/>
      <c r="Y120" s="1"/>
      <c r="Z120" s="4"/>
      <c r="AA120" s="7"/>
      <c r="AB120" s="199"/>
      <c r="AC120" s="199"/>
      <c r="AD120" s="199"/>
      <c r="AE120" s="199"/>
      <c r="AF120" s="1"/>
      <c r="AG120" s="1"/>
      <c r="AH120" s="1"/>
      <c r="AI120" s="1"/>
      <c r="AJ120" s="4"/>
      <c r="AK120" s="3"/>
      <c r="AL120" s="7"/>
      <c r="AM120" s="22">
        <f t="shared" si="30"/>
        <v>0</v>
      </c>
      <c r="AN120" s="1"/>
      <c r="AO120" s="1"/>
      <c r="AP120" s="171"/>
      <c r="AQ120" s="1"/>
      <c r="AR120" s="1"/>
      <c r="AS120" s="2"/>
      <c r="AT120" s="3"/>
      <c r="AU120" s="2"/>
      <c r="AV120" s="3"/>
      <c r="AW120" s="4"/>
      <c r="AX120" s="3"/>
      <c r="AY120" s="1"/>
      <c r="AZ120" s="1"/>
      <c r="BA120" s="1"/>
      <c r="BB120" s="4"/>
      <c r="BC120" s="3"/>
      <c r="BD120" s="1"/>
      <c r="BE120" s="1"/>
      <c r="BF120" s="2"/>
      <c r="BG120" s="3"/>
      <c r="BH120" s="1"/>
      <c r="BI120" s="2"/>
      <c r="BJ120" s="3"/>
      <c r="BK120" s="1"/>
      <c r="BL120" s="2"/>
      <c r="BM120" s="8"/>
      <c r="BN120" s="8"/>
      <c r="BO120" s="8"/>
      <c r="BP120" s="3"/>
      <c r="BQ120" s="1"/>
      <c r="BR120" s="4"/>
      <c r="BS120" s="3"/>
      <c r="BT120" s="1" t="e">
        <f t="shared" si="34"/>
        <v>#N/A</v>
      </c>
      <c r="BU120" s="1">
        <f t="shared" si="26"/>
        <v>0</v>
      </c>
      <c r="BV120" s="1" t="e">
        <f t="shared" si="29"/>
        <v>#N/A</v>
      </c>
      <c r="BW120" s="1"/>
      <c r="BX120" s="116" t="e">
        <f t="shared" si="27"/>
        <v>#N/A</v>
      </c>
      <c r="BY120" s="3"/>
      <c r="BZ120" s="1"/>
      <c r="CA120" s="2">
        <v>109</v>
      </c>
      <c r="CB120" s="2">
        <f t="shared" si="31"/>
        <v>0</v>
      </c>
      <c r="CC120" s="2">
        <f t="shared" si="32"/>
        <v>0</v>
      </c>
      <c r="CD120" s="116" t="e">
        <f t="shared" si="33"/>
        <v>#DIV/0!</v>
      </c>
      <c r="CE120" s="8"/>
      <c r="CF120" s="8"/>
      <c r="CG120" s="8"/>
      <c r="CH120" s="8"/>
      <c r="CI120" s="8"/>
      <c r="CJ120" s="6"/>
      <c r="CK120" s="3"/>
      <c r="CL120" s="2"/>
      <c r="CM120" s="3"/>
      <c r="CN120" s="2"/>
      <c r="CO120" s="3"/>
      <c r="CP120" s="2"/>
      <c r="CQ120" s="8"/>
      <c r="CR120" s="3" t="s">
        <v>184</v>
      </c>
      <c r="CS120" s="2"/>
      <c r="CT120" s="8"/>
      <c r="CU120" s="3"/>
      <c r="CV120" s="1"/>
      <c r="CW120" s="212" t="e">
        <f t="shared" si="35"/>
        <v>#DIV/0!</v>
      </c>
      <c r="CX120" s="3"/>
      <c r="CY120" s="2"/>
      <c r="CZ120" s="3"/>
      <c r="DA120" s="2"/>
      <c r="DB120" s="155"/>
      <c r="DC120" s="156"/>
      <c r="DD120" s="155"/>
      <c r="DE120" s="157"/>
      <c r="DF120" s="117"/>
    </row>
    <row r="121" spans="1:110" s="121" customFormat="1" ht="20.100000000000001" hidden="1" customHeight="1">
      <c r="A121" s="162">
        <v>42213</v>
      </c>
      <c r="B121" s="23">
        <v>1.0625</v>
      </c>
      <c r="C121" s="9">
        <v>2</v>
      </c>
      <c r="D121" s="9" t="s">
        <v>132</v>
      </c>
      <c r="E121" s="9" t="s">
        <v>134</v>
      </c>
      <c r="F121" s="9" t="s">
        <v>140</v>
      </c>
      <c r="G121" s="12" t="s">
        <v>145</v>
      </c>
      <c r="H121" s="11" t="s">
        <v>172</v>
      </c>
      <c r="I121" s="9">
        <v>17</v>
      </c>
      <c r="J121" s="9" t="s">
        <v>219</v>
      </c>
      <c r="K121" s="20">
        <v>13.7</v>
      </c>
      <c r="L121" s="9"/>
      <c r="M121" s="9">
        <v>80</v>
      </c>
      <c r="N121" s="9">
        <v>2700</v>
      </c>
      <c r="O121" s="9">
        <v>1570</v>
      </c>
      <c r="P121" s="24">
        <f t="shared" si="24"/>
        <v>1354.9099999999999</v>
      </c>
      <c r="Q121" s="18">
        <f t="shared" si="25"/>
        <v>3.7314221399999994</v>
      </c>
      <c r="R121" s="11">
        <v>1055</v>
      </c>
      <c r="S121" s="9">
        <v>1003</v>
      </c>
      <c r="T121" s="24">
        <f t="shared" si="28"/>
        <v>1532.32</v>
      </c>
      <c r="U121" s="20">
        <v>11.1</v>
      </c>
      <c r="V121" s="9">
        <v>326</v>
      </c>
      <c r="W121" s="13">
        <v>0.97599999999999998</v>
      </c>
      <c r="X121" s="9">
        <v>25</v>
      </c>
      <c r="Y121" s="9">
        <v>25</v>
      </c>
      <c r="Z121" s="12">
        <v>6.6</v>
      </c>
      <c r="AA121" s="15">
        <v>4.0999999999999996</v>
      </c>
      <c r="AB121" s="200">
        <v>-27</v>
      </c>
      <c r="AC121" s="200">
        <v>-31</v>
      </c>
      <c r="AD121" s="200">
        <v>-31</v>
      </c>
      <c r="AE121" s="200">
        <v>-32</v>
      </c>
      <c r="AF121" s="9">
        <v>50</v>
      </c>
      <c r="AG121" s="9"/>
      <c r="AH121" s="9">
        <v>100</v>
      </c>
      <c r="AI121" s="9">
        <v>100</v>
      </c>
      <c r="AJ121" s="12">
        <v>15</v>
      </c>
      <c r="AK121" s="11">
        <v>2150</v>
      </c>
      <c r="AL121" s="15">
        <v>1537</v>
      </c>
      <c r="AM121" s="24">
        <f t="shared" si="30"/>
        <v>613</v>
      </c>
      <c r="AN121" s="9">
        <v>59</v>
      </c>
      <c r="AO121" s="9">
        <v>77</v>
      </c>
      <c r="AP121" s="172">
        <v>4.3</v>
      </c>
      <c r="AQ121" s="9">
        <v>500</v>
      </c>
      <c r="AR121" s="9">
        <v>750</v>
      </c>
      <c r="AS121" s="10">
        <v>40</v>
      </c>
      <c r="AT121" s="11">
        <v>355</v>
      </c>
      <c r="AU121" s="10">
        <v>58</v>
      </c>
      <c r="AV121" s="11">
        <v>0</v>
      </c>
      <c r="AW121" s="12">
        <v>0</v>
      </c>
      <c r="AX121" s="11">
        <v>4460</v>
      </c>
      <c r="AY121" s="9">
        <v>22</v>
      </c>
      <c r="AZ121" s="9">
        <v>19</v>
      </c>
      <c r="BA121" s="9">
        <v>1</v>
      </c>
      <c r="BB121" s="12">
        <v>97</v>
      </c>
      <c r="BC121" s="11">
        <v>5</v>
      </c>
      <c r="BD121" s="9">
        <v>100</v>
      </c>
      <c r="BE121" s="9">
        <v>152</v>
      </c>
      <c r="BF121" s="10">
        <v>114</v>
      </c>
      <c r="BG121" s="11">
        <v>420</v>
      </c>
      <c r="BH121" s="9">
        <v>1555</v>
      </c>
      <c r="BI121" s="10">
        <v>200</v>
      </c>
      <c r="BJ121" s="11">
        <v>410</v>
      </c>
      <c r="BK121" s="9">
        <v>1539</v>
      </c>
      <c r="BL121" s="10">
        <v>166</v>
      </c>
      <c r="BM121" s="16">
        <v>1300</v>
      </c>
      <c r="BN121" s="16">
        <v>440</v>
      </c>
      <c r="BO121" s="16" t="s">
        <v>246</v>
      </c>
      <c r="BP121" s="11">
        <v>3.2</v>
      </c>
      <c r="BQ121" s="9">
        <v>3</v>
      </c>
      <c r="BR121" s="12">
        <v>1.8</v>
      </c>
      <c r="BS121" s="11" t="s">
        <v>163</v>
      </c>
      <c r="BT121" s="9">
        <f t="shared" si="34"/>
        <v>15.6</v>
      </c>
      <c r="BU121" s="9">
        <f t="shared" si="26"/>
        <v>5306.5999999999995</v>
      </c>
      <c r="BV121" s="9" t="e">
        <f t="shared" si="29"/>
        <v>#VALUE!</v>
      </c>
      <c r="BW121" s="9" t="s">
        <v>260</v>
      </c>
      <c r="BX121" s="119" t="e">
        <f t="shared" si="27"/>
        <v>#VALUE!</v>
      </c>
      <c r="BY121" s="11" t="s">
        <v>165</v>
      </c>
      <c r="BZ121" s="9">
        <v>30</v>
      </c>
      <c r="CA121" s="10">
        <v>109</v>
      </c>
      <c r="CB121" s="10">
        <f t="shared" si="31"/>
        <v>5306.5999999999995</v>
      </c>
      <c r="CC121" s="10">
        <f t="shared" si="32"/>
        <v>32.700000000000003</v>
      </c>
      <c r="CD121" s="119">
        <f t="shared" si="33"/>
        <v>6.1621377152979315</v>
      </c>
      <c r="CE121" s="16">
        <v>41</v>
      </c>
      <c r="CF121" s="16">
        <v>2</v>
      </c>
      <c r="CG121" s="16">
        <v>200</v>
      </c>
      <c r="CH121" s="16">
        <v>3</v>
      </c>
      <c r="CI121" s="16">
        <v>53</v>
      </c>
      <c r="CJ121" s="14">
        <v>15</v>
      </c>
      <c r="CK121" s="11" t="s">
        <v>203</v>
      </c>
      <c r="CL121" s="10"/>
      <c r="CM121" s="11"/>
      <c r="CN121" s="10"/>
      <c r="CO121" s="11" t="s">
        <v>168</v>
      </c>
      <c r="CP121" s="10"/>
      <c r="CQ121" s="16">
        <v>15</v>
      </c>
      <c r="CR121" s="11" t="s">
        <v>184</v>
      </c>
      <c r="CS121" s="10">
        <v>2.8</v>
      </c>
      <c r="CT121" s="16">
        <v>30</v>
      </c>
      <c r="CU121" s="11"/>
      <c r="CV121" s="9"/>
      <c r="CW121" s="213">
        <f t="shared" si="35"/>
        <v>0</v>
      </c>
      <c r="CX121" s="11"/>
      <c r="CY121" s="10"/>
      <c r="CZ121" s="11"/>
      <c r="DA121" s="10"/>
      <c r="DB121" s="158"/>
      <c r="DC121" s="159"/>
      <c r="DD121" s="158"/>
      <c r="DE121" s="160"/>
      <c r="DF121" s="120"/>
    </row>
    <row r="122" spans="1:110" s="121" customFormat="1" ht="20.100000000000001" hidden="1" customHeight="1">
      <c r="A122" s="162">
        <v>42213</v>
      </c>
      <c r="B122" s="23"/>
      <c r="C122" s="9">
        <v>2</v>
      </c>
      <c r="D122" s="9"/>
      <c r="E122" s="9"/>
      <c r="F122" s="9"/>
      <c r="G122" s="12"/>
      <c r="H122" s="11"/>
      <c r="I122" s="9"/>
      <c r="J122" s="9"/>
      <c r="K122" s="20"/>
      <c r="L122" s="9"/>
      <c r="M122" s="9"/>
      <c r="N122" s="9"/>
      <c r="O122" s="9"/>
      <c r="P122" s="24">
        <f t="shared" si="24"/>
        <v>0</v>
      </c>
      <c r="Q122" s="18">
        <f t="shared" si="25"/>
        <v>0</v>
      </c>
      <c r="R122" s="11"/>
      <c r="S122" s="9"/>
      <c r="T122" s="24">
        <f t="shared" si="28"/>
        <v>0</v>
      </c>
      <c r="U122" s="20"/>
      <c r="V122" s="9"/>
      <c r="W122" s="13"/>
      <c r="X122" s="9"/>
      <c r="Y122" s="9"/>
      <c r="Z122" s="12"/>
      <c r="AA122" s="15"/>
      <c r="AB122" s="200"/>
      <c r="AC122" s="200"/>
      <c r="AD122" s="200"/>
      <c r="AE122" s="200"/>
      <c r="AF122" s="9"/>
      <c r="AG122" s="9"/>
      <c r="AH122" s="9"/>
      <c r="AI122" s="9"/>
      <c r="AJ122" s="12"/>
      <c r="AK122" s="11"/>
      <c r="AL122" s="15"/>
      <c r="AM122" s="24">
        <f t="shared" si="30"/>
        <v>0</v>
      </c>
      <c r="AN122" s="9"/>
      <c r="AO122" s="9"/>
      <c r="AP122" s="172"/>
      <c r="AQ122" s="9"/>
      <c r="AR122" s="9"/>
      <c r="AS122" s="10"/>
      <c r="AT122" s="11"/>
      <c r="AU122" s="10"/>
      <c r="AV122" s="11"/>
      <c r="AW122" s="12"/>
      <c r="AX122" s="11"/>
      <c r="AY122" s="9"/>
      <c r="AZ122" s="9"/>
      <c r="BA122" s="9"/>
      <c r="BB122" s="12"/>
      <c r="BC122" s="11"/>
      <c r="BD122" s="9"/>
      <c r="BE122" s="9"/>
      <c r="BF122" s="10"/>
      <c r="BG122" s="11"/>
      <c r="BH122" s="9"/>
      <c r="BI122" s="10"/>
      <c r="BJ122" s="11"/>
      <c r="BK122" s="9"/>
      <c r="BL122" s="10"/>
      <c r="BM122" s="16"/>
      <c r="BN122" s="16"/>
      <c r="BO122" s="16"/>
      <c r="BP122" s="11"/>
      <c r="BQ122" s="9"/>
      <c r="BR122" s="12"/>
      <c r="BS122" s="11"/>
      <c r="BT122" s="9" t="e">
        <f t="shared" si="34"/>
        <v>#N/A</v>
      </c>
      <c r="BU122" s="9">
        <f t="shared" si="26"/>
        <v>0</v>
      </c>
      <c r="BV122" s="9" t="e">
        <f t="shared" si="29"/>
        <v>#N/A</v>
      </c>
      <c r="BW122" s="9"/>
      <c r="BX122" s="119" t="e">
        <f t="shared" si="27"/>
        <v>#N/A</v>
      </c>
      <c r="BY122" s="11"/>
      <c r="BZ122" s="9"/>
      <c r="CA122" s="10">
        <v>109</v>
      </c>
      <c r="CB122" s="10">
        <f t="shared" si="31"/>
        <v>0</v>
      </c>
      <c r="CC122" s="10">
        <f t="shared" si="32"/>
        <v>0</v>
      </c>
      <c r="CD122" s="119" t="e">
        <f t="shared" si="33"/>
        <v>#DIV/0!</v>
      </c>
      <c r="CE122" s="16"/>
      <c r="CF122" s="16"/>
      <c r="CG122" s="16"/>
      <c r="CH122" s="16"/>
      <c r="CI122" s="16"/>
      <c r="CJ122" s="14"/>
      <c r="CK122" s="11"/>
      <c r="CL122" s="10"/>
      <c r="CM122" s="11"/>
      <c r="CN122" s="10"/>
      <c r="CO122" s="11"/>
      <c r="CP122" s="10"/>
      <c r="CQ122" s="16"/>
      <c r="CR122" s="11"/>
      <c r="CS122" s="10"/>
      <c r="CT122" s="16"/>
      <c r="CU122" s="11"/>
      <c r="CV122" s="9"/>
      <c r="CW122" s="213" t="e">
        <f t="shared" si="35"/>
        <v>#DIV/0!</v>
      </c>
      <c r="CX122" s="11"/>
      <c r="CY122" s="10"/>
      <c r="CZ122" s="11"/>
      <c r="DA122" s="10"/>
      <c r="DB122" s="158"/>
      <c r="DC122" s="159"/>
      <c r="DD122" s="158"/>
      <c r="DE122" s="160"/>
      <c r="DF122" s="120"/>
    </row>
    <row r="123" spans="1:110" s="118" customFormat="1" ht="20.100000000000001" hidden="1" customHeight="1">
      <c r="A123" s="161">
        <v>42214</v>
      </c>
      <c r="B123" s="21"/>
      <c r="C123" s="1">
        <v>4</v>
      </c>
      <c r="D123" s="1"/>
      <c r="E123" s="1"/>
      <c r="F123" s="1"/>
      <c r="G123" s="4"/>
      <c r="H123" s="3"/>
      <c r="I123" s="1"/>
      <c r="J123" s="1"/>
      <c r="K123" s="19"/>
      <c r="L123" s="1"/>
      <c r="M123" s="1"/>
      <c r="N123" s="1"/>
      <c r="O123" s="1"/>
      <c r="P123" s="22">
        <f t="shared" si="24"/>
        <v>0</v>
      </c>
      <c r="Q123" s="17">
        <f t="shared" si="25"/>
        <v>0</v>
      </c>
      <c r="R123" s="3"/>
      <c r="S123" s="1"/>
      <c r="T123" s="22">
        <f t="shared" si="28"/>
        <v>0</v>
      </c>
      <c r="U123" s="19"/>
      <c r="V123" s="1"/>
      <c r="W123" s="5"/>
      <c r="X123" s="1"/>
      <c r="Y123" s="1"/>
      <c r="Z123" s="4"/>
      <c r="AA123" s="7"/>
      <c r="AB123" s="199"/>
      <c r="AC123" s="199"/>
      <c r="AD123" s="199"/>
      <c r="AE123" s="199"/>
      <c r="AF123" s="1"/>
      <c r="AG123" s="1"/>
      <c r="AH123" s="1"/>
      <c r="AI123" s="1"/>
      <c r="AJ123" s="4"/>
      <c r="AK123" s="3"/>
      <c r="AL123" s="7"/>
      <c r="AM123" s="22">
        <f t="shared" si="30"/>
        <v>0</v>
      </c>
      <c r="AN123" s="1"/>
      <c r="AO123" s="1"/>
      <c r="AP123" s="171"/>
      <c r="AQ123" s="1"/>
      <c r="AR123" s="1"/>
      <c r="AS123" s="2"/>
      <c r="AT123" s="3"/>
      <c r="AU123" s="2"/>
      <c r="AV123" s="3"/>
      <c r="AW123" s="4"/>
      <c r="AX123" s="3"/>
      <c r="AY123" s="1"/>
      <c r="AZ123" s="1"/>
      <c r="BA123" s="1"/>
      <c r="BB123" s="4"/>
      <c r="BC123" s="3"/>
      <c r="BD123" s="1"/>
      <c r="BE123" s="1"/>
      <c r="BF123" s="2"/>
      <c r="BG123" s="3"/>
      <c r="BH123" s="1"/>
      <c r="BI123" s="2"/>
      <c r="BJ123" s="3"/>
      <c r="BK123" s="1"/>
      <c r="BL123" s="2"/>
      <c r="BM123" s="8"/>
      <c r="BN123" s="8"/>
      <c r="BO123" s="8"/>
      <c r="BP123" s="3"/>
      <c r="BQ123" s="1"/>
      <c r="BR123" s="4"/>
      <c r="BS123" s="3"/>
      <c r="BT123" s="1" t="e">
        <f t="shared" si="34"/>
        <v>#N/A</v>
      </c>
      <c r="BU123" s="1">
        <f t="shared" si="26"/>
        <v>0</v>
      </c>
      <c r="BV123" s="1" t="e">
        <f t="shared" si="29"/>
        <v>#N/A</v>
      </c>
      <c r="BW123" s="1"/>
      <c r="BX123" s="116" t="e">
        <f t="shared" si="27"/>
        <v>#N/A</v>
      </c>
      <c r="BY123" s="3"/>
      <c r="BZ123" s="1"/>
      <c r="CA123" s="2">
        <v>109</v>
      </c>
      <c r="CB123" s="2">
        <f t="shared" si="31"/>
        <v>0</v>
      </c>
      <c r="CC123" s="2">
        <f t="shared" si="32"/>
        <v>0</v>
      </c>
      <c r="CD123" s="116" t="e">
        <f t="shared" si="33"/>
        <v>#DIV/0!</v>
      </c>
      <c r="CE123" s="8"/>
      <c r="CF123" s="8"/>
      <c r="CG123" s="8"/>
      <c r="CH123" s="8"/>
      <c r="CI123" s="8"/>
      <c r="CJ123" s="6"/>
      <c r="CK123" s="3"/>
      <c r="CL123" s="2"/>
      <c r="CM123" s="3"/>
      <c r="CN123" s="2"/>
      <c r="CO123" s="3"/>
      <c r="CP123" s="2"/>
      <c r="CQ123" s="8"/>
      <c r="CR123" s="3"/>
      <c r="CS123" s="2"/>
      <c r="CT123" s="8"/>
      <c r="CU123" s="3"/>
      <c r="CV123" s="1"/>
      <c r="CW123" s="212" t="e">
        <f t="shared" si="35"/>
        <v>#DIV/0!</v>
      </c>
      <c r="CX123" s="3"/>
      <c r="CY123" s="2"/>
      <c r="CZ123" s="3"/>
      <c r="DA123" s="2"/>
      <c r="DB123" s="155"/>
      <c r="DC123" s="156"/>
      <c r="DD123" s="155"/>
      <c r="DE123" s="157"/>
      <c r="DF123" s="117"/>
    </row>
    <row r="124" spans="1:110" s="118" customFormat="1" ht="20.100000000000001" hidden="1" customHeight="1">
      <c r="A124" s="161">
        <v>42214</v>
      </c>
      <c r="B124" s="21"/>
      <c r="C124" s="1">
        <v>4</v>
      </c>
      <c r="D124" s="1"/>
      <c r="E124" s="1"/>
      <c r="F124" s="1"/>
      <c r="G124" s="4"/>
      <c r="H124" s="3"/>
      <c r="I124" s="1"/>
      <c r="J124" s="1"/>
      <c r="K124" s="19"/>
      <c r="L124" s="1"/>
      <c r="M124" s="1"/>
      <c r="N124" s="1"/>
      <c r="O124" s="1"/>
      <c r="P124" s="22">
        <f t="shared" si="24"/>
        <v>0</v>
      </c>
      <c r="Q124" s="17">
        <f t="shared" si="25"/>
        <v>0</v>
      </c>
      <c r="R124" s="3"/>
      <c r="S124" s="1"/>
      <c r="T124" s="22">
        <f t="shared" si="28"/>
        <v>0</v>
      </c>
      <c r="U124" s="19"/>
      <c r="V124" s="1"/>
      <c r="W124" s="5"/>
      <c r="X124" s="1"/>
      <c r="Y124" s="1"/>
      <c r="Z124" s="4"/>
      <c r="AA124" s="7"/>
      <c r="AB124" s="199"/>
      <c r="AC124" s="199"/>
      <c r="AD124" s="199"/>
      <c r="AE124" s="199"/>
      <c r="AF124" s="1"/>
      <c r="AG124" s="1"/>
      <c r="AH124" s="1"/>
      <c r="AI124" s="1"/>
      <c r="AJ124" s="4"/>
      <c r="AK124" s="3"/>
      <c r="AL124" s="7"/>
      <c r="AM124" s="22">
        <f t="shared" si="30"/>
        <v>0</v>
      </c>
      <c r="AN124" s="1"/>
      <c r="AO124" s="1"/>
      <c r="AP124" s="171"/>
      <c r="AQ124" s="1"/>
      <c r="AR124" s="1"/>
      <c r="AS124" s="2"/>
      <c r="AT124" s="3"/>
      <c r="AU124" s="2"/>
      <c r="AV124" s="3"/>
      <c r="AW124" s="4"/>
      <c r="AX124" s="3"/>
      <c r="AY124" s="1"/>
      <c r="AZ124" s="1"/>
      <c r="BA124" s="1"/>
      <c r="BB124" s="4"/>
      <c r="BC124" s="3"/>
      <c r="BD124" s="1"/>
      <c r="BE124" s="1"/>
      <c r="BF124" s="2"/>
      <c r="BG124" s="3"/>
      <c r="BH124" s="1"/>
      <c r="BI124" s="2"/>
      <c r="BJ124" s="3"/>
      <c r="BK124" s="1"/>
      <c r="BL124" s="2"/>
      <c r="BM124" s="8"/>
      <c r="BN124" s="8"/>
      <c r="BO124" s="8"/>
      <c r="BP124" s="3"/>
      <c r="BQ124" s="1"/>
      <c r="BR124" s="4"/>
      <c r="BS124" s="3"/>
      <c r="BT124" s="1" t="e">
        <f t="shared" si="34"/>
        <v>#N/A</v>
      </c>
      <c r="BU124" s="1">
        <f t="shared" si="26"/>
        <v>0</v>
      </c>
      <c r="BV124" s="1" t="e">
        <f t="shared" si="29"/>
        <v>#N/A</v>
      </c>
      <c r="BW124" s="1"/>
      <c r="BX124" s="116" t="e">
        <f t="shared" si="27"/>
        <v>#N/A</v>
      </c>
      <c r="BY124" s="3"/>
      <c r="BZ124" s="1"/>
      <c r="CA124" s="2">
        <v>109</v>
      </c>
      <c r="CB124" s="2">
        <f t="shared" si="31"/>
        <v>0</v>
      </c>
      <c r="CC124" s="2">
        <f t="shared" si="32"/>
        <v>0</v>
      </c>
      <c r="CD124" s="116" t="e">
        <f t="shared" si="33"/>
        <v>#DIV/0!</v>
      </c>
      <c r="CE124" s="8"/>
      <c r="CF124" s="8"/>
      <c r="CG124" s="8"/>
      <c r="CH124" s="8"/>
      <c r="CI124" s="8"/>
      <c r="CJ124" s="6"/>
      <c r="CK124" s="3"/>
      <c r="CL124" s="2"/>
      <c r="CM124" s="3"/>
      <c r="CN124" s="2"/>
      <c r="CO124" s="3"/>
      <c r="CP124" s="2"/>
      <c r="CQ124" s="8"/>
      <c r="CR124" s="3"/>
      <c r="CS124" s="2"/>
      <c r="CT124" s="8"/>
      <c r="CU124" s="3"/>
      <c r="CV124" s="1"/>
      <c r="CW124" s="212" t="e">
        <f t="shared" si="35"/>
        <v>#DIV/0!</v>
      </c>
      <c r="CX124" s="3"/>
      <c r="CY124" s="2"/>
      <c r="CZ124" s="3"/>
      <c r="DA124" s="2"/>
      <c r="DB124" s="155"/>
      <c r="DC124" s="156"/>
      <c r="DD124" s="155"/>
      <c r="DE124" s="157"/>
      <c r="DF124" s="117"/>
    </row>
    <row r="125" spans="1:110" s="121" customFormat="1" ht="20.100000000000001" hidden="1" customHeight="1">
      <c r="A125" s="162">
        <v>42214</v>
      </c>
      <c r="B125" s="23"/>
      <c r="C125" s="9">
        <v>3</v>
      </c>
      <c r="D125" s="9"/>
      <c r="E125" s="9"/>
      <c r="F125" s="9"/>
      <c r="G125" s="12"/>
      <c r="H125" s="11"/>
      <c r="I125" s="9"/>
      <c r="J125" s="9"/>
      <c r="K125" s="20"/>
      <c r="L125" s="9"/>
      <c r="M125" s="9"/>
      <c r="N125" s="9"/>
      <c r="O125" s="9"/>
      <c r="P125" s="24">
        <f t="shared" si="24"/>
        <v>0</v>
      </c>
      <c r="Q125" s="18">
        <f t="shared" si="25"/>
        <v>0</v>
      </c>
      <c r="R125" s="11"/>
      <c r="S125" s="9"/>
      <c r="T125" s="24">
        <f t="shared" si="28"/>
        <v>0</v>
      </c>
      <c r="U125" s="20"/>
      <c r="V125" s="9"/>
      <c r="W125" s="13"/>
      <c r="X125" s="9"/>
      <c r="Y125" s="9"/>
      <c r="Z125" s="12"/>
      <c r="AA125" s="15"/>
      <c r="AB125" s="200"/>
      <c r="AC125" s="200"/>
      <c r="AD125" s="200"/>
      <c r="AE125" s="200"/>
      <c r="AF125" s="9"/>
      <c r="AG125" s="9"/>
      <c r="AH125" s="9"/>
      <c r="AI125" s="9"/>
      <c r="AJ125" s="12"/>
      <c r="AK125" s="11"/>
      <c r="AL125" s="15"/>
      <c r="AM125" s="24">
        <f t="shared" si="30"/>
        <v>0</v>
      </c>
      <c r="AN125" s="9"/>
      <c r="AO125" s="9"/>
      <c r="AP125" s="172"/>
      <c r="AQ125" s="9"/>
      <c r="AR125" s="9"/>
      <c r="AS125" s="10"/>
      <c r="AT125" s="11"/>
      <c r="AU125" s="10"/>
      <c r="AV125" s="11"/>
      <c r="AW125" s="12"/>
      <c r="AX125" s="11"/>
      <c r="AY125" s="9"/>
      <c r="AZ125" s="9"/>
      <c r="BA125" s="9"/>
      <c r="BB125" s="12"/>
      <c r="BC125" s="11"/>
      <c r="BD125" s="9"/>
      <c r="BE125" s="9"/>
      <c r="BF125" s="10"/>
      <c r="BG125" s="11"/>
      <c r="BH125" s="9"/>
      <c r="BI125" s="10"/>
      <c r="BJ125" s="11"/>
      <c r="BK125" s="9"/>
      <c r="BL125" s="10"/>
      <c r="BM125" s="16"/>
      <c r="BN125" s="16"/>
      <c r="BO125" s="16"/>
      <c r="BP125" s="11"/>
      <c r="BQ125" s="9"/>
      <c r="BR125" s="12"/>
      <c r="BS125" s="11"/>
      <c r="BT125" s="9" t="e">
        <f t="shared" si="34"/>
        <v>#N/A</v>
      </c>
      <c r="BU125" s="9">
        <f t="shared" si="26"/>
        <v>0</v>
      </c>
      <c r="BV125" s="9" t="e">
        <f t="shared" si="29"/>
        <v>#N/A</v>
      </c>
      <c r="BW125" s="9"/>
      <c r="BX125" s="119" t="e">
        <f t="shared" si="27"/>
        <v>#N/A</v>
      </c>
      <c r="BY125" s="11"/>
      <c r="BZ125" s="9"/>
      <c r="CA125" s="10">
        <v>109</v>
      </c>
      <c r="CB125" s="10">
        <f t="shared" si="31"/>
        <v>0</v>
      </c>
      <c r="CC125" s="10">
        <f t="shared" si="32"/>
        <v>0</v>
      </c>
      <c r="CD125" s="119" t="e">
        <f t="shared" si="33"/>
        <v>#DIV/0!</v>
      </c>
      <c r="CE125" s="16"/>
      <c r="CF125" s="16"/>
      <c r="CG125" s="16"/>
      <c r="CH125" s="16"/>
      <c r="CI125" s="16"/>
      <c r="CJ125" s="14"/>
      <c r="CK125" s="11"/>
      <c r="CL125" s="10"/>
      <c r="CM125" s="11"/>
      <c r="CN125" s="10"/>
      <c r="CO125" s="11"/>
      <c r="CP125" s="10"/>
      <c r="CQ125" s="16"/>
      <c r="CR125" s="11"/>
      <c r="CS125" s="10"/>
      <c r="CT125" s="16"/>
      <c r="CU125" s="11"/>
      <c r="CV125" s="9"/>
      <c r="CW125" s="213" t="e">
        <f t="shared" si="35"/>
        <v>#DIV/0!</v>
      </c>
      <c r="CX125" s="11"/>
      <c r="CY125" s="10"/>
      <c r="CZ125" s="11"/>
      <c r="DA125" s="10"/>
      <c r="DB125" s="158"/>
      <c r="DC125" s="159"/>
      <c r="DD125" s="158"/>
      <c r="DE125" s="160"/>
      <c r="DF125" s="120"/>
    </row>
    <row r="126" spans="1:110" s="121" customFormat="1" ht="20.100000000000001" hidden="1" customHeight="1">
      <c r="A126" s="162">
        <v>42214</v>
      </c>
      <c r="B126" s="23"/>
      <c r="C126" s="9">
        <v>3</v>
      </c>
      <c r="D126" s="9"/>
      <c r="E126" s="9"/>
      <c r="F126" s="9"/>
      <c r="G126" s="12"/>
      <c r="H126" s="11"/>
      <c r="I126" s="9"/>
      <c r="J126" s="9"/>
      <c r="K126" s="20"/>
      <c r="L126" s="9"/>
      <c r="M126" s="9"/>
      <c r="N126" s="9"/>
      <c r="O126" s="9"/>
      <c r="P126" s="24">
        <f t="shared" si="24"/>
        <v>0</v>
      </c>
      <c r="Q126" s="18">
        <f t="shared" si="25"/>
        <v>0</v>
      </c>
      <c r="R126" s="11"/>
      <c r="S126" s="9"/>
      <c r="T126" s="24">
        <f t="shared" si="28"/>
        <v>0</v>
      </c>
      <c r="U126" s="20"/>
      <c r="V126" s="9"/>
      <c r="W126" s="13"/>
      <c r="X126" s="9"/>
      <c r="Y126" s="9"/>
      <c r="Z126" s="12"/>
      <c r="AA126" s="15"/>
      <c r="AB126" s="200"/>
      <c r="AC126" s="200"/>
      <c r="AD126" s="200"/>
      <c r="AE126" s="200"/>
      <c r="AF126" s="9"/>
      <c r="AG126" s="9"/>
      <c r="AH126" s="9"/>
      <c r="AI126" s="9"/>
      <c r="AJ126" s="12"/>
      <c r="AK126" s="11"/>
      <c r="AL126" s="15"/>
      <c r="AM126" s="24">
        <f t="shared" si="30"/>
        <v>0</v>
      </c>
      <c r="AN126" s="9"/>
      <c r="AO126" s="9"/>
      <c r="AP126" s="172"/>
      <c r="AQ126" s="9"/>
      <c r="AR126" s="9"/>
      <c r="AS126" s="10"/>
      <c r="AT126" s="11"/>
      <c r="AU126" s="10"/>
      <c r="AV126" s="11"/>
      <c r="AW126" s="12"/>
      <c r="AX126" s="11"/>
      <c r="AY126" s="9"/>
      <c r="AZ126" s="9"/>
      <c r="BA126" s="9"/>
      <c r="BB126" s="12"/>
      <c r="BC126" s="11"/>
      <c r="BD126" s="9"/>
      <c r="BE126" s="9"/>
      <c r="BF126" s="10"/>
      <c r="BG126" s="11"/>
      <c r="BH126" s="9"/>
      <c r="BI126" s="10"/>
      <c r="BJ126" s="11"/>
      <c r="BK126" s="9"/>
      <c r="BL126" s="10"/>
      <c r="BM126" s="16"/>
      <c r="BN126" s="16"/>
      <c r="BO126" s="16"/>
      <c r="BP126" s="11"/>
      <c r="BQ126" s="9"/>
      <c r="BR126" s="12"/>
      <c r="BS126" s="11"/>
      <c r="BT126" s="9" t="e">
        <f t="shared" si="34"/>
        <v>#N/A</v>
      </c>
      <c r="BU126" s="9">
        <f t="shared" si="26"/>
        <v>0</v>
      </c>
      <c r="BV126" s="9" t="e">
        <f t="shared" si="29"/>
        <v>#N/A</v>
      </c>
      <c r="BW126" s="9"/>
      <c r="BX126" s="119" t="e">
        <f t="shared" si="27"/>
        <v>#N/A</v>
      </c>
      <c r="BY126" s="11"/>
      <c r="BZ126" s="9"/>
      <c r="CA126" s="10">
        <v>109</v>
      </c>
      <c r="CB126" s="10">
        <f t="shared" si="31"/>
        <v>0</v>
      </c>
      <c r="CC126" s="10">
        <f t="shared" si="32"/>
        <v>0</v>
      </c>
      <c r="CD126" s="119" t="e">
        <f t="shared" si="33"/>
        <v>#DIV/0!</v>
      </c>
      <c r="CE126" s="16"/>
      <c r="CF126" s="16"/>
      <c r="CG126" s="16"/>
      <c r="CH126" s="16"/>
      <c r="CI126" s="16"/>
      <c r="CJ126" s="14"/>
      <c r="CK126" s="11"/>
      <c r="CL126" s="10"/>
      <c r="CM126" s="11"/>
      <c r="CN126" s="10"/>
      <c r="CO126" s="11"/>
      <c r="CP126" s="10"/>
      <c r="CQ126" s="16"/>
      <c r="CR126" s="11"/>
      <c r="CS126" s="10"/>
      <c r="CT126" s="16"/>
      <c r="CU126" s="11"/>
      <c r="CV126" s="9"/>
      <c r="CW126" s="213" t="e">
        <f t="shared" si="35"/>
        <v>#DIV/0!</v>
      </c>
      <c r="CX126" s="11"/>
      <c r="CY126" s="10"/>
      <c r="CZ126" s="11"/>
      <c r="DA126" s="10"/>
      <c r="DB126" s="158"/>
      <c r="DC126" s="159"/>
      <c r="DD126" s="158"/>
      <c r="DE126" s="160"/>
      <c r="DF126" s="120"/>
    </row>
    <row r="127" spans="1:110" s="118" customFormat="1" ht="20.100000000000001" hidden="1" customHeight="1">
      <c r="A127" s="161">
        <v>42215</v>
      </c>
      <c r="B127" s="21"/>
      <c r="C127" s="1">
        <v>1</v>
      </c>
      <c r="D127" s="1"/>
      <c r="E127" s="1"/>
      <c r="F127" s="1"/>
      <c r="G127" s="4"/>
      <c r="H127" s="3"/>
      <c r="I127" s="1"/>
      <c r="J127" s="1"/>
      <c r="K127" s="19"/>
      <c r="L127" s="1"/>
      <c r="M127" s="1"/>
      <c r="N127" s="1"/>
      <c r="O127" s="1"/>
      <c r="P127" s="22">
        <f t="shared" si="24"/>
        <v>0</v>
      </c>
      <c r="Q127" s="17">
        <f t="shared" si="25"/>
        <v>0</v>
      </c>
      <c r="R127" s="3"/>
      <c r="S127" s="1"/>
      <c r="T127" s="22">
        <f t="shared" si="28"/>
        <v>0</v>
      </c>
      <c r="U127" s="19"/>
      <c r="V127" s="1"/>
      <c r="W127" s="5"/>
      <c r="X127" s="1"/>
      <c r="Y127" s="1"/>
      <c r="Z127" s="4"/>
      <c r="AA127" s="7"/>
      <c r="AB127" s="199"/>
      <c r="AC127" s="199"/>
      <c r="AD127" s="199"/>
      <c r="AE127" s="199"/>
      <c r="AF127" s="1"/>
      <c r="AG127" s="1"/>
      <c r="AH127" s="1"/>
      <c r="AI127" s="1"/>
      <c r="AJ127" s="4"/>
      <c r="AK127" s="3"/>
      <c r="AL127" s="7"/>
      <c r="AM127" s="22">
        <f t="shared" si="30"/>
        <v>0</v>
      </c>
      <c r="AN127" s="1"/>
      <c r="AO127" s="1"/>
      <c r="AP127" s="171"/>
      <c r="AQ127" s="1"/>
      <c r="AR127" s="1"/>
      <c r="AS127" s="2"/>
      <c r="AT127" s="3"/>
      <c r="AU127" s="2"/>
      <c r="AV127" s="3"/>
      <c r="AW127" s="4"/>
      <c r="AX127" s="3"/>
      <c r="AY127" s="1"/>
      <c r="AZ127" s="1"/>
      <c r="BA127" s="1"/>
      <c r="BB127" s="4"/>
      <c r="BC127" s="3"/>
      <c r="BD127" s="1"/>
      <c r="BE127" s="1"/>
      <c r="BF127" s="2"/>
      <c r="BG127" s="3"/>
      <c r="BH127" s="1"/>
      <c r="BI127" s="2"/>
      <c r="BJ127" s="3"/>
      <c r="BK127" s="1"/>
      <c r="BL127" s="2"/>
      <c r="BM127" s="8"/>
      <c r="BN127" s="8"/>
      <c r="BO127" s="8"/>
      <c r="BP127" s="3"/>
      <c r="BQ127" s="1"/>
      <c r="BR127" s="4"/>
      <c r="BS127" s="3"/>
      <c r="BT127" s="1" t="e">
        <f t="shared" si="34"/>
        <v>#N/A</v>
      </c>
      <c r="BU127" s="1">
        <f t="shared" si="26"/>
        <v>0</v>
      </c>
      <c r="BV127" s="1" t="e">
        <f t="shared" si="29"/>
        <v>#N/A</v>
      </c>
      <c r="BW127" s="1"/>
      <c r="BX127" s="116" t="e">
        <f t="shared" si="27"/>
        <v>#N/A</v>
      </c>
      <c r="BY127" s="3"/>
      <c r="BZ127" s="1"/>
      <c r="CA127" s="2">
        <v>109</v>
      </c>
      <c r="CB127" s="2">
        <f t="shared" si="31"/>
        <v>0</v>
      </c>
      <c r="CC127" s="2">
        <f t="shared" si="32"/>
        <v>0</v>
      </c>
      <c r="CD127" s="116" t="e">
        <f t="shared" si="33"/>
        <v>#DIV/0!</v>
      </c>
      <c r="CE127" s="8"/>
      <c r="CF127" s="8"/>
      <c r="CG127" s="8"/>
      <c r="CH127" s="8"/>
      <c r="CI127" s="8"/>
      <c r="CJ127" s="6"/>
      <c r="CK127" s="3"/>
      <c r="CL127" s="2"/>
      <c r="CM127" s="3"/>
      <c r="CN127" s="2"/>
      <c r="CO127" s="3"/>
      <c r="CP127" s="2"/>
      <c r="CQ127" s="8"/>
      <c r="CR127" s="3"/>
      <c r="CS127" s="2"/>
      <c r="CT127" s="8"/>
      <c r="CU127" s="3"/>
      <c r="CV127" s="1"/>
      <c r="CW127" s="212" t="e">
        <f t="shared" si="35"/>
        <v>#DIV/0!</v>
      </c>
      <c r="CX127" s="3"/>
      <c r="CY127" s="2"/>
      <c r="CZ127" s="3"/>
      <c r="DA127" s="2"/>
      <c r="DB127" s="155"/>
      <c r="DC127" s="156"/>
      <c r="DD127" s="155"/>
      <c r="DE127" s="157"/>
      <c r="DF127" s="117"/>
    </row>
    <row r="128" spans="1:110" s="118" customFormat="1" ht="20.100000000000001" hidden="1" customHeight="1">
      <c r="A128" s="161">
        <v>42215</v>
      </c>
      <c r="B128" s="21"/>
      <c r="C128" s="1">
        <v>1</v>
      </c>
      <c r="D128" s="1"/>
      <c r="E128" s="1"/>
      <c r="F128" s="1"/>
      <c r="G128" s="4"/>
      <c r="H128" s="3"/>
      <c r="I128" s="1"/>
      <c r="J128" s="1"/>
      <c r="K128" s="19"/>
      <c r="L128" s="1"/>
      <c r="M128" s="1"/>
      <c r="N128" s="1"/>
      <c r="O128" s="1"/>
      <c r="P128" s="22">
        <f t="shared" si="24"/>
        <v>0</v>
      </c>
      <c r="Q128" s="17">
        <f t="shared" si="25"/>
        <v>0</v>
      </c>
      <c r="R128" s="3"/>
      <c r="S128" s="1"/>
      <c r="T128" s="22">
        <f t="shared" si="28"/>
        <v>0</v>
      </c>
      <c r="U128" s="19"/>
      <c r="V128" s="1"/>
      <c r="W128" s="5"/>
      <c r="X128" s="1"/>
      <c r="Y128" s="1"/>
      <c r="Z128" s="4"/>
      <c r="AA128" s="7"/>
      <c r="AB128" s="199"/>
      <c r="AC128" s="199"/>
      <c r="AD128" s="199"/>
      <c r="AE128" s="199"/>
      <c r="AF128" s="1"/>
      <c r="AG128" s="1"/>
      <c r="AH128" s="1"/>
      <c r="AI128" s="1"/>
      <c r="AJ128" s="4"/>
      <c r="AK128" s="3"/>
      <c r="AL128" s="7"/>
      <c r="AM128" s="22">
        <f t="shared" si="30"/>
        <v>0</v>
      </c>
      <c r="AN128" s="1"/>
      <c r="AO128" s="1"/>
      <c r="AP128" s="171"/>
      <c r="AQ128" s="1"/>
      <c r="AR128" s="1"/>
      <c r="AS128" s="2"/>
      <c r="AT128" s="3"/>
      <c r="AU128" s="2"/>
      <c r="AV128" s="3"/>
      <c r="AW128" s="4"/>
      <c r="AX128" s="3"/>
      <c r="AY128" s="1"/>
      <c r="AZ128" s="1"/>
      <c r="BA128" s="1"/>
      <c r="BB128" s="4"/>
      <c r="BC128" s="3"/>
      <c r="BD128" s="1"/>
      <c r="BE128" s="1"/>
      <c r="BF128" s="2"/>
      <c r="BG128" s="3"/>
      <c r="BH128" s="1"/>
      <c r="BI128" s="2"/>
      <c r="BJ128" s="3"/>
      <c r="BK128" s="1"/>
      <c r="BL128" s="2"/>
      <c r="BM128" s="8"/>
      <c r="BN128" s="8"/>
      <c r="BO128" s="8"/>
      <c r="BP128" s="3"/>
      <c r="BQ128" s="1"/>
      <c r="BR128" s="4"/>
      <c r="BS128" s="3"/>
      <c r="BT128" s="1" t="e">
        <f t="shared" si="34"/>
        <v>#N/A</v>
      </c>
      <c r="BU128" s="1">
        <f t="shared" si="26"/>
        <v>0</v>
      </c>
      <c r="BV128" s="1" t="e">
        <f t="shared" si="29"/>
        <v>#N/A</v>
      </c>
      <c r="BW128" s="1"/>
      <c r="BX128" s="116" t="e">
        <f t="shared" si="27"/>
        <v>#N/A</v>
      </c>
      <c r="BY128" s="3"/>
      <c r="BZ128" s="1"/>
      <c r="CA128" s="2">
        <v>109</v>
      </c>
      <c r="CB128" s="2">
        <f t="shared" si="31"/>
        <v>0</v>
      </c>
      <c r="CC128" s="2">
        <f t="shared" si="32"/>
        <v>0</v>
      </c>
      <c r="CD128" s="116" t="e">
        <f t="shared" si="33"/>
        <v>#DIV/0!</v>
      </c>
      <c r="CE128" s="8"/>
      <c r="CF128" s="8"/>
      <c r="CG128" s="8"/>
      <c r="CH128" s="8"/>
      <c r="CI128" s="8"/>
      <c r="CJ128" s="6"/>
      <c r="CK128" s="3"/>
      <c r="CL128" s="2"/>
      <c r="CM128" s="3"/>
      <c r="CN128" s="2"/>
      <c r="CO128" s="3"/>
      <c r="CP128" s="2"/>
      <c r="CQ128" s="8"/>
      <c r="CR128" s="3"/>
      <c r="CS128" s="2"/>
      <c r="CT128" s="8"/>
      <c r="CU128" s="3"/>
      <c r="CV128" s="1"/>
      <c r="CW128" s="212" t="e">
        <f t="shared" si="35"/>
        <v>#DIV/0!</v>
      </c>
      <c r="CX128" s="3"/>
      <c r="CY128" s="2"/>
      <c r="CZ128" s="3"/>
      <c r="DA128" s="2"/>
      <c r="DB128" s="155"/>
      <c r="DC128" s="156"/>
      <c r="DD128" s="155"/>
      <c r="DE128" s="157"/>
      <c r="DF128" s="117"/>
    </row>
    <row r="129" spans="1:110" s="121" customFormat="1" ht="20.100000000000001" hidden="1" customHeight="1">
      <c r="A129" s="162">
        <v>42215</v>
      </c>
      <c r="B129" s="23"/>
      <c r="C129" s="9">
        <v>4</v>
      </c>
      <c r="D129" s="9"/>
      <c r="E129" s="9"/>
      <c r="F129" s="9"/>
      <c r="G129" s="12"/>
      <c r="H129" s="11"/>
      <c r="I129" s="9"/>
      <c r="J129" s="9"/>
      <c r="K129" s="20"/>
      <c r="L129" s="9"/>
      <c r="M129" s="9"/>
      <c r="N129" s="9"/>
      <c r="O129" s="9"/>
      <c r="P129" s="24">
        <f t="shared" si="24"/>
        <v>0</v>
      </c>
      <c r="Q129" s="18">
        <f t="shared" si="25"/>
        <v>0</v>
      </c>
      <c r="R129" s="11"/>
      <c r="S129" s="9"/>
      <c r="T129" s="24">
        <f t="shared" si="28"/>
        <v>0</v>
      </c>
      <c r="U129" s="20"/>
      <c r="V129" s="9"/>
      <c r="W129" s="13"/>
      <c r="X129" s="9"/>
      <c r="Y129" s="9"/>
      <c r="Z129" s="12"/>
      <c r="AA129" s="15"/>
      <c r="AB129" s="200"/>
      <c r="AC129" s="200"/>
      <c r="AD129" s="200"/>
      <c r="AE129" s="200"/>
      <c r="AF129" s="9"/>
      <c r="AG129" s="9"/>
      <c r="AH129" s="9"/>
      <c r="AI129" s="9"/>
      <c r="AJ129" s="12"/>
      <c r="AK129" s="11"/>
      <c r="AL129" s="15"/>
      <c r="AM129" s="24">
        <f t="shared" si="30"/>
        <v>0</v>
      </c>
      <c r="AN129" s="9"/>
      <c r="AO129" s="9"/>
      <c r="AP129" s="172"/>
      <c r="AQ129" s="9"/>
      <c r="AR129" s="9"/>
      <c r="AS129" s="10"/>
      <c r="AT129" s="11"/>
      <c r="AU129" s="10"/>
      <c r="AV129" s="11"/>
      <c r="AW129" s="12"/>
      <c r="AX129" s="11"/>
      <c r="AY129" s="9"/>
      <c r="AZ129" s="9"/>
      <c r="BA129" s="9"/>
      <c r="BB129" s="12"/>
      <c r="BC129" s="11"/>
      <c r="BD129" s="9"/>
      <c r="BE129" s="9"/>
      <c r="BF129" s="10"/>
      <c r="BG129" s="11"/>
      <c r="BH129" s="9"/>
      <c r="BI129" s="10"/>
      <c r="BJ129" s="11"/>
      <c r="BK129" s="9"/>
      <c r="BL129" s="10"/>
      <c r="BM129" s="16"/>
      <c r="BN129" s="16"/>
      <c r="BO129" s="16"/>
      <c r="BP129" s="11"/>
      <c r="BQ129" s="9"/>
      <c r="BR129" s="12"/>
      <c r="BS129" s="11"/>
      <c r="BT129" s="9" t="e">
        <f t="shared" si="34"/>
        <v>#N/A</v>
      </c>
      <c r="BU129" s="9">
        <f t="shared" si="26"/>
        <v>0</v>
      </c>
      <c r="BV129" s="9" t="e">
        <f t="shared" si="29"/>
        <v>#N/A</v>
      </c>
      <c r="BW129" s="9"/>
      <c r="BX129" s="119" t="e">
        <f t="shared" si="27"/>
        <v>#N/A</v>
      </c>
      <c r="BY129" s="11"/>
      <c r="BZ129" s="9"/>
      <c r="CA129" s="10">
        <v>109</v>
      </c>
      <c r="CB129" s="10">
        <f t="shared" si="31"/>
        <v>0</v>
      </c>
      <c r="CC129" s="10">
        <f t="shared" si="32"/>
        <v>0</v>
      </c>
      <c r="CD129" s="119" t="e">
        <f t="shared" si="33"/>
        <v>#DIV/0!</v>
      </c>
      <c r="CE129" s="16"/>
      <c r="CF129" s="16"/>
      <c r="CG129" s="16"/>
      <c r="CH129" s="16"/>
      <c r="CI129" s="16"/>
      <c r="CJ129" s="14"/>
      <c r="CK129" s="11"/>
      <c r="CL129" s="10"/>
      <c r="CM129" s="11"/>
      <c r="CN129" s="10"/>
      <c r="CO129" s="11"/>
      <c r="CP129" s="10"/>
      <c r="CQ129" s="16"/>
      <c r="CR129" s="11"/>
      <c r="CS129" s="10"/>
      <c r="CT129" s="16"/>
      <c r="CU129" s="11"/>
      <c r="CV129" s="9"/>
      <c r="CW129" s="213" t="e">
        <f t="shared" si="35"/>
        <v>#DIV/0!</v>
      </c>
      <c r="CX129" s="11"/>
      <c r="CY129" s="10"/>
      <c r="CZ129" s="11"/>
      <c r="DA129" s="10"/>
      <c r="DB129" s="158"/>
      <c r="DC129" s="159"/>
      <c r="DD129" s="158"/>
      <c r="DE129" s="160"/>
      <c r="DF129" s="120"/>
    </row>
    <row r="130" spans="1:110" s="121" customFormat="1" ht="20.100000000000001" hidden="1" customHeight="1">
      <c r="A130" s="162">
        <v>42215</v>
      </c>
      <c r="B130" s="23"/>
      <c r="C130" s="9">
        <v>4</v>
      </c>
      <c r="D130" s="9"/>
      <c r="E130" s="9"/>
      <c r="F130" s="9"/>
      <c r="G130" s="12"/>
      <c r="H130" s="11"/>
      <c r="I130" s="9"/>
      <c r="J130" s="9"/>
      <c r="K130" s="20"/>
      <c r="L130" s="9"/>
      <c r="M130" s="9"/>
      <c r="N130" s="9"/>
      <c r="O130" s="9"/>
      <c r="P130" s="24">
        <f t="shared" si="24"/>
        <v>0</v>
      </c>
      <c r="Q130" s="18">
        <f t="shared" si="25"/>
        <v>0</v>
      </c>
      <c r="R130" s="11"/>
      <c r="S130" s="9"/>
      <c r="T130" s="24">
        <f t="shared" si="28"/>
        <v>0</v>
      </c>
      <c r="U130" s="20"/>
      <c r="V130" s="9"/>
      <c r="W130" s="13"/>
      <c r="X130" s="9"/>
      <c r="Y130" s="9"/>
      <c r="Z130" s="12"/>
      <c r="AA130" s="15"/>
      <c r="AB130" s="200"/>
      <c r="AC130" s="200"/>
      <c r="AD130" s="200"/>
      <c r="AE130" s="200"/>
      <c r="AF130" s="9"/>
      <c r="AG130" s="9"/>
      <c r="AH130" s="9"/>
      <c r="AI130" s="9"/>
      <c r="AJ130" s="12"/>
      <c r="AK130" s="11"/>
      <c r="AL130" s="15"/>
      <c r="AM130" s="24">
        <f t="shared" si="30"/>
        <v>0</v>
      </c>
      <c r="AN130" s="9"/>
      <c r="AO130" s="9"/>
      <c r="AP130" s="172"/>
      <c r="AQ130" s="9"/>
      <c r="AR130" s="9"/>
      <c r="AS130" s="10"/>
      <c r="AT130" s="11"/>
      <c r="AU130" s="10"/>
      <c r="AV130" s="11"/>
      <c r="AW130" s="12"/>
      <c r="AX130" s="11"/>
      <c r="AY130" s="9"/>
      <c r="AZ130" s="9"/>
      <c r="BA130" s="9"/>
      <c r="BB130" s="12"/>
      <c r="BC130" s="11"/>
      <c r="BD130" s="9"/>
      <c r="BE130" s="9"/>
      <c r="BF130" s="10"/>
      <c r="BG130" s="11"/>
      <c r="BH130" s="9"/>
      <c r="BI130" s="10"/>
      <c r="BJ130" s="11"/>
      <c r="BK130" s="9"/>
      <c r="BL130" s="10"/>
      <c r="BM130" s="16"/>
      <c r="BN130" s="16"/>
      <c r="BO130" s="16"/>
      <c r="BP130" s="11"/>
      <c r="BQ130" s="9"/>
      <c r="BR130" s="12"/>
      <c r="BS130" s="11"/>
      <c r="BT130" s="9" t="e">
        <f t="shared" si="34"/>
        <v>#N/A</v>
      </c>
      <c r="BU130" s="9">
        <f t="shared" si="26"/>
        <v>0</v>
      </c>
      <c r="BV130" s="9" t="e">
        <f t="shared" si="29"/>
        <v>#N/A</v>
      </c>
      <c r="BW130" s="9"/>
      <c r="BX130" s="119" t="e">
        <f t="shared" si="27"/>
        <v>#N/A</v>
      </c>
      <c r="BY130" s="11"/>
      <c r="BZ130" s="9"/>
      <c r="CA130" s="10">
        <v>109</v>
      </c>
      <c r="CB130" s="10">
        <f t="shared" si="31"/>
        <v>0</v>
      </c>
      <c r="CC130" s="10">
        <f t="shared" si="32"/>
        <v>0</v>
      </c>
      <c r="CD130" s="119" t="e">
        <f t="shared" si="33"/>
        <v>#DIV/0!</v>
      </c>
      <c r="CE130" s="16"/>
      <c r="CF130" s="16"/>
      <c r="CG130" s="16"/>
      <c r="CH130" s="16"/>
      <c r="CI130" s="16"/>
      <c r="CJ130" s="14"/>
      <c r="CK130" s="11"/>
      <c r="CL130" s="10"/>
      <c r="CM130" s="11"/>
      <c r="CN130" s="10"/>
      <c r="CO130" s="11"/>
      <c r="CP130" s="10"/>
      <c r="CQ130" s="16"/>
      <c r="CR130" s="11"/>
      <c r="CS130" s="10"/>
      <c r="CT130" s="16"/>
      <c r="CU130" s="11"/>
      <c r="CV130" s="9"/>
      <c r="CW130" s="213" t="e">
        <f t="shared" si="35"/>
        <v>#DIV/0!</v>
      </c>
      <c r="CX130" s="11"/>
      <c r="CY130" s="10"/>
      <c r="CZ130" s="11"/>
      <c r="DA130" s="10"/>
      <c r="DB130" s="158"/>
      <c r="DC130" s="159"/>
      <c r="DD130" s="158"/>
      <c r="DE130" s="160"/>
      <c r="DF130" s="120"/>
    </row>
    <row r="131" spans="1:110" s="118" customFormat="1" ht="20.100000000000001" hidden="1" customHeight="1">
      <c r="A131" s="161">
        <v>42216</v>
      </c>
      <c r="B131" s="21"/>
      <c r="C131" s="1"/>
      <c r="D131" s="1"/>
      <c r="E131" s="1"/>
      <c r="F131" s="1"/>
      <c r="G131" s="4"/>
      <c r="H131" s="3"/>
      <c r="I131" s="1"/>
      <c r="J131" s="1"/>
      <c r="K131" s="19"/>
      <c r="L131" s="1"/>
      <c r="M131" s="1"/>
      <c r="N131" s="1"/>
      <c r="O131" s="1"/>
      <c r="P131" s="22">
        <f t="shared" si="24"/>
        <v>0</v>
      </c>
      <c r="Q131" s="17">
        <f t="shared" si="25"/>
        <v>0</v>
      </c>
      <c r="R131" s="3"/>
      <c r="S131" s="1"/>
      <c r="T131" s="22">
        <f t="shared" si="28"/>
        <v>0</v>
      </c>
      <c r="U131" s="19"/>
      <c r="V131" s="1"/>
      <c r="W131" s="5"/>
      <c r="X131" s="1"/>
      <c r="Y131" s="1"/>
      <c r="Z131" s="4"/>
      <c r="AA131" s="7"/>
      <c r="AB131" s="199"/>
      <c r="AC131" s="199"/>
      <c r="AD131" s="199"/>
      <c r="AE131" s="199"/>
      <c r="AF131" s="1"/>
      <c r="AG131" s="1"/>
      <c r="AH131" s="1"/>
      <c r="AI131" s="1"/>
      <c r="AJ131" s="4"/>
      <c r="AK131" s="3"/>
      <c r="AL131" s="7"/>
      <c r="AM131" s="22">
        <f t="shared" si="30"/>
        <v>0</v>
      </c>
      <c r="AN131" s="1"/>
      <c r="AO131" s="1"/>
      <c r="AP131" s="171"/>
      <c r="AQ131" s="1"/>
      <c r="AR131" s="1"/>
      <c r="AS131" s="2"/>
      <c r="AT131" s="3"/>
      <c r="AU131" s="2"/>
      <c r="AV131" s="3"/>
      <c r="AW131" s="4"/>
      <c r="AX131" s="3"/>
      <c r="AY131" s="1"/>
      <c r="AZ131" s="1"/>
      <c r="BA131" s="1"/>
      <c r="BB131" s="4"/>
      <c r="BC131" s="3"/>
      <c r="BD131" s="1"/>
      <c r="BE131" s="1"/>
      <c r="BF131" s="2"/>
      <c r="BG131" s="3"/>
      <c r="BH131" s="1"/>
      <c r="BI131" s="2"/>
      <c r="BJ131" s="3"/>
      <c r="BK131" s="1"/>
      <c r="BL131" s="2"/>
      <c r="BM131" s="8"/>
      <c r="BN131" s="8"/>
      <c r="BO131" s="8"/>
      <c r="BP131" s="3"/>
      <c r="BQ131" s="1"/>
      <c r="BR131" s="4"/>
      <c r="BS131" s="3"/>
      <c r="BT131" s="1" t="e">
        <f t="shared" si="34"/>
        <v>#N/A</v>
      </c>
      <c r="BU131" s="1">
        <f t="shared" si="26"/>
        <v>0</v>
      </c>
      <c r="BV131" s="1" t="e">
        <f t="shared" si="29"/>
        <v>#N/A</v>
      </c>
      <c r="BW131" s="1"/>
      <c r="BX131" s="116" t="e">
        <f t="shared" si="27"/>
        <v>#N/A</v>
      </c>
      <c r="BY131" s="3"/>
      <c r="BZ131" s="1"/>
      <c r="CA131" s="2">
        <v>109</v>
      </c>
      <c r="CB131" s="2">
        <f t="shared" si="31"/>
        <v>0</v>
      </c>
      <c r="CC131" s="2">
        <f t="shared" si="32"/>
        <v>0</v>
      </c>
      <c r="CD131" s="116" t="e">
        <f t="shared" si="33"/>
        <v>#DIV/0!</v>
      </c>
      <c r="CE131" s="8"/>
      <c r="CF131" s="8"/>
      <c r="CG131" s="8"/>
      <c r="CH131" s="8"/>
      <c r="CI131" s="8"/>
      <c r="CJ131" s="6"/>
      <c r="CK131" s="3"/>
      <c r="CL131" s="2"/>
      <c r="CM131" s="3"/>
      <c r="CN131" s="2"/>
      <c r="CO131" s="3"/>
      <c r="CP131" s="2"/>
      <c r="CQ131" s="8"/>
      <c r="CR131" s="3"/>
      <c r="CS131" s="2"/>
      <c r="CT131" s="8"/>
      <c r="CU131" s="3"/>
      <c r="CV131" s="1"/>
      <c r="CW131" s="212" t="e">
        <f t="shared" si="35"/>
        <v>#DIV/0!</v>
      </c>
      <c r="CX131" s="3"/>
      <c r="CY131" s="2"/>
      <c r="CZ131" s="3"/>
      <c r="DA131" s="2"/>
      <c r="DB131" s="155"/>
      <c r="DC131" s="156"/>
      <c r="DD131" s="155"/>
      <c r="DE131" s="157"/>
      <c r="DF131" s="117"/>
    </row>
    <row r="132" spans="1:110" s="118" customFormat="1" ht="20.100000000000001" hidden="1" customHeight="1">
      <c r="A132" s="161">
        <v>42216</v>
      </c>
      <c r="B132" s="21"/>
      <c r="C132" s="1"/>
      <c r="D132" s="1"/>
      <c r="E132" s="1"/>
      <c r="F132" s="1"/>
      <c r="G132" s="4"/>
      <c r="H132" s="3"/>
      <c r="I132" s="1"/>
      <c r="J132" s="1"/>
      <c r="K132" s="19"/>
      <c r="L132" s="1"/>
      <c r="M132" s="1"/>
      <c r="N132" s="1"/>
      <c r="O132" s="1"/>
      <c r="P132" s="22">
        <f t="shared" si="24"/>
        <v>0</v>
      </c>
      <c r="Q132" s="17">
        <f t="shared" si="25"/>
        <v>0</v>
      </c>
      <c r="R132" s="3"/>
      <c r="S132" s="1"/>
      <c r="T132" s="22">
        <f t="shared" si="28"/>
        <v>0</v>
      </c>
      <c r="U132" s="19"/>
      <c r="V132" s="1"/>
      <c r="W132" s="5"/>
      <c r="X132" s="1"/>
      <c r="Y132" s="1"/>
      <c r="Z132" s="4"/>
      <c r="AA132" s="7"/>
      <c r="AB132" s="199"/>
      <c r="AC132" s="199"/>
      <c r="AD132" s="199"/>
      <c r="AE132" s="199"/>
      <c r="AF132" s="1"/>
      <c r="AG132" s="1"/>
      <c r="AH132" s="1"/>
      <c r="AI132" s="1"/>
      <c r="AJ132" s="4"/>
      <c r="AK132" s="3"/>
      <c r="AL132" s="7"/>
      <c r="AM132" s="22">
        <f t="shared" si="30"/>
        <v>0</v>
      </c>
      <c r="AN132" s="1"/>
      <c r="AO132" s="1"/>
      <c r="AP132" s="171"/>
      <c r="AQ132" s="1"/>
      <c r="AR132" s="1"/>
      <c r="AS132" s="2"/>
      <c r="AT132" s="3"/>
      <c r="AU132" s="2"/>
      <c r="AV132" s="3"/>
      <c r="AW132" s="4"/>
      <c r="AX132" s="3"/>
      <c r="AY132" s="1"/>
      <c r="AZ132" s="1"/>
      <c r="BA132" s="1"/>
      <c r="BB132" s="4"/>
      <c r="BC132" s="3"/>
      <c r="BD132" s="1"/>
      <c r="BE132" s="1"/>
      <c r="BF132" s="2"/>
      <c r="BG132" s="3"/>
      <c r="BH132" s="1"/>
      <c r="BI132" s="2"/>
      <c r="BJ132" s="3"/>
      <c r="BK132" s="1"/>
      <c r="BL132" s="2"/>
      <c r="BM132" s="8"/>
      <c r="BN132" s="8"/>
      <c r="BO132" s="8"/>
      <c r="BP132" s="3"/>
      <c r="BQ132" s="1"/>
      <c r="BR132" s="4"/>
      <c r="BS132" s="3"/>
      <c r="BT132" s="1" t="e">
        <f t="shared" si="34"/>
        <v>#N/A</v>
      </c>
      <c r="BU132" s="1">
        <f t="shared" si="26"/>
        <v>0</v>
      </c>
      <c r="BV132" s="1" t="e">
        <f t="shared" si="29"/>
        <v>#N/A</v>
      </c>
      <c r="BW132" s="1"/>
      <c r="BX132" s="116" t="e">
        <f t="shared" si="27"/>
        <v>#N/A</v>
      </c>
      <c r="BY132" s="3"/>
      <c r="BZ132" s="1"/>
      <c r="CA132" s="2">
        <v>109</v>
      </c>
      <c r="CB132" s="2">
        <f t="shared" si="31"/>
        <v>0</v>
      </c>
      <c r="CC132" s="2">
        <f t="shared" si="32"/>
        <v>0</v>
      </c>
      <c r="CD132" s="116" t="e">
        <f t="shared" si="33"/>
        <v>#DIV/0!</v>
      </c>
      <c r="CE132" s="8"/>
      <c r="CF132" s="8"/>
      <c r="CG132" s="8"/>
      <c r="CH132" s="8"/>
      <c r="CI132" s="8"/>
      <c r="CJ132" s="6"/>
      <c r="CK132" s="3"/>
      <c r="CL132" s="2"/>
      <c r="CM132" s="3"/>
      <c r="CN132" s="2"/>
      <c r="CO132" s="3"/>
      <c r="CP132" s="2"/>
      <c r="CQ132" s="8"/>
      <c r="CR132" s="3"/>
      <c r="CS132" s="2"/>
      <c r="CT132" s="8"/>
      <c r="CU132" s="3"/>
      <c r="CV132" s="1"/>
      <c r="CW132" s="212" t="e">
        <f t="shared" si="35"/>
        <v>#DIV/0!</v>
      </c>
      <c r="CX132" s="3"/>
      <c r="CY132" s="2"/>
      <c r="CZ132" s="3"/>
      <c r="DA132" s="2"/>
      <c r="DB132" s="155"/>
      <c r="DC132" s="156"/>
      <c r="DD132" s="155"/>
      <c r="DE132" s="157"/>
      <c r="DF132" s="117"/>
    </row>
    <row r="133" spans="1:110" s="121" customFormat="1" ht="20.100000000000001" hidden="1" customHeight="1">
      <c r="A133" s="162">
        <v>42216</v>
      </c>
      <c r="B133" s="23"/>
      <c r="C133" s="9"/>
      <c r="D133" s="9"/>
      <c r="E133" s="9"/>
      <c r="F133" s="9"/>
      <c r="G133" s="12"/>
      <c r="H133" s="11"/>
      <c r="I133" s="9"/>
      <c r="J133" s="9"/>
      <c r="K133" s="20"/>
      <c r="L133" s="9"/>
      <c r="M133" s="9"/>
      <c r="N133" s="9"/>
      <c r="O133" s="9"/>
      <c r="P133" s="24">
        <f t="shared" si="24"/>
        <v>0</v>
      </c>
      <c r="Q133" s="18">
        <f t="shared" si="25"/>
        <v>0</v>
      </c>
      <c r="R133" s="11"/>
      <c r="S133" s="9"/>
      <c r="T133" s="24">
        <f t="shared" si="28"/>
        <v>0</v>
      </c>
      <c r="U133" s="20"/>
      <c r="V133" s="9"/>
      <c r="W133" s="13"/>
      <c r="X133" s="9"/>
      <c r="Y133" s="9"/>
      <c r="Z133" s="12"/>
      <c r="AA133" s="15"/>
      <c r="AB133" s="200"/>
      <c r="AC133" s="200"/>
      <c r="AD133" s="200"/>
      <c r="AE133" s="200"/>
      <c r="AF133" s="9"/>
      <c r="AG133" s="9"/>
      <c r="AH133" s="9"/>
      <c r="AI133" s="9"/>
      <c r="AJ133" s="12"/>
      <c r="AK133" s="11"/>
      <c r="AL133" s="15"/>
      <c r="AM133" s="24">
        <f t="shared" si="30"/>
        <v>0</v>
      </c>
      <c r="AN133" s="9"/>
      <c r="AO133" s="9"/>
      <c r="AP133" s="172"/>
      <c r="AQ133" s="9"/>
      <c r="AR133" s="9"/>
      <c r="AS133" s="10"/>
      <c r="AT133" s="11"/>
      <c r="AU133" s="10"/>
      <c r="AV133" s="11"/>
      <c r="AW133" s="12"/>
      <c r="AX133" s="11"/>
      <c r="AY133" s="9"/>
      <c r="AZ133" s="9"/>
      <c r="BA133" s="9"/>
      <c r="BB133" s="12"/>
      <c r="BC133" s="11"/>
      <c r="BD133" s="9"/>
      <c r="BE133" s="9"/>
      <c r="BF133" s="10"/>
      <c r="BG133" s="11"/>
      <c r="BH133" s="9"/>
      <c r="BI133" s="10"/>
      <c r="BJ133" s="11"/>
      <c r="BK133" s="9"/>
      <c r="BL133" s="10"/>
      <c r="BM133" s="16"/>
      <c r="BN133" s="16"/>
      <c r="BO133" s="16"/>
      <c r="BP133" s="11"/>
      <c r="BQ133" s="9"/>
      <c r="BR133" s="12"/>
      <c r="BS133" s="11"/>
      <c r="BT133" s="9" t="e">
        <f t="shared" si="34"/>
        <v>#N/A</v>
      </c>
      <c r="BU133" s="9">
        <f t="shared" si="26"/>
        <v>0</v>
      </c>
      <c r="BV133" s="9" t="e">
        <f t="shared" si="29"/>
        <v>#N/A</v>
      </c>
      <c r="BW133" s="9"/>
      <c r="BX133" s="119" t="e">
        <f t="shared" si="27"/>
        <v>#N/A</v>
      </c>
      <c r="BY133" s="11"/>
      <c r="BZ133" s="9"/>
      <c r="CA133" s="10">
        <v>109</v>
      </c>
      <c r="CB133" s="10">
        <f t="shared" si="31"/>
        <v>0</v>
      </c>
      <c r="CC133" s="10">
        <f t="shared" si="32"/>
        <v>0</v>
      </c>
      <c r="CD133" s="119" t="e">
        <f t="shared" si="33"/>
        <v>#DIV/0!</v>
      </c>
      <c r="CE133" s="16"/>
      <c r="CF133" s="16"/>
      <c r="CG133" s="16"/>
      <c r="CH133" s="16"/>
      <c r="CI133" s="16"/>
      <c r="CJ133" s="14"/>
      <c r="CK133" s="11"/>
      <c r="CL133" s="10"/>
      <c r="CM133" s="11"/>
      <c r="CN133" s="10"/>
      <c r="CO133" s="11"/>
      <c r="CP133" s="10"/>
      <c r="CQ133" s="16"/>
      <c r="CR133" s="11"/>
      <c r="CS133" s="10"/>
      <c r="CT133" s="16"/>
      <c r="CU133" s="11"/>
      <c r="CV133" s="9"/>
      <c r="CW133" s="213" t="e">
        <f t="shared" si="35"/>
        <v>#DIV/0!</v>
      </c>
      <c r="CX133" s="11"/>
      <c r="CY133" s="10"/>
      <c r="CZ133" s="11"/>
      <c r="DA133" s="10"/>
      <c r="DB133" s="158"/>
      <c r="DC133" s="159"/>
      <c r="DD133" s="158"/>
      <c r="DE133" s="160"/>
      <c r="DF133" s="120"/>
    </row>
    <row r="134" spans="1:110" s="121" customFormat="1" ht="20.100000000000001" hidden="1" customHeight="1">
      <c r="A134" s="162">
        <v>42216</v>
      </c>
      <c r="B134" s="23">
        <v>1.3229166666666701</v>
      </c>
      <c r="C134" s="9">
        <v>1</v>
      </c>
      <c r="D134" s="9" t="s">
        <v>131</v>
      </c>
      <c r="E134" s="9" t="s">
        <v>135</v>
      </c>
      <c r="F134" s="9" t="s">
        <v>144</v>
      </c>
      <c r="G134" s="12" t="s">
        <v>147</v>
      </c>
      <c r="H134" s="11" t="s">
        <v>172</v>
      </c>
      <c r="I134" s="9">
        <v>22</v>
      </c>
      <c r="J134" s="9"/>
      <c r="K134" s="20">
        <v>13.8</v>
      </c>
      <c r="L134" s="9"/>
      <c r="M134" s="9">
        <v>80</v>
      </c>
      <c r="N134" s="9">
        <v>2700</v>
      </c>
      <c r="O134" s="9">
        <v>1300</v>
      </c>
      <c r="P134" s="24">
        <f t="shared" si="24"/>
        <v>1120.6000000000001</v>
      </c>
      <c r="Q134" s="18">
        <f t="shared" si="25"/>
        <v>3.9938184000000003</v>
      </c>
      <c r="R134" s="11">
        <v>883</v>
      </c>
      <c r="S134" s="9">
        <v>1003</v>
      </c>
      <c r="T134" s="24">
        <f t="shared" si="28"/>
        <v>1274</v>
      </c>
      <c r="U134" s="20">
        <v>10.9</v>
      </c>
      <c r="V134" s="9">
        <v>315</v>
      </c>
      <c r="W134" s="13">
        <v>0.98</v>
      </c>
      <c r="X134" s="9">
        <v>25</v>
      </c>
      <c r="Y134" s="9">
        <v>25</v>
      </c>
      <c r="Z134" s="420">
        <v>6.6</v>
      </c>
      <c r="AA134" s="15">
        <v>3.9</v>
      </c>
      <c r="AB134" s="200">
        <v>-24</v>
      </c>
      <c r="AC134" s="200">
        <v>-28</v>
      </c>
      <c r="AD134" s="200">
        <v>-27</v>
      </c>
      <c r="AE134" s="200">
        <v>-29</v>
      </c>
      <c r="AF134" s="9">
        <v>50</v>
      </c>
      <c r="AG134" s="9"/>
      <c r="AH134" s="9">
        <v>100</v>
      </c>
      <c r="AI134" s="9">
        <v>100</v>
      </c>
      <c r="AJ134" s="12">
        <v>15</v>
      </c>
      <c r="AK134" s="11">
        <v>1700</v>
      </c>
      <c r="AL134" s="15">
        <v>1700</v>
      </c>
      <c r="AM134" s="24">
        <f t="shared" si="30"/>
        <v>0</v>
      </c>
      <c r="AN134" s="9">
        <v>74</v>
      </c>
      <c r="AO134" s="9">
        <v>80</v>
      </c>
      <c r="AP134" s="172">
        <v>4.3</v>
      </c>
      <c r="AQ134" s="9">
        <v>420</v>
      </c>
      <c r="AR134" s="9">
        <v>1250</v>
      </c>
      <c r="AS134" s="10">
        <v>25</v>
      </c>
      <c r="AT134" s="11">
        <v>266</v>
      </c>
      <c r="AU134" s="10">
        <v>50</v>
      </c>
      <c r="AV134" s="11">
        <v>0</v>
      </c>
      <c r="AW134" s="12">
        <v>0</v>
      </c>
      <c r="AX134" s="11">
        <v>440</v>
      </c>
      <c r="AY134" s="9">
        <v>25</v>
      </c>
      <c r="AZ134" s="9">
        <v>20</v>
      </c>
      <c r="BA134" s="9">
        <v>1</v>
      </c>
      <c r="BB134" s="12">
        <v>97</v>
      </c>
      <c r="BC134" s="11">
        <v>530</v>
      </c>
      <c r="BD134" s="9">
        <v>100</v>
      </c>
      <c r="BE134" s="9">
        <v>153</v>
      </c>
      <c r="BF134" s="10">
        <v>118</v>
      </c>
      <c r="BG134" s="11">
        <v>470</v>
      </c>
      <c r="BH134" s="9">
        <v>1500</v>
      </c>
      <c r="BI134" s="10">
        <v>210</v>
      </c>
      <c r="BJ134" s="11">
        <v>460</v>
      </c>
      <c r="BK134" s="9">
        <v>1460</v>
      </c>
      <c r="BL134" s="10"/>
      <c r="BM134" s="16">
        <v>1200</v>
      </c>
      <c r="BN134" s="16"/>
      <c r="BO134" s="16" t="s">
        <v>259</v>
      </c>
      <c r="BP134" s="11">
        <v>3</v>
      </c>
      <c r="BQ134" s="9">
        <v>2.9</v>
      </c>
      <c r="BR134" s="12">
        <v>1.8</v>
      </c>
      <c r="BS134" s="11" t="s">
        <v>163</v>
      </c>
      <c r="BT134" s="9">
        <f t="shared" si="34"/>
        <v>15.6</v>
      </c>
      <c r="BU134" s="9">
        <f t="shared" si="26"/>
        <v>4394</v>
      </c>
      <c r="BV134" s="9">
        <f t="shared" si="29"/>
        <v>6.24</v>
      </c>
      <c r="BW134" s="9">
        <v>40</v>
      </c>
      <c r="BX134" s="119">
        <f t="shared" si="27"/>
        <v>1.4201183431952664</v>
      </c>
      <c r="BY134" s="11" t="s">
        <v>165</v>
      </c>
      <c r="BZ134" s="9"/>
      <c r="CA134" s="10">
        <v>109</v>
      </c>
      <c r="CB134" s="10">
        <f t="shared" si="31"/>
        <v>4394</v>
      </c>
      <c r="CC134" s="10">
        <f t="shared" si="32"/>
        <v>0</v>
      </c>
      <c r="CD134" s="119">
        <f t="shared" si="33"/>
        <v>0</v>
      </c>
      <c r="CE134" s="16">
        <v>41</v>
      </c>
      <c r="CF134" s="16">
        <v>2</v>
      </c>
      <c r="CG134" s="16">
        <v>200</v>
      </c>
      <c r="CH134" s="16">
        <v>28</v>
      </c>
      <c r="CI134" s="16">
        <v>51</v>
      </c>
      <c r="CJ134" s="14">
        <v>15</v>
      </c>
      <c r="CK134" s="11" t="s">
        <v>203</v>
      </c>
      <c r="CL134" s="10"/>
      <c r="CM134" s="11"/>
      <c r="CN134" s="10"/>
      <c r="CO134" s="11" t="s">
        <v>168</v>
      </c>
      <c r="CP134" s="10"/>
      <c r="CQ134" s="16"/>
      <c r="CR134" s="11" t="s">
        <v>184</v>
      </c>
      <c r="CS134" s="10"/>
      <c r="CT134" s="16"/>
      <c r="CU134" s="11"/>
      <c r="CV134" s="9"/>
      <c r="CW134" s="213">
        <f t="shared" si="35"/>
        <v>0</v>
      </c>
      <c r="CX134" s="11"/>
      <c r="CY134" s="10"/>
      <c r="CZ134" s="11"/>
      <c r="DA134" s="10"/>
      <c r="DB134" s="158"/>
      <c r="DC134" s="159"/>
      <c r="DD134" s="158"/>
      <c r="DE134" s="160"/>
      <c r="DF134" s="120"/>
    </row>
    <row r="152" spans="1:109" outlineLevel="2">
      <c r="A152" s="122"/>
      <c r="B152" s="123"/>
      <c r="C152" s="123"/>
      <c r="D152" s="123"/>
      <c r="G152" s="124"/>
      <c r="H152" s="122"/>
      <c r="I152" s="123"/>
      <c r="J152" s="123"/>
      <c r="K152" s="128"/>
      <c r="L152" s="123"/>
      <c r="M152" s="123"/>
      <c r="N152" s="123"/>
      <c r="O152" s="123"/>
      <c r="P152" s="123"/>
      <c r="Q152" s="125"/>
      <c r="R152" s="122"/>
      <c r="S152" s="123"/>
      <c r="T152" s="123"/>
      <c r="U152" s="128"/>
      <c r="V152" s="123"/>
      <c r="W152" s="126"/>
      <c r="X152" s="123"/>
      <c r="Y152" s="123"/>
      <c r="Z152" s="124"/>
      <c r="AA152" s="127"/>
      <c r="AB152" s="201"/>
      <c r="AC152" s="201"/>
      <c r="AD152" s="201"/>
      <c r="AE152" s="201"/>
      <c r="AF152" s="123"/>
      <c r="AG152" s="123"/>
      <c r="AH152" s="123"/>
      <c r="AI152" s="123"/>
      <c r="AJ152" s="124"/>
      <c r="AK152" s="122"/>
      <c r="AL152" s="127"/>
      <c r="AM152" s="123"/>
      <c r="AN152" s="123"/>
      <c r="AO152" s="123"/>
      <c r="AP152" s="173"/>
      <c r="AQ152" s="123"/>
      <c r="AR152" s="123"/>
      <c r="AS152" s="129"/>
      <c r="AT152" s="122"/>
      <c r="AU152" s="129"/>
      <c r="AV152" s="130"/>
      <c r="AW152" s="131"/>
      <c r="AX152" s="130"/>
      <c r="AY152" s="132"/>
      <c r="AZ152" s="132"/>
      <c r="BA152" s="123"/>
      <c r="BB152" s="124"/>
      <c r="BC152" s="122"/>
      <c r="BD152" s="123"/>
      <c r="BE152" s="123"/>
      <c r="BF152" s="129"/>
      <c r="BG152" s="122"/>
      <c r="BH152" s="123"/>
      <c r="BI152" s="129"/>
      <c r="BJ152" s="122"/>
      <c r="BK152" s="123"/>
      <c r="BL152" s="129"/>
      <c r="BM152" s="133"/>
      <c r="BN152" s="133"/>
      <c r="BO152" s="133"/>
      <c r="BP152" s="122"/>
      <c r="BQ152" s="123"/>
      <c r="BR152" s="124"/>
      <c r="BS152" s="122"/>
      <c r="BT152" s="123"/>
      <c r="BU152" s="123"/>
      <c r="BV152" s="123"/>
      <c r="BW152" s="123"/>
      <c r="BX152" s="134"/>
      <c r="BY152" s="122"/>
      <c r="BZ152" s="123"/>
      <c r="CA152" s="129"/>
      <c r="CB152" s="129"/>
      <c r="CC152" s="129"/>
      <c r="CD152" s="134"/>
      <c r="CE152" s="133"/>
      <c r="CF152" s="133"/>
      <c r="CG152" s="133"/>
      <c r="CH152" s="133"/>
      <c r="CI152" s="133"/>
      <c r="CJ152" s="135"/>
      <c r="CK152" s="122"/>
      <c r="CL152" s="129"/>
      <c r="CM152" s="122"/>
      <c r="CN152" s="129"/>
      <c r="CO152" s="122"/>
      <c r="CP152" s="129"/>
      <c r="CQ152" s="133"/>
      <c r="CR152" s="122"/>
      <c r="CS152" s="129"/>
      <c r="CT152" s="133"/>
      <c r="CU152" s="122"/>
      <c r="CV152" s="123"/>
      <c r="CW152" s="214"/>
      <c r="CX152" s="122"/>
      <c r="CY152" s="129"/>
      <c r="CZ152" s="122"/>
      <c r="DA152" s="129"/>
      <c r="DB152" s="122"/>
      <c r="DC152" s="129"/>
      <c r="DD152" s="122"/>
      <c r="DE152" s="124"/>
    </row>
    <row r="153" spans="1:109" outlineLevel="2">
      <c r="A153" s="122"/>
      <c r="B153" s="138">
        <v>0.33333333333333331</v>
      </c>
      <c r="C153" s="123">
        <v>1</v>
      </c>
      <c r="D153" s="139" t="s">
        <v>134</v>
      </c>
      <c r="E153" s="140" t="s">
        <v>138</v>
      </c>
      <c r="F153" s="140" t="s">
        <v>138</v>
      </c>
      <c r="G153" s="141" t="s">
        <v>144</v>
      </c>
      <c r="H153" s="122" t="s">
        <v>172</v>
      </c>
      <c r="I153" s="123"/>
      <c r="J153" s="123"/>
      <c r="K153" s="128"/>
      <c r="L153" s="118" t="s">
        <v>190</v>
      </c>
      <c r="M153" s="118">
        <v>84</v>
      </c>
      <c r="N153" s="123"/>
      <c r="O153" s="123"/>
      <c r="P153" s="123"/>
      <c r="Q153" s="125"/>
      <c r="R153" s="122"/>
      <c r="S153" s="123"/>
      <c r="T153" s="123"/>
      <c r="U153" s="128"/>
      <c r="V153" s="123"/>
      <c r="W153" s="126"/>
      <c r="X153" s="123"/>
      <c r="Y153" s="123"/>
      <c r="Z153" s="124"/>
      <c r="AA153" s="127"/>
      <c r="AB153" s="201"/>
      <c r="AC153" s="201"/>
      <c r="AD153" s="201"/>
      <c r="AE153" s="201"/>
      <c r="AF153" s="123"/>
      <c r="AG153" s="123"/>
      <c r="AH153" s="123"/>
      <c r="AI153" s="123"/>
      <c r="AJ153" s="124"/>
      <c r="AK153" s="122"/>
      <c r="AL153" s="127"/>
      <c r="AM153" s="123"/>
      <c r="AN153" s="123"/>
      <c r="AO153" s="123"/>
      <c r="AP153" s="173"/>
      <c r="AQ153" s="123"/>
      <c r="AR153" s="123"/>
      <c r="AS153" s="129"/>
      <c r="AT153" s="122"/>
      <c r="AU153" s="129"/>
      <c r="AV153" s="130"/>
      <c r="AW153" s="131"/>
      <c r="AX153" s="130"/>
      <c r="AY153" s="132"/>
      <c r="AZ153" s="132"/>
      <c r="BA153" s="123"/>
      <c r="BB153" s="124"/>
      <c r="BC153" s="122"/>
      <c r="BD153" s="123"/>
      <c r="BE153" s="123"/>
      <c r="BF153" s="129"/>
      <c r="BG153" s="122"/>
      <c r="BH153" s="123"/>
      <c r="BI153" s="129"/>
      <c r="BJ153" s="122"/>
      <c r="BK153" s="123"/>
      <c r="BL153" s="129"/>
      <c r="BM153" s="133"/>
      <c r="BN153" s="133"/>
      <c r="BO153" s="133"/>
      <c r="BP153" s="122"/>
      <c r="BQ153" s="123"/>
      <c r="BR153" s="124"/>
      <c r="BS153" s="122" t="s">
        <v>163</v>
      </c>
      <c r="BT153" s="123">
        <v>15.6</v>
      </c>
      <c r="BU153" s="123"/>
      <c r="BV153" s="123"/>
      <c r="BW153" s="123">
        <v>15.6</v>
      </c>
      <c r="BX153" s="134"/>
      <c r="BY153" s="122" t="s">
        <v>165</v>
      </c>
      <c r="BZ153" s="123"/>
      <c r="CA153" s="129"/>
      <c r="CB153" s="129"/>
      <c r="CC153" s="129"/>
      <c r="CD153" s="134"/>
      <c r="CE153" s="133"/>
      <c r="CF153" s="133"/>
      <c r="CG153" s="133"/>
      <c r="CH153" s="133"/>
      <c r="CI153" s="133"/>
      <c r="CJ153" s="135"/>
      <c r="CK153" s="122" t="s">
        <v>202</v>
      </c>
      <c r="CL153" s="129"/>
      <c r="CM153" s="122" t="s">
        <v>167</v>
      </c>
      <c r="CN153" s="129"/>
      <c r="CO153" s="122" t="s">
        <v>168</v>
      </c>
      <c r="CP153" s="129"/>
      <c r="CQ153" s="133"/>
      <c r="CR153" s="122" t="s">
        <v>184</v>
      </c>
      <c r="CS153" s="129"/>
      <c r="CT153" s="133"/>
      <c r="CU153" s="122" t="s">
        <v>171</v>
      </c>
      <c r="CV153" s="123"/>
      <c r="CW153" s="214"/>
      <c r="CX153" s="122"/>
      <c r="CY153" s="129"/>
      <c r="CZ153" s="122"/>
      <c r="DA153" s="129"/>
      <c r="DB153" s="122"/>
      <c r="DC153" s="129"/>
      <c r="DD153" s="122"/>
      <c r="DE153" s="124"/>
    </row>
    <row r="154" spans="1:109" outlineLevel="2">
      <c r="A154" s="122"/>
      <c r="B154" s="138">
        <v>0.34375</v>
      </c>
      <c r="C154" s="123">
        <v>2</v>
      </c>
      <c r="D154" s="140" t="s">
        <v>135</v>
      </c>
      <c r="E154" s="139" t="s">
        <v>134</v>
      </c>
      <c r="F154" s="140" t="s">
        <v>140</v>
      </c>
      <c r="G154" s="141" t="s">
        <v>147</v>
      </c>
      <c r="H154" s="122" t="s">
        <v>177</v>
      </c>
      <c r="I154" s="123"/>
      <c r="J154" s="123"/>
      <c r="K154" s="128"/>
      <c r="L154" s="118" t="s">
        <v>191</v>
      </c>
      <c r="M154" s="118">
        <v>80</v>
      </c>
      <c r="N154" s="123"/>
      <c r="O154" s="123"/>
      <c r="P154" s="123"/>
      <c r="Q154" s="125"/>
      <c r="R154" s="122"/>
      <c r="S154" s="123"/>
      <c r="T154" s="123"/>
      <c r="U154" s="128"/>
      <c r="V154" s="123"/>
      <c r="W154" s="126"/>
      <c r="X154" s="123"/>
      <c r="Y154" s="123"/>
      <c r="Z154" s="124"/>
      <c r="AA154" s="127"/>
      <c r="AB154" s="201"/>
      <c r="AC154" s="201"/>
      <c r="AD154" s="201"/>
      <c r="AE154" s="201"/>
      <c r="AF154" s="123"/>
      <c r="AG154" s="123"/>
      <c r="AH154" s="123"/>
      <c r="AI154" s="123"/>
      <c r="AJ154" s="124"/>
      <c r="AK154" s="122"/>
      <c r="AL154" s="127"/>
      <c r="AM154" s="123"/>
      <c r="AN154" s="123"/>
      <c r="AO154" s="123"/>
      <c r="AP154" s="173"/>
      <c r="AQ154" s="123"/>
      <c r="AR154" s="123"/>
      <c r="AS154" s="129"/>
      <c r="AT154" s="122"/>
      <c r="AU154" s="129"/>
      <c r="AV154" s="130"/>
      <c r="AW154" s="131"/>
      <c r="AX154" s="130"/>
      <c r="AY154" s="132"/>
      <c r="AZ154" s="132"/>
      <c r="BA154" s="123"/>
      <c r="BB154" s="124"/>
      <c r="BC154" s="122"/>
      <c r="BD154" s="123"/>
      <c r="BE154" s="123"/>
      <c r="BF154" s="129"/>
      <c r="BG154" s="122"/>
      <c r="BH154" s="123"/>
      <c r="BI154" s="129"/>
      <c r="BJ154" s="122"/>
      <c r="BK154" s="123"/>
      <c r="BL154" s="129"/>
      <c r="BM154" s="133"/>
      <c r="BN154" s="133"/>
      <c r="BO154" s="133"/>
      <c r="BP154" s="122"/>
      <c r="BQ154" s="123"/>
      <c r="BR154" s="124"/>
      <c r="BS154" s="122" t="s">
        <v>164</v>
      </c>
      <c r="BT154" s="123">
        <v>16.64</v>
      </c>
      <c r="BU154" s="123"/>
      <c r="BV154" s="123"/>
      <c r="BW154" s="123">
        <v>16.64</v>
      </c>
      <c r="BX154" s="134"/>
      <c r="BY154" s="122" t="s">
        <v>166</v>
      </c>
      <c r="BZ154" s="123"/>
      <c r="CA154" s="129"/>
      <c r="CB154" s="129"/>
      <c r="CC154" s="129"/>
      <c r="CD154" s="134"/>
      <c r="CE154" s="133"/>
      <c r="CF154" s="133"/>
      <c r="CG154" s="133"/>
      <c r="CH154" s="133"/>
      <c r="CI154" s="133"/>
      <c r="CJ154" s="135"/>
      <c r="CK154" s="122" t="s">
        <v>203</v>
      </c>
      <c r="CL154" s="129"/>
      <c r="CM154" s="122"/>
      <c r="CN154" s="129"/>
      <c r="CO154" s="122"/>
      <c r="CP154" s="129"/>
      <c r="CQ154" s="133"/>
      <c r="CR154" s="122" t="s">
        <v>185</v>
      </c>
      <c r="CS154" s="129"/>
      <c r="CT154" s="133"/>
      <c r="CU154" s="122" t="s">
        <v>169</v>
      </c>
      <c r="CV154" s="123"/>
      <c r="CW154" s="214"/>
      <c r="CX154" s="122"/>
      <c r="CY154" s="129"/>
      <c r="CZ154" s="122"/>
      <c r="DA154" s="129"/>
      <c r="DB154" s="122"/>
      <c r="DC154" s="129"/>
      <c r="DD154" s="122"/>
      <c r="DE154" s="124"/>
    </row>
    <row r="155" spans="1:109" outlineLevel="2">
      <c r="A155" s="122"/>
      <c r="B155" s="138">
        <v>0.35416666666666669</v>
      </c>
      <c r="C155" s="123">
        <v>3</v>
      </c>
      <c r="D155" s="140" t="s">
        <v>130</v>
      </c>
      <c r="E155" s="140" t="s">
        <v>135</v>
      </c>
      <c r="F155" s="140" t="s">
        <v>144</v>
      </c>
      <c r="G155" s="141" t="s">
        <v>146</v>
      </c>
      <c r="H155" s="122" t="s">
        <v>173</v>
      </c>
      <c r="I155" s="123"/>
      <c r="J155" s="123"/>
      <c r="K155" s="128"/>
      <c r="L155" s="118" t="s">
        <v>192</v>
      </c>
      <c r="M155" s="118">
        <v>75</v>
      </c>
      <c r="N155" s="123"/>
      <c r="O155" s="123"/>
      <c r="P155" s="123"/>
      <c r="Q155" s="125"/>
      <c r="R155" s="122"/>
      <c r="S155" s="123"/>
      <c r="T155" s="123"/>
      <c r="U155" s="128"/>
      <c r="V155" s="123"/>
      <c r="W155" s="126"/>
      <c r="X155" s="123"/>
      <c r="Y155" s="123"/>
      <c r="Z155" s="124"/>
      <c r="AA155" s="127"/>
      <c r="AB155" s="201"/>
      <c r="AC155" s="201"/>
      <c r="AD155" s="201"/>
      <c r="AE155" s="201"/>
      <c r="AF155" s="123"/>
      <c r="AG155" s="123"/>
      <c r="AH155" s="123"/>
      <c r="AI155" s="123"/>
      <c r="AJ155" s="124"/>
      <c r="AK155" s="122"/>
      <c r="AL155" s="127"/>
      <c r="AM155" s="123"/>
      <c r="AN155" s="123"/>
      <c r="AO155" s="123"/>
      <c r="AP155" s="173"/>
      <c r="AQ155" s="123"/>
      <c r="AR155" s="123"/>
      <c r="AS155" s="129"/>
      <c r="AT155" s="122"/>
      <c r="AU155" s="129"/>
      <c r="AV155" s="130"/>
      <c r="AW155" s="131"/>
      <c r="AX155" s="130"/>
      <c r="AY155" s="132"/>
      <c r="AZ155" s="132"/>
      <c r="BA155" s="123"/>
      <c r="BB155" s="124"/>
      <c r="BC155" s="122"/>
      <c r="BD155" s="123"/>
      <c r="BE155" s="123"/>
      <c r="BF155" s="129"/>
      <c r="BG155" s="122"/>
      <c r="BH155" s="123"/>
      <c r="BI155" s="129"/>
      <c r="BJ155" s="122"/>
      <c r="BK155" s="123"/>
      <c r="BL155" s="129"/>
      <c r="BM155" s="133"/>
      <c r="BN155" s="133"/>
      <c r="BO155" s="133"/>
      <c r="BP155" s="122"/>
      <c r="BQ155" s="123"/>
      <c r="BR155" s="124"/>
      <c r="BS155" s="122"/>
      <c r="BT155" s="123"/>
      <c r="BU155" s="123"/>
      <c r="BV155" s="123"/>
      <c r="BW155" s="123"/>
      <c r="BX155" s="134"/>
      <c r="BY155" s="122"/>
      <c r="BZ155" s="123"/>
      <c r="CA155" s="129"/>
      <c r="CB155" s="129"/>
      <c r="CC155" s="129"/>
      <c r="CD155" s="134"/>
      <c r="CE155" s="133"/>
      <c r="CF155" s="133"/>
      <c r="CG155" s="133"/>
      <c r="CH155" s="133"/>
      <c r="CI155" s="133"/>
      <c r="CJ155" s="135"/>
      <c r="CK155" s="122"/>
      <c r="CL155" s="129"/>
      <c r="CM155" s="122"/>
      <c r="CN155" s="129"/>
      <c r="CO155" s="122"/>
      <c r="CP155" s="129"/>
      <c r="CQ155" s="133"/>
      <c r="CR155" s="122" t="s">
        <v>186</v>
      </c>
      <c r="CS155" s="129"/>
      <c r="CT155" s="133"/>
      <c r="CU155" s="122" t="s">
        <v>170</v>
      </c>
      <c r="CV155" s="123"/>
      <c r="CW155" s="214"/>
      <c r="CX155" s="122"/>
      <c r="CY155" s="129"/>
      <c r="CZ155" s="122"/>
      <c r="DA155" s="129"/>
      <c r="DB155" s="122"/>
      <c r="DC155" s="129"/>
      <c r="DD155" s="122"/>
      <c r="DE155" s="124"/>
    </row>
    <row r="156" spans="1:109" outlineLevel="2">
      <c r="A156" s="122"/>
      <c r="B156" s="138">
        <v>0.36458333333333298</v>
      </c>
      <c r="C156" s="123">
        <v>4</v>
      </c>
      <c r="D156" s="140" t="s">
        <v>131</v>
      </c>
      <c r="E156" s="140" t="s">
        <v>136</v>
      </c>
      <c r="F156" s="140" t="s">
        <v>142</v>
      </c>
      <c r="G156" s="141" t="s">
        <v>142</v>
      </c>
      <c r="H156" s="122" t="s">
        <v>174</v>
      </c>
      <c r="I156" s="123"/>
      <c r="J156" s="123"/>
      <c r="K156" s="128"/>
      <c r="L156" s="118" t="s">
        <v>193</v>
      </c>
      <c r="M156" s="118">
        <v>55</v>
      </c>
      <c r="N156" s="123"/>
      <c r="O156" s="123"/>
      <c r="P156" s="123"/>
      <c r="Q156" s="125"/>
      <c r="R156" s="122"/>
      <c r="S156" s="123"/>
      <c r="T156" s="123"/>
      <c r="U156" s="128"/>
      <c r="V156" s="123"/>
      <c r="W156" s="126"/>
      <c r="X156" s="123"/>
      <c r="Y156" s="123"/>
      <c r="Z156" s="124"/>
      <c r="AA156" s="127"/>
      <c r="AB156" s="201"/>
      <c r="AC156" s="201"/>
      <c r="AD156" s="201"/>
      <c r="AE156" s="201"/>
      <c r="AF156" s="123"/>
      <c r="AG156" s="123"/>
      <c r="AH156" s="123"/>
      <c r="AI156" s="123"/>
      <c r="AJ156" s="124"/>
      <c r="AK156" s="122"/>
      <c r="AL156" s="127"/>
      <c r="AM156" s="123"/>
      <c r="AN156" s="123"/>
      <c r="AO156" s="123"/>
      <c r="AP156" s="173"/>
      <c r="AQ156" s="123"/>
      <c r="AR156" s="123"/>
      <c r="AS156" s="129"/>
      <c r="AT156" s="122"/>
      <c r="AU156" s="129"/>
      <c r="AV156" s="130"/>
      <c r="AW156" s="131"/>
      <c r="AX156" s="130"/>
      <c r="AY156" s="132"/>
      <c r="AZ156" s="132"/>
      <c r="BA156" s="123"/>
      <c r="BB156" s="124"/>
      <c r="BC156" s="122"/>
      <c r="BD156" s="123"/>
      <c r="BE156" s="123"/>
      <c r="BF156" s="129"/>
      <c r="BG156" s="122"/>
      <c r="BH156" s="123"/>
      <c r="BI156" s="129"/>
      <c r="BJ156" s="122"/>
      <c r="BK156" s="123"/>
      <c r="BL156" s="129"/>
      <c r="BM156" s="133"/>
      <c r="BN156" s="133"/>
      <c r="BO156" s="133"/>
      <c r="BP156" s="122"/>
      <c r="BQ156" s="123"/>
      <c r="BR156" s="124"/>
      <c r="BS156" s="122"/>
      <c r="BT156" s="123"/>
      <c r="BU156" s="123"/>
      <c r="BV156" s="123"/>
      <c r="BW156" s="123"/>
      <c r="BX156" s="134"/>
      <c r="BY156" s="122"/>
      <c r="BZ156" s="123"/>
      <c r="CA156" s="129"/>
      <c r="CB156" s="129"/>
      <c r="CC156" s="129"/>
      <c r="CD156" s="134"/>
      <c r="CE156" s="133"/>
      <c r="CF156" s="133"/>
      <c r="CG156" s="133"/>
      <c r="CH156" s="133"/>
      <c r="CI156" s="133"/>
      <c r="CJ156" s="135"/>
      <c r="CK156" s="122"/>
      <c r="CL156" s="129"/>
      <c r="CM156" s="122"/>
      <c r="CN156" s="129"/>
      <c r="CO156" s="122"/>
      <c r="CP156" s="129"/>
      <c r="CQ156" s="133"/>
      <c r="CR156" s="122"/>
      <c r="CS156" s="129"/>
      <c r="CT156" s="133"/>
      <c r="CU156" s="122"/>
      <c r="CV156" s="123"/>
      <c r="CW156" s="214"/>
      <c r="CX156" s="122"/>
      <c r="CY156" s="129"/>
      <c r="CZ156" s="122"/>
      <c r="DA156" s="129"/>
      <c r="DB156" s="122"/>
      <c r="DC156" s="129"/>
      <c r="DD156" s="122"/>
      <c r="DE156" s="124"/>
    </row>
    <row r="157" spans="1:109" outlineLevel="2">
      <c r="A157" s="122"/>
      <c r="B157" s="138">
        <v>0.375</v>
      </c>
      <c r="C157" s="123"/>
      <c r="D157" s="140" t="s">
        <v>136</v>
      </c>
      <c r="E157" s="140" t="s">
        <v>139</v>
      </c>
      <c r="F157" s="140" t="s">
        <v>145</v>
      </c>
      <c r="G157" s="141" t="s">
        <v>145</v>
      </c>
      <c r="H157" s="122" t="s">
        <v>175</v>
      </c>
      <c r="I157" s="123"/>
      <c r="J157" s="123"/>
      <c r="K157" s="128"/>
      <c r="L157" s="118" t="s">
        <v>194</v>
      </c>
      <c r="M157" s="118"/>
      <c r="N157" s="123"/>
      <c r="O157" s="123"/>
      <c r="P157" s="123"/>
      <c r="Q157" s="125"/>
      <c r="R157" s="122"/>
      <c r="S157" s="123"/>
      <c r="T157" s="123"/>
      <c r="U157" s="128"/>
      <c r="V157" s="123"/>
      <c r="W157" s="126"/>
      <c r="X157" s="123"/>
      <c r="Y157" s="123"/>
      <c r="Z157" s="124"/>
      <c r="AA157" s="127"/>
      <c r="AB157" s="201"/>
      <c r="AC157" s="201"/>
      <c r="AD157" s="201"/>
      <c r="AE157" s="201"/>
      <c r="AF157" s="123"/>
      <c r="AG157" s="123"/>
      <c r="AH157" s="123"/>
      <c r="AI157" s="123"/>
      <c r="AJ157" s="124"/>
      <c r="AK157" s="122"/>
      <c r="AL157" s="127"/>
      <c r="AM157" s="123"/>
      <c r="AN157" s="123"/>
      <c r="AO157" s="123"/>
      <c r="AP157" s="173"/>
      <c r="AQ157" s="123"/>
      <c r="AR157" s="123"/>
      <c r="AS157" s="129"/>
      <c r="AT157" s="122"/>
      <c r="AU157" s="129"/>
      <c r="AV157" s="130"/>
      <c r="AW157" s="131"/>
      <c r="AX157" s="130"/>
      <c r="AY157" s="132"/>
      <c r="AZ157" s="132"/>
      <c r="BA157" s="123"/>
      <c r="BB157" s="124"/>
      <c r="BC157" s="122"/>
      <c r="BD157" s="123"/>
      <c r="BE157" s="123"/>
      <c r="BF157" s="129"/>
      <c r="BG157" s="122"/>
      <c r="BH157" s="123"/>
      <c r="BI157" s="129"/>
      <c r="BJ157" s="122"/>
      <c r="BK157" s="123"/>
      <c r="BL157" s="129"/>
      <c r="BM157" s="133"/>
      <c r="BN157" s="133"/>
      <c r="BO157" s="133"/>
      <c r="BP157" s="122"/>
      <c r="BQ157" s="123"/>
      <c r="BR157" s="124"/>
      <c r="BS157" s="122"/>
      <c r="BT157" s="123"/>
      <c r="BU157" s="123"/>
      <c r="BV157" s="123"/>
      <c r="BW157" s="123"/>
      <c r="BX157" s="134"/>
      <c r="BY157" s="122"/>
      <c r="BZ157" s="123"/>
      <c r="CA157" s="129"/>
      <c r="CB157" s="129"/>
      <c r="CC157" s="129"/>
      <c r="CD157" s="134"/>
      <c r="CE157" s="133"/>
      <c r="CF157" s="133"/>
      <c r="CG157" s="133"/>
      <c r="CH157" s="133"/>
      <c r="CI157" s="133"/>
      <c r="CJ157" s="135"/>
      <c r="CK157" s="122"/>
      <c r="CL157" s="129"/>
      <c r="CM157" s="122"/>
      <c r="CN157" s="129"/>
      <c r="CO157" s="122"/>
      <c r="CP157" s="129"/>
      <c r="CQ157" s="133"/>
      <c r="CR157" s="122"/>
      <c r="CS157" s="129"/>
      <c r="CT157" s="133"/>
      <c r="CU157" s="122"/>
      <c r="CV157" s="123"/>
      <c r="CW157" s="214"/>
      <c r="CX157" s="122"/>
      <c r="CY157" s="129"/>
      <c r="CZ157" s="122"/>
      <c r="DA157" s="129"/>
      <c r="DB157" s="122"/>
      <c r="DC157" s="129"/>
      <c r="DD157" s="122"/>
      <c r="DE157" s="124"/>
    </row>
    <row r="158" spans="1:109" outlineLevel="2">
      <c r="A158" s="122"/>
      <c r="B158" s="138">
        <v>0.38541666666666702</v>
      </c>
      <c r="C158" s="123"/>
      <c r="D158" s="140" t="s">
        <v>133</v>
      </c>
      <c r="E158" s="140" t="s">
        <v>137</v>
      </c>
      <c r="F158" s="140" t="s">
        <v>143</v>
      </c>
      <c r="G158" s="141" t="s">
        <v>261</v>
      </c>
      <c r="H158" s="122" t="s">
        <v>176</v>
      </c>
      <c r="I158" s="123"/>
      <c r="J158" s="123"/>
      <c r="K158" s="128"/>
      <c r="L158" s="118" t="s">
        <v>195</v>
      </c>
      <c r="M158" s="118"/>
      <c r="N158" s="123"/>
      <c r="O158" s="123"/>
      <c r="P158" s="123"/>
      <c r="Q158" s="125"/>
      <c r="R158" s="122"/>
      <c r="S158" s="123"/>
      <c r="T158" s="123"/>
      <c r="U158" s="128"/>
      <c r="V158" s="123"/>
      <c r="W158" s="126"/>
      <c r="X158" s="123"/>
      <c r="Y158" s="123"/>
      <c r="Z158" s="124"/>
      <c r="AA158" s="127"/>
      <c r="AB158" s="201"/>
      <c r="AC158" s="201"/>
      <c r="AD158" s="201"/>
      <c r="AE158" s="201"/>
      <c r="AF158" s="123"/>
      <c r="AG158" s="123"/>
      <c r="AH158" s="123"/>
      <c r="AI158" s="123"/>
      <c r="AJ158" s="124"/>
      <c r="AK158" s="122"/>
      <c r="AL158" s="127"/>
      <c r="AM158" s="123"/>
      <c r="AN158" s="123"/>
      <c r="AO158" s="123"/>
      <c r="AP158" s="173"/>
      <c r="AQ158" s="123"/>
      <c r="AR158" s="123"/>
      <c r="AS158" s="129"/>
      <c r="AT158" s="122"/>
      <c r="AU158" s="129"/>
      <c r="AV158" s="130"/>
      <c r="AW158" s="131"/>
      <c r="AX158" s="130"/>
      <c r="AY158" s="132"/>
      <c r="AZ158" s="132"/>
      <c r="BA158" s="123"/>
      <c r="BB158" s="124"/>
      <c r="BC158" s="122"/>
      <c r="BD158" s="123"/>
      <c r="BE158" s="123"/>
      <c r="BF158" s="129"/>
      <c r="BG158" s="122"/>
      <c r="BH158" s="123"/>
      <c r="BI158" s="129"/>
      <c r="BJ158" s="122"/>
      <c r="BK158" s="123"/>
      <c r="BL158" s="129"/>
      <c r="BM158" s="133"/>
      <c r="BN158" s="133"/>
      <c r="BO158" s="133"/>
      <c r="BP158" s="122"/>
      <c r="BQ158" s="123"/>
      <c r="BR158" s="124"/>
      <c r="BS158" s="122"/>
      <c r="BT158" s="123"/>
      <c r="BU158" s="123"/>
      <c r="BV158" s="123"/>
      <c r="BW158" s="123"/>
      <c r="BX158" s="134"/>
      <c r="BY158" s="122"/>
      <c r="BZ158" s="123"/>
      <c r="CA158" s="129"/>
      <c r="CB158" s="129"/>
      <c r="CC158" s="129"/>
      <c r="CD158" s="134"/>
      <c r="CE158" s="133"/>
      <c r="CF158" s="133"/>
      <c r="CG158" s="133"/>
      <c r="CH158" s="133"/>
      <c r="CI158" s="133"/>
      <c r="CJ158" s="135"/>
      <c r="CK158" s="122"/>
      <c r="CL158" s="129"/>
      <c r="CM158" s="122"/>
      <c r="CN158" s="129"/>
      <c r="CO158" s="122"/>
      <c r="CP158" s="129"/>
      <c r="CQ158" s="133"/>
      <c r="CR158" s="122"/>
      <c r="CS158" s="129"/>
      <c r="CT158" s="133"/>
      <c r="CU158" s="122"/>
      <c r="CV158" s="123"/>
      <c r="CW158" s="214"/>
      <c r="CX158" s="122"/>
      <c r="CY158" s="129"/>
      <c r="CZ158" s="122"/>
      <c r="DA158" s="129"/>
      <c r="DB158" s="122"/>
      <c r="DC158" s="129"/>
      <c r="DD158" s="122"/>
      <c r="DE158" s="124"/>
    </row>
    <row r="159" spans="1:109" outlineLevel="2">
      <c r="A159" s="122"/>
      <c r="B159" s="138">
        <v>0.39583333333333298</v>
      </c>
      <c r="C159" s="123"/>
      <c r="D159" s="140" t="s">
        <v>132</v>
      </c>
      <c r="E159" s="123"/>
      <c r="F159" s="140" t="s">
        <v>139</v>
      </c>
      <c r="G159" s="124"/>
      <c r="H159" s="122"/>
      <c r="I159" s="123"/>
      <c r="J159" s="123"/>
      <c r="K159" s="128"/>
      <c r="L159" s="123"/>
      <c r="M159" s="123"/>
      <c r="N159" s="123"/>
      <c r="O159" s="123"/>
      <c r="P159" s="123"/>
      <c r="Q159" s="125"/>
      <c r="R159" s="122"/>
      <c r="S159" s="123"/>
      <c r="T159" s="123"/>
      <c r="U159" s="128"/>
      <c r="V159" s="123"/>
      <c r="W159" s="126"/>
      <c r="X159" s="123"/>
      <c r="Y159" s="123"/>
      <c r="Z159" s="124"/>
      <c r="AA159" s="127"/>
      <c r="AB159" s="201"/>
      <c r="AC159" s="201"/>
      <c r="AD159" s="201"/>
      <c r="AE159" s="201"/>
      <c r="AF159" s="123"/>
      <c r="AG159" s="123"/>
      <c r="AH159" s="123"/>
      <c r="AI159" s="123"/>
      <c r="AJ159" s="124"/>
      <c r="AK159" s="122"/>
      <c r="AL159" s="127"/>
      <c r="AM159" s="123"/>
      <c r="AN159" s="123"/>
      <c r="AO159" s="123"/>
      <c r="AP159" s="173"/>
      <c r="AQ159" s="123"/>
      <c r="AR159" s="123"/>
      <c r="AS159" s="129"/>
      <c r="AT159" s="122"/>
      <c r="AU159" s="129"/>
      <c r="AV159" s="130"/>
      <c r="AW159" s="131"/>
      <c r="AX159" s="130"/>
      <c r="AY159" s="132"/>
      <c r="AZ159" s="132"/>
      <c r="BA159" s="123"/>
      <c r="BB159" s="124"/>
      <c r="BC159" s="122"/>
      <c r="BD159" s="123"/>
      <c r="BE159" s="123"/>
      <c r="BF159" s="129"/>
      <c r="BG159" s="122"/>
      <c r="BH159" s="123"/>
      <c r="BI159" s="129"/>
      <c r="BJ159" s="122"/>
      <c r="BK159" s="123"/>
      <c r="BL159" s="129"/>
      <c r="BM159" s="133"/>
      <c r="BN159" s="133"/>
      <c r="BO159" s="133"/>
      <c r="BP159" s="122"/>
      <c r="BQ159" s="123"/>
      <c r="BR159" s="124"/>
      <c r="BS159" s="122"/>
      <c r="BT159" s="123"/>
      <c r="BU159" s="123"/>
      <c r="BV159" s="123"/>
      <c r="BW159" s="123"/>
      <c r="BX159" s="134"/>
      <c r="BY159" s="122"/>
      <c r="BZ159" s="123"/>
      <c r="CA159" s="129"/>
      <c r="CB159" s="129"/>
      <c r="CC159" s="129"/>
      <c r="CD159" s="134"/>
      <c r="CE159" s="133"/>
      <c r="CF159" s="133"/>
      <c r="CG159" s="133"/>
      <c r="CH159" s="133"/>
      <c r="CI159" s="133"/>
      <c r="CJ159" s="135"/>
      <c r="CK159" s="122"/>
      <c r="CL159" s="129"/>
      <c r="CM159" s="122"/>
      <c r="CN159" s="129"/>
      <c r="CO159" s="122"/>
      <c r="CP159" s="129"/>
      <c r="CQ159" s="133"/>
      <c r="CR159" s="122"/>
      <c r="CS159" s="129"/>
      <c r="CT159" s="133"/>
      <c r="CU159" s="122"/>
      <c r="CV159" s="123"/>
      <c r="CW159" s="214"/>
      <c r="CX159" s="122"/>
      <c r="CY159" s="129"/>
      <c r="CZ159" s="122"/>
      <c r="DA159" s="129"/>
      <c r="DB159" s="122"/>
      <c r="DC159" s="129"/>
      <c r="DD159" s="122"/>
      <c r="DE159" s="124"/>
    </row>
    <row r="160" spans="1:109" outlineLevel="2">
      <c r="A160" s="122"/>
      <c r="B160" s="138">
        <v>0.40625</v>
      </c>
      <c r="C160" s="123"/>
      <c r="D160" s="140" t="s">
        <v>137</v>
      </c>
      <c r="E160" s="123"/>
      <c r="F160" s="140" t="s">
        <v>141</v>
      </c>
      <c r="G160" s="124"/>
      <c r="H160" s="122"/>
      <c r="I160" s="123"/>
      <c r="J160" s="123"/>
      <c r="K160" s="128"/>
      <c r="L160" s="123"/>
      <c r="M160" s="123"/>
      <c r="N160" s="123"/>
      <c r="O160" s="123"/>
      <c r="P160" s="123"/>
      <c r="Q160" s="125"/>
      <c r="R160" s="122"/>
      <c r="S160" s="123"/>
      <c r="T160" s="123"/>
      <c r="U160" s="128"/>
      <c r="V160" s="123"/>
      <c r="W160" s="126"/>
      <c r="X160" s="123"/>
      <c r="Y160" s="123"/>
      <c r="Z160" s="124"/>
      <c r="AA160" s="127"/>
      <c r="AB160" s="201"/>
      <c r="AC160" s="201"/>
      <c r="AD160" s="201"/>
      <c r="AE160" s="201"/>
      <c r="AF160" s="123"/>
      <c r="AG160" s="123"/>
      <c r="AH160" s="123"/>
      <c r="AI160" s="123"/>
      <c r="AJ160" s="124"/>
      <c r="AK160" s="122"/>
      <c r="AL160" s="127"/>
      <c r="AM160" s="123"/>
      <c r="AN160" s="123"/>
      <c r="AO160" s="123"/>
      <c r="AP160" s="173"/>
      <c r="AQ160" s="123"/>
      <c r="AR160" s="123"/>
      <c r="AS160" s="129"/>
      <c r="AT160" s="122"/>
      <c r="AU160" s="129"/>
      <c r="AV160" s="130"/>
      <c r="AW160" s="131"/>
      <c r="AX160" s="130"/>
      <c r="AY160" s="132"/>
      <c r="AZ160" s="132"/>
      <c r="BA160" s="123"/>
      <c r="BB160" s="124"/>
      <c r="BC160" s="122"/>
      <c r="BD160" s="123"/>
      <c r="BE160" s="123"/>
      <c r="BF160" s="129"/>
      <c r="BG160" s="122"/>
      <c r="BH160" s="123"/>
      <c r="BI160" s="129"/>
      <c r="BJ160" s="122"/>
      <c r="BK160" s="123"/>
      <c r="BL160" s="129"/>
      <c r="BM160" s="133"/>
      <c r="BN160" s="133"/>
      <c r="BO160" s="133"/>
      <c r="BP160" s="122"/>
      <c r="BQ160" s="123"/>
      <c r="BR160" s="124"/>
      <c r="BS160" s="122"/>
      <c r="BT160" s="123"/>
      <c r="BU160" s="123"/>
      <c r="BV160" s="123"/>
      <c r="BW160" s="123"/>
      <c r="BX160" s="134"/>
      <c r="BY160" s="122"/>
      <c r="BZ160" s="123"/>
      <c r="CA160" s="129"/>
      <c r="CB160" s="129"/>
      <c r="CC160" s="129"/>
      <c r="CD160" s="134"/>
      <c r="CE160" s="133"/>
      <c r="CF160" s="133"/>
      <c r="CG160" s="133"/>
      <c r="CH160" s="133"/>
      <c r="CI160" s="133"/>
      <c r="CJ160" s="135"/>
      <c r="CK160" s="122"/>
      <c r="CL160" s="129"/>
      <c r="CM160" s="122"/>
      <c r="CN160" s="129"/>
      <c r="CO160" s="122"/>
      <c r="CP160" s="129"/>
      <c r="CQ160" s="133"/>
      <c r="CR160" s="122"/>
      <c r="CS160" s="129"/>
      <c r="CT160" s="133"/>
      <c r="CU160" s="122"/>
      <c r="CV160" s="123"/>
      <c r="CW160" s="214"/>
      <c r="CX160" s="122"/>
      <c r="CY160" s="129"/>
      <c r="CZ160" s="122"/>
      <c r="DA160" s="129"/>
      <c r="DB160" s="122"/>
      <c r="DC160" s="129"/>
      <c r="DD160" s="122"/>
      <c r="DE160" s="124"/>
    </row>
    <row r="161" spans="1:109" outlineLevel="2">
      <c r="A161" s="122"/>
      <c r="B161" s="138">
        <v>0.41666666666666702</v>
      </c>
      <c r="C161" s="123"/>
      <c r="D161" s="123"/>
      <c r="E161" s="123"/>
      <c r="F161" s="123"/>
      <c r="G161" s="124"/>
      <c r="H161" s="122"/>
      <c r="I161" s="123"/>
      <c r="J161" s="123"/>
      <c r="K161" s="128"/>
      <c r="L161" s="123"/>
      <c r="M161" s="123"/>
      <c r="N161" s="123"/>
      <c r="O161" s="123"/>
      <c r="P161" s="123"/>
      <c r="Q161" s="125"/>
      <c r="R161" s="122"/>
      <c r="S161" s="123"/>
      <c r="T161" s="123"/>
      <c r="U161" s="128"/>
      <c r="V161" s="123"/>
      <c r="W161" s="126"/>
      <c r="X161" s="123"/>
      <c r="Y161" s="123"/>
      <c r="Z161" s="124"/>
      <c r="AA161" s="127"/>
      <c r="AB161" s="201"/>
      <c r="AC161" s="201"/>
      <c r="AD161" s="201"/>
      <c r="AE161" s="201"/>
      <c r="AF161" s="123"/>
      <c r="AG161" s="123"/>
      <c r="AH161" s="123"/>
      <c r="AI161" s="123"/>
      <c r="AJ161" s="124"/>
      <c r="AK161" s="122"/>
      <c r="AL161" s="127"/>
      <c r="AM161" s="123"/>
      <c r="AN161" s="123"/>
      <c r="AO161" s="123"/>
      <c r="AP161" s="173"/>
      <c r="AQ161" s="123"/>
      <c r="AR161" s="123"/>
      <c r="AS161" s="129"/>
      <c r="AT161" s="122"/>
      <c r="AU161" s="129"/>
      <c r="AV161" s="130"/>
      <c r="AW161" s="131"/>
      <c r="AX161" s="130"/>
      <c r="AY161" s="132"/>
      <c r="AZ161" s="132"/>
      <c r="BA161" s="123"/>
      <c r="BB161" s="124"/>
      <c r="BC161" s="122"/>
      <c r="BD161" s="123"/>
      <c r="BE161" s="123"/>
      <c r="BF161" s="129"/>
      <c r="BG161" s="122"/>
      <c r="BH161" s="123"/>
      <c r="BI161" s="129"/>
      <c r="BJ161" s="122"/>
      <c r="BK161" s="123"/>
      <c r="BL161" s="129"/>
      <c r="BM161" s="133"/>
      <c r="BN161" s="133"/>
      <c r="BO161" s="133"/>
      <c r="BP161" s="122"/>
      <c r="BQ161" s="123"/>
      <c r="BR161" s="124"/>
      <c r="BS161" s="122"/>
      <c r="BT161" s="123"/>
      <c r="BU161" s="123"/>
      <c r="BV161" s="123"/>
      <c r="BW161" s="123"/>
      <c r="BX161" s="134"/>
      <c r="BY161" s="122"/>
      <c r="BZ161" s="123"/>
      <c r="CA161" s="129"/>
      <c r="CB161" s="129"/>
      <c r="CC161" s="129"/>
      <c r="CD161" s="134"/>
      <c r="CE161" s="133"/>
      <c r="CF161" s="133"/>
      <c r="CG161" s="133"/>
      <c r="CH161" s="133"/>
      <c r="CI161" s="133"/>
      <c r="CJ161" s="135"/>
      <c r="CK161" s="122"/>
      <c r="CL161" s="129"/>
      <c r="CM161" s="122"/>
      <c r="CN161" s="129"/>
      <c r="CO161" s="122"/>
      <c r="CP161" s="129"/>
      <c r="CQ161" s="133"/>
      <c r="CR161" s="122"/>
      <c r="CS161" s="129"/>
      <c r="CT161" s="133"/>
      <c r="CU161" s="122"/>
      <c r="CV161" s="123"/>
      <c r="CW161" s="214"/>
      <c r="CX161" s="122"/>
      <c r="CY161" s="129"/>
      <c r="CZ161" s="122"/>
      <c r="DA161" s="129"/>
      <c r="DB161" s="122"/>
      <c r="DC161" s="129"/>
      <c r="DD161" s="122"/>
      <c r="DE161" s="124"/>
    </row>
    <row r="162" spans="1:109" outlineLevel="2">
      <c r="A162" s="122"/>
      <c r="B162" s="138">
        <v>0.42708333333333298</v>
      </c>
      <c r="C162" s="123"/>
      <c r="D162" s="123"/>
      <c r="E162" s="123"/>
      <c r="F162" s="140"/>
      <c r="G162" s="124"/>
      <c r="H162" s="122"/>
      <c r="I162" s="123"/>
      <c r="J162" s="123"/>
      <c r="K162" s="128"/>
      <c r="L162" s="123"/>
      <c r="M162" s="123"/>
      <c r="N162" s="123"/>
      <c r="O162" s="123"/>
      <c r="P162" s="123"/>
      <c r="Q162" s="125"/>
      <c r="R162" s="122"/>
      <c r="S162" s="123"/>
      <c r="T162" s="123"/>
      <c r="U162" s="128"/>
      <c r="V162" s="123"/>
      <c r="W162" s="126"/>
      <c r="X162" s="123"/>
      <c r="Y162" s="123"/>
      <c r="Z162" s="124"/>
      <c r="AA162" s="127"/>
      <c r="AB162" s="201"/>
      <c r="AC162" s="201"/>
      <c r="AD162" s="201"/>
      <c r="AE162" s="201"/>
      <c r="AF162" s="123"/>
      <c r="AG162" s="123"/>
      <c r="AH162" s="123"/>
      <c r="AI162" s="123"/>
      <c r="AJ162" s="124"/>
      <c r="AK162" s="122"/>
      <c r="AL162" s="127"/>
      <c r="AM162" s="123"/>
      <c r="AN162" s="123"/>
      <c r="AO162" s="123"/>
      <c r="AP162" s="173"/>
      <c r="AQ162" s="123"/>
      <c r="AR162" s="123"/>
      <c r="AS162" s="129"/>
      <c r="AT162" s="122"/>
      <c r="AU162" s="129"/>
      <c r="AV162" s="130"/>
      <c r="AW162" s="131"/>
      <c r="AX162" s="130"/>
      <c r="AY162" s="132"/>
      <c r="AZ162" s="132"/>
      <c r="BA162" s="123"/>
      <c r="BB162" s="124"/>
      <c r="BC162" s="122"/>
      <c r="BD162" s="123"/>
      <c r="BE162" s="123"/>
      <c r="BF162" s="129"/>
      <c r="BG162" s="122"/>
      <c r="BH162" s="123"/>
      <c r="BI162" s="129"/>
      <c r="BJ162" s="122"/>
      <c r="BK162" s="123"/>
      <c r="BL162" s="129"/>
      <c r="BM162" s="133"/>
      <c r="BN162" s="133"/>
      <c r="BO162" s="133"/>
      <c r="BP162" s="122"/>
      <c r="BQ162" s="123"/>
      <c r="BR162" s="124"/>
      <c r="BS162" s="122"/>
      <c r="BT162" s="123"/>
      <c r="BU162" s="123"/>
      <c r="BV162" s="123"/>
      <c r="BW162" s="123"/>
      <c r="BX162" s="134"/>
      <c r="BY162" s="122"/>
      <c r="BZ162" s="123"/>
      <c r="CA162" s="129"/>
      <c r="CB162" s="129"/>
      <c r="CC162" s="129"/>
      <c r="CD162" s="134"/>
      <c r="CE162" s="133"/>
      <c r="CF162" s="133"/>
      <c r="CG162" s="133"/>
      <c r="CH162" s="133"/>
      <c r="CI162" s="133"/>
      <c r="CJ162" s="135"/>
      <c r="CK162" s="122"/>
      <c r="CL162" s="129"/>
      <c r="CM162" s="122"/>
      <c r="CN162" s="129"/>
      <c r="CO162" s="122"/>
      <c r="CP162" s="129"/>
      <c r="CQ162" s="133"/>
      <c r="CR162" s="122"/>
      <c r="CS162" s="129"/>
      <c r="CT162" s="133"/>
      <c r="CU162" s="122"/>
      <c r="CV162" s="123"/>
      <c r="CW162" s="214"/>
      <c r="CX162" s="122"/>
      <c r="CY162" s="129"/>
      <c r="CZ162" s="122"/>
      <c r="DA162" s="129"/>
      <c r="DB162" s="122"/>
      <c r="DC162" s="129"/>
      <c r="DD162" s="122"/>
      <c r="DE162" s="124"/>
    </row>
    <row r="163" spans="1:109" outlineLevel="2">
      <c r="A163" s="122"/>
      <c r="B163" s="138">
        <v>0.4375</v>
      </c>
      <c r="C163" s="123"/>
      <c r="D163" s="123"/>
      <c r="E163" s="123"/>
      <c r="F163" s="140"/>
      <c r="G163" s="124"/>
      <c r="H163" s="122"/>
      <c r="I163" s="123"/>
      <c r="J163" s="123"/>
      <c r="K163" s="128"/>
      <c r="L163" s="123"/>
      <c r="M163" s="123"/>
      <c r="N163" s="123"/>
      <c r="O163" s="123"/>
      <c r="P163" s="123"/>
      <c r="Q163" s="125"/>
      <c r="R163" s="122"/>
      <c r="S163" s="123"/>
      <c r="T163" s="123"/>
      <c r="U163" s="128"/>
      <c r="V163" s="123"/>
      <c r="W163" s="126"/>
      <c r="X163" s="123"/>
      <c r="Y163" s="123"/>
      <c r="Z163" s="124"/>
      <c r="AA163" s="127"/>
      <c r="AB163" s="201"/>
      <c r="AC163" s="201"/>
      <c r="AD163" s="201"/>
      <c r="AE163" s="201"/>
      <c r="AF163" s="123"/>
      <c r="AG163" s="123"/>
      <c r="AH163" s="123"/>
      <c r="AI163" s="123"/>
      <c r="AJ163" s="124"/>
      <c r="AK163" s="122"/>
      <c r="AL163" s="127"/>
      <c r="AM163" s="123"/>
      <c r="AN163" s="123"/>
      <c r="AO163" s="123"/>
      <c r="AP163" s="173"/>
      <c r="AQ163" s="123"/>
      <c r="AR163" s="123"/>
      <c r="AS163" s="129"/>
      <c r="AT163" s="122"/>
      <c r="AU163" s="129"/>
      <c r="AV163" s="130"/>
      <c r="AW163" s="131"/>
      <c r="AX163" s="130"/>
      <c r="AY163" s="132"/>
      <c r="AZ163" s="132"/>
      <c r="BA163" s="123"/>
      <c r="BB163" s="124"/>
      <c r="BC163" s="122"/>
      <c r="BD163" s="123"/>
      <c r="BE163" s="123"/>
      <c r="BF163" s="129"/>
      <c r="BG163" s="122"/>
      <c r="BH163" s="123"/>
      <c r="BI163" s="129"/>
      <c r="BJ163" s="122"/>
      <c r="BK163" s="123"/>
      <c r="BL163" s="129"/>
      <c r="BM163" s="133"/>
      <c r="BN163" s="133"/>
      <c r="BO163" s="133"/>
      <c r="BP163" s="122"/>
      <c r="BQ163" s="123"/>
      <c r="BR163" s="124"/>
      <c r="BS163" s="122"/>
      <c r="BT163" s="123"/>
      <c r="BU163" s="123"/>
      <c r="BV163" s="123"/>
      <c r="BW163" s="123"/>
      <c r="BX163" s="134"/>
      <c r="BY163" s="122"/>
      <c r="BZ163" s="123"/>
      <c r="CA163" s="129"/>
      <c r="CB163" s="129"/>
      <c r="CC163" s="129"/>
      <c r="CD163" s="134"/>
      <c r="CE163" s="133"/>
      <c r="CF163" s="133"/>
      <c r="CG163" s="133"/>
      <c r="CH163" s="133"/>
      <c r="CI163" s="133"/>
      <c r="CJ163" s="135"/>
      <c r="CK163" s="122"/>
      <c r="CL163" s="129"/>
      <c r="CM163" s="122"/>
      <c r="CN163" s="129"/>
      <c r="CO163" s="122"/>
      <c r="CP163" s="129"/>
      <c r="CQ163" s="133"/>
      <c r="CR163" s="122"/>
      <c r="CS163" s="129"/>
      <c r="CT163" s="133"/>
      <c r="CU163" s="122"/>
      <c r="CV163" s="123"/>
      <c r="CW163" s="214"/>
      <c r="CX163" s="122"/>
      <c r="CY163" s="129"/>
      <c r="CZ163" s="122"/>
      <c r="DA163" s="129"/>
      <c r="DB163" s="122"/>
      <c r="DC163" s="129"/>
      <c r="DD163" s="122"/>
      <c r="DE163" s="124"/>
    </row>
    <row r="164" spans="1:109" outlineLevel="2">
      <c r="A164" s="122"/>
      <c r="B164" s="138">
        <v>0.44791666666666702</v>
      </c>
      <c r="C164" s="123"/>
      <c r="D164" s="123"/>
      <c r="E164" s="123"/>
      <c r="F164" s="140"/>
      <c r="G164" s="124"/>
      <c r="H164" s="122"/>
      <c r="I164" s="123"/>
      <c r="J164" s="123"/>
      <c r="K164" s="128"/>
      <c r="L164" s="123"/>
      <c r="M164" s="123"/>
      <c r="N164" s="123"/>
      <c r="O164" s="123"/>
      <c r="P164" s="123"/>
      <c r="Q164" s="125"/>
      <c r="R164" s="122"/>
      <c r="S164" s="123"/>
      <c r="T164" s="123"/>
      <c r="U164" s="128"/>
      <c r="V164" s="123"/>
      <c r="W164" s="126"/>
      <c r="X164" s="123"/>
      <c r="Y164" s="123"/>
      <c r="Z164" s="124"/>
      <c r="AA164" s="127"/>
      <c r="AB164" s="201"/>
      <c r="AC164" s="201"/>
      <c r="AD164" s="201"/>
      <c r="AE164" s="201"/>
      <c r="AF164" s="123"/>
      <c r="AG164" s="123"/>
      <c r="AH164" s="123"/>
      <c r="AI164" s="123"/>
      <c r="AJ164" s="124"/>
      <c r="AK164" s="122"/>
      <c r="AL164" s="127"/>
      <c r="AM164" s="123"/>
      <c r="AN164" s="123"/>
      <c r="AO164" s="123"/>
      <c r="AP164" s="173"/>
      <c r="AQ164" s="123"/>
      <c r="AR164" s="123"/>
      <c r="AS164" s="129"/>
      <c r="AT164" s="122"/>
      <c r="AU164" s="129"/>
      <c r="AV164" s="130"/>
      <c r="AW164" s="131"/>
      <c r="AX164" s="130"/>
      <c r="AY164" s="132"/>
      <c r="AZ164" s="132"/>
      <c r="BA164" s="123"/>
      <c r="BB164" s="124"/>
      <c r="BC164" s="122"/>
      <c r="BD164" s="123"/>
      <c r="BE164" s="123"/>
      <c r="BF164" s="129"/>
      <c r="BG164" s="122"/>
      <c r="BH164" s="123"/>
      <c r="BI164" s="129"/>
      <c r="BJ164" s="122"/>
      <c r="BK164" s="123"/>
      <c r="BL164" s="129"/>
      <c r="BM164" s="133"/>
      <c r="BN164" s="133"/>
      <c r="BO164" s="133"/>
      <c r="BP164" s="122"/>
      <c r="BQ164" s="123"/>
      <c r="BR164" s="124"/>
      <c r="BS164" s="122"/>
      <c r="BT164" s="123"/>
      <c r="BU164" s="123"/>
      <c r="BV164" s="123"/>
      <c r="BW164" s="123"/>
      <c r="BX164" s="134"/>
      <c r="BY164" s="122"/>
      <c r="BZ164" s="123"/>
      <c r="CA164" s="129"/>
      <c r="CB164" s="129"/>
      <c r="CC164" s="129"/>
      <c r="CD164" s="134"/>
      <c r="CE164" s="133"/>
      <c r="CF164" s="133"/>
      <c r="CG164" s="133"/>
      <c r="CH164" s="133"/>
      <c r="CI164" s="133"/>
      <c r="CJ164" s="135"/>
      <c r="CK164" s="122"/>
      <c r="CL164" s="129"/>
      <c r="CM164" s="122"/>
      <c r="CN164" s="129"/>
      <c r="CO164" s="122"/>
      <c r="CP164" s="129"/>
      <c r="CQ164" s="133"/>
      <c r="CR164" s="122"/>
      <c r="CS164" s="129"/>
      <c r="CT164" s="133"/>
      <c r="CU164" s="122"/>
      <c r="CV164" s="123"/>
      <c r="CW164" s="214"/>
      <c r="CX164" s="122"/>
      <c r="CY164" s="129"/>
      <c r="CZ164" s="122"/>
      <c r="DA164" s="129"/>
      <c r="DB164" s="122"/>
      <c r="DC164" s="129"/>
      <c r="DD164" s="122"/>
      <c r="DE164" s="124"/>
    </row>
    <row r="165" spans="1:109" outlineLevel="2">
      <c r="A165" s="122"/>
      <c r="B165" s="138">
        <v>0.45833333333333298</v>
      </c>
      <c r="C165" s="123"/>
      <c r="D165" s="123"/>
      <c r="E165" s="123"/>
      <c r="F165" s="123"/>
      <c r="G165" s="124"/>
      <c r="H165" s="122"/>
      <c r="I165" s="123"/>
      <c r="J165" s="123"/>
      <c r="K165" s="128"/>
      <c r="L165" s="123"/>
      <c r="M165" s="123"/>
      <c r="N165" s="123"/>
      <c r="O165" s="123"/>
      <c r="P165" s="123"/>
      <c r="Q165" s="125"/>
      <c r="R165" s="122"/>
      <c r="S165" s="123"/>
      <c r="T165" s="123"/>
      <c r="U165" s="128"/>
      <c r="V165" s="123"/>
      <c r="W165" s="126"/>
      <c r="X165" s="123"/>
      <c r="Y165" s="123"/>
      <c r="Z165" s="124"/>
      <c r="AA165" s="127"/>
      <c r="AB165" s="201"/>
      <c r="AC165" s="201"/>
      <c r="AD165" s="201"/>
      <c r="AE165" s="201"/>
      <c r="AF165" s="123"/>
      <c r="AG165" s="123"/>
      <c r="AH165" s="123"/>
      <c r="AI165" s="123"/>
      <c r="AJ165" s="124"/>
      <c r="AK165" s="122"/>
      <c r="AL165" s="127"/>
      <c r="AM165" s="123"/>
      <c r="AN165" s="123"/>
      <c r="AO165" s="123"/>
      <c r="AP165" s="173"/>
      <c r="AQ165" s="123"/>
      <c r="AR165" s="123"/>
      <c r="AS165" s="129"/>
      <c r="AT165" s="122"/>
      <c r="AU165" s="129"/>
      <c r="AV165" s="130"/>
      <c r="AW165" s="131"/>
      <c r="AX165" s="130"/>
      <c r="AY165" s="132"/>
      <c r="AZ165" s="132"/>
      <c r="BA165" s="123"/>
      <c r="BB165" s="124"/>
      <c r="BC165" s="122"/>
      <c r="BD165" s="123"/>
      <c r="BE165" s="123"/>
      <c r="BF165" s="129"/>
      <c r="BG165" s="122"/>
      <c r="BH165" s="123"/>
      <c r="BI165" s="129"/>
      <c r="BJ165" s="122"/>
      <c r="BK165" s="123"/>
      <c r="BL165" s="129"/>
      <c r="BM165" s="133"/>
      <c r="BN165" s="133"/>
      <c r="BO165" s="133"/>
      <c r="BP165" s="122"/>
      <c r="BQ165" s="123"/>
      <c r="BR165" s="124"/>
      <c r="BS165" s="122"/>
      <c r="BT165" s="123"/>
      <c r="BU165" s="123"/>
      <c r="BV165" s="123"/>
      <c r="BW165" s="123"/>
      <c r="BX165" s="134"/>
      <c r="BY165" s="122"/>
      <c r="BZ165" s="123"/>
      <c r="CA165" s="129"/>
      <c r="CB165" s="129"/>
      <c r="CC165" s="129"/>
      <c r="CD165" s="134"/>
      <c r="CE165" s="133"/>
      <c r="CF165" s="133"/>
      <c r="CG165" s="133"/>
      <c r="CH165" s="133"/>
      <c r="CI165" s="133"/>
      <c r="CJ165" s="135"/>
      <c r="CK165" s="122"/>
      <c r="CL165" s="129"/>
      <c r="CM165" s="122"/>
      <c r="CN165" s="129"/>
      <c r="CO165" s="122"/>
      <c r="CP165" s="129"/>
      <c r="CQ165" s="133"/>
      <c r="CR165" s="122"/>
      <c r="CS165" s="129"/>
      <c r="CT165" s="133"/>
      <c r="CU165" s="122"/>
      <c r="CV165" s="123"/>
      <c r="CW165" s="214"/>
      <c r="CX165" s="122"/>
      <c r="CY165" s="129"/>
      <c r="CZ165" s="122"/>
      <c r="DA165" s="129"/>
      <c r="DB165" s="122"/>
      <c r="DC165" s="129"/>
      <c r="DD165" s="122"/>
      <c r="DE165" s="124"/>
    </row>
    <row r="166" spans="1:109" outlineLevel="2">
      <c r="A166" s="122"/>
      <c r="B166" s="138">
        <v>0.46875</v>
      </c>
      <c r="C166" s="123"/>
      <c r="D166" s="123"/>
      <c r="E166" s="123"/>
      <c r="F166" s="123"/>
      <c r="G166" s="124"/>
      <c r="H166" s="122"/>
      <c r="I166" s="123"/>
      <c r="J166" s="123"/>
      <c r="K166" s="128"/>
      <c r="L166" s="123"/>
      <c r="M166" s="123"/>
      <c r="N166" s="123"/>
      <c r="O166" s="123"/>
      <c r="P166" s="123"/>
      <c r="Q166" s="125"/>
      <c r="R166" s="122"/>
      <c r="S166" s="123"/>
      <c r="T166" s="123"/>
      <c r="U166" s="128"/>
      <c r="V166" s="123"/>
      <c r="W166" s="126"/>
      <c r="X166" s="123"/>
      <c r="Y166" s="123"/>
      <c r="Z166" s="124"/>
      <c r="AA166" s="127"/>
      <c r="AB166" s="201"/>
      <c r="AC166" s="201"/>
      <c r="AD166" s="201"/>
      <c r="AE166" s="201"/>
      <c r="AF166" s="123"/>
      <c r="AG166" s="123"/>
      <c r="AH166" s="123"/>
      <c r="AI166" s="123"/>
      <c r="AJ166" s="124"/>
      <c r="AK166" s="122"/>
      <c r="AL166" s="127"/>
      <c r="AM166" s="123"/>
      <c r="AN166" s="123"/>
      <c r="AO166" s="123"/>
      <c r="AP166" s="173"/>
      <c r="AQ166" s="123"/>
      <c r="AR166" s="123"/>
      <c r="AS166" s="129"/>
      <c r="AT166" s="122"/>
      <c r="AU166" s="129"/>
      <c r="AV166" s="130"/>
      <c r="AW166" s="131"/>
      <c r="AX166" s="130"/>
      <c r="AY166" s="132"/>
      <c r="AZ166" s="132"/>
      <c r="BA166" s="123"/>
      <c r="BB166" s="124"/>
      <c r="BC166" s="122"/>
      <c r="BD166" s="123"/>
      <c r="BE166" s="123"/>
      <c r="BF166" s="129"/>
      <c r="BG166" s="122"/>
      <c r="BH166" s="123"/>
      <c r="BI166" s="129"/>
      <c r="BJ166" s="122"/>
      <c r="BK166" s="123"/>
      <c r="BL166" s="129"/>
      <c r="BM166" s="133"/>
      <c r="BN166" s="133"/>
      <c r="BO166" s="133"/>
      <c r="BP166" s="122"/>
      <c r="BQ166" s="123"/>
      <c r="BR166" s="124"/>
      <c r="BS166" s="122"/>
      <c r="BT166" s="123"/>
      <c r="BU166" s="123"/>
      <c r="BV166" s="123"/>
      <c r="BW166" s="123"/>
      <c r="BX166" s="134"/>
      <c r="BY166" s="122"/>
      <c r="BZ166" s="123"/>
      <c r="CA166" s="129"/>
      <c r="CB166" s="129"/>
      <c r="CC166" s="129"/>
      <c r="CD166" s="134"/>
      <c r="CE166" s="133"/>
      <c r="CF166" s="133"/>
      <c r="CG166" s="133"/>
      <c r="CH166" s="133"/>
      <c r="CI166" s="133"/>
      <c r="CJ166" s="135"/>
      <c r="CK166" s="122"/>
      <c r="CL166" s="129"/>
      <c r="CM166" s="122"/>
      <c r="CN166" s="129"/>
      <c r="CO166" s="122"/>
      <c r="CP166" s="129"/>
      <c r="CQ166" s="133"/>
      <c r="CR166" s="122"/>
      <c r="CS166" s="129"/>
      <c r="CT166" s="133"/>
      <c r="CU166" s="122"/>
      <c r="CV166" s="123"/>
      <c r="CW166" s="214"/>
      <c r="CX166" s="122"/>
      <c r="CY166" s="129"/>
      <c r="CZ166" s="122"/>
      <c r="DA166" s="129"/>
      <c r="DB166" s="122"/>
      <c r="DC166" s="129"/>
      <c r="DD166" s="122"/>
      <c r="DE166" s="124"/>
    </row>
    <row r="167" spans="1:109" outlineLevel="2">
      <c r="A167" s="122"/>
      <c r="B167" s="138">
        <v>0.47916666666666702</v>
      </c>
      <c r="C167" s="123"/>
      <c r="D167" s="123"/>
      <c r="E167" s="123"/>
      <c r="F167" s="123"/>
      <c r="G167" s="124"/>
      <c r="H167" s="122"/>
      <c r="I167" s="123"/>
      <c r="J167" s="123"/>
      <c r="K167" s="128"/>
      <c r="L167" s="123"/>
      <c r="M167" s="123"/>
      <c r="N167" s="123"/>
      <c r="O167" s="123"/>
      <c r="P167" s="123"/>
      <c r="Q167" s="125"/>
      <c r="R167" s="122"/>
      <c r="S167" s="123"/>
      <c r="T167" s="123"/>
      <c r="U167" s="128"/>
      <c r="V167" s="123"/>
      <c r="W167" s="126"/>
      <c r="X167" s="123"/>
      <c r="Y167" s="123"/>
      <c r="Z167" s="124"/>
      <c r="AA167" s="127"/>
      <c r="AB167" s="201"/>
      <c r="AC167" s="201"/>
      <c r="AD167" s="201"/>
      <c r="AE167" s="201"/>
      <c r="AF167" s="123"/>
      <c r="AG167" s="123"/>
      <c r="AH167" s="123"/>
      <c r="AI167" s="123"/>
      <c r="AJ167" s="124"/>
      <c r="AK167" s="122"/>
      <c r="AL167" s="127"/>
      <c r="AM167" s="123"/>
      <c r="AN167" s="123"/>
      <c r="AO167" s="123"/>
      <c r="AP167" s="173"/>
      <c r="AQ167" s="123"/>
      <c r="AR167" s="123"/>
      <c r="AS167" s="129"/>
      <c r="AT167" s="122"/>
      <c r="AU167" s="129"/>
      <c r="AV167" s="130"/>
      <c r="AW167" s="131"/>
      <c r="AX167" s="130"/>
      <c r="AY167" s="132"/>
      <c r="AZ167" s="132"/>
      <c r="BA167" s="123"/>
      <c r="BB167" s="124"/>
      <c r="BC167" s="122"/>
      <c r="BD167" s="123"/>
      <c r="BE167" s="123"/>
      <c r="BF167" s="129"/>
      <c r="BG167" s="122"/>
      <c r="BH167" s="123"/>
      <c r="BI167" s="129"/>
      <c r="BJ167" s="122"/>
      <c r="BK167" s="123"/>
      <c r="BL167" s="129"/>
      <c r="BM167" s="133"/>
      <c r="BN167" s="133"/>
      <c r="BO167" s="133"/>
      <c r="BP167" s="122"/>
      <c r="BQ167" s="123"/>
      <c r="BR167" s="124"/>
      <c r="BS167" s="122"/>
      <c r="BT167" s="123"/>
      <c r="BU167" s="123"/>
      <c r="BV167" s="123"/>
      <c r="BW167" s="123"/>
      <c r="BX167" s="134"/>
      <c r="BY167" s="122"/>
      <c r="BZ167" s="123"/>
      <c r="CA167" s="129"/>
      <c r="CB167" s="129"/>
      <c r="CC167" s="129"/>
      <c r="CD167" s="134"/>
      <c r="CE167" s="133"/>
      <c r="CF167" s="133"/>
      <c r="CG167" s="133"/>
      <c r="CH167" s="133"/>
      <c r="CI167" s="133"/>
      <c r="CJ167" s="135"/>
      <c r="CK167" s="122"/>
      <c r="CL167" s="129"/>
      <c r="CM167" s="122"/>
      <c r="CN167" s="129"/>
      <c r="CO167" s="122"/>
      <c r="CP167" s="129"/>
      <c r="CQ167" s="133"/>
      <c r="CR167" s="122"/>
      <c r="CS167" s="129"/>
      <c r="CT167" s="133"/>
      <c r="CU167" s="122"/>
      <c r="CV167" s="123"/>
      <c r="CW167" s="214"/>
      <c r="CX167" s="122"/>
      <c r="CY167" s="129"/>
      <c r="CZ167" s="122"/>
      <c r="DA167" s="129"/>
      <c r="DB167" s="122"/>
      <c r="DC167" s="129"/>
      <c r="DD167" s="122"/>
      <c r="DE167" s="124"/>
    </row>
    <row r="168" spans="1:109" outlineLevel="2">
      <c r="A168" s="122"/>
      <c r="B168" s="138">
        <v>0.48958333333333298</v>
      </c>
      <c r="C168" s="123"/>
      <c r="D168" s="123"/>
      <c r="E168" s="123"/>
      <c r="F168" s="123"/>
      <c r="G168" s="124"/>
      <c r="H168" s="122"/>
      <c r="I168" s="123"/>
      <c r="J168" s="123"/>
      <c r="K168" s="128"/>
      <c r="L168" s="123"/>
      <c r="M168" s="123"/>
      <c r="N168" s="123"/>
      <c r="O168" s="123"/>
      <c r="P168" s="123"/>
      <c r="Q168" s="125"/>
      <c r="R168" s="122"/>
      <c r="S168" s="123"/>
      <c r="T168" s="123"/>
      <c r="U168" s="128"/>
      <c r="V168" s="123"/>
      <c r="W168" s="126"/>
      <c r="X168" s="123"/>
      <c r="Y168" s="123"/>
      <c r="Z168" s="124"/>
      <c r="AA168" s="127"/>
      <c r="AB168" s="201"/>
      <c r="AC168" s="201"/>
      <c r="AD168" s="201"/>
      <c r="AE168" s="201"/>
      <c r="AF168" s="123"/>
      <c r="AG168" s="123"/>
      <c r="AH168" s="123"/>
      <c r="AI168" s="123"/>
      <c r="AJ168" s="124"/>
      <c r="AK168" s="122"/>
      <c r="AL168" s="127"/>
      <c r="AM168" s="123"/>
      <c r="AN168" s="123"/>
      <c r="AO168" s="123"/>
      <c r="AP168" s="173"/>
      <c r="AQ168" s="123"/>
      <c r="AR168" s="123"/>
      <c r="AS168" s="129"/>
      <c r="AT168" s="122"/>
      <c r="AU168" s="129"/>
      <c r="AV168" s="130"/>
      <c r="AW168" s="131"/>
      <c r="AX168" s="130"/>
      <c r="AY168" s="132"/>
      <c r="AZ168" s="132"/>
      <c r="BA168" s="123"/>
      <c r="BB168" s="124"/>
      <c r="BC168" s="122"/>
      <c r="BD168" s="123"/>
      <c r="BE168" s="123"/>
      <c r="BF168" s="129"/>
      <c r="BG168" s="122"/>
      <c r="BH168" s="123"/>
      <c r="BI168" s="129"/>
      <c r="BJ168" s="122"/>
      <c r="BK168" s="123"/>
      <c r="BL168" s="129"/>
      <c r="BM168" s="133"/>
      <c r="BN168" s="133"/>
      <c r="BO168" s="133"/>
      <c r="BP168" s="122"/>
      <c r="BQ168" s="123"/>
      <c r="BR168" s="124"/>
      <c r="BS168" s="122"/>
      <c r="BT168" s="123"/>
      <c r="BU168" s="123"/>
      <c r="BV168" s="123"/>
      <c r="BW168" s="123"/>
      <c r="BX168" s="134"/>
      <c r="BY168" s="122"/>
      <c r="BZ168" s="123"/>
      <c r="CA168" s="129"/>
      <c r="CB168" s="129"/>
      <c r="CC168" s="129"/>
      <c r="CD168" s="134"/>
      <c r="CE168" s="133"/>
      <c r="CF168" s="133"/>
      <c r="CG168" s="133"/>
      <c r="CH168" s="133"/>
      <c r="CI168" s="133"/>
      <c r="CJ168" s="135"/>
      <c r="CK168" s="122"/>
      <c r="CL168" s="129"/>
      <c r="CM168" s="122"/>
      <c r="CN168" s="129"/>
      <c r="CO168" s="122"/>
      <c r="CP168" s="129"/>
      <c r="CQ168" s="133"/>
      <c r="CR168" s="122"/>
      <c r="CS168" s="129"/>
      <c r="CT168" s="133"/>
      <c r="CU168" s="122"/>
      <c r="CV168" s="123"/>
      <c r="CW168" s="214"/>
      <c r="CX168" s="122"/>
      <c r="CY168" s="129"/>
      <c r="CZ168" s="122"/>
      <c r="DA168" s="129"/>
      <c r="DB168" s="122"/>
      <c r="DC168" s="129"/>
      <c r="DD168" s="122"/>
      <c r="DE168" s="124"/>
    </row>
    <row r="169" spans="1:109" outlineLevel="2">
      <c r="A169" s="122"/>
      <c r="B169" s="138">
        <v>0.5</v>
      </c>
      <c r="C169" s="123"/>
      <c r="D169" s="123"/>
      <c r="E169" s="123"/>
      <c r="F169" s="123"/>
      <c r="G169" s="124"/>
      <c r="H169" s="122"/>
      <c r="I169" s="123"/>
      <c r="J169" s="123"/>
      <c r="K169" s="128"/>
      <c r="L169" s="123"/>
      <c r="M169" s="123"/>
      <c r="N169" s="123"/>
      <c r="O169" s="123"/>
      <c r="P169" s="123"/>
      <c r="Q169" s="125"/>
      <c r="R169" s="122"/>
      <c r="S169" s="123"/>
      <c r="T169" s="123"/>
      <c r="U169" s="128"/>
      <c r="V169" s="123"/>
      <c r="W169" s="126"/>
      <c r="X169" s="123"/>
      <c r="Y169" s="123"/>
      <c r="Z169" s="124"/>
      <c r="AA169" s="127"/>
      <c r="AB169" s="201"/>
      <c r="AC169" s="201"/>
      <c r="AD169" s="201"/>
      <c r="AE169" s="201"/>
      <c r="AF169" s="123"/>
      <c r="AG169" s="123"/>
      <c r="AH169" s="123"/>
      <c r="AI169" s="123"/>
      <c r="AJ169" s="124"/>
      <c r="AK169" s="122"/>
      <c r="AL169" s="127"/>
      <c r="AM169" s="123"/>
      <c r="AN169" s="123"/>
      <c r="AO169" s="123"/>
      <c r="AP169" s="173"/>
      <c r="AQ169" s="123"/>
      <c r="AR169" s="123"/>
      <c r="AS169" s="129"/>
      <c r="AT169" s="122"/>
      <c r="AU169" s="129"/>
      <c r="AV169" s="130"/>
      <c r="AW169" s="131"/>
      <c r="AX169" s="130"/>
      <c r="AY169" s="132"/>
      <c r="AZ169" s="132"/>
      <c r="BA169" s="123"/>
      <c r="BB169" s="124"/>
      <c r="BC169" s="122"/>
      <c r="BD169" s="123"/>
      <c r="BE169" s="123"/>
      <c r="BF169" s="129"/>
      <c r="BG169" s="122"/>
      <c r="BH169" s="123"/>
      <c r="BI169" s="129"/>
      <c r="BJ169" s="122"/>
      <c r="BK169" s="123"/>
      <c r="BL169" s="129"/>
      <c r="BM169" s="133"/>
      <c r="BN169" s="133"/>
      <c r="BO169" s="133"/>
      <c r="BP169" s="122"/>
      <c r="BQ169" s="123"/>
      <c r="BR169" s="124"/>
      <c r="BS169" s="122"/>
      <c r="BT169" s="123"/>
      <c r="BU169" s="123"/>
      <c r="BV169" s="123"/>
      <c r="BW169" s="123"/>
      <c r="BX169" s="134"/>
      <c r="BY169" s="122"/>
      <c r="BZ169" s="123"/>
      <c r="CA169" s="129"/>
      <c r="CB169" s="129"/>
      <c r="CC169" s="129"/>
      <c r="CD169" s="134"/>
      <c r="CE169" s="133"/>
      <c r="CF169" s="133"/>
      <c r="CG169" s="133"/>
      <c r="CH169" s="133"/>
      <c r="CI169" s="133"/>
      <c r="CJ169" s="135"/>
      <c r="CK169" s="122"/>
      <c r="CL169" s="129"/>
      <c r="CM169" s="122"/>
      <c r="CN169" s="129"/>
      <c r="CO169" s="122"/>
      <c r="CP169" s="129"/>
      <c r="CQ169" s="133"/>
      <c r="CR169" s="122"/>
      <c r="CS169" s="129"/>
      <c r="CT169" s="133"/>
      <c r="CU169" s="122"/>
      <c r="CV169" s="123"/>
      <c r="CW169" s="214"/>
      <c r="CX169" s="122"/>
      <c r="CY169" s="129"/>
      <c r="CZ169" s="122"/>
      <c r="DA169" s="129"/>
      <c r="DB169" s="122"/>
      <c r="DC169" s="129"/>
      <c r="DD169" s="122"/>
      <c r="DE169" s="124"/>
    </row>
    <row r="170" spans="1:109" outlineLevel="2">
      <c r="A170" s="122"/>
      <c r="B170" s="138">
        <v>0.51041666666666696</v>
      </c>
      <c r="C170" s="123"/>
      <c r="D170" s="123"/>
      <c r="E170" s="123"/>
      <c r="F170" s="123"/>
      <c r="G170" s="124"/>
      <c r="H170" s="122"/>
      <c r="I170" s="123"/>
      <c r="J170" s="123"/>
      <c r="K170" s="128"/>
      <c r="L170" s="123"/>
      <c r="M170" s="123"/>
      <c r="N170" s="123"/>
      <c r="O170" s="123"/>
      <c r="P170" s="123"/>
      <c r="Q170" s="125"/>
      <c r="R170" s="122"/>
      <c r="S170" s="123"/>
      <c r="T170" s="123"/>
      <c r="U170" s="128"/>
      <c r="V170" s="123"/>
      <c r="W170" s="126"/>
      <c r="X170" s="123"/>
      <c r="Y170" s="123"/>
      <c r="Z170" s="124"/>
      <c r="AA170" s="127"/>
      <c r="AB170" s="201"/>
      <c r="AC170" s="201"/>
      <c r="AD170" s="201"/>
      <c r="AE170" s="201"/>
      <c r="AF170" s="123"/>
      <c r="AG170" s="123"/>
      <c r="AH170" s="123"/>
      <c r="AI170" s="123"/>
      <c r="AJ170" s="124"/>
      <c r="AK170" s="122"/>
      <c r="AL170" s="127"/>
      <c r="AM170" s="123"/>
      <c r="AN170" s="123"/>
      <c r="AO170" s="123"/>
      <c r="AP170" s="173"/>
      <c r="AQ170" s="123"/>
      <c r="AR170" s="123"/>
      <c r="AS170" s="129"/>
      <c r="AT170" s="122"/>
      <c r="AU170" s="129"/>
      <c r="AV170" s="130"/>
      <c r="AW170" s="131"/>
      <c r="AX170" s="130"/>
      <c r="AY170" s="132"/>
      <c r="AZ170" s="132"/>
      <c r="BA170" s="123"/>
      <c r="BB170" s="124"/>
      <c r="BC170" s="122"/>
      <c r="BD170" s="123"/>
      <c r="BE170" s="123"/>
      <c r="BF170" s="129"/>
      <c r="BG170" s="122"/>
      <c r="BH170" s="123"/>
      <c r="BI170" s="129"/>
      <c r="BJ170" s="122"/>
      <c r="BK170" s="123"/>
      <c r="BL170" s="129"/>
      <c r="BM170" s="133"/>
      <c r="BN170" s="133"/>
      <c r="BO170" s="133"/>
      <c r="BP170" s="122"/>
      <c r="BQ170" s="123"/>
      <c r="BR170" s="124"/>
      <c r="BS170" s="122"/>
      <c r="BT170" s="123"/>
      <c r="BU170" s="123"/>
      <c r="BV170" s="123"/>
      <c r="BW170" s="123"/>
      <c r="BX170" s="134"/>
      <c r="BY170" s="122"/>
      <c r="BZ170" s="123"/>
      <c r="CA170" s="129"/>
      <c r="CB170" s="129"/>
      <c r="CC170" s="129"/>
      <c r="CD170" s="134"/>
      <c r="CE170" s="133"/>
      <c r="CF170" s="133"/>
      <c r="CG170" s="133"/>
      <c r="CH170" s="133"/>
      <c r="CI170" s="133"/>
      <c r="CJ170" s="135"/>
      <c r="CK170" s="122"/>
      <c r="CL170" s="129"/>
      <c r="CM170" s="122"/>
      <c r="CN170" s="129"/>
      <c r="CO170" s="122"/>
      <c r="CP170" s="129"/>
      <c r="CQ170" s="133"/>
      <c r="CR170" s="122"/>
      <c r="CS170" s="129"/>
      <c r="CT170" s="133"/>
      <c r="CU170" s="122"/>
      <c r="CV170" s="123"/>
      <c r="CW170" s="214"/>
      <c r="CX170" s="122"/>
      <c r="CY170" s="129"/>
      <c r="CZ170" s="122"/>
      <c r="DA170" s="129"/>
      <c r="DB170" s="122"/>
      <c r="DC170" s="129"/>
      <c r="DD170" s="122"/>
      <c r="DE170" s="124"/>
    </row>
    <row r="171" spans="1:109" outlineLevel="2">
      <c r="A171" s="122"/>
      <c r="B171" s="138">
        <v>0.52083333333333304</v>
      </c>
      <c r="C171" s="123"/>
      <c r="D171" s="123"/>
      <c r="E171" s="123"/>
      <c r="F171" s="123"/>
      <c r="G171" s="124"/>
      <c r="H171" s="122"/>
      <c r="I171" s="123"/>
      <c r="J171" s="123"/>
      <c r="K171" s="128"/>
      <c r="L171" s="123"/>
      <c r="M171" s="123"/>
      <c r="N171" s="123"/>
      <c r="O171" s="123"/>
      <c r="P171" s="123"/>
      <c r="Q171" s="125"/>
      <c r="R171" s="122"/>
      <c r="S171" s="123"/>
      <c r="T171" s="123"/>
      <c r="U171" s="128"/>
      <c r="V171" s="123"/>
      <c r="W171" s="126"/>
      <c r="X171" s="123"/>
      <c r="Y171" s="123"/>
      <c r="Z171" s="124"/>
      <c r="AA171" s="127"/>
      <c r="AB171" s="201"/>
      <c r="AC171" s="201"/>
      <c r="AD171" s="201"/>
      <c r="AE171" s="201"/>
      <c r="AF171" s="123"/>
      <c r="AG171" s="123"/>
      <c r="AH171" s="123"/>
      <c r="AI171" s="123"/>
      <c r="AJ171" s="124"/>
      <c r="AK171" s="122"/>
      <c r="AL171" s="127"/>
      <c r="AM171" s="123"/>
      <c r="AN171" s="123"/>
      <c r="AO171" s="123"/>
      <c r="AP171" s="173"/>
      <c r="AQ171" s="123"/>
      <c r="AR171" s="123"/>
      <c r="AS171" s="129"/>
      <c r="AT171" s="122"/>
      <c r="AU171" s="129"/>
      <c r="AV171" s="130"/>
      <c r="AW171" s="131"/>
      <c r="AX171" s="130"/>
      <c r="AY171" s="132"/>
      <c r="AZ171" s="132"/>
      <c r="BA171" s="123"/>
      <c r="BB171" s="124"/>
      <c r="BC171" s="122"/>
      <c r="BD171" s="123"/>
      <c r="BE171" s="123"/>
      <c r="BF171" s="129"/>
      <c r="BG171" s="122"/>
      <c r="BH171" s="123"/>
      <c r="BI171" s="129"/>
      <c r="BJ171" s="122"/>
      <c r="BK171" s="123"/>
      <c r="BL171" s="129"/>
      <c r="BM171" s="133"/>
      <c r="BN171" s="133"/>
      <c r="BO171" s="133"/>
      <c r="BP171" s="122"/>
      <c r="BQ171" s="123"/>
      <c r="BR171" s="124"/>
      <c r="BS171" s="122"/>
      <c r="BT171" s="123"/>
      <c r="BU171" s="123"/>
      <c r="BV171" s="123"/>
      <c r="BW171" s="123"/>
      <c r="BX171" s="134"/>
      <c r="BY171" s="122"/>
      <c r="BZ171" s="123"/>
      <c r="CA171" s="129"/>
      <c r="CB171" s="129"/>
      <c r="CC171" s="129"/>
      <c r="CD171" s="134"/>
      <c r="CE171" s="133"/>
      <c r="CF171" s="133"/>
      <c r="CG171" s="133"/>
      <c r="CH171" s="133"/>
      <c r="CI171" s="133"/>
      <c r="CJ171" s="135"/>
      <c r="CK171" s="122"/>
      <c r="CL171" s="129"/>
      <c r="CM171" s="122"/>
      <c r="CN171" s="129"/>
      <c r="CO171" s="122"/>
      <c r="CP171" s="129"/>
      <c r="CQ171" s="133"/>
      <c r="CR171" s="122"/>
      <c r="CS171" s="129"/>
      <c r="CT171" s="133"/>
      <c r="CU171" s="122"/>
      <c r="CV171" s="123"/>
      <c r="CW171" s="214"/>
      <c r="CX171" s="122"/>
      <c r="CY171" s="129"/>
      <c r="CZ171" s="122"/>
      <c r="DA171" s="129"/>
      <c r="DB171" s="122"/>
      <c r="DC171" s="129"/>
      <c r="DD171" s="122"/>
      <c r="DE171" s="124"/>
    </row>
    <row r="172" spans="1:109" outlineLevel="2">
      <c r="A172" s="122"/>
      <c r="B172" s="138">
        <v>0.53125</v>
      </c>
      <c r="C172" s="123"/>
      <c r="D172" s="123"/>
      <c r="E172" s="123"/>
      <c r="F172" s="123"/>
      <c r="G172" s="124"/>
      <c r="H172" s="122"/>
      <c r="I172" s="123"/>
      <c r="J172" s="123"/>
      <c r="K172" s="128"/>
      <c r="L172" s="123"/>
      <c r="M172" s="123"/>
      <c r="N172" s="123"/>
      <c r="O172" s="123"/>
      <c r="P172" s="123"/>
      <c r="Q172" s="125"/>
      <c r="R172" s="122"/>
      <c r="S172" s="123"/>
      <c r="T172" s="123"/>
      <c r="U172" s="128"/>
      <c r="V172" s="123"/>
      <c r="W172" s="126"/>
      <c r="X172" s="123"/>
      <c r="Y172" s="123"/>
      <c r="Z172" s="124"/>
      <c r="AA172" s="127"/>
      <c r="AB172" s="201"/>
      <c r="AC172" s="201"/>
      <c r="AD172" s="201"/>
      <c r="AE172" s="201"/>
      <c r="AF172" s="123"/>
      <c r="AG172" s="123"/>
      <c r="AH172" s="123"/>
      <c r="AI172" s="123"/>
      <c r="AJ172" s="124"/>
      <c r="AK172" s="122"/>
      <c r="AL172" s="127"/>
      <c r="AM172" s="123"/>
      <c r="AN172" s="123"/>
      <c r="AO172" s="123"/>
      <c r="AP172" s="173"/>
      <c r="AQ172" s="123"/>
      <c r="AR172" s="123"/>
      <c r="AS172" s="129"/>
      <c r="AT172" s="122"/>
      <c r="AU172" s="129"/>
      <c r="AV172" s="130"/>
      <c r="AW172" s="131"/>
      <c r="AX172" s="130"/>
      <c r="AY172" s="132"/>
      <c r="AZ172" s="132"/>
      <c r="BA172" s="123"/>
      <c r="BB172" s="124"/>
      <c r="BC172" s="122"/>
      <c r="BD172" s="123"/>
      <c r="BE172" s="123"/>
      <c r="BF172" s="129"/>
      <c r="BG172" s="122"/>
      <c r="BH172" s="123"/>
      <c r="BI172" s="129"/>
      <c r="BJ172" s="122"/>
      <c r="BK172" s="123"/>
      <c r="BL172" s="129"/>
      <c r="BM172" s="133"/>
      <c r="BN172" s="133"/>
      <c r="BO172" s="133"/>
      <c r="BP172" s="122"/>
      <c r="BQ172" s="123"/>
      <c r="BR172" s="124"/>
      <c r="BS172" s="122"/>
      <c r="BT172" s="123"/>
      <c r="BU172" s="123"/>
      <c r="BV172" s="123"/>
      <c r="BW172" s="123"/>
      <c r="BX172" s="134"/>
      <c r="BY172" s="122"/>
      <c r="BZ172" s="123"/>
      <c r="CA172" s="129"/>
      <c r="CB172" s="129"/>
      <c r="CC172" s="129"/>
      <c r="CD172" s="134"/>
      <c r="CE172" s="133"/>
      <c r="CF172" s="133"/>
      <c r="CG172" s="133"/>
      <c r="CH172" s="133"/>
      <c r="CI172" s="133"/>
      <c r="CJ172" s="135"/>
      <c r="CK172" s="122"/>
      <c r="CL172" s="129"/>
      <c r="CM172" s="122"/>
      <c r="CN172" s="129"/>
      <c r="CO172" s="122"/>
      <c r="CP172" s="129"/>
      <c r="CQ172" s="133"/>
      <c r="CR172" s="122"/>
      <c r="CS172" s="129"/>
      <c r="CT172" s="133"/>
      <c r="CU172" s="122"/>
      <c r="CV172" s="123"/>
      <c r="CW172" s="214"/>
      <c r="CX172" s="122"/>
      <c r="CY172" s="129"/>
      <c r="CZ172" s="122"/>
      <c r="DA172" s="129"/>
      <c r="DB172" s="122"/>
      <c r="DC172" s="129"/>
      <c r="DD172" s="122"/>
      <c r="DE172" s="124"/>
    </row>
    <row r="173" spans="1:109" outlineLevel="2">
      <c r="A173" s="122"/>
      <c r="B173" s="138">
        <v>0.54166666666666696</v>
      </c>
      <c r="C173" s="123"/>
      <c r="D173" s="123"/>
      <c r="E173" s="123"/>
      <c r="F173" s="123"/>
      <c r="G173" s="124"/>
      <c r="H173" s="122"/>
      <c r="I173" s="123"/>
      <c r="J173" s="123"/>
      <c r="K173" s="128"/>
      <c r="L173" s="123"/>
      <c r="M173" s="123"/>
      <c r="N173" s="123"/>
      <c r="O173" s="123"/>
      <c r="P173" s="123"/>
      <c r="Q173" s="125"/>
      <c r="R173" s="122"/>
      <c r="S173" s="123"/>
      <c r="T173" s="123"/>
      <c r="U173" s="128"/>
      <c r="V173" s="123"/>
      <c r="W173" s="126"/>
      <c r="X173" s="123"/>
      <c r="Y173" s="123"/>
      <c r="Z173" s="124"/>
      <c r="AA173" s="127"/>
      <c r="AB173" s="201"/>
      <c r="AC173" s="201"/>
      <c r="AD173" s="201"/>
      <c r="AE173" s="201"/>
      <c r="AF173" s="123"/>
      <c r="AG173" s="123"/>
      <c r="AH173" s="123"/>
      <c r="AI173" s="123"/>
      <c r="AJ173" s="124"/>
      <c r="AK173" s="122"/>
      <c r="AL173" s="127"/>
      <c r="AM173" s="123"/>
      <c r="AN173" s="123"/>
      <c r="AO173" s="123"/>
      <c r="AP173" s="173"/>
      <c r="AQ173" s="123"/>
      <c r="AR173" s="123"/>
      <c r="AS173" s="129"/>
      <c r="AT173" s="122"/>
      <c r="AU173" s="129"/>
      <c r="AV173" s="130"/>
      <c r="AW173" s="131"/>
      <c r="AX173" s="130"/>
      <c r="AY173" s="132"/>
      <c r="AZ173" s="132"/>
      <c r="BA173" s="123"/>
      <c r="BB173" s="124"/>
      <c r="BC173" s="122"/>
      <c r="BD173" s="123"/>
      <c r="BE173" s="123"/>
      <c r="BF173" s="129"/>
      <c r="BG173" s="122"/>
      <c r="BH173" s="123"/>
      <c r="BI173" s="129"/>
      <c r="BJ173" s="122"/>
      <c r="BK173" s="123"/>
      <c r="BL173" s="129"/>
      <c r="BM173" s="133"/>
      <c r="BN173" s="133"/>
      <c r="BO173" s="133"/>
      <c r="BP173" s="122"/>
      <c r="BQ173" s="123"/>
      <c r="BR173" s="124"/>
      <c r="BS173" s="122"/>
      <c r="BT173" s="123"/>
      <c r="BU173" s="123"/>
      <c r="BV173" s="123"/>
      <c r="BW173" s="123"/>
      <c r="BX173" s="134"/>
      <c r="BY173" s="122"/>
      <c r="BZ173" s="123"/>
      <c r="CA173" s="129"/>
      <c r="CB173" s="129"/>
      <c r="CC173" s="129"/>
      <c r="CD173" s="134"/>
      <c r="CE173" s="133"/>
      <c r="CF173" s="133"/>
      <c r="CG173" s="133"/>
      <c r="CH173" s="133"/>
      <c r="CI173" s="133"/>
      <c r="CJ173" s="135"/>
      <c r="CK173" s="122"/>
      <c r="CL173" s="129"/>
      <c r="CM173" s="122"/>
      <c r="CN173" s="129"/>
      <c r="CO173" s="122"/>
      <c r="CP173" s="129"/>
      <c r="CQ173" s="133"/>
      <c r="CR173" s="122"/>
      <c r="CS173" s="129"/>
      <c r="CT173" s="133"/>
      <c r="CU173" s="122"/>
      <c r="CV173" s="123"/>
      <c r="CW173" s="214"/>
      <c r="CX173" s="122"/>
      <c r="CY173" s="129"/>
      <c r="CZ173" s="122"/>
      <c r="DA173" s="129"/>
      <c r="DB173" s="122"/>
      <c r="DC173" s="129"/>
      <c r="DD173" s="122"/>
      <c r="DE173" s="124"/>
    </row>
    <row r="174" spans="1:109" outlineLevel="2">
      <c r="A174" s="122"/>
      <c r="B174" s="138">
        <v>0.55208333333333304</v>
      </c>
      <c r="C174" s="123"/>
      <c r="D174" s="123"/>
      <c r="E174" s="123"/>
      <c r="F174" s="123"/>
      <c r="G174" s="124"/>
      <c r="H174" s="122"/>
      <c r="I174" s="123"/>
      <c r="J174" s="123"/>
      <c r="K174" s="128"/>
      <c r="L174" s="123"/>
      <c r="M174" s="123"/>
      <c r="N174" s="123"/>
      <c r="O174" s="123"/>
      <c r="P174" s="123"/>
      <c r="Q174" s="125"/>
      <c r="R174" s="122"/>
      <c r="S174" s="123"/>
      <c r="T174" s="123"/>
      <c r="U174" s="128"/>
      <c r="V174" s="123"/>
      <c r="W174" s="126"/>
      <c r="X174" s="123"/>
      <c r="Y174" s="123"/>
      <c r="Z174" s="124"/>
      <c r="AA174" s="127"/>
      <c r="AB174" s="201"/>
      <c r="AC174" s="201"/>
      <c r="AD174" s="201"/>
      <c r="AE174" s="201"/>
      <c r="AF174" s="123"/>
      <c r="AG174" s="123"/>
      <c r="AH174" s="123"/>
      <c r="AI174" s="123"/>
      <c r="AJ174" s="124"/>
      <c r="AK174" s="122"/>
      <c r="AL174" s="127"/>
      <c r="AM174" s="123"/>
      <c r="AN174" s="123"/>
      <c r="AO174" s="123"/>
      <c r="AP174" s="173"/>
      <c r="AQ174" s="123"/>
      <c r="AR174" s="123"/>
      <c r="AS174" s="129"/>
      <c r="AT174" s="122"/>
      <c r="AU174" s="129"/>
      <c r="AV174" s="130"/>
      <c r="AW174" s="131"/>
      <c r="AX174" s="130"/>
      <c r="AY174" s="132"/>
      <c r="AZ174" s="132"/>
      <c r="BA174" s="123"/>
      <c r="BB174" s="124"/>
      <c r="BC174" s="122"/>
      <c r="BD174" s="123"/>
      <c r="BE174" s="123"/>
      <c r="BF174" s="129"/>
      <c r="BG174" s="122"/>
      <c r="BH174" s="123"/>
      <c r="BI174" s="129"/>
      <c r="BJ174" s="122"/>
      <c r="BK174" s="123"/>
      <c r="BL174" s="129"/>
      <c r="BM174" s="133"/>
      <c r="BN174" s="133"/>
      <c r="BO174" s="133"/>
      <c r="BP174" s="122"/>
      <c r="BQ174" s="123"/>
      <c r="BR174" s="124"/>
      <c r="BS174" s="122"/>
      <c r="BT174" s="123"/>
      <c r="BU174" s="123"/>
      <c r="BV174" s="123"/>
      <c r="BW174" s="123"/>
      <c r="BX174" s="134"/>
      <c r="BY174" s="122"/>
      <c r="BZ174" s="123"/>
      <c r="CA174" s="129"/>
      <c r="CB174" s="129"/>
      <c r="CC174" s="129"/>
      <c r="CD174" s="134"/>
      <c r="CE174" s="133"/>
      <c r="CF174" s="133"/>
      <c r="CG174" s="133"/>
      <c r="CH174" s="133"/>
      <c r="CI174" s="133"/>
      <c r="CJ174" s="135"/>
      <c r="CK174" s="122"/>
      <c r="CL174" s="129"/>
      <c r="CM174" s="122"/>
      <c r="CN174" s="129"/>
      <c r="CO174" s="122"/>
      <c r="CP174" s="129"/>
      <c r="CQ174" s="133"/>
      <c r="CR174" s="122"/>
      <c r="CS174" s="129"/>
      <c r="CT174" s="133"/>
      <c r="CU174" s="122"/>
      <c r="CV174" s="123"/>
      <c r="CW174" s="214"/>
      <c r="CX174" s="122"/>
      <c r="CY174" s="129"/>
      <c r="CZ174" s="122"/>
      <c r="DA174" s="129"/>
      <c r="DB174" s="122"/>
      <c r="DC174" s="129"/>
      <c r="DD174" s="122"/>
      <c r="DE174" s="124"/>
    </row>
    <row r="175" spans="1:109" outlineLevel="2">
      <c r="A175" s="122"/>
      <c r="B175" s="138">
        <v>0.5625</v>
      </c>
      <c r="C175" s="123"/>
      <c r="D175" s="123"/>
      <c r="E175" s="123"/>
      <c r="F175" s="123"/>
      <c r="G175" s="124"/>
      <c r="H175" s="122"/>
      <c r="I175" s="123"/>
      <c r="J175" s="123"/>
      <c r="K175" s="128"/>
      <c r="L175" s="123"/>
      <c r="M175" s="123"/>
      <c r="N175" s="123"/>
      <c r="O175" s="123"/>
      <c r="P175" s="123"/>
      <c r="Q175" s="125"/>
      <c r="R175" s="122"/>
      <c r="S175" s="123"/>
      <c r="T175" s="123"/>
      <c r="U175" s="128"/>
      <c r="V175" s="123"/>
      <c r="W175" s="126"/>
      <c r="X175" s="123"/>
      <c r="Y175" s="123"/>
      <c r="Z175" s="124"/>
      <c r="AA175" s="127"/>
      <c r="AB175" s="201"/>
      <c r="AC175" s="201"/>
      <c r="AD175" s="201"/>
      <c r="AE175" s="201"/>
      <c r="AF175" s="123"/>
      <c r="AG175" s="123"/>
      <c r="AH175" s="123"/>
      <c r="AI175" s="123"/>
      <c r="AJ175" s="124"/>
      <c r="AK175" s="122"/>
      <c r="AL175" s="127"/>
      <c r="AM175" s="123"/>
      <c r="AN175" s="123"/>
      <c r="AO175" s="123"/>
      <c r="AP175" s="173"/>
      <c r="AQ175" s="123"/>
      <c r="AR175" s="123"/>
      <c r="AS175" s="129"/>
      <c r="AT175" s="122"/>
      <c r="AU175" s="129"/>
      <c r="AV175" s="130"/>
      <c r="AW175" s="131"/>
      <c r="AX175" s="130"/>
      <c r="AY175" s="132"/>
      <c r="AZ175" s="132"/>
      <c r="BA175" s="123"/>
      <c r="BB175" s="124"/>
      <c r="BC175" s="122"/>
      <c r="BD175" s="123"/>
      <c r="BE175" s="123"/>
      <c r="BF175" s="129"/>
      <c r="BG175" s="122"/>
      <c r="BH175" s="123"/>
      <c r="BI175" s="129"/>
      <c r="BJ175" s="122"/>
      <c r="BK175" s="123"/>
      <c r="BL175" s="129"/>
      <c r="BM175" s="133"/>
      <c r="BN175" s="133"/>
      <c r="BO175" s="133"/>
      <c r="BP175" s="122"/>
      <c r="BQ175" s="123"/>
      <c r="BR175" s="124"/>
      <c r="BS175" s="122"/>
      <c r="BT175" s="123"/>
      <c r="BU175" s="123"/>
      <c r="BV175" s="123"/>
      <c r="BW175" s="123"/>
      <c r="BX175" s="134"/>
      <c r="BY175" s="122"/>
      <c r="BZ175" s="123"/>
      <c r="CA175" s="129"/>
      <c r="CB175" s="129"/>
      <c r="CC175" s="129"/>
      <c r="CD175" s="134"/>
      <c r="CE175" s="133"/>
      <c r="CF175" s="133"/>
      <c r="CG175" s="133"/>
      <c r="CH175" s="133"/>
      <c r="CI175" s="133"/>
      <c r="CJ175" s="135"/>
      <c r="CK175" s="122"/>
      <c r="CL175" s="129"/>
      <c r="CM175" s="122"/>
      <c r="CN175" s="129"/>
      <c r="CO175" s="122"/>
      <c r="CP175" s="129"/>
      <c r="CQ175" s="133"/>
      <c r="CR175" s="122"/>
      <c r="CS175" s="129"/>
      <c r="CT175" s="133"/>
      <c r="CU175" s="122"/>
      <c r="CV175" s="123"/>
      <c r="CW175" s="214"/>
      <c r="CX175" s="122"/>
      <c r="CY175" s="129"/>
      <c r="CZ175" s="122"/>
      <c r="DA175" s="129"/>
      <c r="DB175" s="122"/>
      <c r="DC175" s="129"/>
      <c r="DD175" s="122"/>
      <c r="DE175" s="124"/>
    </row>
    <row r="176" spans="1:109" outlineLevel="2">
      <c r="A176" s="122"/>
      <c r="B176" s="138">
        <v>0.57291666666666696</v>
      </c>
      <c r="C176" s="123"/>
      <c r="D176" s="123"/>
      <c r="E176" s="123"/>
      <c r="F176" s="123"/>
      <c r="G176" s="124"/>
      <c r="H176" s="122"/>
      <c r="I176" s="123"/>
      <c r="J176" s="123"/>
      <c r="K176" s="128"/>
      <c r="L176" s="123"/>
      <c r="M176" s="123"/>
      <c r="N176" s="123"/>
      <c r="O176" s="123"/>
      <c r="P176" s="123"/>
      <c r="Q176" s="125"/>
      <c r="R176" s="122"/>
      <c r="S176" s="123"/>
      <c r="T176" s="123"/>
      <c r="U176" s="128"/>
      <c r="V176" s="123"/>
      <c r="W176" s="126"/>
      <c r="X176" s="123"/>
      <c r="Y176" s="123"/>
      <c r="Z176" s="124"/>
      <c r="AA176" s="127"/>
      <c r="AB176" s="201"/>
      <c r="AC176" s="201"/>
      <c r="AD176" s="201"/>
      <c r="AE176" s="201"/>
      <c r="AF176" s="123"/>
      <c r="AG176" s="123"/>
      <c r="AH176" s="123"/>
      <c r="AI176" s="123"/>
      <c r="AJ176" s="124"/>
      <c r="AK176" s="122"/>
      <c r="AL176" s="127"/>
      <c r="AM176" s="123"/>
      <c r="AN176" s="123"/>
      <c r="AO176" s="123"/>
      <c r="AP176" s="173"/>
      <c r="AQ176" s="123"/>
      <c r="AR176" s="123"/>
      <c r="AS176" s="129"/>
      <c r="AT176" s="122"/>
      <c r="AU176" s="129"/>
      <c r="AV176" s="130"/>
      <c r="AW176" s="131"/>
      <c r="AX176" s="130"/>
      <c r="AY176" s="132"/>
      <c r="AZ176" s="132"/>
      <c r="BA176" s="123"/>
      <c r="BB176" s="124"/>
      <c r="BC176" s="122"/>
      <c r="BD176" s="123"/>
      <c r="BE176" s="123"/>
      <c r="BF176" s="129"/>
      <c r="BG176" s="122"/>
      <c r="BH176" s="123"/>
      <c r="BI176" s="129"/>
      <c r="BJ176" s="122"/>
      <c r="BK176" s="123"/>
      <c r="BL176" s="129"/>
      <c r="BM176" s="133"/>
      <c r="BN176" s="133"/>
      <c r="BO176" s="133"/>
      <c r="BP176" s="122"/>
      <c r="BQ176" s="123"/>
      <c r="BR176" s="124"/>
      <c r="BS176" s="122"/>
      <c r="BT176" s="123"/>
      <c r="BU176" s="123"/>
      <c r="BV176" s="123"/>
      <c r="BW176" s="123"/>
      <c r="BX176" s="134"/>
      <c r="BY176" s="122"/>
      <c r="BZ176" s="123"/>
      <c r="CA176" s="129"/>
      <c r="CB176" s="129"/>
      <c r="CC176" s="129"/>
      <c r="CD176" s="134"/>
      <c r="CE176" s="133"/>
      <c r="CF176" s="133"/>
      <c r="CG176" s="133"/>
      <c r="CH176" s="133"/>
      <c r="CI176" s="133"/>
      <c r="CJ176" s="135"/>
      <c r="CK176" s="122"/>
      <c r="CL176" s="129"/>
      <c r="CM176" s="122"/>
      <c r="CN176" s="129"/>
      <c r="CO176" s="122"/>
      <c r="CP176" s="129"/>
      <c r="CQ176" s="133"/>
      <c r="CR176" s="122"/>
      <c r="CS176" s="129"/>
      <c r="CT176" s="133"/>
      <c r="CU176" s="122"/>
      <c r="CV176" s="123"/>
      <c r="CW176" s="214"/>
      <c r="CX176" s="122"/>
      <c r="CY176" s="129"/>
      <c r="CZ176" s="122"/>
      <c r="DA176" s="129"/>
      <c r="DB176" s="122"/>
      <c r="DC176" s="129"/>
      <c r="DD176" s="122"/>
      <c r="DE176" s="124"/>
    </row>
    <row r="177" spans="1:109" outlineLevel="2">
      <c r="A177" s="122"/>
      <c r="B177" s="138">
        <v>0.58333333333333304</v>
      </c>
      <c r="C177" s="123"/>
      <c r="D177" s="123"/>
      <c r="E177" s="123"/>
      <c r="F177" s="123"/>
      <c r="G177" s="124"/>
      <c r="H177" s="122"/>
      <c r="I177" s="123"/>
      <c r="J177" s="123"/>
      <c r="K177" s="128"/>
      <c r="L177" s="123"/>
      <c r="M177" s="123"/>
      <c r="N177" s="123"/>
      <c r="O177" s="123"/>
      <c r="P177" s="123"/>
      <c r="Q177" s="125"/>
      <c r="R177" s="122"/>
      <c r="S177" s="123"/>
      <c r="T177" s="123"/>
      <c r="U177" s="128"/>
      <c r="V177" s="123"/>
      <c r="W177" s="126"/>
      <c r="X177" s="123"/>
      <c r="Y177" s="123"/>
      <c r="Z177" s="124"/>
      <c r="AA177" s="127"/>
      <c r="AB177" s="201"/>
      <c r="AC177" s="201"/>
      <c r="AD177" s="201"/>
      <c r="AE177" s="201"/>
      <c r="AF177" s="123"/>
      <c r="AG177" s="123"/>
      <c r="AH177" s="123"/>
      <c r="AI177" s="123"/>
      <c r="AJ177" s="124"/>
      <c r="AK177" s="122"/>
      <c r="AL177" s="127"/>
      <c r="AM177" s="123"/>
      <c r="AN177" s="123"/>
      <c r="AO177" s="123"/>
      <c r="AP177" s="173"/>
      <c r="AQ177" s="123"/>
      <c r="AR177" s="123"/>
      <c r="AS177" s="129"/>
      <c r="AT177" s="122"/>
      <c r="AU177" s="129"/>
      <c r="AV177" s="130"/>
      <c r="AW177" s="131"/>
      <c r="AX177" s="130"/>
      <c r="AY177" s="132"/>
      <c r="AZ177" s="132"/>
      <c r="BA177" s="123"/>
      <c r="BB177" s="124"/>
      <c r="BC177" s="122"/>
      <c r="BD177" s="123"/>
      <c r="BE177" s="123"/>
      <c r="BF177" s="129"/>
      <c r="BG177" s="122"/>
      <c r="BH177" s="123"/>
      <c r="BI177" s="129"/>
      <c r="BJ177" s="122"/>
      <c r="BK177" s="123"/>
      <c r="BL177" s="129"/>
      <c r="BM177" s="133"/>
      <c r="BN177" s="133"/>
      <c r="BO177" s="133"/>
      <c r="BP177" s="122"/>
      <c r="BQ177" s="123"/>
      <c r="BR177" s="124"/>
      <c r="BS177" s="122"/>
      <c r="BT177" s="123"/>
      <c r="BU177" s="123"/>
      <c r="BV177" s="123"/>
      <c r="BW177" s="123"/>
      <c r="BX177" s="134"/>
      <c r="BY177" s="122"/>
      <c r="BZ177" s="123"/>
      <c r="CA177" s="129"/>
      <c r="CB177" s="129"/>
      <c r="CC177" s="129"/>
      <c r="CD177" s="134"/>
      <c r="CE177" s="133"/>
      <c r="CF177" s="133"/>
      <c r="CG177" s="133"/>
      <c r="CH177" s="133"/>
      <c r="CI177" s="133"/>
      <c r="CJ177" s="135"/>
      <c r="CK177" s="122"/>
      <c r="CL177" s="129"/>
      <c r="CM177" s="122"/>
      <c r="CN177" s="129"/>
      <c r="CO177" s="122"/>
      <c r="CP177" s="129"/>
      <c r="CQ177" s="133"/>
      <c r="CR177" s="122"/>
      <c r="CS177" s="129"/>
      <c r="CT177" s="133"/>
      <c r="CU177" s="122"/>
      <c r="CV177" s="123"/>
      <c r="CW177" s="214"/>
      <c r="CX177" s="122"/>
      <c r="CY177" s="129"/>
      <c r="CZ177" s="122"/>
      <c r="DA177" s="129"/>
      <c r="DB177" s="122"/>
      <c r="DC177" s="129"/>
      <c r="DD177" s="122"/>
      <c r="DE177" s="124"/>
    </row>
    <row r="178" spans="1:109" outlineLevel="2">
      <c r="A178" s="122"/>
      <c r="B178" s="138">
        <v>0.59375</v>
      </c>
      <c r="C178" s="123"/>
      <c r="D178" s="123"/>
      <c r="E178" s="123"/>
      <c r="F178" s="123"/>
      <c r="G178" s="124"/>
      <c r="H178" s="122"/>
      <c r="I178" s="123"/>
      <c r="J178" s="123"/>
      <c r="K178" s="128"/>
      <c r="L178" s="123"/>
      <c r="M178" s="123"/>
      <c r="N178" s="123"/>
      <c r="O178" s="123"/>
      <c r="P178" s="123"/>
      <c r="Q178" s="125"/>
      <c r="R178" s="122"/>
      <c r="S178" s="123"/>
      <c r="T178" s="123"/>
      <c r="U178" s="128"/>
      <c r="V178" s="123"/>
      <c r="W178" s="126"/>
      <c r="X178" s="123"/>
      <c r="Y178" s="123"/>
      <c r="Z178" s="124"/>
      <c r="AA178" s="127"/>
      <c r="AB178" s="201"/>
      <c r="AC178" s="201"/>
      <c r="AD178" s="201"/>
      <c r="AE178" s="201"/>
      <c r="AF178" s="123"/>
      <c r="AG178" s="123"/>
      <c r="AH178" s="123"/>
      <c r="AI178" s="123"/>
      <c r="AJ178" s="124"/>
      <c r="AK178" s="122"/>
      <c r="AL178" s="127"/>
      <c r="AM178" s="123"/>
      <c r="AN178" s="123"/>
      <c r="AO178" s="123"/>
      <c r="AP178" s="173"/>
      <c r="AQ178" s="123"/>
      <c r="AR178" s="123"/>
      <c r="AS178" s="129"/>
      <c r="AT178" s="122"/>
      <c r="AU178" s="129"/>
      <c r="AV178" s="130"/>
      <c r="AW178" s="131"/>
      <c r="AX178" s="130"/>
      <c r="AY178" s="132"/>
      <c r="AZ178" s="132"/>
      <c r="BA178" s="123"/>
      <c r="BB178" s="124"/>
      <c r="BC178" s="122"/>
      <c r="BD178" s="123"/>
      <c r="BE178" s="123"/>
      <c r="BF178" s="129"/>
      <c r="BG178" s="122"/>
      <c r="BH178" s="123"/>
      <c r="BI178" s="129"/>
      <c r="BJ178" s="122"/>
      <c r="BK178" s="123"/>
      <c r="BL178" s="129"/>
      <c r="BM178" s="133"/>
      <c r="BN178" s="133"/>
      <c r="BO178" s="133"/>
      <c r="BP178" s="122"/>
      <c r="BQ178" s="123"/>
      <c r="BR178" s="124"/>
      <c r="BS178" s="122"/>
      <c r="BT178" s="123"/>
      <c r="BU178" s="123"/>
      <c r="BV178" s="123"/>
      <c r="BW178" s="123"/>
      <c r="BX178" s="134"/>
      <c r="BY178" s="122"/>
      <c r="BZ178" s="123"/>
      <c r="CA178" s="129"/>
      <c r="CB178" s="129"/>
      <c r="CC178" s="129"/>
      <c r="CD178" s="134"/>
      <c r="CE178" s="133"/>
      <c r="CF178" s="133"/>
      <c r="CG178" s="133"/>
      <c r="CH178" s="133"/>
      <c r="CI178" s="133"/>
      <c r="CJ178" s="135"/>
      <c r="CK178" s="122"/>
      <c r="CL178" s="129"/>
      <c r="CM178" s="122"/>
      <c r="CN178" s="129"/>
      <c r="CO178" s="122"/>
      <c r="CP178" s="129"/>
      <c r="CQ178" s="133"/>
      <c r="CR178" s="122"/>
      <c r="CS178" s="129"/>
      <c r="CT178" s="133"/>
      <c r="CU178" s="122"/>
      <c r="CV178" s="123"/>
      <c r="CW178" s="214"/>
      <c r="CX178" s="122"/>
      <c r="CY178" s="129"/>
      <c r="CZ178" s="122"/>
      <c r="DA178" s="129"/>
      <c r="DB178" s="122"/>
      <c r="DC178" s="129"/>
      <c r="DD178" s="122"/>
      <c r="DE178" s="124"/>
    </row>
    <row r="179" spans="1:109" outlineLevel="2">
      <c r="A179" s="122"/>
      <c r="B179" s="138">
        <v>0.60416666666666696</v>
      </c>
      <c r="C179" s="123"/>
      <c r="D179" s="123"/>
      <c r="E179" s="123"/>
      <c r="F179" s="123"/>
      <c r="G179" s="124"/>
      <c r="H179" s="122"/>
      <c r="I179" s="123"/>
      <c r="J179" s="123"/>
      <c r="K179" s="128"/>
      <c r="L179" s="123"/>
      <c r="M179" s="123"/>
      <c r="N179" s="123"/>
      <c r="O179" s="123"/>
      <c r="P179" s="123"/>
      <c r="Q179" s="125"/>
      <c r="R179" s="122"/>
      <c r="S179" s="123"/>
      <c r="T179" s="123"/>
      <c r="U179" s="128"/>
      <c r="V179" s="123"/>
      <c r="W179" s="126"/>
      <c r="X179" s="123"/>
      <c r="Y179" s="123"/>
      <c r="Z179" s="124"/>
      <c r="AA179" s="127"/>
      <c r="AB179" s="201"/>
      <c r="AC179" s="201"/>
      <c r="AD179" s="201"/>
      <c r="AE179" s="201"/>
      <c r="AF179" s="123"/>
      <c r="AG179" s="123"/>
      <c r="AH179" s="123"/>
      <c r="AI179" s="123"/>
      <c r="AJ179" s="124"/>
      <c r="AK179" s="122"/>
      <c r="AL179" s="127"/>
      <c r="AM179" s="123"/>
      <c r="AN179" s="123"/>
      <c r="AO179" s="123"/>
      <c r="AP179" s="173"/>
      <c r="AQ179" s="123"/>
      <c r="AR179" s="123"/>
      <c r="AS179" s="129"/>
      <c r="AT179" s="122"/>
      <c r="AU179" s="129"/>
      <c r="AV179" s="130"/>
      <c r="AW179" s="131"/>
      <c r="AX179" s="130"/>
      <c r="AY179" s="132"/>
      <c r="AZ179" s="132"/>
      <c r="BA179" s="123"/>
      <c r="BB179" s="124"/>
      <c r="BC179" s="122"/>
      <c r="BD179" s="123"/>
      <c r="BE179" s="123"/>
      <c r="BF179" s="129"/>
      <c r="BG179" s="122"/>
      <c r="BH179" s="123"/>
      <c r="BI179" s="129"/>
      <c r="BJ179" s="122"/>
      <c r="BK179" s="123"/>
      <c r="BL179" s="129"/>
      <c r="BM179" s="133"/>
      <c r="BN179" s="133"/>
      <c r="BO179" s="133"/>
      <c r="BP179" s="122"/>
      <c r="BQ179" s="123"/>
      <c r="BR179" s="124"/>
      <c r="BS179" s="122"/>
      <c r="BT179" s="123"/>
      <c r="BU179" s="123"/>
      <c r="BV179" s="123"/>
      <c r="BW179" s="123"/>
      <c r="BX179" s="134"/>
      <c r="BY179" s="122"/>
      <c r="BZ179" s="123"/>
      <c r="CA179" s="129"/>
      <c r="CB179" s="129"/>
      <c r="CC179" s="129"/>
      <c r="CD179" s="134"/>
      <c r="CE179" s="133"/>
      <c r="CF179" s="133"/>
      <c r="CG179" s="133"/>
      <c r="CH179" s="133"/>
      <c r="CI179" s="133"/>
      <c r="CJ179" s="135"/>
      <c r="CK179" s="122"/>
      <c r="CL179" s="129"/>
      <c r="CM179" s="122"/>
      <c r="CN179" s="129"/>
      <c r="CO179" s="122"/>
      <c r="CP179" s="129"/>
      <c r="CQ179" s="133"/>
      <c r="CR179" s="122"/>
      <c r="CS179" s="129"/>
      <c r="CT179" s="133"/>
      <c r="CU179" s="122"/>
      <c r="CV179" s="123"/>
      <c r="CW179" s="214"/>
      <c r="CX179" s="122"/>
      <c r="CY179" s="129"/>
      <c r="CZ179" s="122"/>
      <c r="DA179" s="129"/>
      <c r="DB179" s="122"/>
      <c r="DC179" s="129"/>
      <c r="DD179" s="122"/>
      <c r="DE179" s="124"/>
    </row>
    <row r="180" spans="1:109" outlineLevel="2">
      <c r="A180" s="122"/>
      <c r="B180" s="138">
        <v>0.61458333333333304</v>
      </c>
      <c r="C180" s="123"/>
      <c r="D180" s="123"/>
      <c r="E180" s="123"/>
      <c r="F180" s="123"/>
      <c r="G180" s="124"/>
      <c r="H180" s="122"/>
      <c r="I180" s="123"/>
      <c r="J180" s="123"/>
      <c r="K180" s="128"/>
      <c r="L180" s="123"/>
      <c r="M180" s="123"/>
      <c r="N180" s="123"/>
      <c r="O180" s="123"/>
      <c r="P180" s="123"/>
      <c r="Q180" s="125"/>
      <c r="R180" s="122"/>
      <c r="S180" s="123"/>
      <c r="T180" s="123"/>
      <c r="U180" s="128"/>
      <c r="V180" s="123"/>
      <c r="W180" s="126"/>
      <c r="X180" s="123"/>
      <c r="Y180" s="123"/>
      <c r="Z180" s="124"/>
      <c r="AA180" s="127"/>
      <c r="AB180" s="201"/>
      <c r="AC180" s="201"/>
      <c r="AD180" s="201"/>
      <c r="AE180" s="201"/>
      <c r="AF180" s="123"/>
      <c r="AG180" s="123"/>
      <c r="AH180" s="123"/>
      <c r="AI180" s="123"/>
      <c r="AJ180" s="124"/>
      <c r="AK180" s="122"/>
      <c r="AL180" s="127"/>
      <c r="AM180" s="123"/>
      <c r="AN180" s="123"/>
      <c r="AO180" s="123"/>
      <c r="AP180" s="173"/>
      <c r="AQ180" s="123"/>
      <c r="AR180" s="123"/>
      <c r="AS180" s="129"/>
      <c r="AT180" s="122"/>
      <c r="AU180" s="129"/>
      <c r="AV180" s="130"/>
      <c r="AW180" s="131"/>
      <c r="AX180" s="130"/>
      <c r="AY180" s="132"/>
      <c r="AZ180" s="132"/>
      <c r="BA180" s="123"/>
      <c r="BB180" s="124"/>
      <c r="BC180" s="122"/>
      <c r="BD180" s="123"/>
      <c r="BE180" s="123"/>
      <c r="BF180" s="129"/>
      <c r="BG180" s="122"/>
      <c r="BH180" s="123"/>
      <c r="BI180" s="129"/>
      <c r="BJ180" s="122"/>
      <c r="BK180" s="123"/>
      <c r="BL180" s="129"/>
      <c r="BM180" s="133"/>
      <c r="BN180" s="133"/>
      <c r="BO180" s="133"/>
      <c r="BP180" s="122"/>
      <c r="BQ180" s="123"/>
      <c r="BR180" s="124"/>
      <c r="BS180" s="122"/>
      <c r="BT180" s="123"/>
      <c r="BU180" s="123"/>
      <c r="BV180" s="123"/>
      <c r="BW180" s="123"/>
      <c r="BX180" s="134"/>
      <c r="BY180" s="122"/>
      <c r="BZ180" s="123"/>
      <c r="CA180" s="129"/>
      <c r="CB180" s="129"/>
      <c r="CC180" s="129"/>
      <c r="CD180" s="134"/>
      <c r="CE180" s="133"/>
      <c r="CF180" s="133"/>
      <c r="CG180" s="133"/>
      <c r="CH180" s="133"/>
      <c r="CI180" s="133"/>
      <c r="CJ180" s="135"/>
      <c r="CK180" s="122"/>
      <c r="CL180" s="129"/>
      <c r="CM180" s="122"/>
      <c r="CN180" s="129"/>
      <c r="CO180" s="122"/>
      <c r="CP180" s="129"/>
      <c r="CQ180" s="133"/>
      <c r="CR180" s="122"/>
      <c r="CS180" s="129"/>
      <c r="CT180" s="133"/>
      <c r="CU180" s="122"/>
      <c r="CV180" s="123"/>
      <c r="CW180" s="214"/>
      <c r="CX180" s="122"/>
      <c r="CY180" s="129"/>
      <c r="CZ180" s="122"/>
      <c r="DA180" s="129"/>
      <c r="DB180" s="122"/>
      <c r="DC180" s="129"/>
      <c r="DD180" s="122"/>
      <c r="DE180" s="124"/>
    </row>
    <row r="181" spans="1:109" outlineLevel="2">
      <c r="A181" s="122"/>
      <c r="B181" s="138">
        <v>0.625</v>
      </c>
      <c r="C181" s="123"/>
      <c r="D181" s="123"/>
      <c r="E181" s="123"/>
      <c r="F181" s="123"/>
      <c r="G181" s="124"/>
      <c r="H181" s="122"/>
      <c r="I181" s="123"/>
      <c r="J181" s="123"/>
      <c r="K181" s="128"/>
      <c r="L181" s="123"/>
      <c r="M181" s="123"/>
      <c r="N181" s="123"/>
      <c r="O181" s="123"/>
      <c r="P181" s="123"/>
      <c r="Q181" s="125"/>
      <c r="R181" s="122"/>
      <c r="S181" s="123"/>
      <c r="T181" s="123"/>
      <c r="U181" s="128"/>
      <c r="V181" s="123"/>
      <c r="W181" s="126"/>
      <c r="X181" s="123"/>
      <c r="Y181" s="123"/>
      <c r="Z181" s="124"/>
      <c r="AA181" s="127"/>
      <c r="AB181" s="201"/>
      <c r="AC181" s="201"/>
      <c r="AD181" s="201"/>
      <c r="AE181" s="201"/>
      <c r="AF181" s="123"/>
      <c r="AG181" s="123"/>
      <c r="AH181" s="123"/>
      <c r="AI181" s="123"/>
      <c r="AJ181" s="124"/>
      <c r="AK181" s="122"/>
      <c r="AL181" s="127"/>
      <c r="AM181" s="123"/>
      <c r="AN181" s="123"/>
      <c r="AO181" s="123"/>
      <c r="AP181" s="173"/>
      <c r="AQ181" s="123"/>
      <c r="AR181" s="123"/>
      <c r="AS181" s="129"/>
      <c r="AT181" s="122"/>
      <c r="AU181" s="129"/>
      <c r="AV181" s="130"/>
      <c r="AW181" s="131"/>
      <c r="AX181" s="130"/>
      <c r="AY181" s="132"/>
      <c r="AZ181" s="132"/>
      <c r="BA181" s="123"/>
      <c r="BB181" s="124"/>
      <c r="BC181" s="122"/>
      <c r="BD181" s="123"/>
      <c r="BE181" s="123"/>
      <c r="BF181" s="129"/>
      <c r="BG181" s="122"/>
      <c r="BH181" s="123"/>
      <c r="BI181" s="129"/>
      <c r="BJ181" s="122"/>
      <c r="BK181" s="123"/>
      <c r="BL181" s="129"/>
      <c r="BM181" s="133"/>
      <c r="BN181" s="133"/>
      <c r="BO181" s="133"/>
      <c r="BP181" s="122"/>
      <c r="BQ181" s="123"/>
      <c r="BR181" s="124"/>
      <c r="BS181" s="122"/>
      <c r="BT181" s="123"/>
      <c r="BU181" s="123"/>
      <c r="BV181" s="123"/>
      <c r="BW181" s="123"/>
      <c r="BX181" s="134"/>
      <c r="BY181" s="122"/>
      <c r="BZ181" s="123"/>
      <c r="CA181" s="129"/>
      <c r="CB181" s="129"/>
      <c r="CC181" s="129"/>
      <c r="CD181" s="134"/>
      <c r="CE181" s="133"/>
      <c r="CF181" s="133"/>
      <c r="CG181" s="133"/>
      <c r="CH181" s="133"/>
      <c r="CI181" s="133"/>
      <c r="CJ181" s="135"/>
      <c r="CK181" s="122"/>
      <c r="CL181" s="129"/>
      <c r="CM181" s="122"/>
      <c r="CN181" s="129"/>
      <c r="CO181" s="122"/>
      <c r="CP181" s="129"/>
      <c r="CQ181" s="133"/>
      <c r="CR181" s="122"/>
      <c r="CS181" s="129"/>
      <c r="CT181" s="133"/>
      <c r="CU181" s="122"/>
      <c r="CV181" s="123"/>
      <c r="CW181" s="214"/>
      <c r="CX181" s="122"/>
      <c r="CY181" s="129"/>
      <c r="CZ181" s="122"/>
      <c r="DA181" s="129"/>
      <c r="DB181" s="122"/>
      <c r="DC181" s="129"/>
      <c r="DD181" s="122"/>
      <c r="DE181" s="124"/>
    </row>
    <row r="182" spans="1:109" outlineLevel="2">
      <c r="A182" s="122"/>
      <c r="B182" s="138">
        <v>0.63541666666666696</v>
      </c>
      <c r="C182" s="123"/>
      <c r="D182" s="123"/>
      <c r="E182" s="123"/>
      <c r="F182" s="123"/>
      <c r="G182" s="124"/>
      <c r="H182" s="122"/>
      <c r="I182" s="123"/>
      <c r="J182" s="123"/>
      <c r="K182" s="128"/>
      <c r="L182" s="123"/>
      <c r="M182" s="123"/>
      <c r="N182" s="123"/>
      <c r="O182" s="123"/>
      <c r="P182" s="123"/>
      <c r="Q182" s="125"/>
      <c r="R182" s="122"/>
      <c r="S182" s="123"/>
      <c r="T182" s="123"/>
      <c r="U182" s="128"/>
      <c r="V182" s="123"/>
      <c r="W182" s="126"/>
      <c r="X182" s="123"/>
      <c r="Y182" s="123"/>
      <c r="Z182" s="124"/>
      <c r="AA182" s="127"/>
      <c r="AB182" s="201"/>
      <c r="AC182" s="201"/>
      <c r="AD182" s="201"/>
      <c r="AE182" s="201"/>
      <c r="AF182" s="123"/>
      <c r="AG182" s="123"/>
      <c r="AH182" s="123"/>
      <c r="AI182" s="123"/>
      <c r="AJ182" s="124"/>
      <c r="AK182" s="122"/>
      <c r="AL182" s="127"/>
      <c r="AM182" s="123"/>
      <c r="AN182" s="123"/>
      <c r="AO182" s="123"/>
      <c r="AP182" s="173"/>
      <c r="AQ182" s="123"/>
      <c r="AR182" s="123"/>
      <c r="AS182" s="129"/>
      <c r="AT182" s="122"/>
      <c r="AU182" s="129"/>
      <c r="AV182" s="130"/>
      <c r="AW182" s="131"/>
      <c r="AX182" s="130"/>
      <c r="AY182" s="132"/>
      <c r="AZ182" s="132"/>
      <c r="BA182" s="123"/>
      <c r="BB182" s="124"/>
      <c r="BC182" s="122"/>
      <c r="BD182" s="123"/>
      <c r="BE182" s="123"/>
      <c r="BF182" s="129"/>
      <c r="BG182" s="122"/>
      <c r="BH182" s="123"/>
      <c r="BI182" s="129"/>
      <c r="BJ182" s="122"/>
      <c r="BK182" s="123"/>
      <c r="BL182" s="129"/>
      <c r="BM182" s="133"/>
      <c r="BN182" s="133"/>
      <c r="BO182" s="133"/>
      <c r="BP182" s="122"/>
      <c r="BQ182" s="123"/>
      <c r="BR182" s="124"/>
      <c r="BS182" s="122"/>
      <c r="BT182" s="123"/>
      <c r="BU182" s="123"/>
      <c r="BV182" s="123"/>
      <c r="BW182" s="123"/>
      <c r="BX182" s="134"/>
      <c r="BY182" s="122"/>
      <c r="BZ182" s="123"/>
      <c r="CA182" s="129"/>
      <c r="CB182" s="129"/>
      <c r="CC182" s="129"/>
      <c r="CD182" s="134"/>
      <c r="CE182" s="133"/>
      <c r="CF182" s="133"/>
      <c r="CG182" s="133"/>
      <c r="CH182" s="133"/>
      <c r="CI182" s="133"/>
      <c r="CJ182" s="135"/>
      <c r="CK182" s="122"/>
      <c r="CL182" s="129"/>
      <c r="CM182" s="122"/>
      <c r="CN182" s="129"/>
      <c r="CO182" s="122"/>
      <c r="CP182" s="129"/>
      <c r="CQ182" s="133"/>
      <c r="CR182" s="122"/>
      <c r="CS182" s="129"/>
      <c r="CT182" s="133"/>
      <c r="CU182" s="122"/>
      <c r="CV182" s="123"/>
      <c r="CW182" s="214"/>
      <c r="CX182" s="122"/>
      <c r="CY182" s="129"/>
      <c r="CZ182" s="122"/>
      <c r="DA182" s="129"/>
      <c r="DB182" s="122"/>
      <c r="DC182" s="129"/>
      <c r="DD182" s="122"/>
      <c r="DE182" s="124"/>
    </row>
    <row r="183" spans="1:109" outlineLevel="2">
      <c r="A183" s="122"/>
      <c r="B183" s="138">
        <v>0.64583333333333404</v>
      </c>
      <c r="C183" s="123"/>
      <c r="D183" s="123"/>
      <c r="E183" s="123"/>
      <c r="F183" s="123"/>
      <c r="G183" s="124"/>
      <c r="H183" s="122"/>
      <c r="I183" s="123"/>
      <c r="J183" s="123"/>
      <c r="K183" s="128"/>
      <c r="L183" s="123"/>
      <c r="M183" s="123"/>
      <c r="N183" s="123"/>
      <c r="O183" s="123"/>
      <c r="P183" s="123"/>
      <c r="Q183" s="125"/>
      <c r="R183" s="122"/>
      <c r="S183" s="123"/>
      <c r="T183" s="123"/>
      <c r="U183" s="128"/>
      <c r="V183" s="123"/>
      <c r="W183" s="126"/>
      <c r="X183" s="123"/>
      <c r="Y183" s="123"/>
      <c r="Z183" s="124"/>
      <c r="AA183" s="127"/>
      <c r="AB183" s="201"/>
      <c r="AC183" s="201"/>
      <c r="AD183" s="201"/>
      <c r="AE183" s="201"/>
      <c r="AF183" s="123"/>
      <c r="AG183" s="123"/>
      <c r="AH183" s="123"/>
      <c r="AI183" s="123"/>
      <c r="AJ183" s="124"/>
      <c r="AK183" s="122"/>
      <c r="AL183" s="127"/>
      <c r="AM183" s="123"/>
      <c r="AN183" s="123"/>
      <c r="AO183" s="123"/>
      <c r="AP183" s="173"/>
      <c r="AQ183" s="123"/>
      <c r="AR183" s="123"/>
      <c r="AS183" s="129"/>
      <c r="AT183" s="122"/>
      <c r="AU183" s="129"/>
      <c r="AV183" s="130"/>
      <c r="AW183" s="131"/>
      <c r="AX183" s="130"/>
      <c r="AY183" s="132"/>
      <c r="AZ183" s="132"/>
      <c r="BA183" s="123"/>
      <c r="BB183" s="124"/>
      <c r="BC183" s="122"/>
      <c r="BD183" s="123"/>
      <c r="BE183" s="123"/>
      <c r="BF183" s="129"/>
      <c r="BG183" s="122"/>
      <c r="BH183" s="123"/>
      <c r="BI183" s="129"/>
      <c r="BJ183" s="122"/>
      <c r="BK183" s="123"/>
      <c r="BL183" s="129"/>
      <c r="BM183" s="133"/>
      <c r="BN183" s="133"/>
      <c r="BO183" s="133"/>
      <c r="BP183" s="122"/>
      <c r="BQ183" s="123"/>
      <c r="BR183" s="124"/>
      <c r="BS183" s="122"/>
      <c r="BT183" s="123"/>
      <c r="BU183" s="123"/>
      <c r="BV183" s="123"/>
      <c r="BW183" s="123"/>
      <c r="BX183" s="134"/>
      <c r="BY183" s="122"/>
      <c r="BZ183" s="123"/>
      <c r="CA183" s="129"/>
      <c r="CB183" s="129"/>
      <c r="CC183" s="129"/>
      <c r="CD183" s="134"/>
      <c r="CE183" s="133"/>
      <c r="CF183" s="133"/>
      <c r="CG183" s="133"/>
      <c r="CH183" s="133"/>
      <c r="CI183" s="133"/>
      <c r="CJ183" s="135"/>
      <c r="CK183" s="122"/>
      <c r="CL183" s="129"/>
      <c r="CM183" s="122"/>
      <c r="CN183" s="129"/>
      <c r="CO183" s="122"/>
      <c r="CP183" s="129"/>
      <c r="CQ183" s="133"/>
      <c r="CR183" s="122"/>
      <c r="CS183" s="129"/>
      <c r="CT183" s="133"/>
      <c r="CU183" s="122"/>
      <c r="CV183" s="123"/>
      <c r="CW183" s="214"/>
      <c r="CX183" s="122"/>
      <c r="CY183" s="129"/>
      <c r="CZ183" s="122"/>
      <c r="DA183" s="129"/>
      <c r="DB183" s="122"/>
      <c r="DC183" s="129"/>
      <c r="DD183" s="122"/>
      <c r="DE183" s="124"/>
    </row>
    <row r="184" spans="1:109" outlineLevel="2">
      <c r="A184" s="122"/>
      <c r="B184" s="138">
        <v>0.65625</v>
      </c>
      <c r="C184" s="123"/>
      <c r="D184" s="123"/>
      <c r="E184" s="123"/>
      <c r="F184" s="123"/>
      <c r="G184" s="124"/>
      <c r="H184" s="122"/>
      <c r="I184" s="123"/>
      <c r="J184" s="123"/>
      <c r="K184" s="128"/>
      <c r="L184" s="123"/>
      <c r="M184" s="123"/>
      <c r="N184" s="123"/>
      <c r="O184" s="123"/>
      <c r="P184" s="123"/>
      <c r="Q184" s="125"/>
      <c r="R184" s="122"/>
      <c r="S184" s="123"/>
      <c r="T184" s="123"/>
      <c r="U184" s="128"/>
      <c r="V184" s="123"/>
      <c r="W184" s="126"/>
      <c r="X184" s="123"/>
      <c r="Y184" s="123"/>
      <c r="Z184" s="124"/>
      <c r="AA184" s="127"/>
      <c r="AB184" s="201"/>
      <c r="AC184" s="201"/>
      <c r="AD184" s="201"/>
      <c r="AE184" s="201"/>
      <c r="AF184" s="123"/>
      <c r="AG184" s="123"/>
      <c r="AH184" s="123"/>
      <c r="AI184" s="123"/>
      <c r="AJ184" s="124"/>
      <c r="AK184" s="122"/>
      <c r="AL184" s="127"/>
      <c r="AM184" s="123"/>
      <c r="AN184" s="123"/>
      <c r="AO184" s="123"/>
      <c r="AP184" s="173"/>
      <c r="AQ184" s="123"/>
      <c r="AR184" s="123"/>
      <c r="AS184" s="129"/>
      <c r="AT184" s="122"/>
      <c r="AU184" s="129"/>
      <c r="AV184" s="130"/>
      <c r="AW184" s="131"/>
      <c r="AX184" s="130"/>
      <c r="AY184" s="132"/>
      <c r="AZ184" s="132"/>
      <c r="BA184" s="123"/>
      <c r="BB184" s="124"/>
      <c r="BC184" s="122"/>
      <c r="BD184" s="123"/>
      <c r="BE184" s="123"/>
      <c r="BF184" s="129"/>
      <c r="BG184" s="122"/>
      <c r="BH184" s="123"/>
      <c r="BI184" s="129"/>
      <c r="BJ184" s="122"/>
      <c r="BK184" s="123"/>
      <c r="BL184" s="129"/>
      <c r="BM184" s="133"/>
      <c r="BN184" s="133"/>
      <c r="BO184" s="133"/>
      <c r="BP184" s="122"/>
      <c r="BQ184" s="123"/>
      <c r="BR184" s="124"/>
      <c r="BS184" s="122"/>
      <c r="BT184" s="123"/>
      <c r="BU184" s="123"/>
      <c r="BV184" s="123"/>
      <c r="BW184" s="123"/>
      <c r="BX184" s="134"/>
      <c r="BY184" s="122"/>
      <c r="BZ184" s="123"/>
      <c r="CA184" s="129"/>
      <c r="CB184" s="129"/>
      <c r="CC184" s="129"/>
      <c r="CD184" s="134"/>
      <c r="CE184" s="133"/>
      <c r="CF184" s="133"/>
      <c r="CG184" s="133"/>
      <c r="CH184" s="133"/>
      <c r="CI184" s="133"/>
      <c r="CJ184" s="135"/>
      <c r="CK184" s="122"/>
      <c r="CL184" s="129"/>
      <c r="CM184" s="122"/>
      <c r="CN184" s="129"/>
      <c r="CO184" s="122"/>
      <c r="CP184" s="129"/>
      <c r="CQ184" s="133"/>
      <c r="CR184" s="122"/>
      <c r="CS184" s="129"/>
      <c r="CT184" s="133"/>
      <c r="CU184" s="122"/>
      <c r="CV184" s="123"/>
      <c r="CW184" s="214"/>
      <c r="CX184" s="122"/>
      <c r="CY184" s="129"/>
      <c r="CZ184" s="122"/>
      <c r="DA184" s="129"/>
      <c r="DB184" s="122"/>
      <c r="DC184" s="129"/>
      <c r="DD184" s="122"/>
      <c r="DE184" s="124"/>
    </row>
    <row r="185" spans="1:109" outlineLevel="2">
      <c r="A185" s="122"/>
      <c r="B185" s="138">
        <v>0.66666666666666696</v>
      </c>
      <c r="C185" s="123"/>
      <c r="D185" s="123"/>
      <c r="E185" s="123"/>
      <c r="F185" s="123"/>
      <c r="G185" s="124"/>
      <c r="H185" s="122"/>
      <c r="I185" s="123"/>
      <c r="J185" s="123"/>
      <c r="K185" s="128"/>
      <c r="L185" s="123"/>
      <c r="M185" s="123"/>
      <c r="N185" s="123"/>
      <c r="O185" s="123"/>
      <c r="P185" s="123"/>
      <c r="Q185" s="125"/>
      <c r="R185" s="122"/>
      <c r="S185" s="123"/>
      <c r="T185" s="123"/>
      <c r="U185" s="128"/>
      <c r="V185" s="123"/>
      <c r="W185" s="126"/>
      <c r="X185" s="123"/>
      <c r="Y185" s="123"/>
      <c r="Z185" s="124"/>
      <c r="AA185" s="127"/>
      <c r="AB185" s="201"/>
      <c r="AC185" s="201"/>
      <c r="AD185" s="201"/>
      <c r="AE185" s="201"/>
      <c r="AF185" s="123"/>
      <c r="AG185" s="123"/>
      <c r="AH185" s="123"/>
      <c r="AI185" s="123"/>
      <c r="AJ185" s="124"/>
      <c r="AK185" s="122"/>
      <c r="AL185" s="127"/>
      <c r="AM185" s="123"/>
      <c r="AN185" s="123"/>
      <c r="AO185" s="123"/>
      <c r="AP185" s="173"/>
      <c r="AQ185" s="123"/>
      <c r="AR185" s="123"/>
      <c r="AS185" s="129"/>
      <c r="AT185" s="122"/>
      <c r="AU185" s="129"/>
      <c r="AV185" s="130"/>
      <c r="AW185" s="131"/>
      <c r="AX185" s="130"/>
      <c r="AY185" s="132"/>
      <c r="AZ185" s="132"/>
      <c r="BA185" s="123"/>
      <c r="BB185" s="124"/>
      <c r="BC185" s="122"/>
      <c r="BD185" s="123"/>
      <c r="BE185" s="123"/>
      <c r="BF185" s="129"/>
      <c r="BG185" s="122"/>
      <c r="BH185" s="123"/>
      <c r="BI185" s="129"/>
      <c r="BJ185" s="122"/>
      <c r="BK185" s="123"/>
      <c r="BL185" s="129"/>
      <c r="BM185" s="133"/>
      <c r="BN185" s="133"/>
      <c r="BO185" s="133"/>
      <c r="BP185" s="122"/>
      <c r="BQ185" s="123"/>
      <c r="BR185" s="124"/>
      <c r="BS185" s="122"/>
      <c r="BT185" s="123"/>
      <c r="BU185" s="123"/>
      <c r="BV185" s="123"/>
      <c r="BW185" s="123"/>
      <c r="BX185" s="134"/>
      <c r="BY185" s="122"/>
      <c r="BZ185" s="123"/>
      <c r="CA185" s="129"/>
      <c r="CB185" s="129"/>
      <c r="CC185" s="129"/>
      <c r="CD185" s="134"/>
      <c r="CE185" s="133"/>
      <c r="CF185" s="133"/>
      <c r="CG185" s="133"/>
      <c r="CH185" s="133"/>
      <c r="CI185" s="133"/>
      <c r="CJ185" s="135"/>
      <c r="CK185" s="122"/>
      <c r="CL185" s="129"/>
      <c r="CM185" s="122"/>
      <c r="CN185" s="129"/>
      <c r="CO185" s="122"/>
      <c r="CP185" s="129"/>
      <c r="CQ185" s="133"/>
      <c r="CR185" s="122"/>
      <c r="CS185" s="129"/>
      <c r="CT185" s="133"/>
      <c r="CU185" s="122"/>
      <c r="CV185" s="123"/>
      <c r="CW185" s="214"/>
      <c r="CX185" s="122"/>
      <c r="CY185" s="129"/>
      <c r="CZ185" s="122"/>
      <c r="DA185" s="129"/>
      <c r="DB185" s="122"/>
      <c r="DC185" s="129"/>
      <c r="DD185" s="122"/>
      <c r="DE185" s="124"/>
    </row>
    <row r="186" spans="1:109" outlineLevel="2">
      <c r="A186" s="122"/>
      <c r="B186" s="138">
        <v>0.67708333333333404</v>
      </c>
      <c r="C186" s="123"/>
      <c r="D186" s="123"/>
      <c r="E186" s="123"/>
      <c r="F186" s="123"/>
      <c r="G186" s="124"/>
      <c r="H186" s="122"/>
      <c r="I186" s="123"/>
      <c r="J186" s="123"/>
      <c r="K186" s="128"/>
      <c r="L186" s="123"/>
      <c r="M186" s="123"/>
      <c r="N186" s="123"/>
      <c r="O186" s="123"/>
      <c r="P186" s="123"/>
      <c r="Q186" s="125"/>
      <c r="R186" s="122"/>
      <c r="S186" s="123"/>
      <c r="T186" s="123"/>
      <c r="U186" s="128"/>
      <c r="V186" s="123"/>
      <c r="W186" s="126"/>
      <c r="X186" s="123"/>
      <c r="Y186" s="123"/>
      <c r="Z186" s="124"/>
      <c r="AA186" s="127"/>
      <c r="AB186" s="201"/>
      <c r="AC186" s="201"/>
      <c r="AD186" s="201"/>
      <c r="AE186" s="201"/>
      <c r="AF186" s="123"/>
      <c r="AG186" s="123"/>
      <c r="AH186" s="123"/>
      <c r="AI186" s="123"/>
      <c r="AJ186" s="124"/>
      <c r="AK186" s="122"/>
      <c r="AL186" s="127"/>
      <c r="AM186" s="123"/>
      <c r="AN186" s="123"/>
      <c r="AO186" s="123"/>
      <c r="AP186" s="173"/>
      <c r="AQ186" s="123"/>
      <c r="AR186" s="123"/>
      <c r="AS186" s="129"/>
      <c r="AT186" s="122"/>
      <c r="AU186" s="129"/>
      <c r="AV186" s="130"/>
      <c r="AW186" s="131"/>
      <c r="AX186" s="130"/>
      <c r="AY186" s="132"/>
      <c r="AZ186" s="132"/>
      <c r="BA186" s="123"/>
      <c r="BB186" s="124"/>
      <c r="BC186" s="122"/>
      <c r="BD186" s="123"/>
      <c r="BE186" s="123"/>
      <c r="BF186" s="129"/>
      <c r="BG186" s="122"/>
      <c r="BH186" s="123"/>
      <c r="BI186" s="129"/>
      <c r="BJ186" s="122"/>
      <c r="BK186" s="123"/>
      <c r="BL186" s="129"/>
      <c r="BM186" s="133"/>
      <c r="BN186" s="133"/>
      <c r="BO186" s="133"/>
      <c r="BP186" s="122"/>
      <c r="BQ186" s="123"/>
      <c r="BR186" s="124"/>
      <c r="BS186" s="122"/>
      <c r="BT186" s="123"/>
      <c r="BU186" s="123"/>
      <c r="BV186" s="123"/>
      <c r="BW186" s="123"/>
      <c r="BX186" s="134"/>
      <c r="BY186" s="122"/>
      <c r="BZ186" s="123"/>
      <c r="CA186" s="129"/>
      <c r="CB186" s="129"/>
      <c r="CC186" s="129"/>
      <c r="CD186" s="134"/>
      <c r="CE186" s="133"/>
      <c r="CF186" s="133"/>
      <c r="CG186" s="133"/>
      <c r="CH186" s="133"/>
      <c r="CI186" s="133"/>
      <c r="CJ186" s="135"/>
      <c r="CK186" s="122"/>
      <c r="CL186" s="129"/>
      <c r="CM186" s="122"/>
      <c r="CN186" s="129"/>
      <c r="CO186" s="122"/>
      <c r="CP186" s="129"/>
      <c r="CQ186" s="133"/>
      <c r="CR186" s="122"/>
      <c r="CS186" s="129"/>
      <c r="CT186" s="133"/>
      <c r="CU186" s="122"/>
      <c r="CV186" s="123"/>
      <c r="CW186" s="214"/>
      <c r="CX186" s="122"/>
      <c r="CY186" s="129"/>
      <c r="CZ186" s="122"/>
      <c r="DA186" s="129"/>
      <c r="DB186" s="122"/>
      <c r="DC186" s="129"/>
      <c r="DD186" s="122"/>
      <c r="DE186" s="124"/>
    </row>
    <row r="187" spans="1:109" outlineLevel="2">
      <c r="A187" s="122"/>
      <c r="B187" s="138">
        <v>0.6875</v>
      </c>
      <c r="C187" s="123"/>
      <c r="D187" s="123"/>
      <c r="E187" s="123"/>
      <c r="F187" s="123"/>
      <c r="G187" s="124"/>
      <c r="H187" s="122"/>
      <c r="I187" s="123"/>
      <c r="J187" s="123"/>
      <c r="K187" s="128"/>
      <c r="L187" s="123"/>
      <c r="M187" s="123"/>
      <c r="N187" s="123"/>
      <c r="O187" s="123"/>
      <c r="P187" s="123"/>
      <c r="Q187" s="125"/>
      <c r="R187" s="122"/>
      <c r="S187" s="123"/>
      <c r="T187" s="123"/>
      <c r="U187" s="128"/>
      <c r="V187" s="123"/>
      <c r="W187" s="126"/>
      <c r="X187" s="123"/>
      <c r="Y187" s="123"/>
      <c r="Z187" s="124"/>
      <c r="AA187" s="127"/>
      <c r="AB187" s="201"/>
      <c r="AC187" s="201"/>
      <c r="AD187" s="201"/>
      <c r="AE187" s="201"/>
      <c r="AF187" s="123"/>
      <c r="AG187" s="123"/>
      <c r="AH187" s="123"/>
      <c r="AI187" s="123"/>
      <c r="AJ187" s="124"/>
      <c r="AK187" s="122"/>
      <c r="AL187" s="127"/>
      <c r="AM187" s="123"/>
      <c r="AN187" s="123"/>
      <c r="AO187" s="123"/>
      <c r="AP187" s="173"/>
      <c r="AQ187" s="123"/>
      <c r="AR187" s="123"/>
      <c r="AS187" s="129"/>
      <c r="AT187" s="122"/>
      <c r="AU187" s="129"/>
      <c r="AV187" s="130"/>
      <c r="AW187" s="131"/>
      <c r="AX187" s="130"/>
      <c r="AY187" s="132"/>
      <c r="AZ187" s="132"/>
      <c r="BA187" s="123"/>
      <c r="BB187" s="124"/>
      <c r="BC187" s="122"/>
      <c r="BD187" s="123"/>
      <c r="BE187" s="123"/>
      <c r="BF187" s="129"/>
      <c r="BG187" s="122"/>
      <c r="BH187" s="123"/>
      <c r="BI187" s="129"/>
      <c r="BJ187" s="122"/>
      <c r="BK187" s="123"/>
      <c r="BL187" s="129"/>
      <c r="BM187" s="133"/>
      <c r="BN187" s="133"/>
      <c r="BO187" s="133"/>
      <c r="BP187" s="122"/>
      <c r="BQ187" s="123"/>
      <c r="BR187" s="124"/>
      <c r="BS187" s="122"/>
      <c r="BT187" s="123"/>
      <c r="BU187" s="123"/>
      <c r="BV187" s="123"/>
      <c r="BW187" s="123"/>
      <c r="BX187" s="134"/>
      <c r="BY187" s="122"/>
      <c r="BZ187" s="123"/>
      <c r="CA187" s="129"/>
      <c r="CB187" s="129"/>
      <c r="CC187" s="129"/>
      <c r="CD187" s="134"/>
      <c r="CE187" s="133"/>
      <c r="CF187" s="133"/>
      <c r="CG187" s="133"/>
      <c r="CH187" s="133"/>
      <c r="CI187" s="133"/>
      <c r="CJ187" s="135"/>
      <c r="CK187" s="122"/>
      <c r="CL187" s="129"/>
      <c r="CM187" s="122"/>
      <c r="CN187" s="129"/>
      <c r="CO187" s="122"/>
      <c r="CP187" s="129"/>
      <c r="CQ187" s="133"/>
      <c r="CR187" s="122"/>
      <c r="CS187" s="129"/>
      <c r="CT187" s="133"/>
      <c r="CU187" s="122"/>
      <c r="CV187" s="123"/>
      <c r="CW187" s="214"/>
      <c r="CX187" s="122"/>
      <c r="CY187" s="129"/>
      <c r="CZ187" s="122"/>
      <c r="DA187" s="129"/>
      <c r="DB187" s="122"/>
      <c r="DC187" s="129"/>
      <c r="DD187" s="122"/>
      <c r="DE187" s="124"/>
    </row>
    <row r="188" spans="1:109" outlineLevel="2">
      <c r="A188" s="122"/>
      <c r="B188" s="138">
        <v>0.69791666666666696</v>
      </c>
      <c r="C188" s="123"/>
      <c r="D188" s="123"/>
      <c r="E188" s="123"/>
      <c r="F188" s="123"/>
      <c r="G188" s="124"/>
      <c r="H188" s="122"/>
      <c r="I188" s="123"/>
      <c r="J188" s="123"/>
      <c r="K188" s="128"/>
      <c r="L188" s="123"/>
      <c r="M188" s="123"/>
      <c r="N188" s="123"/>
      <c r="O188" s="123"/>
      <c r="P188" s="123"/>
      <c r="Q188" s="125"/>
      <c r="R188" s="122"/>
      <c r="S188" s="123"/>
      <c r="T188" s="123"/>
      <c r="U188" s="128"/>
      <c r="V188" s="123"/>
      <c r="W188" s="126"/>
      <c r="X188" s="123"/>
      <c r="Y188" s="123"/>
      <c r="Z188" s="124"/>
      <c r="AA188" s="127"/>
      <c r="AB188" s="201"/>
      <c r="AC188" s="201"/>
      <c r="AD188" s="201"/>
      <c r="AE188" s="201"/>
      <c r="AF188" s="123"/>
      <c r="AG188" s="123"/>
      <c r="AH188" s="123"/>
      <c r="AI188" s="123"/>
      <c r="AJ188" s="124"/>
      <c r="AK188" s="122"/>
      <c r="AL188" s="127"/>
      <c r="AM188" s="123"/>
      <c r="AN188" s="123"/>
      <c r="AO188" s="123"/>
      <c r="AP188" s="173"/>
      <c r="AQ188" s="123"/>
      <c r="AR188" s="123"/>
      <c r="AS188" s="129"/>
      <c r="AT188" s="122"/>
      <c r="AU188" s="129"/>
      <c r="AV188" s="130"/>
      <c r="AW188" s="131"/>
      <c r="AX188" s="130"/>
      <c r="AY188" s="132"/>
      <c r="AZ188" s="132"/>
      <c r="BA188" s="123"/>
      <c r="BB188" s="124"/>
      <c r="BC188" s="122"/>
      <c r="BD188" s="123"/>
      <c r="BE188" s="123"/>
      <c r="BF188" s="129"/>
      <c r="BG188" s="122"/>
      <c r="BH188" s="123"/>
      <c r="BI188" s="129"/>
      <c r="BJ188" s="122"/>
      <c r="BK188" s="123"/>
      <c r="BL188" s="129"/>
      <c r="BM188" s="133"/>
      <c r="BN188" s="133"/>
      <c r="BO188" s="133"/>
      <c r="BP188" s="122"/>
      <c r="BQ188" s="123"/>
      <c r="BR188" s="124"/>
      <c r="BS188" s="122"/>
      <c r="BT188" s="123"/>
      <c r="BU188" s="123"/>
      <c r="BV188" s="123"/>
      <c r="BW188" s="123"/>
      <c r="BX188" s="134"/>
      <c r="BY188" s="122"/>
      <c r="BZ188" s="123"/>
      <c r="CA188" s="129"/>
      <c r="CB188" s="129"/>
      <c r="CC188" s="129"/>
      <c r="CD188" s="134"/>
      <c r="CE188" s="133"/>
      <c r="CF188" s="133"/>
      <c r="CG188" s="133"/>
      <c r="CH188" s="133"/>
      <c r="CI188" s="133"/>
      <c r="CJ188" s="135"/>
      <c r="CK188" s="122"/>
      <c r="CL188" s="129"/>
      <c r="CM188" s="122"/>
      <c r="CN188" s="129"/>
      <c r="CO188" s="122"/>
      <c r="CP188" s="129"/>
      <c r="CQ188" s="133"/>
      <c r="CR188" s="122"/>
      <c r="CS188" s="129"/>
      <c r="CT188" s="133"/>
      <c r="CU188" s="122"/>
      <c r="CV188" s="123"/>
      <c r="CW188" s="214"/>
      <c r="CX188" s="122"/>
      <c r="CY188" s="129"/>
      <c r="CZ188" s="122"/>
      <c r="DA188" s="129"/>
      <c r="DB188" s="122"/>
      <c r="DC188" s="129"/>
      <c r="DD188" s="122"/>
      <c r="DE188" s="124"/>
    </row>
    <row r="189" spans="1:109" outlineLevel="2">
      <c r="A189" s="122"/>
      <c r="B189" s="138">
        <v>0.70833333333333404</v>
      </c>
      <c r="C189" s="123"/>
      <c r="D189" s="123"/>
      <c r="E189" s="123"/>
      <c r="F189" s="123"/>
      <c r="G189" s="124"/>
      <c r="H189" s="122"/>
      <c r="I189" s="123"/>
      <c r="J189" s="123"/>
      <c r="K189" s="128"/>
      <c r="L189" s="123"/>
      <c r="M189" s="123"/>
      <c r="N189" s="123"/>
      <c r="O189" s="123"/>
      <c r="P189" s="123"/>
      <c r="Q189" s="125"/>
      <c r="R189" s="122"/>
      <c r="S189" s="123"/>
      <c r="T189" s="123"/>
      <c r="U189" s="128"/>
      <c r="V189" s="123"/>
      <c r="W189" s="126"/>
      <c r="X189" s="123"/>
      <c r="Y189" s="123"/>
      <c r="Z189" s="124"/>
      <c r="AA189" s="127"/>
      <c r="AB189" s="201"/>
      <c r="AC189" s="201"/>
      <c r="AD189" s="201"/>
      <c r="AE189" s="201"/>
      <c r="AF189" s="123"/>
      <c r="AG189" s="123"/>
      <c r="AH189" s="123"/>
      <c r="AI189" s="123"/>
      <c r="AJ189" s="124"/>
      <c r="AK189" s="122"/>
      <c r="AL189" s="127"/>
      <c r="AM189" s="123"/>
      <c r="AN189" s="123"/>
      <c r="AO189" s="123"/>
      <c r="AP189" s="173"/>
      <c r="AQ189" s="123"/>
      <c r="AR189" s="123"/>
      <c r="AS189" s="129"/>
      <c r="AT189" s="122"/>
      <c r="AU189" s="129"/>
      <c r="AV189" s="130"/>
      <c r="AW189" s="131"/>
      <c r="AX189" s="130"/>
      <c r="AY189" s="132"/>
      <c r="AZ189" s="132"/>
      <c r="BA189" s="123"/>
      <c r="BB189" s="124"/>
      <c r="BC189" s="122"/>
      <c r="BD189" s="123"/>
      <c r="BE189" s="123"/>
      <c r="BF189" s="129"/>
      <c r="BG189" s="122"/>
      <c r="BH189" s="123"/>
      <c r="BI189" s="129"/>
      <c r="BJ189" s="122"/>
      <c r="BK189" s="123"/>
      <c r="BL189" s="129"/>
      <c r="BM189" s="133"/>
      <c r="BN189" s="133"/>
      <c r="BO189" s="133"/>
      <c r="BP189" s="122"/>
      <c r="BQ189" s="123"/>
      <c r="BR189" s="124"/>
      <c r="BS189" s="122"/>
      <c r="BT189" s="123"/>
      <c r="BU189" s="123"/>
      <c r="BV189" s="123"/>
      <c r="BW189" s="123"/>
      <c r="BX189" s="134"/>
      <c r="BY189" s="122"/>
      <c r="BZ189" s="123"/>
      <c r="CA189" s="129"/>
      <c r="CB189" s="129"/>
      <c r="CC189" s="129"/>
      <c r="CD189" s="134"/>
      <c r="CE189" s="133"/>
      <c r="CF189" s="133"/>
      <c r="CG189" s="133"/>
      <c r="CH189" s="133"/>
      <c r="CI189" s="133"/>
      <c r="CJ189" s="135"/>
      <c r="CK189" s="122"/>
      <c r="CL189" s="129"/>
      <c r="CM189" s="122"/>
      <c r="CN189" s="129"/>
      <c r="CO189" s="122"/>
      <c r="CP189" s="129"/>
      <c r="CQ189" s="133"/>
      <c r="CR189" s="122"/>
      <c r="CS189" s="129"/>
      <c r="CT189" s="133"/>
      <c r="CU189" s="122"/>
      <c r="CV189" s="123"/>
      <c r="CW189" s="214"/>
      <c r="CX189" s="122"/>
      <c r="CY189" s="129"/>
      <c r="CZ189" s="122"/>
      <c r="DA189" s="129"/>
      <c r="DB189" s="122"/>
      <c r="DC189" s="129"/>
      <c r="DD189" s="122"/>
      <c r="DE189" s="124"/>
    </row>
    <row r="190" spans="1:109" outlineLevel="2">
      <c r="A190" s="122"/>
      <c r="B190" s="138">
        <v>0.71875</v>
      </c>
      <c r="C190" s="123"/>
      <c r="D190" s="123"/>
      <c r="E190" s="123"/>
      <c r="F190" s="123"/>
      <c r="G190" s="124"/>
      <c r="H190" s="122"/>
      <c r="I190" s="123"/>
      <c r="J190" s="123"/>
      <c r="K190" s="128"/>
      <c r="L190" s="123"/>
      <c r="M190" s="123"/>
      <c r="N190" s="123"/>
      <c r="O190" s="123"/>
      <c r="P190" s="123"/>
      <c r="Q190" s="125"/>
      <c r="R190" s="122"/>
      <c r="S190" s="123"/>
      <c r="T190" s="123"/>
      <c r="U190" s="128"/>
      <c r="V190" s="123"/>
      <c r="W190" s="126"/>
      <c r="X190" s="123"/>
      <c r="Y190" s="123"/>
      <c r="Z190" s="124"/>
      <c r="AA190" s="127"/>
      <c r="AB190" s="201"/>
      <c r="AC190" s="201"/>
      <c r="AD190" s="201"/>
      <c r="AE190" s="201"/>
      <c r="AF190" s="123"/>
      <c r="AG190" s="123"/>
      <c r="AH190" s="123"/>
      <c r="AI190" s="123"/>
      <c r="AJ190" s="124"/>
      <c r="AK190" s="122"/>
      <c r="AL190" s="127"/>
      <c r="AM190" s="123"/>
      <c r="AN190" s="123"/>
      <c r="AO190" s="123"/>
      <c r="AP190" s="173"/>
      <c r="AQ190" s="123"/>
      <c r="AR190" s="123"/>
      <c r="AS190" s="129"/>
      <c r="AT190" s="122"/>
      <c r="AU190" s="129"/>
      <c r="AV190" s="130"/>
      <c r="AW190" s="131"/>
      <c r="AX190" s="130"/>
      <c r="AY190" s="132"/>
      <c r="AZ190" s="132"/>
      <c r="BA190" s="123"/>
      <c r="BB190" s="124"/>
      <c r="BC190" s="122"/>
      <c r="BD190" s="123"/>
      <c r="BE190" s="123"/>
      <c r="BF190" s="129"/>
      <c r="BG190" s="122"/>
      <c r="BH190" s="123"/>
      <c r="BI190" s="129"/>
      <c r="BJ190" s="122"/>
      <c r="BK190" s="123"/>
      <c r="BL190" s="129"/>
      <c r="BM190" s="133"/>
      <c r="BN190" s="133"/>
      <c r="BO190" s="133"/>
      <c r="BP190" s="122"/>
      <c r="BQ190" s="123"/>
      <c r="BR190" s="124"/>
      <c r="BS190" s="122"/>
      <c r="BT190" s="123"/>
      <c r="BU190" s="123"/>
      <c r="BV190" s="123"/>
      <c r="BW190" s="123"/>
      <c r="BX190" s="134"/>
      <c r="BY190" s="122"/>
      <c r="BZ190" s="123"/>
      <c r="CA190" s="129"/>
      <c r="CB190" s="129"/>
      <c r="CC190" s="129"/>
      <c r="CD190" s="134"/>
      <c r="CE190" s="133"/>
      <c r="CF190" s="133"/>
      <c r="CG190" s="133"/>
      <c r="CH190" s="133"/>
      <c r="CI190" s="133"/>
      <c r="CJ190" s="135"/>
      <c r="CK190" s="122"/>
      <c r="CL190" s="129"/>
      <c r="CM190" s="122"/>
      <c r="CN190" s="129"/>
      <c r="CO190" s="122"/>
      <c r="CP190" s="129"/>
      <c r="CQ190" s="133"/>
      <c r="CR190" s="122"/>
      <c r="CS190" s="129"/>
      <c r="CT190" s="133"/>
      <c r="CU190" s="122"/>
      <c r="CV190" s="123"/>
      <c r="CW190" s="214"/>
      <c r="CX190" s="122"/>
      <c r="CY190" s="129"/>
      <c r="CZ190" s="122"/>
      <c r="DA190" s="129"/>
      <c r="DB190" s="122"/>
      <c r="DC190" s="129"/>
      <c r="DD190" s="122"/>
      <c r="DE190" s="124"/>
    </row>
    <row r="191" spans="1:109" outlineLevel="2">
      <c r="A191" s="122"/>
      <c r="B191" s="138">
        <v>0.72916666666666696</v>
      </c>
      <c r="C191" s="123"/>
      <c r="D191" s="123"/>
      <c r="E191" s="123"/>
      <c r="F191" s="123"/>
      <c r="G191" s="124"/>
      <c r="H191" s="122"/>
      <c r="I191" s="123"/>
      <c r="J191" s="123"/>
      <c r="K191" s="128"/>
      <c r="L191" s="123"/>
      <c r="M191" s="123"/>
      <c r="N191" s="123"/>
      <c r="O191" s="123"/>
      <c r="P191" s="123"/>
      <c r="Q191" s="125"/>
      <c r="R191" s="122"/>
      <c r="S191" s="123"/>
      <c r="T191" s="123"/>
      <c r="U191" s="128"/>
      <c r="V191" s="123"/>
      <c r="W191" s="126"/>
      <c r="X191" s="123"/>
      <c r="Y191" s="123"/>
      <c r="Z191" s="124"/>
      <c r="AA191" s="127"/>
      <c r="AB191" s="201"/>
      <c r="AC191" s="201"/>
      <c r="AD191" s="201"/>
      <c r="AE191" s="201"/>
      <c r="AF191" s="123"/>
      <c r="AG191" s="123"/>
      <c r="AH191" s="123"/>
      <c r="AI191" s="123"/>
      <c r="AJ191" s="124"/>
      <c r="AK191" s="122"/>
      <c r="AL191" s="127"/>
      <c r="AM191" s="123"/>
      <c r="AN191" s="123"/>
      <c r="AO191" s="123"/>
      <c r="AP191" s="173"/>
      <c r="AQ191" s="123"/>
      <c r="AR191" s="123"/>
      <c r="AS191" s="129"/>
      <c r="AT191" s="122"/>
      <c r="AU191" s="129"/>
      <c r="AV191" s="130"/>
      <c r="AW191" s="131"/>
      <c r="AX191" s="130"/>
      <c r="AY191" s="132"/>
      <c r="AZ191" s="132"/>
      <c r="BA191" s="123"/>
      <c r="BB191" s="124"/>
      <c r="BC191" s="122"/>
      <c r="BD191" s="123"/>
      <c r="BE191" s="123"/>
      <c r="BF191" s="129"/>
      <c r="BG191" s="122"/>
      <c r="BH191" s="123"/>
      <c r="BI191" s="129"/>
      <c r="BJ191" s="122"/>
      <c r="BK191" s="123"/>
      <c r="BL191" s="129"/>
      <c r="BM191" s="133"/>
      <c r="BN191" s="133"/>
      <c r="BO191" s="133"/>
      <c r="BP191" s="122"/>
      <c r="BQ191" s="123"/>
      <c r="BR191" s="124"/>
      <c r="BS191" s="122"/>
      <c r="BT191" s="123"/>
      <c r="BU191" s="123"/>
      <c r="BV191" s="123"/>
      <c r="BW191" s="123"/>
      <c r="BX191" s="134"/>
      <c r="BY191" s="122"/>
      <c r="BZ191" s="123"/>
      <c r="CA191" s="129"/>
      <c r="CB191" s="129"/>
      <c r="CC191" s="129"/>
      <c r="CD191" s="134"/>
      <c r="CE191" s="133"/>
      <c r="CF191" s="133"/>
      <c r="CG191" s="133"/>
      <c r="CH191" s="133"/>
      <c r="CI191" s="133"/>
      <c r="CJ191" s="135"/>
      <c r="CK191" s="122"/>
      <c r="CL191" s="129"/>
      <c r="CM191" s="122"/>
      <c r="CN191" s="129"/>
      <c r="CO191" s="122"/>
      <c r="CP191" s="129"/>
      <c r="CQ191" s="133"/>
      <c r="CR191" s="122"/>
      <c r="CS191" s="129"/>
      <c r="CT191" s="133"/>
      <c r="CU191" s="122"/>
      <c r="CV191" s="123"/>
      <c r="CW191" s="214"/>
      <c r="CX191" s="122"/>
      <c r="CY191" s="129"/>
      <c r="CZ191" s="122"/>
      <c r="DA191" s="129"/>
      <c r="DB191" s="122"/>
      <c r="DC191" s="129"/>
      <c r="DD191" s="122"/>
      <c r="DE191" s="124"/>
    </row>
    <row r="192" spans="1:109" outlineLevel="2">
      <c r="A192" s="122"/>
      <c r="B192" s="138">
        <v>0.73958333333333404</v>
      </c>
      <c r="C192" s="123"/>
      <c r="D192" s="123"/>
      <c r="E192" s="123"/>
      <c r="F192" s="123"/>
      <c r="G192" s="124"/>
      <c r="H192" s="122"/>
      <c r="I192" s="123"/>
      <c r="J192" s="123"/>
      <c r="K192" s="128"/>
      <c r="L192" s="123"/>
      <c r="M192" s="123"/>
      <c r="N192" s="123"/>
      <c r="O192" s="123"/>
      <c r="P192" s="123"/>
      <c r="Q192" s="125"/>
      <c r="R192" s="122"/>
      <c r="S192" s="123"/>
      <c r="T192" s="123"/>
      <c r="U192" s="128"/>
      <c r="V192" s="123"/>
      <c r="W192" s="126"/>
      <c r="X192" s="123"/>
      <c r="Y192" s="123"/>
      <c r="Z192" s="124"/>
      <c r="AA192" s="127"/>
      <c r="AB192" s="201"/>
      <c r="AC192" s="201"/>
      <c r="AD192" s="201"/>
      <c r="AE192" s="201"/>
      <c r="AF192" s="123"/>
      <c r="AG192" s="123"/>
      <c r="AH192" s="123"/>
      <c r="AI192" s="123"/>
      <c r="AJ192" s="124"/>
      <c r="AK192" s="122"/>
      <c r="AL192" s="127"/>
      <c r="AM192" s="123"/>
      <c r="AN192" s="123"/>
      <c r="AO192" s="123"/>
      <c r="AP192" s="173"/>
      <c r="AQ192" s="123"/>
      <c r="AR192" s="123"/>
      <c r="AS192" s="129"/>
      <c r="AT192" s="122"/>
      <c r="AU192" s="129"/>
      <c r="AV192" s="130"/>
      <c r="AW192" s="131"/>
      <c r="AX192" s="130"/>
      <c r="AY192" s="132"/>
      <c r="AZ192" s="132"/>
      <c r="BA192" s="123"/>
      <c r="BB192" s="124"/>
      <c r="BC192" s="122"/>
      <c r="BD192" s="123"/>
      <c r="BE192" s="123"/>
      <c r="BF192" s="129"/>
      <c r="BG192" s="122"/>
      <c r="BH192" s="123"/>
      <c r="BI192" s="129"/>
      <c r="BJ192" s="122"/>
      <c r="BK192" s="123"/>
      <c r="BL192" s="129"/>
      <c r="BM192" s="133"/>
      <c r="BN192" s="133"/>
      <c r="BO192" s="133"/>
      <c r="BP192" s="122"/>
      <c r="BQ192" s="123"/>
      <c r="BR192" s="124"/>
      <c r="BS192" s="122"/>
      <c r="BT192" s="123"/>
      <c r="BU192" s="123"/>
      <c r="BV192" s="123"/>
      <c r="BW192" s="123"/>
      <c r="BX192" s="134"/>
      <c r="BY192" s="122"/>
      <c r="BZ192" s="123"/>
      <c r="CA192" s="129"/>
      <c r="CB192" s="129"/>
      <c r="CC192" s="129"/>
      <c r="CD192" s="134"/>
      <c r="CE192" s="133"/>
      <c r="CF192" s="133"/>
      <c r="CG192" s="133"/>
      <c r="CH192" s="133"/>
      <c r="CI192" s="133"/>
      <c r="CJ192" s="135"/>
      <c r="CK192" s="122"/>
      <c r="CL192" s="129"/>
      <c r="CM192" s="122"/>
      <c r="CN192" s="129"/>
      <c r="CO192" s="122"/>
      <c r="CP192" s="129"/>
      <c r="CQ192" s="133"/>
      <c r="CR192" s="122"/>
      <c r="CS192" s="129"/>
      <c r="CT192" s="133"/>
      <c r="CU192" s="122"/>
      <c r="CV192" s="123"/>
      <c r="CW192" s="214"/>
      <c r="CX192" s="122"/>
      <c r="CY192" s="129"/>
      <c r="CZ192" s="122"/>
      <c r="DA192" s="129"/>
      <c r="DB192" s="122"/>
      <c r="DC192" s="129"/>
      <c r="DD192" s="122"/>
      <c r="DE192" s="124"/>
    </row>
    <row r="193" spans="1:109" outlineLevel="2">
      <c r="A193" s="122"/>
      <c r="B193" s="138">
        <v>0.75</v>
      </c>
      <c r="C193" s="123"/>
      <c r="D193" s="123"/>
      <c r="E193" s="123"/>
      <c r="F193" s="123"/>
      <c r="G193" s="124"/>
      <c r="H193" s="122"/>
      <c r="I193" s="123"/>
      <c r="J193" s="123"/>
      <c r="K193" s="128"/>
      <c r="L193" s="123"/>
      <c r="M193" s="123"/>
      <c r="N193" s="123"/>
      <c r="O193" s="123"/>
      <c r="P193" s="123"/>
      <c r="Q193" s="125"/>
      <c r="R193" s="122"/>
      <c r="S193" s="123"/>
      <c r="T193" s="123"/>
      <c r="U193" s="128"/>
      <c r="V193" s="123"/>
      <c r="W193" s="126"/>
      <c r="X193" s="123"/>
      <c r="Y193" s="123"/>
      <c r="Z193" s="124"/>
      <c r="AA193" s="127"/>
      <c r="AB193" s="201"/>
      <c r="AC193" s="201"/>
      <c r="AD193" s="201"/>
      <c r="AE193" s="201"/>
      <c r="AF193" s="123"/>
      <c r="AG193" s="123"/>
      <c r="AH193" s="123"/>
      <c r="AI193" s="123"/>
      <c r="AJ193" s="124"/>
      <c r="AK193" s="122"/>
      <c r="AL193" s="127"/>
      <c r="AM193" s="123"/>
      <c r="AN193" s="123"/>
      <c r="AO193" s="123"/>
      <c r="AP193" s="173"/>
      <c r="AQ193" s="123"/>
      <c r="AR193" s="123"/>
      <c r="AS193" s="129"/>
      <c r="AT193" s="122"/>
      <c r="AU193" s="129"/>
      <c r="AV193" s="130"/>
      <c r="AW193" s="131"/>
      <c r="AX193" s="130"/>
      <c r="AY193" s="132"/>
      <c r="AZ193" s="132"/>
      <c r="BA193" s="123"/>
      <c r="BB193" s="124"/>
      <c r="BC193" s="122"/>
      <c r="BD193" s="123"/>
      <c r="BE193" s="123"/>
      <c r="BF193" s="129"/>
      <c r="BG193" s="122"/>
      <c r="BH193" s="123"/>
      <c r="BI193" s="129"/>
      <c r="BJ193" s="122"/>
      <c r="BK193" s="123"/>
      <c r="BL193" s="129"/>
      <c r="BM193" s="133"/>
      <c r="BN193" s="133"/>
      <c r="BO193" s="133"/>
      <c r="BP193" s="122"/>
      <c r="BQ193" s="123"/>
      <c r="BR193" s="124"/>
      <c r="BS193" s="122"/>
      <c r="BT193" s="123"/>
      <c r="BU193" s="123"/>
      <c r="BV193" s="123"/>
      <c r="BW193" s="123"/>
      <c r="BX193" s="134"/>
      <c r="BY193" s="122"/>
      <c r="BZ193" s="123"/>
      <c r="CA193" s="129"/>
      <c r="CB193" s="129"/>
      <c r="CC193" s="129"/>
      <c r="CD193" s="134"/>
      <c r="CE193" s="133"/>
      <c r="CF193" s="133"/>
      <c r="CG193" s="133"/>
      <c r="CH193" s="133"/>
      <c r="CI193" s="133"/>
      <c r="CJ193" s="135"/>
      <c r="CK193" s="122"/>
      <c r="CL193" s="129"/>
      <c r="CM193" s="122"/>
      <c r="CN193" s="129"/>
      <c r="CO193" s="122"/>
      <c r="CP193" s="129"/>
      <c r="CQ193" s="133"/>
      <c r="CR193" s="122"/>
      <c r="CS193" s="129"/>
      <c r="CT193" s="133"/>
      <c r="CU193" s="122"/>
      <c r="CV193" s="123"/>
      <c r="CW193" s="214"/>
      <c r="CX193" s="122"/>
      <c r="CY193" s="129"/>
      <c r="CZ193" s="122"/>
      <c r="DA193" s="129"/>
      <c r="DB193" s="122"/>
      <c r="DC193" s="129"/>
      <c r="DD193" s="122"/>
      <c r="DE193" s="124"/>
    </row>
    <row r="194" spans="1:109" outlineLevel="2">
      <c r="A194" s="122"/>
      <c r="B194" s="138">
        <v>0.76041666666666696</v>
      </c>
      <c r="C194" s="123"/>
      <c r="D194" s="123"/>
      <c r="E194" s="123"/>
      <c r="F194" s="123"/>
      <c r="G194" s="124"/>
      <c r="H194" s="122"/>
      <c r="I194" s="123"/>
      <c r="J194" s="123"/>
      <c r="K194" s="128"/>
      <c r="L194" s="123"/>
      <c r="M194" s="123"/>
      <c r="N194" s="123"/>
      <c r="O194" s="123"/>
      <c r="P194" s="123"/>
      <c r="Q194" s="125"/>
      <c r="R194" s="122"/>
      <c r="S194" s="123"/>
      <c r="T194" s="123"/>
      <c r="U194" s="128"/>
      <c r="V194" s="123"/>
      <c r="W194" s="126"/>
      <c r="X194" s="123"/>
      <c r="Y194" s="123"/>
      <c r="Z194" s="124"/>
      <c r="AA194" s="127"/>
      <c r="AB194" s="201"/>
      <c r="AC194" s="201"/>
      <c r="AD194" s="201"/>
      <c r="AE194" s="201"/>
      <c r="AF194" s="123"/>
      <c r="AG194" s="123"/>
      <c r="AH194" s="123"/>
      <c r="AI194" s="123"/>
      <c r="AJ194" s="124"/>
      <c r="AK194" s="122"/>
      <c r="AL194" s="127"/>
      <c r="AM194" s="123"/>
      <c r="AN194" s="123"/>
      <c r="AO194" s="123"/>
      <c r="AP194" s="173"/>
      <c r="AQ194" s="123"/>
      <c r="AR194" s="123"/>
      <c r="AS194" s="129"/>
      <c r="AT194" s="122"/>
      <c r="AU194" s="129"/>
      <c r="AV194" s="130"/>
      <c r="AW194" s="131"/>
      <c r="AX194" s="130"/>
      <c r="AY194" s="132"/>
      <c r="AZ194" s="132"/>
      <c r="BA194" s="123"/>
      <c r="BB194" s="124"/>
      <c r="BC194" s="122"/>
      <c r="BD194" s="123"/>
      <c r="BE194" s="123"/>
      <c r="BF194" s="129"/>
      <c r="BG194" s="122"/>
      <c r="BH194" s="123"/>
      <c r="BI194" s="129"/>
      <c r="BJ194" s="122"/>
      <c r="BK194" s="123"/>
      <c r="BL194" s="129"/>
      <c r="BM194" s="133"/>
      <c r="BN194" s="133"/>
      <c r="BO194" s="133"/>
      <c r="BP194" s="122"/>
      <c r="BQ194" s="123"/>
      <c r="BR194" s="124"/>
      <c r="BS194" s="122"/>
      <c r="BT194" s="123"/>
      <c r="BU194" s="123"/>
      <c r="BV194" s="123"/>
      <c r="BW194" s="123"/>
      <c r="BX194" s="134"/>
      <c r="BY194" s="122"/>
      <c r="BZ194" s="123"/>
      <c r="CA194" s="129"/>
      <c r="CB194" s="129"/>
      <c r="CC194" s="129"/>
      <c r="CD194" s="134"/>
      <c r="CE194" s="133"/>
      <c r="CF194" s="133"/>
      <c r="CG194" s="133"/>
      <c r="CH194" s="133"/>
      <c r="CI194" s="133"/>
      <c r="CJ194" s="135"/>
      <c r="CK194" s="122"/>
      <c r="CL194" s="129"/>
      <c r="CM194" s="122"/>
      <c r="CN194" s="129"/>
      <c r="CO194" s="122"/>
      <c r="CP194" s="129"/>
      <c r="CQ194" s="133"/>
      <c r="CR194" s="122"/>
      <c r="CS194" s="129"/>
      <c r="CT194" s="133"/>
      <c r="CU194" s="122"/>
      <c r="CV194" s="123"/>
      <c r="CW194" s="214"/>
      <c r="CX194" s="122"/>
      <c r="CY194" s="129"/>
      <c r="CZ194" s="122"/>
      <c r="DA194" s="129"/>
      <c r="DB194" s="122"/>
      <c r="DC194" s="129"/>
      <c r="DD194" s="122"/>
      <c r="DE194" s="124"/>
    </row>
    <row r="195" spans="1:109" outlineLevel="2">
      <c r="A195" s="122"/>
      <c r="B195" s="138">
        <v>0.77083333333333404</v>
      </c>
      <c r="C195" s="123"/>
      <c r="D195" s="123"/>
      <c r="E195" s="123"/>
      <c r="F195" s="123"/>
      <c r="G195" s="124"/>
      <c r="H195" s="122"/>
      <c r="I195" s="123"/>
      <c r="J195" s="123"/>
      <c r="K195" s="128"/>
      <c r="L195" s="123"/>
      <c r="M195" s="123"/>
      <c r="N195" s="123"/>
      <c r="O195" s="123"/>
      <c r="P195" s="123"/>
      <c r="Q195" s="125"/>
      <c r="R195" s="122"/>
      <c r="S195" s="123"/>
      <c r="T195" s="123"/>
      <c r="U195" s="128"/>
      <c r="V195" s="123"/>
      <c r="W195" s="126"/>
      <c r="X195" s="123"/>
      <c r="Y195" s="123"/>
      <c r="Z195" s="124"/>
      <c r="AA195" s="127"/>
      <c r="AB195" s="201"/>
      <c r="AC195" s="201"/>
      <c r="AD195" s="201"/>
      <c r="AE195" s="201"/>
      <c r="AF195" s="123"/>
      <c r="AG195" s="123"/>
      <c r="AH195" s="123"/>
      <c r="AI195" s="123"/>
      <c r="AJ195" s="124"/>
      <c r="AK195" s="122"/>
      <c r="AL195" s="127"/>
      <c r="AM195" s="123"/>
      <c r="AN195" s="123"/>
      <c r="AO195" s="123"/>
      <c r="AP195" s="173"/>
      <c r="AQ195" s="123"/>
      <c r="AR195" s="123"/>
      <c r="AS195" s="129"/>
      <c r="AT195" s="122"/>
      <c r="AU195" s="129"/>
      <c r="AV195" s="130"/>
      <c r="AW195" s="131"/>
      <c r="AX195" s="130"/>
      <c r="AY195" s="132"/>
      <c r="AZ195" s="132"/>
      <c r="BA195" s="123"/>
      <c r="BB195" s="124"/>
      <c r="BC195" s="122"/>
      <c r="BD195" s="123"/>
      <c r="BE195" s="123"/>
      <c r="BF195" s="129"/>
      <c r="BG195" s="122"/>
      <c r="BH195" s="123"/>
      <c r="BI195" s="129"/>
      <c r="BJ195" s="122"/>
      <c r="BK195" s="123"/>
      <c r="BL195" s="129"/>
      <c r="BM195" s="133"/>
      <c r="BN195" s="133"/>
      <c r="BO195" s="133"/>
      <c r="BP195" s="122"/>
      <c r="BQ195" s="123"/>
      <c r="BR195" s="124"/>
      <c r="BS195" s="122"/>
      <c r="BT195" s="123"/>
      <c r="BU195" s="123"/>
      <c r="BV195" s="123"/>
      <c r="BW195" s="123"/>
      <c r="BX195" s="134"/>
      <c r="BY195" s="122"/>
      <c r="BZ195" s="123"/>
      <c r="CA195" s="129"/>
      <c r="CB195" s="129"/>
      <c r="CC195" s="129"/>
      <c r="CD195" s="134"/>
      <c r="CE195" s="133"/>
      <c r="CF195" s="133"/>
      <c r="CG195" s="133"/>
      <c r="CH195" s="133"/>
      <c r="CI195" s="133"/>
      <c r="CJ195" s="135"/>
      <c r="CK195" s="122"/>
      <c r="CL195" s="129"/>
      <c r="CM195" s="122"/>
      <c r="CN195" s="129"/>
      <c r="CO195" s="122"/>
      <c r="CP195" s="129"/>
      <c r="CQ195" s="133"/>
      <c r="CR195" s="122"/>
      <c r="CS195" s="129"/>
      <c r="CT195" s="133"/>
      <c r="CU195" s="122"/>
      <c r="CV195" s="123"/>
      <c r="CW195" s="214"/>
      <c r="CX195" s="122"/>
      <c r="CY195" s="129"/>
      <c r="CZ195" s="122"/>
      <c r="DA195" s="129"/>
      <c r="DB195" s="122"/>
      <c r="DC195" s="129"/>
      <c r="DD195" s="122"/>
      <c r="DE195" s="124"/>
    </row>
    <row r="196" spans="1:109" outlineLevel="2">
      <c r="A196" s="122"/>
      <c r="B196" s="138">
        <v>0.78125</v>
      </c>
      <c r="C196" s="123"/>
      <c r="D196" s="123"/>
      <c r="E196" s="123"/>
      <c r="F196" s="123"/>
      <c r="G196" s="124"/>
      <c r="H196" s="122"/>
      <c r="I196" s="123"/>
      <c r="J196" s="123"/>
      <c r="K196" s="128"/>
      <c r="L196" s="123"/>
      <c r="M196" s="123"/>
      <c r="N196" s="123"/>
      <c r="O196" s="123"/>
      <c r="P196" s="123"/>
      <c r="Q196" s="125"/>
      <c r="R196" s="122"/>
      <c r="S196" s="123"/>
      <c r="T196" s="123"/>
      <c r="U196" s="128"/>
      <c r="V196" s="123"/>
      <c r="W196" s="126"/>
      <c r="X196" s="123"/>
      <c r="Y196" s="123"/>
      <c r="Z196" s="124"/>
      <c r="AA196" s="127"/>
      <c r="AB196" s="201"/>
      <c r="AC196" s="201"/>
      <c r="AD196" s="201"/>
      <c r="AE196" s="201"/>
      <c r="AF196" s="123"/>
      <c r="AG196" s="123"/>
      <c r="AH196" s="123"/>
      <c r="AI196" s="123"/>
      <c r="AJ196" s="124"/>
      <c r="AK196" s="122"/>
      <c r="AL196" s="127"/>
      <c r="AM196" s="123"/>
      <c r="AN196" s="123"/>
      <c r="AO196" s="123"/>
      <c r="AP196" s="173"/>
      <c r="AQ196" s="123"/>
      <c r="AR196" s="123"/>
      <c r="AS196" s="129"/>
      <c r="AT196" s="122"/>
      <c r="AU196" s="129"/>
      <c r="AV196" s="130"/>
      <c r="AW196" s="131"/>
      <c r="AX196" s="130"/>
      <c r="AY196" s="132"/>
      <c r="AZ196" s="132"/>
      <c r="BA196" s="123"/>
      <c r="BB196" s="124"/>
      <c r="BC196" s="122"/>
      <c r="BD196" s="123"/>
      <c r="BE196" s="123"/>
      <c r="BF196" s="129"/>
      <c r="BG196" s="122"/>
      <c r="BH196" s="123"/>
      <c r="BI196" s="129"/>
      <c r="BJ196" s="122"/>
      <c r="BK196" s="123"/>
      <c r="BL196" s="129"/>
      <c r="BM196" s="133"/>
      <c r="BN196" s="133"/>
      <c r="BO196" s="133"/>
      <c r="BP196" s="122"/>
      <c r="BQ196" s="123"/>
      <c r="BR196" s="124"/>
      <c r="BS196" s="122"/>
      <c r="BT196" s="123"/>
      <c r="BU196" s="123"/>
      <c r="BV196" s="123"/>
      <c r="BW196" s="123"/>
      <c r="BX196" s="134"/>
      <c r="BY196" s="122"/>
      <c r="BZ196" s="123"/>
      <c r="CA196" s="129"/>
      <c r="CB196" s="129"/>
      <c r="CC196" s="129"/>
      <c r="CD196" s="134"/>
      <c r="CE196" s="133"/>
      <c r="CF196" s="133"/>
      <c r="CG196" s="133"/>
      <c r="CH196" s="133"/>
      <c r="CI196" s="133"/>
      <c r="CJ196" s="135"/>
      <c r="CK196" s="122"/>
      <c r="CL196" s="129"/>
      <c r="CM196" s="122"/>
      <c r="CN196" s="129"/>
      <c r="CO196" s="122"/>
      <c r="CP196" s="129"/>
      <c r="CQ196" s="133"/>
      <c r="CR196" s="122"/>
      <c r="CS196" s="129"/>
      <c r="CT196" s="133"/>
      <c r="CU196" s="122"/>
      <c r="CV196" s="123"/>
      <c r="CW196" s="214"/>
      <c r="CX196" s="122"/>
      <c r="CY196" s="129"/>
      <c r="CZ196" s="122"/>
      <c r="DA196" s="129"/>
      <c r="DB196" s="122"/>
      <c r="DC196" s="129"/>
      <c r="DD196" s="122"/>
      <c r="DE196" s="124"/>
    </row>
    <row r="197" spans="1:109" outlineLevel="2">
      <c r="A197" s="122"/>
      <c r="B197" s="138">
        <v>0.79166666666666696</v>
      </c>
      <c r="C197" s="123"/>
      <c r="D197" s="123"/>
      <c r="E197" s="123"/>
      <c r="F197" s="123"/>
      <c r="G197" s="124"/>
      <c r="H197" s="122"/>
      <c r="I197" s="123"/>
      <c r="J197" s="123"/>
      <c r="K197" s="128"/>
      <c r="L197" s="123"/>
      <c r="M197" s="123"/>
      <c r="N197" s="123"/>
      <c r="O197" s="123"/>
      <c r="P197" s="123"/>
      <c r="Q197" s="125"/>
      <c r="R197" s="122"/>
      <c r="S197" s="123"/>
      <c r="T197" s="123"/>
      <c r="U197" s="128"/>
      <c r="V197" s="123"/>
      <c r="W197" s="126"/>
      <c r="X197" s="123"/>
      <c r="Y197" s="123"/>
      <c r="Z197" s="124"/>
      <c r="AA197" s="127"/>
      <c r="AB197" s="201"/>
      <c r="AC197" s="201"/>
      <c r="AD197" s="201"/>
      <c r="AE197" s="201"/>
      <c r="AF197" s="123"/>
      <c r="AG197" s="123"/>
      <c r="AH197" s="123"/>
      <c r="AI197" s="123"/>
      <c r="AJ197" s="124"/>
      <c r="AK197" s="122"/>
      <c r="AL197" s="127"/>
      <c r="AM197" s="123"/>
      <c r="AN197" s="123"/>
      <c r="AO197" s="123"/>
      <c r="AP197" s="173"/>
      <c r="AQ197" s="123"/>
      <c r="AR197" s="123"/>
      <c r="AS197" s="129"/>
      <c r="AT197" s="122"/>
      <c r="AU197" s="129"/>
      <c r="AV197" s="130"/>
      <c r="AW197" s="131"/>
      <c r="AX197" s="130"/>
      <c r="AY197" s="132"/>
      <c r="AZ197" s="132"/>
      <c r="BA197" s="123"/>
      <c r="BB197" s="124"/>
      <c r="BC197" s="122"/>
      <c r="BD197" s="123"/>
      <c r="BE197" s="123"/>
      <c r="BF197" s="129"/>
      <c r="BG197" s="122"/>
      <c r="BH197" s="123"/>
      <c r="BI197" s="129"/>
      <c r="BJ197" s="122"/>
      <c r="BK197" s="123"/>
      <c r="BL197" s="129"/>
      <c r="BM197" s="133"/>
      <c r="BN197" s="133"/>
      <c r="BO197" s="133"/>
      <c r="BP197" s="122"/>
      <c r="BQ197" s="123"/>
      <c r="BR197" s="124"/>
      <c r="BS197" s="122"/>
      <c r="BT197" s="123"/>
      <c r="BU197" s="123"/>
      <c r="BV197" s="123"/>
      <c r="BW197" s="123"/>
      <c r="BX197" s="134"/>
      <c r="BY197" s="122"/>
      <c r="BZ197" s="123"/>
      <c r="CA197" s="129"/>
      <c r="CB197" s="129"/>
      <c r="CC197" s="129"/>
      <c r="CD197" s="134"/>
      <c r="CE197" s="133"/>
      <c r="CF197" s="133"/>
      <c r="CG197" s="133"/>
      <c r="CH197" s="133"/>
      <c r="CI197" s="133"/>
      <c r="CJ197" s="135"/>
      <c r="CK197" s="122"/>
      <c r="CL197" s="129"/>
      <c r="CM197" s="122"/>
      <c r="CN197" s="129"/>
      <c r="CO197" s="122"/>
      <c r="CP197" s="129"/>
      <c r="CQ197" s="133"/>
      <c r="CR197" s="122"/>
      <c r="CS197" s="129"/>
      <c r="CT197" s="133"/>
      <c r="CU197" s="122"/>
      <c r="CV197" s="123"/>
      <c r="CW197" s="214"/>
      <c r="CX197" s="122"/>
      <c r="CY197" s="129"/>
      <c r="CZ197" s="122"/>
      <c r="DA197" s="129"/>
      <c r="DB197" s="122"/>
      <c r="DC197" s="129"/>
      <c r="DD197" s="122"/>
      <c r="DE197" s="124"/>
    </row>
    <row r="198" spans="1:109" outlineLevel="2">
      <c r="A198" s="122"/>
      <c r="B198" s="138">
        <v>0.80208333333333404</v>
      </c>
      <c r="C198" s="123"/>
      <c r="D198" s="123"/>
      <c r="E198" s="123"/>
      <c r="F198" s="123"/>
      <c r="G198" s="124"/>
      <c r="H198" s="122"/>
      <c r="I198" s="123"/>
      <c r="J198" s="123"/>
      <c r="K198" s="128"/>
      <c r="L198" s="123"/>
      <c r="M198" s="123"/>
      <c r="N198" s="123"/>
      <c r="O198" s="123"/>
      <c r="P198" s="123"/>
      <c r="Q198" s="125"/>
      <c r="R198" s="122"/>
      <c r="S198" s="123"/>
      <c r="T198" s="123"/>
      <c r="U198" s="128"/>
      <c r="V198" s="123"/>
      <c r="W198" s="126"/>
      <c r="X198" s="123"/>
      <c r="Y198" s="123"/>
      <c r="Z198" s="124"/>
      <c r="AA198" s="127"/>
      <c r="AB198" s="201"/>
      <c r="AC198" s="201"/>
      <c r="AD198" s="201"/>
      <c r="AE198" s="201"/>
      <c r="AF198" s="123"/>
      <c r="AG198" s="123"/>
      <c r="AH198" s="123"/>
      <c r="AI198" s="123"/>
      <c r="AJ198" s="124"/>
      <c r="AK198" s="122"/>
      <c r="AL198" s="127"/>
      <c r="AM198" s="123"/>
      <c r="AN198" s="123"/>
      <c r="AO198" s="123"/>
      <c r="AP198" s="173"/>
      <c r="AQ198" s="123"/>
      <c r="AR198" s="123"/>
      <c r="AS198" s="129"/>
      <c r="AT198" s="122"/>
      <c r="AU198" s="129"/>
      <c r="AV198" s="130"/>
      <c r="AW198" s="131"/>
      <c r="AX198" s="130"/>
      <c r="AY198" s="132"/>
      <c r="AZ198" s="132"/>
      <c r="BA198" s="123"/>
      <c r="BB198" s="124"/>
      <c r="BC198" s="122"/>
      <c r="BD198" s="123"/>
      <c r="BE198" s="123"/>
      <c r="BF198" s="129"/>
      <c r="BG198" s="122"/>
      <c r="BH198" s="123"/>
      <c r="BI198" s="129"/>
      <c r="BJ198" s="122"/>
      <c r="BK198" s="123"/>
      <c r="BL198" s="129"/>
      <c r="BM198" s="133"/>
      <c r="BN198" s="133"/>
      <c r="BO198" s="133"/>
      <c r="BP198" s="122"/>
      <c r="BQ198" s="123"/>
      <c r="BR198" s="124"/>
      <c r="BS198" s="122"/>
      <c r="BT198" s="123"/>
      <c r="BU198" s="123"/>
      <c r="BV198" s="123"/>
      <c r="BW198" s="123"/>
      <c r="BX198" s="134"/>
      <c r="BY198" s="122"/>
      <c r="BZ198" s="123"/>
      <c r="CA198" s="129"/>
      <c r="CB198" s="129"/>
      <c r="CC198" s="129"/>
      <c r="CD198" s="134"/>
      <c r="CE198" s="133"/>
      <c r="CF198" s="133"/>
      <c r="CG198" s="133"/>
      <c r="CH198" s="133"/>
      <c r="CI198" s="133"/>
      <c r="CJ198" s="135"/>
      <c r="CK198" s="122"/>
      <c r="CL198" s="129"/>
      <c r="CM198" s="122"/>
      <c r="CN198" s="129"/>
      <c r="CO198" s="122"/>
      <c r="CP198" s="129"/>
      <c r="CQ198" s="133"/>
      <c r="CR198" s="122"/>
      <c r="CS198" s="129"/>
      <c r="CT198" s="133"/>
      <c r="CU198" s="122"/>
      <c r="CV198" s="123"/>
      <c r="CW198" s="214"/>
      <c r="CX198" s="122"/>
      <c r="CY198" s="129"/>
      <c r="CZ198" s="122"/>
      <c r="DA198" s="129"/>
      <c r="DB198" s="122"/>
      <c r="DC198" s="129"/>
      <c r="DD198" s="122"/>
      <c r="DE198" s="124"/>
    </row>
    <row r="199" spans="1:109" outlineLevel="2">
      <c r="A199" s="122"/>
      <c r="B199" s="138">
        <v>0.812500000000001</v>
      </c>
      <c r="C199" s="123"/>
      <c r="D199" s="123"/>
      <c r="E199" s="123"/>
      <c r="F199" s="123"/>
      <c r="G199" s="124"/>
      <c r="H199" s="122"/>
      <c r="I199" s="123"/>
      <c r="J199" s="123"/>
      <c r="K199" s="128"/>
      <c r="L199" s="123"/>
      <c r="M199" s="123"/>
      <c r="N199" s="123"/>
      <c r="O199" s="123"/>
      <c r="P199" s="123"/>
      <c r="Q199" s="125"/>
      <c r="R199" s="122"/>
      <c r="S199" s="123"/>
      <c r="T199" s="123"/>
      <c r="U199" s="128"/>
      <c r="V199" s="123"/>
      <c r="W199" s="126"/>
      <c r="X199" s="123"/>
      <c r="Y199" s="123"/>
      <c r="Z199" s="124"/>
      <c r="AA199" s="127"/>
      <c r="AB199" s="201"/>
      <c r="AC199" s="201"/>
      <c r="AD199" s="201"/>
      <c r="AE199" s="201"/>
      <c r="AF199" s="123"/>
      <c r="AG199" s="123"/>
      <c r="AH199" s="123"/>
      <c r="AI199" s="123"/>
      <c r="AJ199" s="124"/>
      <c r="AK199" s="122"/>
      <c r="AL199" s="127"/>
      <c r="AM199" s="123"/>
      <c r="AN199" s="123"/>
      <c r="AO199" s="123"/>
      <c r="AP199" s="173"/>
      <c r="AQ199" s="123"/>
      <c r="AR199" s="123"/>
      <c r="AS199" s="129"/>
      <c r="AT199" s="122"/>
      <c r="AU199" s="129"/>
      <c r="AV199" s="130"/>
      <c r="AW199" s="131"/>
      <c r="AX199" s="130"/>
      <c r="AY199" s="132"/>
      <c r="AZ199" s="132"/>
      <c r="BA199" s="123"/>
      <c r="BB199" s="124"/>
      <c r="BC199" s="122"/>
      <c r="BD199" s="123"/>
      <c r="BE199" s="123"/>
      <c r="BF199" s="129"/>
      <c r="BG199" s="122"/>
      <c r="BH199" s="123"/>
      <c r="BI199" s="129"/>
      <c r="BJ199" s="122"/>
      <c r="BK199" s="123"/>
      <c r="BL199" s="129"/>
      <c r="BM199" s="133"/>
      <c r="BN199" s="133"/>
      <c r="BO199" s="133"/>
      <c r="BP199" s="122"/>
      <c r="BQ199" s="123"/>
      <c r="BR199" s="124"/>
      <c r="BS199" s="122"/>
      <c r="BT199" s="123"/>
      <c r="BU199" s="123"/>
      <c r="BV199" s="123"/>
      <c r="BW199" s="123"/>
      <c r="BX199" s="134"/>
      <c r="BY199" s="122"/>
      <c r="BZ199" s="123"/>
      <c r="CA199" s="129"/>
      <c r="CB199" s="129"/>
      <c r="CC199" s="129"/>
      <c r="CD199" s="134"/>
      <c r="CE199" s="133"/>
      <c r="CF199" s="133"/>
      <c r="CG199" s="133"/>
      <c r="CH199" s="133"/>
      <c r="CI199" s="133"/>
      <c r="CJ199" s="135"/>
      <c r="CK199" s="122"/>
      <c r="CL199" s="129"/>
      <c r="CM199" s="122"/>
      <c r="CN199" s="129"/>
      <c r="CO199" s="122"/>
      <c r="CP199" s="129"/>
      <c r="CQ199" s="133"/>
      <c r="CR199" s="122"/>
      <c r="CS199" s="129"/>
      <c r="CT199" s="133"/>
      <c r="CU199" s="122"/>
      <c r="CV199" s="123"/>
      <c r="CW199" s="214"/>
      <c r="CX199" s="122"/>
      <c r="CY199" s="129"/>
      <c r="CZ199" s="122"/>
      <c r="DA199" s="129"/>
      <c r="DB199" s="122"/>
      <c r="DC199" s="129"/>
      <c r="DD199" s="122"/>
      <c r="DE199" s="124"/>
    </row>
    <row r="200" spans="1:109" outlineLevel="2">
      <c r="A200" s="122"/>
      <c r="B200" s="138">
        <v>0.82291666666666696</v>
      </c>
      <c r="C200" s="123"/>
      <c r="D200" s="123"/>
      <c r="E200" s="123"/>
      <c r="F200" s="123"/>
      <c r="G200" s="124"/>
      <c r="H200" s="122"/>
      <c r="I200" s="123"/>
      <c r="J200" s="123"/>
      <c r="K200" s="128"/>
      <c r="L200" s="123"/>
      <c r="M200" s="123"/>
      <c r="N200" s="123"/>
      <c r="O200" s="123"/>
      <c r="P200" s="123"/>
      <c r="Q200" s="125"/>
      <c r="R200" s="122"/>
      <c r="S200" s="123"/>
      <c r="T200" s="123"/>
      <c r="U200" s="128"/>
      <c r="V200" s="123"/>
      <c r="W200" s="126"/>
      <c r="X200" s="123"/>
      <c r="Y200" s="123"/>
      <c r="Z200" s="124"/>
      <c r="AA200" s="127"/>
      <c r="AB200" s="201"/>
      <c r="AC200" s="201"/>
      <c r="AD200" s="201"/>
      <c r="AE200" s="201"/>
      <c r="AF200" s="123"/>
      <c r="AG200" s="123"/>
      <c r="AH200" s="123"/>
      <c r="AI200" s="123"/>
      <c r="AJ200" s="124"/>
      <c r="AK200" s="122"/>
      <c r="AL200" s="127"/>
      <c r="AM200" s="123"/>
      <c r="AN200" s="123"/>
      <c r="AO200" s="123"/>
      <c r="AP200" s="173"/>
      <c r="AQ200" s="123"/>
      <c r="AR200" s="123"/>
      <c r="AS200" s="129"/>
      <c r="AT200" s="122"/>
      <c r="AU200" s="129"/>
      <c r="AV200" s="130"/>
      <c r="AW200" s="131"/>
      <c r="AX200" s="130"/>
      <c r="AY200" s="132"/>
      <c r="AZ200" s="132"/>
      <c r="BA200" s="123"/>
      <c r="BB200" s="124"/>
      <c r="BC200" s="122"/>
      <c r="BD200" s="123"/>
      <c r="BE200" s="123"/>
      <c r="BF200" s="129"/>
      <c r="BG200" s="122"/>
      <c r="BH200" s="123"/>
      <c r="BI200" s="129"/>
      <c r="BJ200" s="122"/>
      <c r="BK200" s="123"/>
      <c r="BL200" s="129"/>
      <c r="BM200" s="133"/>
      <c r="BN200" s="133"/>
      <c r="BO200" s="133"/>
      <c r="BP200" s="122"/>
      <c r="BQ200" s="123"/>
      <c r="BR200" s="124"/>
      <c r="BS200" s="122"/>
      <c r="BT200" s="123"/>
      <c r="BU200" s="123"/>
      <c r="BV200" s="123"/>
      <c r="BW200" s="123"/>
      <c r="BX200" s="134"/>
      <c r="BY200" s="122"/>
      <c r="BZ200" s="123"/>
      <c r="CA200" s="129"/>
      <c r="CB200" s="129"/>
      <c r="CC200" s="129"/>
      <c r="CD200" s="134"/>
      <c r="CE200" s="133"/>
      <c r="CF200" s="133"/>
      <c r="CG200" s="133"/>
      <c r="CH200" s="133"/>
      <c r="CI200" s="133"/>
      <c r="CJ200" s="135"/>
      <c r="CK200" s="122"/>
      <c r="CL200" s="129"/>
      <c r="CM200" s="122"/>
      <c r="CN200" s="129"/>
      <c r="CO200" s="122"/>
      <c r="CP200" s="129"/>
      <c r="CQ200" s="133"/>
      <c r="CR200" s="122"/>
      <c r="CS200" s="129"/>
      <c r="CT200" s="133"/>
      <c r="CU200" s="122"/>
      <c r="CV200" s="123"/>
      <c r="CW200" s="214"/>
      <c r="CX200" s="122"/>
      <c r="CY200" s="129"/>
      <c r="CZ200" s="122"/>
      <c r="DA200" s="129"/>
      <c r="DB200" s="122"/>
      <c r="DC200" s="129"/>
      <c r="DD200" s="122"/>
      <c r="DE200" s="124"/>
    </row>
    <row r="201" spans="1:109" outlineLevel="2">
      <c r="A201" s="122"/>
      <c r="B201" s="138">
        <v>0.83333333333333404</v>
      </c>
      <c r="C201" s="123"/>
      <c r="D201" s="123"/>
      <c r="E201" s="123"/>
      <c r="F201" s="123"/>
      <c r="G201" s="124"/>
      <c r="H201" s="122"/>
      <c r="I201" s="123"/>
      <c r="J201" s="123"/>
      <c r="K201" s="128"/>
      <c r="L201" s="123"/>
      <c r="M201" s="123"/>
      <c r="N201" s="123"/>
      <c r="O201" s="123"/>
      <c r="P201" s="123"/>
      <c r="Q201" s="125"/>
      <c r="R201" s="122"/>
      <c r="S201" s="123"/>
      <c r="T201" s="123"/>
      <c r="U201" s="128"/>
      <c r="V201" s="123"/>
      <c r="W201" s="126"/>
      <c r="X201" s="123"/>
      <c r="Y201" s="123"/>
      <c r="Z201" s="124"/>
      <c r="AA201" s="127"/>
      <c r="AB201" s="201"/>
      <c r="AC201" s="201"/>
      <c r="AD201" s="201"/>
      <c r="AE201" s="201"/>
      <c r="AF201" s="123"/>
      <c r="AG201" s="123"/>
      <c r="AH201" s="123"/>
      <c r="AI201" s="123"/>
      <c r="AJ201" s="124"/>
      <c r="AK201" s="122"/>
      <c r="AL201" s="127"/>
      <c r="AM201" s="123"/>
      <c r="AN201" s="123"/>
      <c r="AO201" s="123"/>
      <c r="AP201" s="173"/>
      <c r="AQ201" s="123"/>
      <c r="AR201" s="123"/>
      <c r="AS201" s="129"/>
      <c r="AT201" s="122"/>
      <c r="AU201" s="129"/>
      <c r="AV201" s="130"/>
      <c r="AW201" s="131"/>
      <c r="AX201" s="130"/>
      <c r="AY201" s="132"/>
      <c r="AZ201" s="132"/>
      <c r="BA201" s="123"/>
      <c r="BB201" s="124"/>
      <c r="BC201" s="122"/>
      <c r="BD201" s="123"/>
      <c r="BE201" s="123"/>
      <c r="BF201" s="129"/>
      <c r="BG201" s="122"/>
      <c r="BH201" s="123"/>
      <c r="BI201" s="129"/>
      <c r="BJ201" s="122"/>
      <c r="BK201" s="123"/>
      <c r="BL201" s="129"/>
      <c r="BM201" s="133"/>
      <c r="BN201" s="133"/>
      <c r="BO201" s="133"/>
      <c r="BP201" s="122"/>
      <c r="BQ201" s="123"/>
      <c r="BR201" s="124"/>
      <c r="BS201" s="122"/>
      <c r="BT201" s="123"/>
      <c r="BU201" s="123"/>
      <c r="BV201" s="123"/>
      <c r="BW201" s="123"/>
      <c r="BX201" s="134"/>
      <c r="BY201" s="122"/>
      <c r="BZ201" s="123"/>
      <c r="CA201" s="129"/>
      <c r="CB201" s="129"/>
      <c r="CC201" s="129"/>
      <c r="CD201" s="134"/>
      <c r="CE201" s="133"/>
      <c r="CF201" s="133"/>
      <c r="CG201" s="133"/>
      <c r="CH201" s="133"/>
      <c r="CI201" s="133"/>
      <c r="CJ201" s="135"/>
      <c r="CK201" s="122"/>
      <c r="CL201" s="129"/>
      <c r="CM201" s="122"/>
      <c r="CN201" s="129"/>
      <c r="CO201" s="122"/>
      <c r="CP201" s="129"/>
      <c r="CQ201" s="133"/>
      <c r="CR201" s="122"/>
      <c r="CS201" s="129"/>
      <c r="CT201" s="133"/>
      <c r="CU201" s="122"/>
      <c r="CV201" s="123"/>
      <c r="CW201" s="214"/>
      <c r="CX201" s="122"/>
      <c r="CY201" s="129"/>
      <c r="CZ201" s="122"/>
      <c r="DA201" s="129"/>
      <c r="DB201" s="122"/>
      <c r="DC201" s="129"/>
      <c r="DD201" s="122"/>
      <c r="DE201" s="124"/>
    </row>
    <row r="202" spans="1:109" outlineLevel="2">
      <c r="A202" s="122"/>
      <c r="B202" s="138">
        <v>0.843750000000001</v>
      </c>
      <c r="C202" s="123"/>
      <c r="D202" s="123"/>
      <c r="E202" s="123"/>
      <c r="F202" s="123"/>
      <c r="G202" s="124"/>
      <c r="H202" s="122"/>
      <c r="I202" s="123"/>
      <c r="J202" s="123"/>
      <c r="K202" s="128"/>
      <c r="L202" s="123"/>
      <c r="M202" s="123"/>
      <c r="N202" s="123"/>
      <c r="O202" s="123"/>
      <c r="P202" s="123"/>
      <c r="Q202" s="125"/>
      <c r="R202" s="122"/>
      <c r="S202" s="123"/>
      <c r="T202" s="123"/>
      <c r="U202" s="128"/>
      <c r="V202" s="123"/>
      <c r="W202" s="126"/>
      <c r="X202" s="123"/>
      <c r="Y202" s="123"/>
      <c r="Z202" s="124"/>
      <c r="AA202" s="127"/>
      <c r="AB202" s="201"/>
      <c r="AC202" s="201"/>
      <c r="AD202" s="201"/>
      <c r="AE202" s="201"/>
      <c r="AF202" s="123"/>
      <c r="AG202" s="123"/>
      <c r="AH202" s="123"/>
      <c r="AI202" s="123"/>
      <c r="AJ202" s="124"/>
      <c r="AK202" s="122"/>
      <c r="AL202" s="127"/>
      <c r="AM202" s="123"/>
      <c r="AN202" s="123"/>
      <c r="AO202" s="123"/>
      <c r="AP202" s="173"/>
      <c r="AQ202" s="123"/>
      <c r="AR202" s="123"/>
      <c r="AS202" s="129"/>
      <c r="AT202" s="122"/>
      <c r="AU202" s="129"/>
      <c r="AV202" s="130"/>
      <c r="AW202" s="131"/>
      <c r="AX202" s="130"/>
      <c r="AY202" s="132"/>
      <c r="AZ202" s="132"/>
      <c r="BA202" s="123"/>
      <c r="BB202" s="124"/>
      <c r="BC202" s="122"/>
      <c r="BD202" s="123"/>
      <c r="BE202" s="123"/>
      <c r="BF202" s="129"/>
      <c r="BG202" s="122"/>
      <c r="BH202" s="123"/>
      <c r="BI202" s="129"/>
      <c r="BJ202" s="122"/>
      <c r="BK202" s="123"/>
      <c r="BL202" s="129"/>
      <c r="BM202" s="133"/>
      <c r="BN202" s="133"/>
      <c r="BO202" s="133"/>
      <c r="BP202" s="122"/>
      <c r="BQ202" s="123"/>
      <c r="BR202" s="124"/>
      <c r="BS202" s="122"/>
      <c r="BT202" s="123"/>
      <c r="BU202" s="123"/>
      <c r="BV202" s="123"/>
      <c r="BW202" s="123"/>
      <c r="BX202" s="134"/>
      <c r="BY202" s="122"/>
      <c r="BZ202" s="123"/>
      <c r="CA202" s="129"/>
      <c r="CB202" s="129"/>
      <c r="CC202" s="129"/>
      <c r="CD202" s="134"/>
      <c r="CE202" s="133"/>
      <c r="CF202" s="133"/>
      <c r="CG202" s="133"/>
      <c r="CH202" s="133"/>
      <c r="CI202" s="133"/>
      <c r="CJ202" s="135"/>
      <c r="CK202" s="122"/>
      <c r="CL202" s="129"/>
      <c r="CM202" s="122"/>
      <c r="CN202" s="129"/>
      <c r="CO202" s="122"/>
      <c r="CP202" s="129"/>
      <c r="CQ202" s="133"/>
      <c r="CR202" s="122"/>
      <c r="CS202" s="129"/>
      <c r="CT202" s="133"/>
      <c r="CU202" s="122"/>
      <c r="CV202" s="123"/>
      <c r="CW202" s="214"/>
      <c r="CX202" s="122"/>
      <c r="CY202" s="129"/>
      <c r="CZ202" s="122"/>
      <c r="DA202" s="129"/>
      <c r="DB202" s="122"/>
      <c r="DC202" s="129"/>
      <c r="DD202" s="122"/>
      <c r="DE202" s="124"/>
    </row>
    <row r="203" spans="1:109" outlineLevel="2">
      <c r="A203" s="122"/>
      <c r="B203" s="138">
        <v>0.85416666666666696</v>
      </c>
      <c r="C203" s="123"/>
      <c r="D203" s="123"/>
      <c r="E203" s="123"/>
      <c r="F203" s="123"/>
      <c r="G203" s="124"/>
      <c r="H203" s="122"/>
      <c r="I203" s="123"/>
      <c r="J203" s="123"/>
      <c r="K203" s="128"/>
      <c r="L203" s="123"/>
      <c r="M203" s="123"/>
      <c r="N203" s="123"/>
      <c r="O203" s="123"/>
      <c r="P203" s="123"/>
      <c r="Q203" s="125"/>
      <c r="R203" s="122"/>
      <c r="S203" s="123"/>
      <c r="T203" s="123"/>
      <c r="U203" s="128"/>
      <c r="V203" s="123"/>
      <c r="W203" s="126"/>
      <c r="X203" s="123"/>
      <c r="Y203" s="123"/>
      <c r="Z203" s="124"/>
      <c r="AA203" s="127"/>
      <c r="AB203" s="201"/>
      <c r="AC203" s="201"/>
      <c r="AD203" s="201"/>
      <c r="AE203" s="201"/>
      <c r="AF203" s="123"/>
      <c r="AG203" s="123"/>
      <c r="AH203" s="123"/>
      <c r="AI203" s="123"/>
      <c r="AJ203" s="124"/>
      <c r="AK203" s="122"/>
      <c r="AL203" s="127"/>
      <c r="AM203" s="123"/>
      <c r="AN203" s="123"/>
      <c r="AO203" s="123"/>
      <c r="AP203" s="173"/>
      <c r="AQ203" s="123"/>
      <c r="AR203" s="123"/>
      <c r="AS203" s="129"/>
      <c r="AT203" s="122"/>
      <c r="AU203" s="129"/>
      <c r="AV203" s="130"/>
      <c r="AW203" s="131"/>
      <c r="AX203" s="130"/>
      <c r="AY203" s="132"/>
      <c r="AZ203" s="132"/>
      <c r="BA203" s="123"/>
      <c r="BB203" s="124"/>
      <c r="BC203" s="122"/>
      <c r="BD203" s="123"/>
      <c r="BE203" s="123"/>
      <c r="BF203" s="129"/>
      <c r="BG203" s="122"/>
      <c r="BH203" s="123"/>
      <c r="BI203" s="129"/>
      <c r="BJ203" s="122"/>
      <c r="BK203" s="123"/>
      <c r="BL203" s="129"/>
      <c r="BM203" s="133"/>
      <c r="BN203" s="133"/>
      <c r="BO203" s="133"/>
      <c r="BP203" s="122"/>
      <c r="BQ203" s="123"/>
      <c r="BR203" s="124"/>
      <c r="BS203" s="122"/>
      <c r="BT203" s="123"/>
      <c r="BU203" s="123"/>
      <c r="BV203" s="123"/>
      <c r="BW203" s="123"/>
      <c r="BX203" s="134"/>
      <c r="BY203" s="122"/>
      <c r="BZ203" s="123"/>
      <c r="CA203" s="129"/>
      <c r="CB203" s="129"/>
      <c r="CC203" s="129"/>
      <c r="CD203" s="134"/>
      <c r="CE203" s="133"/>
      <c r="CF203" s="133"/>
      <c r="CG203" s="133"/>
      <c r="CH203" s="133"/>
      <c r="CI203" s="133"/>
      <c r="CJ203" s="135"/>
      <c r="CK203" s="122"/>
      <c r="CL203" s="129"/>
      <c r="CM203" s="122"/>
      <c r="CN203" s="129"/>
      <c r="CO203" s="122"/>
      <c r="CP203" s="129"/>
      <c r="CQ203" s="133"/>
      <c r="CR203" s="122"/>
      <c r="CS203" s="129"/>
      <c r="CT203" s="133"/>
      <c r="CU203" s="122"/>
      <c r="CV203" s="123"/>
      <c r="CW203" s="214"/>
      <c r="CX203" s="122"/>
      <c r="CY203" s="129"/>
      <c r="CZ203" s="122"/>
      <c r="DA203" s="129"/>
      <c r="DB203" s="122"/>
      <c r="DC203" s="129"/>
      <c r="DD203" s="122"/>
      <c r="DE203" s="124"/>
    </row>
    <row r="204" spans="1:109" outlineLevel="2">
      <c r="A204" s="122"/>
      <c r="B204" s="138">
        <v>0.86458333333333404</v>
      </c>
      <c r="C204" s="123"/>
      <c r="D204" s="123"/>
      <c r="E204" s="123"/>
      <c r="F204" s="123"/>
      <c r="G204" s="124"/>
      <c r="H204" s="122"/>
      <c r="I204" s="123"/>
      <c r="J204" s="123"/>
      <c r="K204" s="128"/>
      <c r="L204" s="123"/>
      <c r="M204" s="123"/>
      <c r="N204" s="123"/>
      <c r="O204" s="123"/>
      <c r="P204" s="123"/>
      <c r="Q204" s="125"/>
      <c r="R204" s="122"/>
      <c r="S204" s="123"/>
      <c r="T204" s="123"/>
      <c r="U204" s="128"/>
      <c r="V204" s="123"/>
      <c r="W204" s="126"/>
      <c r="X204" s="123"/>
      <c r="Y204" s="123"/>
      <c r="Z204" s="124"/>
      <c r="AA204" s="127"/>
      <c r="AB204" s="201"/>
      <c r="AC204" s="201"/>
      <c r="AD204" s="201"/>
      <c r="AE204" s="201"/>
      <c r="AF204" s="123"/>
      <c r="AG204" s="123"/>
      <c r="AH204" s="123"/>
      <c r="AI204" s="123"/>
      <c r="AJ204" s="124"/>
      <c r="AK204" s="122"/>
      <c r="AL204" s="127"/>
      <c r="AM204" s="123"/>
      <c r="AN204" s="123"/>
      <c r="AO204" s="123"/>
      <c r="AP204" s="173"/>
      <c r="AQ204" s="123"/>
      <c r="AR204" s="123"/>
      <c r="AS204" s="129"/>
      <c r="AT204" s="122"/>
      <c r="AU204" s="129"/>
      <c r="AV204" s="130"/>
      <c r="AW204" s="131"/>
      <c r="AX204" s="130"/>
      <c r="AY204" s="132"/>
      <c r="AZ204" s="132"/>
      <c r="BA204" s="123"/>
      <c r="BB204" s="124"/>
      <c r="BC204" s="122"/>
      <c r="BD204" s="123"/>
      <c r="BE204" s="123"/>
      <c r="BF204" s="129"/>
      <c r="BG204" s="122"/>
      <c r="BH204" s="123"/>
      <c r="BI204" s="129"/>
      <c r="BJ204" s="122"/>
      <c r="BK204" s="123"/>
      <c r="BL204" s="129"/>
      <c r="BM204" s="133"/>
      <c r="BN204" s="133"/>
      <c r="BO204" s="133"/>
      <c r="BP204" s="122"/>
      <c r="BQ204" s="123"/>
      <c r="BR204" s="124"/>
      <c r="BS204" s="122"/>
      <c r="BT204" s="123"/>
      <c r="BU204" s="123"/>
      <c r="BV204" s="123"/>
      <c r="BW204" s="123"/>
      <c r="BX204" s="134"/>
      <c r="BY204" s="122"/>
      <c r="BZ204" s="123"/>
      <c r="CA204" s="129"/>
      <c r="CB204" s="129"/>
      <c r="CC204" s="129"/>
      <c r="CD204" s="134"/>
      <c r="CE204" s="133"/>
      <c r="CF204" s="133"/>
      <c r="CG204" s="133"/>
      <c r="CH204" s="133"/>
      <c r="CI204" s="133"/>
      <c r="CJ204" s="135"/>
      <c r="CK204" s="122"/>
      <c r="CL204" s="129"/>
      <c r="CM204" s="122"/>
      <c r="CN204" s="129"/>
      <c r="CO204" s="122"/>
      <c r="CP204" s="129"/>
      <c r="CQ204" s="133"/>
      <c r="CR204" s="122"/>
      <c r="CS204" s="129"/>
      <c r="CT204" s="133"/>
      <c r="CU204" s="122"/>
      <c r="CV204" s="123"/>
      <c r="CW204" s="214"/>
      <c r="CX204" s="122"/>
      <c r="CY204" s="129"/>
      <c r="CZ204" s="122"/>
      <c r="DA204" s="129"/>
      <c r="DB204" s="122"/>
      <c r="DC204" s="129"/>
      <c r="DD204" s="122"/>
      <c r="DE204" s="124"/>
    </row>
    <row r="205" spans="1:109" outlineLevel="2">
      <c r="A205" s="122"/>
      <c r="B205" s="138">
        <v>0.875000000000001</v>
      </c>
      <c r="C205" s="123"/>
      <c r="D205" s="123"/>
      <c r="E205" s="123"/>
      <c r="F205" s="123"/>
      <c r="G205" s="124"/>
      <c r="H205" s="122"/>
      <c r="I205" s="123"/>
      <c r="J205" s="123"/>
      <c r="K205" s="128"/>
      <c r="L205" s="123"/>
      <c r="M205" s="123"/>
      <c r="N205" s="123"/>
      <c r="O205" s="123"/>
      <c r="P205" s="123"/>
      <c r="Q205" s="125"/>
      <c r="R205" s="122"/>
      <c r="S205" s="123"/>
      <c r="T205" s="123"/>
      <c r="U205" s="128"/>
      <c r="V205" s="123"/>
      <c r="W205" s="126"/>
      <c r="X205" s="123"/>
      <c r="Y205" s="123"/>
      <c r="Z205" s="124"/>
      <c r="AA205" s="127"/>
      <c r="AB205" s="201"/>
      <c r="AC205" s="201"/>
      <c r="AD205" s="201"/>
      <c r="AE205" s="201"/>
      <c r="AF205" s="123"/>
      <c r="AG205" s="123"/>
      <c r="AH205" s="123"/>
      <c r="AI205" s="123"/>
      <c r="AJ205" s="124"/>
      <c r="AK205" s="122"/>
      <c r="AL205" s="127"/>
      <c r="AM205" s="123"/>
      <c r="AN205" s="123"/>
      <c r="AO205" s="123"/>
      <c r="AP205" s="173"/>
      <c r="AQ205" s="123"/>
      <c r="AR205" s="123"/>
      <c r="AS205" s="129"/>
      <c r="AT205" s="122"/>
      <c r="AU205" s="129"/>
      <c r="AV205" s="130"/>
      <c r="AW205" s="131"/>
      <c r="AX205" s="130"/>
      <c r="AY205" s="132"/>
      <c r="AZ205" s="132"/>
      <c r="BA205" s="123"/>
      <c r="BB205" s="124"/>
      <c r="BC205" s="122"/>
      <c r="BD205" s="123"/>
      <c r="BE205" s="123"/>
      <c r="BF205" s="129"/>
      <c r="BG205" s="122"/>
      <c r="BH205" s="123"/>
      <c r="BI205" s="129"/>
      <c r="BJ205" s="122"/>
      <c r="BK205" s="123"/>
      <c r="BL205" s="129"/>
      <c r="BM205" s="133"/>
      <c r="BN205" s="133"/>
      <c r="BO205" s="133"/>
      <c r="BP205" s="122"/>
      <c r="BQ205" s="123"/>
      <c r="BR205" s="124"/>
      <c r="BS205" s="122"/>
      <c r="BT205" s="123"/>
      <c r="BU205" s="123"/>
      <c r="BV205" s="123"/>
      <c r="BW205" s="123"/>
      <c r="BX205" s="134"/>
      <c r="BY205" s="122"/>
      <c r="BZ205" s="123"/>
      <c r="CA205" s="129"/>
      <c r="CB205" s="129"/>
      <c r="CC205" s="129"/>
      <c r="CD205" s="134"/>
      <c r="CE205" s="133"/>
      <c r="CF205" s="133"/>
      <c r="CG205" s="133"/>
      <c r="CH205" s="133"/>
      <c r="CI205" s="133"/>
      <c r="CJ205" s="135"/>
      <c r="CK205" s="122"/>
      <c r="CL205" s="129"/>
      <c r="CM205" s="122"/>
      <c r="CN205" s="129"/>
      <c r="CO205" s="122"/>
      <c r="CP205" s="129"/>
      <c r="CQ205" s="133"/>
      <c r="CR205" s="122"/>
      <c r="CS205" s="129"/>
      <c r="CT205" s="133"/>
      <c r="CU205" s="122"/>
      <c r="CV205" s="123"/>
      <c r="CW205" s="214"/>
      <c r="CX205" s="122"/>
      <c r="CY205" s="129"/>
      <c r="CZ205" s="122"/>
      <c r="DA205" s="129"/>
      <c r="DB205" s="122"/>
      <c r="DC205" s="129"/>
      <c r="DD205" s="122"/>
      <c r="DE205" s="124"/>
    </row>
    <row r="206" spans="1:109" outlineLevel="2">
      <c r="A206" s="122"/>
      <c r="B206" s="138">
        <v>0.88541666666666696</v>
      </c>
      <c r="C206" s="123"/>
      <c r="D206" s="123"/>
      <c r="E206" s="123"/>
      <c r="F206" s="123"/>
      <c r="G206" s="124"/>
      <c r="H206" s="122"/>
      <c r="I206" s="123"/>
      <c r="J206" s="123"/>
      <c r="K206" s="128"/>
      <c r="L206" s="123"/>
      <c r="M206" s="123"/>
      <c r="N206" s="123"/>
      <c r="O206" s="123"/>
      <c r="P206" s="123"/>
      <c r="Q206" s="125"/>
      <c r="R206" s="122"/>
      <c r="S206" s="123"/>
      <c r="T206" s="123"/>
      <c r="U206" s="128"/>
      <c r="V206" s="123"/>
      <c r="W206" s="126"/>
      <c r="X206" s="123"/>
      <c r="Y206" s="123"/>
      <c r="Z206" s="124"/>
      <c r="AA206" s="127"/>
      <c r="AB206" s="201"/>
      <c r="AC206" s="201"/>
      <c r="AD206" s="201"/>
      <c r="AE206" s="201"/>
      <c r="AF206" s="123"/>
      <c r="AG206" s="123"/>
      <c r="AH206" s="123"/>
      <c r="AI206" s="123"/>
      <c r="AJ206" s="124"/>
      <c r="AK206" s="122"/>
      <c r="AL206" s="127"/>
      <c r="AM206" s="123"/>
      <c r="AN206" s="123"/>
      <c r="AO206" s="123"/>
      <c r="AP206" s="173"/>
      <c r="AQ206" s="123"/>
      <c r="AR206" s="123"/>
      <c r="AS206" s="129"/>
      <c r="AT206" s="122"/>
      <c r="AU206" s="129"/>
      <c r="AV206" s="130"/>
      <c r="AW206" s="131"/>
      <c r="AX206" s="130"/>
      <c r="AY206" s="132"/>
      <c r="AZ206" s="132"/>
      <c r="BA206" s="123"/>
      <c r="BB206" s="124"/>
      <c r="BC206" s="122"/>
      <c r="BD206" s="123"/>
      <c r="BE206" s="123"/>
      <c r="BF206" s="129"/>
      <c r="BG206" s="122"/>
      <c r="BH206" s="123"/>
      <c r="BI206" s="129"/>
      <c r="BJ206" s="122"/>
      <c r="BK206" s="123"/>
      <c r="BL206" s="129"/>
      <c r="BM206" s="133"/>
      <c r="BN206" s="133"/>
      <c r="BO206" s="133"/>
      <c r="BP206" s="122"/>
      <c r="BQ206" s="123"/>
      <c r="BR206" s="124"/>
      <c r="BS206" s="122"/>
      <c r="BT206" s="123"/>
      <c r="BU206" s="123"/>
      <c r="BV206" s="123"/>
      <c r="BW206" s="123"/>
      <c r="BX206" s="134"/>
      <c r="BY206" s="122"/>
      <c r="BZ206" s="123"/>
      <c r="CA206" s="129"/>
      <c r="CB206" s="129"/>
      <c r="CC206" s="129"/>
      <c r="CD206" s="134"/>
      <c r="CE206" s="133"/>
      <c r="CF206" s="133"/>
      <c r="CG206" s="133"/>
      <c r="CH206" s="133"/>
      <c r="CI206" s="133"/>
      <c r="CJ206" s="135"/>
      <c r="CK206" s="122"/>
      <c r="CL206" s="129"/>
      <c r="CM206" s="122"/>
      <c r="CN206" s="129"/>
      <c r="CO206" s="122"/>
      <c r="CP206" s="129"/>
      <c r="CQ206" s="133"/>
      <c r="CR206" s="122"/>
      <c r="CS206" s="129"/>
      <c r="CT206" s="133"/>
      <c r="CU206" s="122"/>
      <c r="CV206" s="123"/>
      <c r="CW206" s="214"/>
      <c r="CX206" s="122"/>
      <c r="CY206" s="129"/>
      <c r="CZ206" s="122"/>
      <c r="DA206" s="129"/>
      <c r="DB206" s="122"/>
      <c r="DC206" s="129"/>
      <c r="DD206" s="122"/>
      <c r="DE206" s="124"/>
    </row>
    <row r="207" spans="1:109" outlineLevel="2">
      <c r="A207" s="122"/>
      <c r="B207" s="138">
        <v>0.89583333333333404</v>
      </c>
      <c r="C207" s="123"/>
      <c r="D207" s="123"/>
      <c r="E207" s="123"/>
      <c r="F207" s="123"/>
      <c r="G207" s="124"/>
      <c r="H207" s="122"/>
      <c r="I207" s="123"/>
      <c r="J207" s="123"/>
      <c r="K207" s="128"/>
      <c r="L207" s="123"/>
      <c r="M207" s="123"/>
      <c r="N207" s="123"/>
      <c r="O207" s="123"/>
      <c r="P207" s="123"/>
      <c r="Q207" s="125"/>
      <c r="R207" s="122"/>
      <c r="S207" s="123"/>
      <c r="T207" s="123"/>
      <c r="U207" s="128"/>
      <c r="V207" s="123"/>
      <c r="W207" s="126"/>
      <c r="X207" s="123"/>
      <c r="Y207" s="123"/>
      <c r="Z207" s="124"/>
      <c r="AA207" s="127"/>
      <c r="AB207" s="201"/>
      <c r="AC207" s="201"/>
      <c r="AD207" s="201"/>
      <c r="AE207" s="201"/>
      <c r="AF207" s="123"/>
      <c r="AG207" s="123"/>
      <c r="AH207" s="123"/>
      <c r="AI207" s="123"/>
      <c r="AJ207" s="124"/>
      <c r="AK207" s="122"/>
      <c r="AL207" s="127"/>
      <c r="AM207" s="123"/>
      <c r="AN207" s="123"/>
      <c r="AO207" s="123"/>
      <c r="AP207" s="173"/>
      <c r="AQ207" s="123"/>
      <c r="AR207" s="123"/>
      <c r="AS207" s="129"/>
      <c r="AT207" s="122"/>
      <c r="AU207" s="129"/>
      <c r="AV207" s="130"/>
      <c r="AW207" s="131"/>
      <c r="AX207" s="130"/>
      <c r="AY207" s="132"/>
      <c r="AZ207" s="132"/>
      <c r="BA207" s="123"/>
      <c r="BB207" s="124"/>
      <c r="BC207" s="122"/>
      <c r="BD207" s="123"/>
      <c r="BE207" s="123"/>
      <c r="BF207" s="129"/>
      <c r="BG207" s="122"/>
      <c r="BH207" s="123"/>
      <c r="BI207" s="129"/>
      <c r="BJ207" s="122"/>
      <c r="BK207" s="123"/>
      <c r="BL207" s="129"/>
      <c r="BM207" s="133"/>
      <c r="BN207" s="133"/>
      <c r="BO207" s="133"/>
      <c r="BP207" s="122"/>
      <c r="BQ207" s="123"/>
      <c r="BR207" s="124"/>
      <c r="BS207" s="122"/>
      <c r="BT207" s="123"/>
      <c r="BU207" s="123"/>
      <c r="BV207" s="123"/>
      <c r="BW207" s="123"/>
      <c r="BX207" s="134"/>
      <c r="BY207" s="122"/>
      <c r="BZ207" s="123"/>
      <c r="CA207" s="129"/>
      <c r="CB207" s="129"/>
      <c r="CC207" s="129"/>
      <c r="CD207" s="134"/>
      <c r="CE207" s="133"/>
      <c r="CF207" s="133"/>
      <c r="CG207" s="133"/>
      <c r="CH207" s="133"/>
      <c r="CI207" s="133"/>
      <c r="CJ207" s="135"/>
      <c r="CK207" s="122"/>
      <c r="CL207" s="129"/>
      <c r="CM207" s="122"/>
      <c r="CN207" s="129"/>
      <c r="CO207" s="122"/>
      <c r="CP207" s="129"/>
      <c r="CQ207" s="133"/>
      <c r="CR207" s="122"/>
      <c r="CS207" s="129"/>
      <c r="CT207" s="133"/>
      <c r="CU207" s="122"/>
      <c r="CV207" s="123"/>
      <c r="CW207" s="214"/>
      <c r="CX207" s="122"/>
      <c r="CY207" s="129"/>
      <c r="CZ207" s="122"/>
      <c r="DA207" s="129"/>
      <c r="DB207" s="122"/>
      <c r="DC207" s="129"/>
      <c r="DD207" s="122"/>
      <c r="DE207" s="124"/>
    </row>
    <row r="208" spans="1:109" outlineLevel="2">
      <c r="A208" s="122"/>
      <c r="B208" s="138">
        <v>0.906250000000001</v>
      </c>
      <c r="C208" s="123"/>
      <c r="D208" s="123"/>
      <c r="E208" s="123"/>
      <c r="F208" s="123"/>
      <c r="G208" s="124"/>
      <c r="H208" s="122"/>
      <c r="I208" s="123"/>
      <c r="J208" s="123"/>
      <c r="K208" s="128"/>
      <c r="L208" s="123"/>
      <c r="M208" s="123"/>
      <c r="N208" s="123"/>
      <c r="O208" s="123"/>
      <c r="P208" s="123"/>
      <c r="Q208" s="125"/>
      <c r="R208" s="122"/>
      <c r="S208" s="123"/>
      <c r="T208" s="123"/>
      <c r="U208" s="128"/>
      <c r="V208" s="123"/>
      <c r="W208" s="126"/>
      <c r="X208" s="123"/>
      <c r="Y208" s="123"/>
      <c r="Z208" s="124"/>
      <c r="AA208" s="127"/>
      <c r="AB208" s="201"/>
      <c r="AC208" s="201"/>
      <c r="AD208" s="201"/>
      <c r="AE208" s="201"/>
      <c r="AF208" s="123"/>
      <c r="AG208" s="123"/>
      <c r="AH208" s="123"/>
      <c r="AI208" s="123"/>
      <c r="AJ208" s="124"/>
      <c r="AK208" s="122"/>
      <c r="AL208" s="127"/>
      <c r="AM208" s="123"/>
      <c r="AN208" s="123"/>
      <c r="AO208" s="123"/>
      <c r="AP208" s="173"/>
      <c r="AQ208" s="123"/>
      <c r="AR208" s="123"/>
      <c r="AS208" s="129"/>
      <c r="AT208" s="122"/>
      <c r="AU208" s="129"/>
      <c r="AV208" s="130"/>
      <c r="AW208" s="131"/>
      <c r="AX208" s="130"/>
      <c r="AY208" s="132"/>
      <c r="AZ208" s="132"/>
      <c r="BA208" s="123"/>
      <c r="BB208" s="124"/>
      <c r="BC208" s="122"/>
      <c r="BD208" s="123"/>
      <c r="BE208" s="123"/>
      <c r="BF208" s="129"/>
      <c r="BG208" s="122"/>
      <c r="BH208" s="123"/>
      <c r="BI208" s="129"/>
      <c r="BJ208" s="122"/>
      <c r="BK208" s="123"/>
      <c r="BL208" s="129"/>
      <c r="BM208" s="133"/>
      <c r="BN208" s="133"/>
      <c r="BO208" s="133"/>
      <c r="BP208" s="122"/>
      <c r="BQ208" s="123"/>
      <c r="BR208" s="124"/>
      <c r="BS208" s="122"/>
      <c r="BT208" s="123"/>
      <c r="BU208" s="123"/>
      <c r="BV208" s="123"/>
      <c r="BW208" s="123"/>
      <c r="BX208" s="134"/>
      <c r="BY208" s="122"/>
      <c r="BZ208" s="123"/>
      <c r="CA208" s="129"/>
      <c r="CB208" s="129"/>
      <c r="CC208" s="129"/>
      <c r="CD208" s="134"/>
      <c r="CE208" s="133"/>
      <c r="CF208" s="133"/>
      <c r="CG208" s="133"/>
      <c r="CH208" s="133"/>
      <c r="CI208" s="133"/>
      <c r="CJ208" s="135"/>
      <c r="CK208" s="122"/>
      <c r="CL208" s="129"/>
      <c r="CM208" s="122"/>
      <c r="CN208" s="129"/>
      <c r="CO208" s="122"/>
      <c r="CP208" s="129"/>
      <c r="CQ208" s="133"/>
      <c r="CR208" s="122"/>
      <c r="CS208" s="129"/>
      <c r="CT208" s="133"/>
      <c r="CU208" s="122"/>
      <c r="CV208" s="123"/>
      <c r="CW208" s="214"/>
      <c r="CX208" s="122"/>
      <c r="CY208" s="129"/>
      <c r="CZ208" s="122"/>
      <c r="DA208" s="129"/>
      <c r="DB208" s="122"/>
      <c r="DC208" s="129"/>
      <c r="DD208" s="122"/>
      <c r="DE208" s="124"/>
    </row>
    <row r="209" spans="1:109" outlineLevel="2">
      <c r="A209" s="122"/>
      <c r="B209" s="138">
        <v>0.91666666666666696</v>
      </c>
      <c r="C209" s="123"/>
      <c r="D209" s="123"/>
      <c r="E209" s="123"/>
      <c r="F209" s="123"/>
      <c r="G209" s="124"/>
      <c r="H209" s="122"/>
      <c r="I209" s="123"/>
      <c r="J209" s="123"/>
      <c r="K209" s="128"/>
      <c r="L209" s="123"/>
      <c r="M209" s="123"/>
      <c r="N209" s="123"/>
      <c r="O209" s="123"/>
      <c r="P209" s="123"/>
      <c r="Q209" s="125"/>
      <c r="R209" s="122"/>
      <c r="S209" s="123"/>
      <c r="T209" s="123"/>
      <c r="U209" s="128"/>
      <c r="V209" s="123"/>
      <c r="W209" s="126"/>
      <c r="X209" s="123"/>
      <c r="Y209" s="123"/>
      <c r="Z209" s="124"/>
      <c r="AA209" s="127"/>
      <c r="AB209" s="201"/>
      <c r="AC209" s="201"/>
      <c r="AD209" s="201"/>
      <c r="AE209" s="201"/>
      <c r="AF209" s="123"/>
      <c r="AG209" s="123"/>
      <c r="AH209" s="123"/>
      <c r="AI209" s="123"/>
      <c r="AJ209" s="124"/>
      <c r="AK209" s="122"/>
      <c r="AL209" s="127"/>
      <c r="AM209" s="123"/>
      <c r="AN209" s="123"/>
      <c r="AO209" s="123"/>
      <c r="AP209" s="173"/>
      <c r="AQ209" s="123"/>
      <c r="AR209" s="123"/>
      <c r="AS209" s="129"/>
      <c r="AT209" s="122"/>
      <c r="AU209" s="129"/>
      <c r="AV209" s="130"/>
      <c r="AW209" s="131"/>
      <c r="AX209" s="130"/>
      <c r="AY209" s="132"/>
      <c r="AZ209" s="132"/>
      <c r="BA209" s="123"/>
      <c r="BB209" s="124"/>
      <c r="BC209" s="122"/>
      <c r="BD209" s="123"/>
      <c r="BE209" s="123"/>
      <c r="BF209" s="129"/>
      <c r="BG209" s="122"/>
      <c r="BH209" s="123"/>
      <c r="BI209" s="129"/>
      <c r="BJ209" s="122"/>
      <c r="BK209" s="123"/>
      <c r="BL209" s="129"/>
      <c r="BM209" s="133"/>
      <c r="BN209" s="133"/>
      <c r="BO209" s="133"/>
      <c r="BP209" s="122"/>
      <c r="BQ209" s="123"/>
      <c r="BR209" s="124"/>
      <c r="BS209" s="122"/>
      <c r="BT209" s="123"/>
      <c r="BU209" s="123"/>
      <c r="BV209" s="123"/>
      <c r="BW209" s="123"/>
      <c r="BX209" s="134"/>
      <c r="BY209" s="122"/>
      <c r="BZ209" s="123"/>
      <c r="CA209" s="129"/>
      <c r="CB209" s="129"/>
      <c r="CC209" s="129"/>
      <c r="CD209" s="134"/>
      <c r="CE209" s="133"/>
      <c r="CF209" s="133"/>
      <c r="CG209" s="133"/>
      <c r="CH209" s="133"/>
      <c r="CI209" s="133"/>
      <c r="CJ209" s="135"/>
      <c r="CK209" s="122"/>
      <c r="CL209" s="129"/>
      <c r="CM209" s="122"/>
      <c r="CN209" s="129"/>
      <c r="CO209" s="122"/>
      <c r="CP209" s="129"/>
      <c r="CQ209" s="133"/>
      <c r="CR209" s="122"/>
      <c r="CS209" s="129"/>
      <c r="CT209" s="133"/>
      <c r="CU209" s="122"/>
      <c r="CV209" s="123"/>
      <c r="CW209" s="214"/>
      <c r="CX209" s="122"/>
      <c r="CY209" s="129"/>
      <c r="CZ209" s="122"/>
      <c r="DA209" s="129"/>
      <c r="DB209" s="122"/>
      <c r="DC209" s="129"/>
      <c r="DD209" s="122"/>
      <c r="DE209" s="124"/>
    </row>
    <row r="210" spans="1:109" outlineLevel="2">
      <c r="A210" s="122"/>
      <c r="B210" s="138">
        <v>0.92708333333333404</v>
      </c>
      <c r="C210" s="123"/>
      <c r="D210" s="123"/>
      <c r="E210" s="123"/>
      <c r="F210" s="123"/>
      <c r="G210" s="124"/>
      <c r="H210" s="122"/>
      <c r="I210" s="123"/>
      <c r="J210" s="123"/>
      <c r="K210" s="128"/>
      <c r="L210" s="123"/>
      <c r="M210" s="123"/>
      <c r="N210" s="123"/>
      <c r="O210" s="123"/>
      <c r="P210" s="123"/>
      <c r="Q210" s="125"/>
      <c r="R210" s="122"/>
      <c r="S210" s="123"/>
      <c r="T210" s="123"/>
      <c r="U210" s="128"/>
      <c r="V210" s="123"/>
      <c r="W210" s="126"/>
      <c r="X210" s="123"/>
      <c r="Y210" s="123"/>
      <c r="Z210" s="124"/>
      <c r="AA210" s="127"/>
      <c r="AB210" s="201"/>
      <c r="AC210" s="201"/>
      <c r="AD210" s="201"/>
      <c r="AE210" s="201"/>
      <c r="AF210" s="123"/>
      <c r="AG210" s="123"/>
      <c r="AH210" s="123"/>
      <c r="AI210" s="123"/>
      <c r="AJ210" s="124"/>
      <c r="AK210" s="122"/>
      <c r="AL210" s="127"/>
      <c r="AM210" s="123"/>
      <c r="AN210" s="123"/>
      <c r="AO210" s="123"/>
      <c r="AP210" s="173"/>
      <c r="AQ210" s="123"/>
      <c r="AR210" s="123"/>
      <c r="AS210" s="129"/>
      <c r="AT210" s="122"/>
      <c r="AU210" s="129"/>
      <c r="AV210" s="130"/>
      <c r="AW210" s="131"/>
      <c r="AX210" s="130"/>
      <c r="AY210" s="132"/>
      <c r="AZ210" s="132"/>
      <c r="BA210" s="123"/>
      <c r="BB210" s="124"/>
      <c r="BC210" s="122"/>
      <c r="BD210" s="123"/>
      <c r="BE210" s="123"/>
      <c r="BF210" s="129"/>
      <c r="BG210" s="122"/>
      <c r="BH210" s="123"/>
      <c r="BI210" s="129"/>
      <c r="BJ210" s="122"/>
      <c r="BK210" s="123"/>
      <c r="BL210" s="129"/>
      <c r="BM210" s="133"/>
      <c r="BN210" s="133"/>
      <c r="BO210" s="133"/>
      <c r="BP210" s="122"/>
      <c r="BQ210" s="123"/>
      <c r="BR210" s="124"/>
      <c r="BS210" s="122"/>
      <c r="BT210" s="123"/>
      <c r="BU210" s="123"/>
      <c r="BV210" s="123"/>
      <c r="BW210" s="123"/>
      <c r="BX210" s="134"/>
      <c r="BY210" s="122"/>
      <c r="BZ210" s="123"/>
      <c r="CA210" s="129"/>
      <c r="CB210" s="129"/>
      <c r="CC210" s="129"/>
      <c r="CD210" s="134"/>
      <c r="CE210" s="133"/>
      <c r="CF210" s="133"/>
      <c r="CG210" s="133"/>
      <c r="CH210" s="133"/>
      <c r="CI210" s="133"/>
      <c r="CJ210" s="135"/>
      <c r="CK210" s="122"/>
      <c r="CL210" s="129"/>
      <c r="CM210" s="122"/>
      <c r="CN210" s="129"/>
      <c r="CO210" s="122"/>
      <c r="CP210" s="129"/>
      <c r="CQ210" s="133"/>
      <c r="CR210" s="122"/>
      <c r="CS210" s="129"/>
      <c r="CT210" s="133"/>
      <c r="CU210" s="122"/>
      <c r="CV210" s="123"/>
      <c r="CW210" s="214"/>
      <c r="CX210" s="122"/>
      <c r="CY210" s="129"/>
      <c r="CZ210" s="122"/>
      <c r="DA210" s="129"/>
      <c r="DB210" s="122"/>
      <c r="DC210" s="129"/>
      <c r="DD210" s="122"/>
      <c r="DE210" s="124"/>
    </row>
    <row r="211" spans="1:109" outlineLevel="2">
      <c r="A211" s="122"/>
      <c r="B211" s="138">
        <v>0.937500000000001</v>
      </c>
      <c r="C211" s="123"/>
      <c r="D211" s="123"/>
      <c r="E211" s="123"/>
      <c r="F211" s="123"/>
      <c r="G211" s="124"/>
      <c r="H211" s="122"/>
      <c r="I211" s="123"/>
      <c r="J211" s="123"/>
      <c r="K211" s="128"/>
      <c r="L211" s="123"/>
      <c r="M211" s="123"/>
      <c r="N211" s="123"/>
      <c r="O211" s="123"/>
      <c r="P211" s="123"/>
      <c r="Q211" s="125"/>
      <c r="R211" s="122"/>
      <c r="S211" s="123"/>
      <c r="T211" s="123"/>
      <c r="U211" s="128"/>
      <c r="V211" s="123"/>
      <c r="W211" s="126"/>
      <c r="X211" s="123"/>
      <c r="Y211" s="123"/>
      <c r="Z211" s="124"/>
      <c r="AA211" s="127"/>
      <c r="AB211" s="201"/>
      <c r="AC211" s="201"/>
      <c r="AD211" s="201"/>
      <c r="AE211" s="201"/>
      <c r="AF211" s="123"/>
      <c r="AG211" s="123"/>
      <c r="AH211" s="123"/>
      <c r="AI211" s="123"/>
      <c r="AJ211" s="124"/>
      <c r="AK211" s="122"/>
      <c r="AL211" s="127"/>
      <c r="AM211" s="123"/>
      <c r="AN211" s="123"/>
      <c r="AO211" s="123"/>
      <c r="AP211" s="173"/>
      <c r="AQ211" s="123"/>
      <c r="AR211" s="123"/>
      <c r="AS211" s="129"/>
      <c r="AT211" s="122"/>
      <c r="AU211" s="129"/>
      <c r="AV211" s="130"/>
      <c r="AW211" s="131"/>
      <c r="AX211" s="130"/>
      <c r="AY211" s="132"/>
      <c r="AZ211" s="132"/>
      <c r="BA211" s="123"/>
      <c r="BB211" s="124"/>
      <c r="BC211" s="122"/>
      <c r="BD211" s="123"/>
      <c r="BE211" s="123"/>
      <c r="BF211" s="129"/>
      <c r="BG211" s="122"/>
      <c r="BH211" s="123"/>
      <c r="BI211" s="129"/>
      <c r="BJ211" s="122"/>
      <c r="BK211" s="123"/>
      <c r="BL211" s="129"/>
      <c r="BM211" s="133"/>
      <c r="BN211" s="133"/>
      <c r="BO211" s="133"/>
      <c r="BP211" s="122"/>
      <c r="BQ211" s="123"/>
      <c r="BR211" s="124"/>
      <c r="BS211" s="122"/>
      <c r="BT211" s="123"/>
      <c r="BU211" s="123"/>
      <c r="BV211" s="123"/>
      <c r="BW211" s="123"/>
      <c r="BX211" s="134"/>
      <c r="BY211" s="122"/>
      <c r="BZ211" s="123"/>
      <c r="CA211" s="129"/>
      <c r="CB211" s="129"/>
      <c r="CC211" s="129"/>
      <c r="CD211" s="134"/>
      <c r="CE211" s="133"/>
      <c r="CF211" s="133"/>
      <c r="CG211" s="133"/>
      <c r="CH211" s="133"/>
      <c r="CI211" s="133"/>
      <c r="CJ211" s="135"/>
      <c r="CK211" s="122"/>
      <c r="CL211" s="129"/>
      <c r="CM211" s="122"/>
      <c r="CN211" s="129"/>
      <c r="CO211" s="122"/>
      <c r="CP211" s="129"/>
      <c r="CQ211" s="133"/>
      <c r="CR211" s="122"/>
      <c r="CS211" s="129"/>
      <c r="CT211" s="133"/>
      <c r="CU211" s="122"/>
      <c r="CV211" s="123"/>
      <c r="CW211" s="214"/>
      <c r="CX211" s="122"/>
      <c r="CY211" s="129"/>
      <c r="CZ211" s="122"/>
      <c r="DA211" s="129"/>
      <c r="DB211" s="122"/>
      <c r="DC211" s="129"/>
      <c r="DD211" s="122"/>
      <c r="DE211" s="124"/>
    </row>
    <row r="212" spans="1:109" outlineLevel="2">
      <c r="A212" s="122"/>
      <c r="B212" s="138">
        <v>0.94791666666666696</v>
      </c>
      <c r="C212" s="123"/>
      <c r="D212" s="123"/>
      <c r="E212" s="123"/>
      <c r="F212" s="123"/>
      <c r="G212" s="124"/>
      <c r="H212" s="122"/>
      <c r="I212" s="123"/>
      <c r="J212" s="123"/>
      <c r="K212" s="128"/>
      <c r="L212" s="123"/>
      <c r="M212" s="123"/>
      <c r="N212" s="123"/>
      <c r="O212" s="123"/>
      <c r="P212" s="123"/>
      <c r="Q212" s="125"/>
      <c r="R212" s="122"/>
      <c r="S212" s="123"/>
      <c r="T212" s="123"/>
      <c r="U212" s="128"/>
      <c r="V212" s="123"/>
      <c r="W212" s="126"/>
      <c r="X212" s="123"/>
      <c r="Y212" s="123"/>
      <c r="Z212" s="124"/>
      <c r="AA212" s="127"/>
      <c r="AB212" s="201"/>
      <c r="AC212" s="201"/>
      <c r="AD212" s="201"/>
      <c r="AE212" s="201"/>
      <c r="AF212" s="123"/>
      <c r="AG212" s="123"/>
      <c r="AH212" s="123"/>
      <c r="AI212" s="123"/>
      <c r="AJ212" s="124"/>
      <c r="AK212" s="122"/>
      <c r="AL212" s="127"/>
      <c r="AM212" s="123"/>
      <c r="AN212" s="123"/>
      <c r="AO212" s="123"/>
      <c r="AP212" s="173"/>
      <c r="AQ212" s="123"/>
      <c r="AR212" s="123"/>
      <c r="AS212" s="129"/>
      <c r="AT212" s="122"/>
      <c r="AU212" s="129"/>
      <c r="AV212" s="130"/>
      <c r="AW212" s="131"/>
      <c r="AX212" s="130"/>
      <c r="AY212" s="132"/>
      <c r="AZ212" s="132"/>
      <c r="BA212" s="123"/>
      <c r="BB212" s="124"/>
      <c r="BC212" s="122"/>
      <c r="BD212" s="123"/>
      <c r="BE212" s="123"/>
      <c r="BF212" s="129"/>
      <c r="BG212" s="122"/>
      <c r="BH212" s="123"/>
      <c r="BI212" s="129"/>
      <c r="BJ212" s="122"/>
      <c r="BK212" s="123"/>
      <c r="BL212" s="129"/>
      <c r="BM212" s="133"/>
      <c r="BN212" s="133"/>
      <c r="BO212" s="133"/>
      <c r="BP212" s="122"/>
      <c r="BQ212" s="123"/>
      <c r="BR212" s="124"/>
      <c r="BS212" s="122"/>
      <c r="BT212" s="123"/>
      <c r="BU212" s="123"/>
      <c r="BV212" s="123"/>
      <c r="BW212" s="123"/>
      <c r="BX212" s="134"/>
      <c r="BY212" s="122"/>
      <c r="BZ212" s="123"/>
      <c r="CA212" s="129"/>
      <c r="CB212" s="129"/>
      <c r="CC212" s="129"/>
      <c r="CD212" s="134"/>
      <c r="CE212" s="133"/>
      <c r="CF212" s="133"/>
      <c r="CG212" s="133"/>
      <c r="CH212" s="133"/>
      <c r="CI212" s="133"/>
      <c r="CJ212" s="135"/>
      <c r="CK212" s="122"/>
      <c r="CL212" s="129"/>
      <c r="CM212" s="122"/>
      <c r="CN212" s="129"/>
      <c r="CO212" s="122"/>
      <c r="CP212" s="129"/>
      <c r="CQ212" s="133"/>
      <c r="CR212" s="122"/>
      <c r="CS212" s="129"/>
      <c r="CT212" s="133"/>
      <c r="CU212" s="122"/>
      <c r="CV212" s="123"/>
      <c r="CW212" s="214"/>
      <c r="CX212" s="122"/>
      <c r="CY212" s="129"/>
      <c r="CZ212" s="122"/>
      <c r="DA212" s="129"/>
      <c r="DB212" s="122"/>
      <c r="DC212" s="129"/>
      <c r="DD212" s="122"/>
      <c r="DE212" s="124"/>
    </row>
    <row r="213" spans="1:109" outlineLevel="2">
      <c r="A213" s="122"/>
      <c r="B213" s="138">
        <v>0.95833333333333404</v>
      </c>
      <c r="C213" s="123"/>
      <c r="D213" s="123"/>
      <c r="E213" s="123"/>
      <c r="F213" s="123"/>
      <c r="G213" s="124"/>
      <c r="H213" s="122"/>
      <c r="I213" s="123"/>
      <c r="J213" s="123"/>
      <c r="K213" s="128"/>
      <c r="L213" s="123"/>
      <c r="M213" s="123"/>
      <c r="N213" s="123"/>
      <c r="O213" s="123"/>
      <c r="P213" s="123"/>
      <c r="Q213" s="125"/>
      <c r="R213" s="122"/>
      <c r="S213" s="123"/>
      <c r="T213" s="123"/>
      <c r="U213" s="128"/>
      <c r="V213" s="123"/>
      <c r="W213" s="126"/>
      <c r="X213" s="123"/>
      <c r="Y213" s="123"/>
      <c r="Z213" s="124"/>
      <c r="AA213" s="127"/>
      <c r="AB213" s="201"/>
      <c r="AC213" s="201"/>
      <c r="AD213" s="201"/>
      <c r="AE213" s="201"/>
      <c r="AF213" s="123"/>
      <c r="AG213" s="123"/>
      <c r="AH213" s="123"/>
      <c r="AI213" s="123"/>
      <c r="AJ213" s="124"/>
      <c r="AK213" s="122"/>
      <c r="AL213" s="127"/>
      <c r="AM213" s="123"/>
      <c r="AN213" s="123"/>
      <c r="AO213" s="123"/>
      <c r="AP213" s="173"/>
      <c r="AQ213" s="123"/>
      <c r="AR213" s="123"/>
      <c r="AS213" s="129"/>
      <c r="AT213" s="122"/>
      <c r="AU213" s="129"/>
      <c r="AV213" s="130"/>
      <c r="AW213" s="131"/>
      <c r="AX213" s="130"/>
      <c r="AY213" s="132"/>
      <c r="AZ213" s="132"/>
      <c r="BA213" s="123"/>
      <c r="BB213" s="124"/>
      <c r="BC213" s="122"/>
      <c r="BD213" s="123"/>
      <c r="BE213" s="123"/>
      <c r="BF213" s="129"/>
      <c r="BG213" s="122"/>
      <c r="BH213" s="123"/>
      <c r="BI213" s="129"/>
      <c r="BJ213" s="122"/>
      <c r="BK213" s="123"/>
      <c r="BL213" s="129"/>
      <c r="BM213" s="133"/>
      <c r="BN213" s="133"/>
      <c r="BO213" s="133"/>
      <c r="BP213" s="122"/>
      <c r="BQ213" s="123"/>
      <c r="BR213" s="124"/>
      <c r="BS213" s="122"/>
      <c r="BT213" s="123"/>
      <c r="BU213" s="123"/>
      <c r="BV213" s="123"/>
      <c r="BW213" s="123"/>
      <c r="BX213" s="134"/>
      <c r="BY213" s="122"/>
      <c r="BZ213" s="123"/>
      <c r="CA213" s="129"/>
      <c r="CB213" s="129"/>
      <c r="CC213" s="129"/>
      <c r="CD213" s="134"/>
      <c r="CE213" s="133"/>
      <c r="CF213" s="133"/>
      <c r="CG213" s="133"/>
      <c r="CH213" s="133"/>
      <c r="CI213" s="133"/>
      <c r="CJ213" s="135"/>
      <c r="CK213" s="122"/>
      <c r="CL213" s="129"/>
      <c r="CM213" s="122"/>
      <c r="CN213" s="129"/>
      <c r="CO213" s="122"/>
      <c r="CP213" s="129"/>
      <c r="CQ213" s="133"/>
      <c r="CR213" s="122"/>
      <c r="CS213" s="129"/>
      <c r="CT213" s="133"/>
      <c r="CU213" s="122"/>
      <c r="CV213" s="123"/>
      <c r="CW213" s="214"/>
      <c r="CX213" s="122"/>
      <c r="CY213" s="129"/>
      <c r="CZ213" s="122"/>
      <c r="DA213" s="129"/>
      <c r="DB213" s="122"/>
      <c r="DC213" s="129"/>
      <c r="DD213" s="122"/>
      <c r="DE213" s="124"/>
    </row>
    <row r="214" spans="1:109" outlineLevel="2">
      <c r="A214" s="122"/>
      <c r="B214" s="138">
        <v>0.968750000000001</v>
      </c>
      <c r="C214" s="123"/>
      <c r="D214" s="123"/>
      <c r="E214" s="123"/>
      <c r="F214" s="123"/>
      <c r="G214" s="124"/>
      <c r="H214" s="122"/>
      <c r="I214" s="123"/>
      <c r="J214" s="123"/>
      <c r="K214" s="128"/>
      <c r="L214" s="123"/>
      <c r="M214" s="123"/>
      <c r="N214" s="123"/>
      <c r="O214" s="123"/>
      <c r="P214" s="123"/>
      <c r="Q214" s="125"/>
      <c r="R214" s="122"/>
      <c r="S214" s="123"/>
      <c r="T214" s="123"/>
      <c r="U214" s="128"/>
      <c r="V214" s="123"/>
      <c r="W214" s="126"/>
      <c r="X214" s="123"/>
      <c r="Y214" s="123"/>
      <c r="Z214" s="124"/>
      <c r="AA214" s="127"/>
      <c r="AB214" s="201"/>
      <c r="AC214" s="201"/>
      <c r="AD214" s="201"/>
      <c r="AE214" s="201"/>
      <c r="AF214" s="123"/>
      <c r="AG214" s="123"/>
      <c r="AH214" s="123"/>
      <c r="AI214" s="123"/>
      <c r="AJ214" s="124"/>
      <c r="AK214" s="122"/>
      <c r="AL214" s="127"/>
      <c r="AM214" s="123"/>
      <c r="AN214" s="123"/>
      <c r="AO214" s="123"/>
      <c r="AP214" s="173"/>
      <c r="AQ214" s="123"/>
      <c r="AR214" s="123"/>
      <c r="AS214" s="129"/>
      <c r="AT214" s="122"/>
      <c r="AU214" s="129"/>
      <c r="AV214" s="130"/>
      <c r="AW214" s="131"/>
      <c r="AX214" s="130"/>
      <c r="AY214" s="132"/>
      <c r="AZ214" s="132"/>
      <c r="BA214" s="123"/>
      <c r="BB214" s="124"/>
      <c r="BC214" s="122"/>
      <c r="BD214" s="123"/>
      <c r="BE214" s="123"/>
      <c r="BF214" s="129"/>
      <c r="BG214" s="122"/>
      <c r="BH214" s="123"/>
      <c r="BI214" s="129"/>
      <c r="BJ214" s="122"/>
      <c r="BK214" s="123"/>
      <c r="BL214" s="129"/>
      <c r="BM214" s="133"/>
      <c r="BN214" s="133"/>
      <c r="BO214" s="133"/>
      <c r="BP214" s="122"/>
      <c r="BQ214" s="123"/>
      <c r="BR214" s="124"/>
      <c r="BS214" s="122"/>
      <c r="BT214" s="123"/>
      <c r="BU214" s="123"/>
      <c r="BV214" s="123"/>
      <c r="BW214" s="123"/>
      <c r="BX214" s="134"/>
      <c r="BY214" s="122"/>
      <c r="BZ214" s="123"/>
      <c r="CA214" s="129"/>
      <c r="CB214" s="129"/>
      <c r="CC214" s="129"/>
      <c r="CD214" s="134"/>
      <c r="CE214" s="133"/>
      <c r="CF214" s="133"/>
      <c r="CG214" s="133"/>
      <c r="CH214" s="133"/>
      <c r="CI214" s="133"/>
      <c r="CJ214" s="135"/>
      <c r="CK214" s="122"/>
      <c r="CL214" s="129"/>
      <c r="CM214" s="122"/>
      <c r="CN214" s="129"/>
      <c r="CO214" s="122"/>
      <c r="CP214" s="129"/>
      <c r="CQ214" s="133"/>
      <c r="CR214" s="122"/>
      <c r="CS214" s="129"/>
      <c r="CT214" s="133"/>
      <c r="CU214" s="122"/>
      <c r="CV214" s="123"/>
      <c r="CW214" s="214"/>
      <c r="CX214" s="122"/>
      <c r="CY214" s="129"/>
      <c r="CZ214" s="122"/>
      <c r="DA214" s="129"/>
      <c r="DB214" s="122"/>
      <c r="DC214" s="129"/>
      <c r="DD214" s="122"/>
      <c r="DE214" s="124"/>
    </row>
    <row r="215" spans="1:109" outlineLevel="2">
      <c r="A215" s="122"/>
      <c r="B215" s="138">
        <v>0.97916666666666696</v>
      </c>
      <c r="C215" s="123"/>
      <c r="D215" s="123"/>
      <c r="E215" s="123"/>
      <c r="F215" s="123"/>
      <c r="G215" s="124"/>
      <c r="H215" s="122"/>
      <c r="I215" s="123"/>
      <c r="J215" s="123"/>
      <c r="K215" s="128"/>
      <c r="L215" s="123"/>
      <c r="M215" s="123"/>
      <c r="N215" s="123"/>
      <c r="O215" s="123"/>
      <c r="P215" s="123"/>
      <c r="Q215" s="125"/>
      <c r="R215" s="122"/>
      <c r="S215" s="123"/>
      <c r="T215" s="123"/>
      <c r="U215" s="128"/>
      <c r="V215" s="123"/>
      <c r="W215" s="126"/>
      <c r="X215" s="123"/>
      <c r="Y215" s="123"/>
      <c r="Z215" s="124"/>
      <c r="AA215" s="127"/>
      <c r="AB215" s="201"/>
      <c r="AC215" s="201"/>
      <c r="AD215" s="201"/>
      <c r="AE215" s="201"/>
      <c r="AF215" s="123"/>
      <c r="AG215" s="123"/>
      <c r="AH215" s="123"/>
      <c r="AI215" s="123"/>
      <c r="AJ215" s="124"/>
      <c r="AK215" s="122"/>
      <c r="AL215" s="127"/>
      <c r="AM215" s="123"/>
      <c r="AN215" s="123"/>
      <c r="AO215" s="123"/>
      <c r="AP215" s="173"/>
      <c r="AQ215" s="123"/>
      <c r="AR215" s="123"/>
      <c r="AS215" s="129"/>
      <c r="AT215" s="122"/>
      <c r="AU215" s="129"/>
      <c r="AV215" s="130"/>
      <c r="AW215" s="131"/>
      <c r="AX215" s="130"/>
      <c r="AY215" s="132"/>
      <c r="AZ215" s="132"/>
      <c r="BA215" s="123"/>
      <c r="BB215" s="124"/>
      <c r="BC215" s="122"/>
      <c r="BD215" s="123"/>
      <c r="BE215" s="123"/>
      <c r="BF215" s="129"/>
      <c r="BG215" s="122"/>
      <c r="BH215" s="123"/>
      <c r="BI215" s="129"/>
      <c r="BJ215" s="122"/>
      <c r="BK215" s="123"/>
      <c r="BL215" s="129"/>
      <c r="BM215" s="133"/>
      <c r="BN215" s="133"/>
      <c r="BO215" s="133"/>
      <c r="BP215" s="122"/>
      <c r="BQ215" s="123"/>
      <c r="BR215" s="124"/>
      <c r="BS215" s="122"/>
      <c r="BT215" s="123"/>
      <c r="BU215" s="123"/>
      <c r="BV215" s="123"/>
      <c r="BW215" s="123"/>
      <c r="BX215" s="134"/>
      <c r="BY215" s="122"/>
      <c r="BZ215" s="123"/>
      <c r="CA215" s="129"/>
      <c r="CB215" s="129"/>
      <c r="CC215" s="129"/>
      <c r="CD215" s="134"/>
      <c r="CE215" s="133"/>
      <c r="CF215" s="133"/>
      <c r="CG215" s="133"/>
      <c r="CH215" s="133"/>
      <c r="CI215" s="133"/>
      <c r="CJ215" s="135"/>
      <c r="CK215" s="122"/>
      <c r="CL215" s="129"/>
      <c r="CM215" s="122"/>
      <c r="CN215" s="129"/>
      <c r="CO215" s="122"/>
      <c r="CP215" s="129"/>
      <c r="CQ215" s="133"/>
      <c r="CR215" s="122"/>
      <c r="CS215" s="129"/>
      <c r="CT215" s="133"/>
      <c r="CU215" s="122"/>
      <c r="CV215" s="123"/>
      <c r="CW215" s="214"/>
      <c r="CX215" s="122"/>
      <c r="CY215" s="129"/>
      <c r="CZ215" s="122"/>
      <c r="DA215" s="129"/>
      <c r="DB215" s="122"/>
      <c r="DC215" s="129"/>
      <c r="DD215" s="122"/>
      <c r="DE215" s="124"/>
    </row>
    <row r="216" spans="1:109" outlineLevel="2">
      <c r="A216" s="122"/>
      <c r="B216" s="138">
        <v>0.98958333333333404</v>
      </c>
      <c r="C216" s="123"/>
      <c r="D216" s="123"/>
      <c r="E216" s="123"/>
      <c r="F216" s="123"/>
      <c r="G216" s="124"/>
      <c r="H216" s="122"/>
      <c r="I216" s="123"/>
      <c r="J216" s="123"/>
      <c r="K216" s="128"/>
      <c r="L216" s="123"/>
      <c r="M216" s="123"/>
      <c r="N216" s="123"/>
      <c r="O216" s="123"/>
      <c r="P216" s="123"/>
      <c r="Q216" s="125"/>
      <c r="R216" s="122"/>
      <c r="S216" s="123"/>
      <c r="T216" s="123"/>
      <c r="U216" s="128"/>
      <c r="V216" s="123"/>
      <c r="W216" s="126"/>
      <c r="X216" s="123"/>
      <c r="Y216" s="123"/>
      <c r="Z216" s="124"/>
      <c r="AA216" s="127"/>
      <c r="AB216" s="201"/>
      <c r="AC216" s="201"/>
      <c r="AD216" s="201"/>
      <c r="AE216" s="201"/>
      <c r="AF216" s="123"/>
      <c r="AG216" s="123"/>
      <c r="AH216" s="123"/>
      <c r="AI216" s="123"/>
      <c r="AJ216" s="124"/>
      <c r="AK216" s="122"/>
      <c r="AL216" s="127"/>
      <c r="AM216" s="123"/>
      <c r="AN216" s="123"/>
      <c r="AO216" s="123"/>
      <c r="AP216" s="173"/>
      <c r="AQ216" s="123"/>
      <c r="AR216" s="123"/>
      <c r="AS216" s="129"/>
      <c r="AT216" s="122"/>
      <c r="AU216" s="129"/>
      <c r="AV216" s="130"/>
      <c r="AW216" s="131"/>
      <c r="AX216" s="130"/>
      <c r="AY216" s="132"/>
      <c r="AZ216" s="132"/>
      <c r="BA216" s="123"/>
      <c r="BB216" s="124"/>
      <c r="BC216" s="122"/>
      <c r="BD216" s="123"/>
      <c r="BE216" s="123"/>
      <c r="BF216" s="129"/>
      <c r="BG216" s="122"/>
      <c r="BH216" s="123"/>
      <c r="BI216" s="129"/>
      <c r="BJ216" s="122"/>
      <c r="BK216" s="123"/>
      <c r="BL216" s="129"/>
      <c r="BM216" s="133"/>
      <c r="BN216" s="133"/>
      <c r="BO216" s="133"/>
      <c r="BP216" s="122"/>
      <c r="BQ216" s="123"/>
      <c r="BR216" s="124"/>
      <c r="BS216" s="122"/>
      <c r="BT216" s="123"/>
      <c r="BU216" s="123"/>
      <c r="BV216" s="123"/>
      <c r="BW216" s="123"/>
      <c r="BX216" s="134"/>
      <c r="BY216" s="122"/>
      <c r="BZ216" s="123"/>
      <c r="CA216" s="129"/>
      <c r="CB216" s="129"/>
      <c r="CC216" s="129"/>
      <c r="CD216" s="134"/>
      <c r="CE216" s="133"/>
      <c r="CF216" s="133"/>
      <c r="CG216" s="133"/>
      <c r="CH216" s="133"/>
      <c r="CI216" s="133"/>
      <c r="CJ216" s="135"/>
      <c r="CK216" s="122"/>
      <c r="CL216" s="129"/>
      <c r="CM216" s="122"/>
      <c r="CN216" s="129"/>
      <c r="CO216" s="122"/>
      <c r="CP216" s="129"/>
      <c r="CQ216" s="133"/>
      <c r="CR216" s="122"/>
      <c r="CS216" s="129"/>
      <c r="CT216" s="133"/>
      <c r="CU216" s="122"/>
      <c r="CV216" s="123"/>
      <c r="CW216" s="214"/>
      <c r="CX216" s="122"/>
      <c r="CY216" s="129"/>
      <c r="CZ216" s="122"/>
      <c r="DA216" s="129"/>
      <c r="DB216" s="122"/>
      <c r="DC216" s="129"/>
      <c r="DD216" s="122"/>
      <c r="DE216" s="124"/>
    </row>
    <row r="217" spans="1:109" outlineLevel="2">
      <c r="A217" s="122"/>
      <c r="B217" s="138">
        <v>1</v>
      </c>
      <c r="C217" s="123"/>
      <c r="D217" s="123"/>
      <c r="E217" s="123"/>
      <c r="F217" s="123"/>
      <c r="G217" s="124"/>
      <c r="H217" s="122"/>
      <c r="I217" s="123"/>
      <c r="J217" s="123"/>
      <c r="K217" s="128"/>
      <c r="L217" s="123"/>
      <c r="M217" s="123"/>
      <c r="N217" s="123"/>
      <c r="O217" s="123"/>
      <c r="P217" s="123"/>
      <c r="Q217" s="125"/>
      <c r="R217" s="122"/>
      <c r="S217" s="123"/>
      <c r="T217" s="123"/>
      <c r="U217" s="128"/>
      <c r="V217" s="123"/>
      <c r="W217" s="126"/>
      <c r="X217" s="123"/>
      <c r="Y217" s="123"/>
      <c r="Z217" s="124"/>
      <c r="AA217" s="127"/>
      <c r="AB217" s="201"/>
      <c r="AC217" s="201"/>
      <c r="AD217" s="201"/>
      <c r="AE217" s="201"/>
      <c r="AF217" s="123"/>
      <c r="AG217" s="123"/>
      <c r="AH217" s="123"/>
      <c r="AI217" s="123"/>
      <c r="AJ217" s="124"/>
      <c r="AK217" s="122"/>
      <c r="AL217" s="127"/>
      <c r="AM217" s="123"/>
      <c r="AN217" s="123"/>
      <c r="AO217" s="123"/>
      <c r="AP217" s="173"/>
      <c r="AQ217" s="123"/>
      <c r="AR217" s="123"/>
      <c r="AS217" s="129"/>
      <c r="AT217" s="122"/>
      <c r="AU217" s="129"/>
      <c r="AV217" s="130"/>
      <c r="AW217" s="131"/>
      <c r="AX217" s="130"/>
      <c r="AY217" s="132"/>
      <c r="AZ217" s="132"/>
      <c r="BA217" s="123"/>
      <c r="BB217" s="124"/>
      <c r="BC217" s="122"/>
      <c r="BD217" s="123"/>
      <c r="BE217" s="123"/>
      <c r="BF217" s="129"/>
      <c r="BG217" s="122"/>
      <c r="BH217" s="123"/>
      <c r="BI217" s="129"/>
      <c r="BJ217" s="122"/>
      <c r="BK217" s="123"/>
      <c r="BL217" s="129"/>
      <c r="BM217" s="133"/>
      <c r="BN217" s="133"/>
      <c r="BO217" s="133"/>
      <c r="BP217" s="122"/>
      <c r="BQ217" s="123"/>
      <c r="BR217" s="124"/>
      <c r="BS217" s="122"/>
      <c r="BT217" s="123"/>
      <c r="BU217" s="123"/>
      <c r="BV217" s="123"/>
      <c r="BW217" s="123"/>
      <c r="BX217" s="134"/>
      <c r="BY217" s="122"/>
      <c r="BZ217" s="123"/>
      <c r="CA217" s="129"/>
      <c r="CB217" s="129"/>
      <c r="CC217" s="129"/>
      <c r="CD217" s="134"/>
      <c r="CE217" s="133"/>
      <c r="CF217" s="133"/>
      <c r="CG217" s="133"/>
      <c r="CH217" s="133"/>
      <c r="CI217" s="133"/>
      <c r="CJ217" s="135"/>
      <c r="CK217" s="122"/>
      <c r="CL217" s="129"/>
      <c r="CM217" s="122"/>
      <c r="CN217" s="129"/>
      <c r="CO217" s="122"/>
      <c r="CP217" s="129"/>
      <c r="CQ217" s="133"/>
      <c r="CR217" s="122"/>
      <c r="CS217" s="129"/>
      <c r="CT217" s="133"/>
      <c r="CU217" s="122"/>
      <c r="CV217" s="123"/>
      <c r="CW217" s="214"/>
      <c r="CX217" s="122"/>
      <c r="CY217" s="129"/>
      <c r="CZ217" s="122"/>
      <c r="DA217" s="129"/>
      <c r="DB217" s="122"/>
      <c r="DC217" s="129"/>
      <c r="DD217" s="122"/>
      <c r="DE217" s="124"/>
    </row>
    <row r="218" spans="1:109" outlineLevel="2">
      <c r="A218" s="122"/>
      <c r="B218" s="138">
        <v>1.0104166666666701</v>
      </c>
      <c r="C218" s="123"/>
      <c r="D218" s="123"/>
      <c r="E218" s="123"/>
      <c r="F218" s="123"/>
      <c r="G218" s="124"/>
      <c r="H218" s="122"/>
      <c r="I218" s="123"/>
      <c r="J218" s="123"/>
      <c r="K218" s="128"/>
      <c r="L218" s="123"/>
      <c r="M218" s="123"/>
      <c r="N218" s="123"/>
      <c r="O218" s="123"/>
      <c r="P218" s="123"/>
      <c r="Q218" s="125"/>
      <c r="R218" s="122"/>
      <c r="S218" s="123"/>
      <c r="T218" s="123"/>
      <c r="U218" s="128"/>
      <c r="V218" s="123"/>
      <c r="W218" s="126"/>
      <c r="X218" s="123"/>
      <c r="Y218" s="123"/>
      <c r="Z218" s="124"/>
      <c r="AA218" s="127"/>
      <c r="AB218" s="201"/>
      <c r="AC218" s="201"/>
      <c r="AD218" s="201"/>
      <c r="AE218" s="201"/>
      <c r="AF218" s="123"/>
      <c r="AG218" s="123"/>
      <c r="AH218" s="123"/>
      <c r="AI218" s="123"/>
      <c r="AJ218" s="124"/>
      <c r="AK218" s="122"/>
      <c r="AL218" s="127"/>
      <c r="AM218" s="123"/>
      <c r="AN218" s="123"/>
      <c r="AO218" s="123"/>
      <c r="AP218" s="173"/>
      <c r="AQ218" s="123"/>
      <c r="AR218" s="123"/>
      <c r="AS218" s="129"/>
      <c r="AT218" s="122"/>
      <c r="AU218" s="129"/>
      <c r="AV218" s="130"/>
      <c r="AW218" s="131"/>
      <c r="AX218" s="130"/>
      <c r="AY218" s="132"/>
      <c r="AZ218" s="132"/>
      <c r="BA218" s="123"/>
      <c r="BB218" s="124"/>
      <c r="BC218" s="122"/>
      <c r="BD218" s="123"/>
      <c r="BE218" s="123"/>
      <c r="BF218" s="129"/>
      <c r="BG218" s="122"/>
      <c r="BH218" s="123"/>
      <c r="BI218" s="129"/>
      <c r="BJ218" s="122"/>
      <c r="BK218" s="123"/>
      <c r="BL218" s="129"/>
      <c r="BM218" s="133"/>
      <c r="BN218" s="133"/>
      <c r="BO218" s="133"/>
      <c r="BP218" s="122"/>
      <c r="BQ218" s="123"/>
      <c r="BR218" s="124"/>
      <c r="BS218" s="122"/>
      <c r="BT218" s="123"/>
      <c r="BU218" s="123"/>
      <c r="BV218" s="123"/>
      <c r="BW218" s="123"/>
      <c r="BX218" s="134"/>
      <c r="BY218" s="122"/>
      <c r="BZ218" s="123"/>
      <c r="CA218" s="129"/>
      <c r="CB218" s="129"/>
      <c r="CC218" s="129"/>
      <c r="CD218" s="134"/>
      <c r="CE218" s="133"/>
      <c r="CF218" s="133"/>
      <c r="CG218" s="133"/>
      <c r="CH218" s="133"/>
      <c r="CI218" s="133"/>
      <c r="CJ218" s="135"/>
      <c r="CK218" s="122"/>
      <c r="CL218" s="129"/>
      <c r="CM218" s="122"/>
      <c r="CN218" s="129"/>
      <c r="CO218" s="122"/>
      <c r="CP218" s="129"/>
      <c r="CQ218" s="133"/>
      <c r="CR218" s="122"/>
      <c r="CS218" s="129"/>
      <c r="CT218" s="133"/>
      <c r="CU218" s="122"/>
      <c r="CV218" s="123"/>
      <c r="CW218" s="214"/>
      <c r="CX218" s="122"/>
      <c r="CY218" s="129"/>
      <c r="CZ218" s="122"/>
      <c r="DA218" s="129"/>
      <c r="DB218" s="122"/>
      <c r="DC218" s="129"/>
      <c r="DD218" s="122"/>
      <c r="DE218" s="124"/>
    </row>
    <row r="219" spans="1:109" outlineLevel="2">
      <c r="A219" s="122"/>
      <c r="B219" s="138">
        <v>1.0208333333333299</v>
      </c>
      <c r="C219" s="123"/>
      <c r="D219" s="123"/>
      <c r="E219" s="123"/>
      <c r="F219" s="123"/>
      <c r="G219" s="124"/>
      <c r="H219" s="122"/>
      <c r="I219" s="123"/>
      <c r="J219" s="123"/>
      <c r="K219" s="128"/>
      <c r="L219" s="123"/>
      <c r="M219" s="123"/>
      <c r="N219" s="123"/>
      <c r="O219" s="123"/>
      <c r="P219" s="123"/>
      <c r="Q219" s="125"/>
      <c r="R219" s="122"/>
      <c r="S219" s="123"/>
      <c r="T219" s="123"/>
      <c r="U219" s="128"/>
      <c r="V219" s="123"/>
      <c r="W219" s="126"/>
      <c r="X219" s="123"/>
      <c r="Y219" s="123"/>
      <c r="Z219" s="124"/>
      <c r="AA219" s="127"/>
      <c r="AB219" s="201"/>
      <c r="AC219" s="201"/>
      <c r="AD219" s="201"/>
      <c r="AE219" s="201"/>
      <c r="AF219" s="123"/>
      <c r="AG219" s="123"/>
      <c r="AH219" s="123"/>
      <c r="AI219" s="123"/>
      <c r="AJ219" s="124"/>
      <c r="AK219" s="122"/>
      <c r="AL219" s="127"/>
      <c r="AM219" s="123"/>
      <c r="AN219" s="123"/>
      <c r="AO219" s="123"/>
      <c r="AP219" s="173"/>
      <c r="AQ219" s="123"/>
      <c r="AR219" s="123"/>
      <c r="AS219" s="129"/>
      <c r="AT219" s="122"/>
      <c r="AU219" s="129"/>
      <c r="AV219" s="130"/>
      <c r="AW219" s="131"/>
      <c r="AX219" s="130"/>
      <c r="AY219" s="132"/>
      <c r="AZ219" s="132"/>
      <c r="BA219" s="123"/>
      <c r="BB219" s="124"/>
      <c r="BC219" s="122"/>
      <c r="BD219" s="123"/>
      <c r="BE219" s="123"/>
      <c r="BF219" s="129"/>
      <c r="BG219" s="122"/>
      <c r="BH219" s="123"/>
      <c r="BI219" s="129"/>
      <c r="BJ219" s="122"/>
      <c r="BK219" s="123"/>
      <c r="BL219" s="129"/>
      <c r="BM219" s="133"/>
      <c r="BN219" s="133"/>
      <c r="BO219" s="133"/>
      <c r="BP219" s="122"/>
      <c r="BQ219" s="123"/>
      <c r="BR219" s="124"/>
      <c r="BS219" s="122"/>
      <c r="BT219" s="123"/>
      <c r="BU219" s="123"/>
      <c r="BV219" s="123"/>
      <c r="BW219" s="123"/>
      <c r="BX219" s="134"/>
      <c r="BY219" s="122"/>
      <c r="BZ219" s="123"/>
      <c r="CA219" s="129"/>
      <c r="CB219" s="129"/>
      <c r="CC219" s="129"/>
      <c r="CD219" s="134"/>
      <c r="CE219" s="133"/>
      <c r="CF219" s="133"/>
      <c r="CG219" s="133"/>
      <c r="CH219" s="133"/>
      <c r="CI219" s="133"/>
      <c r="CJ219" s="135"/>
      <c r="CK219" s="122"/>
      <c r="CL219" s="129"/>
      <c r="CM219" s="122"/>
      <c r="CN219" s="129"/>
      <c r="CO219" s="122"/>
      <c r="CP219" s="129"/>
      <c r="CQ219" s="133"/>
      <c r="CR219" s="122"/>
      <c r="CS219" s="129"/>
      <c r="CT219" s="133"/>
      <c r="CU219" s="122"/>
      <c r="CV219" s="123"/>
      <c r="CW219" s="214"/>
      <c r="CX219" s="122"/>
      <c r="CY219" s="129"/>
      <c r="CZ219" s="122"/>
      <c r="DA219" s="129"/>
      <c r="DB219" s="122"/>
      <c r="DC219" s="129"/>
      <c r="DD219" s="122"/>
      <c r="DE219" s="124"/>
    </row>
    <row r="220" spans="1:109" outlineLevel="2">
      <c r="A220" s="122"/>
      <c r="B220" s="138">
        <v>1.03125</v>
      </c>
      <c r="C220" s="123"/>
      <c r="D220" s="123"/>
      <c r="E220" s="123"/>
      <c r="F220" s="123"/>
      <c r="G220" s="124"/>
      <c r="H220" s="122"/>
      <c r="I220" s="123"/>
      <c r="J220" s="123"/>
      <c r="K220" s="128"/>
      <c r="L220" s="123"/>
      <c r="M220" s="123"/>
      <c r="N220" s="123"/>
      <c r="O220" s="123"/>
      <c r="P220" s="123"/>
      <c r="Q220" s="125"/>
      <c r="R220" s="122"/>
      <c r="S220" s="123"/>
      <c r="T220" s="123"/>
      <c r="U220" s="128"/>
      <c r="V220" s="123"/>
      <c r="W220" s="126"/>
      <c r="X220" s="123"/>
      <c r="Y220" s="123"/>
      <c r="Z220" s="124"/>
      <c r="AA220" s="127"/>
      <c r="AB220" s="201"/>
      <c r="AC220" s="201"/>
      <c r="AD220" s="201"/>
      <c r="AE220" s="201"/>
      <c r="AF220" s="123"/>
      <c r="AG220" s="123"/>
      <c r="AH220" s="123"/>
      <c r="AI220" s="123"/>
      <c r="AJ220" s="124"/>
      <c r="AK220" s="122"/>
      <c r="AL220" s="127"/>
      <c r="AM220" s="123"/>
      <c r="AN220" s="123"/>
      <c r="AO220" s="123"/>
      <c r="AP220" s="173"/>
      <c r="AQ220" s="123"/>
      <c r="AR220" s="123"/>
      <c r="AS220" s="129"/>
      <c r="AT220" s="122"/>
      <c r="AU220" s="129"/>
      <c r="AV220" s="130"/>
      <c r="AW220" s="131"/>
      <c r="AX220" s="130"/>
      <c r="AY220" s="132"/>
      <c r="AZ220" s="132"/>
      <c r="BA220" s="123"/>
      <c r="BB220" s="124"/>
      <c r="BC220" s="122"/>
      <c r="BD220" s="123"/>
      <c r="BE220" s="123"/>
      <c r="BF220" s="129"/>
      <c r="BG220" s="122"/>
      <c r="BH220" s="123"/>
      <c r="BI220" s="129"/>
      <c r="BJ220" s="122"/>
      <c r="BK220" s="123"/>
      <c r="BL220" s="129"/>
      <c r="BM220" s="133"/>
      <c r="BN220" s="133"/>
      <c r="BO220" s="133"/>
      <c r="BP220" s="122"/>
      <c r="BQ220" s="123"/>
      <c r="BR220" s="124"/>
      <c r="BS220" s="122"/>
      <c r="BT220" s="123"/>
      <c r="BU220" s="123"/>
      <c r="BV220" s="123"/>
      <c r="BW220" s="123"/>
      <c r="BX220" s="134"/>
      <c r="BY220" s="122"/>
      <c r="BZ220" s="123"/>
      <c r="CA220" s="129"/>
      <c r="CB220" s="129"/>
      <c r="CC220" s="129"/>
      <c r="CD220" s="134"/>
      <c r="CE220" s="133"/>
      <c r="CF220" s="133"/>
      <c r="CG220" s="133"/>
      <c r="CH220" s="133"/>
      <c r="CI220" s="133"/>
      <c r="CJ220" s="135"/>
      <c r="CK220" s="122"/>
      <c r="CL220" s="129"/>
      <c r="CM220" s="122"/>
      <c r="CN220" s="129"/>
      <c r="CO220" s="122"/>
      <c r="CP220" s="129"/>
      <c r="CQ220" s="133"/>
      <c r="CR220" s="122"/>
      <c r="CS220" s="129"/>
      <c r="CT220" s="133"/>
      <c r="CU220" s="122"/>
      <c r="CV220" s="123"/>
      <c r="CW220" s="214"/>
      <c r="CX220" s="122"/>
      <c r="CY220" s="129"/>
      <c r="CZ220" s="122"/>
      <c r="DA220" s="129"/>
      <c r="DB220" s="122"/>
      <c r="DC220" s="129"/>
      <c r="DD220" s="122"/>
      <c r="DE220" s="124"/>
    </row>
    <row r="221" spans="1:109" outlineLevel="2">
      <c r="A221" s="122"/>
      <c r="B221" s="138">
        <v>1.0416666666666701</v>
      </c>
      <c r="C221" s="123"/>
      <c r="D221" s="123"/>
      <c r="E221" s="123"/>
      <c r="F221" s="123"/>
      <c r="G221" s="124"/>
      <c r="H221" s="122"/>
      <c r="I221" s="123"/>
      <c r="J221" s="123"/>
      <c r="K221" s="128"/>
      <c r="L221" s="123"/>
      <c r="M221" s="123"/>
      <c r="N221" s="123"/>
      <c r="O221" s="123"/>
      <c r="P221" s="123"/>
      <c r="Q221" s="125"/>
      <c r="R221" s="122"/>
      <c r="S221" s="123"/>
      <c r="T221" s="123"/>
      <c r="U221" s="128"/>
      <c r="V221" s="123"/>
      <c r="W221" s="126"/>
      <c r="X221" s="123"/>
      <c r="Y221" s="123"/>
      <c r="Z221" s="124"/>
      <c r="AA221" s="127"/>
      <c r="AB221" s="201"/>
      <c r="AC221" s="201"/>
      <c r="AD221" s="201"/>
      <c r="AE221" s="201"/>
      <c r="AF221" s="123"/>
      <c r="AG221" s="123"/>
      <c r="AH221" s="123"/>
      <c r="AI221" s="123"/>
      <c r="AJ221" s="124"/>
      <c r="AK221" s="122"/>
      <c r="AL221" s="127"/>
      <c r="AM221" s="123"/>
      <c r="AN221" s="123"/>
      <c r="AO221" s="123"/>
      <c r="AP221" s="173"/>
      <c r="AQ221" s="123"/>
      <c r="AR221" s="123"/>
      <c r="AS221" s="129"/>
      <c r="AT221" s="122"/>
      <c r="AU221" s="129"/>
      <c r="AV221" s="130"/>
      <c r="AW221" s="131"/>
      <c r="AX221" s="130"/>
      <c r="AY221" s="132"/>
      <c r="AZ221" s="132"/>
      <c r="BA221" s="123"/>
      <c r="BB221" s="124"/>
      <c r="BC221" s="122"/>
      <c r="BD221" s="123"/>
      <c r="BE221" s="123"/>
      <c r="BF221" s="129"/>
      <c r="BG221" s="122"/>
      <c r="BH221" s="123"/>
      <c r="BI221" s="129"/>
      <c r="BJ221" s="122"/>
      <c r="BK221" s="123"/>
      <c r="BL221" s="129"/>
      <c r="BM221" s="133"/>
      <c r="BN221" s="133"/>
      <c r="BO221" s="133"/>
      <c r="BP221" s="122"/>
      <c r="BQ221" s="123"/>
      <c r="BR221" s="124"/>
      <c r="BS221" s="122"/>
      <c r="BT221" s="123"/>
      <c r="BU221" s="123"/>
      <c r="BV221" s="123"/>
      <c r="BW221" s="123"/>
      <c r="BX221" s="134"/>
      <c r="BY221" s="122"/>
      <c r="BZ221" s="123"/>
      <c r="CA221" s="129"/>
      <c r="CB221" s="129"/>
      <c r="CC221" s="129"/>
      <c r="CD221" s="134"/>
      <c r="CE221" s="133"/>
      <c r="CF221" s="133"/>
      <c r="CG221" s="133"/>
      <c r="CH221" s="133"/>
      <c r="CI221" s="133"/>
      <c r="CJ221" s="135"/>
      <c r="CK221" s="122"/>
      <c r="CL221" s="129"/>
      <c r="CM221" s="122"/>
      <c r="CN221" s="129"/>
      <c r="CO221" s="122"/>
      <c r="CP221" s="129"/>
      <c r="CQ221" s="133"/>
      <c r="CR221" s="122"/>
      <c r="CS221" s="129"/>
      <c r="CT221" s="133"/>
      <c r="CU221" s="122"/>
      <c r="CV221" s="123"/>
      <c r="CW221" s="214"/>
      <c r="CX221" s="122"/>
      <c r="CY221" s="129"/>
      <c r="CZ221" s="122"/>
      <c r="DA221" s="129"/>
      <c r="DB221" s="122"/>
      <c r="DC221" s="129"/>
      <c r="DD221" s="122"/>
      <c r="DE221" s="124"/>
    </row>
    <row r="222" spans="1:109" outlineLevel="2">
      <c r="A222" s="122"/>
      <c r="B222" s="138">
        <v>1.0520833333333299</v>
      </c>
      <c r="C222" s="123"/>
      <c r="D222" s="123"/>
      <c r="E222" s="123"/>
      <c r="F222" s="123"/>
      <c r="G222" s="124"/>
      <c r="H222" s="122"/>
      <c r="I222" s="123"/>
      <c r="J222" s="123"/>
      <c r="K222" s="128"/>
      <c r="L222" s="123"/>
      <c r="M222" s="123"/>
      <c r="N222" s="123"/>
      <c r="O222" s="123"/>
      <c r="P222" s="123"/>
      <c r="Q222" s="125"/>
      <c r="R222" s="122"/>
      <c r="S222" s="123"/>
      <c r="T222" s="123"/>
      <c r="U222" s="128"/>
      <c r="V222" s="123"/>
      <c r="W222" s="126"/>
      <c r="X222" s="123"/>
      <c r="Y222" s="123"/>
      <c r="Z222" s="124"/>
      <c r="AA222" s="127"/>
      <c r="AB222" s="201"/>
      <c r="AC222" s="201"/>
      <c r="AD222" s="201"/>
      <c r="AE222" s="201"/>
      <c r="AF222" s="123"/>
      <c r="AG222" s="123"/>
      <c r="AH222" s="123"/>
      <c r="AI222" s="123"/>
      <c r="AJ222" s="124"/>
      <c r="AK222" s="122"/>
      <c r="AL222" s="127"/>
      <c r="AM222" s="123"/>
      <c r="AN222" s="123"/>
      <c r="AO222" s="123"/>
      <c r="AP222" s="173"/>
      <c r="AQ222" s="123"/>
      <c r="AR222" s="123"/>
      <c r="AS222" s="129"/>
      <c r="AT222" s="122"/>
      <c r="AU222" s="129"/>
      <c r="AV222" s="130"/>
      <c r="AW222" s="131"/>
      <c r="AX222" s="130"/>
      <c r="AY222" s="132"/>
      <c r="AZ222" s="132"/>
      <c r="BA222" s="123"/>
      <c r="BB222" s="124"/>
      <c r="BC222" s="122"/>
      <c r="BD222" s="123"/>
      <c r="BE222" s="123"/>
      <c r="BF222" s="129"/>
      <c r="BG222" s="122"/>
      <c r="BH222" s="123"/>
      <c r="BI222" s="129"/>
      <c r="BJ222" s="122"/>
      <c r="BK222" s="123"/>
      <c r="BL222" s="129"/>
      <c r="BM222" s="133"/>
      <c r="BN222" s="133"/>
      <c r="BO222" s="133"/>
      <c r="BP222" s="122"/>
      <c r="BQ222" s="123"/>
      <c r="BR222" s="124"/>
      <c r="BS222" s="122"/>
      <c r="BT222" s="123"/>
      <c r="BU222" s="123"/>
      <c r="BV222" s="123"/>
      <c r="BW222" s="123"/>
      <c r="BX222" s="134"/>
      <c r="BY222" s="122"/>
      <c r="BZ222" s="123"/>
      <c r="CA222" s="129"/>
      <c r="CB222" s="129"/>
      <c r="CC222" s="129"/>
      <c r="CD222" s="134"/>
      <c r="CE222" s="133"/>
      <c r="CF222" s="133"/>
      <c r="CG222" s="133"/>
      <c r="CH222" s="133"/>
      <c r="CI222" s="133"/>
      <c r="CJ222" s="135"/>
      <c r="CK222" s="122"/>
      <c r="CL222" s="129"/>
      <c r="CM222" s="122"/>
      <c r="CN222" s="129"/>
      <c r="CO222" s="122"/>
      <c r="CP222" s="129"/>
      <c r="CQ222" s="133"/>
      <c r="CR222" s="122"/>
      <c r="CS222" s="129"/>
      <c r="CT222" s="133"/>
      <c r="CU222" s="122"/>
      <c r="CV222" s="123"/>
      <c r="CW222" s="214"/>
      <c r="CX222" s="122"/>
      <c r="CY222" s="129"/>
      <c r="CZ222" s="122"/>
      <c r="DA222" s="129"/>
      <c r="DB222" s="122"/>
      <c r="DC222" s="129"/>
      <c r="DD222" s="122"/>
      <c r="DE222" s="124"/>
    </row>
    <row r="223" spans="1:109" outlineLevel="2">
      <c r="A223" s="122"/>
      <c r="B223" s="138">
        <v>1.0625</v>
      </c>
      <c r="C223" s="123"/>
      <c r="D223" s="123"/>
      <c r="E223" s="123"/>
      <c r="F223" s="123"/>
      <c r="G223" s="124"/>
      <c r="H223" s="122"/>
      <c r="I223" s="123"/>
      <c r="J223" s="123"/>
      <c r="K223" s="128"/>
      <c r="L223" s="123"/>
      <c r="M223" s="123"/>
      <c r="N223" s="123"/>
      <c r="O223" s="123"/>
      <c r="P223" s="123"/>
      <c r="Q223" s="125"/>
      <c r="R223" s="122"/>
      <c r="S223" s="123"/>
      <c r="T223" s="123"/>
      <c r="U223" s="128"/>
      <c r="V223" s="123"/>
      <c r="W223" s="126"/>
      <c r="X223" s="123"/>
      <c r="Y223" s="123"/>
      <c r="Z223" s="124"/>
      <c r="AA223" s="127"/>
      <c r="AB223" s="201"/>
      <c r="AC223" s="201"/>
      <c r="AD223" s="201"/>
      <c r="AE223" s="201"/>
      <c r="AF223" s="123"/>
      <c r="AG223" s="123"/>
      <c r="AH223" s="123"/>
      <c r="AI223" s="123"/>
      <c r="AJ223" s="124"/>
      <c r="AK223" s="122"/>
      <c r="AL223" s="127"/>
      <c r="AM223" s="123"/>
      <c r="AN223" s="123"/>
      <c r="AO223" s="123"/>
      <c r="AP223" s="173"/>
      <c r="AQ223" s="123"/>
      <c r="AR223" s="123"/>
      <c r="AS223" s="129"/>
      <c r="AT223" s="122"/>
      <c r="AU223" s="129"/>
      <c r="AV223" s="130"/>
      <c r="AW223" s="131"/>
      <c r="AX223" s="130"/>
      <c r="AY223" s="132"/>
      <c r="AZ223" s="132"/>
      <c r="BA223" s="123"/>
      <c r="BB223" s="124"/>
      <c r="BC223" s="122"/>
      <c r="BD223" s="123"/>
      <c r="BE223" s="123"/>
      <c r="BF223" s="129"/>
      <c r="BG223" s="122"/>
      <c r="BH223" s="123"/>
      <c r="BI223" s="129"/>
      <c r="BJ223" s="122"/>
      <c r="BK223" s="123"/>
      <c r="BL223" s="129"/>
      <c r="BM223" s="133"/>
      <c r="BN223" s="133"/>
      <c r="BO223" s="133"/>
      <c r="BP223" s="122"/>
      <c r="BQ223" s="123"/>
      <c r="BR223" s="124"/>
      <c r="BS223" s="122"/>
      <c r="BT223" s="123"/>
      <c r="BU223" s="123"/>
      <c r="BV223" s="123"/>
      <c r="BW223" s="123"/>
      <c r="BX223" s="134"/>
      <c r="BY223" s="122"/>
      <c r="BZ223" s="123"/>
      <c r="CA223" s="129"/>
      <c r="CB223" s="129"/>
      <c r="CC223" s="129"/>
      <c r="CD223" s="134"/>
      <c r="CE223" s="133"/>
      <c r="CF223" s="133"/>
      <c r="CG223" s="133"/>
      <c r="CH223" s="133"/>
      <c r="CI223" s="133"/>
      <c r="CJ223" s="135"/>
      <c r="CK223" s="122"/>
      <c r="CL223" s="129"/>
      <c r="CM223" s="122"/>
      <c r="CN223" s="129"/>
      <c r="CO223" s="122"/>
      <c r="CP223" s="129"/>
      <c r="CQ223" s="133"/>
      <c r="CR223" s="122"/>
      <c r="CS223" s="129"/>
      <c r="CT223" s="133"/>
      <c r="CU223" s="122"/>
      <c r="CV223" s="123"/>
      <c r="CW223" s="214"/>
      <c r="CX223" s="122"/>
      <c r="CY223" s="129"/>
      <c r="CZ223" s="122"/>
      <c r="DA223" s="129"/>
      <c r="DB223" s="122"/>
      <c r="DC223" s="129"/>
      <c r="DD223" s="122"/>
      <c r="DE223" s="124"/>
    </row>
    <row r="224" spans="1:109" outlineLevel="2">
      <c r="A224" s="122"/>
      <c r="B224" s="138">
        <v>1.0729166666666701</v>
      </c>
      <c r="C224" s="123"/>
      <c r="D224" s="123"/>
      <c r="E224" s="123"/>
      <c r="F224" s="123"/>
      <c r="G224" s="124"/>
      <c r="H224" s="122"/>
      <c r="I224" s="123"/>
      <c r="J224" s="123"/>
      <c r="K224" s="128"/>
      <c r="L224" s="123"/>
      <c r="M224" s="123"/>
      <c r="N224" s="123"/>
      <c r="O224" s="123"/>
      <c r="P224" s="123"/>
      <c r="Q224" s="125"/>
      <c r="R224" s="122"/>
      <c r="S224" s="123"/>
      <c r="T224" s="123"/>
      <c r="U224" s="128"/>
      <c r="V224" s="123"/>
      <c r="W224" s="126"/>
      <c r="X224" s="123"/>
      <c r="Y224" s="123"/>
      <c r="Z224" s="124"/>
      <c r="AA224" s="127"/>
      <c r="AB224" s="201"/>
      <c r="AC224" s="201"/>
      <c r="AD224" s="201"/>
      <c r="AE224" s="201"/>
      <c r="AF224" s="123"/>
      <c r="AG224" s="123"/>
      <c r="AH224" s="123"/>
      <c r="AI224" s="123"/>
      <c r="AJ224" s="124"/>
      <c r="AK224" s="122"/>
      <c r="AL224" s="127"/>
      <c r="AM224" s="123"/>
      <c r="AN224" s="123"/>
      <c r="AO224" s="123"/>
      <c r="AP224" s="173"/>
      <c r="AQ224" s="123"/>
      <c r="AR224" s="123"/>
      <c r="AS224" s="129"/>
      <c r="AT224" s="122"/>
      <c r="AU224" s="129"/>
      <c r="AV224" s="130"/>
      <c r="AW224" s="131"/>
      <c r="AX224" s="130"/>
      <c r="AY224" s="132"/>
      <c r="AZ224" s="132"/>
      <c r="BA224" s="123"/>
      <c r="BB224" s="124"/>
      <c r="BC224" s="122"/>
      <c r="BD224" s="123"/>
      <c r="BE224" s="123"/>
      <c r="BF224" s="129"/>
      <c r="BG224" s="122"/>
      <c r="BH224" s="123"/>
      <c r="BI224" s="129"/>
      <c r="BJ224" s="122"/>
      <c r="BK224" s="123"/>
      <c r="BL224" s="129"/>
      <c r="BM224" s="133"/>
      <c r="BN224" s="133"/>
      <c r="BO224" s="133"/>
      <c r="BP224" s="122"/>
      <c r="BQ224" s="123"/>
      <c r="BR224" s="124"/>
      <c r="BS224" s="122"/>
      <c r="BT224" s="123"/>
      <c r="BU224" s="123"/>
      <c r="BV224" s="123"/>
      <c r="BW224" s="123"/>
      <c r="BX224" s="134"/>
      <c r="BY224" s="122"/>
      <c r="BZ224" s="123"/>
      <c r="CA224" s="129"/>
      <c r="CB224" s="129"/>
      <c r="CC224" s="129"/>
      <c r="CD224" s="134"/>
      <c r="CE224" s="133"/>
      <c r="CF224" s="133"/>
      <c r="CG224" s="133"/>
      <c r="CH224" s="133"/>
      <c r="CI224" s="133"/>
      <c r="CJ224" s="135"/>
      <c r="CK224" s="122"/>
      <c r="CL224" s="129"/>
      <c r="CM224" s="122"/>
      <c r="CN224" s="129"/>
      <c r="CO224" s="122"/>
      <c r="CP224" s="129"/>
      <c r="CQ224" s="133"/>
      <c r="CR224" s="122"/>
      <c r="CS224" s="129"/>
      <c r="CT224" s="133"/>
      <c r="CU224" s="122"/>
      <c r="CV224" s="123"/>
      <c r="CW224" s="214"/>
      <c r="CX224" s="122"/>
      <c r="CY224" s="129"/>
      <c r="CZ224" s="122"/>
      <c r="DA224" s="129"/>
      <c r="DB224" s="122"/>
      <c r="DC224" s="129"/>
      <c r="DD224" s="122"/>
      <c r="DE224" s="124"/>
    </row>
    <row r="225" spans="1:109" outlineLevel="2">
      <c r="A225" s="122"/>
      <c r="B225" s="138">
        <v>1.0833333333333299</v>
      </c>
      <c r="C225" s="123"/>
      <c r="D225" s="123"/>
      <c r="E225" s="123"/>
      <c r="F225" s="123"/>
      <c r="G225" s="124"/>
      <c r="H225" s="122"/>
      <c r="I225" s="123"/>
      <c r="J225" s="123"/>
      <c r="K225" s="128"/>
      <c r="L225" s="123"/>
      <c r="M225" s="123"/>
      <c r="N225" s="123"/>
      <c r="O225" s="123"/>
      <c r="P225" s="123"/>
      <c r="Q225" s="125"/>
      <c r="R225" s="122"/>
      <c r="S225" s="123"/>
      <c r="T225" s="123"/>
      <c r="U225" s="128"/>
      <c r="V225" s="123"/>
      <c r="W225" s="126"/>
      <c r="X225" s="123"/>
      <c r="Y225" s="123"/>
      <c r="Z225" s="124"/>
      <c r="AA225" s="127"/>
      <c r="AB225" s="201"/>
      <c r="AC225" s="201"/>
      <c r="AD225" s="201"/>
      <c r="AE225" s="201"/>
      <c r="AF225" s="123"/>
      <c r="AG225" s="123"/>
      <c r="AH225" s="123"/>
      <c r="AI225" s="123"/>
      <c r="AJ225" s="124"/>
      <c r="AK225" s="122"/>
      <c r="AL225" s="127"/>
      <c r="AM225" s="123"/>
      <c r="AN225" s="123"/>
      <c r="AO225" s="123"/>
      <c r="AP225" s="173"/>
      <c r="AQ225" s="123"/>
      <c r="AR225" s="123"/>
      <c r="AS225" s="129"/>
      <c r="AT225" s="122"/>
      <c r="AU225" s="129"/>
      <c r="AV225" s="130"/>
      <c r="AW225" s="131"/>
      <c r="AX225" s="130"/>
      <c r="AY225" s="132"/>
      <c r="AZ225" s="132"/>
      <c r="BA225" s="123"/>
      <c r="BB225" s="124"/>
      <c r="BC225" s="122"/>
      <c r="BD225" s="123"/>
      <c r="BE225" s="123"/>
      <c r="BF225" s="129"/>
      <c r="BG225" s="122"/>
      <c r="BH225" s="123"/>
      <c r="BI225" s="129"/>
      <c r="BJ225" s="122"/>
      <c r="BK225" s="123"/>
      <c r="BL225" s="129"/>
      <c r="BM225" s="133"/>
      <c r="BN225" s="133"/>
      <c r="BO225" s="133"/>
      <c r="BP225" s="122"/>
      <c r="BQ225" s="123"/>
      <c r="BR225" s="124"/>
      <c r="BS225" s="122"/>
      <c r="BT225" s="123"/>
      <c r="BU225" s="123"/>
      <c r="BV225" s="123"/>
      <c r="BW225" s="123"/>
      <c r="BX225" s="134"/>
      <c r="BY225" s="122"/>
      <c r="BZ225" s="123"/>
      <c r="CA225" s="129"/>
      <c r="CB225" s="129"/>
      <c r="CC225" s="129"/>
      <c r="CD225" s="134"/>
      <c r="CE225" s="133"/>
      <c r="CF225" s="133"/>
      <c r="CG225" s="133"/>
      <c r="CH225" s="133"/>
      <c r="CI225" s="133"/>
      <c r="CJ225" s="135"/>
      <c r="CK225" s="122"/>
      <c r="CL225" s="129"/>
      <c r="CM225" s="122"/>
      <c r="CN225" s="129"/>
      <c r="CO225" s="122"/>
      <c r="CP225" s="129"/>
      <c r="CQ225" s="133"/>
      <c r="CR225" s="122"/>
      <c r="CS225" s="129"/>
      <c r="CT225" s="133"/>
      <c r="CU225" s="122"/>
      <c r="CV225" s="123"/>
      <c r="CW225" s="214"/>
      <c r="CX225" s="122"/>
      <c r="CY225" s="129"/>
      <c r="CZ225" s="122"/>
      <c r="DA225" s="129"/>
      <c r="DB225" s="122"/>
      <c r="DC225" s="129"/>
      <c r="DD225" s="122"/>
      <c r="DE225" s="124"/>
    </row>
    <row r="226" spans="1:109" outlineLevel="2">
      <c r="A226" s="122"/>
      <c r="B226" s="138">
        <v>1.09375</v>
      </c>
      <c r="C226" s="123"/>
      <c r="D226" s="123"/>
      <c r="E226" s="123"/>
      <c r="F226" s="123"/>
      <c r="G226" s="124"/>
      <c r="H226" s="122"/>
      <c r="I226" s="123"/>
      <c r="J226" s="123"/>
      <c r="K226" s="128"/>
      <c r="L226" s="123"/>
      <c r="M226" s="123"/>
      <c r="N226" s="123"/>
      <c r="O226" s="123"/>
      <c r="P226" s="123"/>
      <c r="Q226" s="125"/>
      <c r="R226" s="122"/>
      <c r="S226" s="123"/>
      <c r="T226" s="123"/>
      <c r="U226" s="128"/>
      <c r="V226" s="123"/>
      <c r="W226" s="126"/>
      <c r="X226" s="123"/>
      <c r="Y226" s="123"/>
      <c r="Z226" s="124"/>
      <c r="AA226" s="127"/>
      <c r="AB226" s="201"/>
      <c r="AC226" s="201"/>
      <c r="AD226" s="201"/>
      <c r="AE226" s="201"/>
      <c r="AF226" s="123"/>
      <c r="AG226" s="123"/>
      <c r="AH226" s="123"/>
      <c r="AI226" s="123"/>
      <c r="AJ226" s="124"/>
      <c r="AK226" s="122"/>
      <c r="AL226" s="127"/>
      <c r="AM226" s="123"/>
      <c r="AN226" s="123"/>
      <c r="AO226" s="123"/>
      <c r="AP226" s="173"/>
      <c r="AQ226" s="123"/>
      <c r="AR226" s="123"/>
      <c r="AS226" s="129"/>
      <c r="AT226" s="122"/>
      <c r="AU226" s="129"/>
      <c r="AV226" s="130"/>
      <c r="AW226" s="131"/>
      <c r="AX226" s="130"/>
      <c r="AY226" s="132"/>
      <c r="AZ226" s="132"/>
      <c r="BA226" s="123"/>
      <c r="BB226" s="124"/>
      <c r="BC226" s="122"/>
      <c r="BD226" s="123"/>
      <c r="BE226" s="123"/>
      <c r="BF226" s="129"/>
      <c r="BG226" s="122"/>
      <c r="BH226" s="123"/>
      <c r="BI226" s="129"/>
      <c r="BJ226" s="122"/>
      <c r="BK226" s="123"/>
      <c r="BL226" s="129"/>
      <c r="BM226" s="133"/>
      <c r="BN226" s="133"/>
      <c r="BO226" s="133"/>
      <c r="BP226" s="122"/>
      <c r="BQ226" s="123"/>
      <c r="BR226" s="124"/>
      <c r="BS226" s="122"/>
      <c r="BT226" s="123"/>
      <c r="BU226" s="123"/>
      <c r="BV226" s="123"/>
      <c r="BW226" s="123"/>
      <c r="BX226" s="134"/>
      <c r="BY226" s="122"/>
      <c r="BZ226" s="123"/>
      <c r="CA226" s="129"/>
      <c r="CB226" s="129"/>
      <c r="CC226" s="129"/>
      <c r="CD226" s="134"/>
      <c r="CE226" s="133"/>
      <c r="CF226" s="133"/>
      <c r="CG226" s="133"/>
      <c r="CH226" s="133"/>
      <c r="CI226" s="133"/>
      <c r="CJ226" s="135"/>
      <c r="CK226" s="122"/>
      <c r="CL226" s="129"/>
      <c r="CM226" s="122"/>
      <c r="CN226" s="129"/>
      <c r="CO226" s="122"/>
      <c r="CP226" s="129"/>
      <c r="CQ226" s="133"/>
      <c r="CR226" s="122"/>
      <c r="CS226" s="129"/>
      <c r="CT226" s="133"/>
      <c r="CU226" s="122"/>
      <c r="CV226" s="123"/>
      <c r="CW226" s="214"/>
      <c r="CX226" s="122"/>
      <c r="CY226" s="129"/>
      <c r="CZ226" s="122"/>
      <c r="DA226" s="129"/>
      <c r="DB226" s="122"/>
      <c r="DC226" s="129"/>
      <c r="DD226" s="122"/>
      <c r="DE226" s="124"/>
    </row>
    <row r="227" spans="1:109" outlineLevel="2">
      <c r="A227" s="122"/>
      <c r="B227" s="138">
        <v>1.1041666666666701</v>
      </c>
      <c r="C227" s="123"/>
      <c r="D227" s="123"/>
      <c r="E227" s="123"/>
      <c r="F227" s="123"/>
      <c r="G227" s="124"/>
      <c r="H227" s="122"/>
      <c r="I227" s="123"/>
      <c r="J227" s="123"/>
      <c r="K227" s="128"/>
      <c r="L227" s="123"/>
      <c r="M227" s="123"/>
      <c r="N227" s="123"/>
      <c r="O227" s="123"/>
      <c r="P227" s="123"/>
      <c r="Q227" s="125"/>
      <c r="R227" s="122"/>
      <c r="S227" s="123"/>
      <c r="T227" s="123"/>
      <c r="U227" s="128"/>
      <c r="V227" s="123"/>
      <c r="W227" s="126"/>
      <c r="X227" s="123"/>
      <c r="Y227" s="123"/>
      <c r="Z227" s="124"/>
      <c r="AA227" s="127"/>
      <c r="AB227" s="201"/>
      <c r="AC227" s="201"/>
      <c r="AD227" s="201"/>
      <c r="AE227" s="201"/>
      <c r="AF227" s="123"/>
      <c r="AG227" s="123"/>
      <c r="AH227" s="123"/>
      <c r="AI227" s="123"/>
      <c r="AJ227" s="124"/>
      <c r="AK227" s="122"/>
      <c r="AL227" s="127"/>
      <c r="AM227" s="123"/>
      <c r="AN227" s="123"/>
      <c r="AO227" s="123"/>
      <c r="AP227" s="173"/>
      <c r="AQ227" s="123"/>
      <c r="AR227" s="123"/>
      <c r="AS227" s="129"/>
      <c r="AT227" s="122"/>
      <c r="AU227" s="129"/>
      <c r="AV227" s="130"/>
      <c r="AW227" s="131"/>
      <c r="AX227" s="130"/>
      <c r="AY227" s="132"/>
      <c r="AZ227" s="132"/>
      <c r="BA227" s="123"/>
      <c r="BB227" s="124"/>
      <c r="BC227" s="122"/>
      <c r="BD227" s="123"/>
      <c r="BE227" s="123"/>
      <c r="BF227" s="129"/>
      <c r="BG227" s="122"/>
      <c r="BH227" s="123"/>
      <c r="BI227" s="129"/>
      <c r="BJ227" s="122"/>
      <c r="BK227" s="123"/>
      <c r="BL227" s="129"/>
      <c r="BM227" s="133"/>
      <c r="BN227" s="133"/>
      <c r="BO227" s="133"/>
      <c r="BP227" s="122"/>
      <c r="BQ227" s="123"/>
      <c r="BR227" s="124"/>
      <c r="BS227" s="122"/>
      <c r="BT227" s="123"/>
      <c r="BU227" s="123"/>
      <c r="BV227" s="123"/>
      <c r="BW227" s="123"/>
      <c r="BX227" s="134"/>
      <c r="BY227" s="122"/>
      <c r="BZ227" s="123"/>
      <c r="CA227" s="129"/>
      <c r="CB227" s="129"/>
      <c r="CC227" s="129"/>
      <c r="CD227" s="134"/>
      <c r="CE227" s="133"/>
      <c r="CF227" s="133"/>
      <c r="CG227" s="133"/>
      <c r="CH227" s="133"/>
      <c r="CI227" s="133"/>
      <c r="CJ227" s="135"/>
      <c r="CK227" s="122"/>
      <c r="CL227" s="129"/>
      <c r="CM227" s="122"/>
      <c r="CN227" s="129"/>
      <c r="CO227" s="122"/>
      <c r="CP227" s="129"/>
      <c r="CQ227" s="133"/>
      <c r="CR227" s="122"/>
      <c r="CS227" s="129"/>
      <c r="CT227" s="133"/>
      <c r="CU227" s="122"/>
      <c r="CV227" s="123"/>
      <c r="CW227" s="214"/>
      <c r="CX227" s="122"/>
      <c r="CY227" s="129"/>
      <c r="CZ227" s="122"/>
      <c r="DA227" s="129"/>
      <c r="DB227" s="122"/>
      <c r="DC227" s="129"/>
      <c r="DD227" s="122"/>
      <c r="DE227" s="124"/>
    </row>
    <row r="228" spans="1:109" outlineLevel="2">
      <c r="A228" s="122"/>
      <c r="B228" s="138">
        <v>1.1145833333333299</v>
      </c>
      <c r="C228" s="123"/>
      <c r="D228" s="123"/>
      <c r="E228" s="123"/>
      <c r="F228" s="123"/>
      <c r="G228" s="124"/>
      <c r="H228" s="122"/>
      <c r="I228" s="123"/>
      <c r="J228" s="123"/>
      <c r="K228" s="128"/>
      <c r="L228" s="123"/>
      <c r="M228" s="123"/>
      <c r="N228" s="123"/>
      <c r="O228" s="123"/>
      <c r="P228" s="123"/>
      <c r="Q228" s="125"/>
      <c r="R228" s="122"/>
      <c r="S228" s="123"/>
      <c r="T228" s="123"/>
      <c r="U228" s="128"/>
      <c r="V228" s="123"/>
      <c r="W228" s="126"/>
      <c r="X228" s="123"/>
      <c r="Y228" s="123"/>
      <c r="Z228" s="124"/>
      <c r="AA228" s="127"/>
      <c r="AB228" s="201"/>
      <c r="AC228" s="201"/>
      <c r="AD228" s="201"/>
      <c r="AE228" s="201"/>
      <c r="AF228" s="123"/>
      <c r="AG228" s="123"/>
      <c r="AH228" s="123"/>
      <c r="AI228" s="123"/>
      <c r="AJ228" s="124"/>
      <c r="AK228" s="122"/>
      <c r="AL228" s="127"/>
      <c r="AM228" s="123"/>
      <c r="AN228" s="123"/>
      <c r="AO228" s="123"/>
      <c r="AP228" s="173"/>
      <c r="AQ228" s="123"/>
      <c r="AR228" s="123"/>
      <c r="AS228" s="129"/>
      <c r="AT228" s="122"/>
      <c r="AU228" s="129"/>
      <c r="AV228" s="130"/>
      <c r="AW228" s="131"/>
      <c r="AX228" s="130"/>
      <c r="AY228" s="132"/>
      <c r="AZ228" s="132"/>
      <c r="BA228" s="123"/>
      <c r="BB228" s="124"/>
      <c r="BC228" s="122"/>
      <c r="BD228" s="123"/>
      <c r="BE228" s="123"/>
      <c r="BF228" s="129"/>
      <c r="BG228" s="122"/>
      <c r="BH228" s="123"/>
      <c r="BI228" s="129"/>
      <c r="BJ228" s="122"/>
      <c r="BK228" s="123"/>
      <c r="BL228" s="129"/>
      <c r="BM228" s="133"/>
      <c r="BN228" s="133"/>
      <c r="BO228" s="133"/>
      <c r="BP228" s="122"/>
      <c r="BQ228" s="123"/>
      <c r="BR228" s="124"/>
      <c r="BS228" s="122"/>
      <c r="BT228" s="123"/>
      <c r="BU228" s="123"/>
      <c r="BV228" s="123"/>
      <c r="BW228" s="123"/>
      <c r="BX228" s="134"/>
      <c r="BY228" s="122"/>
      <c r="BZ228" s="123"/>
      <c r="CA228" s="129"/>
      <c r="CB228" s="129"/>
      <c r="CC228" s="129"/>
      <c r="CD228" s="134"/>
      <c r="CE228" s="133"/>
      <c r="CF228" s="133"/>
      <c r="CG228" s="133"/>
      <c r="CH228" s="133"/>
      <c r="CI228" s="133"/>
      <c r="CJ228" s="135"/>
      <c r="CK228" s="122"/>
      <c r="CL228" s="129"/>
      <c r="CM228" s="122"/>
      <c r="CN228" s="129"/>
      <c r="CO228" s="122"/>
      <c r="CP228" s="129"/>
      <c r="CQ228" s="133"/>
      <c r="CR228" s="122"/>
      <c r="CS228" s="129"/>
      <c r="CT228" s="133"/>
      <c r="CU228" s="122"/>
      <c r="CV228" s="123"/>
      <c r="CW228" s="214"/>
      <c r="CX228" s="122"/>
      <c r="CY228" s="129"/>
      <c r="CZ228" s="122"/>
      <c r="DA228" s="129"/>
      <c r="DB228" s="122"/>
      <c r="DC228" s="129"/>
      <c r="DD228" s="122"/>
      <c r="DE228" s="124"/>
    </row>
    <row r="229" spans="1:109" outlineLevel="2">
      <c r="A229" s="122"/>
      <c r="B229" s="138">
        <v>1.125</v>
      </c>
      <c r="C229" s="123"/>
      <c r="D229" s="123"/>
      <c r="E229" s="123"/>
      <c r="F229" s="123"/>
      <c r="G229" s="124"/>
      <c r="H229" s="122"/>
      <c r="I229" s="123"/>
      <c r="J229" s="123"/>
      <c r="K229" s="128"/>
      <c r="L229" s="123"/>
      <c r="M229" s="123"/>
      <c r="N229" s="123"/>
      <c r="O229" s="123"/>
      <c r="P229" s="123"/>
      <c r="Q229" s="125"/>
      <c r="R229" s="122"/>
      <c r="S229" s="123"/>
      <c r="T229" s="123"/>
      <c r="U229" s="128"/>
      <c r="V229" s="123"/>
      <c r="W229" s="126"/>
      <c r="X229" s="123"/>
      <c r="Y229" s="123"/>
      <c r="Z229" s="124"/>
      <c r="AA229" s="127"/>
      <c r="AB229" s="201"/>
      <c r="AC229" s="201"/>
      <c r="AD229" s="201"/>
      <c r="AE229" s="201"/>
      <c r="AF229" s="123"/>
      <c r="AG229" s="123"/>
      <c r="AH229" s="123"/>
      <c r="AI229" s="123"/>
      <c r="AJ229" s="124"/>
      <c r="AK229" s="122"/>
      <c r="AL229" s="127"/>
      <c r="AM229" s="123"/>
      <c r="AN229" s="123"/>
      <c r="AO229" s="123"/>
      <c r="AP229" s="173"/>
      <c r="AQ229" s="123"/>
      <c r="AR229" s="123"/>
      <c r="AS229" s="129"/>
      <c r="AT229" s="122"/>
      <c r="AU229" s="129"/>
      <c r="AV229" s="130"/>
      <c r="AW229" s="131"/>
      <c r="AX229" s="130"/>
      <c r="AY229" s="132"/>
      <c r="AZ229" s="132"/>
      <c r="BA229" s="123"/>
      <c r="BB229" s="124"/>
      <c r="BC229" s="122"/>
      <c r="BD229" s="123"/>
      <c r="BE229" s="123"/>
      <c r="BF229" s="129"/>
      <c r="BG229" s="122"/>
      <c r="BH229" s="123"/>
      <c r="BI229" s="129"/>
      <c r="BJ229" s="122"/>
      <c r="BK229" s="123"/>
      <c r="BL229" s="129"/>
      <c r="BM229" s="133"/>
      <c r="BN229" s="133"/>
      <c r="BO229" s="133"/>
      <c r="BP229" s="122"/>
      <c r="BQ229" s="123"/>
      <c r="BR229" s="124"/>
      <c r="BS229" s="122"/>
      <c r="BT229" s="123"/>
      <c r="BU229" s="123"/>
      <c r="BV229" s="123"/>
      <c r="BW229" s="123"/>
      <c r="BX229" s="134"/>
      <c r="BY229" s="122"/>
      <c r="BZ229" s="123"/>
      <c r="CA229" s="129"/>
      <c r="CB229" s="129"/>
      <c r="CC229" s="129"/>
      <c r="CD229" s="134"/>
      <c r="CE229" s="133"/>
      <c r="CF229" s="133"/>
      <c r="CG229" s="133"/>
      <c r="CH229" s="133"/>
      <c r="CI229" s="133"/>
      <c r="CJ229" s="135"/>
      <c r="CK229" s="122"/>
      <c r="CL229" s="129"/>
      <c r="CM229" s="122"/>
      <c r="CN229" s="129"/>
      <c r="CO229" s="122"/>
      <c r="CP229" s="129"/>
      <c r="CQ229" s="133"/>
      <c r="CR229" s="122"/>
      <c r="CS229" s="129"/>
      <c r="CT229" s="133"/>
      <c r="CU229" s="122"/>
      <c r="CV229" s="123"/>
      <c r="CW229" s="214"/>
      <c r="CX229" s="122"/>
      <c r="CY229" s="129"/>
      <c r="CZ229" s="122"/>
      <c r="DA229" s="129"/>
      <c r="DB229" s="122"/>
      <c r="DC229" s="129"/>
      <c r="DD229" s="122"/>
      <c r="DE229" s="124"/>
    </row>
    <row r="230" spans="1:109" outlineLevel="2">
      <c r="A230" s="122"/>
      <c r="B230" s="138">
        <v>1.1354166666666701</v>
      </c>
      <c r="C230" s="123"/>
      <c r="D230" s="123"/>
      <c r="E230" s="123"/>
      <c r="F230" s="123"/>
      <c r="G230" s="124"/>
      <c r="H230" s="122"/>
      <c r="I230" s="123"/>
      <c r="J230" s="123"/>
      <c r="K230" s="128"/>
      <c r="L230" s="123"/>
      <c r="M230" s="123"/>
      <c r="N230" s="123"/>
      <c r="O230" s="123"/>
      <c r="P230" s="123"/>
      <c r="Q230" s="125"/>
      <c r="R230" s="122"/>
      <c r="S230" s="123"/>
      <c r="T230" s="123"/>
      <c r="U230" s="128"/>
      <c r="V230" s="123"/>
      <c r="W230" s="126"/>
      <c r="X230" s="123"/>
      <c r="Y230" s="123"/>
      <c r="Z230" s="124"/>
      <c r="AA230" s="127"/>
      <c r="AB230" s="201"/>
      <c r="AC230" s="201"/>
      <c r="AD230" s="201"/>
      <c r="AE230" s="201"/>
      <c r="AF230" s="123"/>
      <c r="AG230" s="123"/>
      <c r="AH230" s="123"/>
      <c r="AI230" s="123"/>
      <c r="AJ230" s="124"/>
      <c r="AK230" s="122"/>
      <c r="AL230" s="127"/>
      <c r="AM230" s="123"/>
      <c r="AN230" s="123"/>
      <c r="AO230" s="123"/>
      <c r="AP230" s="173"/>
      <c r="AQ230" s="123"/>
      <c r="AR230" s="123"/>
      <c r="AS230" s="129"/>
      <c r="AT230" s="122"/>
      <c r="AU230" s="129"/>
      <c r="AV230" s="130"/>
      <c r="AW230" s="131"/>
      <c r="AX230" s="130"/>
      <c r="AY230" s="132"/>
      <c r="AZ230" s="132"/>
      <c r="BA230" s="123"/>
      <c r="BB230" s="124"/>
      <c r="BC230" s="122"/>
      <c r="BD230" s="123"/>
      <c r="BE230" s="123"/>
      <c r="BF230" s="129"/>
      <c r="BG230" s="122"/>
      <c r="BH230" s="123"/>
      <c r="BI230" s="129"/>
      <c r="BJ230" s="122"/>
      <c r="BK230" s="123"/>
      <c r="BL230" s="129"/>
      <c r="BM230" s="133"/>
      <c r="BN230" s="133"/>
      <c r="BO230" s="133"/>
      <c r="BP230" s="122"/>
      <c r="BQ230" s="123"/>
      <c r="BR230" s="124"/>
      <c r="BS230" s="122"/>
      <c r="BT230" s="123"/>
      <c r="BU230" s="123"/>
      <c r="BV230" s="123"/>
      <c r="BW230" s="123"/>
      <c r="BX230" s="134"/>
      <c r="BY230" s="122"/>
      <c r="BZ230" s="123"/>
      <c r="CA230" s="129"/>
      <c r="CB230" s="129"/>
      <c r="CC230" s="129"/>
      <c r="CD230" s="134"/>
      <c r="CE230" s="133"/>
      <c r="CF230" s="133"/>
      <c r="CG230" s="133"/>
      <c r="CH230" s="133"/>
      <c r="CI230" s="133"/>
      <c r="CJ230" s="135"/>
      <c r="CK230" s="122"/>
      <c r="CL230" s="129"/>
      <c r="CM230" s="122"/>
      <c r="CN230" s="129"/>
      <c r="CO230" s="122"/>
      <c r="CP230" s="129"/>
      <c r="CQ230" s="133"/>
      <c r="CR230" s="122"/>
      <c r="CS230" s="129"/>
      <c r="CT230" s="133"/>
      <c r="CU230" s="122"/>
      <c r="CV230" s="123"/>
      <c r="CW230" s="214"/>
      <c r="CX230" s="122"/>
      <c r="CY230" s="129"/>
      <c r="CZ230" s="122"/>
      <c r="DA230" s="129"/>
      <c r="DB230" s="122"/>
      <c r="DC230" s="129"/>
      <c r="DD230" s="122"/>
      <c r="DE230" s="124"/>
    </row>
    <row r="231" spans="1:109" outlineLevel="2">
      <c r="A231" s="122"/>
      <c r="B231" s="138">
        <v>1.1458333333333299</v>
      </c>
      <c r="C231" s="123"/>
      <c r="D231" s="123"/>
      <c r="E231" s="123"/>
      <c r="F231" s="123"/>
      <c r="G231" s="124"/>
      <c r="H231" s="122"/>
      <c r="I231" s="123"/>
      <c r="J231" s="123"/>
      <c r="K231" s="128"/>
      <c r="L231" s="123"/>
      <c r="M231" s="123"/>
      <c r="N231" s="123"/>
      <c r="O231" s="123"/>
      <c r="P231" s="123"/>
      <c r="Q231" s="125"/>
      <c r="R231" s="122"/>
      <c r="S231" s="123"/>
      <c r="T231" s="123"/>
      <c r="U231" s="128"/>
      <c r="V231" s="123"/>
      <c r="W231" s="126"/>
      <c r="X231" s="123"/>
      <c r="Y231" s="123"/>
      <c r="Z231" s="124"/>
      <c r="AA231" s="127"/>
      <c r="AB231" s="201"/>
      <c r="AC231" s="201"/>
      <c r="AD231" s="201"/>
      <c r="AE231" s="201"/>
      <c r="AF231" s="123"/>
      <c r="AG231" s="123"/>
      <c r="AH231" s="123"/>
      <c r="AI231" s="123"/>
      <c r="AJ231" s="124"/>
      <c r="AK231" s="122"/>
      <c r="AL231" s="127"/>
      <c r="AM231" s="123"/>
      <c r="AN231" s="123"/>
      <c r="AO231" s="123"/>
      <c r="AP231" s="173"/>
      <c r="AQ231" s="123"/>
      <c r="AR231" s="123"/>
      <c r="AS231" s="129"/>
      <c r="AT231" s="122"/>
      <c r="AU231" s="129"/>
      <c r="AV231" s="130"/>
      <c r="AW231" s="131"/>
      <c r="AX231" s="130"/>
      <c r="AY231" s="132"/>
      <c r="AZ231" s="132"/>
      <c r="BA231" s="123"/>
      <c r="BB231" s="124"/>
      <c r="BC231" s="122"/>
      <c r="BD231" s="123"/>
      <c r="BE231" s="123"/>
      <c r="BF231" s="129"/>
      <c r="BG231" s="122"/>
      <c r="BH231" s="123"/>
      <c r="BI231" s="129"/>
      <c r="BJ231" s="122"/>
      <c r="BK231" s="123"/>
      <c r="BL231" s="129"/>
      <c r="BM231" s="133"/>
      <c r="BN231" s="133"/>
      <c r="BO231" s="133"/>
      <c r="BP231" s="122"/>
      <c r="BQ231" s="123"/>
      <c r="BR231" s="124"/>
      <c r="BS231" s="122"/>
      <c r="BT231" s="123"/>
      <c r="BU231" s="123"/>
      <c r="BV231" s="123"/>
      <c r="BW231" s="123"/>
      <c r="BX231" s="134"/>
      <c r="BY231" s="122"/>
      <c r="BZ231" s="123"/>
      <c r="CA231" s="129"/>
      <c r="CB231" s="129"/>
      <c r="CC231" s="129"/>
      <c r="CD231" s="134"/>
      <c r="CE231" s="133"/>
      <c r="CF231" s="133"/>
      <c r="CG231" s="133"/>
      <c r="CH231" s="133"/>
      <c r="CI231" s="133"/>
      <c r="CJ231" s="135"/>
      <c r="CK231" s="122"/>
      <c r="CL231" s="129"/>
      <c r="CM231" s="122"/>
      <c r="CN231" s="129"/>
      <c r="CO231" s="122"/>
      <c r="CP231" s="129"/>
      <c r="CQ231" s="133"/>
      <c r="CR231" s="122"/>
      <c r="CS231" s="129"/>
      <c r="CT231" s="133"/>
      <c r="CU231" s="122"/>
      <c r="CV231" s="123"/>
      <c r="CW231" s="214"/>
      <c r="CX231" s="122"/>
      <c r="CY231" s="129"/>
      <c r="CZ231" s="122"/>
      <c r="DA231" s="129"/>
      <c r="DB231" s="122"/>
      <c r="DC231" s="129"/>
      <c r="DD231" s="122"/>
      <c r="DE231" s="124"/>
    </row>
    <row r="232" spans="1:109" outlineLevel="2">
      <c r="A232" s="122"/>
      <c r="B232" s="138">
        <v>1.15625</v>
      </c>
      <c r="C232" s="123"/>
      <c r="D232" s="123"/>
      <c r="E232" s="123"/>
      <c r="F232" s="123"/>
      <c r="G232" s="124"/>
      <c r="H232" s="122"/>
      <c r="I232" s="123"/>
      <c r="J232" s="123"/>
      <c r="K232" s="128"/>
      <c r="L232" s="123"/>
      <c r="M232" s="123"/>
      <c r="N232" s="123"/>
      <c r="O232" s="123"/>
      <c r="P232" s="123"/>
      <c r="Q232" s="125"/>
      <c r="R232" s="122"/>
      <c r="S232" s="123"/>
      <c r="T232" s="123"/>
      <c r="U232" s="128"/>
      <c r="V232" s="123"/>
      <c r="W232" s="126"/>
      <c r="X232" s="123"/>
      <c r="Y232" s="123"/>
      <c r="Z232" s="124"/>
      <c r="AA232" s="127"/>
      <c r="AB232" s="201"/>
      <c r="AC232" s="201"/>
      <c r="AD232" s="201"/>
      <c r="AE232" s="201"/>
      <c r="AF232" s="123"/>
      <c r="AG232" s="123"/>
      <c r="AH232" s="123"/>
      <c r="AI232" s="123"/>
      <c r="AJ232" s="124"/>
      <c r="AK232" s="122"/>
      <c r="AL232" s="127"/>
      <c r="AM232" s="123"/>
      <c r="AN232" s="123"/>
      <c r="AO232" s="123"/>
      <c r="AP232" s="173"/>
      <c r="AQ232" s="123"/>
      <c r="AR232" s="123"/>
      <c r="AS232" s="129"/>
      <c r="AT232" s="122"/>
      <c r="AU232" s="129"/>
      <c r="AV232" s="130"/>
      <c r="AW232" s="131"/>
      <c r="AX232" s="130"/>
      <c r="AY232" s="132"/>
      <c r="AZ232" s="132"/>
      <c r="BA232" s="123"/>
      <c r="BB232" s="124"/>
      <c r="BC232" s="122"/>
      <c r="BD232" s="123"/>
      <c r="BE232" s="123"/>
      <c r="BF232" s="129"/>
      <c r="BG232" s="122"/>
      <c r="BH232" s="123"/>
      <c r="BI232" s="129"/>
      <c r="BJ232" s="122"/>
      <c r="BK232" s="123"/>
      <c r="BL232" s="129"/>
      <c r="BM232" s="133"/>
      <c r="BN232" s="133"/>
      <c r="BO232" s="133"/>
      <c r="BP232" s="122"/>
      <c r="BQ232" s="123"/>
      <c r="BR232" s="124"/>
      <c r="BS232" s="122"/>
      <c r="BT232" s="123"/>
      <c r="BU232" s="123"/>
      <c r="BV232" s="123"/>
      <c r="BW232" s="123"/>
      <c r="BX232" s="134"/>
      <c r="BY232" s="122"/>
      <c r="BZ232" s="123"/>
      <c r="CA232" s="129"/>
      <c r="CB232" s="129"/>
      <c r="CC232" s="129"/>
      <c r="CD232" s="134"/>
      <c r="CE232" s="133"/>
      <c r="CF232" s="133"/>
      <c r="CG232" s="133"/>
      <c r="CH232" s="133"/>
      <c r="CI232" s="133"/>
      <c r="CJ232" s="135"/>
      <c r="CK232" s="122"/>
      <c r="CL232" s="129"/>
      <c r="CM232" s="122"/>
      <c r="CN232" s="129"/>
      <c r="CO232" s="122"/>
      <c r="CP232" s="129"/>
      <c r="CQ232" s="133"/>
      <c r="CR232" s="122"/>
      <c r="CS232" s="129"/>
      <c r="CT232" s="133"/>
      <c r="CU232" s="122"/>
      <c r="CV232" s="123"/>
      <c r="CW232" s="214"/>
      <c r="CX232" s="122"/>
      <c r="CY232" s="129"/>
      <c r="CZ232" s="122"/>
      <c r="DA232" s="129"/>
      <c r="DB232" s="122"/>
      <c r="DC232" s="129"/>
      <c r="DD232" s="122"/>
      <c r="DE232" s="124"/>
    </row>
    <row r="233" spans="1:109" outlineLevel="2">
      <c r="A233" s="122"/>
      <c r="B233" s="138">
        <v>1.1666666666666701</v>
      </c>
      <c r="C233" s="123"/>
      <c r="D233" s="123"/>
      <c r="E233" s="123"/>
      <c r="F233" s="123"/>
      <c r="G233" s="124"/>
      <c r="H233" s="122"/>
      <c r="I233" s="123"/>
      <c r="J233" s="123"/>
      <c r="K233" s="128"/>
      <c r="L233" s="123"/>
      <c r="M233" s="123"/>
      <c r="N233" s="123"/>
      <c r="O233" s="123"/>
      <c r="P233" s="123"/>
      <c r="Q233" s="125"/>
      <c r="R233" s="122"/>
      <c r="S233" s="123"/>
      <c r="T233" s="123"/>
      <c r="U233" s="128"/>
      <c r="V233" s="123"/>
      <c r="W233" s="126"/>
      <c r="X233" s="123"/>
      <c r="Y233" s="123"/>
      <c r="Z233" s="124"/>
      <c r="AA233" s="127"/>
      <c r="AB233" s="201"/>
      <c r="AC233" s="201"/>
      <c r="AD233" s="201"/>
      <c r="AE233" s="201"/>
      <c r="AF233" s="123"/>
      <c r="AG233" s="123"/>
      <c r="AH233" s="123"/>
      <c r="AI233" s="123"/>
      <c r="AJ233" s="124"/>
      <c r="AK233" s="122"/>
      <c r="AL233" s="127"/>
      <c r="AM233" s="123"/>
      <c r="AN233" s="123"/>
      <c r="AO233" s="123"/>
      <c r="AP233" s="173"/>
      <c r="AQ233" s="123"/>
      <c r="AR233" s="123"/>
      <c r="AS233" s="129"/>
      <c r="AT233" s="122"/>
      <c r="AU233" s="129"/>
      <c r="AV233" s="130"/>
      <c r="AW233" s="131"/>
      <c r="AX233" s="130"/>
      <c r="AY233" s="132"/>
      <c r="AZ233" s="132"/>
      <c r="BA233" s="123"/>
      <c r="BB233" s="124"/>
      <c r="BC233" s="122"/>
      <c r="BD233" s="123"/>
      <c r="BE233" s="123"/>
      <c r="BF233" s="129"/>
      <c r="BG233" s="122"/>
      <c r="BH233" s="123"/>
      <c r="BI233" s="129"/>
      <c r="BJ233" s="122"/>
      <c r="BK233" s="123"/>
      <c r="BL233" s="129"/>
      <c r="BM233" s="133"/>
      <c r="BN233" s="133"/>
      <c r="BO233" s="133"/>
      <c r="BP233" s="122"/>
      <c r="BQ233" s="123"/>
      <c r="BR233" s="124"/>
      <c r="BS233" s="122"/>
      <c r="BT233" s="123"/>
      <c r="BU233" s="123"/>
      <c r="BV233" s="123"/>
      <c r="BW233" s="123"/>
      <c r="BX233" s="134"/>
      <c r="BY233" s="122"/>
      <c r="BZ233" s="123"/>
      <c r="CA233" s="129"/>
      <c r="CB233" s="129"/>
      <c r="CC233" s="129"/>
      <c r="CD233" s="134"/>
      <c r="CE233" s="133"/>
      <c r="CF233" s="133"/>
      <c r="CG233" s="133"/>
      <c r="CH233" s="133"/>
      <c r="CI233" s="133"/>
      <c r="CJ233" s="135"/>
      <c r="CK233" s="122"/>
      <c r="CL233" s="129"/>
      <c r="CM233" s="122"/>
      <c r="CN233" s="129"/>
      <c r="CO233" s="122"/>
      <c r="CP233" s="129"/>
      <c r="CQ233" s="133"/>
      <c r="CR233" s="122"/>
      <c r="CS233" s="129"/>
      <c r="CT233" s="133"/>
      <c r="CU233" s="122"/>
      <c r="CV233" s="123"/>
      <c r="CW233" s="214"/>
      <c r="CX233" s="122"/>
      <c r="CY233" s="129"/>
      <c r="CZ233" s="122"/>
      <c r="DA233" s="129"/>
      <c r="DB233" s="122"/>
      <c r="DC233" s="129"/>
      <c r="DD233" s="122"/>
      <c r="DE233" s="124"/>
    </row>
    <row r="234" spans="1:109" outlineLevel="2">
      <c r="A234" s="122"/>
      <c r="B234" s="138">
        <v>1.1770833333333399</v>
      </c>
      <c r="C234" s="123"/>
      <c r="D234" s="123"/>
      <c r="E234" s="123"/>
      <c r="F234" s="123"/>
      <c r="G234" s="124"/>
      <c r="H234" s="122"/>
      <c r="I234" s="123"/>
      <c r="J234" s="123"/>
      <c r="K234" s="128"/>
      <c r="L234" s="123"/>
      <c r="M234" s="123"/>
      <c r="N234" s="123"/>
      <c r="O234" s="123"/>
      <c r="P234" s="123"/>
      <c r="Q234" s="125"/>
      <c r="R234" s="122"/>
      <c r="S234" s="123"/>
      <c r="T234" s="123"/>
      <c r="U234" s="128"/>
      <c r="V234" s="123"/>
      <c r="W234" s="126"/>
      <c r="X234" s="123"/>
      <c r="Y234" s="123"/>
      <c r="Z234" s="124"/>
      <c r="AA234" s="127"/>
      <c r="AB234" s="201"/>
      <c r="AC234" s="201"/>
      <c r="AD234" s="201"/>
      <c r="AE234" s="201"/>
      <c r="AF234" s="123"/>
      <c r="AG234" s="123"/>
      <c r="AH234" s="123"/>
      <c r="AI234" s="123"/>
      <c r="AJ234" s="124"/>
      <c r="AK234" s="122"/>
      <c r="AL234" s="127"/>
      <c r="AM234" s="123"/>
      <c r="AN234" s="123"/>
      <c r="AO234" s="123"/>
      <c r="AP234" s="173"/>
      <c r="AQ234" s="123"/>
      <c r="AR234" s="123"/>
      <c r="AS234" s="129"/>
      <c r="AT234" s="122"/>
      <c r="AU234" s="129"/>
      <c r="AV234" s="130"/>
      <c r="AW234" s="131"/>
      <c r="AX234" s="130"/>
      <c r="AY234" s="132"/>
      <c r="AZ234" s="132"/>
      <c r="BA234" s="123"/>
      <c r="BB234" s="124"/>
      <c r="BC234" s="122"/>
      <c r="BD234" s="123"/>
      <c r="BE234" s="123"/>
      <c r="BF234" s="129"/>
      <c r="BG234" s="122"/>
      <c r="BH234" s="123"/>
      <c r="BI234" s="129"/>
      <c r="BJ234" s="122"/>
      <c r="BK234" s="123"/>
      <c r="BL234" s="129"/>
      <c r="BM234" s="133"/>
      <c r="BN234" s="133"/>
      <c r="BO234" s="133"/>
      <c r="BP234" s="122"/>
      <c r="BQ234" s="123"/>
      <c r="BR234" s="124"/>
      <c r="BS234" s="122"/>
      <c r="BT234" s="123"/>
      <c r="BU234" s="123"/>
      <c r="BV234" s="123"/>
      <c r="BW234" s="123"/>
      <c r="BX234" s="134"/>
      <c r="BY234" s="122"/>
      <c r="BZ234" s="123"/>
      <c r="CA234" s="129"/>
      <c r="CB234" s="129"/>
      <c r="CC234" s="129"/>
      <c r="CD234" s="134"/>
      <c r="CE234" s="133"/>
      <c r="CF234" s="133"/>
      <c r="CG234" s="133"/>
      <c r="CH234" s="133"/>
      <c r="CI234" s="133"/>
      <c r="CJ234" s="135"/>
      <c r="CK234" s="122"/>
      <c r="CL234" s="129"/>
      <c r="CM234" s="122"/>
      <c r="CN234" s="129"/>
      <c r="CO234" s="122"/>
      <c r="CP234" s="129"/>
      <c r="CQ234" s="133"/>
      <c r="CR234" s="122"/>
      <c r="CS234" s="129"/>
      <c r="CT234" s="133"/>
      <c r="CU234" s="122"/>
      <c r="CV234" s="123"/>
      <c r="CW234" s="214"/>
      <c r="CX234" s="122"/>
      <c r="CY234" s="129"/>
      <c r="CZ234" s="122"/>
      <c r="DA234" s="129"/>
      <c r="DB234" s="122"/>
      <c r="DC234" s="129"/>
      <c r="DD234" s="122"/>
      <c r="DE234" s="124"/>
    </row>
    <row r="235" spans="1:109" outlineLevel="2">
      <c r="A235" s="122"/>
      <c r="B235" s="138">
        <v>1.1875</v>
      </c>
      <c r="C235" s="123"/>
      <c r="D235" s="123"/>
      <c r="E235" s="123"/>
      <c r="F235" s="123"/>
      <c r="G235" s="124"/>
      <c r="H235" s="122"/>
      <c r="I235" s="123"/>
      <c r="J235" s="123"/>
      <c r="K235" s="128"/>
      <c r="L235" s="123"/>
      <c r="M235" s="123"/>
      <c r="N235" s="123"/>
      <c r="O235" s="123"/>
      <c r="P235" s="123"/>
      <c r="Q235" s="125"/>
      <c r="R235" s="122"/>
      <c r="S235" s="123"/>
      <c r="T235" s="123"/>
      <c r="U235" s="128"/>
      <c r="V235" s="123"/>
      <c r="W235" s="126"/>
      <c r="X235" s="123"/>
      <c r="Y235" s="123"/>
      <c r="Z235" s="124"/>
      <c r="AA235" s="127"/>
      <c r="AB235" s="201"/>
      <c r="AC235" s="201"/>
      <c r="AD235" s="201"/>
      <c r="AE235" s="201"/>
      <c r="AF235" s="123"/>
      <c r="AG235" s="123"/>
      <c r="AH235" s="123"/>
      <c r="AI235" s="123"/>
      <c r="AJ235" s="124"/>
      <c r="AK235" s="122"/>
      <c r="AL235" s="127"/>
      <c r="AM235" s="123"/>
      <c r="AN235" s="123"/>
      <c r="AO235" s="123"/>
      <c r="AP235" s="173"/>
      <c r="AQ235" s="123"/>
      <c r="AR235" s="123"/>
      <c r="AS235" s="129"/>
      <c r="AT235" s="122"/>
      <c r="AU235" s="129"/>
      <c r="AV235" s="130"/>
      <c r="AW235" s="131"/>
      <c r="AX235" s="130"/>
      <c r="AY235" s="132"/>
      <c r="AZ235" s="132"/>
      <c r="BA235" s="123"/>
      <c r="BB235" s="124"/>
      <c r="BC235" s="122"/>
      <c r="BD235" s="123"/>
      <c r="BE235" s="123"/>
      <c r="BF235" s="129"/>
      <c r="BG235" s="122"/>
      <c r="BH235" s="123"/>
      <c r="BI235" s="129"/>
      <c r="BJ235" s="122"/>
      <c r="BK235" s="123"/>
      <c r="BL235" s="129"/>
      <c r="BM235" s="133"/>
      <c r="BN235" s="133"/>
      <c r="BO235" s="133"/>
      <c r="BP235" s="122"/>
      <c r="BQ235" s="123"/>
      <c r="BR235" s="124"/>
      <c r="BS235" s="122"/>
      <c r="BT235" s="123"/>
      <c r="BU235" s="123"/>
      <c r="BV235" s="123"/>
      <c r="BW235" s="123"/>
      <c r="BX235" s="134"/>
      <c r="BY235" s="122"/>
      <c r="BZ235" s="123"/>
      <c r="CA235" s="129"/>
      <c r="CB235" s="129"/>
      <c r="CC235" s="129"/>
      <c r="CD235" s="134"/>
      <c r="CE235" s="133"/>
      <c r="CF235" s="133"/>
      <c r="CG235" s="133"/>
      <c r="CH235" s="133"/>
      <c r="CI235" s="133"/>
      <c r="CJ235" s="135"/>
      <c r="CK235" s="122"/>
      <c r="CL235" s="129"/>
      <c r="CM235" s="122"/>
      <c r="CN235" s="129"/>
      <c r="CO235" s="122"/>
      <c r="CP235" s="129"/>
      <c r="CQ235" s="133"/>
      <c r="CR235" s="122"/>
      <c r="CS235" s="129"/>
      <c r="CT235" s="133"/>
      <c r="CU235" s="122"/>
      <c r="CV235" s="123"/>
      <c r="CW235" s="214"/>
      <c r="CX235" s="122"/>
      <c r="CY235" s="129"/>
      <c r="CZ235" s="122"/>
      <c r="DA235" s="129"/>
      <c r="DB235" s="122"/>
      <c r="DC235" s="129"/>
      <c r="DD235" s="122"/>
      <c r="DE235" s="124"/>
    </row>
    <row r="236" spans="1:109" outlineLevel="2">
      <c r="A236" s="122"/>
      <c r="B236" s="138">
        <v>1.1979166666666701</v>
      </c>
      <c r="C236" s="123"/>
      <c r="D236" s="123"/>
      <c r="E236" s="123"/>
      <c r="F236" s="123"/>
      <c r="G236" s="124"/>
      <c r="H236" s="122"/>
      <c r="I236" s="123"/>
      <c r="J236" s="123"/>
      <c r="K236" s="128"/>
      <c r="L236" s="123"/>
      <c r="M236" s="123"/>
      <c r="N236" s="123"/>
      <c r="O236" s="123"/>
      <c r="P236" s="123"/>
      <c r="Q236" s="125"/>
      <c r="R236" s="122"/>
      <c r="S236" s="123"/>
      <c r="T236" s="123"/>
      <c r="U236" s="128"/>
      <c r="V236" s="123"/>
      <c r="W236" s="126"/>
      <c r="X236" s="123"/>
      <c r="Y236" s="123"/>
      <c r="Z236" s="124"/>
      <c r="AA236" s="127"/>
      <c r="AB236" s="201"/>
      <c r="AC236" s="201"/>
      <c r="AD236" s="201"/>
      <c r="AE236" s="201"/>
      <c r="AF236" s="123"/>
      <c r="AG236" s="123"/>
      <c r="AH236" s="123"/>
      <c r="AI236" s="123"/>
      <c r="AJ236" s="124"/>
      <c r="AK236" s="122"/>
      <c r="AL236" s="127"/>
      <c r="AM236" s="123"/>
      <c r="AN236" s="123"/>
      <c r="AO236" s="123"/>
      <c r="AP236" s="173"/>
      <c r="AQ236" s="123"/>
      <c r="AR236" s="123"/>
      <c r="AS236" s="129"/>
      <c r="AT236" s="122"/>
      <c r="AU236" s="129"/>
      <c r="AV236" s="130"/>
      <c r="AW236" s="131"/>
      <c r="AX236" s="130"/>
      <c r="AY236" s="132"/>
      <c r="AZ236" s="132"/>
      <c r="BA236" s="123"/>
      <c r="BB236" s="124"/>
      <c r="BC236" s="122"/>
      <c r="BD236" s="123"/>
      <c r="BE236" s="123"/>
      <c r="BF236" s="129"/>
      <c r="BG236" s="122"/>
      <c r="BH236" s="123"/>
      <c r="BI236" s="129"/>
      <c r="BJ236" s="122"/>
      <c r="BK236" s="123"/>
      <c r="BL236" s="129"/>
      <c r="BM236" s="133"/>
      <c r="BN236" s="133"/>
      <c r="BO236" s="133"/>
      <c r="BP236" s="122"/>
      <c r="BQ236" s="123"/>
      <c r="BR236" s="124"/>
      <c r="BS236" s="122"/>
      <c r="BT236" s="123"/>
      <c r="BU236" s="123"/>
      <c r="BV236" s="123"/>
      <c r="BW236" s="123"/>
      <c r="BX236" s="134"/>
      <c r="BY236" s="122"/>
      <c r="BZ236" s="123"/>
      <c r="CA236" s="129"/>
      <c r="CB236" s="129"/>
      <c r="CC236" s="129"/>
      <c r="CD236" s="134"/>
      <c r="CE236" s="133"/>
      <c r="CF236" s="133"/>
      <c r="CG236" s="133"/>
      <c r="CH236" s="133"/>
      <c r="CI236" s="133"/>
      <c r="CJ236" s="135"/>
      <c r="CK236" s="122"/>
      <c r="CL236" s="129"/>
      <c r="CM236" s="122"/>
      <c r="CN236" s="129"/>
      <c r="CO236" s="122"/>
      <c r="CP236" s="129"/>
      <c r="CQ236" s="133"/>
      <c r="CR236" s="122"/>
      <c r="CS236" s="129"/>
      <c r="CT236" s="133"/>
      <c r="CU236" s="122"/>
      <c r="CV236" s="123"/>
      <c r="CW236" s="214"/>
      <c r="CX236" s="122"/>
      <c r="CY236" s="129"/>
      <c r="CZ236" s="122"/>
      <c r="DA236" s="129"/>
      <c r="DB236" s="122"/>
      <c r="DC236" s="129"/>
      <c r="DD236" s="122"/>
      <c r="DE236" s="124"/>
    </row>
    <row r="237" spans="1:109" outlineLevel="2">
      <c r="A237" s="122"/>
      <c r="B237" s="138">
        <v>1.2083333333333399</v>
      </c>
      <c r="C237" s="123"/>
      <c r="D237" s="123"/>
      <c r="E237" s="123"/>
      <c r="F237" s="123"/>
      <c r="G237" s="124"/>
      <c r="H237" s="122"/>
      <c r="I237" s="123"/>
      <c r="J237" s="123"/>
      <c r="K237" s="128"/>
      <c r="L237" s="123"/>
      <c r="M237" s="123"/>
      <c r="N237" s="123"/>
      <c r="O237" s="123"/>
      <c r="P237" s="123"/>
      <c r="Q237" s="125"/>
      <c r="R237" s="122"/>
      <c r="S237" s="123"/>
      <c r="T237" s="123"/>
      <c r="U237" s="128"/>
      <c r="V237" s="123"/>
      <c r="W237" s="126"/>
      <c r="X237" s="123"/>
      <c r="Y237" s="123"/>
      <c r="Z237" s="124"/>
      <c r="AA237" s="127"/>
      <c r="AB237" s="201"/>
      <c r="AC237" s="201"/>
      <c r="AD237" s="201"/>
      <c r="AE237" s="201"/>
      <c r="AF237" s="123"/>
      <c r="AG237" s="123"/>
      <c r="AH237" s="123"/>
      <c r="AI237" s="123"/>
      <c r="AJ237" s="124"/>
      <c r="AK237" s="122"/>
      <c r="AL237" s="127"/>
      <c r="AM237" s="123"/>
      <c r="AN237" s="123"/>
      <c r="AO237" s="123"/>
      <c r="AP237" s="173"/>
      <c r="AQ237" s="123"/>
      <c r="AR237" s="123"/>
      <c r="AS237" s="129"/>
      <c r="AT237" s="122"/>
      <c r="AU237" s="129"/>
      <c r="AV237" s="130"/>
      <c r="AW237" s="131"/>
      <c r="AX237" s="130"/>
      <c r="AY237" s="132"/>
      <c r="AZ237" s="132"/>
      <c r="BA237" s="123"/>
      <c r="BB237" s="124"/>
      <c r="BC237" s="122"/>
      <c r="BD237" s="123"/>
      <c r="BE237" s="123"/>
      <c r="BF237" s="129"/>
      <c r="BG237" s="122"/>
      <c r="BH237" s="123"/>
      <c r="BI237" s="129"/>
      <c r="BJ237" s="122"/>
      <c r="BK237" s="123"/>
      <c r="BL237" s="129"/>
      <c r="BM237" s="133"/>
      <c r="BN237" s="133"/>
      <c r="BO237" s="133"/>
      <c r="BP237" s="122"/>
      <c r="BQ237" s="123"/>
      <c r="BR237" s="124"/>
      <c r="BS237" s="122"/>
      <c r="BT237" s="123"/>
      <c r="BU237" s="123"/>
      <c r="BV237" s="123"/>
      <c r="BW237" s="123"/>
      <c r="BX237" s="134"/>
      <c r="BY237" s="122"/>
      <c r="BZ237" s="123"/>
      <c r="CA237" s="129"/>
      <c r="CB237" s="129"/>
      <c r="CC237" s="129"/>
      <c r="CD237" s="134"/>
      <c r="CE237" s="133"/>
      <c r="CF237" s="133"/>
      <c r="CG237" s="133"/>
      <c r="CH237" s="133"/>
      <c r="CI237" s="133"/>
      <c r="CJ237" s="135"/>
      <c r="CK237" s="122"/>
      <c r="CL237" s="129"/>
      <c r="CM237" s="122"/>
      <c r="CN237" s="129"/>
      <c r="CO237" s="122"/>
      <c r="CP237" s="129"/>
      <c r="CQ237" s="133"/>
      <c r="CR237" s="122"/>
      <c r="CS237" s="129"/>
      <c r="CT237" s="133"/>
      <c r="CU237" s="122"/>
      <c r="CV237" s="123"/>
      <c r="CW237" s="214"/>
      <c r="CX237" s="122"/>
      <c r="CY237" s="129"/>
      <c r="CZ237" s="122"/>
      <c r="DA237" s="129"/>
      <c r="DB237" s="122"/>
      <c r="DC237" s="129"/>
      <c r="DD237" s="122"/>
      <c r="DE237" s="124"/>
    </row>
    <row r="238" spans="1:109" outlineLevel="2">
      <c r="A238" s="122"/>
      <c r="B238" s="138">
        <v>1.21875</v>
      </c>
      <c r="C238" s="123"/>
      <c r="D238" s="123"/>
      <c r="E238" s="123"/>
      <c r="F238" s="123"/>
      <c r="G238" s="124"/>
      <c r="H238" s="122"/>
      <c r="I238" s="123"/>
      <c r="J238" s="123"/>
      <c r="K238" s="128"/>
      <c r="L238" s="123"/>
      <c r="M238" s="123"/>
      <c r="N238" s="123"/>
      <c r="O238" s="123"/>
      <c r="P238" s="123"/>
      <c r="Q238" s="125"/>
      <c r="R238" s="122"/>
      <c r="S238" s="123"/>
      <c r="T238" s="123"/>
      <c r="U238" s="128"/>
      <c r="V238" s="123"/>
      <c r="W238" s="126"/>
      <c r="X238" s="123"/>
      <c r="Y238" s="123"/>
      <c r="Z238" s="124"/>
      <c r="AA238" s="127"/>
      <c r="AB238" s="201"/>
      <c r="AC238" s="201"/>
      <c r="AD238" s="201"/>
      <c r="AE238" s="201"/>
      <c r="AF238" s="123"/>
      <c r="AG238" s="123"/>
      <c r="AH238" s="123"/>
      <c r="AI238" s="123"/>
      <c r="AJ238" s="124"/>
      <c r="AK238" s="122"/>
      <c r="AL238" s="127"/>
      <c r="AM238" s="123"/>
      <c r="AN238" s="123"/>
      <c r="AO238" s="123"/>
      <c r="AP238" s="173"/>
      <c r="AQ238" s="123"/>
      <c r="AR238" s="123"/>
      <c r="AS238" s="129"/>
      <c r="AT238" s="122"/>
      <c r="AU238" s="129"/>
      <c r="AV238" s="130"/>
      <c r="AW238" s="131"/>
      <c r="AX238" s="130"/>
      <c r="AY238" s="132"/>
      <c r="AZ238" s="132"/>
      <c r="BA238" s="123"/>
      <c r="BB238" s="124"/>
      <c r="BC238" s="122"/>
      <c r="BD238" s="123"/>
      <c r="BE238" s="123"/>
      <c r="BF238" s="129"/>
      <c r="BG238" s="122"/>
      <c r="BH238" s="123"/>
      <c r="BI238" s="129"/>
      <c r="BJ238" s="122"/>
      <c r="BK238" s="123"/>
      <c r="BL238" s="129"/>
      <c r="BM238" s="133"/>
      <c r="BN238" s="133"/>
      <c r="BO238" s="133"/>
      <c r="BP238" s="122"/>
      <c r="BQ238" s="123"/>
      <c r="BR238" s="124"/>
      <c r="BS238" s="122"/>
      <c r="BT238" s="123"/>
      <c r="BU238" s="123"/>
      <c r="BV238" s="123"/>
      <c r="BW238" s="123"/>
      <c r="BX238" s="134"/>
      <c r="BY238" s="122"/>
      <c r="BZ238" s="123"/>
      <c r="CA238" s="129"/>
      <c r="CB238" s="129"/>
      <c r="CC238" s="129"/>
      <c r="CD238" s="134"/>
      <c r="CE238" s="133"/>
      <c r="CF238" s="133"/>
      <c r="CG238" s="133"/>
      <c r="CH238" s="133"/>
      <c r="CI238" s="133"/>
      <c r="CJ238" s="135"/>
      <c r="CK238" s="122"/>
      <c r="CL238" s="129"/>
      <c r="CM238" s="122"/>
      <c r="CN238" s="129"/>
      <c r="CO238" s="122"/>
      <c r="CP238" s="129"/>
      <c r="CQ238" s="133"/>
      <c r="CR238" s="122"/>
      <c r="CS238" s="129"/>
      <c r="CT238" s="133"/>
      <c r="CU238" s="122"/>
      <c r="CV238" s="123"/>
      <c r="CW238" s="214"/>
      <c r="CX238" s="122"/>
      <c r="CY238" s="129"/>
      <c r="CZ238" s="122"/>
      <c r="DA238" s="129"/>
      <c r="DB238" s="122"/>
      <c r="DC238" s="129"/>
      <c r="DD238" s="122"/>
      <c r="DE238" s="124"/>
    </row>
    <row r="239" spans="1:109" outlineLevel="2">
      <c r="A239" s="122"/>
      <c r="B239" s="138">
        <v>1.2291666666666701</v>
      </c>
      <c r="C239" s="123"/>
      <c r="D239" s="123"/>
      <c r="E239" s="123"/>
      <c r="F239" s="123"/>
      <c r="G239" s="124"/>
      <c r="H239" s="122"/>
      <c r="I239" s="123"/>
      <c r="J239" s="123"/>
      <c r="K239" s="128"/>
      <c r="L239" s="123"/>
      <c r="M239" s="123"/>
      <c r="N239" s="123"/>
      <c r="O239" s="123"/>
      <c r="P239" s="123"/>
      <c r="Q239" s="125"/>
      <c r="R239" s="122"/>
      <c r="S239" s="123"/>
      <c r="T239" s="123"/>
      <c r="U239" s="128"/>
      <c r="V239" s="123"/>
      <c r="W239" s="126"/>
      <c r="X239" s="123"/>
      <c r="Y239" s="123"/>
      <c r="Z239" s="124"/>
      <c r="AA239" s="127"/>
      <c r="AB239" s="201"/>
      <c r="AC239" s="201"/>
      <c r="AD239" s="201"/>
      <c r="AE239" s="201"/>
      <c r="AF239" s="123"/>
      <c r="AG239" s="123"/>
      <c r="AH239" s="123"/>
      <c r="AI239" s="123"/>
      <c r="AJ239" s="124"/>
      <c r="AK239" s="122"/>
      <c r="AL239" s="127"/>
      <c r="AM239" s="123"/>
      <c r="AN239" s="123"/>
      <c r="AO239" s="123"/>
      <c r="AP239" s="173"/>
      <c r="AQ239" s="123"/>
      <c r="AR239" s="123"/>
      <c r="AS239" s="129"/>
      <c r="AT239" s="122"/>
      <c r="AU239" s="129"/>
      <c r="AV239" s="130"/>
      <c r="AW239" s="131"/>
      <c r="AX239" s="130"/>
      <c r="AY239" s="132"/>
      <c r="AZ239" s="132"/>
      <c r="BA239" s="123"/>
      <c r="BB239" s="124"/>
      <c r="BC239" s="122"/>
      <c r="BD239" s="123"/>
      <c r="BE239" s="123"/>
      <c r="BF239" s="129"/>
      <c r="BG239" s="122"/>
      <c r="BH239" s="123"/>
      <c r="BI239" s="129"/>
      <c r="BJ239" s="122"/>
      <c r="BK239" s="123"/>
      <c r="BL239" s="129"/>
      <c r="BM239" s="133"/>
      <c r="BN239" s="133"/>
      <c r="BO239" s="133"/>
      <c r="BP239" s="122"/>
      <c r="BQ239" s="123"/>
      <c r="BR239" s="124"/>
      <c r="BS239" s="122"/>
      <c r="BT239" s="123"/>
      <c r="BU239" s="123"/>
      <c r="BV239" s="123"/>
      <c r="BW239" s="123"/>
      <c r="BX239" s="134"/>
      <c r="BY239" s="122"/>
      <c r="BZ239" s="123"/>
      <c r="CA239" s="129"/>
      <c r="CB239" s="129"/>
      <c r="CC239" s="129"/>
      <c r="CD239" s="134"/>
      <c r="CE239" s="133"/>
      <c r="CF239" s="133"/>
      <c r="CG239" s="133"/>
      <c r="CH239" s="133"/>
      <c r="CI239" s="133"/>
      <c r="CJ239" s="135"/>
      <c r="CK239" s="122"/>
      <c r="CL239" s="129"/>
      <c r="CM239" s="122"/>
      <c r="CN239" s="129"/>
      <c r="CO239" s="122"/>
      <c r="CP239" s="129"/>
      <c r="CQ239" s="133"/>
      <c r="CR239" s="122"/>
      <c r="CS239" s="129"/>
      <c r="CT239" s="133"/>
      <c r="CU239" s="122"/>
      <c r="CV239" s="123"/>
      <c r="CW239" s="214"/>
      <c r="CX239" s="122"/>
      <c r="CY239" s="129"/>
      <c r="CZ239" s="122"/>
      <c r="DA239" s="129"/>
      <c r="DB239" s="122"/>
      <c r="DC239" s="129"/>
      <c r="DD239" s="122"/>
      <c r="DE239" s="124"/>
    </row>
    <row r="240" spans="1:109" outlineLevel="2">
      <c r="A240" s="122"/>
      <c r="B240" s="138">
        <v>1.2395833333333399</v>
      </c>
      <c r="C240" s="123"/>
      <c r="D240" s="123"/>
      <c r="E240" s="123"/>
      <c r="F240" s="123"/>
      <c r="G240" s="124"/>
      <c r="H240" s="122"/>
      <c r="I240" s="123"/>
      <c r="J240" s="123"/>
      <c r="K240" s="128"/>
      <c r="L240" s="123"/>
      <c r="M240" s="123"/>
      <c r="N240" s="123"/>
      <c r="O240" s="123"/>
      <c r="P240" s="123"/>
      <c r="Q240" s="125"/>
      <c r="R240" s="122"/>
      <c r="S240" s="123"/>
      <c r="T240" s="123"/>
      <c r="U240" s="128"/>
      <c r="V240" s="123"/>
      <c r="W240" s="126"/>
      <c r="X240" s="123"/>
      <c r="Y240" s="123"/>
      <c r="Z240" s="124"/>
      <c r="AA240" s="127"/>
      <c r="AB240" s="201"/>
      <c r="AC240" s="201"/>
      <c r="AD240" s="201"/>
      <c r="AE240" s="201"/>
      <c r="AF240" s="123"/>
      <c r="AG240" s="123"/>
      <c r="AH240" s="123"/>
      <c r="AI240" s="123"/>
      <c r="AJ240" s="124"/>
      <c r="AK240" s="122"/>
      <c r="AL240" s="127"/>
      <c r="AM240" s="123"/>
      <c r="AN240" s="123"/>
      <c r="AO240" s="123"/>
      <c r="AP240" s="173"/>
      <c r="AQ240" s="123"/>
      <c r="AR240" s="123"/>
      <c r="AS240" s="129"/>
      <c r="AT240" s="122"/>
      <c r="AU240" s="129"/>
      <c r="AV240" s="130"/>
      <c r="AW240" s="131"/>
      <c r="AX240" s="130"/>
      <c r="AY240" s="132"/>
      <c r="AZ240" s="132"/>
      <c r="BA240" s="123"/>
      <c r="BB240" s="124"/>
      <c r="BC240" s="122"/>
      <c r="BD240" s="123"/>
      <c r="BE240" s="123"/>
      <c r="BF240" s="129"/>
      <c r="BG240" s="122"/>
      <c r="BH240" s="123"/>
      <c r="BI240" s="129"/>
      <c r="BJ240" s="122"/>
      <c r="BK240" s="123"/>
      <c r="BL240" s="129"/>
      <c r="BM240" s="133"/>
      <c r="BN240" s="133"/>
      <c r="BO240" s="133"/>
      <c r="BP240" s="122"/>
      <c r="BQ240" s="123"/>
      <c r="BR240" s="124"/>
      <c r="BS240" s="122"/>
      <c r="BT240" s="123"/>
      <c r="BU240" s="123"/>
      <c r="BV240" s="123"/>
      <c r="BW240" s="123"/>
      <c r="BX240" s="134"/>
      <c r="BY240" s="122"/>
      <c r="BZ240" s="123"/>
      <c r="CA240" s="129"/>
      <c r="CB240" s="129"/>
      <c r="CC240" s="129"/>
      <c r="CD240" s="134"/>
      <c r="CE240" s="133"/>
      <c r="CF240" s="133"/>
      <c r="CG240" s="133"/>
      <c r="CH240" s="133"/>
      <c r="CI240" s="133"/>
      <c r="CJ240" s="135"/>
      <c r="CK240" s="122"/>
      <c r="CL240" s="129"/>
      <c r="CM240" s="122"/>
      <c r="CN240" s="129"/>
      <c r="CO240" s="122"/>
      <c r="CP240" s="129"/>
      <c r="CQ240" s="133"/>
      <c r="CR240" s="122"/>
      <c r="CS240" s="129"/>
      <c r="CT240" s="133"/>
      <c r="CU240" s="122"/>
      <c r="CV240" s="123"/>
      <c r="CW240" s="214"/>
      <c r="CX240" s="122"/>
      <c r="CY240" s="129"/>
      <c r="CZ240" s="122"/>
      <c r="DA240" s="129"/>
      <c r="DB240" s="122"/>
      <c r="DC240" s="129"/>
      <c r="DD240" s="122"/>
      <c r="DE240" s="124"/>
    </row>
    <row r="241" spans="1:109" outlineLevel="2">
      <c r="A241" s="122"/>
      <c r="B241" s="138">
        <v>1.25</v>
      </c>
      <c r="C241" s="123"/>
      <c r="D241" s="123"/>
      <c r="E241" s="123"/>
      <c r="F241" s="123"/>
      <c r="G241" s="124"/>
      <c r="H241" s="122"/>
      <c r="I241" s="123"/>
      <c r="J241" s="123"/>
      <c r="K241" s="128"/>
      <c r="L241" s="123"/>
      <c r="M241" s="123"/>
      <c r="N241" s="123"/>
      <c r="O241" s="123"/>
      <c r="P241" s="123"/>
      <c r="Q241" s="125"/>
      <c r="R241" s="122"/>
      <c r="S241" s="123"/>
      <c r="T241" s="123"/>
      <c r="U241" s="128"/>
      <c r="V241" s="123"/>
      <c r="W241" s="126"/>
      <c r="X241" s="123"/>
      <c r="Y241" s="123"/>
      <c r="Z241" s="124"/>
      <c r="AA241" s="127"/>
      <c r="AB241" s="201"/>
      <c r="AC241" s="201"/>
      <c r="AD241" s="201"/>
      <c r="AE241" s="201"/>
      <c r="AF241" s="123"/>
      <c r="AG241" s="123"/>
      <c r="AH241" s="123"/>
      <c r="AI241" s="123"/>
      <c r="AJ241" s="124"/>
      <c r="AK241" s="122"/>
      <c r="AL241" s="127"/>
      <c r="AM241" s="123"/>
      <c r="AN241" s="123"/>
      <c r="AO241" s="123"/>
      <c r="AP241" s="173"/>
      <c r="AQ241" s="123"/>
      <c r="AR241" s="123"/>
      <c r="AS241" s="129"/>
      <c r="AT241" s="122"/>
      <c r="AU241" s="129"/>
      <c r="AV241" s="130"/>
      <c r="AW241" s="131"/>
      <c r="AX241" s="130"/>
      <c r="AY241" s="132"/>
      <c r="AZ241" s="132"/>
      <c r="BA241" s="123"/>
      <c r="BB241" s="124"/>
      <c r="BC241" s="122"/>
      <c r="BD241" s="123"/>
      <c r="BE241" s="123"/>
      <c r="BF241" s="129"/>
      <c r="BG241" s="122"/>
      <c r="BH241" s="123"/>
      <c r="BI241" s="129"/>
      <c r="BJ241" s="122"/>
      <c r="BK241" s="123"/>
      <c r="BL241" s="129"/>
      <c r="BM241" s="133"/>
      <c r="BN241" s="133"/>
      <c r="BO241" s="133"/>
      <c r="BP241" s="122"/>
      <c r="BQ241" s="123"/>
      <c r="BR241" s="124"/>
      <c r="BS241" s="122"/>
      <c r="BT241" s="123"/>
      <c r="BU241" s="123"/>
      <c r="BV241" s="123"/>
      <c r="BW241" s="123"/>
      <c r="BX241" s="134"/>
      <c r="BY241" s="122"/>
      <c r="BZ241" s="123"/>
      <c r="CA241" s="129"/>
      <c r="CB241" s="129"/>
      <c r="CC241" s="129"/>
      <c r="CD241" s="134"/>
      <c r="CE241" s="133"/>
      <c r="CF241" s="133"/>
      <c r="CG241" s="133"/>
      <c r="CH241" s="133"/>
      <c r="CI241" s="133"/>
      <c r="CJ241" s="135"/>
      <c r="CK241" s="122"/>
      <c r="CL241" s="129"/>
      <c r="CM241" s="122"/>
      <c r="CN241" s="129"/>
      <c r="CO241" s="122"/>
      <c r="CP241" s="129"/>
      <c r="CQ241" s="133"/>
      <c r="CR241" s="122"/>
      <c r="CS241" s="129"/>
      <c r="CT241" s="133"/>
      <c r="CU241" s="122"/>
      <c r="CV241" s="123"/>
      <c r="CW241" s="214"/>
      <c r="CX241" s="122"/>
      <c r="CY241" s="129"/>
      <c r="CZ241" s="122"/>
      <c r="DA241" s="129"/>
      <c r="DB241" s="122"/>
      <c r="DC241" s="129"/>
      <c r="DD241" s="122"/>
      <c r="DE241" s="124"/>
    </row>
    <row r="242" spans="1:109" outlineLevel="2">
      <c r="A242" s="122"/>
      <c r="B242" s="138">
        <v>1.2604166666666701</v>
      </c>
      <c r="C242" s="123"/>
      <c r="D242" s="123"/>
      <c r="E242" s="123"/>
      <c r="F242" s="123"/>
      <c r="G242" s="124"/>
      <c r="H242" s="122"/>
      <c r="I242" s="123"/>
      <c r="J242" s="123"/>
      <c r="K242" s="128"/>
      <c r="L242" s="123"/>
      <c r="M242" s="123"/>
      <c r="N242" s="123"/>
      <c r="O242" s="123"/>
      <c r="P242" s="123"/>
      <c r="Q242" s="125"/>
      <c r="R242" s="122"/>
      <c r="S242" s="123"/>
      <c r="T242" s="123"/>
      <c r="U242" s="128"/>
      <c r="V242" s="123"/>
      <c r="W242" s="126"/>
      <c r="X242" s="123"/>
      <c r="Y242" s="123"/>
      <c r="Z242" s="124"/>
      <c r="AA242" s="127"/>
      <c r="AB242" s="201"/>
      <c r="AC242" s="201"/>
      <c r="AD242" s="201"/>
      <c r="AE242" s="201"/>
      <c r="AF242" s="123"/>
      <c r="AG242" s="123"/>
      <c r="AH242" s="123"/>
      <c r="AI242" s="123"/>
      <c r="AJ242" s="124"/>
      <c r="AK242" s="122"/>
      <c r="AL242" s="127"/>
      <c r="AM242" s="123"/>
      <c r="AN242" s="123"/>
      <c r="AO242" s="123"/>
      <c r="AP242" s="173"/>
      <c r="AQ242" s="123"/>
      <c r="AR242" s="123"/>
      <c r="AS242" s="129"/>
      <c r="AT242" s="122"/>
      <c r="AU242" s="129"/>
      <c r="AV242" s="130"/>
      <c r="AW242" s="131"/>
      <c r="AX242" s="130"/>
      <c r="AY242" s="132"/>
      <c r="AZ242" s="132"/>
      <c r="BA242" s="123"/>
      <c r="BB242" s="124"/>
      <c r="BC242" s="122"/>
      <c r="BD242" s="123"/>
      <c r="BE242" s="123"/>
      <c r="BF242" s="129"/>
      <c r="BG242" s="122"/>
      <c r="BH242" s="123"/>
      <c r="BI242" s="129"/>
      <c r="BJ242" s="122"/>
      <c r="BK242" s="123"/>
      <c r="BL242" s="129"/>
      <c r="BM242" s="133"/>
      <c r="BN242" s="133"/>
      <c r="BO242" s="133"/>
      <c r="BP242" s="122"/>
      <c r="BQ242" s="123"/>
      <c r="BR242" s="124"/>
      <c r="BS242" s="122"/>
      <c r="BT242" s="123"/>
      <c r="BU242" s="123"/>
      <c r="BV242" s="123"/>
      <c r="BW242" s="123"/>
      <c r="BX242" s="134"/>
      <c r="BY242" s="122"/>
      <c r="BZ242" s="123"/>
      <c r="CA242" s="129"/>
      <c r="CB242" s="129"/>
      <c r="CC242" s="129"/>
      <c r="CD242" s="134"/>
      <c r="CE242" s="133"/>
      <c r="CF242" s="133"/>
      <c r="CG242" s="133"/>
      <c r="CH242" s="133"/>
      <c r="CI242" s="133"/>
      <c r="CJ242" s="135"/>
      <c r="CK242" s="122"/>
      <c r="CL242" s="129"/>
      <c r="CM242" s="122"/>
      <c r="CN242" s="129"/>
      <c r="CO242" s="122"/>
      <c r="CP242" s="129"/>
      <c r="CQ242" s="133"/>
      <c r="CR242" s="122"/>
      <c r="CS242" s="129"/>
      <c r="CT242" s="133"/>
      <c r="CU242" s="122"/>
      <c r="CV242" s="123"/>
      <c r="CW242" s="214"/>
      <c r="CX242" s="122"/>
      <c r="CY242" s="129"/>
      <c r="CZ242" s="122"/>
      <c r="DA242" s="129"/>
      <c r="DB242" s="122"/>
      <c r="DC242" s="129"/>
      <c r="DD242" s="122"/>
      <c r="DE242" s="124"/>
    </row>
    <row r="243" spans="1:109" outlineLevel="2">
      <c r="A243" s="122"/>
      <c r="B243" s="138">
        <v>1.2708333333333399</v>
      </c>
      <c r="C243" s="123"/>
      <c r="D243" s="123"/>
      <c r="E243" s="123"/>
      <c r="F243" s="123"/>
      <c r="G243" s="124"/>
      <c r="H243" s="122"/>
      <c r="I243" s="123"/>
      <c r="J243" s="123"/>
      <c r="K243" s="128"/>
      <c r="L243" s="123"/>
      <c r="M243" s="123"/>
      <c r="N243" s="123"/>
      <c r="O243" s="123"/>
      <c r="P243" s="123"/>
      <c r="Q243" s="125"/>
      <c r="R243" s="122"/>
      <c r="S243" s="123"/>
      <c r="T243" s="123"/>
      <c r="U243" s="128"/>
      <c r="V243" s="123"/>
      <c r="W243" s="126"/>
      <c r="X243" s="123"/>
      <c r="Y243" s="123"/>
      <c r="Z243" s="124"/>
      <c r="AA243" s="127"/>
      <c r="AB243" s="201"/>
      <c r="AC243" s="201"/>
      <c r="AD243" s="201"/>
      <c r="AE243" s="201"/>
      <c r="AF243" s="123"/>
      <c r="AG243" s="123"/>
      <c r="AH243" s="123"/>
      <c r="AI243" s="123"/>
      <c r="AJ243" s="124"/>
      <c r="AK243" s="122"/>
      <c r="AL243" s="127"/>
      <c r="AM243" s="123"/>
      <c r="AN243" s="123"/>
      <c r="AO243" s="123"/>
      <c r="AP243" s="173"/>
      <c r="AQ243" s="123"/>
      <c r="AR243" s="123"/>
      <c r="AS243" s="129"/>
      <c r="AT243" s="122"/>
      <c r="AU243" s="129"/>
      <c r="AV243" s="130"/>
      <c r="AW243" s="131"/>
      <c r="AX243" s="130"/>
      <c r="AY243" s="132"/>
      <c r="AZ243" s="132"/>
      <c r="BA243" s="123"/>
      <c r="BB243" s="124"/>
      <c r="BC243" s="122"/>
      <c r="BD243" s="123"/>
      <c r="BE243" s="123"/>
      <c r="BF243" s="129"/>
      <c r="BG243" s="122"/>
      <c r="BH243" s="123"/>
      <c r="BI243" s="129"/>
      <c r="BJ243" s="122"/>
      <c r="BK243" s="123"/>
      <c r="BL243" s="129"/>
      <c r="BM243" s="133"/>
      <c r="BN243" s="133"/>
      <c r="BO243" s="133"/>
      <c r="BP243" s="122"/>
      <c r="BQ243" s="123"/>
      <c r="BR243" s="124"/>
      <c r="BS243" s="122"/>
      <c r="BT243" s="123"/>
      <c r="BU243" s="123"/>
      <c r="BV243" s="123"/>
      <c r="BW243" s="123"/>
      <c r="BX243" s="134"/>
      <c r="BY243" s="122"/>
      <c r="BZ243" s="123"/>
      <c r="CA243" s="129"/>
      <c r="CB243" s="129"/>
      <c r="CC243" s="129"/>
      <c r="CD243" s="134"/>
      <c r="CE243" s="133"/>
      <c r="CF243" s="133"/>
      <c r="CG243" s="133"/>
      <c r="CH243" s="133"/>
      <c r="CI243" s="133"/>
      <c r="CJ243" s="135"/>
      <c r="CK243" s="122"/>
      <c r="CL243" s="129"/>
      <c r="CM243" s="122"/>
      <c r="CN243" s="129"/>
      <c r="CO243" s="122"/>
      <c r="CP243" s="129"/>
      <c r="CQ243" s="133"/>
      <c r="CR243" s="122"/>
      <c r="CS243" s="129"/>
      <c r="CT243" s="133"/>
      <c r="CU243" s="122"/>
      <c r="CV243" s="123"/>
      <c r="CW243" s="214"/>
      <c r="CX243" s="122"/>
      <c r="CY243" s="129"/>
      <c r="CZ243" s="122"/>
      <c r="DA243" s="129"/>
      <c r="DB243" s="122"/>
      <c r="DC243" s="129"/>
      <c r="DD243" s="122"/>
      <c r="DE243" s="124"/>
    </row>
    <row r="244" spans="1:109" outlineLevel="2">
      <c r="A244" s="122"/>
      <c r="B244" s="138">
        <v>1.28125</v>
      </c>
      <c r="C244" s="123"/>
      <c r="D244" s="123"/>
      <c r="E244" s="123"/>
      <c r="F244" s="123"/>
      <c r="G244" s="124"/>
      <c r="H244" s="122"/>
      <c r="I244" s="123"/>
      <c r="J244" s="123"/>
      <c r="K244" s="128"/>
      <c r="L244" s="123"/>
      <c r="M244" s="123"/>
      <c r="N244" s="123"/>
      <c r="O244" s="123"/>
      <c r="P244" s="123"/>
      <c r="Q244" s="125"/>
      <c r="R244" s="122"/>
      <c r="S244" s="123"/>
      <c r="T244" s="123"/>
      <c r="U244" s="128"/>
      <c r="V244" s="123"/>
      <c r="W244" s="126"/>
      <c r="X244" s="123"/>
      <c r="Y244" s="123"/>
      <c r="Z244" s="124"/>
      <c r="AA244" s="127"/>
      <c r="AB244" s="201"/>
      <c r="AC244" s="201"/>
      <c r="AD244" s="201"/>
      <c r="AE244" s="201"/>
      <c r="AF244" s="123"/>
      <c r="AG244" s="123"/>
      <c r="AH244" s="123"/>
      <c r="AI244" s="123"/>
      <c r="AJ244" s="124"/>
      <c r="AK244" s="122"/>
      <c r="AL244" s="127"/>
      <c r="AM244" s="123"/>
      <c r="AN244" s="123"/>
      <c r="AO244" s="123"/>
      <c r="AP244" s="173"/>
      <c r="AQ244" s="123"/>
      <c r="AR244" s="123"/>
      <c r="AS244" s="129"/>
      <c r="AT244" s="122"/>
      <c r="AU244" s="129"/>
      <c r="AV244" s="130"/>
      <c r="AW244" s="131"/>
      <c r="AX244" s="130"/>
      <c r="AY244" s="132"/>
      <c r="AZ244" s="132"/>
      <c r="BA244" s="123"/>
      <c r="BB244" s="124"/>
      <c r="BC244" s="122"/>
      <c r="BD244" s="123"/>
      <c r="BE244" s="123"/>
      <c r="BF244" s="129"/>
      <c r="BG244" s="122"/>
      <c r="BH244" s="123"/>
      <c r="BI244" s="129"/>
      <c r="BJ244" s="122"/>
      <c r="BK244" s="123"/>
      <c r="BL244" s="129"/>
      <c r="BM244" s="133"/>
      <c r="BN244" s="133"/>
      <c r="BO244" s="133"/>
      <c r="BP244" s="122"/>
      <c r="BQ244" s="123"/>
      <c r="BR244" s="124"/>
      <c r="BS244" s="122"/>
      <c r="BT244" s="123"/>
      <c r="BU244" s="123"/>
      <c r="BV244" s="123"/>
      <c r="BW244" s="123"/>
      <c r="BX244" s="134"/>
      <c r="BY244" s="122"/>
      <c r="BZ244" s="123"/>
      <c r="CA244" s="129"/>
      <c r="CB244" s="129"/>
      <c r="CC244" s="129"/>
      <c r="CD244" s="134"/>
      <c r="CE244" s="133"/>
      <c r="CF244" s="133"/>
      <c r="CG244" s="133"/>
      <c r="CH244" s="133"/>
      <c r="CI244" s="133"/>
      <c r="CJ244" s="135"/>
      <c r="CK244" s="122"/>
      <c r="CL244" s="129"/>
      <c r="CM244" s="122"/>
      <c r="CN244" s="129"/>
      <c r="CO244" s="122"/>
      <c r="CP244" s="129"/>
      <c r="CQ244" s="133"/>
      <c r="CR244" s="122"/>
      <c r="CS244" s="129"/>
      <c r="CT244" s="133"/>
      <c r="CU244" s="122"/>
      <c r="CV244" s="123"/>
      <c r="CW244" s="214"/>
      <c r="CX244" s="122"/>
      <c r="CY244" s="129"/>
      <c r="CZ244" s="122"/>
      <c r="DA244" s="129"/>
      <c r="DB244" s="122"/>
      <c r="DC244" s="129"/>
      <c r="DD244" s="122"/>
      <c r="DE244" s="124"/>
    </row>
    <row r="245" spans="1:109" outlineLevel="2">
      <c r="A245" s="122"/>
      <c r="B245" s="138">
        <v>1.2916666666666701</v>
      </c>
      <c r="C245" s="123"/>
      <c r="D245" s="123"/>
      <c r="E245" s="123"/>
      <c r="F245" s="123"/>
      <c r="G245" s="124"/>
      <c r="H245" s="122"/>
      <c r="I245" s="123"/>
      <c r="J245" s="123"/>
      <c r="K245" s="128"/>
      <c r="L245" s="123"/>
      <c r="M245" s="123"/>
      <c r="N245" s="123"/>
      <c r="O245" s="123"/>
      <c r="P245" s="123"/>
      <c r="Q245" s="125"/>
      <c r="R245" s="122"/>
      <c r="S245" s="123"/>
      <c r="T245" s="123"/>
      <c r="U245" s="128"/>
      <c r="V245" s="123"/>
      <c r="W245" s="126"/>
      <c r="X245" s="123"/>
      <c r="Y245" s="123"/>
      <c r="Z245" s="124"/>
      <c r="AA245" s="127"/>
      <c r="AB245" s="201"/>
      <c r="AC245" s="201"/>
      <c r="AD245" s="201"/>
      <c r="AE245" s="201"/>
      <c r="AF245" s="123"/>
      <c r="AG245" s="123"/>
      <c r="AH245" s="123"/>
      <c r="AI245" s="123"/>
      <c r="AJ245" s="124"/>
      <c r="AK245" s="122"/>
      <c r="AL245" s="127"/>
      <c r="AM245" s="123"/>
      <c r="AN245" s="123"/>
      <c r="AO245" s="123"/>
      <c r="AP245" s="173"/>
      <c r="AQ245" s="123"/>
      <c r="AR245" s="123"/>
      <c r="AS245" s="129"/>
      <c r="AT245" s="122"/>
      <c r="AU245" s="129"/>
      <c r="AV245" s="130"/>
      <c r="AW245" s="131"/>
      <c r="AX245" s="130"/>
      <c r="AY245" s="132"/>
      <c r="AZ245" s="132"/>
      <c r="BA245" s="123"/>
      <c r="BB245" s="124"/>
      <c r="BC245" s="122"/>
      <c r="BD245" s="123"/>
      <c r="BE245" s="123"/>
      <c r="BF245" s="129"/>
      <c r="BG245" s="122"/>
      <c r="BH245" s="123"/>
      <c r="BI245" s="129"/>
      <c r="BJ245" s="122"/>
      <c r="BK245" s="123"/>
      <c r="BL245" s="129"/>
      <c r="BM245" s="133"/>
      <c r="BN245" s="133"/>
      <c r="BO245" s="133"/>
      <c r="BP245" s="122"/>
      <c r="BQ245" s="123"/>
      <c r="BR245" s="124"/>
      <c r="BS245" s="122"/>
      <c r="BT245" s="123"/>
      <c r="BU245" s="123"/>
      <c r="BV245" s="123"/>
      <c r="BW245" s="123"/>
      <c r="BX245" s="134"/>
      <c r="BY245" s="122"/>
      <c r="BZ245" s="123"/>
      <c r="CA245" s="129"/>
      <c r="CB245" s="129"/>
      <c r="CC245" s="129"/>
      <c r="CD245" s="134"/>
      <c r="CE245" s="133"/>
      <c r="CF245" s="133"/>
      <c r="CG245" s="133"/>
      <c r="CH245" s="133"/>
      <c r="CI245" s="133"/>
      <c r="CJ245" s="135"/>
      <c r="CK245" s="122"/>
      <c r="CL245" s="129"/>
      <c r="CM245" s="122"/>
      <c r="CN245" s="129"/>
      <c r="CO245" s="122"/>
      <c r="CP245" s="129"/>
      <c r="CQ245" s="133"/>
      <c r="CR245" s="122"/>
      <c r="CS245" s="129"/>
      <c r="CT245" s="133"/>
      <c r="CU245" s="122"/>
      <c r="CV245" s="123"/>
      <c r="CW245" s="214"/>
      <c r="CX245" s="122"/>
      <c r="CY245" s="129"/>
      <c r="CZ245" s="122"/>
      <c r="DA245" s="129"/>
      <c r="DB245" s="122"/>
      <c r="DC245" s="129"/>
      <c r="DD245" s="122"/>
      <c r="DE245" s="124"/>
    </row>
    <row r="246" spans="1:109" outlineLevel="2">
      <c r="A246" s="122"/>
      <c r="B246" s="138">
        <v>1.3020833333333399</v>
      </c>
      <c r="C246" s="123"/>
      <c r="D246" s="123"/>
      <c r="E246" s="123"/>
      <c r="F246" s="123"/>
      <c r="G246" s="124"/>
      <c r="H246" s="122"/>
      <c r="I246" s="123"/>
      <c r="J246" s="123"/>
      <c r="K246" s="128"/>
      <c r="L246" s="123"/>
      <c r="M246" s="123"/>
      <c r="N246" s="123"/>
      <c r="O246" s="123"/>
      <c r="P246" s="123"/>
      <c r="Q246" s="125"/>
      <c r="R246" s="122"/>
      <c r="S246" s="123"/>
      <c r="T246" s="123"/>
      <c r="U246" s="128"/>
      <c r="V246" s="123"/>
      <c r="W246" s="126"/>
      <c r="X246" s="123"/>
      <c r="Y246" s="123"/>
      <c r="Z246" s="124"/>
      <c r="AA246" s="127"/>
      <c r="AB246" s="201"/>
      <c r="AC246" s="201"/>
      <c r="AD246" s="201"/>
      <c r="AE246" s="201"/>
      <c r="AF246" s="123"/>
      <c r="AG246" s="123"/>
      <c r="AH246" s="123"/>
      <c r="AI246" s="123"/>
      <c r="AJ246" s="124"/>
      <c r="AK246" s="122"/>
      <c r="AL246" s="127"/>
      <c r="AM246" s="123"/>
      <c r="AN246" s="123"/>
      <c r="AO246" s="123"/>
      <c r="AP246" s="173"/>
      <c r="AQ246" s="123"/>
      <c r="AR246" s="123"/>
      <c r="AS246" s="129"/>
      <c r="AT246" s="122"/>
      <c r="AU246" s="129"/>
      <c r="AV246" s="130"/>
      <c r="AW246" s="131"/>
      <c r="AX246" s="130"/>
      <c r="AY246" s="132"/>
      <c r="AZ246" s="132"/>
      <c r="BA246" s="123"/>
      <c r="BB246" s="124"/>
      <c r="BC246" s="122"/>
      <c r="BD246" s="123"/>
      <c r="BE246" s="123"/>
      <c r="BF246" s="129"/>
      <c r="BG246" s="122"/>
      <c r="BH246" s="123"/>
      <c r="BI246" s="129"/>
      <c r="BJ246" s="122"/>
      <c r="BK246" s="123"/>
      <c r="BL246" s="129"/>
      <c r="BM246" s="133"/>
      <c r="BN246" s="133"/>
      <c r="BO246" s="133"/>
      <c r="BP246" s="122"/>
      <c r="BQ246" s="123"/>
      <c r="BR246" s="124"/>
      <c r="BS246" s="122"/>
      <c r="BT246" s="123"/>
      <c r="BU246" s="123"/>
      <c r="BV246" s="123"/>
      <c r="BW246" s="123"/>
      <c r="BX246" s="134"/>
      <c r="BY246" s="122"/>
      <c r="BZ246" s="123"/>
      <c r="CA246" s="129"/>
      <c r="CB246" s="129"/>
      <c r="CC246" s="129"/>
      <c r="CD246" s="134"/>
      <c r="CE246" s="133"/>
      <c r="CF246" s="133"/>
      <c r="CG246" s="133"/>
      <c r="CH246" s="133"/>
      <c r="CI246" s="133"/>
      <c r="CJ246" s="135"/>
      <c r="CK246" s="122"/>
      <c r="CL246" s="129"/>
      <c r="CM246" s="122"/>
      <c r="CN246" s="129"/>
      <c r="CO246" s="122"/>
      <c r="CP246" s="129"/>
      <c r="CQ246" s="133"/>
      <c r="CR246" s="122"/>
      <c r="CS246" s="129"/>
      <c r="CT246" s="133"/>
      <c r="CU246" s="122"/>
      <c r="CV246" s="123"/>
      <c r="CW246" s="214"/>
      <c r="CX246" s="122"/>
      <c r="CY246" s="129"/>
      <c r="CZ246" s="122"/>
      <c r="DA246" s="129"/>
      <c r="DB246" s="122"/>
      <c r="DC246" s="129"/>
      <c r="DD246" s="122"/>
      <c r="DE246" s="124"/>
    </row>
    <row r="247" spans="1:109" outlineLevel="2">
      <c r="A247" s="122"/>
      <c r="B247" s="138">
        <v>1.3125</v>
      </c>
      <c r="C247" s="123"/>
      <c r="D247" s="123"/>
      <c r="E247" s="123"/>
      <c r="F247" s="123"/>
      <c r="G247" s="124"/>
      <c r="H247" s="122"/>
      <c r="I247" s="123"/>
      <c r="J247" s="123"/>
      <c r="K247" s="128"/>
      <c r="L247" s="123"/>
      <c r="M247" s="123"/>
      <c r="N247" s="123"/>
      <c r="O247" s="123"/>
      <c r="P247" s="123"/>
      <c r="Q247" s="125"/>
      <c r="R247" s="122"/>
      <c r="S247" s="123"/>
      <c r="T247" s="123"/>
      <c r="U247" s="128"/>
      <c r="V247" s="123"/>
      <c r="W247" s="126"/>
      <c r="X247" s="123"/>
      <c r="Y247" s="123"/>
      <c r="Z247" s="124"/>
      <c r="AA247" s="127"/>
      <c r="AB247" s="201"/>
      <c r="AC247" s="201"/>
      <c r="AD247" s="201"/>
      <c r="AE247" s="201"/>
      <c r="AF247" s="123"/>
      <c r="AG247" s="123"/>
      <c r="AH247" s="123"/>
      <c r="AI247" s="123"/>
      <c r="AJ247" s="124"/>
      <c r="AK247" s="122"/>
      <c r="AL247" s="127"/>
      <c r="AM247" s="123"/>
      <c r="AN247" s="123"/>
      <c r="AO247" s="123"/>
      <c r="AP247" s="173"/>
      <c r="AQ247" s="123"/>
      <c r="AR247" s="123"/>
      <c r="AS247" s="129"/>
      <c r="AT247" s="122"/>
      <c r="AU247" s="129"/>
      <c r="AV247" s="130"/>
      <c r="AW247" s="131"/>
      <c r="AX247" s="130"/>
      <c r="AY247" s="132"/>
      <c r="AZ247" s="132"/>
      <c r="BA247" s="123"/>
      <c r="BB247" s="124"/>
      <c r="BC247" s="122"/>
      <c r="BD247" s="123"/>
      <c r="BE247" s="123"/>
      <c r="BF247" s="129"/>
      <c r="BG247" s="122"/>
      <c r="BH247" s="123"/>
      <c r="BI247" s="129"/>
      <c r="BJ247" s="122"/>
      <c r="BK247" s="123"/>
      <c r="BL247" s="129"/>
      <c r="BM247" s="133"/>
      <c r="BN247" s="133"/>
      <c r="BO247" s="133"/>
      <c r="BP247" s="122"/>
      <c r="BQ247" s="123"/>
      <c r="BR247" s="124"/>
      <c r="BS247" s="122"/>
      <c r="BT247" s="123"/>
      <c r="BU247" s="123"/>
      <c r="BV247" s="123"/>
      <c r="BW247" s="123"/>
      <c r="BX247" s="134"/>
      <c r="BY247" s="122"/>
      <c r="BZ247" s="123"/>
      <c r="CA247" s="129"/>
      <c r="CB247" s="129"/>
      <c r="CC247" s="129"/>
      <c r="CD247" s="134"/>
      <c r="CE247" s="133"/>
      <c r="CF247" s="133"/>
      <c r="CG247" s="133"/>
      <c r="CH247" s="133"/>
      <c r="CI247" s="133"/>
      <c r="CJ247" s="135"/>
      <c r="CK247" s="122"/>
      <c r="CL247" s="129"/>
      <c r="CM247" s="122"/>
      <c r="CN247" s="129"/>
      <c r="CO247" s="122"/>
      <c r="CP247" s="129"/>
      <c r="CQ247" s="133"/>
      <c r="CR247" s="122"/>
      <c r="CS247" s="129"/>
      <c r="CT247" s="133"/>
      <c r="CU247" s="122"/>
      <c r="CV247" s="123"/>
      <c r="CW247" s="214"/>
      <c r="CX247" s="122"/>
      <c r="CY247" s="129"/>
      <c r="CZ247" s="122"/>
      <c r="DA247" s="129"/>
      <c r="DB247" s="122"/>
      <c r="DC247" s="129"/>
      <c r="DD247" s="122"/>
      <c r="DE247" s="124"/>
    </row>
    <row r="248" spans="1:109" outlineLevel="2">
      <c r="A248" s="122"/>
      <c r="B248" s="138">
        <v>1.3229166666666701</v>
      </c>
      <c r="C248" s="123"/>
      <c r="D248" s="123"/>
      <c r="E248" s="123"/>
      <c r="F248" s="123"/>
      <c r="G248" s="124"/>
      <c r="H248" s="122"/>
      <c r="I248" s="123"/>
      <c r="J248" s="123"/>
      <c r="K248" s="128"/>
      <c r="L248" s="123"/>
      <c r="M248" s="123"/>
      <c r="N248" s="123"/>
      <c r="O248" s="123"/>
      <c r="P248" s="123"/>
      <c r="Q248" s="125"/>
      <c r="R248" s="122"/>
      <c r="S248" s="123"/>
      <c r="T248" s="123"/>
      <c r="U248" s="128"/>
      <c r="V248" s="123"/>
      <c r="W248" s="126"/>
      <c r="X248" s="123"/>
      <c r="Y248" s="123"/>
      <c r="Z248" s="124"/>
      <c r="AA248" s="127"/>
      <c r="AB248" s="201"/>
      <c r="AC248" s="201"/>
      <c r="AD248" s="201"/>
      <c r="AE248" s="201"/>
      <c r="AF248" s="123"/>
      <c r="AG248" s="123"/>
      <c r="AH248" s="123"/>
      <c r="AI248" s="123"/>
      <c r="AJ248" s="124"/>
      <c r="AK248" s="122"/>
      <c r="AL248" s="127"/>
      <c r="AM248" s="123"/>
      <c r="AN248" s="123"/>
      <c r="AO248" s="123"/>
      <c r="AP248" s="173"/>
      <c r="AQ248" s="123"/>
      <c r="AR248" s="123"/>
      <c r="AS248" s="129"/>
      <c r="AT248" s="122"/>
      <c r="AU248" s="129"/>
      <c r="AV248" s="130"/>
      <c r="AW248" s="131"/>
      <c r="AX248" s="130"/>
      <c r="AY248" s="132"/>
      <c r="AZ248" s="132"/>
      <c r="BA248" s="123"/>
      <c r="BB248" s="124"/>
      <c r="BC248" s="122"/>
      <c r="BD248" s="123"/>
      <c r="BE248" s="123"/>
      <c r="BF248" s="129"/>
      <c r="BG248" s="122"/>
      <c r="BH248" s="123"/>
      <c r="BI248" s="129"/>
      <c r="BJ248" s="122"/>
      <c r="BK248" s="123"/>
      <c r="BL248" s="129"/>
      <c r="BM248" s="133"/>
      <c r="BN248" s="133"/>
      <c r="BO248" s="133"/>
      <c r="BP248" s="122"/>
      <c r="BQ248" s="123"/>
      <c r="BR248" s="124"/>
      <c r="BS248" s="122"/>
      <c r="BT248" s="123"/>
      <c r="BU248" s="123"/>
      <c r="BV248" s="123"/>
      <c r="BW248" s="123"/>
      <c r="BX248" s="134"/>
      <c r="BY248" s="122"/>
      <c r="BZ248" s="123"/>
      <c r="CA248" s="129"/>
      <c r="CB248" s="129"/>
      <c r="CC248" s="129"/>
      <c r="CD248" s="134"/>
      <c r="CE248" s="133"/>
      <c r="CF248" s="133"/>
      <c r="CG248" s="133"/>
      <c r="CH248" s="133"/>
      <c r="CI248" s="133"/>
      <c r="CJ248" s="135"/>
      <c r="CK248" s="122"/>
      <c r="CL248" s="129"/>
      <c r="CM248" s="122"/>
      <c r="CN248" s="129"/>
      <c r="CO248" s="122"/>
      <c r="CP248" s="129"/>
      <c r="CQ248" s="133"/>
      <c r="CR248" s="122"/>
      <c r="CS248" s="129"/>
      <c r="CT248" s="133"/>
      <c r="CU248" s="122"/>
      <c r="CV248" s="123"/>
      <c r="CW248" s="214"/>
      <c r="CX248" s="122"/>
      <c r="CY248" s="129"/>
      <c r="CZ248" s="122"/>
      <c r="DA248" s="129"/>
      <c r="DB248" s="122"/>
      <c r="DC248" s="129"/>
      <c r="DD248" s="122"/>
      <c r="DE248" s="124"/>
    </row>
    <row r="249" spans="1:109">
      <c r="A249" s="122"/>
      <c r="B249" s="123"/>
      <c r="C249" s="123"/>
      <c r="D249" s="123"/>
      <c r="E249" s="123"/>
      <c r="F249" s="123"/>
      <c r="G249" s="124"/>
      <c r="H249" s="122"/>
      <c r="I249" s="123"/>
      <c r="J249" s="123"/>
      <c r="K249" s="128"/>
      <c r="L249" s="123"/>
      <c r="M249" s="123"/>
      <c r="N249" s="123"/>
      <c r="O249" s="123"/>
      <c r="P249" s="123"/>
      <c r="Q249" s="125"/>
      <c r="R249" s="122"/>
      <c r="S249" s="123"/>
      <c r="T249" s="123"/>
      <c r="U249" s="128"/>
      <c r="V249" s="123"/>
      <c r="W249" s="126"/>
      <c r="X249" s="123"/>
      <c r="Y249" s="123"/>
      <c r="Z249" s="124"/>
      <c r="AA249" s="127"/>
      <c r="AB249" s="201"/>
      <c r="AC249" s="201"/>
      <c r="AD249" s="201"/>
      <c r="AE249" s="201"/>
      <c r="AF249" s="123"/>
      <c r="AG249" s="123"/>
      <c r="AH249" s="123"/>
      <c r="AI249" s="123"/>
      <c r="AJ249" s="124"/>
      <c r="AK249" s="122"/>
      <c r="AL249" s="127"/>
      <c r="AM249" s="123"/>
      <c r="AN249" s="123"/>
      <c r="AO249" s="123"/>
      <c r="AP249" s="173"/>
      <c r="AQ249" s="123"/>
      <c r="AR249" s="123"/>
      <c r="AS249" s="129"/>
      <c r="AT249" s="122"/>
      <c r="AU249" s="129"/>
      <c r="AV249" s="130"/>
      <c r="AW249" s="131"/>
      <c r="AX249" s="130"/>
      <c r="AY249" s="132"/>
      <c r="AZ249" s="132"/>
      <c r="BA249" s="123"/>
      <c r="BB249" s="124"/>
      <c r="BC249" s="122"/>
      <c r="BD249" s="123"/>
      <c r="BE249" s="123"/>
      <c r="BF249" s="129"/>
      <c r="BG249" s="122"/>
      <c r="BH249" s="123"/>
      <c r="BI249" s="129"/>
      <c r="BJ249" s="122"/>
      <c r="BK249" s="123"/>
      <c r="BL249" s="129"/>
      <c r="BM249" s="133"/>
      <c r="BN249" s="133"/>
      <c r="BO249" s="133"/>
      <c r="BP249" s="122"/>
      <c r="BQ249" s="123"/>
      <c r="BR249" s="124"/>
      <c r="BS249" s="122"/>
      <c r="BT249" s="123"/>
      <c r="BU249" s="123"/>
      <c r="BV249" s="123"/>
      <c r="BW249" s="123"/>
      <c r="BX249" s="134"/>
      <c r="BY249" s="122"/>
      <c r="BZ249" s="123"/>
      <c r="CA249" s="129"/>
      <c r="CB249" s="129"/>
      <c r="CC249" s="129"/>
      <c r="CD249" s="134"/>
      <c r="CE249" s="133"/>
      <c r="CF249" s="133"/>
      <c r="CG249" s="133"/>
      <c r="CH249" s="133"/>
      <c r="CI249" s="133"/>
      <c r="CJ249" s="135"/>
      <c r="CK249" s="122"/>
      <c r="CL249" s="129"/>
      <c r="CM249" s="122"/>
      <c r="CN249" s="129"/>
      <c r="CO249" s="122"/>
      <c r="CP249" s="129"/>
      <c r="CQ249" s="133"/>
      <c r="CR249" s="122"/>
      <c r="CS249" s="129"/>
      <c r="CT249" s="133"/>
      <c r="CU249" s="122"/>
      <c r="CV249" s="123"/>
      <c r="CW249" s="214"/>
      <c r="CX249" s="122"/>
      <c r="CY249" s="129"/>
      <c r="CZ249" s="122"/>
      <c r="DA249" s="129"/>
      <c r="DB249" s="122"/>
      <c r="DC249" s="129"/>
      <c r="DD249" s="122"/>
      <c r="DE249" s="124"/>
    </row>
    <row r="250" spans="1:109">
      <c r="A250" s="122"/>
      <c r="B250" s="123"/>
      <c r="C250" s="123"/>
      <c r="D250" s="123"/>
      <c r="E250" s="123"/>
      <c r="F250" s="123"/>
      <c r="G250" s="124"/>
      <c r="H250" s="122"/>
      <c r="I250" s="123"/>
      <c r="J250" s="123"/>
      <c r="K250" s="128"/>
      <c r="L250" s="123"/>
      <c r="M250" s="123"/>
      <c r="N250" s="123"/>
      <c r="O250" s="123"/>
      <c r="P250" s="123"/>
      <c r="Q250" s="125"/>
      <c r="R250" s="122"/>
      <c r="S250" s="123"/>
      <c r="T250" s="123"/>
      <c r="U250" s="128"/>
      <c r="V250" s="123"/>
      <c r="W250" s="126"/>
      <c r="X250" s="123"/>
      <c r="Y250" s="123"/>
      <c r="Z250" s="124"/>
      <c r="AA250" s="127"/>
      <c r="AB250" s="201"/>
      <c r="AC250" s="201"/>
      <c r="AD250" s="201"/>
      <c r="AE250" s="201"/>
      <c r="AF250" s="123"/>
      <c r="AG250" s="123"/>
      <c r="AH250" s="123"/>
      <c r="AI250" s="123"/>
      <c r="AJ250" s="124"/>
      <c r="AK250" s="122"/>
      <c r="AL250" s="127"/>
      <c r="AM250" s="123"/>
      <c r="AN250" s="123"/>
      <c r="AO250" s="123"/>
      <c r="AP250" s="173"/>
      <c r="AQ250" s="123"/>
      <c r="AR250" s="123"/>
      <c r="AS250" s="129"/>
      <c r="AT250" s="122"/>
      <c r="AU250" s="129"/>
      <c r="AV250" s="130"/>
      <c r="AW250" s="131"/>
      <c r="AX250" s="130"/>
      <c r="AY250" s="132"/>
      <c r="AZ250" s="132"/>
      <c r="BA250" s="123"/>
      <c r="BB250" s="124"/>
      <c r="BC250" s="122"/>
      <c r="BD250" s="123"/>
      <c r="BE250" s="123"/>
      <c r="BF250" s="129"/>
      <c r="BG250" s="122"/>
      <c r="BH250" s="123"/>
      <c r="BI250" s="129"/>
      <c r="BJ250" s="122"/>
      <c r="BK250" s="123"/>
      <c r="BL250" s="129"/>
      <c r="BM250" s="133"/>
      <c r="BN250" s="133"/>
      <c r="BO250" s="133"/>
      <c r="BP250" s="122"/>
      <c r="BQ250" s="123"/>
      <c r="BR250" s="124"/>
      <c r="BS250" s="122"/>
      <c r="BT250" s="123"/>
      <c r="BU250" s="123"/>
      <c r="BV250" s="123"/>
      <c r="BW250" s="123"/>
      <c r="BX250" s="134"/>
      <c r="BY250" s="122"/>
      <c r="BZ250" s="123"/>
      <c r="CA250" s="129"/>
      <c r="CB250" s="129"/>
      <c r="CC250" s="129"/>
      <c r="CD250" s="134"/>
      <c r="CE250" s="133"/>
      <c r="CF250" s="133"/>
      <c r="CG250" s="133"/>
      <c r="CH250" s="133"/>
      <c r="CI250" s="133"/>
      <c r="CJ250" s="135"/>
      <c r="CK250" s="122"/>
      <c r="CL250" s="129"/>
      <c r="CM250" s="122"/>
      <c r="CN250" s="129"/>
      <c r="CO250" s="122"/>
      <c r="CP250" s="129"/>
      <c r="CQ250" s="133"/>
      <c r="CR250" s="122"/>
      <c r="CS250" s="129"/>
      <c r="CT250" s="133"/>
      <c r="CU250" s="122"/>
      <c r="CV250" s="123"/>
      <c r="CW250" s="214"/>
      <c r="CX250" s="122"/>
      <c r="CY250" s="129"/>
      <c r="CZ250" s="122"/>
      <c r="DA250" s="129"/>
      <c r="DB250" s="122"/>
      <c r="DC250" s="129"/>
      <c r="DD250" s="122"/>
      <c r="DE250" s="124"/>
    </row>
    <row r="251" spans="1:109">
      <c r="A251" s="122"/>
      <c r="B251" s="123"/>
      <c r="C251" s="123"/>
      <c r="D251" s="123"/>
      <c r="E251" s="123"/>
      <c r="F251" s="123"/>
      <c r="G251" s="124"/>
      <c r="H251" s="122"/>
      <c r="I251" s="123"/>
      <c r="J251" s="123"/>
      <c r="K251" s="128"/>
      <c r="L251" s="123"/>
      <c r="M251" s="123"/>
      <c r="N251" s="123"/>
      <c r="O251" s="123"/>
      <c r="P251" s="123"/>
      <c r="Q251" s="125"/>
      <c r="R251" s="122"/>
      <c r="S251" s="123"/>
      <c r="T251" s="123"/>
      <c r="U251" s="128"/>
      <c r="V251" s="123"/>
      <c r="W251" s="126"/>
      <c r="X251" s="123"/>
      <c r="Y251" s="123"/>
      <c r="Z251" s="124"/>
      <c r="AA251" s="127"/>
      <c r="AB251" s="201"/>
      <c r="AC251" s="201"/>
      <c r="AD251" s="201"/>
      <c r="AE251" s="201"/>
      <c r="AF251" s="123"/>
      <c r="AG251" s="123"/>
      <c r="AH251" s="123"/>
      <c r="AI251" s="123"/>
      <c r="AJ251" s="124"/>
      <c r="AK251" s="122"/>
      <c r="AL251" s="127"/>
      <c r="AM251" s="123"/>
      <c r="AN251" s="123"/>
      <c r="AO251" s="123"/>
      <c r="AP251" s="173"/>
      <c r="AQ251" s="123"/>
      <c r="AR251" s="123"/>
      <c r="AS251" s="129"/>
      <c r="AT251" s="122"/>
      <c r="AU251" s="129"/>
      <c r="AV251" s="130"/>
      <c r="AW251" s="131"/>
      <c r="AX251" s="130"/>
      <c r="AY251" s="132"/>
      <c r="AZ251" s="132"/>
      <c r="BA251" s="123"/>
      <c r="BB251" s="124"/>
      <c r="BC251" s="122"/>
      <c r="BD251" s="123"/>
      <c r="BE251" s="123"/>
      <c r="BF251" s="129"/>
      <c r="BG251" s="122"/>
      <c r="BH251" s="123"/>
      <c r="BI251" s="129"/>
      <c r="BJ251" s="122"/>
      <c r="BK251" s="123"/>
      <c r="BL251" s="129"/>
      <c r="BM251" s="133"/>
      <c r="BN251" s="133"/>
      <c r="BO251" s="133"/>
      <c r="BP251" s="122"/>
      <c r="BQ251" s="123"/>
      <c r="BR251" s="124"/>
      <c r="BS251" s="122"/>
      <c r="BT251" s="123"/>
      <c r="BU251" s="123"/>
      <c r="BV251" s="123"/>
      <c r="BW251" s="123"/>
      <c r="BX251" s="134"/>
      <c r="BY251" s="122"/>
      <c r="BZ251" s="123"/>
      <c r="CA251" s="129"/>
      <c r="CB251" s="129"/>
      <c r="CC251" s="129"/>
      <c r="CD251" s="134"/>
      <c r="CE251" s="133"/>
      <c r="CF251" s="133"/>
      <c r="CG251" s="133"/>
      <c r="CH251" s="133"/>
      <c r="CI251" s="133"/>
      <c r="CJ251" s="135"/>
      <c r="CK251" s="122"/>
      <c r="CL251" s="129"/>
      <c r="CM251" s="122"/>
      <c r="CN251" s="129"/>
      <c r="CO251" s="122"/>
      <c r="CP251" s="129"/>
      <c r="CQ251" s="133"/>
      <c r="CR251" s="122"/>
      <c r="CS251" s="129"/>
      <c r="CT251" s="133"/>
      <c r="CU251" s="122"/>
      <c r="CV251" s="123"/>
      <c r="CW251" s="214"/>
      <c r="CX251" s="122"/>
      <c r="CY251" s="129"/>
      <c r="CZ251" s="122"/>
      <c r="DA251" s="129"/>
      <c r="DB251" s="122"/>
      <c r="DC251" s="129"/>
      <c r="DD251" s="122"/>
      <c r="DE251" s="124"/>
    </row>
    <row r="252" spans="1:109">
      <c r="A252" s="122"/>
      <c r="B252" s="123"/>
      <c r="C252" s="123"/>
      <c r="D252" s="123"/>
      <c r="E252" s="123"/>
      <c r="F252" s="123"/>
      <c r="G252" s="124"/>
      <c r="H252" s="122"/>
      <c r="I252" s="123"/>
      <c r="J252" s="123"/>
      <c r="K252" s="128"/>
      <c r="L252" s="123"/>
      <c r="M252" s="123"/>
      <c r="N252" s="123"/>
      <c r="O252" s="123"/>
      <c r="P252" s="123"/>
      <c r="Q252" s="125"/>
      <c r="R252" s="122"/>
      <c r="S252" s="123"/>
      <c r="T252" s="123"/>
      <c r="U252" s="128"/>
      <c r="V252" s="123"/>
      <c r="W252" s="126"/>
      <c r="X252" s="123"/>
      <c r="Y252" s="123"/>
      <c r="Z252" s="124"/>
      <c r="AA252" s="127"/>
      <c r="AB252" s="201"/>
      <c r="AC252" s="201"/>
      <c r="AD252" s="201"/>
      <c r="AE252" s="201"/>
      <c r="AF252" s="123"/>
      <c r="AG252" s="123"/>
      <c r="AH252" s="123"/>
      <c r="AI252" s="123"/>
      <c r="AJ252" s="124"/>
      <c r="AK252" s="122"/>
      <c r="AL252" s="127"/>
      <c r="AM252" s="123"/>
      <c r="AN252" s="123"/>
      <c r="AO252" s="123"/>
      <c r="AP252" s="173"/>
      <c r="AQ252" s="123"/>
      <c r="AR252" s="123"/>
      <c r="AS252" s="129"/>
      <c r="AT252" s="122"/>
      <c r="AU252" s="129"/>
      <c r="AV252" s="130"/>
      <c r="AW252" s="131"/>
      <c r="AX252" s="130"/>
      <c r="AY252" s="132"/>
      <c r="AZ252" s="132"/>
      <c r="BA252" s="123"/>
      <c r="BB252" s="124"/>
      <c r="BC252" s="122"/>
      <c r="BD252" s="123"/>
      <c r="BE252" s="123"/>
      <c r="BF252" s="129"/>
      <c r="BG252" s="122"/>
      <c r="BH252" s="123"/>
      <c r="BI252" s="129"/>
      <c r="BJ252" s="122"/>
      <c r="BK252" s="123"/>
      <c r="BL252" s="129"/>
      <c r="BM252" s="133"/>
      <c r="BN252" s="133"/>
      <c r="BO252" s="133"/>
      <c r="BP252" s="122"/>
      <c r="BQ252" s="123"/>
      <c r="BR252" s="124"/>
      <c r="BS252" s="122"/>
      <c r="BT252" s="123"/>
      <c r="BU252" s="123"/>
      <c r="BV252" s="123"/>
      <c r="BW252" s="123"/>
      <c r="BX252" s="134"/>
      <c r="BY252" s="122"/>
      <c r="BZ252" s="123"/>
      <c r="CA252" s="129"/>
      <c r="CB252" s="129"/>
      <c r="CC252" s="129"/>
      <c r="CD252" s="134"/>
      <c r="CE252" s="133"/>
      <c r="CF252" s="133"/>
      <c r="CG252" s="133"/>
      <c r="CH252" s="133"/>
      <c r="CI252" s="133"/>
      <c r="CJ252" s="135"/>
      <c r="CK252" s="122"/>
      <c r="CL252" s="129"/>
      <c r="CM252" s="122"/>
      <c r="CN252" s="129"/>
      <c r="CO252" s="122"/>
      <c r="CP252" s="129"/>
      <c r="CQ252" s="133"/>
      <c r="CR252" s="122"/>
      <c r="CS252" s="129"/>
      <c r="CT252" s="133"/>
      <c r="CU252" s="122"/>
      <c r="CV252" s="123"/>
      <c r="CW252" s="214"/>
      <c r="CX252" s="122"/>
      <c r="CY252" s="129"/>
      <c r="CZ252" s="122"/>
      <c r="DA252" s="129"/>
      <c r="DB252" s="122"/>
      <c r="DC252" s="129"/>
      <c r="DD252" s="122"/>
      <c r="DE252" s="124"/>
    </row>
    <row r="253" spans="1:109">
      <c r="A253" s="122"/>
      <c r="B253" s="123"/>
      <c r="C253" s="123"/>
      <c r="D253" s="123"/>
      <c r="E253" s="123"/>
      <c r="F253" s="123"/>
      <c r="G253" s="124"/>
      <c r="H253" s="122"/>
      <c r="I253" s="123"/>
      <c r="J253" s="123"/>
      <c r="K253" s="128"/>
      <c r="L253" s="123"/>
      <c r="M253" s="123"/>
      <c r="N253" s="123"/>
      <c r="O253" s="123"/>
      <c r="P253" s="123"/>
      <c r="Q253" s="125"/>
      <c r="R253" s="122"/>
      <c r="S253" s="123"/>
      <c r="T253" s="123"/>
      <c r="U253" s="128"/>
      <c r="V253" s="123"/>
      <c r="W253" s="126"/>
      <c r="X253" s="123"/>
      <c r="Y253" s="123"/>
      <c r="Z253" s="124"/>
      <c r="AA253" s="127"/>
      <c r="AB253" s="201"/>
      <c r="AC253" s="201"/>
      <c r="AD253" s="201"/>
      <c r="AE253" s="201"/>
      <c r="AF253" s="123"/>
      <c r="AG253" s="123"/>
      <c r="AH253" s="123"/>
      <c r="AI253" s="123"/>
      <c r="AJ253" s="124"/>
      <c r="AK253" s="122"/>
      <c r="AL253" s="127"/>
      <c r="AM253" s="123"/>
      <c r="AN253" s="123"/>
      <c r="AO253" s="123"/>
      <c r="AP253" s="173"/>
      <c r="AQ253" s="123"/>
      <c r="AR253" s="123"/>
      <c r="AS253" s="129"/>
      <c r="AT253" s="122"/>
      <c r="AU253" s="129"/>
      <c r="AV253" s="130"/>
      <c r="AW253" s="131"/>
      <c r="AX253" s="130"/>
      <c r="AY253" s="132"/>
      <c r="AZ253" s="132"/>
      <c r="BA253" s="123"/>
      <c r="BB253" s="124"/>
      <c r="BC253" s="122"/>
      <c r="BD253" s="123"/>
      <c r="BE253" s="123"/>
      <c r="BF253" s="129"/>
      <c r="BG253" s="122"/>
      <c r="BH253" s="123"/>
      <c r="BI253" s="129"/>
      <c r="BJ253" s="122"/>
      <c r="BK253" s="123"/>
      <c r="BL253" s="129"/>
      <c r="BM253" s="133"/>
      <c r="BN253" s="133"/>
      <c r="BO253" s="133"/>
      <c r="BP253" s="122"/>
      <c r="BQ253" s="123"/>
      <c r="BR253" s="124"/>
      <c r="BS253" s="122"/>
      <c r="BT253" s="123"/>
      <c r="BU253" s="123"/>
      <c r="BV253" s="123"/>
      <c r="BW253" s="123"/>
      <c r="BX253" s="134"/>
      <c r="BY253" s="122"/>
      <c r="BZ253" s="123"/>
      <c r="CA253" s="129"/>
      <c r="CB253" s="129"/>
      <c r="CC253" s="129"/>
      <c r="CD253" s="134"/>
      <c r="CE253" s="133"/>
      <c r="CF253" s="133"/>
      <c r="CG253" s="133"/>
      <c r="CH253" s="133"/>
      <c r="CI253" s="133"/>
      <c r="CJ253" s="135"/>
      <c r="CK253" s="122"/>
      <c r="CL253" s="129"/>
      <c r="CM253" s="122"/>
      <c r="CN253" s="129"/>
      <c r="CO253" s="122"/>
      <c r="CP253" s="129"/>
      <c r="CQ253" s="133"/>
      <c r="CR253" s="122"/>
      <c r="CS253" s="129"/>
      <c r="CT253" s="133"/>
      <c r="CU253" s="122"/>
      <c r="CV253" s="123"/>
      <c r="CW253" s="214"/>
      <c r="CX253" s="122"/>
      <c r="CY253" s="129"/>
      <c r="CZ253" s="122"/>
      <c r="DA253" s="129"/>
      <c r="DB253" s="122"/>
      <c r="DC253" s="129"/>
      <c r="DD253" s="122"/>
      <c r="DE253" s="124"/>
    </row>
    <row r="254" spans="1:109">
      <c r="A254" s="122"/>
      <c r="B254" s="123"/>
      <c r="C254" s="123"/>
      <c r="D254" s="123"/>
      <c r="E254" s="123"/>
      <c r="F254" s="123"/>
      <c r="G254" s="124"/>
      <c r="H254" s="122"/>
      <c r="I254" s="123"/>
      <c r="J254" s="123"/>
      <c r="K254" s="128"/>
      <c r="L254" s="123"/>
      <c r="M254" s="123"/>
      <c r="N254" s="123"/>
      <c r="O254" s="123"/>
      <c r="P254" s="123"/>
      <c r="Q254" s="125"/>
      <c r="R254" s="122"/>
      <c r="S254" s="123"/>
      <c r="T254" s="123"/>
      <c r="U254" s="128"/>
      <c r="V254" s="123"/>
      <c r="W254" s="126"/>
      <c r="X254" s="123"/>
      <c r="Y254" s="123"/>
      <c r="Z254" s="124"/>
      <c r="AA254" s="127"/>
      <c r="AB254" s="201"/>
      <c r="AC254" s="201"/>
      <c r="AD254" s="201"/>
      <c r="AE254" s="201"/>
      <c r="AF254" s="123"/>
      <c r="AG254" s="123"/>
      <c r="AH254" s="123"/>
      <c r="AI254" s="123"/>
      <c r="AJ254" s="124"/>
      <c r="AK254" s="122"/>
      <c r="AL254" s="127"/>
      <c r="AM254" s="123"/>
      <c r="AN254" s="123"/>
      <c r="AO254" s="123"/>
      <c r="AP254" s="173"/>
      <c r="AQ254" s="123"/>
      <c r="AR254" s="123"/>
      <c r="AS254" s="129"/>
      <c r="AT254" s="122"/>
      <c r="AU254" s="129"/>
      <c r="AV254" s="130"/>
      <c r="AW254" s="131"/>
      <c r="AX254" s="130"/>
      <c r="AY254" s="132"/>
      <c r="AZ254" s="132"/>
      <c r="BA254" s="123"/>
      <c r="BB254" s="124"/>
      <c r="BC254" s="122"/>
      <c r="BD254" s="123"/>
      <c r="BE254" s="123"/>
      <c r="BF254" s="129"/>
      <c r="BG254" s="122"/>
      <c r="BH254" s="123"/>
      <c r="BI254" s="129"/>
      <c r="BJ254" s="122"/>
      <c r="BK254" s="123"/>
      <c r="BL254" s="129"/>
      <c r="BM254" s="133"/>
      <c r="BN254" s="133"/>
      <c r="BO254" s="133"/>
      <c r="BP254" s="122"/>
      <c r="BQ254" s="123"/>
      <c r="BR254" s="124"/>
      <c r="BS254" s="122"/>
      <c r="BT254" s="123"/>
      <c r="BU254" s="123"/>
      <c r="BV254" s="123"/>
      <c r="BW254" s="123"/>
      <c r="BX254" s="134"/>
      <c r="BY254" s="122"/>
      <c r="BZ254" s="123"/>
      <c r="CA254" s="129"/>
      <c r="CB254" s="129"/>
      <c r="CC254" s="129"/>
      <c r="CD254" s="134"/>
      <c r="CE254" s="133"/>
      <c r="CF254" s="133"/>
      <c r="CG254" s="133"/>
      <c r="CH254" s="133"/>
      <c r="CI254" s="133"/>
      <c r="CJ254" s="135"/>
      <c r="CK254" s="122"/>
      <c r="CL254" s="129"/>
      <c r="CM254" s="122"/>
      <c r="CN254" s="129"/>
      <c r="CO254" s="122"/>
      <c r="CP254" s="129"/>
      <c r="CQ254" s="133"/>
      <c r="CR254" s="122"/>
      <c r="CS254" s="129"/>
      <c r="CT254" s="133"/>
      <c r="CU254" s="122"/>
      <c r="CV254" s="123"/>
      <c r="CW254" s="214"/>
      <c r="CX254" s="122"/>
      <c r="CY254" s="129"/>
      <c r="CZ254" s="122"/>
      <c r="DA254" s="129"/>
      <c r="DB254" s="122"/>
      <c r="DC254" s="129"/>
      <c r="DD254" s="122"/>
      <c r="DE254" s="124"/>
    </row>
    <row r="255" spans="1:109">
      <c r="A255" s="122"/>
      <c r="B255" s="123"/>
      <c r="C255" s="123"/>
      <c r="D255" s="123"/>
      <c r="E255" s="123"/>
      <c r="F255" s="123"/>
      <c r="G255" s="124"/>
      <c r="H255" s="122"/>
      <c r="I255" s="123"/>
      <c r="J255" s="123"/>
      <c r="K255" s="128"/>
      <c r="L255" s="123"/>
      <c r="M255" s="123"/>
      <c r="N255" s="123"/>
      <c r="O255" s="123"/>
      <c r="P255" s="123"/>
      <c r="Q255" s="125"/>
      <c r="R255" s="122"/>
      <c r="S255" s="123"/>
      <c r="T255" s="123"/>
      <c r="U255" s="128"/>
      <c r="V255" s="123"/>
      <c r="W255" s="126"/>
      <c r="X255" s="123"/>
      <c r="Y255" s="123"/>
      <c r="Z255" s="124"/>
      <c r="AA255" s="127"/>
      <c r="AB255" s="201"/>
      <c r="AC255" s="201"/>
      <c r="AD255" s="201"/>
      <c r="AE255" s="201"/>
      <c r="AF255" s="123"/>
      <c r="AG255" s="123"/>
      <c r="AH255" s="123"/>
      <c r="AI255" s="123"/>
      <c r="AJ255" s="124"/>
      <c r="AK255" s="122"/>
      <c r="AL255" s="127"/>
      <c r="AM255" s="123"/>
      <c r="AN255" s="123"/>
      <c r="AO255" s="123"/>
      <c r="AP255" s="173"/>
      <c r="AQ255" s="123"/>
      <c r="AR255" s="123"/>
      <c r="AS255" s="129"/>
      <c r="AT255" s="122"/>
      <c r="AU255" s="129"/>
      <c r="AV255" s="130"/>
      <c r="AW255" s="131"/>
      <c r="AX255" s="130"/>
      <c r="AY255" s="132"/>
      <c r="AZ255" s="132"/>
      <c r="BA255" s="123"/>
      <c r="BB255" s="124"/>
      <c r="BC255" s="122"/>
      <c r="BD255" s="123"/>
      <c r="BE255" s="123"/>
      <c r="BF255" s="129"/>
      <c r="BG255" s="122"/>
      <c r="BH255" s="123"/>
      <c r="BI255" s="129"/>
      <c r="BJ255" s="122"/>
      <c r="BK255" s="123"/>
      <c r="BL255" s="129"/>
      <c r="BM255" s="133"/>
      <c r="BN255" s="133"/>
      <c r="BO255" s="133"/>
      <c r="BP255" s="122"/>
      <c r="BQ255" s="123"/>
      <c r="BR255" s="124"/>
      <c r="BS255" s="122"/>
      <c r="BT255" s="123"/>
      <c r="BU255" s="123"/>
      <c r="BV255" s="123"/>
      <c r="BW255" s="123"/>
      <c r="BX255" s="134"/>
      <c r="BY255" s="122"/>
      <c r="BZ255" s="123"/>
      <c r="CA255" s="129"/>
      <c r="CB255" s="129"/>
      <c r="CC255" s="129"/>
      <c r="CD255" s="134"/>
      <c r="CE255" s="133"/>
      <c r="CF255" s="133"/>
      <c r="CG255" s="133"/>
      <c r="CH255" s="133"/>
      <c r="CI255" s="133"/>
      <c r="CJ255" s="135"/>
      <c r="CK255" s="122"/>
      <c r="CL255" s="129"/>
      <c r="CM255" s="122"/>
      <c r="CN255" s="129"/>
      <c r="CO255" s="122"/>
      <c r="CP255" s="129"/>
      <c r="CQ255" s="133"/>
      <c r="CR255" s="122"/>
      <c r="CS255" s="129"/>
      <c r="CT255" s="133"/>
      <c r="CU255" s="122"/>
      <c r="CV255" s="123"/>
      <c r="CW255" s="214"/>
      <c r="CX255" s="122"/>
      <c r="CY255" s="129"/>
      <c r="CZ255" s="122"/>
      <c r="DA255" s="129"/>
      <c r="DB255" s="122"/>
      <c r="DC255" s="129"/>
      <c r="DD255" s="122"/>
      <c r="DE255" s="124"/>
    </row>
    <row r="256" spans="1:109">
      <c r="A256" s="122"/>
      <c r="B256" s="123"/>
      <c r="C256" s="123"/>
      <c r="D256" s="123"/>
      <c r="E256" s="123"/>
      <c r="F256" s="123"/>
      <c r="G256" s="124"/>
      <c r="H256" s="122"/>
      <c r="I256" s="123"/>
      <c r="J256" s="123"/>
      <c r="K256" s="128"/>
      <c r="L256" s="123"/>
      <c r="M256" s="123"/>
      <c r="N256" s="123"/>
      <c r="O256" s="123"/>
      <c r="P256" s="123"/>
      <c r="Q256" s="125"/>
      <c r="R256" s="122"/>
      <c r="S256" s="123"/>
      <c r="T256" s="123"/>
      <c r="U256" s="128"/>
      <c r="V256" s="123"/>
      <c r="W256" s="126"/>
      <c r="X256" s="123"/>
      <c r="Y256" s="123"/>
      <c r="Z256" s="124"/>
      <c r="AA256" s="127"/>
      <c r="AB256" s="201"/>
      <c r="AC256" s="201"/>
      <c r="AD256" s="201"/>
      <c r="AE256" s="201"/>
      <c r="AF256" s="123"/>
      <c r="AG256" s="123"/>
      <c r="AH256" s="123"/>
      <c r="AI256" s="123"/>
      <c r="AJ256" s="124"/>
      <c r="AK256" s="122"/>
      <c r="AL256" s="127"/>
      <c r="AM256" s="123"/>
      <c r="AN256" s="123"/>
      <c r="AO256" s="123"/>
      <c r="AP256" s="173"/>
      <c r="AQ256" s="123"/>
      <c r="AR256" s="123"/>
      <c r="AS256" s="129"/>
      <c r="AT256" s="122"/>
      <c r="AU256" s="129"/>
      <c r="AV256" s="130"/>
      <c r="AW256" s="131"/>
      <c r="AX256" s="130"/>
      <c r="AY256" s="132"/>
      <c r="AZ256" s="132"/>
      <c r="BA256" s="123"/>
      <c r="BB256" s="124"/>
      <c r="BC256" s="122"/>
      <c r="BD256" s="123"/>
      <c r="BE256" s="123"/>
      <c r="BF256" s="129"/>
      <c r="BG256" s="122"/>
      <c r="BH256" s="123"/>
      <c r="BI256" s="129"/>
      <c r="BJ256" s="122"/>
      <c r="BK256" s="123"/>
      <c r="BL256" s="129"/>
      <c r="BM256" s="133"/>
      <c r="BN256" s="133"/>
      <c r="BO256" s="133"/>
      <c r="BP256" s="122"/>
      <c r="BQ256" s="123"/>
      <c r="BR256" s="124"/>
      <c r="BS256" s="122"/>
      <c r="BT256" s="123"/>
      <c r="BU256" s="123"/>
      <c r="BV256" s="123"/>
      <c r="BW256" s="123"/>
      <c r="BX256" s="134"/>
      <c r="BY256" s="122"/>
      <c r="BZ256" s="123"/>
      <c r="CA256" s="129"/>
      <c r="CB256" s="129"/>
      <c r="CC256" s="129"/>
      <c r="CD256" s="134"/>
      <c r="CE256" s="133"/>
      <c r="CF256" s="133"/>
      <c r="CG256" s="133"/>
      <c r="CH256" s="133"/>
      <c r="CI256" s="133"/>
      <c r="CJ256" s="135"/>
      <c r="CK256" s="122"/>
      <c r="CL256" s="129"/>
      <c r="CM256" s="122"/>
      <c r="CN256" s="129"/>
      <c r="CO256" s="122"/>
      <c r="CP256" s="129"/>
      <c r="CQ256" s="133"/>
      <c r="CR256" s="122"/>
      <c r="CS256" s="129"/>
      <c r="CT256" s="133"/>
      <c r="CU256" s="122"/>
      <c r="CV256" s="123"/>
      <c r="CW256" s="214"/>
      <c r="CX256" s="122"/>
      <c r="CY256" s="129"/>
      <c r="CZ256" s="122"/>
      <c r="DA256" s="129"/>
      <c r="DB256" s="122"/>
      <c r="DC256" s="129"/>
      <c r="DD256" s="122"/>
      <c r="DE256" s="124"/>
    </row>
    <row r="257" spans="1:109">
      <c r="A257" s="122"/>
      <c r="B257" s="123"/>
      <c r="C257" s="123"/>
      <c r="D257" s="123"/>
      <c r="E257" s="123"/>
      <c r="F257" s="123"/>
      <c r="G257" s="124"/>
      <c r="H257" s="122"/>
      <c r="I257" s="123"/>
      <c r="J257" s="123"/>
      <c r="K257" s="128"/>
      <c r="L257" s="123"/>
      <c r="M257" s="123"/>
      <c r="N257" s="123"/>
      <c r="O257" s="123"/>
      <c r="P257" s="123"/>
      <c r="Q257" s="125"/>
      <c r="R257" s="122"/>
      <c r="S257" s="123"/>
      <c r="T257" s="123"/>
      <c r="U257" s="128"/>
      <c r="V257" s="123"/>
      <c r="W257" s="126"/>
      <c r="X257" s="123"/>
      <c r="Y257" s="123"/>
      <c r="Z257" s="124"/>
      <c r="AA257" s="127"/>
      <c r="AB257" s="201"/>
      <c r="AC257" s="201"/>
      <c r="AD257" s="201"/>
      <c r="AE257" s="201"/>
      <c r="AF257" s="123"/>
      <c r="AG257" s="123"/>
      <c r="AH257" s="123"/>
      <c r="AI257" s="123"/>
      <c r="AJ257" s="124"/>
      <c r="AK257" s="122"/>
      <c r="AL257" s="127"/>
      <c r="AM257" s="123"/>
      <c r="AN257" s="123"/>
      <c r="AO257" s="123"/>
      <c r="AP257" s="173"/>
      <c r="AQ257" s="123"/>
      <c r="AR257" s="123"/>
      <c r="AS257" s="129"/>
      <c r="AT257" s="122"/>
      <c r="AU257" s="129"/>
      <c r="AV257" s="130"/>
      <c r="AW257" s="131"/>
      <c r="AX257" s="130"/>
      <c r="AY257" s="132"/>
      <c r="AZ257" s="132"/>
      <c r="BA257" s="123"/>
      <c r="BB257" s="124"/>
      <c r="BC257" s="122"/>
      <c r="BD257" s="123"/>
      <c r="BE257" s="123"/>
      <c r="BF257" s="129"/>
      <c r="BG257" s="122"/>
      <c r="BH257" s="123"/>
      <c r="BI257" s="129"/>
      <c r="BJ257" s="122"/>
      <c r="BK257" s="123"/>
      <c r="BL257" s="129"/>
      <c r="BM257" s="133"/>
      <c r="BN257" s="133"/>
      <c r="BO257" s="133"/>
      <c r="BP257" s="122"/>
      <c r="BQ257" s="123"/>
      <c r="BR257" s="124"/>
      <c r="BS257" s="122"/>
      <c r="BT257" s="123"/>
      <c r="BU257" s="123"/>
      <c r="BV257" s="123"/>
      <c r="BW257" s="123"/>
      <c r="BX257" s="134"/>
      <c r="BY257" s="122"/>
      <c r="BZ257" s="123"/>
      <c r="CA257" s="129"/>
      <c r="CB257" s="129"/>
      <c r="CC257" s="129"/>
      <c r="CD257" s="134"/>
      <c r="CE257" s="133"/>
      <c r="CF257" s="133"/>
      <c r="CG257" s="133"/>
      <c r="CH257" s="133"/>
      <c r="CI257" s="133"/>
      <c r="CJ257" s="135"/>
      <c r="CK257" s="122"/>
      <c r="CL257" s="129"/>
      <c r="CM257" s="122"/>
      <c r="CN257" s="129"/>
      <c r="CO257" s="122"/>
      <c r="CP257" s="129"/>
      <c r="CQ257" s="133"/>
      <c r="CR257" s="122"/>
      <c r="CS257" s="129"/>
      <c r="CT257" s="133"/>
      <c r="CU257" s="122"/>
      <c r="CV257" s="123"/>
      <c r="CW257" s="214"/>
      <c r="CX257" s="122"/>
      <c r="CY257" s="129"/>
      <c r="CZ257" s="122"/>
      <c r="DA257" s="129"/>
      <c r="DB257" s="122"/>
      <c r="DC257" s="129"/>
      <c r="DD257" s="122"/>
      <c r="DE257" s="124"/>
    </row>
    <row r="258" spans="1:109">
      <c r="A258" s="122"/>
      <c r="B258" s="123"/>
      <c r="C258" s="123"/>
      <c r="D258" s="123"/>
      <c r="E258" s="123"/>
      <c r="F258" s="123"/>
      <c r="G258" s="124"/>
      <c r="H258" s="122"/>
      <c r="I258" s="123"/>
      <c r="J258" s="123"/>
      <c r="K258" s="128"/>
      <c r="L258" s="123"/>
      <c r="M258" s="123"/>
      <c r="N258" s="123"/>
      <c r="O258" s="123"/>
      <c r="P258" s="123"/>
      <c r="Q258" s="125"/>
      <c r="R258" s="122"/>
      <c r="S258" s="123"/>
      <c r="T258" s="123"/>
      <c r="U258" s="128"/>
      <c r="V258" s="123"/>
      <c r="W258" s="126"/>
      <c r="X258" s="123"/>
      <c r="Y258" s="123"/>
      <c r="Z258" s="124"/>
      <c r="AA258" s="127"/>
      <c r="AB258" s="201"/>
      <c r="AC258" s="201"/>
      <c r="AD258" s="201"/>
      <c r="AE258" s="201"/>
      <c r="AF258" s="123"/>
      <c r="AG258" s="123"/>
      <c r="AH258" s="123"/>
      <c r="AI258" s="123"/>
      <c r="AJ258" s="124"/>
      <c r="AK258" s="122"/>
      <c r="AL258" s="127"/>
      <c r="AM258" s="123"/>
      <c r="AN258" s="123"/>
      <c r="AO258" s="123"/>
      <c r="AP258" s="173"/>
      <c r="AQ258" s="123"/>
      <c r="AR258" s="123"/>
      <c r="AS258" s="129"/>
      <c r="AT258" s="122"/>
      <c r="AU258" s="129"/>
      <c r="AV258" s="130"/>
      <c r="AW258" s="131"/>
      <c r="AX258" s="130"/>
      <c r="AY258" s="132"/>
      <c r="AZ258" s="132"/>
      <c r="BA258" s="123"/>
      <c r="BB258" s="124"/>
      <c r="BC258" s="122"/>
      <c r="BD258" s="123"/>
      <c r="BE258" s="123"/>
      <c r="BF258" s="129"/>
      <c r="BG258" s="122"/>
      <c r="BH258" s="123"/>
      <c r="BI258" s="129"/>
      <c r="BJ258" s="122"/>
      <c r="BK258" s="123"/>
      <c r="BL258" s="129"/>
      <c r="BM258" s="133"/>
      <c r="BN258" s="133"/>
      <c r="BO258" s="133"/>
      <c r="BP258" s="122"/>
      <c r="BQ258" s="123"/>
      <c r="BR258" s="124"/>
      <c r="BS258" s="122"/>
      <c r="BT258" s="123"/>
      <c r="BU258" s="123"/>
      <c r="BV258" s="123"/>
      <c r="BW258" s="123"/>
      <c r="BX258" s="134"/>
      <c r="BY258" s="122"/>
      <c r="BZ258" s="123"/>
      <c r="CA258" s="129"/>
      <c r="CB258" s="129"/>
      <c r="CC258" s="129"/>
      <c r="CD258" s="134"/>
      <c r="CE258" s="133"/>
      <c r="CF258" s="133"/>
      <c r="CG258" s="133"/>
      <c r="CH258" s="133"/>
      <c r="CI258" s="133"/>
      <c r="CJ258" s="135"/>
      <c r="CK258" s="122"/>
      <c r="CL258" s="129"/>
      <c r="CM258" s="122"/>
      <c r="CN258" s="129"/>
      <c r="CO258" s="122"/>
      <c r="CP258" s="129"/>
      <c r="CQ258" s="133"/>
      <c r="CR258" s="122"/>
      <c r="CS258" s="129"/>
      <c r="CT258" s="133"/>
      <c r="CU258" s="122"/>
      <c r="CV258" s="123"/>
      <c r="CW258" s="214"/>
      <c r="CX258" s="122"/>
      <c r="CY258" s="129"/>
      <c r="CZ258" s="122"/>
      <c r="DA258" s="129"/>
      <c r="DB258" s="122"/>
      <c r="DC258" s="129"/>
      <c r="DD258" s="122"/>
      <c r="DE258" s="124"/>
    </row>
    <row r="259" spans="1:109">
      <c r="A259" s="122"/>
      <c r="B259" s="123"/>
      <c r="C259" s="123"/>
      <c r="D259" s="123"/>
      <c r="E259" s="123"/>
      <c r="F259" s="123"/>
      <c r="G259" s="124"/>
      <c r="H259" s="122"/>
      <c r="I259" s="123"/>
      <c r="J259" s="123"/>
      <c r="K259" s="128"/>
      <c r="L259" s="123"/>
      <c r="M259" s="123"/>
      <c r="N259" s="123"/>
      <c r="O259" s="123"/>
      <c r="P259" s="123"/>
      <c r="Q259" s="125"/>
      <c r="R259" s="122"/>
      <c r="S259" s="123"/>
      <c r="T259" s="123"/>
      <c r="U259" s="128"/>
      <c r="V259" s="123"/>
      <c r="W259" s="126"/>
      <c r="X259" s="123"/>
      <c r="Y259" s="123"/>
      <c r="Z259" s="124"/>
      <c r="AA259" s="127"/>
      <c r="AB259" s="201"/>
      <c r="AC259" s="201"/>
      <c r="AD259" s="201"/>
      <c r="AE259" s="201"/>
      <c r="AF259" s="123"/>
      <c r="AG259" s="123"/>
      <c r="AH259" s="123"/>
      <c r="AI259" s="123"/>
      <c r="AJ259" s="124"/>
      <c r="AK259" s="122"/>
      <c r="AL259" s="127"/>
      <c r="AM259" s="123"/>
      <c r="AN259" s="123"/>
      <c r="AO259" s="123"/>
      <c r="AP259" s="173"/>
      <c r="AQ259" s="123"/>
      <c r="AR259" s="123"/>
      <c r="AS259" s="129"/>
      <c r="AT259" s="122"/>
      <c r="AU259" s="129"/>
      <c r="AV259" s="130"/>
      <c r="AW259" s="131"/>
      <c r="AX259" s="130"/>
      <c r="AY259" s="132"/>
      <c r="AZ259" s="132"/>
      <c r="BA259" s="123"/>
      <c r="BB259" s="124"/>
      <c r="BC259" s="122"/>
      <c r="BD259" s="123"/>
      <c r="BE259" s="123"/>
      <c r="BF259" s="129"/>
      <c r="BG259" s="122"/>
      <c r="BH259" s="123"/>
      <c r="BI259" s="129"/>
      <c r="BJ259" s="122"/>
      <c r="BK259" s="123"/>
      <c r="BL259" s="129"/>
      <c r="BM259" s="133"/>
      <c r="BN259" s="133"/>
      <c r="BO259" s="133"/>
      <c r="BP259" s="122"/>
      <c r="BQ259" s="123"/>
      <c r="BR259" s="124"/>
      <c r="BS259" s="122"/>
      <c r="BT259" s="123"/>
      <c r="BU259" s="123"/>
      <c r="BV259" s="123"/>
      <c r="BW259" s="123"/>
      <c r="BX259" s="134"/>
      <c r="BY259" s="122"/>
      <c r="BZ259" s="123"/>
      <c r="CA259" s="129"/>
      <c r="CB259" s="129"/>
      <c r="CC259" s="129"/>
      <c r="CD259" s="134"/>
      <c r="CE259" s="133"/>
      <c r="CF259" s="133"/>
      <c r="CG259" s="133"/>
      <c r="CH259" s="133"/>
      <c r="CI259" s="133"/>
      <c r="CJ259" s="135"/>
      <c r="CK259" s="122"/>
      <c r="CL259" s="129"/>
      <c r="CM259" s="122"/>
      <c r="CN259" s="129"/>
      <c r="CO259" s="122"/>
      <c r="CP259" s="129"/>
      <c r="CQ259" s="133"/>
      <c r="CR259" s="122"/>
      <c r="CS259" s="129"/>
      <c r="CT259" s="133"/>
      <c r="CU259" s="122"/>
      <c r="CV259" s="123"/>
      <c r="CW259" s="214"/>
      <c r="CX259" s="122"/>
      <c r="CY259" s="129"/>
      <c r="CZ259" s="122"/>
      <c r="DA259" s="129"/>
      <c r="DB259" s="122"/>
      <c r="DC259" s="129"/>
      <c r="DD259" s="122"/>
      <c r="DE259" s="124"/>
    </row>
    <row r="260" spans="1:109">
      <c r="A260" s="122"/>
      <c r="B260" s="123"/>
      <c r="C260" s="123"/>
      <c r="D260" s="123"/>
      <c r="E260" s="123"/>
      <c r="F260" s="123"/>
      <c r="G260" s="124"/>
      <c r="H260" s="122"/>
      <c r="I260" s="123"/>
      <c r="J260" s="123"/>
      <c r="K260" s="128"/>
      <c r="L260" s="123"/>
      <c r="M260" s="123"/>
      <c r="N260" s="123"/>
      <c r="O260" s="123"/>
      <c r="P260" s="123"/>
      <c r="Q260" s="125"/>
      <c r="R260" s="122"/>
      <c r="S260" s="123"/>
      <c r="T260" s="123"/>
      <c r="U260" s="128"/>
      <c r="V260" s="123"/>
      <c r="W260" s="126"/>
      <c r="X260" s="123"/>
      <c r="Y260" s="123"/>
      <c r="Z260" s="124"/>
      <c r="AA260" s="127"/>
      <c r="AB260" s="201"/>
      <c r="AC260" s="201"/>
      <c r="AD260" s="201"/>
      <c r="AE260" s="201"/>
      <c r="AF260" s="123"/>
      <c r="AG260" s="123"/>
      <c r="AH260" s="123"/>
      <c r="AI260" s="123"/>
      <c r="AJ260" s="124"/>
      <c r="AK260" s="122"/>
      <c r="AL260" s="127"/>
      <c r="AM260" s="123"/>
      <c r="AN260" s="123"/>
      <c r="AO260" s="123"/>
      <c r="AP260" s="173"/>
      <c r="AQ260" s="123"/>
      <c r="AR260" s="123"/>
      <c r="AS260" s="129"/>
      <c r="AT260" s="122"/>
      <c r="AU260" s="129"/>
      <c r="AV260" s="130"/>
      <c r="AW260" s="131"/>
      <c r="AX260" s="130"/>
      <c r="AY260" s="132"/>
      <c r="AZ260" s="132"/>
      <c r="BA260" s="123"/>
      <c r="BB260" s="124"/>
      <c r="BC260" s="122"/>
      <c r="BD260" s="123"/>
      <c r="BE260" s="123"/>
      <c r="BF260" s="129"/>
      <c r="BG260" s="122"/>
      <c r="BH260" s="123"/>
      <c r="BI260" s="129"/>
      <c r="BJ260" s="122"/>
      <c r="BK260" s="123"/>
      <c r="BL260" s="129"/>
      <c r="BM260" s="133"/>
      <c r="BN260" s="133"/>
      <c r="BO260" s="133"/>
      <c r="BP260" s="122"/>
      <c r="BQ260" s="123"/>
      <c r="BR260" s="124"/>
      <c r="BS260" s="122"/>
      <c r="BT260" s="123"/>
      <c r="BU260" s="123"/>
      <c r="BV260" s="123"/>
      <c r="BW260" s="123"/>
      <c r="BX260" s="134"/>
      <c r="BY260" s="122"/>
      <c r="BZ260" s="123"/>
      <c r="CA260" s="129"/>
      <c r="CB260" s="129"/>
      <c r="CC260" s="129"/>
      <c r="CD260" s="134"/>
      <c r="CE260" s="133"/>
      <c r="CF260" s="133"/>
      <c r="CG260" s="133"/>
      <c r="CH260" s="133"/>
      <c r="CI260" s="133"/>
      <c r="CJ260" s="135"/>
      <c r="CK260" s="122"/>
      <c r="CL260" s="129"/>
      <c r="CM260" s="122"/>
      <c r="CN260" s="129"/>
      <c r="CO260" s="122"/>
      <c r="CP260" s="129"/>
      <c r="CQ260" s="133"/>
      <c r="CR260" s="122"/>
      <c r="CS260" s="129"/>
      <c r="CT260" s="133"/>
      <c r="CU260" s="122"/>
      <c r="CV260" s="123"/>
      <c r="CW260" s="214"/>
      <c r="CX260" s="122"/>
      <c r="CY260" s="129"/>
      <c r="CZ260" s="122"/>
      <c r="DA260" s="129"/>
      <c r="DB260" s="122"/>
      <c r="DC260" s="129"/>
      <c r="DD260" s="122"/>
      <c r="DE260" s="124"/>
    </row>
    <row r="261" spans="1:109">
      <c r="A261" s="122"/>
      <c r="B261" s="123"/>
      <c r="C261" s="123"/>
      <c r="D261" s="123"/>
      <c r="E261" s="123"/>
      <c r="F261" s="123"/>
      <c r="G261" s="124"/>
      <c r="H261" s="122"/>
      <c r="I261" s="123"/>
      <c r="J261" s="123"/>
      <c r="K261" s="128"/>
      <c r="L261" s="123"/>
      <c r="M261" s="123"/>
      <c r="N261" s="123"/>
      <c r="O261" s="123"/>
      <c r="P261" s="123"/>
      <c r="Q261" s="125"/>
      <c r="R261" s="122"/>
      <c r="S261" s="123"/>
      <c r="T261" s="123"/>
      <c r="U261" s="128"/>
      <c r="V261" s="123"/>
      <c r="W261" s="126"/>
      <c r="X261" s="123"/>
      <c r="Y261" s="123"/>
      <c r="Z261" s="124"/>
      <c r="AA261" s="127"/>
      <c r="AB261" s="201"/>
      <c r="AC261" s="201"/>
      <c r="AD261" s="201"/>
      <c r="AE261" s="201"/>
      <c r="AF261" s="123"/>
      <c r="AG261" s="123"/>
      <c r="AH261" s="123"/>
      <c r="AI261" s="123"/>
      <c r="AJ261" s="124"/>
      <c r="AK261" s="122"/>
      <c r="AL261" s="127"/>
      <c r="AM261" s="123"/>
      <c r="AN261" s="123"/>
      <c r="AO261" s="123"/>
      <c r="AP261" s="173"/>
      <c r="AQ261" s="123"/>
      <c r="AR261" s="123"/>
      <c r="AS261" s="129"/>
      <c r="AT261" s="122"/>
      <c r="AU261" s="129"/>
      <c r="AV261" s="130"/>
      <c r="AW261" s="131"/>
      <c r="AX261" s="130"/>
      <c r="AY261" s="132"/>
      <c r="AZ261" s="132"/>
      <c r="BA261" s="123"/>
      <c r="BB261" s="124"/>
      <c r="BC261" s="122"/>
      <c r="BD261" s="123"/>
      <c r="BE261" s="123"/>
      <c r="BF261" s="129"/>
      <c r="BG261" s="122"/>
      <c r="BH261" s="123"/>
      <c r="BI261" s="129"/>
      <c r="BJ261" s="122"/>
      <c r="BK261" s="123"/>
      <c r="BL261" s="129"/>
      <c r="BM261" s="133"/>
      <c r="BN261" s="133"/>
      <c r="BO261" s="133"/>
      <c r="BP261" s="122"/>
      <c r="BQ261" s="123"/>
      <c r="BR261" s="124"/>
      <c r="BS261" s="122"/>
      <c r="BT261" s="123"/>
      <c r="BU261" s="123"/>
      <c r="BV261" s="123"/>
      <c r="BW261" s="123"/>
      <c r="BX261" s="134"/>
      <c r="BY261" s="122"/>
      <c r="BZ261" s="123"/>
      <c r="CA261" s="129"/>
      <c r="CB261" s="129"/>
      <c r="CC261" s="129"/>
      <c r="CD261" s="134"/>
      <c r="CE261" s="133"/>
      <c r="CF261" s="133"/>
      <c r="CG261" s="133"/>
      <c r="CH261" s="133"/>
      <c r="CI261" s="133"/>
      <c r="CJ261" s="135"/>
      <c r="CK261" s="122"/>
      <c r="CL261" s="129"/>
      <c r="CM261" s="122"/>
      <c r="CN261" s="129"/>
      <c r="CO261" s="122"/>
      <c r="CP261" s="129"/>
      <c r="CQ261" s="133"/>
      <c r="CR261" s="122"/>
      <c r="CS261" s="129"/>
      <c r="CT261" s="133"/>
      <c r="CU261" s="122"/>
      <c r="CV261" s="123"/>
      <c r="CW261" s="214"/>
      <c r="CX261" s="122"/>
      <c r="CY261" s="129"/>
      <c r="CZ261" s="122"/>
      <c r="DA261" s="129"/>
      <c r="DB261" s="122"/>
      <c r="DC261" s="129"/>
      <c r="DD261" s="122"/>
      <c r="DE261" s="124"/>
    </row>
    <row r="262" spans="1:109">
      <c r="A262" s="122"/>
      <c r="B262" s="123"/>
      <c r="C262" s="123"/>
      <c r="D262" s="123"/>
      <c r="E262" s="123"/>
      <c r="F262" s="123"/>
      <c r="G262" s="124"/>
      <c r="H262" s="122"/>
      <c r="I262" s="123"/>
      <c r="J262" s="123"/>
      <c r="K262" s="128"/>
      <c r="L262" s="123"/>
      <c r="M262" s="123"/>
      <c r="N262" s="123"/>
      <c r="O262" s="123"/>
      <c r="P262" s="123"/>
      <c r="Q262" s="125"/>
      <c r="R262" s="122"/>
      <c r="S262" s="123"/>
      <c r="T262" s="123"/>
      <c r="U262" s="128"/>
      <c r="V262" s="123"/>
      <c r="W262" s="126"/>
      <c r="X262" s="123"/>
      <c r="Y262" s="123"/>
      <c r="Z262" s="124"/>
      <c r="AA262" s="127"/>
      <c r="AB262" s="201"/>
      <c r="AC262" s="201"/>
      <c r="AD262" s="201"/>
      <c r="AE262" s="201"/>
      <c r="AF262" s="123"/>
      <c r="AG262" s="123"/>
      <c r="AH262" s="123"/>
      <c r="AI262" s="123"/>
      <c r="AJ262" s="124"/>
      <c r="AK262" s="122"/>
      <c r="AL262" s="127"/>
      <c r="AM262" s="123"/>
      <c r="AN262" s="123"/>
      <c r="AO262" s="123"/>
      <c r="AP262" s="173"/>
      <c r="AQ262" s="123"/>
      <c r="AR262" s="123"/>
      <c r="AS262" s="129"/>
      <c r="AT262" s="122"/>
      <c r="AU262" s="129"/>
      <c r="AV262" s="130"/>
      <c r="AW262" s="131"/>
      <c r="AX262" s="130"/>
      <c r="AY262" s="132"/>
      <c r="AZ262" s="132"/>
      <c r="BA262" s="123"/>
      <c r="BB262" s="124"/>
      <c r="BC262" s="122"/>
      <c r="BD262" s="123"/>
      <c r="BE262" s="123"/>
      <c r="BF262" s="129"/>
      <c r="BG262" s="122"/>
      <c r="BH262" s="123"/>
      <c r="BI262" s="129"/>
      <c r="BJ262" s="122"/>
      <c r="BK262" s="123"/>
      <c r="BL262" s="129"/>
      <c r="BM262" s="133"/>
      <c r="BN262" s="133"/>
      <c r="BO262" s="133"/>
      <c r="BP262" s="122"/>
      <c r="BQ262" s="123"/>
      <c r="BR262" s="124"/>
      <c r="BS262" s="122"/>
      <c r="BT262" s="123"/>
      <c r="BU262" s="123"/>
      <c r="BV262" s="123"/>
      <c r="BW262" s="123"/>
      <c r="BX262" s="134"/>
      <c r="BY262" s="122"/>
      <c r="BZ262" s="123"/>
      <c r="CA262" s="129"/>
      <c r="CB262" s="129"/>
      <c r="CC262" s="129"/>
      <c r="CD262" s="134"/>
      <c r="CE262" s="133"/>
      <c r="CF262" s="133"/>
      <c r="CG262" s="133"/>
      <c r="CH262" s="133"/>
      <c r="CI262" s="133"/>
      <c r="CJ262" s="135"/>
      <c r="CK262" s="122"/>
      <c r="CL262" s="129"/>
      <c r="CM262" s="122"/>
      <c r="CN262" s="129"/>
      <c r="CO262" s="122"/>
      <c r="CP262" s="129"/>
      <c r="CQ262" s="133"/>
      <c r="CR262" s="122"/>
      <c r="CS262" s="129"/>
      <c r="CT262" s="133"/>
      <c r="CU262" s="122"/>
      <c r="CV262" s="123"/>
      <c r="CW262" s="214"/>
      <c r="CX262" s="122"/>
      <c r="CY262" s="129"/>
      <c r="CZ262" s="122"/>
      <c r="DA262" s="129"/>
      <c r="DB262" s="122"/>
      <c r="DC262" s="129"/>
      <c r="DD262" s="122"/>
      <c r="DE262" s="124"/>
    </row>
    <row r="263" spans="1:109">
      <c r="A263" s="122"/>
      <c r="B263" s="123"/>
      <c r="C263" s="123"/>
      <c r="D263" s="123"/>
      <c r="E263" s="123"/>
      <c r="F263" s="123"/>
      <c r="G263" s="124"/>
      <c r="H263" s="122"/>
      <c r="I263" s="123"/>
      <c r="J263" s="123"/>
      <c r="K263" s="128"/>
      <c r="L263" s="123"/>
      <c r="M263" s="123"/>
      <c r="N263" s="123"/>
      <c r="O263" s="123"/>
      <c r="P263" s="123"/>
      <c r="Q263" s="125"/>
      <c r="R263" s="122"/>
      <c r="S263" s="123"/>
      <c r="T263" s="123"/>
      <c r="U263" s="128"/>
      <c r="V263" s="123"/>
      <c r="W263" s="126"/>
      <c r="X263" s="123"/>
      <c r="Y263" s="123"/>
      <c r="Z263" s="124"/>
      <c r="AA263" s="127"/>
      <c r="AB263" s="201"/>
      <c r="AC263" s="201"/>
      <c r="AD263" s="201"/>
      <c r="AE263" s="201"/>
      <c r="AF263" s="123"/>
      <c r="AG263" s="123"/>
      <c r="AH263" s="123"/>
      <c r="AI263" s="123"/>
      <c r="AJ263" s="124"/>
      <c r="AK263" s="122"/>
      <c r="AL263" s="127"/>
      <c r="AM263" s="123"/>
      <c r="AN263" s="123"/>
      <c r="AO263" s="123"/>
      <c r="AP263" s="173"/>
      <c r="AQ263" s="123"/>
      <c r="AR263" s="123"/>
      <c r="AS263" s="129"/>
      <c r="AT263" s="122"/>
      <c r="AU263" s="129"/>
      <c r="AV263" s="130"/>
      <c r="AW263" s="131"/>
      <c r="AX263" s="130"/>
      <c r="AY263" s="132"/>
      <c r="AZ263" s="132"/>
      <c r="BA263" s="123"/>
      <c r="BB263" s="124"/>
      <c r="BC263" s="122"/>
      <c r="BD263" s="123"/>
      <c r="BE263" s="123"/>
      <c r="BF263" s="129"/>
      <c r="BG263" s="122"/>
      <c r="BH263" s="123"/>
      <c r="BI263" s="129"/>
      <c r="BJ263" s="122"/>
      <c r="BK263" s="123"/>
      <c r="BL263" s="129"/>
      <c r="BM263" s="133"/>
      <c r="BN263" s="133"/>
      <c r="BO263" s="133"/>
      <c r="BP263" s="122"/>
      <c r="BQ263" s="123"/>
      <c r="BR263" s="124"/>
      <c r="BS263" s="122"/>
      <c r="BT263" s="123"/>
      <c r="BU263" s="123"/>
      <c r="BV263" s="123"/>
      <c r="BW263" s="123"/>
      <c r="BX263" s="134"/>
      <c r="BY263" s="122"/>
      <c r="BZ263" s="123"/>
      <c r="CA263" s="129"/>
      <c r="CB263" s="129"/>
      <c r="CC263" s="129"/>
      <c r="CD263" s="134"/>
      <c r="CE263" s="133"/>
      <c r="CF263" s="133"/>
      <c r="CG263" s="133"/>
      <c r="CH263" s="133"/>
      <c r="CI263" s="133"/>
      <c r="CJ263" s="135"/>
      <c r="CK263" s="122"/>
      <c r="CL263" s="129"/>
      <c r="CM263" s="122"/>
      <c r="CN263" s="129"/>
      <c r="CO263" s="122"/>
      <c r="CP263" s="129"/>
      <c r="CQ263" s="133"/>
      <c r="CR263" s="122"/>
      <c r="CS263" s="129"/>
      <c r="CT263" s="133"/>
      <c r="CU263" s="122"/>
      <c r="CV263" s="123"/>
      <c r="CW263" s="214"/>
      <c r="CX263" s="122"/>
      <c r="CY263" s="129"/>
      <c r="CZ263" s="122"/>
      <c r="DA263" s="129"/>
      <c r="DB263" s="122"/>
      <c r="DC263" s="129"/>
      <c r="DD263" s="122"/>
      <c r="DE263" s="124"/>
    </row>
    <row r="264" spans="1:109">
      <c r="A264" s="122"/>
      <c r="B264" s="123"/>
      <c r="C264" s="123"/>
      <c r="D264" s="123"/>
      <c r="E264" s="123"/>
      <c r="F264" s="123"/>
      <c r="G264" s="124"/>
      <c r="H264" s="122"/>
      <c r="I264" s="123"/>
      <c r="J264" s="123"/>
      <c r="K264" s="128"/>
      <c r="L264" s="123"/>
      <c r="M264" s="123"/>
      <c r="N264" s="123"/>
      <c r="O264" s="123"/>
      <c r="P264" s="123"/>
      <c r="Q264" s="125"/>
      <c r="R264" s="122"/>
      <c r="S264" s="123"/>
      <c r="T264" s="123"/>
      <c r="U264" s="128"/>
      <c r="V264" s="123"/>
      <c r="W264" s="126"/>
      <c r="X264" s="123"/>
      <c r="Y264" s="123"/>
      <c r="Z264" s="124"/>
      <c r="AA264" s="127"/>
      <c r="AB264" s="201"/>
      <c r="AC264" s="201"/>
      <c r="AD264" s="201"/>
      <c r="AE264" s="201"/>
      <c r="AF264" s="123"/>
      <c r="AG264" s="123"/>
      <c r="AH264" s="123"/>
      <c r="AI264" s="123"/>
      <c r="AJ264" s="124"/>
      <c r="AK264" s="122"/>
      <c r="AL264" s="127"/>
      <c r="AM264" s="123"/>
      <c r="AN264" s="123"/>
      <c r="AO264" s="123"/>
      <c r="AP264" s="173"/>
      <c r="AQ264" s="123"/>
      <c r="AR264" s="123"/>
      <c r="AS264" s="129"/>
      <c r="AT264" s="122"/>
      <c r="AU264" s="129"/>
      <c r="AV264" s="130"/>
      <c r="AW264" s="131"/>
      <c r="AX264" s="130"/>
      <c r="AY264" s="132"/>
      <c r="AZ264" s="132"/>
      <c r="BA264" s="123"/>
      <c r="BB264" s="124"/>
      <c r="BC264" s="122"/>
      <c r="BD264" s="123"/>
      <c r="BE264" s="123"/>
      <c r="BF264" s="129"/>
      <c r="BG264" s="122"/>
      <c r="BH264" s="123"/>
      <c r="BI264" s="129"/>
      <c r="BJ264" s="122"/>
      <c r="BK264" s="123"/>
      <c r="BL264" s="129"/>
      <c r="BM264" s="133"/>
      <c r="BN264" s="133"/>
      <c r="BO264" s="133"/>
      <c r="BP264" s="122"/>
      <c r="BQ264" s="123"/>
      <c r="BR264" s="124"/>
      <c r="BS264" s="122"/>
      <c r="BT264" s="123"/>
      <c r="BU264" s="123"/>
      <c r="BV264" s="123"/>
      <c r="BW264" s="123"/>
      <c r="BX264" s="134"/>
      <c r="BY264" s="122"/>
      <c r="BZ264" s="123"/>
      <c r="CA264" s="129"/>
      <c r="CB264" s="129"/>
      <c r="CC264" s="129"/>
      <c r="CD264" s="134"/>
      <c r="CE264" s="133"/>
      <c r="CF264" s="133"/>
      <c r="CG264" s="133"/>
      <c r="CH264" s="133"/>
      <c r="CI264" s="133"/>
      <c r="CJ264" s="135"/>
      <c r="CK264" s="122"/>
      <c r="CL264" s="129"/>
      <c r="CM264" s="122"/>
      <c r="CN264" s="129"/>
      <c r="CO264" s="122"/>
      <c r="CP264" s="129"/>
      <c r="CQ264" s="133"/>
      <c r="CR264" s="122"/>
      <c r="CS264" s="129"/>
      <c r="CT264" s="133"/>
      <c r="CU264" s="122"/>
      <c r="CV264" s="123"/>
      <c r="CW264" s="214"/>
      <c r="CX264" s="122"/>
      <c r="CY264" s="129"/>
      <c r="CZ264" s="122"/>
      <c r="DA264" s="129"/>
      <c r="DB264" s="122"/>
      <c r="DC264" s="129"/>
      <c r="DD264" s="122"/>
      <c r="DE264" s="124"/>
    </row>
    <row r="265" spans="1:109">
      <c r="A265" s="122"/>
      <c r="B265" s="123"/>
      <c r="C265" s="123"/>
      <c r="D265" s="123"/>
      <c r="E265" s="123"/>
      <c r="F265" s="123"/>
      <c r="G265" s="124"/>
      <c r="H265" s="122"/>
      <c r="I265" s="123"/>
      <c r="J265" s="123"/>
      <c r="K265" s="128"/>
      <c r="L265" s="123"/>
      <c r="M265" s="123"/>
      <c r="N265" s="123"/>
      <c r="O265" s="123"/>
      <c r="P265" s="123"/>
      <c r="Q265" s="125"/>
      <c r="R265" s="122"/>
      <c r="S265" s="123"/>
      <c r="T265" s="123"/>
      <c r="U265" s="128"/>
      <c r="V265" s="123"/>
      <c r="W265" s="126"/>
      <c r="X265" s="123"/>
      <c r="Y265" s="123"/>
      <c r="Z265" s="124"/>
      <c r="AA265" s="127"/>
      <c r="AB265" s="201"/>
      <c r="AC265" s="201"/>
      <c r="AD265" s="201"/>
      <c r="AE265" s="201"/>
      <c r="AF265" s="123"/>
      <c r="AG265" s="123"/>
      <c r="AH265" s="123"/>
      <c r="AI265" s="123"/>
      <c r="AJ265" s="124"/>
      <c r="AK265" s="122"/>
      <c r="AL265" s="127"/>
      <c r="AM265" s="123"/>
      <c r="AN265" s="123"/>
      <c r="AO265" s="123"/>
      <c r="AP265" s="173"/>
      <c r="AQ265" s="123"/>
      <c r="AR265" s="123"/>
      <c r="AS265" s="129"/>
      <c r="AT265" s="122"/>
      <c r="AU265" s="129"/>
      <c r="AV265" s="130"/>
      <c r="AW265" s="131"/>
      <c r="AX265" s="130"/>
      <c r="AY265" s="132"/>
      <c r="AZ265" s="132"/>
      <c r="BA265" s="123"/>
      <c r="BB265" s="124"/>
      <c r="BC265" s="122"/>
      <c r="BD265" s="123"/>
      <c r="BE265" s="123"/>
      <c r="BF265" s="129"/>
      <c r="BG265" s="122"/>
      <c r="BH265" s="123"/>
      <c r="BI265" s="129"/>
      <c r="BJ265" s="122"/>
      <c r="BK265" s="123"/>
      <c r="BL265" s="129"/>
      <c r="BM265" s="133"/>
      <c r="BN265" s="133"/>
      <c r="BO265" s="133"/>
      <c r="BP265" s="122"/>
      <c r="BQ265" s="123"/>
      <c r="BR265" s="124"/>
      <c r="BS265" s="122"/>
      <c r="BT265" s="123"/>
      <c r="BU265" s="123"/>
      <c r="BV265" s="123"/>
      <c r="BW265" s="123"/>
      <c r="BX265" s="134"/>
      <c r="BY265" s="122"/>
      <c r="BZ265" s="123"/>
      <c r="CA265" s="129"/>
      <c r="CB265" s="129"/>
      <c r="CC265" s="129"/>
      <c r="CD265" s="134"/>
      <c r="CE265" s="133"/>
      <c r="CF265" s="133"/>
      <c r="CG265" s="133"/>
      <c r="CH265" s="133"/>
      <c r="CI265" s="133"/>
      <c r="CJ265" s="135"/>
      <c r="CK265" s="122"/>
      <c r="CL265" s="129"/>
      <c r="CM265" s="122"/>
      <c r="CN265" s="129"/>
      <c r="CO265" s="122"/>
      <c r="CP265" s="129"/>
      <c r="CQ265" s="133"/>
      <c r="CR265" s="122"/>
      <c r="CS265" s="129"/>
      <c r="CT265" s="133"/>
      <c r="CU265" s="122"/>
      <c r="CV265" s="123"/>
      <c r="CW265" s="214"/>
      <c r="CX265" s="122"/>
      <c r="CY265" s="129"/>
      <c r="CZ265" s="122"/>
      <c r="DA265" s="129"/>
      <c r="DB265" s="122"/>
      <c r="DC265" s="129"/>
      <c r="DD265" s="122"/>
      <c r="DE265" s="124"/>
    </row>
    <row r="266" spans="1:109">
      <c r="A266" s="122"/>
      <c r="B266" s="123"/>
      <c r="C266" s="123"/>
      <c r="D266" s="123"/>
      <c r="E266" s="123"/>
      <c r="F266" s="123"/>
      <c r="G266" s="124"/>
      <c r="H266" s="122"/>
      <c r="I266" s="123"/>
      <c r="J266" s="123"/>
      <c r="K266" s="128"/>
      <c r="L266" s="123"/>
      <c r="M266" s="123"/>
      <c r="N266" s="123"/>
      <c r="O266" s="123"/>
      <c r="P266" s="123"/>
      <c r="Q266" s="125"/>
      <c r="R266" s="122"/>
      <c r="S266" s="123"/>
      <c r="T266" s="123"/>
      <c r="U266" s="128"/>
      <c r="V266" s="123"/>
      <c r="W266" s="126"/>
      <c r="X266" s="123"/>
      <c r="Y266" s="123"/>
      <c r="Z266" s="124"/>
      <c r="AA266" s="127"/>
      <c r="AB266" s="201"/>
      <c r="AC266" s="201"/>
      <c r="AD266" s="201"/>
      <c r="AE266" s="201"/>
      <c r="AF266" s="123"/>
      <c r="AG266" s="123"/>
      <c r="AH266" s="123"/>
      <c r="AI266" s="123"/>
      <c r="AJ266" s="124"/>
      <c r="AK266" s="122"/>
      <c r="AL266" s="127"/>
      <c r="AM266" s="123"/>
      <c r="AN266" s="123"/>
      <c r="AO266" s="123"/>
      <c r="AP266" s="173"/>
      <c r="AQ266" s="123"/>
      <c r="AR266" s="123"/>
      <c r="AS266" s="129"/>
      <c r="AT266" s="122"/>
      <c r="AU266" s="129"/>
      <c r="AV266" s="130"/>
      <c r="AW266" s="131"/>
      <c r="AX266" s="130"/>
      <c r="AY266" s="132"/>
      <c r="AZ266" s="132"/>
      <c r="BA266" s="123"/>
      <c r="BB266" s="124"/>
      <c r="BC266" s="122"/>
      <c r="BD266" s="123"/>
      <c r="BE266" s="123"/>
      <c r="BF266" s="129"/>
      <c r="BG266" s="122"/>
      <c r="BH266" s="123"/>
      <c r="BI266" s="129"/>
      <c r="BJ266" s="122"/>
      <c r="BK266" s="123"/>
      <c r="BL266" s="129"/>
      <c r="BM266" s="133"/>
      <c r="BN266" s="133"/>
      <c r="BO266" s="133"/>
      <c r="BP266" s="122"/>
      <c r="BQ266" s="123"/>
      <c r="BR266" s="124"/>
      <c r="BS266" s="122"/>
      <c r="BT266" s="123"/>
      <c r="BU266" s="123"/>
      <c r="BV266" s="123"/>
      <c r="BW266" s="123"/>
      <c r="BX266" s="134"/>
      <c r="BY266" s="122"/>
      <c r="BZ266" s="123"/>
      <c r="CA266" s="129"/>
      <c r="CB266" s="129"/>
      <c r="CC266" s="129"/>
      <c r="CD266" s="134"/>
      <c r="CE266" s="133"/>
      <c r="CF266" s="133"/>
      <c r="CG266" s="133"/>
      <c r="CH266" s="133"/>
      <c r="CI266" s="133"/>
      <c r="CJ266" s="135"/>
      <c r="CK266" s="122"/>
      <c r="CL266" s="129"/>
      <c r="CM266" s="122"/>
      <c r="CN266" s="129"/>
      <c r="CO266" s="122"/>
      <c r="CP266" s="129"/>
      <c r="CQ266" s="133"/>
      <c r="CR266" s="122"/>
      <c r="CS266" s="129"/>
      <c r="CT266" s="133"/>
      <c r="CU266" s="122"/>
      <c r="CV266" s="123"/>
      <c r="CW266" s="214"/>
      <c r="CX266" s="122"/>
      <c r="CY266" s="129"/>
      <c r="CZ266" s="122"/>
      <c r="DA266" s="129"/>
      <c r="DB266" s="122"/>
      <c r="DC266" s="129"/>
      <c r="DD266" s="122"/>
      <c r="DE266" s="124"/>
    </row>
    <row r="267" spans="1:109">
      <c r="A267" s="122"/>
      <c r="B267" s="123"/>
      <c r="C267" s="123"/>
      <c r="D267" s="123"/>
      <c r="E267" s="123"/>
      <c r="F267" s="123"/>
      <c r="G267" s="124"/>
      <c r="H267" s="122"/>
      <c r="I267" s="123"/>
      <c r="J267" s="123"/>
      <c r="K267" s="128"/>
      <c r="L267" s="123"/>
      <c r="M267" s="123"/>
      <c r="N267" s="123"/>
      <c r="O267" s="123"/>
      <c r="P267" s="123"/>
      <c r="Q267" s="125"/>
      <c r="R267" s="122"/>
      <c r="S267" s="123"/>
      <c r="T267" s="123"/>
      <c r="U267" s="128"/>
      <c r="V267" s="123"/>
      <c r="W267" s="126"/>
      <c r="X267" s="123"/>
      <c r="Y267" s="123"/>
      <c r="Z267" s="124"/>
      <c r="AA267" s="127"/>
      <c r="AB267" s="201"/>
      <c r="AC267" s="201"/>
      <c r="AD267" s="201"/>
      <c r="AE267" s="201"/>
      <c r="AF267" s="123"/>
      <c r="AG267" s="123"/>
      <c r="AH267" s="123"/>
      <c r="AI267" s="123"/>
      <c r="AJ267" s="124"/>
      <c r="AK267" s="122"/>
      <c r="AL267" s="127"/>
      <c r="AM267" s="123"/>
      <c r="AN267" s="123"/>
      <c r="AO267" s="123"/>
      <c r="AP267" s="173"/>
      <c r="AQ267" s="123"/>
      <c r="AR267" s="123"/>
      <c r="AS267" s="129"/>
      <c r="AT267" s="122"/>
      <c r="AU267" s="129"/>
      <c r="AV267" s="130"/>
      <c r="AW267" s="131"/>
      <c r="AX267" s="130"/>
      <c r="AY267" s="132"/>
      <c r="AZ267" s="132"/>
      <c r="BA267" s="123"/>
      <c r="BB267" s="124"/>
      <c r="BC267" s="122"/>
      <c r="BD267" s="123"/>
      <c r="BE267" s="123"/>
      <c r="BF267" s="129"/>
      <c r="BG267" s="122"/>
      <c r="BH267" s="123"/>
      <c r="BI267" s="129"/>
      <c r="BJ267" s="122"/>
      <c r="BK267" s="123"/>
      <c r="BL267" s="129"/>
      <c r="BM267" s="133"/>
      <c r="BN267" s="133"/>
      <c r="BO267" s="133"/>
      <c r="BP267" s="122"/>
      <c r="BQ267" s="123"/>
      <c r="BR267" s="124"/>
      <c r="BS267" s="122"/>
      <c r="BT267" s="123"/>
      <c r="BU267" s="123"/>
      <c r="BV267" s="123"/>
      <c r="BW267" s="123"/>
      <c r="BX267" s="134"/>
      <c r="BY267" s="122"/>
      <c r="BZ267" s="123"/>
      <c r="CA267" s="129"/>
      <c r="CB267" s="129"/>
      <c r="CC267" s="129"/>
      <c r="CD267" s="134"/>
      <c r="CE267" s="133"/>
      <c r="CF267" s="133"/>
      <c r="CG267" s="133"/>
      <c r="CH267" s="133"/>
      <c r="CI267" s="133"/>
      <c r="CJ267" s="135"/>
      <c r="CK267" s="122"/>
      <c r="CL267" s="129"/>
      <c r="CM267" s="122"/>
      <c r="CN267" s="129"/>
      <c r="CO267" s="122"/>
      <c r="CP267" s="129"/>
      <c r="CQ267" s="133"/>
      <c r="CR267" s="122"/>
      <c r="CS267" s="129"/>
      <c r="CT267" s="133"/>
      <c r="CU267" s="122"/>
      <c r="CV267" s="123"/>
      <c r="CW267" s="214"/>
      <c r="CX267" s="122"/>
      <c r="CY267" s="129"/>
      <c r="CZ267" s="122"/>
      <c r="DA267" s="129"/>
      <c r="DB267" s="122"/>
      <c r="DC267" s="129"/>
      <c r="DD267" s="122"/>
      <c r="DE267" s="124"/>
    </row>
    <row r="268" spans="1:109">
      <c r="A268" s="122"/>
      <c r="B268" s="123"/>
      <c r="C268" s="123"/>
      <c r="D268" s="123"/>
      <c r="E268" s="123"/>
      <c r="F268" s="123"/>
      <c r="G268" s="124"/>
      <c r="H268" s="122"/>
      <c r="I268" s="123"/>
      <c r="J268" s="123"/>
      <c r="K268" s="128"/>
      <c r="L268" s="123"/>
      <c r="M268" s="123"/>
      <c r="N268" s="123"/>
      <c r="O268" s="123"/>
      <c r="P268" s="123"/>
      <c r="Q268" s="125"/>
      <c r="R268" s="122"/>
      <c r="S268" s="123"/>
      <c r="T268" s="123"/>
      <c r="U268" s="128"/>
      <c r="V268" s="123"/>
      <c r="W268" s="126"/>
      <c r="X268" s="123"/>
      <c r="Y268" s="123"/>
      <c r="Z268" s="124"/>
      <c r="AA268" s="127"/>
      <c r="AB268" s="201"/>
      <c r="AC268" s="201"/>
      <c r="AD268" s="201"/>
      <c r="AE268" s="201"/>
      <c r="AF268" s="123"/>
      <c r="AG268" s="123"/>
      <c r="AH268" s="123"/>
      <c r="AI268" s="123"/>
      <c r="AJ268" s="124"/>
      <c r="AK268" s="122"/>
      <c r="AL268" s="127"/>
      <c r="AM268" s="123"/>
      <c r="AN268" s="123"/>
      <c r="AO268" s="123"/>
      <c r="AP268" s="173"/>
      <c r="AQ268" s="123"/>
      <c r="AR268" s="123"/>
      <c r="AS268" s="129"/>
      <c r="AT268" s="122"/>
      <c r="AU268" s="129"/>
      <c r="AV268" s="130"/>
      <c r="AW268" s="131"/>
      <c r="AX268" s="130"/>
      <c r="AY268" s="132"/>
      <c r="AZ268" s="132"/>
      <c r="BA268" s="123"/>
      <c r="BB268" s="124"/>
      <c r="BC268" s="122"/>
      <c r="BD268" s="123"/>
      <c r="BE268" s="123"/>
      <c r="BF268" s="129"/>
      <c r="BG268" s="122"/>
      <c r="BH268" s="123"/>
      <c r="BI268" s="129"/>
      <c r="BJ268" s="122"/>
      <c r="BK268" s="123"/>
      <c r="BL268" s="129"/>
      <c r="BM268" s="133"/>
      <c r="BN268" s="133"/>
      <c r="BO268" s="133"/>
      <c r="BP268" s="122"/>
      <c r="BQ268" s="123"/>
      <c r="BR268" s="124"/>
      <c r="BS268" s="122"/>
      <c r="BT268" s="123"/>
      <c r="BU268" s="123"/>
      <c r="BV268" s="123"/>
      <c r="BW268" s="123"/>
      <c r="BX268" s="134"/>
      <c r="BY268" s="122"/>
      <c r="BZ268" s="123"/>
      <c r="CA268" s="129"/>
      <c r="CB268" s="129"/>
      <c r="CC268" s="129"/>
      <c r="CD268" s="134"/>
      <c r="CE268" s="133"/>
      <c r="CF268" s="133"/>
      <c r="CG268" s="133"/>
      <c r="CH268" s="133"/>
      <c r="CI268" s="133"/>
      <c r="CJ268" s="135"/>
      <c r="CK268" s="122"/>
      <c r="CL268" s="129"/>
      <c r="CM268" s="122"/>
      <c r="CN268" s="129"/>
      <c r="CO268" s="122"/>
      <c r="CP268" s="129"/>
      <c r="CQ268" s="133"/>
      <c r="CR268" s="122"/>
      <c r="CS268" s="129"/>
      <c r="CT268" s="133"/>
      <c r="CU268" s="122"/>
      <c r="CV268" s="123"/>
      <c r="CW268" s="214"/>
      <c r="CX268" s="122"/>
      <c r="CY268" s="129"/>
      <c r="CZ268" s="122"/>
      <c r="DA268" s="129"/>
      <c r="DB268" s="122"/>
      <c r="DC268" s="129"/>
      <c r="DD268" s="122"/>
      <c r="DE268" s="124"/>
    </row>
    <row r="269" spans="1:109">
      <c r="A269" s="122"/>
      <c r="B269" s="123"/>
      <c r="C269" s="123"/>
      <c r="D269" s="123"/>
      <c r="E269" s="123"/>
      <c r="F269" s="123"/>
      <c r="G269" s="124"/>
      <c r="H269" s="122"/>
      <c r="I269" s="123"/>
      <c r="J269" s="123"/>
      <c r="K269" s="128"/>
      <c r="L269" s="123"/>
      <c r="M269" s="123"/>
      <c r="N269" s="123"/>
      <c r="O269" s="123"/>
      <c r="P269" s="123"/>
      <c r="Q269" s="125"/>
      <c r="R269" s="122"/>
      <c r="S269" s="123"/>
      <c r="T269" s="123"/>
      <c r="U269" s="128"/>
      <c r="V269" s="123"/>
      <c r="W269" s="126"/>
      <c r="X269" s="123"/>
      <c r="Y269" s="123"/>
      <c r="Z269" s="124"/>
      <c r="AA269" s="127"/>
      <c r="AB269" s="201"/>
      <c r="AC269" s="201"/>
      <c r="AD269" s="201"/>
      <c r="AE269" s="201"/>
      <c r="AF269" s="123"/>
      <c r="AG269" s="123"/>
      <c r="AH269" s="123"/>
      <c r="AI269" s="123"/>
      <c r="AJ269" s="124"/>
      <c r="AK269" s="122"/>
      <c r="AL269" s="127"/>
      <c r="AM269" s="123"/>
      <c r="AN269" s="123"/>
      <c r="AO269" s="123"/>
      <c r="AP269" s="173"/>
      <c r="AQ269" s="123"/>
      <c r="AR269" s="123"/>
      <c r="AS269" s="129"/>
      <c r="AT269" s="122"/>
      <c r="AU269" s="129"/>
      <c r="AV269" s="130"/>
      <c r="AW269" s="131"/>
      <c r="AX269" s="130"/>
      <c r="AY269" s="132"/>
      <c r="AZ269" s="132"/>
      <c r="BA269" s="123"/>
      <c r="BB269" s="124"/>
      <c r="BC269" s="122"/>
      <c r="BD269" s="123"/>
      <c r="BE269" s="123"/>
      <c r="BF269" s="129"/>
      <c r="BG269" s="122"/>
      <c r="BH269" s="123"/>
      <c r="BI269" s="129"/>
      <c r="BJ269" s="122"/>
      <c r="BK269" s="123"/>
      <c r="BL269" s="129"/>
      <c r="BM269" s="133"/>
      <c r="BN269" s="133"/>
      <c r="BO269" s="133"/>
      <c r="BP269" s="122"/>
      <c r="BQ269" s="123"/>
      <c r="BR269" s="124"/>
      <c r="BS269" s="122"/>
      <c r="BT269" s="123"/>
      <c r="BU269" s="123"/>
      <c r="BV269" s="123"/>
      <c r="BW269" s="123"/>
      <c r="BX269" s="134"/>
      <c r="BY269" s="122"/>
      <c r="BZ269" s="123"/>
      <c r="CA269" s="129"/>
      <c r="CB269" s="129"/>
      <c r="CC269" s="129"/>
      <c r="CD269" s="134"/>
      <c r="CE269" s="133"/>
      <c r="CF269" s="133"/>
      <c r="CG269" s="133"/>
      <c r="CH269" s="133"/>
      <c r="CI269" s="133"/>
      <c r="CJ269" s="135"/>
      <c r="CK269" s="122"/>
      <c r="CL269" s="129"/>
      <c r="CM269" s="122"/>
      <c r="CN269" s="129"/>
      <c r="CO269" s="122"/>
      <c r="CP269" s="129"/>
      <c r="CQ269" s="133"/>
      <c r="CR269" s="122"/>
      <c r="CS269" s="129"/>
      <c r="CT269" s="133"/>
      <c r="CU269" s="122"/>
      <c r="CV269" s="123"/>
      <c r="CW269" s="214"/>
      <c r="CX269" s="122"/>
      <c r="CY269" s="129"/>
      <c r="CZ269" s="122"/>
      <c r="DA269" s="129"/>
      <c r="DB269" s="122"/>
      <c r="DC269" s="129"/>
      <c r="DD269" s="122"/>
      <c r="DE269" s="124"/>
    </row>
    <row r="270" spans="1:109">
      <c r="A270" s="122"/>
      <c r="B270" s="123"/>
      <c r="C270" s="123"/>
      <c r="D270" s="123"/>
      <c r="E270" s="123"/>
      <c r="F270" s="123"/>
      <c r="G270" s="124"/>
      <c r="H270" s="122"/>
      <c r="I270" s="123"/>
      <c r="J270" s="123"/>
      <c r="K270" s="128"/>
      <c r="L270" s="123"/>
      <c r="M270" s="123"/>
      <c r="N270" s="123"/>
      <c r="O270" s="123"/>
      <c r="P270" s="123"/>
      <c r="Q270" s="125"/>
      <c r="R270" s="122"/>
      <c r="S270" s="123"/>
      <c r="T270" s="123"/>
      <c r="U270" s="128"/>
      <c r="V270" s="123"/>
      <c r="W270" s="126"/>
      <c r="X270" s="123"/>
      <c r="Y270" s="123"/>
      <c r="Z270" s="124"/>
      <c r="AA270" s="127"/>
      <c r="AB270" s="201"/>
      <c r="AC270" s="201"/>
      <c r="AD270" s="201"/>
      <c r="AE270" s="201"/>
      <c r="AF270" s="123"/>
      <c r="AG270" s="123"/>
      <c r="AH270" s="123"/>
      <c r="AI270" s="123"/>
      <c r="AJ270" s="124"/>
      <c r="AK270" s="122"/>
      <c r="AL270" s="127"/>
      <c r="AM270" s="123"/>
      <c r="AN270" s="123"/>
      <c r="AO270" s="123"/>
      <c r="AP270" s="173"/>
      <c r="AQ270" s="123"/>
      <c r="AR270" s="123"/>
      <c r="AS270" s="129"/>
      <c r="AT270" s="122"/>
      <c r="AU270" s="129"/>
      <c r="AV270" s="130"/>
      <c r="AW270" s="131"/>
      <c r="AX270" s="130"/>
      <c r="AY270" s="132"/>
      <c r="AZ270" s="132"/>
      <c r="BA270" s="123"/>
      <c r="BB270" s="124"/>
      <c r="BC270" s="122"/>
      <c r="BD270" s="123"/>
      <c r="BE270" s="123"/>
      <c r="BF270" s="129"/>
      <c r="BG270" s="122"/>
      <c r="BH270" s="123"/>
      <c r="BI270" s="129"/>
      <c r="BJ270" s="122"/>
      <c r="BK270" s="123"/>
      <c r="BL270" s="129"/>
      <c r="BM270" s="133"/>
      <c r="BN270" s="133"/>
      <c r="BO270" s="133"/>
      <c r="BP270" s="122"/>
      <c r="BQ270" s="123"/>
      <c r="BR270" s="124"/>
      <c r="BS270" s="122"/>
      <c r="BT270" s="123"/>
      <c r="BU270" s="123"/>
      <c r="BV270" s="123"/>
      <c r="BW270" s="123"/>
      <c r="BX270" s="134"/>
      <c r="BY270" s="122"/>
      <c r="BZ270" s="123"/>
      <c r="CA270" s="129"/>
      <c r="CB270" s="129"/>
      <c r="CC270" s="129"/>
      <c r="CD270" s="134"/>
      <c r="CE270" s="133"/>
      <c r="CF270" s="133"/>
      <c r="CG270" s="133"/>
      <c r="CH270" s="133"/>
      <c r="CI270" s="133"/>
      <c r="CJ270" s="135"/>
      <c r="CK270" s="122"/>
      <c r="CL270" s="129"/>
      <c r="CM270" s="122"/>
      <c r="CN270" s="129"/>
      <c r="CO270" s="122"/>
      <c r="CP270" s="129"/>
      <c r="CQ270" s="133"/>
      <c r="CR270" s="122"/>
      <c r="CS270" s="129"/>
      <c r="CT270" s="133"/>
      <c r="CU270" s="122"/>
      <c r="CV270" s="123"/>
      <c r="CW270" s="214"/>
      <c r="CX270" s="122"/>
      <c r="CY270" s="129"/>
      <c r="CZ270" s="122"/>
      <c r="DA270" s="129"/>
      <c r="DB270" s="122"/>
      <c r="DC270" s="129"/>
      <c r="DD270" s="122"/>
      <c r="DE270" s="124"/>
    </row>
    <row r="271" spans="1:109">
      <c r="A271" s="122"/>
      <c r="B271" s="123"/>
      <c r="C271" s="123"/>
      <c r="D271" s="123"/>
      <c r="E271" s="123"/>
      <c r="F271" s="123"/>
      <c r="G271" s="124"/>
      <c r="H271" s="122"/>
      <c r="I271" s="123"/>
      <c r="J271" s="123"/>
      <c r="K271" s="128"/>
      <c r="L271" s="123"/>
      <c r="M271" s="123"/>
      <c r="N271" s="123"/>
      <c r="O271" s="123"/>
      <c r="P271" s="123"/>
      <c r="Q271" s="125"/>
      <c r="R271" s="122"/>
      <c r="S271" s="123"/>
      <c r="T271" s="123"/>
      <c r="U271" s="128"/>
      <c r="V271" s="123"/>
      <c r="W271" s="126"/>
      <c r="X271" s="123"/>
      <c r="Y271" s="123"/>
      <c r="Z271" s="124"/>
      <c r="AA271" s="127"/>
      <c r="AB271" s="201"/>
      <c r="AC271" s="201"/>
      <c r="AD271" s="201"/>
      <c r="AE271" s="201"/>
      <c r="AF271" s="123"/>
      <c r="AG271" s="123"/>
      <c r="AH271" s="123"/>
      <c r="AI271" s="123"/>
      <c r="AJ271" s="124"/>
      <c r="AK271" s="122"/>
      <c r="AL271" s="127"/>
      <c r="AM271" s="123"/>
      <c r="AN271" s="123"/>
      <c r="AO271" s="123"/>
      <c r="AP271" s="173"/>
      <c r="AQ271" s="123"/>
      <c r="AR271" s="123"/>
      <c r="AS271" s="129"/>
      <c r="AT271" s="122"/>
      <c r="AU271" s="129"/>
      <c r="AV271" s="130"/>
      <c r="AW271" s="131"/>
      <c r="AX271" s="130"/>
      <c r="AY271" s="132"/>
      <c r="AZ271" s="132"/>
      <c r="BA271" s="123"/>
      <c r="BB271" s="124"/>
      <c r="BC271" s="122"/>
      <c r="BD271" s="123"/>
      <c r="BE271" s="123"/>
      <c r="BF271" s="129"/>
      <c r="BG271" s="122"/>
      <c r="BH271" s="123"/>
      <c r="BI271" s="129"/>
      <c r="BJ271" s="122"/>
      <c r="BK271" s="123"/>
      <c r="BL271" s="129"/>
      <c r="BM271" s="133"/>
      <c r="BN271" s="133"/>
      <c r="BO271" s="133"/>
      <c r="BP271" s="122"/>
      <c r="BQ271" s="123"/>
      <c r="BR271" s="124"/>
      <c r="BS271" s="122"/>
      <c r="BT271" s="123"/>
      <c r="BU271" s="123"/>
      <c r="BV271" s="123"/>
      <c r="BW271" s="123"/>
      <c r="BX271" s="134"/>
      <c r="BY271" s="122"/>
      <c r="BZ271" s="123"/>
      <c r="CA271" s="129"/>
      <c r="CB271" s="129"/>
      <c r="CC271" s="129"/>
      <c r="CD271" s="134"/>
      <c r="CE271" s="133"/>
      <c r="CF271" s="133"/>
      <c r="CG271" s="133"/>
      <c r="CH271" s="133"/>
      <c r="CI271" s="133"/>
      <c r="CJ271" s="135"/>
      <c r="CK271" s="122"/>
      <c r="CL271" s="129"/>
      <c r="CM271" s="122"/>
      <c r="CN271" s="129"/>
      <c r="CO271" s="122"/>
      <c r="CP271" s="129"/>
      <c r="CQ271" s="133"/>
      <c r="CR271" s="122"/>
      <c r="CS271" s="129"/>
      <c r="CT271" s="133"/>
      <c r="CU271" s="122"/>
      <c r="CV271" s="123"/>
      <c r="CW271" s="214"/>
      <c r="CX271" s="122"/>
      <c r="CY271" s="129"/>
      <c r="CZ271" s="122"/>
      <c r="DA271" s="129"/>
      <c r="DB271" s="122"/>
      <c r="DC271" s="129"/>
      <c r="DD271" s="122"/>
      <c r="DE271" s="124"/>
    </row>
    <row r="272" spans="1:109">
      <c r="A272" s="122"/>
      <c r="B272" s="123"/>
      <c r="C272" s="123"/>
      <c r="D272" s="123"/>
      <c r="E272" s="123"/>
      <c r="F272" s="123"/>
      <c r="G272" s="124"/>
      <c r="H272" s="122"/>
      <c r="I272" s="123"/>
      <c r="J272" s="123"/>
      <c r="K272" s="128"/>
      <c r="L272" s="123"/>
      <c r="M272" s="123"/>
      <c r="N272" s="123"/>
      <c r="O272" s="123"/>
      <c r="P272" s="123"/>
      <c r="Q272" s="125"/>
      <c r="R272" s="122"/>
      <c r="S272" s="123"/>
      <c r="T272" s="123"/>
      <c r="U272" s="128"/>
      <c r="V272" s="123"/>
      <c r="W272" s="126"/>
      <c r="X272" s="123"/>
      <c r="Y272" s="123"/>
      <c r="Z272" s="124"/>
      <c r="AA272" s="127"/>
      <c r="AB272" s="201"/>
      <c r="AC272" s="201"/>
      <c r="AD272" s="201"/>
      <c r="AE272" s="201"/>
      <c r="AF272" s="123"/>
      <c r="AG272" s="123"/>
      <c r="AH272" s="123"/>
      <c r="AI272" s="123"/>
      <c r="AJ272" s="124"/>
      <c r="AK272" s="122"/>
      <c r="AL272" s="127"/>
      <c r="AM272" s="123"/>
      <c r="AN272" s="123"/>
      <c r="AO272" s="123"/>
      <c r="AP272" s="173"/>
      <c r="AQ272" s="123"/>
      <c r="AR272" s="123"/>
      <c r="AS272" s="129"/>
      <c r="AT272" s="122"/>
      <c r="AU272" s="129"/>
      <c r="AV272" s="130"/>
      <c r="AW272" s="131"/>
      <c r="AX272" s="130"/>
      <c r="AY272" s="132"/>
      <c r="AZ272" s="132"/>
      <c r="BA272" s="123"/>
      <c r="BB272" s="124"/>
      <c r="BC272" s="122"/>
      <c r="BD272" s="123"/>
      <c r="BE272" s="123"/>
      <c r="BF272" s="129"/>
      <c r="BG272" s="122"/>
      <c r="BH272" s="123"/>
      <c r="BI272" s="129"/>
      <c r="BJ272" s="122"/>
      <c r="BK272" s="123"/>
      <c r="BL272" s="129"/>
      <c r="BM272" s="133"/>
      <c r="BN272" s="133"/>
      <c r="BO272" s="133"/>
      <c r="BP272" s="122"/>
      <c r="BQ272" s="123"/>
      <c r="BR272" s="124"/>
      <c r="BS272" s="122"/>
      <c r="BT272" s="123"/>
      <c r="BU272" s="123"/>
      <c r="BV272" s="123"/>
      <c r="BW272" s="123"/>
      <c r="BX272" s="134"/>
      <c r="BY272" s="122"/>
      <c r="BZ272" s="123"/>
      <c r="CA272" s="129"/>
      <c r="CB272" s="129"/>
      <c r="CC272" s="129"/>
      <c r="CD272" s="134"/>
      <c r="CE272" s="133"/>
      <c r="CF272" s="133"/>
      <c r="CG272" s="133"/>
      <c r="CH272" s="133"/>
      <c r="CI272" s="133"/>
      <c r="CJ272" s="135"/>
      <c r="CK272" s="122"/>
      <c r="CL272" s="129"/>
      <c r="CM272" s="122"/>
      <c r="CN272" s="129"/>
      <c r="CO272" s="122"/>
      <c r="CP272" s="129"/>
      <c r="CQ272" s="133"/>
      <c r="CR272" s="122"/>
      <c r="CS272" s="129"/>
      <c r="CT272" s="133"/>
      <c r="CU272" s="122"/>
      <c r="CV272" s="123"/>
      <c r="CW272" s="214"/>
      <c r="CX272" s="122"/>
      <c r="CY272" s="129"/>
      <c r="CZ272" s="122"/>
      <c r="DA272" s="129"/>
      <c r="DB272" s="122"/>
      <c r="DC272" s="129"/>
      <c r="DD272" s="122"/>
      <c r="DE272" s="124"/>
    </row>
    <row r="273" spans="1:109">
      <c r="A273" s="122"/>
      <c r="B273" s="123"/>
      <c r="C273" s="123"/>
      <c r="D273" s="123"/>
      <c r="E273" s="123"/>
      <c r="F273" s="123"/>
      <c r="G273" s="124"/>
      <c r="H273" s="122"/>
      <c r="I273" s="123"/>
      <c r="J273" s="123"/>
      <c r="K273" s="128"/>
      <c r="L273" s="123"/>
      <c r="M273" s="123"/>
      <c r="N273" s="123"/>
      <c r="O273" s="123"/>
      <c r="P273" s="123"/>
      <c r="Q273" s="125"/>
      <c r="R273" s="122"/>
      <c r="S273" s="123"/>
      <c r="T273" s="123"/>
      <c r="U273" s="128"/>
      <c r="V273" s="123"/>
      <c r="W273" s="126"/>
      <c r="X273" s="123"/>
      <c r="Y273" s="123"/>
      <c r="Z273" s="124"/>
      <c r="AA273" s="127"/>
      <c r="AB273" s="201"/>
      <c r="AC273" s="201"/>
      <c r="AD273" s="201"/>
      <c r="AE273" s="201"/>
      <c r="AF273" s="123"/>
      <c r="AG273" s="123"/>
      <c r="AH273" s="123"/>
      <c r="AI273" s="123"/>
      <c r="AJ273" s="124"/>
      <c r="AK273" s="122"/>
      <c r="AL273" s="127"/>
      <c r="AM273" s="123"/>
      <c r="AN273" s="123"/>
      <c r="AO273" s="123"/>
      <c r="AP273" s="173"/>
      <c r="AQ273" s="123"/>
      <c r="AR273" s="123"/>
      <c r="AS273" s="129"/>
      <c r="AT273" s="122"/>
      <c r="AU273" s="129"/>
      <c r="AV273" s="130"/>
      <c r="AW273" s="131"/>
      <c r="AX273" s="130"/>
      <c r="AY273" s="132"/>
      <c r="AZ273" s="132"/>
      <c r="BA273" s="123"/>
      <c r="BB273" s="124"/>
      <c r="BC273" s="122"/>
      <c r="BD273" s="123"/>
      <c r="BE273" s="123"/>
      <c r="BF273" s="129"/>
      <c r="BG273" s="122"/>
      <c r="BH273" s="123"/>
      <c r="BI273" s="129"/>
      <c r="BJ273" s="122"/>
      <c r="BK273" s="123"/>
      <c r="BL273" s="129"/>
      <c r="BM273" s="133"/>
      <c r="BN273" s="133"/>
      <c r="BO273" s="133"/>
      <c r="BP273" s="122"/>
      <c r="BQ273" s="123"/>
      <c r="BR273" s="124"/>
      <c r="BS273" s="122"/>
      <c r="BT273" s="123"/>
      <c r="BU273" s="123"/>
      <c r="BV273" s="123"/>
      <c r="BW273" s="123"/>
      <c r="BX273" s="134"/>
      <c r="BY273" s="122"/>
      <c r="BZ273" s="123"/>
      <c r="CA273" s="129"/>
      <c r="CB273" s="129"/>
      <c r="CC273" s="129"/>
      <c r="CD273" s="134"/>
      <c r="CE273" s="133"/>
      <c r="CF273" s="133"/>
      <c r="CG273" s="133"/>
      <c r="CH273" s="133"/>
      <c r="CI273" s="133"/>
      <c r="CJ273" s="135"/>
      <c r="CK273" s="122"/>
      <c r="CL273" s="129"/>
      <c r="CM273" s="122"/>
      <c r="CN273" s="129"/>
      <c r="CO273" s="122"/>
      <c r="CP273" s="129"/>
      <c r="CQ273" s="133"/>
      <c r="CR273" s="122"/>
      <c r="CS273" s="129"/>
      <c r="CT273" s="133"/>
      <c r="CU273" s="122"/>
      <c r="CV273" s="123"/>
      <c r="CW273" s="214"/>
      <c r="CX273" s="122"/>
      <c r="CY273" s="129"/>
      <c r="CZ273" s="122"/>
      <c r="DA273" s="129"/>
      <c r="DB273" s="122"/>
      <c r="DC273" s="129"/>
      <c r="DD273" s="122"/>
      <c r="DE273" s="124"/>
    </row>
    <row r="274" spans="1:109">
      <c r="A274" s="122"/>
      <c r="B274" s="123"/>
      <c r="C274" s="123"/>
      <c r="D274" s="123"/>
      <c r="E274" s="123"/>
      <c r="F274" s="123"/>
      <c r="G274" s="124"/>
      <c r="H274" s="122"/>
      <c r="I274" s="123"/>
      <c r="J274" s="123"/>
      <c r="K274" s="128"/>
      <c r="L274" s="123"/>
      <c r="M274" s="123"/>
      <c r="N274" s="123"/>
      <c r="O274" s="123"/>
      <c r="P274" s="123"/>
      <c r="Q274" s="125"/>
      <c r="R274" s="122"/>
      <c r="S274" s="123"/>
      <c r="T274" s="123"/>
      <c r="U274" s="128"/>
      <c r="V274" s="123"/>
      <c r="W274" s="126"/>
      <c r="X274" s="123"/>
      <c r="Y274" s="123"/>
      <c r="Z274" s="124"/>
      <c r="AA274" s="127"/>
      <c r="AB274" s="201"/>
      <c r="AC274" s="201"/>
      <c r="AD274" s="201"/>
      <c r="AE274" s="201"/>
      <c r="AF274" s="123"/>
      <c r="AG274" s="123"/>
      <c r="AH274" s="123"/>
      <c r="AI274" s="123"/>
      <c r="AJ274" s="124"/>
      <c r="AK274" s="122"/>
      <c r="AL274" s="127"/>
      <c r="AM274" s="123"/>
      <c r="AN274" s="123"/>
      <c r="AO274" s="123"/>
      <c r="AP274" s="173"/>
      <c r="AQ274" s="123"/>
      <c r="AR274" s="123"/>
      <c r="AS274" s="129"/>
      <c r="AT274" s="122"/>
      <c r="AU274" s="129"/>
      <c r="AV274" s="130"/>
      <c r="AW274" s="131"/>
      <c r="AX274" s="130"/>
      <c r="AY274" s="132"/>
      <c r="AZ274" s="132"/>
      <c r="BA274" s="123"/>
      <c r="BB274" s="124"/>
      <c r="BC274" s="122"/>
      <c r="BD274" s="123"/>
      <c r="BE274" s="123"/>
      <c r="BF274" s="129"/>
      <c r="BG274" s="122"/>
      <c r="BH274" s="123"/>
      <c r="BI274" s="129"/>
      <c r="BJ274" s="122"/>
      <c r="BK274" s="123"/>
      <c r="BL274" s="129"/>
      <c r="BM274" s="133"/>
      <c r="BN274" s="133"/>
      <c r="BO274" s="133"/>
      <c r="BP274" s="122"/>
      <c r="BQ274" s="123"/>
      <c r="BR274" s="124"/>
      <c r="BS274" s="122"/>
      <c r="BT274" s="123"/>
      <c r="BU274" s="123"/>
      <c r="BV274" s="123"/>
      <c r="BW274" s="123"/>
      <c r="BX274" s="134"/>
      <c r="BY274" s="122"/>
      <c r="BZ274" s="123"/>
      <c r="CA274" s="129"/>
      <c r="CB274" s="129"/>
      <c r="CC274" s="129"/>
      <c r="CD274" s="134"/>
      <c r="CE274" s="133"/>
      <c r="CF274" s="133"/>
      <c r="CG274" s="133"/>
      <c r="CH274" s="133"/>
      <c r="CI274" s="133"/>
      <c r="CJ274" s="135"/>
      <c r="CK274" s="122"/>
      <c r="CL274" s="129"/>
      <c r="CM274" s="122"/>
      <c r="CN274" s="129"/>
      <c r="CO274" s="122"/>
      <c r="CP274" s="129"/>
      <c r="CQ274" s="133"/>
      <c r="CR274" s="122"/>
      <c r="CS274" s="129"/>
      <c r="CT274" s="133"/>
      <c r="CU274" s="122"/>
      <c r="CV274" s="123"/>
      <c r="CW274" s="214"/>
      <c r="CX274" s="122"/>
      <c r="CY274" s="129"/>
      <c r="CZ274" s="122"/>
      <c r="DA274" s="129"/>
      <c r="DB274" s="122"/>
      <c r="DC274" s="129"/>
      <c r="DD274" s="122"/>
      <c r="DE274" s="124"/>
    </row>
    <row r="275" spans="1:109">
      <c r="A275" s="122"/>
      <c r="B275" s="123"/>
      <c r="C275" s="123"/>
      <c r="D275" s="123"/>
      <c r="E275" s="123"/>
      <c r="F275" s="123"/>
      <c r="G275" s="124"/>
      <c r="H275" s="122"/>
      <c r="I275" s="123"/>
      <c r="J275" s="123"/>
      <c r="K275" s="128"/>
      <c r="L275" s="123"/>
      <c r="M275" s="123"/>
      <c r="N275" s="123"/>
      <c r="O275" s="123"/>
      <c r="P275" s="123"/>
      <c r="Q275" s="125"/>
      <c r="R275" s="122"/>
      <c r="S275" s="123"/>
      <c r="T275" s="123"/>
      <c r="U275" s="128"/>
      <c r="V275" s="123"/>
      <c r="W275" s="126"/>
      <c r="X275" s="123"/>
      <c r="Y275" s="123"/>
      <c r="Z275" s="124"/>
      <c r="AA275" s="127"/>
      <c r="AB275" s="201"/>
      <c r="AC275" s="201"/>
      <c r="AD275" s="201"/>
      <c r="AE275" s="201"/>
      <c r="AF275" s="123"/>
      <c r="AG275" s="123"/>
      <c r="AH275" s="123"/>
      <c r="AI275" s="123"/>
      <c r="AJ275" s="124"/>
      <c r="AK275" s="122"/>
      <c r="AL275" s="127"/>
      <c r="AM275" s="123"/>
      <c r="AN275" s="123"/>
      <c r="AO275" s="123"/>
      <c r="AP275" s="173"/>
      <c r="AQ275" s="123"/>
      <c r="AR275" s="123"/>
      <c r="AS275" s="129"/>
      <c r="AT275" s="122"/>
      <c r="AU275" s="129"/>
      <c r="AV275" s="130"/>
      <c r="AW275" s="131"/>
      <c r="AX275" s="130"/>
      <c r="AY275" s="132"/>
      <c r="AZ275" s="132"/>
      <c r="BA275" s="123"/>
      <c r="BB275" s="124"/>
      <c r="BC275" s="122"/>
      <c r="BD275" s="123"/>
      <c r="BE275" s="123"/>
      <c r="BF275" s="129"/>
      <c r="BG275" s="122"/>
      <c r="BH275" s="123"/>
      <c r="BI275" s="129"/>
      <c r="BJ275" s="122"/>
      <c r="BK275" s="123"/>
      <c r="BL275" s="129"/>
      <c r="BM275" s="133"/>
      <c r="BN275" s="133"/>
      <c r="BO275" s="133"/>
      <c r="BP275" s="122"/>
      <c r="BQ275" s="123"/>
      <c r="BR275" s="124"/>
      <c r="BS275" s="122"/>
      <c r="BT275" s="123"/>
      <c r="BU275" s="123"/>
      <c r="BV275" s="123"/>
      <c r="BW275" s="123"/>
      <c r="BX275" s="134"/>
      <c r="BY275" s="122"/>
      <c r="BZ275" s="123"/>
      <c r="CA275" s="129"/>
      <c r="CB275" s="129"/>
      <c r="CC275" s="129"/>
      <c r="CD275" s="134"/>
      <c r="CE275" s="133"/>
      <c r="CF275" s="133"/>
      <c r="CG275" s="133"/>
      <c r="CH275" s="133"/>
      <c r="CI275" s="133"/>
      <c r="CJ275" s="135"/>
      <c r="CK275" s="122"/>
      <c r="CL275" s="129"/>
      <c r="CM275" s="122"/>
      <c r="CN275" s="129"/>
      <c r="CO275" s="122"/>
      <c r="CP275" s="129"/>
      <c r="CQ275" s="133"/>
      <c r="CR275" s="122"/>
      <c r="CS275" s="129"/>
      <c r="CT275" s="133"/>
      <c r="CU275" s="122"/>
      <c r="CV275" s="123"/>
      <c r="CW275" s="214"/>
      <c r="CX275" s="122"/>
      <c r="CY275" s="129"/>
      <c r="CZ275" s="122"/>
      <c r="DA275" s="129"/>
      <c r="DB275" s="122"/>
      <c r="DC275" s="129"/>
      <c r="DD275" s="122"/>
      <c r="DE275" s="124"/>
    </row>
    <row r="276" spans="1:109">
      <c r="A276" s="122"/>
      <c r="B276" s="123"/>
      <c r="C276" s="123"/>
      <c r="D276" s="123"/>
      <c r="E276" s="123"/>
      <c r="F276" s="123"/>
      <c r="G276" s="124"/>
      <c r="H276" s="122"/>
      <c r="I276" s="123"/>
      <c r="J276" s="123"/>
      <c r="K276" s="128"/>
      <c r="L276" s="123"/>
      <c r="M276" s="123"/>
      <c r="N276" s="123"/>
      <c r="O276" s="123"/>
      <c r="P276" s="123"/>
      <c r="Q276" s="125"/>
      <c r="R276" s="122"/>
      <c r="S276" s="123"/>
      <c r="T276" s="123"/>
      <c r="U276" s="128"/>
      <c r="V276" s="123"/>
      <c r="W276" s="126"/>
      <c r="X276" s="123"/>
      <c r="Y276" s="123"/>
      <c r="Z276" s="124"/>
      <c r="AA276" s="127"/>
      <c r="AB276" s="201"/>
      <c r="AC276" s="201"/>
      <c r="AD276" s="201"/>
      <c r="AE276" s="201"/>
      <c r="AF276" s="123"/>
      <c r="AG276" s="123"/>
      <c r="AH276" s="123"/>
      <c r="AI276" s="123"/>
      <c r="AJ276" s="124"/>
      <c r="AK276" s="122"/>
      <c r="AL276" s="127"/>
      <c r="AM276" s="123"/>
      <c r="AN276" s="123"/>
      <c r="AO276" s="123"/>
      <c r="AP276" s="173"/>
      <c r="AQ276" s="123"/>
      <c r="AR276" s="123"/>
      <c r="AS276" s="129"/>
      <c r="AT276" s="122"/>
      <c r="AU276" s="129"/>
      <c r="AV276" s="130"/>
      <c r="AW276" s="131"/>
      <c r="AX276" s="130"/>
      <c r="AY276" s="132"/>
      <c r="AZ276" s="132"/>
      <c r="BA276" s="123"/>
      <c r="BB276" s="124"/>
      <c r="BC276" s="122"/>
      <c r="BD276" s="123"/>
      <c r="BE276" s="123"/>
      <c r="BF276" s="129"/>
      <c r="BG276" s="122"/>
      <c r="BH276" s="123"/>
      <c r="BI276" s="129"/>
      <c r="BJ276" s="122"/>
      <c r="BK276" s="123"/>
      <c r="BL276" s="129"/>
      <c r="BM276" s="133"/>
      <c r="BN276" s="133"/>
      <c r="BO276" s="133"/>
      <c r="BP276" s="122"/>
      <c r="BQ276" s="123"/>
      <c r="BR276" s="124"/>
      <c r="BS276" s="122"/>
      <c r="BT276" s="123"/>
      <c r="BU276" s="123"/>
      <c r="BV276" s="123"/>
      <c r="BW276" s="123"/>
      <c r="BX276" s="134"/>
      <c r="BY276" s="122"/>
      <c r="BZ276" s="123"/>
      <c r="CA276" s="129"/>
      <c r="CB276" s="129"/>
      <c r="CC276" s="129"/>
      <c r="CD276" s="134"/>
      <c r="CE276" s="133"/>
      <c r="CF276" s="133"/>
      <c r="CG276" s="133"/>
      <c r="CH276" s="133"/>
      <c r="CI276" s="133"/>
      <c r="CJ276" s="135"/>
      <c r="CK276" s="122"/>
      <c r="CL276" s="129"/>
      <c r="CM276" s="122"/>
      <c r="CN276" s="129"/>
      <c r="CO276" s="122"/>
      <c r="CP276" s="129"/>
      <c r="CQ276" s="133"/>
      <c r="CR276" s="122"/>
      <c r="CS276" s="129"/>
      <c r="CT276" s="133"/>
      <c r="CU276" s="122"/>
      <c r="CV276" s="123"/>
      <c r="CW276" s="214"/>
      <c r="CX276" s="122"/>
      <c r="CY276" s="129"/>
      <c r="CZ276" s="122"/>
      <c r="DA276" s="129"/>
      <c r="DB276" s="122"/>
      <c r="DC276" s="129"/>
      <c r="DD276" s="122"/>
      <c r="DE276" s="124"/>
    </row>
    <row r="277" spans="1:109">
      <c r="A277" s="122"/>
      <c r="B277" s="123"/>
      <c r="C277" s="123"/>
      <c r="D277" s="123"/>
      <c r="E277" s="123"/>
      <c r="F277" s="123"/>
      <c r="G277" s="124"/>
      <c r="H277" s="122"/>
      <c r="I277" s="123"/>
      <c r="J277" s="123"/>
      <c r="K277" s="128"/>
      <c r="L277" s="123"/>
      <c r="M277" s="123"/>
      <c r="N277" s="123"/>
      <c r="O277" s="123"/>
      <c r="P277" s="123"/>
      <c r="Q277" s="125"/>
      <c r="R277" s="122"/>
      <c r="S277" s="123"/>
      <c r="T277" s="123"/>
      <c r="U277" s="128"/>
      <c r="V277" s="123"/>
      <c r="W277" s="126"/>
      <c r="X277" s="123"/>
      <c r="Y277" s="123"/>
      <c r="Z277" s="124"/>
      <c r="AA277" s="127"/>
      <c r="AB277" s="201"/>
      <c r="AC277" s="201"/>
      <c r="AD277" s="201"/>
      <c r="AE277" s="201"/>
      <c r="AF277" s="123"/>
      <c r="AG277" s="123"/>
      <c r="AH277" s="123"/>
      <c r="AI277" s="123"/>
      <c r="AJ277" s="124"/>
      <c r="AK277" s="122"/>
      <c r="AL277" s="127"/>
      <c r="AM277" s="123"/>
      <c r="AN277" s="123"/>
      <c r="AO277" s="123"/>
      <c r="AP277" s="173"/>
      <c r="AQ277" s="123"/>
      <c r="AR277" s="123"/>
      <c r="AS277" s="129"/>
      <c r="AT277" s="122"/>
      <c r="AU277" s="129"/>
      <c r="AV277" s="130"/>
      <c r="AW277" s="131"/>
      <c r="AX277" s="130"/>
      <c r="AY277" s="132"/>
      <c r="AZ277" s="132"/>
      <c r="BA277" s="123"/>
      <c r="BB277" s="124"/>
      <c r="BC277" s="122"/>
      <c r="BD277" s="123"/>
      <c r="BE277" s="123"/>
      <c r="BF277" s="129"/>
      <c r="BG277" s="122"/>
      <c r="BH277" s="123"/>
      <c r="BI277" s="129"/>
      <c r="BJ277" s="122"/>
      <c r="BK277" s="123"/>
      <c r="BL277" s="129"/>
      <c r="BM277" s="133"/>
      <c r="BN277" s="133"/>
      <c r="BO277" s="133"/>
      <c r="BP277" s="122"/>
      <c r="BQ277" s="123"/>
      <c r="BR277" s="124"/>
      <c r="BS277" s="122"/>
      <c r="BT277" s="123"/>
      <c r="BU277" s="123"/>
      <c r="BV277" s="123"/>
      <c r="BW277" s="123"/>
      <c r="BX277" s="134"/>
      <c r="BY277" s="122"/>
      <c r="BZ277" s="123"/>
      <c r="CA277" s="129"/>
      <c r="CB277" s="129"/>
      <c r="CC277" s="129"/>
      <c r="CD277" s="134"/>
      <c r="CE277" s="133"/>
      <c r="CF277" s="133"/>
      <c r="CG277" s="133"/>
      <c r="CH277" s="133"/>
      <c r="CI277" s="133"/>
      <c r="CJ277" s="135"/>
      <c r="CK277" s="122"/>
      <c r="CL277" s="129"/>
      <c r="CM277" s="122"/>
      <c r="CN277" s="129"/>
      <c r="CO277" s="122"/>
      <c r="CP277" s="129"/>
      <c r="CQ277" s="133"/>
      <c r="CR277" s="122"/>
      <c r="CS277" s="129"/>
      <c r="CT277" s="133"/>
      <c r="CU277" s="122"/>
      <c r="CV277" s="123"/>
      <c r="CW277" s="214"/>
      <c r="CX277" s="122"/>
      <c r="CY277" s="129"/>
      <c r="CZ277" s="122"/>
      <c r="DA277" s="129"/>
      <c r="DB277" s="122"/>
      <c r="DC277" s="129"/>
      <c r="DD277" s="122"/>
      <c r="DE277" s="124"/>
    </row>
    <row r="278" spans="1:109">
      <c r="A278" s="122"/>
      <c r="B278" s="123"/>
      <c r="C278" s="123"/>
      <c r="D278" s="123"/>
      <c r="E278" s="123"/>
      <c r="F278" s="123"/>
      <c r="G278" s="124"/>
      <c r="H278" s="122"/>
      <c r="I278" s="123"/>
      <c r="J278" s="123"/>
      <c r="K278" s="128"/>
      <c r="L278" s="123"/>
      <c r="M278" s="123"/>
      <c r="N278" s="123"/>
      <c r="O278" s="123"/>
      <c r="P278" s="123"/>
      <c r="Q278" s="125"/>
      <c r="R278" s="122"/>
      <c r="S278" s="123"/>
      <c r="T278" s="123"/>
      <c r="U278" s="128"/>
      <c r="V278" s="123"/>
      <c r="W278" s="126"/>
      <c r="X278" s="123"/>
      <c r="Y278" s="123"/>
      <c r="Z278" s="124"/>
      <c r="AA278" s="127"/>
      <c r="AB278" s="201"/>
      <c r="AC278" s="201"/>
      <c r="AD278" s="201"/>
      <c r="AE278" s="201"/>
      <c r="AF278" s="123"/>
      <c r="AG278" s="123"/>
      <c r="AH278" s="123"/>
      <c r="AI278" s="123"/>
      <c r="AJ278" s="124"/>
      <c r="AK278" s="122"/>
      <c r="AL278" s="127"/>
      <c r="AM278" s="123"/>
      <c r="AN278" s="123"/>
      <c r="AO278" s="123"/>
      <c r="AP278" s="173"/>
      <c r="AQ278" s="123"/>
      <c r="AR278" s="123"/>
      <c r="AS278" s="129"/>
      <c r="AT278" s="122"/>
      <c r="AU278" s="129"/>
      <c r="AV278" s="130"/>
      <c r="AW278" s="131"/>
      <c r="AX278" s="130"/>
      <c r="AY278" s="132"/>
      <c r="AZ278" s="132"/>
      <c r="BA278" s="123"/>
      <c r="BB278" s="124"/>
      <c r="BC278" s="122"/>
      <c r="BD278" s="123"/>
      <c r="BE278" s="123"/>
      <c r="BF278" s="129"/>
      <c r="BG278" s="122"/>
      <c r="BH278" s="123"/>
      <c r="BI278" s="129"/>
      <c r="BJ278" s="122"/>
      <c r="BK278" s="123"/>
      <c r="BL278" s="129"/>
      <c r="BM278" s="133"/>
      <c r="BN278" s="133"/>
      <c r="BO278" s="133"/>
      <c r="BP278" s="122"/>
      <c r="BQ278" s="123"/>
      <c r="BR278" s="124"/>
      <c r="BS278" s="122"/>
      <c r="BT278" s="123"/>
      <c r="BU278" s="123"/>
      <c r="BV278" s="123"/>
      <c r="BW278" s="123"/>
      <c r="BX278" s="134"/>
      <c r="BY278" s="122"/>
      <c r="BZ278" s="123"/>
      <c r="CA278" s="129"/>
      <c r="CB278" s="129"/>
      <c r="CC278" s="129"/>
      <c r="CD278" s="134"/>
      <c r="CE278" s="133"/>
      <c r="CF278" s="133"/>
      <c r="CG278" s="133"/>
      <c r="CH278" s="133"/>
      <c r="CI278" s="133"/>
      <c r="CJ278" s="135"/>
      <c r="CK278" s="122"/>
      <c r="CL278" s="129"/>
      <c r="CM278" s="122"/>
      <c r="CN278" s="129"/>
      <c r="CO278" s="122"/>
      <c r="CP278" s="129"/>
      <c r="CQ278" s="133"/>
      <c r="CR278" s="122"/>
      <c r="CS278" s="129"/>
      <c r="CT278" s="133"/>
      <c r="CU278" s="122"/>
      <c r="CV278" s="123"/>
      <c r="CW278" s="214"/>
      <c r="CX278" s="122"/>
      <c r="CY278" s="129"/>
      <c r="CZ278" s="122"/>
      <c r="DA278" s="129"/>
      <c r="DB278" s="122"/>
      <c r="DC278" s="129"/>
      <c r="DD278" s="122"/>
      <c r="DE278" s="124"/>
    </row>
    <row r="279" spans="1:109">
      <c r="A279" s="122"/>
      <c r="B279" s="123"/>
      <c r="C279" s="123"/>
      <c r="D279" s="123"/>
      <c r="E279" s="123"/>
      <c r="F279" s="123"/>
      <c r="G279" s="124"/>
      <c r="H279" s="122"/>
      <c r="I279" s="123"/>
      <c r="J279" s="123"/>
      <c r="K279" s="128"/>
      <c r="L279" s="123"/>
      <c r="M279" s="123"/>
      <c r="N279" s="123"/>
      <c r="O279" s="123"/>
      <c r="P279" s="123"/>
      <c r="Q279" s="125"/>
      <c r="R279" s="122"/>
      <c r="S279" s="123"/>
      <c r="T279" s="123"/>
      <c r="U279" s="128"/>
      <c r="V279" s="123"/>
      <c r="W279" s="126"/>
      <c r="X279" s="123"/>
      <c r="Y279" s="123"/>
      <c r="Z279" s="124"/>
      <c r="AA279" s="127"/>
      <c r="AB279" s="201"/>
      <c r="AC279" s="201"/>
      <c r="AD279" s="201"/>
      <c r="AE279" s="201"/>
      <c r="AF279" s="123"/>
      <c r="AG279" s="123"/>
      <c r="AH279" s="123"/>
      <c r="AI279" s="123"/>
      <c r="AJ279" s="124"/>
      <c r="AK279" s="122"/>
      <c r="AL279" s="127"/>
      <c r="AM279" s="123"/>
      <c r="AN279" s="123"/>
      <c r="AO279" s="123"/>
      <c r="AP279" s="173"/>
      <c r="AQ279" s="123"/>
      <c r="AR279" s="123"/>
      <c r="AS279" s="129"/>
      <c r="AT279" s="122"/>
      <c r="AU279" s="129"/>
      <c r="AV279" s="130"/>
      <c r="AW279" s="131"/>
      <c r="AX279" s="130"/>
      <c r="AY279" s="132"/>
      <c r="AZ279" s="132"/>
      <c r="BA279" s="123"/>
      <c r="BB279" s="124"/>
      <c r="BC279" s="122"/>
      <c r="BD279" s="123"/>
      <c r="BE279" s="123"/>
      <c r="BF279" s="129"/>
      <c r="BG279" s="122"/>
      <c r="BH279" s="123"/>
      <c r="BI279" s="129"/>
      <c r="BJ279" s="122"/>
      <c r="BK279" s="123"/>
      <c r="BL279" s="129"/>
      <c r="BM279" s="133"/>
      <c r="BN279" s="133"/>
      <c r="BO279" s="133"/>
      <c r="BP279" s="122"/>
      <c r="BQ279" s="123"/>
      <c r="BR279" s="124"/>
      <c r="BS279" s="122"/>
      <c r="BT279" s="123"/>
      <c r="BU279" s="123"/>
      <c r="BV279" s="123"/>
      <c r="BW279" s="123"/>
      <c r="BX279" s="134"/>
      <c r="BY279" s="122"/>
      <c r="BZ279" s="123"/>
      <c r="CA279" s="129"/>
      <c r="CB279" s="129"/>
      <c r="CC279" s="129"/>
      <c r="CD279" s="134"/>
      <c r="CE279" s="133"/>
      <c r="CF279" s="133"/>
      <c r="CG279" s="133"/>
      <c r="CH279" s="133"/>
      <c r="CI279" s="133"/>
      <c r="CJ279" s="135"/>
      <c r="CK279" s="122"/>
      <c r="CL279" s="129"/>
      <c r="CM279" s="122"/>
      <c r="CN279" s="129"/>
      <c r="CO279" s="122"/>
      <c r="CP279" s="129"/>
      <c r="CQ279" s="133"/>
      <c r="CR279" s="122"/>
      <c r="CS279" s="129"/>
      <c r="CT279" s="133"/>
      <c r="CU279" s="122"/>
      <c r="CV279" s="123"/>
      <c r="CW279" s="214"/>
      <c r="CX279" s="122"/>
      <c r="CY279" s="129"/>
      <c r="CZ279" s="122"/>
      <c r="DA279" s="129"/>
      <c r="DB279" s="122"/>
      <c r="DC279" s="129"/>
      <c r="DD279" s="122"/>
      <c r="DE279" s="124"/>
    </row>
    <row r="280" spans="1:109">
      <c r="A280" s="122"/>
      <c r="B280" s="123"/>
      <c r="C280" s="123"/>
      <c r="D280" s="123"/>
      <c r="E280" s="123"/>
      <c r="F280" s="123"/>
      <c r="G280" s="124"/>
      <c r="H280" s="122"/>
      <c r="I280" s="123"/>
      <c r="J280" s="123"/>
      <c r="K280" s="128"/>
      <c r="L280" s="123"/>
      <c r="M280" s="123"/>
      <c r="N280" s="123"/>
      <c r="O280" s="123"/>
      <c r="P280" s="123"/>
      <c r="Q280" s="125"/>
      <c r="R280" s="122"/>
      <c r="S280" s="123"/>
      <c r="T280" s="123"/>
      <c r="U280" s="128"/>
      <c r="V280" s="123"/>
      <c r="W280" s="126"/>
      <c r="X280" s="123"/>
      <c r="Y280" s="123"/>
      <c r="Z280" s="124"/>
      <c r="AA280" s="127"/>
      <c r="AB280" s="201"/>
      <c r="AC280" s="201"/>
      <c r="AD280" s="201"/>
      <c r="AE280" s="201"/>
      <c r="AF280" s="123"/>
      <c r="AG280" s="123"/>
      <c r="AH280" s="123"/>
      <c r="AI280" s="123"/>
      <c r="AJ280" s="124"/>
      <c r="AK280" s="122"/>
      <c r="AL280" s="127"/>
      <c r="AM280" s="123"/>
      <c r="AN280" s="123"/>
      <c r="AO280" s="123"/>
      <c r="AP280" s="173"/>
      <c r="AQ280" s="123"/>
      <c r="AR280" s="123"/>
      <c r="AS280" s="129"/>
      <c r="AT280" s="122"/>
      <c r="AU280" s="129"/>
      <c r="AV280" s="130"/>
      <c r="AW280" s="131"/>
      <c r="AX280" s="130"/>
      <c r="AY280" s="132"/>
      <c r="AZ280" s="132"/>
      <c r="BA280" s="123"/>
      <c r="BB280" s="124"/>
      <c r="BC280" s="122"/>
      <c r="BD280" s="123"/>
      <c r="BE280" s="123"/>
      <c r="BF280" s="129"/>
      <c r="BG280" s="122"/>
      <c r="BH280" s="123"/>
      <c r="BI280" s="129"/>
      <c r="BJ280" s="122"/>
      <c r="BK280" s="123"/>
      <c r="BL280" s="129"/>
      <c r="BM280" s="133"/>
      <c r="BN280" s="133"/>
      <c r="BO280" s="133"/>
      <c r="BP280" s="122"/>
      <c r="BQ280" s="123"/>
      <c r="BR280" s="124"/>
      <c r="BS280" s="122"/>
      <c r="BT280" s="123"/>
      <c r="BU280" s="123"/>
      <c r="BV280" s="123"/>
      <c r="BW280" s="123"/>
      <c r="BX280" s="134"/>
      <c r="BY280" s="122"/>
      <c r="BZ280" s="123"/>
      <c r="CA280" s="129"/>
      <c r="CB280" s="129"/>
      <c r="CC280" s="129"/>
      <c r="CD280" s="134"/>
      <c r="CE280" s="133"/>
      <c r="CF280" s="133"/>
      <c r="CG280" s="133"/>
      <c r="CH280" s="133"/>
      <c r="CI280" s="133"/>
      <c r="CJ280" s="135"/>
      <c r="CK280" s="122"/>
      <c r="CL280" s="129"/>
      <c r="CM280" s="122"/>
      <c r="CN280" s="129"/>
      <c r="CO280" s="122"/>
      <c r="CP280" s="129"/>
      <c r="CQ280" s="133"/>
      <c r="CR280" s="122"/>
      <c r="CS280" s="129"/>
      <c r="CT280" s="133"/>
      <c r="CU280" s="122"/>
      <c r="CV280" s="123"/>
      <c r="CW280" s="214"/>
      <c r="CX280" s="122"/>
      <c r="CY280" s="129"/>
      <c r="CZ280" s="122"/>
      <c r="DA280" s="129"/>
      <c r="DB280" s="122"/>
      <c r="DC280" s="129"/>
      <c r="DD280" s="122"/>
      <c r="DE280" s="124"/>
    </row>
    <row r="281" spans="1:109">
      <c r="A281" s="122"/>
      <c r="B281" s="123"/>
      <c r="C281" s="123"/>
      <c r="D281" s="123"/>
      <c r="E281" s="123"/>
      <c r="F281" s="123"/>
      <c r="G281" s="124"/>
      <c r="H281" s="122"/>
      <c r="I281" s="123"/>
      <c r="J281" s="123"/>
      <c r="K281" s="128"/>
      <c r="L281" s="123"/>
      <c r="M281" s="123"/>
      <c r="N281" s="123"/>
      <c r="O281" s="123"/>
      <c r="P281" s="123"/>
      <c r="Q281" s="125"/>
      <c r="R281" s="122"/>
      <c r="S281" s="123"/>
      <c r="T281" s="123"/>
      <c r="U281" s="128"/>
      <c r="V281" s="123"/>
      <c r="W281" s="126"/>
      <c r="X281" s="123"/>
      <c r="Y281" s="123"/>
      <c r="Z281" s="124"/>
      <c r="AA281" s="127"/>
      <c r="AB281" s="201"/>
      <c r="AC281" s="201"/>
      <c r="AD281" s="201"/>
      <c r="AE281" s="201"/>
      <c r="AF281" s="123"/>
      <c r="AG281" s="123"/>
      <c r="AH281" s="123"/>
      <c r="AI281" s="123"/>
      <c r="AJ281" s="124"/>
      <c r="AK281" s="122"/>
      <c r="AL281" s="127"/>
      <c r="AM281" s="123"/>
      <c r="AN281" s="123"/>
      <c r="AO281" s="123"/>
      <c r="AP281" s="173"/>
      <c r="AQ281" s="123"/>
      <c r="AR281" s="123"/>
      <c r="AS281" s="129"/>
      <c r="AT281" s="122"/>
      <c r="AU281" s="129"/>
      <c r="AV281" s="130"/>
      <c r="AW281" s="131"/>
      <c r="AX281" s="130"/>
      <c r="AY281" s="132"/>
      <c r="AZ281" s="132"/>
      <c r="BA281" s="123"/>
      <c r="BB281" s="124"/>
      <c r="BC281" s="122"/>
      <c r="BD281" s="123"/>
      <c r="BE281" s="123"/>
      <c r="BF281" s="129"/>
      <c r="BG281" s="122"/>
      <c r="BH281" s="123"/>
      <c r="BI281" s="129"/>
      <c r="BJ281" s="122"/>
      <c r="BK281" s="123"/>
      <c r="BL281" s="129"/>
      <c r="BM281" s="133"/>
      <c r="BN281" s="133"/>
      <c r="BO281" s="133"/>
      <c r="BP281" s="122"/>
      <c r="BQ281" s="123"/>
      <c r="BR281" s="124"/>
      <c r="BS281" s="122"/>
      <c r="BT281" s="123"/>
      <c r="BU281" s="123"/>
      <c r="BV281" s="123"/>
      <c r="BW281" s="123"/>
      <c r="BX281" s="134"/>
      <c r="BY281" s="122"/>
      <c r="BZ281" s="123"/>
      <c r="CA281" s="129"/>
      <c r="CB281" s="129"/>
      <c r="CC281" s="129"/>
      <c r="CD281" s="134"/>
      <c r="CE281" s="133"/>
      <c r="CF281" s="133"/>
      <c r="CG281" s="133"/>
      <c r="CH281" s="133"/>
      <c r="CI281" s="133"/>
      <c r="CJ281" s="135"/>
      <c r="CK281" s="122"/>
      <c r="CL281" s="129"/>
      <c r="CM281" s="122"/>
      <c r="CN281" s="129"/>
      <c r="CO281" s="122"/>
      <c r="CP281" s="129"/>
      <c r="CQ281" s="133"/>
      <c r="CR281" s="122"/>
      <c r="CS281" s="129"/>
      <c r="CT281" s="133"/>
      <c r="CU281" s="122"/>
      <c r="CV281" s="123"/>
      <c r="CW281" s="214"/>
      <c r="CX281" s="122"/>
      <c r="CY281" s="129"/>
      <c r="CZ281" s="122"/>
      <c r="DA281" s="129"/>
      <c r="DB281" s="122"/>
      <c r="DC281" s="129"/>
      <c r="DD281" s="122"/>
      <c r="DE281" s="124"/>
    </row>
    <row r="282" spans="1:109">
      <c r="A282" s="122"/>
      <c r="B282" s="123"/>
      <c r="C282" s="123"/>
      <c r="D282" s="123"/>
      <c r="E282" s="123"/>
      <c r="F282" s="123"/>
      <c r="G282" s="124"/>
      <c r="H282" s="122"/>
      <c r="I282" s="123"/>
      <c r="J282" s="123"/>
      <c r="K282" s="128"/>
      <c r="L282" s="123"/>
      <c r="M282" s="123"/>
      <c r="N282" s="123"/>
      <c r="O282" s="123"/>
      <c r="P282" s="123"/>
      <c r="Q282" s="125"/>
      <c r="R282" s="122"/>
      <c r="S282" s="123"/>
      <c r="T282" s="123"/>
      <c r="U282" s="128"/>
      <c r="V282" s="123"/>
      <c r="W282" s="126"/>
      <c r="X282" s="123"/>
      <c r="Y282" s="123"/>
      <c r="Z282" s="124"/>
      <c r="AA282" s="127"/>
      <c r="AB282" s="201"/>
      <c r="AC282" s="201"/>
      <c r="AD282" s="201"/>
      <c r="AE282" s="201"/>
      <c r="AF282" s="123"/>
      <c r="AG282" s="123"/>
      <c r="AH282" s="123"/>
      <c r="AI282" s="123"/>
      <c r="AJ282" s="124"/>
      <c r="AK282" s="122"/>
      <c r="AL282" s="127"/>
      <c r="AM282" s="123"/>
      <c r="AN282" s="123"/>
      <c r="AO282" s="123"/>
      <c r="AP282" s="173"/>
      <c r="AQ282" s="123"/>
      <c r="AR282" s="123"/>
      <c r="AS282" s="129"/>
      <c r="AT282" s="122"/>
      <c r="AU282" s="129"/>
      <c r="AV282" s="130"/>
      <c r="AW282" s="131"/>
      <c r="AX282" s="130"/>
      <c r="AY282" s="132"/>
      <c r="AZ282" s="132"/>
      <c r="BA282" s="123"/>
      <c r="BB282" s="124"/>
      <c r="BC282" s="122"/>
      <c r="BD282" s="123"/>
      <c r="BE282" s="123"/>
      <c r="BF282" s="129"/>
      <c r="BG282" s="122"/>
      <c r="BH282" s="123"/>
      <c r="BI282" s="129"/>
      <c r="BJ282" s="122"/>
      <c r="BK282" s="123"/>
      <c r="BL282" s="129"/>
      <c r="BM282" s="133"/>
      <c r="BN282" s="133"/>
      <c r="BO282" s="133"/>
      <c r="BP282" s="122"/>
      <c r="BQ282" s="123"/>
      <c r="BR282" s="124"/>
      <c r="BS282" s="122"/>
      <c r="BT282" s="123"/>
      <c r="BU282" s="123"/>
      <c r="BV282" s="123"/>
      <c r="BW282" s="123"/>
      <c r="BX282" s="134"/>
      <c r="BY282" s="122"/>
      <c r="BZ282" s="123"/>
      <c r="CA282" s="129"/>
      <c r="CB282" s="129"/>
      <c r="CC282" s="129"/>
      <c r="CD282" s="134"/>
      <c r="CE282" s="133"/>
      <c r="CF282" s="133"/>
      <c r="CG282" s="133"/>
      <c r="CH282" s="133"/>
      <c r="CI282" s="133"/>
      <c r="CJ282" s="135"/>
      <c r="CK282" s="122"/>
      <c r="CL282" s="129"/>
      <c r="CM282" s="122"/>
      <c r="CN282" s="129"/>
      <c r="CO282" s="122"/>
      <c r="CP282" s="129"/>
      <c r="CQ282" s="133"/>
      <c r="CR282" s="122"/>
      <c r="CS282" s="129"/>
      <c r="CT282" s="133"/>
      <c r="CU282" s="122"/>
      <c r="CV282" s="123"/>
      <c r="CW282" s="214"/>
      <c r="CX282" s="122"/>
      <c r="CY282" s="129"/>
      <c r="CZ282" s="122"/>
      <c r="DA282" s="129"/>
      <c r="DB282" s="122"/>
      <c r="DC282" s="129"/>
      <c r="DD282" s="122"/>
      <c r="DE282" s="124"/>
    </row>
    <row r="283" spans="1:109">
      <c r="A283" s="122"/>
      <c r="B283" s="123"/>
      <c r="C283" s="123"/>
      <c r="D283" s="123"/>
      <c r="E283" s="123"/>
      <c r="F283" s="123"/>
      <c r="G283" s="124"/>
      <c r="H283" s="122"/>
      <c r="I283" s="123"/>
      <c r="J283" s="123"/>
      <c r="K283" s="128"/>
      <c r="L283" s="123"/>
      <c r="M283" s="123"/>
      <c r="N283" s="123"/>
      <c r="O283" s="123"/>
      <c r="P283" s="123"/>
      <c r="Q283" s="125"/>
      <c r="R283" s="122"/>
      <c r="S283" s="123"/>
      <c r="T283" s="123"/>
      <c r="U283" s="128"/>
      <c r="V283" s="123"/>
      <c r="W283" s="126"/>
      <c r="X283" s="123"/>
      <c r="Y283" s="123"/>
      <c r="Z283" s="124"/>
      <c r="AA283" s="127"/>
      <c r="AB283" s="201"/>
      <c r="AC283" s="201"/>
      <c r="AD283" s="201"/>
      <c r="AE283" s="201"/>
      <c r="AF283" s="123"/>
      <c r="AG283" s="123"/>
      <c r="AH283" s="123"/>
      <c r="AI283" s="123"/>
      <c r="AJ283" s="124"/>
      <c r="AK283" s="122"/>
      <c r="AL283" s="127"/>
      <c r="AM283" s="123"/>
      <c r="AN283" s="123"/>
      <c r="AO283" s="123"/>
      <c r="AP283" s="173"/>
      <c r="AQ283" s="123"/>
      <c r="AR283" s="123"/>
      <c r="AS283" s="129"/>
      <c r="AT283" s="122"/>
      <c r="AU283" s="129"/>
      <c r="AV283" s="130"/>
      <c r="AW283" s="131"/>
      <c r="AX283" s="130"/>
      <c r="AY283" s="132"/>
      <c r="AZ283" s="132"/>
      <c r="BA283" s="123"/>
      <c r="BB283" s="124"/>
      <c r="BC283" s="122"/>
      <c r="BD283" s="123"/>
      <c r="BE283" s="123"/>
      <c r="BF283" s="129"/>
      <c r="BG283" s="122"/>
      <c r="BH283" s="123"/>
      <c r="BI283" s="129"/>
      <c r="BJ283" s="122"/>
      <c r="BK283" s="123"/>
      <c r="BL283" s="129"/>
      <c r="BM283" s="133"/>
      <c r="BN283" s="133"/>
      <c r="BO283" s="133"/>
      <c r="BP283" s="122"/>
      <c r="BQ283" s="123"/>
      <c r="BR283" s="124"/>
      <c r="BS283" s="122"/>
      <c r="BT283" s="123"/>
      <c r="BU283" s="123"/>
      <c r="BV283" s="123"/>
      <c r="BW283" s="123"/>
      <c r="BX283" s="134"/>
      <c r="BY283" s="122"/>
      <c r="BZ283" s="123"/>
      <c r="CA283" s="129"/>
      <c r="CB283" s="129"/>
      <c r="CC283" s="129"/>
      <c r="CD283" s="134"/>
      <c r="CE283" s="133"/>
      <c r="CF283" s="133"/>
      <c r="CG283" s="133"/>
      <c r="CH283" s="133"/>
      <c r="CI283" s="133"/>
      <c r="CJ283" s="135"/>
      <c r="CK283" s="122"/>
      <c r="CL283" s="129"/>
      <c r="CM283" s="122"/>
      <c r="CN283" s="129"/>
      <c r="CO283" s="122"/>
      <c r="CP283" s="129"/>
      <c r="CQ283" s="133"/>
      <c r="CR283" s="122"/>
      <c r="CS283" s="129"/>
      <c r="CT283" s="133"/>
      <c r="CU283" s="122"/>
      <c r="CV283" s="123"/>
      <c r="CW283" s="214"/>
      <c r="CX283" s="122"/>
      <c r="CY283" s="129"/>
      <c r="CZ283" s="122"/>
      <c r="DA283" s="129"/>
      <c r="DB283" s="122"/>
      <c r="DC283" s="129"/>
      <c r="DD283" s="122"/>
      <c r="DE283" s="124"/>
    </row>
    <row r="284" spans="1:109">
      <c r="A284" s="122"/>
      <c r="B284" s="123"/>
      <c r="C284" s="123"/>
      <c r="D284" s="123"/>
      <c r="E284" s="123"/>
      <c r="F284" s="123"/>
      <c r="G284" s="124"/>
      <c r="H284" s="122"/>
      <c r="I284" s="123"/>
      <c r="J284" s="123"/>
      <c r="K284" s="128"/>
      <c r="L284" s="123"/>
      <c r="M284" s="123"/>
      <c r="N284" s="123"/>
      <c r="O284" s="123"/>
      <c r="P284" s="123"/>
      <c r="Q284" s="125"/>
      <c r="R284" s="122"/>
      <c r="S284" s="123"/>
      <c r="T284" s="123"/>
      <c r="U284" s="128"/>
      <c r="V284" s="123"/>
      <c r="W284" s="126"/>
      <c r="X284" s="123"/>
      <c r="Y284" s="123"/>
      <c r="Z284" s="124"/>
      <c r="AA284" s="127"/>
      <c r="AB284" s="201"/>
      <c r="AC284" s="201"/>
      <c r="AD284" s="201"/>
      <c r="AE284" s="201"/>
      <c r="AF284" s="123"/>
      <c r="AG284" s="123"/>
      <c r="AH284" s="123"/>
      <c r="AI284" s="123"/>
      <c r="AJ284" s="124"/>
      <c r="AK284" s="122"/>
      <c r="AL284" s="127"/>
      <c r="AM284" s="123"/>
      <c r="AN284" s="123"/>
      <c r="AO284" s="123"/>
      <c r="AP284" s="173"/>
      <c r="AQ284" s="123"/>
      <c r="AR284" s="123"/>
      <c r="AS284" s="129"/>
      <c r="AT284" s="122"/>
      <c r="AU284" s="129"/>
      <c r="AV284" s="130"/>
      <c r="AW284" s="131"/>
      <c r="AX284" s="130"/>
      <c r="AY284" s="132"/>
      <c r="AZ284" s="132"/>
      <c r="BA284" s="123"/>
      <c r="BB284" s="124"/>
      <c r="BC284" s="122"/>
      <c r="BD284" s="123"/>
      <c r="BE284" s="123"/>
      <c r="BF284" s="129"/>
      <c r="BG284" s="122"/>
      <c r="BH284" s="123"/>
      <c r="BI284" s="129"/>
      <c r="BJ284" s="122"/>
      <c r="BK284" s="123"/>
      <c r="BL284" s="129"/>
      <c r="BM284" s="133"/>
      <c r="BN284" s="133"/>
      <c r="BO284" s="133"/>
      <c r="BP284" s="122"/>
      <c r="BQ284" s="123"/>
      <c r="BR284" s="124"/>
      <c r="BS284" s="122"/>
      <c r="BT284" s="123"/>
      <c r="BU284" s="123"/>
      <c r="BV284" s="123"/>
      <c r="BW284" s="123"/>
      <c r="BX284" s="134"/>
      <c r="BY284" s="122"/>
      <c r="BZ284" s="123"/>
      <c r="CA284" s="129"/>
      <c r="CB284" s="129"/>
      <c r="CC284" s="129"/>
      <c r="CD284" s="134"/>
      <c r="CE284" s="133"/>
      <c r="CF284" s="133"/>
      <c r="CG284" s="133"/>
      <c r="CH284" s="133"/>
      <c r="CI284" s="133"/>
      <c r="CJ284" s="135"/>
      <c r="CK284" s="122"/>
      <c r="CL284" s="129"/>
      <c r="CM284" s="122"/>
      <c r="CN284" s="129"/>
      <c r="CO284" s="122"/>
      <c r="CP284" s="129"/>
      <c r="CQ284" s="133"/>
      <c r="CR284" s="122"/>
      <c r="CS284" s="129"/>
      <c r="CT284" s="133"/>
      <c r="CU284" s="122"/>
      <c r="CV284" s="123"/>
      <c r="CW284" s="214"/>
      <c r="CX284" s="122"/>
      <c r="CY284" s="129"/>
      <c r="CZ284" s="122"/>
      <c r="DA284" s="129"/>
      <c r="DB284" s="122"/>
      <c r="DC284" s="129"/>
      <c r="DD284" s="122"/>
      <c r="DE284" s="124"/>
    </row>
    <row r="285" spans="1:109">
      <c r="A285" s="122"/>
      <c r="B285" s="123"/>
      <c r="C285" s="123"/>
      <c r="D285" s="123"/>
      <c r="E285" s="123"/>
      <c r="F285" s="123"/>
      <c r="G285" s="124"/>
      <c r="H285" s="122"/>
      <c r="I285" s="123"/>
      <c r="J285" s="123"/>
      <c r="K285" s="128"/>
      <c r="L285" s="123"/>
      <c r="M285" s="123"/>
      <c r="N285" s="123"/>
      <c r="O285" s="123"/>
      <c r="P285" s="123"/>
      <c r="Q285" s="125"/>
      <c r="R285" s="122"/>
      <c r="S285" s="123"/>
      <c r="T285" s="123"/>
      <c r="U285" s="128"/>
      <c r="V285" s="123"/>
      <c r="W285" s="126"/>
      <c r="X285" s="123"/>
      <c r="Y285" s="123"/>
      <c r="Z285" s="124"/>
      <c r="AA285" s="127"/>
      <c r="AB285" s="201"/>
      <c r="AC285" s="201"/>
      <c r="AD285" s="201"/>
      <c r="AE285" s="201"/>
      <c r="AF285" s="123"/>
      <c r="AG285" s="123"/>
      <c r="AH285" s="123"/>
      <c r="AI285" s="123"/>
      <c r="AJ285" s="124"/>
      <c r="AK285" s="122"/>
      <c r="AL285" s="127"/>
      <c r="AM285" s="123"/>
      <c r="AN285" s="123"/>
      <c r="AO285" s="123"/>
      <c r="AP285" s="173"/>
      <c r="AQ285" s="123"/>
      <c r="AR285" s="123"/>
      <c r="AS285" s="129"/>
      <c r="AT285" s="122"/>
      <c r="AU285" s="129"/>
      <c r="AV285" s="130"/>
      <c r="AW285" s="131"/>
      <c r="AX285" s="130"/>
      <c r="AY285" s="132"/>
      <c r="AZ285" s="132"/>
      <c r="BA285" s="123"/>
      <c r="BB285" s="124"/>
      <c r="BC285" s="122"/>
      <c r="BD285" s="123"/>
      <c r="BE285" s="123"/>
      <c r="BF285" s="129"/>
      <c r="BG285" s="122"/>
      <c r="BH285" s="123"/>
      <c r="BI285" s="129"/>
      <c r="BJ285" s="122"/>
      <c r="BK285" s="123"/>
      <c r="BL285" s="129"/>
      <c r="BM285" s="133"/>
      <c r="BN285" s="133"/>
      <c r="BO285" s="133"/>
      <c r="BP285" s="122"/>
      <c r="BQ285" s="123"/>
      <c r="BR285" s="124"/>
      <c r="BS285" s="122"/>
      <c r="BT285" s="123"/>
      <c r="BU285" s="123"/>
      <c r="BV285" s="123"/>
      <c r="BW285" s="123"/>
      <c r="BX285" s="134"/>
      <c r="BY285" s="122"/>
      <c r="BZ285" s="123"/>
      <c r="CA285" s="129"/>
      <c r="CB285" s="129"/>
      <c r="CC285" s="129"/>
      <c r="CD285" s="134"/>
      <c r="CE285" s="133"/>
      <c r="CF285" s="133"/>
      <c r="CG285" s="133"/>
      <c r="CH285" s="133"/>
      <c r="CI285" s="133"/>
      <c r="CJ285" s="135"/>
      <c r="CK285" s="122"/>
      <c r="CL285" s="129"/>
      <c r="CM285" s="122"/>
      <c r="CN285" s="129"/>
      <c r="CO285" s="122"/>
      <c r="CP285" s="129"/>
      <c r="CQ285" s="133"/>
      <c r="CR285" s="122"/>
      <c r="CS285" s="129"/>
      <c r="CT285" s="133"/>
      <c r="CU285" s="122"/>
      <c r="CV285" s="123"/>
      <c r="CW285" s="214"/>
      <c r="CX285" s="122"/>
      <c r="CY285" s="129"/>
      <c r="CZ285" s="122"/>
      <c r="DA285" s="129"/>
      <c r="DB285" s="122"/>
      <c r="DC285" s="129"/>
      <c r="DD285" s="122"/>
      <c r="DE285" s="124"/>
    </row>
    <row r="286" spans="1:109">
      <c r="A286" s="122"/>
      <c r="B286" s="123"/>
      <c r="C286" s="123"/>
      <c r="D286" s="123"/>
      <c r="E286" s="123"/>
      <c r="F286" s="123"/>
      <c r="G286" s="124"/>
      <c r="H286" s="122"/>
      <c r="I286" s="123"/>
      <c r="J286" s="123"/>
      <c r="K286" s="128"/>
      <c r="L286" s="123"/>
      <c r="M286" s="123"/>
      <c r="N286" s="123"/>
      <c r="O286" s="123"/>
      <c r="P286" s="123"/>
      <c r="Q286" s="125"/>
      <c r="R286" s="122"/>
      <c r="S286" s="123"/>
      <c r="T286" s="123"/>
      <c r="U286" s="128"/>
      <c r="V286" s="123"/>
      <c r="W286" s="126"/>
      <c r="X286" s="123"/>
      <c r="Y286" s="123"/>
      <c r="Z286" s="124"/>
      <c r="AA286" s="127"/>
      <c r="AB286" s="201"/>
      <c r="AC286" s="201"/>
      <c r="AD286" s="201"/>
      <c r="AE286" s="201"/>
      <c r="AF286" s="123"/>
      <c r="AG286" s="123"/>
      <c r="AH286" s="123"/>
      <c r="AI286" s="123"/>
      <c r="AJ286" s="124"/>
      <c r="AK286" s="122"/>
      <c r="AL286" s="127"/>
      <c r="AM286" s="123"/>
      <c r="AN286" s="123"/>
      <c r="AO286" s="123"/>
      <c r="AP286" s="173"/>
      <c r="AQ286" s="123"/>
      <c r="AR286" s="123"/>
      <c r="AS286" s="129"/>
      <c r="AT286" s="122"/>
      <c r="AU286" s="129"/>
      <c r="AV286" s="130"/>
      <c r="AW286" s="131"/>
      <c r="AX286" s="130"/>
      <c r="AY286" s="132"/>
      <c r="AZ286" s="132"/>
      <c r="BA286" s="123"/>
      <c r="BB286" s="124"/>
      <c r="BC286" s="122"/>
      <c r="BD286" s="123"/>
      <c r="BE286" s="123"/>
      <c r="BF286" s="129"/>
      <c r="BG286" s="122"/>
      <c r="BH286" s="123"/>
      <c r="BI286" s="129"/>
      <c r="BJ286" s="122"/>
      <c r="BK286" s="123"/>
      <c r="BL286" s="129"/>
      <c r="BM286" s="133"/>
      <c r="BN286" s="133"/>
      <c r="BO286" s="133"/>
      <c r="BP286" s="122"/>
      <c r="BQ286" s="123"/>
      <c r="BR286" s="124"/>
      <c r="BS286" s="122"/>
      <c r="BT286" s="123"/>
      <c r="BU286" s="123"/>
      <c r="BV286" s="123"/>
      <c r="BW286" s="123"/>
      <c r="BX286" s="134"/>
      <c r="BY286" s="122"/>
      <c r="BZ286" s="123"/>
      <c r="CA286" s="129"/>
      <c r="CB286" s="129"/>
      <c r="CC286" s="129"/>
      <c r="CD286" s="134"/>
      <c r="CE286" s="133"/>
      <c r="CF286" s="133"/>
      <c r="CG286" s="133"/>
      <c r="CH286" s="133"/>
      <c r="CI286" s="133"/>
      <c r="CJ286" s="135"/>
      <c r="CK286" s="122"/>
      <c r="CL286" s="129"/>
      <c r="CM286" s="122"/>
      <c r="CN286" s="129"/>
      <c r="CO286" s="122"/>
      <c r="CP286" s="129"/>
      <c r="CQ286" s="133"/>
      <c r="CR286" s="122"/>
      <c r="CS286" s="129"/>
      <c r="CT286" s="133"/>
      <c r="CU286" s="122"/>
      <c r="CV286" s="123"/>
      <c r="CW286" s="214"/>
      <c r="CX286" s="122"/>
      <c r="CY286" s="129"/>
      <c r="CZ286" s="122"/>
      <c r="DA286" s="129"/>
      <c r="DB286" s="122"/>
      <c r="DC286" s="129"/>
      <c r="DD286" s="122"/>
      <c r="DE286" s="124"/>
    </row>
    <row r="287" spans="1:109">
      <c r="A287" s="122"/>
      <c r="B287" s="123"/>
      <c r="C287" s="123"/>
      <c r="D287" s="123"/>
      <c r="E287" s="123"/>
      <c r="F287" s="123"/>
      <c r="G287" s="124"/>
      <c r="H287" s="122"/>
      <c r="I287" s="123"/>
      <c r="J287" s="123"/>
      <c r="K287" s="128"/>
      <c r="L287" s="123"/>
      <c r="M287" s="123"/>
      <c r="N287" s="123"/>
      <c r="O287" s="123"/>
      <c r="P287" s="123"/>
      <c r="Q287" s="125"/>
      <c r="R287" s="122"/>
      <c r="S287" s="123"/>
      <c r="T287" s="123"/>
      <c r="U287" s="128"/>
      <c r="V287" s="123"/>
      <c r="W287" s="126"/>
      <c r="X287" s="123"/>
      <c r="Y287" s="123"/>
      <c r="Z287" s="124"/>
      <c r="AA287" s="127"/>
      <c r="AB287" s="201"/>
      <c r="AC287" s="201"/>
      <c r="AD287" s="201"/>
      <c r="AE287" s="201"/>
      <c r="AF287" s="123"/>
      <c r="AG287" s="123"/>
      <c r="AH287" s="123"/>
      <c r="AI287" s="123"/>
      <c r="AJ287" s="124"/>
      <c r="AK287" s="122"/>
      <c r="AL287" s="127"/>
      <c r="AM287" s="123"/>
      <c r="AN287" s="123"/>
      <c r="AO287" s="123"/>
      <c r="AP287" s="173"/>
      <c r="AQ287" s="123"/>
      <c r="AR287" s="123"/>
      <c r="AS287" s="129"/>
      <c r="AT287" s="122"/>
      <c r="AU287" s="129"/>
      <c r="AV287" s="130"/>
      <c r="AW287" s="131"/>
      <c r="AX287" s="130"/>
      <c r="AY287" s="132"/>
      <c r="AZ287" s="132"/>
      <c r="BA287" s="123"/>
      <c r="BB287" s="124"/>
      <c r="BC287" s="122"/>
      <c r="BD287" s="123"/>
      <c r="BE287" s="123"/>
      <c r="BF287" s="129"/>
      <c r="BG287" s="122"/>
      <c r="BH287" s="123"/>
      <c r="BI287" s="129"/>
      <c r="BJ287" s="122"/>
      <c r="BK287" s="123"/>
      <c r="BL287" s="129"/>
      <c r="BM287" s="133"/>
      <c r="BN287" s="133"/>
      <c r="BO287" s="133"/>
      <c r="BP287" s="122"/>
      <c r="BQ287" s="123"/>
      <c r="BR287" s="124"/>
      <c r="BS287" s="122"/>
      <c r="BT287" s="123"/>
      <c r="BU287" s="123"/>
      <c r="BV287" s="123"/>
      <c r="BW287" s="123"/>
      <c r="BX287" s="134"/>
      <c r="BY287" s="122"/>
      <c r="BZ287" s="123"/>
      <c r="CA287" s="129"/>
      <c r="CB287" s="129"/>
      <c r="CC287" s="129"/>
      <c r="CD287" s="134"/>
      <c r="CE287" s="133"/>
      <c r="CF287" s="133"/>
      <c r="CG287" s="133"/>
      <c r="CH287" s="133"/>
      <c r="CI287" s="133"/>
      <c r="CJ287" s="135"/>
      <c r="CK287" s="122"/>
      <c r="CL287" s="129"/>
      <c r="CM287" s="122"/>
      <c r="CN287" s="129"/>
      <c r="CO287" s="122"/>
      <c r="CP287" s="129"/>
      <c r="CQ287" s="133"/>
      <c r="CR287" s="122"/>
      <c r="CS287" s="129"/>
      <c r="CT287" s="133"/>
      <c r="CU287" s="122"/>
      <c r="CV287" s="123"/>
      <c r="CW287" s="214"/>
      <c r="CX287" s="122"/>
      <c r="CY287" s="129"/>
      <c r="CZ287" s="122"/>
      <c r="DA287" s="129"/>
      <c r="DB287" s="122"/>
      <c r="DC287" s="129"/>
      <c r="DD287" s="122"/>
      <c r="DE287" s="124"/>
    </row>
    <row r="288" spans="1:109">
      <c r="A288" s="122"/>
      <c r="B288" s="123"/>
      <c r="C288" s="123"/>
      <c r="D288" s="123"/>
      <c r="E288" s="123"/>
      <c r="F288" s="123"/>
      <c r="G288" s="124"/>
      <c r="H288" s="122"/>
      <c r="I288" s="123"/>
      <c r="J288" s="123"/>
      <c r="K288" s="128"/>
      <c r="L288" s="123"/>
      <c r="M288" s="123"/>
      <c r="N288" s="123"/>
      <c r="O288" s="123"/>
      <c r="P288" s="123"/>
      <c r="Q288" s="125"/>
      <c r="R288" s="122"/>
      <c r="S288" s="123"/>
      <c r="T288" s="123"/>
      <c r="U288" s="128"/>
      <c r="V288" s="123"/>
      <c r="W288" s="126"/>
      <c r="X288" s="123"/>
      <c r="Y288" s="123"/>
      <c r="Z288" s="124"/>
      <c r="AA288" s="127"/>
      <c r="AB288" s="201"/>
      <c r="AC288" s="201"/>
      <c r="AD288" s="201"/>
      <c r="AE288" s="201"/>
      <c r="AF288" s="123"/>
      <c r="AG288" s="123"/>
      <c r="AH288" s="123"/>
      <c r="AI288" s="123"/>
      <c r="AJ288" s="124"/>
      <c r="AK288" s="122"/>
      <c r="AL288" s="127"/>
      <c r="AM288" s="123"/>
      <c r="AN288" s="123"/>
      <c r="AO288" s="123"/>
      <c r="AP288" s="173"/>
      <c r="AQ288" s="123"/>
      <c r="AR288" s="123"/>
      <c r="AS288" s="129"/>
      <c r="AT288" s="122"/>
      <c r="AU288" s="129"/>
      <c r="AV288" s="130"/>
      <c r="AW288" s="131"/>
      <c r="AX288" s="130"/>
      <c r="AY288" s="132"/>
      <c r="AZ288" s="132"/>
      <c r="BA288" s="123"/>
      <c r="BB288" s="124"/>
      <c r="BC288" s="122"/>
      <c r="BD288" s="123"/>
      <c r="BE288" s="123"/>
      <c r="BF288" s="129"/>
      <c r="BG288" s="122"/>
      <c r="BH288" s="123"/>
      <c r="BI288" s="129"/>
      <c r="BJ288" s="122"/>
      <c r="BK288" s="123"/>
      <c r="BL288" s="129"/>
      <c r="BM288" s="133"/>
      <c r="BN288" s="133"/>
      <c r="BO288" s="133"/>
      <c r="BP288" s="122"/>
      <c r="BQ288" s="123"/>
      <c r="BR288" s="124"/>
      <c r="BS288" s="122"/>
      <c r="BT288" s="123"/>
      <c r="BU288" s="123"/>
      <c r="BV288" s="123"/>
      <c r="BW288" s="123"/>
      <c r="BX288" s="134"/>
      <c r="BY288" s="122"/>
      <c r="BZ288" s="123"/>
      <c r="CA288" s="129"/>
      <c r="CB288" s="129"/>
      <c r="CC288" s="129"/>
      <c r="CD288" s="134"/>
      <c r="CE288" s="133"/>
      <c r="CF288" s="133"/>
      <c r="CG288" s="133"/>
      <c r="CH288" s="133"/>
      <c r="CI288" s="133"/>
      <c r="CJ288" s="135"/>
      <c r="CK288" s="122"/>
      <c r="CL288" s="129"/>
      <c r="CM288" s="122"/>
      <c r="CN288" s="129"/>
      <c r="CO288" s="122"/>
      <c r="CP288" s="129"/>
      <c r="CQ288" s="133"/>
      <c r="CR288" s="122"/>
      <c r="CS288" s="129"/>
      <c r="CT288" s="133"/>
      <c r="CU288" s="122"/>
      <c r="CV288" s="123"/>
      <c r="CW288" s="214"/>
      <c r="CX288" s="122"/>
      <c r="CY288" s="129"/>
      <c r="CZ288" s="122"/>
      <c r="DA288" s="129"/>
      <c r="DB288" s="122"/>
      <c r="DC288" s="129"/>
      <c r="DD288" s="122"/>
      <c r="DE288" s="124"/>
    </row>
    <row r="289" spans="1:109">
      <c r="A289" s="122"/>
      <c r="B289" s="123"/>
      <c r="C289" s="123"/>
      <c r="D289" s="123"/>
      <c r="E289" s="123"/>
      <c r="F289" s="123"/>
      <c r="G289" s="124"/>
      <c r="H289" s="122"/>
      <c r="I289" s="123"/>
      <c r="J289" s="123"/>
      <c r="K289" s="128"/>
      <c r="L289" s="123"/>
      <c r="M289" s="123"/>
      <c r="N289" s="123"/>
      <c r="O289" s="123"/>
      <c r="P289" s="123"/>
      <c r="Q289" s="125"/>
      <c r="R289" s="122"/>
      <c r="S289" s="123"/>
      <c r="T289" s="123"/>
      <c r="U289" s="128"/>
      <c r="V289" s="123"/>
      <c r="W289" s="126"/>
      <c r="X289" s="123"/>
      <c r="Y289" s="123"/>
      <c r="Z289" s="124"/>
      <c r="AA289" s="127"/>
      <c r="AB289" s="201"/>
      <c r="AC289" s="201"/>
      <c r="AD289" s="201"/>
      <c r="AE289" s="201"/>
      <c r="AF289" s="123"/>
      <c r="AG289" s="123"/>
      <c r="AH289" s="123"/>
      <c r="AI289" s="123"/>
      <c r="AJ289" s="124"/>
      <c r="AK289" s="122"/>
      <c r="AL289" s="127"/>
      <c r="AM289" s="123"/>
      <c r="AN289" s="123"/>
      <c r="AO289" s="123"/>
      <c r="AP289" s="173"/>
      <c r="AQ289" s="123"/>
      <c r="AR289" s="123"/>
      <c r="AS289" s="129"/>
      <c r="AT289" s="122"/>
      <c r="AU289" s="129"/>
      <c r="AV289" s="130"/>
      <c r="AW289" s="131"/>
      <c r="AX289" s="130"/>
      <c r="AY289" s="132"/>
      <c r="AZ289" s="132"/>
      <c r="BA289" s="123"/>
      <c r="BB289" s="124"/>
      <c r="BC289" s="122"/>
      <c r="BD289" s="123"/>
      <c r="BE289" s="123"/>
      <c r="BF289" s="129"/>
      <c r="BG289" s="122"/>
      <c r="BH289" s="123"/>
      <c r="BI289" s="129"/>
      <c r="BJ289" s="122"/>
      <c r="BK289" s="123"/>
      <c r="BL289" s="129"/>
      <c r="BM289" s="133"/>
      <c r="BN289" s="133"/>
      <c r="BO289" s="133"/>
      <c r="BP289" s="122"/>
      <c r="BQ289" s="123"/>
      <c r="BR289" s="124"/>
      <c r="BS289" s="122"/>
      <c r="BT289" s="123"/>
      <c r="BU289" s="123"/>
      <c r="BV289" s="123"/>
      <c r="BW289" s="123"/>
      <c r="BX289" s="134"/>
      <c r="BY289" s="122"/>
      <c r="BZ289" s="123"/>
      <c r="CA289" s="129"/>
      <c r="CB289" s="129"/>
      <c r="CC289" s="129"/>
      <c r="CD289" s="134"/>
      <c r="CE289" s="133"/>
      <c r="CF289" s="133"/>
      <c r="CG289" s="133"/>
      <c r="CH289" s="133"/>
      <c r="CI289" s="133"/>
      <c r="CJ289" s="135"/>
      <c r="CK289" s="122"/>
      <c r="CL289" s="129"/>
      <c r="CM289" s="122"/>
      <c r="CN289" s="129"/>
      <c r="CO289" s="122"/>
      <c r="CP289" s="129"/>
      <c r="CQ289" s="133"/>
      <c r="CR289" s="122"/>
      <c r="CS289" s="129"/>
      <c r="CT289" s="133"/>
      <c r="CU289" s="122"/>
      <c r="CV289" s="123"/>
      <c r="CW289" s="214"/>
      <c r="CX289" s="122"/>
      <c r="CY289" s="129"/>
      <c r="CZ289" s="122"/>
      <c r="DA289" s="129"/>
      <c r="DB289" s="122"/>
      <c r="DC289" s="129"/>
      <c r="DD289" s="122"/>
      <c r="DE289" s="124"/>
    </row>
  </sheetData>
  <sheetProtection password="9695" sheet="1" objects="1" scenarios="1" sort="0" autoFilter="0"/>
  <autoFilter ref="A3:DW134">
    <filterColumn colId="7">
      <filters>
        <filter val="БОС"/>
      </filters>
    </filterColumn>
    <filterColumn colId="8">
      <filters>
        <filter val="17"/>
      </filters>
    </filterColumn>
    <filterColumn colId="9"/>
    <filterColumn colId="37"/>
    <filterColumn colId="39"/>
    <filterColumn colId="40"/>
    <filterColumn colId="74" showButton="0"/>
    <filterColumn colId="77" showButton="0"/>
    <filterColumn colId="78" hiddenButton="1" showButton="0"/>
    <filterColumn colId="79" hiddenButton="1" showButton="0"/>
    <filterColumn colId="80" hiddenButton="1" showButton="0"/>
  </autoFilter>
  <mergeCells count="60">
    <mergeCell ref="I2:I3"/>
    <mergeCell ref="J2:J3"/>
    <mergeCell ref="K2:K3"/>
    <mergeCell ref="L2:L3"/>
    <mergeCell ref="BS1:CJ1"/>
    <mergeCell ref="M2:M3"/>
    <mergeCell ref="N2:N3"/>
    <mergeCell ref="O2:O3"/>
    <mergeCell ref="P2:P3"/>
    <mergeCell ref="Q2:Q3"/>
    <mergeCell ref="R2:Z2"/>
    <mergeCell ref="AA2:AJ2"/>
    <mergeCell ref="AK2:AS2"/>
    <mergeCell ref="AT2:AU2"/>
    <mergeCell ref="AV2:AW2"/>
    <mergeCell ref="BC2:BF2"/>
    <mergeCell ref="CK1:DE1"/>
    <mergeCell ref="A2:A3"/>
    <mergeCell ref="B2:B3"/>
    <mergeCell ref="C2:C3"/>
    <mergeCell ref="D2:D3"/>
    <mergeCell ref="E2:E3"/>
    <mergeCell ref="F2:F3"/>
    <mergeCell ref="G2:G3"/>
    <mergeCell ref="H2:H3"/>
    <mergeCell ref="A1:G1"/>
    <mergeCell ref="H1:Q1"/>
    <mergeCell ref="R1:AJ1"/>
    <mergeCell ref="AK1:AW1"/>
    <mergeCell ref="AX1:BB2"/>
    <mergeCell ref="BC1:BR1"/>
    <mergeCell ref="BG2:BI2"/>
    <mergeCell ref="CI2:CI3"/>
    <mergeCell ref="BJ2:BL2"/>
    <mergeCell ref="BM2:BM3"/>
    <mergeCell ref="BN2:BN3"/>
    <mergeCell ref="BO2:BO3"/>
    <mergeCell ref="BP2:BR2"/>
    <mergeCell ref="BS2:BX2"/>
    <mergeCell ref="BY2:CD2"/>
    <mergeCell ref="CE2:CE3"/>
    <mergeCell ref="CF2:CF3"/>
    <mergeCell ref="CG2:CG3"/>
    <mergeCell ref="CH2:CH3"/>
    <mergeCell ref="A7:B7"/>
    <mergeCell ref="A8:B8"/>
    <mergeCell ref="A9:B9"/>
    <mergeCell ref="A10:B10"/>
    <mergeCell ref="CX2:DE2"/>
    <mergeCell ref="BW3:BX3"/>
    <mergeCell ref="BZ3:CD3"/>
    <mergeCell ref="A4:B4"/>
    <mergeCell ref="A5:B5"/>
    <mergeCell ref="A6:B6"/>
    <mergeCell ref="CJ2:CJ3"/>
    <mergeCell ref="CK2:CL2"/>
    <mergeCell ref="CM2:CN2"/>
    <mergeCell ref="CO2:CP2"/>
    <mergeCell ref="CR2:CS2"/>
    <mergeCell ref="CU2:CW2"/>
  </mergeCells>
  <conditionalFormatting sqref="S11:S134">
    <cfRule type="cellIs" dxfId="280" priority="5" operator="lessThan">
      <formula>$S$7</formula>
    </cfRule>
    <cfRule type="cellIs" dxfId="279" priority="6" operator="greaterThan">
      <formula>$S$5</formula>
    </cfRule>
  </conditionalFormatting>
  <conditionalFormatting sqref="S11:S12 S15:S16 S19:S20 S23:S24 S27:S28 S31:S32 S35:S36 S39:S40 S43:S44 S47:S48 S51:S52 S55:S56 S59:S60 S63:S64 S67:S68 S71:S72 S75:S76 S79:S80 S83:S84 S87:S88 S91:S92 S95:S96 S99:S100 S103:S104 S107:S108 S111:S112 S115:S116 S119:S120 S123:S124 S127:S128 S131:S132">
    <cfRule type="containsBlanks" dxfId="278" priority="4">
      <formula>LEN(TRIM(S11))=0</formula>
    </cfRule>
  </conditionalFormatting>
  <conditionalFormatting sqref="S13:S14 S17:S18 S21:S22 S25:S26 S29:S30 S33:S34 S37:S38 S41:S42 S45:S46 S49:S50 S53:S54 S57:S58 S61:S62 S65:S66 S69:S70 S73:S74 S77:S78 S81:S82 S85:S86 S89:S90 S93:S94 S97:S98 S101:S102 S105:S106 S109:S110 S113:S114 S117:S118 S121:S122 S125:S126 S129:S130 S133:S134">
    <cfRule type="containsBlanks" dxfId="277" priority="3">
      <formula>LEN(TRIM(S13))=0</formula>
    </cfRule>
  </conditionalFormatting>
  <conditionalFormatting sqref="A11:A134">
    <cfRule type="cellIs" dxfId="276" priority="1" operator="greaterThan">
      <formula>TODAY()</formula>
    </cfRule>
    <cfRule type="timePeriod" dxfId="275" priority="2" timePeriod="today">
      <formula>FLOOR(A11,1)=TODAY()</formula>
    </cfRule>
  </conditionalFormatting>
  <dataValidations count="17">
    <dataValidation type="list" allowBlank="1" showInputMessage="1" showErrorMessage="1" sqref="CO11:CO134">
      <formula1>$CO$153:$CO$154</formula1>
    </dataValidation>
    <dataValidation type="list" allowBlank="1" showInputMessage="1" showErrorMessage="1" sqref="CM11:CM134">
      <formula1>$CM$153:$CM$154</formula1>
    </dataValidation>
    <dataValidation type="list" allowBlank="1" showInputMessage="1" showErrorMessage="1" sqref="CK11:CK134">
      <formula1>$CK$153:$CK$155</formula1>
    </dataValidation>
    <dataValidation type="list" allowBlank="1" showInputMessage="1" showErrorMessage="1" sqref="CU11:CU134">
      <formula1>$CU$153:$CU$156</formula1>
    </dataValidation>
    <dataValidation type="list" allowBlank="1" showInputMessage="1" showErrorMessage="1" sqref="CR11:CR134">
      <formula1>$CR$153:$CR$156</formula1>
    </dataValidation>
    <dataValidation type="list" allowBlank="1" showInputMessage="1" showErrorMessage="1" sqref="BY11:BY134">
      <formula1>$BY$153:$BY$155</formula1>
    </dataValidation>
    <dataValidation type="list" allowBlank="1" showInputMessage="1" showErrorMessage="1" sqref="BS11:BS134">
      <formula1>$BS$153:$BS$157</formula1>
    </dataValidation>
    <dataValidation type="list" allowBlank="1" showInputMessage="1" showErrorMessage="1" sqref="M11:M134">
      <formula1>$M$153:$M$156</formula1>
    </dataValidation>
    <dataValidation type="list" allowBlank="1" showInputMessage="1" showErrorMessage="1" sqref="B11:B12 B15:B16 B19:B20 B23:B24 B27:B28 B31:B32 B35:B36 B39:B40 B43:B44 B47:B48 B51:B52 B55:B56 B59:B60 B63:B64 B67:B68 B71:B72 B75:B76 B79:B80 B83:B84 B87:B88 B91:B92 B95:B96 B99:B100 B103:B104 B107:B108 B111:B112 B115:B116 B119:B120 B123:B124 B127:B128 B131:B132">
      <formula1>$B$153:$B$200</formula1>
    </dataValidation>
    <dataValidation type="list" allowBlank="1" showInputMessage="1" showErrorMessage="1" sqref="B13:B14 B17:B18 B21:B22 B25:B26 B29:B30 B33:B34 B37:B38 B41:B42 B45:B46 B49:B50 B53:B54 B57:B58 B61:B62 B65:B66 B69:B70 B73:B74 B77:B78 B81:B82 B85:B86 B89:B90 B93:B94 B97:B98 B101:B102 B105:B106 B109:B110 B113:B114 B117:B118 B121:B122 B125:B126 B129:B130 B133:B134">
      <formula1>$B$201:$B$248</formula1>
    </dataValidation>
    <dataValidation type="list" allowBlank="1" showInputMessage="1" showErrorMessage="1" sqref="C11:C134">
      <formula1>$C$153:$C$156</formula1>
    </dataValidation>
    <dataValidation type="list" showInputMessage="1" showErrorMessage="1" sqref="D11:D134">
      <formula1>$D$153:$D$160</formula1>
    </dataValidation>
    <dataValidation type="list" allowBlank="1" showInputMessage="1" showErrorMessage="1" sqref="E11:E134">
      <formula1>$E$153:$E$160</formula1>
    </dataValidation>
    <dataValidation type="list" allowBlank="1" showInputMessage="1" showErrorMessage="1" sqref="F11:F134">
      <formula1>$F$154:$F$161</formula1>
    </dataValidation>
    <dataValidation type="list" allowBlank="1" showInputMessage="1" showErrorMessage="1" sqref="G11:G134">
      <formula1>$G$153:$G$160</formula1>
    </dataValidation>
    <dataValidation type="list" allowBlank="1" showInputMessage="1" showErrorMessage="1" sqref="H11:H134">
      <formula1>$H$153:$H$159</formula1>
    </dataValidation>
    <dataValidation type="list" allowBlank="1" showInputMessage="1" showErrorMessage="1" sqref="L11:L134">
      <formula1>$L$153:$L$158</formula1>
    </dataValidation>
  </dataValidations>
  <pageMargins left="0.15748031496062992" right="0.15748031496062992" top="0.74803149606299213" bottom="0.74803149606299213" header="0.31496062992125984" footer="0.31496062992125984"/>
  <pageSetup paperSize="9" scale="17" fitToWidth="3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Лист3" filterMode="1">
    <pageSetUpPr fitToPage="1"/>
  </sheetPr>
  <dimension ref="A1:EE289"/>
  <sheetViews>
    <sheetView zoomScale="80" zoomScaleNormal="80" workbookViewId="0">
      <pane xSplit="2" ySplit="7" topLeftCell="C8" activePane="bottomRight" state="frozen"/>
      <selection activeCell="DF16" sqref="DF16"/>
      <selection pane="topRight" activeCell="DF16" sqref="DF16"/>
      <selection pane="bottomLeft" activeCell="DF16" sqref="DF16"/>
      <selection pane="bottomRight" activeCell="AN144" sqref="AN143:AN144"/>
    </sheetView>
  </sheetViews>
  <sheetFormatPr defaultRowHeight="18.75" outlineLevelRow="2" outlineLevelCol="1"/>
  <cols>
    <col min="1" max="1" width="16.85546875" style="142" customWidth="1"/>
    <col min="2" max="2" width="13.7109375" style="143" bestFit="1" customWidth="1"/>
    <col min="3" max="3" width="5.42578125" style="136" customWidth="1"/>
    <col min="4" max="4" width="23" style="137" bestFit="1" customWidth="1"/>
    <col min="5" max="6" width="20.42578125" style="137" bestFit="1" customWidth="1"/>
    <col min="7" max="7" width="21.140625" style="143" bestFit="1" customWidth="1"/>
    <col min="8" max="8" width="13.140625" style="144" customWidth="1"/>
    <col min="9" max="9" width="10.7109375" style="137" customWidth="1"/>
    <col min="10" max="10" width="33.140625" style="137" customWidth="1"/>
    <col min="11" max="11" width="10.7109375" style="147" customWidth="1"/>
    <col min="12" max="17" width="10.7109375" style="137" customWidth="1"/>
    <col min="18" max="18" width="10.7109375" style="148" hidden="1" customWidth="1" outlineLevel="1"/>
    <col min="19" max="19" width="10.7109375" style="145" customWidth="1" collapsed="1"/>
    <col min="20" max="20" width="10.7109375" style="144" customWidth="1"/>
    <col min="21" max="21" width="10.7109375" style="137" customWidth="1"/>
    <col min="22" max="22" width="10.7109375" style="146" customWidth="1"/>
    <col min="23" max="23" width="10.7109375" style="137" customWidth="1"/>
    <col min="24" max="24" width="10.7109375" style="147" customWidth="1"/>
    <col min="25" max="27" width="10.7109375" style="137" customWidth="1"/>
    <col min="28" max="28" width="10.7109375" style="143" customWidth="1"/>
    <col min="29" max="29" width="10.7109375" style="136" customWidth="1"/>
    <col min="30" max="33" width="10.7109375" style="202" customWidth="1"/>
    <col min="34" max="34" width="10.7109375" style="202" hidden="1" customWidth="1"/>
    <col min="35" max="35" width="10.7109375" style="235" customWidth="1"/>
    <col min="36" max="39" width="10.7109375" style="137" customWidth="1"/>
    <col min="40" max="40" width="10.7109375" style="148" customWidth="1"/>
    <col min="41" max="41" width="10.7109375" style="143" customWidth="1"/>
    <col min="42" max="42" width="10.7109375" style="144" customWidth="1"/>
    <col min="43" max="43" width="10.7109375" style="136" customWidth="1"/>
    <col min="44" max="47" width="10.7109375" style="137" customWidth="1"/>
    <col min="48" max="48" width="10.7109375" style="252" customWidth="1"/>
    <col min="49" max="50" width="10.7109375" style="137" customWidth="1"/>
    <col min="51" max="51" width="10.7109375" style="148" customWidth="1"/>
    <col min="52" max="52" width="10.7109375" style="144" customWidth="1"/>
    <col min="53" max="53" width="10.7109375" style="148" customWidth="1"/>
    <col min="54" max="54" width="10.7109375" style="149" customWidth="1"/>
    <col min="55" max="55" width="10.7109375" style="150" customWidth="1"/>
    <col min="56" max="56" width="10.7109375" style="149" customWidth="1"/>
    <col min="57" max="58" width="10.7109375" style="151" customWidth="1"/>
    <col min="59" max="59" width="10.7109375" style="137" customWidth="1"/>
    <col min="60" max="60" width="10.7109375" style="143" customWidth="1"/>
    <col min="61" max="61" width="10.7109375" style="144" customWidth="1"/>
    <col min="62" max="64" width="10.7109375" style="137" customWidth="1"/>
    <col min="65" max="65" width="10.7109375" style="148" customWidth="1"/>
    <col min="66" max="66" width="10.7109375" style="144" customWidth="1"/>
    <col min="67" max="67" width="10.7109375" style="137" customWidth="1"/>
    <col min="68" max="68" width="10.7109375" style="148" customWidth="1"/>
    <col min="69" max="69" width="10.7109375" style="144" customWidth="1"/>
    <col min="70" max="70" width="10.7109375" style="137" customWidth="1"/>
    <col min="71" max="71" width="10.7109375" style="148" customWidth="1"/>
    <col min="72" max="72" width="10.7109375" style="154" customWidth="1"/>
    <col min="73" max="73" width="10.7109375" style="281" customWidth="1"/>
    <col min="74" max="75" width="10.7109375" style="247" customWidth="1"/>
    <col min="76" max="77" width="10.7109375" style="152" customWidth="1"/>
    <col min="78" max="78" width="10.7109375" style="144" customWidth="1"/>
    <col min="79" max="80" width="10.7109375" style="137" customWidth="1"/>
    <col min="81" max="81" width="10.7109375" style="143" customWidth="1"/>
    <col min="82" max="82" width="13.140625" style="136" bestFit="1" customWidth="1"/>
    <col min="83" max="83" width="10.7109375" style="136" customWidth="1"/>
    <col min="84" max="84" width="17.28515625" style="137" hidden="1" customWidth="1" outlineLevel="1"/>
    <col min="85" max="85" width="12" style="137" hidden="1" customWidth="1" outlineLevel="1"/>
    <col min="86" max="86" width="0.5703125" style="137" hidden="1" customWidth="1" outlineLevel="1"/>
    <col min="87" max="87" width="10.42578125" style="137" bestFit="1" customWidth="1" collapsed="1"/>
    <col min="88" max="88" width="10.140625" style="153" customWidth="1"/>
    <col min="89" max="89" width="16.85546875" style="144" bestFit="1" customWidth="1"/>
    <col min="90" max="90" width="10.7109375" style="136" customWidth="1"/>
    <col min="91" max="91" width="10.42578125" style="137" bestFit="1" customWidth="1"/>
    <col min="92" max="94" width="10.42578125" style="148" hidden="1" customWidth="1" outlineLevel="1"/>
    <col min="95" max="95" width="11.42578125" style="153" bestFit="1" customWidth="1" collapsed="1"/>
    <col min="96" max="98" width="10.7109375" style="152" customWidth="1"/>
    <col min="99" max="99" width="10.7109375" style="154" customWidth="1"/>
    <col min="100" max="100" width="10.7109375" style="281" customWidth="1"/>
    <col min="101" max="101" width="10.7109375" style="154" customWidth="1"/>
    <col min="102" max="102" width="18.7109375" style="144" bestFit="1" customWidth="1"/>
    <col min="103" max="103" width="10.7109375" style="148" customWidth="1"/>
    <col min="104" max="104" width="10.7109375" style="215" customWidth="1"/>
    <col min="105" max="105" width="9.7109375" style="148" hidden="1" customWidth="1" outlineLevel="1"/>
    <col min="106" max="106" width="18.7109375" style="144" customWidth="1" collapsed="1"/>
    <col min="107" max="107" width="10.7109375" style="148" customWidth="1"/>
    <col min="108" max="108" width="18.7109375" style="144" customWidth="1"/>
    <col min="109" max="109" width="10.7109375" style="148" customWidth="1"/>
    <col min="110" max="110" width="15" style="152" customWidth="1"/>
    <col min="111" max="111" width="18.7109375" style="144" customWidth="1"/>
    <col min="112" max="112" width="10.7109375" style="148" customWidth="1"/>
    <col min="113" max="113" width="17.140625" style="152" customWidth="1"/>
    <col min="114" max="114" width="18.7109375" style="144" customWidth="1"/>
    <col min="115" max="115" width="9.7109375" style="137" customWidth="1"/>
    <col min="116" max="116" width="12.140625" style="215" customWidth="1"/>
    <col min="117" max="117" width="9.140625" style="153" hidden="1" customWidth="1" outlineLevel="1"/>
    <col min="118" max="118" width="18.42578125" style="306" hidden="1" customWidth="1" outlineLevel="1" collapsed="1"/>
    <col min="119" max="119" width="10.140625" style="153" hidden="1" customWidth="1" outlineLevel="1"/>
    <col min="120" max="120" width="18.7109375" style="144" customWidth="1" collapsed="1"/>
    <col min="121" max="121" width="10.7109375" style="148" customWidth="1"/>
    <col min="122" max="122" width="18.7109375" style="144" customWidth="1"/>
    <col min="123" max="123" width="10.7109375" style="148" customWidth="1"/>
    <col min="124" max="124" width="18.7109375" style="144" customWidth="1"/>
    <col min="125" max="125" width="10.7109375" style="148" customWidth="1"/>
    <col min="126" max="126" width="18.7109375" style="144" customWidth="1"/>
    <col min="127" max="127" width="10.7109375" style="143" customWidth="1"/>
    <col min="128" max="128" width="10.7109375" style="354" customWidth="1"/>
    <col min="129" max="129" width="10.7109375" style="355" customWidth="1"/>
    <col min="130" max="130" width="10.7109375" style="356" hidden="1" customWidth="1" outlineLevel="1"/>
    <col min="131" max="131" width="10.7109375" style="356" customWidth="1" collapsed="1"/>
    <col min="132" max="132" width="10.7109375" style="356" customWidth="1"/>
    <col min="133" max="133" width="10.7109375" style="356" hidden="1" customWidth="1" outlineLevel="1"/>
    <col min="134" max="134" width="10.7109375" style="357" customWidth="1" collapsed="1"/>
    <col min="135" max="135" width="9.140625" style="136"/>
    <col min="136" max="16384" width="9.140625" style="137"/>
  </cols>
  <sheetData>
    <row r="1" spans="1:135" s="257" customFormat="1" ht="24.75" customHeight="1" thickBot="1">
      <c r="A1" s="647" t="s">
        <v>32</v>
      </c>
      <c r="B1" s="648"/>
      <c r="C1" s="648"/>
      <c r="D1" s="648"/>
      <c r="E1" s="648"/>
      <c r="F1" s="648"/>
      <c r="G1" s="649"/>
      <c r="H1" s="650" t="s">
        <v>33</v>
      </c>
      <c r="I1" s="651"/>
      <c r="J1" s="651"/>
      <c r="K1" s="651"/>
      <c r="L1" s="651"/>
      <c r="M1" s="651"/>
      <c r="N1" s="651"/>
      <c r="O1" s="651"/>
      <c r="P1" s="651"/>
      <c r="Q1" s="651"/>
      <c r="R1" s="652"/>
      <c r="S1" s="653"/>
      <c r="T1" s="693" t="s">
        <v>52</v>
      </c>
      <c r="U1" s="694"/>
      <c r="V1" s="694"/>
      <c r="W1" s="694"/>
      <c r="X1" s="694"/>
      <c r="Y1" s="694"/>
      <c r="Z1" s="694"/>
      <c r="AA1" s="694"/>
      <c r="AB1" s="694"/>
      <c r="AC1" s="694"/>
      <c r="AD1" s="694"/>
      <c r="AE1" s="694"/>
      <c r="AF1" s="694"/>
      <c r="AG1" s="694"/>
      <c r="AH1" s="694"/>
      <c r="AI1" s="694"/>
      <c r="AJ1" s="694"/>
      <c r="AK1" s="694"/>
      <c r="AL1" s="694"/>
      <c r="AM1" s="694"/>
      <c r="AN1" s="695"/>
      <c r="AO1" s="696"/>
      <c r="AP1" s="697" t="s">
        <v>83</v>
      </c>
      <c r="AQ1" s="698"/>
      <c r="AR1" s="699"/>
      <c r="AS1" s="699"/>
      <c r="AT1" s="699"/>
      <c r="AU1" s="699"/>
      <c r="AV1" s="699"/>
      <c r="AW1" s="699"/>
      <c r="AX1" s="699"/>
      <c r="AY1" s="699"/>
      <c r="AZ1" s="699"/>
      <c r="BA1" s="699"/>
      <c r="BB1" s="699"/>
      <c r="BC1" s="700"/>
      <c r="BD1" s="701" t="s">
        <v>99</v>
      </c>
      <c r="BE1" s="702"/>
      <c r="BF1" s="702"/>
      <c r="BG1" s="702"/>
      <c r="BH1" s="703"/>
      <c r="BI1" s="690" t="s">
        <v>64</v>
      </c>
      <c r="BJ1" s="691"/>
      <c r="BK1" s="691"/>
      <c r="BL1" s="691"/>
      <c r="BM1" s="691"/>
      <c r="BN1" s="691"/>
      <c r="BO1" s="691"/>
      <c r="BP1" s="691"/>
      <c r="BQ1" s="691"/>
      <c r="BR1" s="691"/>
      <c r="BS1" s="691"/>
      <c r="BT1" s="691"/>
      <c r="BU1" s="691"/>
      <c r="BV1" s="691"/>
      <c r="BW1" s="691"/>
      <c r="BX1" s="691"/>
      <c r="BY1" s="691"/>
      <c r="BZ1" s="691"/>
      <c r="CA1" s="691"/>
      <c r="CB1" s="707"/>
      <c r="CC1" s="692"/>
      <c r="CD1" s="656" t="s">
        <v>107</v>
      </c>
      <c r="CE1" s="657"/>
      <c r="CF1" s="658"/>
      <c r="CG1" s="658"/>
      <c r="CH1" s="658"/>
      <c r="CI1" s="658"/>
      <c r="CJ1" s="658"/>
      <c r="CK1" s="658"/>
      <c r="CL1" s="658"/>
      <c r="CM1" s="658"/>
      <c r="CN1" s="658"/>
      <c r="CO1" s="658"/>
      <c r="CP1" s="658"/>
      <c r="CQ1" s="658"/>
      <c r="CR1" s="658"/>
      <c r="CS1" s="658"/>
      <c r="CT1" s="658"/>
      <c r="CU1" s="658"/>
      <c r="CV1" s="658"/>
      <c r="CW1" s="659"/>
      <c r="CX1" s="730" t="s">
        <v>106</v>
      </c>
      <c r="CY1" s="730"/>
      <c r="CZ1" s="730"/>
      <c r="DA1" s="730"/>
      <c r="DB1" s="730"/>
      <c r="DC1" s="730"/>
      <c r="DD1" s="730"/>
      <c r="DE1" s="730"/>
      <c r="DF1" s="730"/>
      <c r="DG1" s="730"/>
      <c r="DH1" s="730"/>
      <c r="DI1" s="730"/>
      <c r="DJ1" s="730"/>
      <c r="DK1" s="730"/>
      <c r="DL1" s="730"/>
      <c r="DM1" s="730"/>
      <c r="DN1" s="730"/>
      <c r="DO1" s="730"/>
      <c r="DP1" s="730"/>
      <c r="DQ1" s="730"/>
      <c r="DR1" s="730"/>
      <c r="DS1" s="730"/>
      <c r="DT1" s="730"/>
      <c r="DU1" s="730"/>
      <c r="DV1" s="730"/>
      <c r="DW1" s="731"/>
      <c r="DX1" s="726" t="s">
        <v>208</v>
      </c>
      <c r="DY1" s="727"/>
      <c r="DZ1" s="727"/>
      <c r="EA1" s="727"/>
      <c r="EB1" s="727"/>
      <c r="EC1" s="727"/>
      <c r="ED1" s="728"/>
      <c r="EE1" s="256"/>
    </row>
    <row r="2" spans="1:135" s="255" customFormat="1" ht="42.75" customHeight="1" thickBot="1">
      <c r="A2" s="662" t="s">
        <v>31</v>
      </c>
      <c r="B2" s="664" t="s">
        <v>37</v>
      </c>
      <c r="C2" s="666" t="s">
        <v>51</v>
      </c>
      <c r="D2" s="654" t="s">
        <v>38</v>
      </c>
      <c r="E2" s="654" t="s">
        <v>39</v>
      </c>
      <c r="F2" s="654" t="s">
        <v>40</v>
      </c>
      <c r="G2" s="664" t="s">
        <v>41</v>
      </c>
      <c r="H2" s="668" t="s">
        <v>35</v>
      </c>
      <c r="I2" s="645" t="s">
        <v>42</v>
      </c>
      <c r="J2" s="645" t="s">
        <v>196</v>
      </c>
      <c r="K2" s="660" t="s">
        <v>197</v>
      </c>
      <c r="L2" s="612" t="s">
        <v>36</v>
      </c>
      <c r="M2" s="612" t="s">
        <v>34</v>
      </c>
      <c r="N2" s="612" t="s">
        <v>221</v>
      </c>
      <c r="O2" s="616" t="s">
        <v>238</v>
      </c>
      <c r="P2" s="612" t="s">
        <v>43</v>
      </c>
      <c r="Q2" s="612" t="s">
        <v>44</v>
      </c>
      <c r="R2" s="616" t="s">
        <v>249</v>
      </c>
      <c r="S2" s="614" t="s">
        <v>178</v>
      </c>
      <c r="T2" s="708" t="s">
        <v>81</v>
      </c>
      <c r="U2" s="709"/>
      <c r="V2" s="709"/>
      <c r="W2" s="709"/>
      <c r="X2" s="709"/>
      <c r="Y2" s="709"/>
      <c r="Z2" s="709"/>
      <c r="AA2" s="709"/>
      <c r="AB2" s="710"/>
      <c r="AC2" s="709" t="s">
        <v>82</v>
      </c>
      <c r="AD2" s="709"/>
      <c r="AE2" s="709"/>
      <c r="AF2" s="709"/>
      <c r="AG2" s="709"/>
      <c r="AH2" s="709"/>
      <c r="AI2" s="709"/>
      <c r="AJ2" s="709"/>
      <c r="AK2" s="709"/>
      <c r="AL2" s="709"/>
      <c r="AM2" s="709"/>
      <c r="AN2" s="713"/>
      <c r="AO2" s="710"/>
      <c r="AP2" s="714" t="s">
        <v>100</v>
      </c>
      <c r="AQ2" s="715"/>
      <c r="AR2" s="716"/>
      <c r="AS2" s="716"/>
      <c r="AT2" s="716"/>
      <c r="AU2" s="716"/>
      <c r="AV2" s="716"/>
      <c r="AW2" s="716"/>
      <c r="AX2" s="716"/>
      <c r="AY2" s="717"/>
      <c r="AZ2" s="714" t="s">
        <v>92</v>
      </c>
      <c r="BA2" s="717"/>
      <c r="BB2" s="714" t="s">
        <v>101</v>
      </c>
      <c r="BC2" s="717"/>
      <c r="BD2" s="704"/>
      <c r="BE2" s="705"/>
      <c r="BF2" s="705"/>
      <c r="BG2" s="705"/>
      <c r="BH2" s="706"/>
      <c r="BI2" s="636" t="s">
        <v>60</v>
      </c>
      <c r="BJ2" s="637"/>
      <c r="BK2" s="637"/>
      <c r="BL2" s="637"/>
      <c r="BM2" s="638"/>
      <c r="BN2" s="636" t="s">
        <v>61</v>
      </c>
      <c r="BO2" s="637"/>
      <c r="BP2" s="638"/>
      <c r="BQ2" s="636" t="s">
        <v>62</v>
      </c>
      <c r="BR2" s="637"/>
      <c r="BS2" s="638"/>
      <c r="BT2" s="718" t="s">
        <v>63</v>
      </c>
      <c r="BU2" s="711" t="s">
        <v>182</v>
      </c>
      <c r="BV2" s="641" t="s">
        <v>225</v>
      </c>
      <c r="BW2" s="641" t="s">
        <v>226</v>
      </c>
      <c r="BX2" s="643" t="s">
        <v>227</v>
      </c>
      <c r="BY2" s="644"/>
      <c r="BZ2" s="690" t="s">
        <v>105</v>
      </c>
      <c r="CA2" s="691"/>
      <c r="CB2" s="691"/>
      <c r="CC2" s="692"/>
      <c r="CD2" s="656" t="s">
        <v>115</v>
      </c>
      <c r="CE2" s="657"/>
      <c r="CF2" s="658"/>
      <c r="CG2" s="658"/>
      <c r="CH2" s="658"/>
      <c r="CI2" s="658"/>
      <c r="CJ2" s="659"/>
      <c r="CK2" s="670" t="s">
        <v>116</v>
      </c>
      <c r="CL2" s="671"/>
      <c r="CM2" s="672"/>
      <c r="CN2" s="673"/>
      <c r="CO2" s="673"/>
      <c r="CP2" s="673"/>
      <c r="CQ2" s="674"/>
      <c r="CR2" s="639" t="s">
        <v>108</v>
      </c>
      <c r="CS2" s="639" t="s">
        <v>109</v>
      </c>
      <c r="CT2" s="639" t="s">
        <v>110</v>
      </c>
      <c r="CU2" s="630" t="s">
        <v>111</v>
      </c>
      <c r="CV2" s="634" t="s">
        <v>112</v>
      </c>
      <c r="CW2" s="630" t="s">
        <v>113</v>
      </c>
      <c r="CX2" s="724" t="s">
        <v>124</v>
      </c>
      <c r="CY2" s="729"/>
      <c r="CZ2" s="729"/>
      <c r="DA2" s="725"/>
      <c r="DB2" s="632" t="s">
        <v>263</v>
      </c>
      <c r="DC2" s="633"/>
      <c r="DD2" s="632" t="s">
        <v>126</v>
      </c>
      <c r="DE2" s="633"/>
      <c r="DF2" s="364" t="s">
        <v>121</v>
      </c>
      <c r="DG2" s="632" t="s">
        <v>122</v>
      </c>
      <c r="DH2" s="633"/>
      <c r="DI2" s="364" t="s">
        <v>123</v>
      </c>
      <c r="DJ2" s="632" t="s">
        <v>129</v>
      </c>
      <c r="DK2" s="732"/>
      <c r="DL2" s="733"/>
      <c r="DM2" s="633"/>
      <c r="DN2" s="724" t="s">
        <v>245</v>
      </c>
      <c r="DO2" s="725"/>
      <c r="DP2" s="632" t="s">
        <v>128</v>
      </c>
      <c r="DQ2" s="732"/>
      <c r="DR2" s="732"/>
      <c r="DS2" s="732"/>
      <c r="DT2" s="732"/>
      <c r="DU2" s="732"/>
      <c r="DV2" s="732"/>
      <c r="DW2" s="633"/>
      <c r="DX2" s="720" t="s">
        <v>212</v>
      </c>
      <c r="DY2" s="721"/>
      <c r="DZ2" s="722"/>
      <c r="EA2" s="723" t="s">
        <v>213</v>
      </c>
      <c r="EB2" s="721"/>
      <c r="EC2" s="722"/>
      <c r="ED2" s="367" t="s">
        <v>214</v>
      </c>
      <c r="EE2" s="254"/>
    </row>
    <row r="3" spans="1:135" s="204" customFormat="1" ht="219.75" customHeight="1" thickBot="1">
      <c r="A3" s="663"/>
      <c r="B3" s="665"/>
      <c r="C3" s="667"/>
      <c r="D3" s="655"/>
      <c r="E3" s="655"/>
      <c r="F3" s="655"/>
      <c r="G3" s="665"/>
      <c r="H3" s="669"/>
      <c r="I3" s="646"/>
      <c r="J3" s="646"/>
      <c r="K3" s="661"/>
      <c r="L3" s="613"/>
      <c r="M3" s="613"/>
      <c r="N3" s="613"/>
      <c r="O3" s="617"/>
      <c r="P3" s="613"/>
      <c r="Q3" s="613"/>
      <c r="R3" s="617"/>
      <c r="S3" s="615"/>
      <c r="T3" s="358" t="s">
        <v>45</v>
      </c>
      <c r="U3" s="359" t="s">
        <v>46</v>
      </c>
      <c r="V3" s="360" t="s">
        <v>50</v>
      </c>
      <c r="W3" s="359" t="s">
        <v>47</v>
      </c>
      <c r="X3" s="361" t="s">
        <v>48</v>
      </c>
      <c r="Y3" s="359" t="s">
        <v>49</v>
      </c>
      <c r="Z3" s="359" t="s">
        <v>72</v>
      </c>
      <c r="AA3" s="359" t="s">
        <v>73</v>
      </c>
      <c r="AB3" s="362" t="s">
        <v>79</v>
      </c>
      <c r="AC3" s="368" t="s">
        <v>80</v>
      </c>
      <c r="AD3" s="369" t="s">
        <v>70</v>
      </c>
      <c r="AE3" s="369" t="s">
        <v>67</v>
      </c>
      <c r="AF3" s="369" t="s">
        <v>68</v>
      </c>
      <c r="AG3" s="369" t="s">
        <v>69</v>
      </c>
      <c r="AH3" s="369"/>
      <c r="AI3" s="370" t="s">
        <v>224</v>
      </c>
      <c r="AJ3" s="359" t="s">
        <v>74</v>
      </c>
      <c r="AK3" s="359" t="s">
        <v>75</v>
      </c>
      <c r="AL3" s="359" t="s">
        <v>65</v>
      </c>
      <c r="AM3" s="359" t="s">
        <v>66</v>
      </c>
      <c r="AN3" s="371" t="s">
        <v>240</v>
      </c>
      <c r="AO3" s="362" t="s">
        <v>71</v>
      </c>
      <c r="AP3" s="372" t="s">
        <v>87</v>
      </c>
      <c r="AQ3" s="373" t="s">
        <v>199</v>
      </c>
      <c r="AR3" s="374" t="s">
        <v>86</v>
      </c>
      <c r="AS3" s="374" t="s">
        <v>86</v>
      </c>
      <c r="AT3" s="374" t="s">
        <v>200</v>
      </c>
      <c r="AU3" s="374" t="s">
        <v>201</v>
      </c>
      <c r="AV3" s="375" t="s">
        <v>90</v>
      </c>
      <c r="AW3" s="374" t="s">
        <v>89</v>
      </c>
      <c r="AX3" s="374" t="s">
        <v>91</v>
      </c>
      <c r="AY3" s="376" t="s">
        <v>88</v>
      </c>
      <c r="AZ3" s="372" t="s">
        <v>84</v>
      </c>
      <c r="BA3" s="376" t="s">
        <v>85</v>
      </c>
      <c r="BB3" s="372" t="s">
        <v>84</v>
      </c>
      <c r="BC3" s="377" t="s">
        <v>85</v>
      </c>
      <c r="BD3" s="378" t="s">
        <v>94</v>
      </c>
      <c r="BE3" s="379" t="s">
        <v>95</v>
      </c>
      <c r="BF3" s="379" t="s">
        <v>96</v>
      </c>
      <c r="BG3" s="379" t="s">
        <v>97</v>
      </c>
      <c r="BH3" s="380" t="s">
        <v>98</v>
      </c>
      <c r="BI3" s="381" t="s">
        <v>53</v>
      </c>
      <c r="BJ3" s="382" t="s">
        <v>54</v>
      </c>
      <c r="BK3" s="382" t="s">
        <v>217</v>
      </c>
      <c r="BL3" s="382" t="s">
        <v>55</v>
      </c>
      <c r="BM3" s="383" t="s">
        <v>56</v>
      </c>
      <c r="BN3" s="381" t="s">
        <v>57</v>
      </c>
      <c r="BO3" s="382" t="s">
        <v>58</v>
      </c>
      <c r="BP3" s="383" t="s">
        <v>59</v>
      </c>
      <c r="BQ3" s="381" t="s">
        <v>57</v>
      </c>
      <c r="BR3" s="382" t="s">
        <v>58</v>
      </c>
      <c r="BS3" s="383" t="s">
        <v>59</v>
      </c>
      <c r="BT3" s="719"/>
      <c r="BU3" s="712"/>
      <c r="BV3" s="642"/>
      <c r="BW3" s="642"/>
      <c r="BX3" s="384" t="s">
        <v>229</v>
      </c>
      <c r="BY3" s="385" t="s">
        <v>228</v>
      </c>
      <c r="BZ3" s="386" t="s">
        <v>103</v>
      </c>
      <c r="CA3" s="387" t="s">
        <v>102</v>
      </c>
      <c r="CB3" s="387" t="s">
        <v>211</v>
      </c>
      <c r="CC3" s="388" t="s">
        <v>104</v>
      </c>
      <c r="CD3" s="395" t="s">
        <v>117</v>
      </c>
      <c r="CE3" s="395" t="s">
        <v>257</v>
      </c>
      <c r="CF3" s="406"/>
      <c r="CG3" s="406" t="s">
        <v>188</v>
      </c>
      <c r="CH3" s="406" t="s">
        <v>187</v>
      </c>
      <c r="CI3" s="675" t="s">
        <v>118</v>
      </c>
      <c r="CJ3" s="676"/>
      <c r="CK3" s="397" t="s">
        <v>117</v>
      </c>
      <c r="CL3" s="395" t="s">
        <v>258</v>
      </c>
      <c r="CM3" s="675" t="s">
        <v>118</v>
      </c>
      <c r="CN3" s="685"/>
      <c r="CO3" s="685"/>
      <c r="CP3" s="685"/>
      <c r="CQ3" s="676"/>
      <c r="CR3" s="640"/>
      <c r="CS3" s="640"/>
      <c r="CT3" s="640"/>
      <c r="CU3" s="631"/>
      <c r="CV3" s="635"/>
      <c r="CW3" s="631"/>
      <c r="CX3" s="398" t="s">
        <v>117</v>
      </c>
      <c r="CY3" s="399" t="s">
        <v>127</v>
      </c>
      <c r="CZ3" s="389" t="s">
        <v>250</v>
      </c>
      <c r="DA3" s="390" t="s">
        <v>251</v>
      </c>
      <c r="DB3" s="398" t="s">
        <v>117</v>
      </c>
      <c r="DC3" s="399" t="s">
        <v>127</v>
      </c>
      <c r="DD3" s="398" t="s">
        <v>117</v>
      </c>
      <c r="DE3" s="399" t="s">
        <v>127</v>
      </c>
      <c r="DF3" s="400" t="s">
        <v>127</v>
      </c>
      <c r="DG3" s="398" t="s">
        <v>117</v>
      </c>
      <c r="DH3" s="399" t="s">
        <v>127</v>
      </c>
      <c r="DI3" s="400" t="s">
        <v>127</v>
      </c>
      <c r="DJ3" s="398" t="s">
        <v>117</v>
      </c>
      <c r="DK3" s="401" t="s">
        <v>127</v>
      </c>
      <c r="DL3" s="389" t="s">
        <v>250</v>
      </c>
      <c r="DM3" s="391" t="s">
        <v>252</v>
      </c>
      <c r="DN3" s="365" t="s">
        <v>117</v>
      </c>
      <c r="DO3" s="366" t="s">
        <v>127</v>
      </c>
      <c r="DP3" s="398" t="s">
        <v>117</v>
      </c>
      <c r="DQ3" s="399" t="s">
        <v>127</v>
      </c>
      <c r="DR3" s="398" t="s">
        <v>117</v>
      </c>
      <c r="DS3" s="399" t="s">
        <v>127</v>
      </c>
      <c r="DT3" s="398" t="s">
        <v>117</v>
      </c>
      <c r="DU3" s="399" t="s">
        <v>127</v>
      </c>
      <c r="DV3" s="398" t="s">
        <v>117</v>
      </c>
      <c r="DW3" s="402" t="s">
        <v>127</v>
      </c>
      <c r="DX3" s="392" t="s">
        <v>209</v>
      </c>
      <c r="DY3" s="393" t="s">
        <v>264</v>
      </c>
      <c r="DZ3" s="393" t="s">
        <v>253</v>
      </c>
      <c r="EA3" s="393" t="s">
        <v>210</v>
      </c>
      <c r="EB3" s="393" t="s">
        <v>265</v>
      </c>
      <c r="EC3" s="393" t="s">
        <v>254</v>
      </c>
      <c r="ED3" s="394" t="s">
        <v>215</v>
      </c>
      <c r="EE3" s="203"/>
    </row>
    <row r="4" spans="1:135" s="55" customFormat="1" ht="45" hidden="1" customHeight="1" thickBot="1">
      <c r="A4" s="626" t="s">
        <v>93</v>
      </c>
      <c r="B4" s="627"/>
      <c r="C4" s="54"/>
      <c r="D4" s="55" t="s">
        <v>242</v>
      </c>
      <c r="E4" s="55" t="s">
        <v>242</v>
      </c>
      <c r="F4" s="55" t="s">
        <v>242</v>
      </c>
      <c r="G4" s="55" t="s">
        <v>242</v>
      </c>
      <c r="H4" s="407" t="s">
        <v>244</v>
      </c>
      <c r="I4" s="55" t="s">
        <v>157</v>
      </c>
      <c r="J4" s="56" t="s">
        <v>241</v>
      </c>
      <c r="K4" s="59" t="s">
        <v>114</v>
      </c>
      <c r="L4" s="56" t="s">
        <v>189</v>
      </c>
      <c r="M4" s="55" t="s">
        <v>114</v>
      </c>
      <c r="N4" s="55" t="s">
        <v>151</v>
      </c>
      <c r="P4" s="55" t="s">
        <v>149</v>
      </c>
      <c r="Q4" s="55" t="s">
        <v>149</v>
      </c>
      <c r="R4" s="363"/>
      <c r="S4" s="57" t="s">
        <v>179</v>
      </c>
      <c r="T4" s="407" t="s">
        <v>152</v>
      </c>
      <c r="U4" s="55" t="s">
        <v>153</v>
      </c>
      <c r="V4" s="58"/>
      <c r="W4" s="55" t="s">
        <v>149</v>
      </c>
      <c r="X4" s="59" t="s">
        <v>151</v>
      </c>
      <c r="Y4" s="55" t="s">
        <v>154</v>
      </c>
      <c r="Z4" s="55" t="s">
        <v>231</v>
      </c>
      <c r="AA4" s="55" t="s">
        <v>231</v>
      </c>
      <c r="AB4" s="408" t="s">
        <v>232</v>
      </c>
      <c r="AC4" s="54" t="s">
        <v>232</v>
      </c>
      <c r="AD4" s="55" t="s">
        <v>154</v>
      </c>
      <c r="AE4" s="55" t="s">
        <v>154</v>
      </c>
      <c r="AF4" s="55" t="s">
        <v>154</v>
      </c>
      <c r="AG4" s="55" t="s">
        <v>154</v>
      </c>
      <c r="AH4" s="193"/>
      <c r="AI4" s="230" t="s">
        <v>114</v>
      </c>
      <c r="AJ4" s="55" t="s">
        <v>114</v>
      </c>
      <c r="AK4" s="55" t="s">
        <v>114</v>
      </c>
      <c r="AL4" s="55" t="s">
        <v>232</v>
      </c>
      <c r="AM4" s="55" t="s">
        <v>232</v>
      </c>
      <c r="AN4" s="60" t="s">
        <v>231</v>
      </c>
      <c r="AO4" s="408" t="s">
        <v>231</v>
      </c>
      <c r="AP4" s="253" t="s">
        <v>158</v>
      </c>
      <c r="AQ4" s="54" t="s">
        <v>158</v>
      </c>
      <c r="AR4" s="55" t="s">
        <v>158</v>
      </c>
      <c r="AS4" s="55" t="s">
        <v>114</v>
      </c>
      <c r="AT4" s="165" t="s">
        <v>114</v>
      </c>
      <c r="AU4" s="165" t="s">
        <v>114</v>
      </c>
      <c r="AV4" s="165" t="s">
        <v>114</v>
      </c>
      <c r="AW4" s="55" t="s">
        <v>158</v>
      </c>
      <c r="AX4" s="55" t="s">
        <v>158</v>
      </c>
      <c r="AY4" s="60" t="s">
        <v>114</v>
      </c>
      <c r="AZ4" s="407" t="s">
        <v>233</v>
      </c>
      <c r="BA4" s="60" t="s">
        <v>234</v>
      </c>
      <c r="BB4" s="407" t="s">
        <v>233</v>
      </c>
      <c r="BC4" s="408" t="s">
        <v>234</v>
      </c>
      <c r="BD4" s="407" t="s">
        <v>158</v>
      </c>
      <c r="BE4" s="55" t="s">
        <v>114</v>
      </c>
      <c r="BF4" s="55" t="s">
        <v>114</v>
      </c>
      <c r="BG4" s="55" t="s">
        <v>160</v>
      </c>
      <c r="BH4" s="408" t="s">
        <v>114</v>
      </c>
      <c r="BI4" s="407" t="s">
        <v>154</v>
      </c>
      <c r="BJ4" s="55" t="s">
        <v>154</v>
      </c>
      <c r="BK4" s="55" t="s">
        <v>154</v>
      </c>
      <c r="BL4" s="55" t="s">
        <v>161</v>
      </c>
      <c r="BM4" s="60" t="s">
        <v>149</v>
      </c>
      <c r="BN4" s="407" t="s">
        <v>161</v>
      </c>
      <c r="BO4" s="55" t="s">
        <v>152</v>
      </c>
      <c r="BP4" s="60" t="s">
        <v>235</v>
      </c>
      <c r="BQ4" s="407" t="s">
        <v>161</v>
      </c>
      <c r="BR4" s="55" t="s">
        <v>152</v>
      </c>
      <c r="BS4" s="60" t="s">
        <v>235</v>
      </c>
      <c r="BT4" s="63" t="s">
        <v>152</v>
      </c>
      <c r="BU4" s="274" t="s">
        <v>243</v>
      </c>
      <c r="BV4" s="242" t="s">
        <v>114</v>
      </c>
      <c r="BW4" s="242" t="s">
        <v>114</v>
      </c>
      <c r="BX4" s="688" t="s">
        <v>114</v>
      </c>
      <c r="BY4" s="689"/>
      <c r="BZ4" s="286" t="s">
        <v>231</v>
      </c>
      <c r="CA4" s="287" t="s">
        <v>231</v>
      </c>
      <c r="CB4" s="287" t="s">
        <v>151</v>
      </c>
      <c r="CC4" s="288" t="s">
        <v>231</v>
      </c>
      <c r="CD4" s="285" t="s">
        <v>244</v>
      </c>
      <c r="CE4" s="285" t="s">
        <v>114</v>
      </c>
      <c r="CF4" s="287"/>
      <c r="CG4" s="287"/>
      <c r="CH4" s="287"/>
      <c r="CI4" s="287" t="s">
        <v>119</v>
      </c>
      <c r="CJ4" s="295" t="s">
        <v>120</v>
      </c>
      <c r="CK4" s="407" t="s">
        <v>244</v>
      </c>
      <c r="CL4" s="54" t="s">
        <v>114</v>
      </c>
      <c r="CM4" s="55" t="s">
        <v>119</v>
      </c>
      <c r="CN4" s="60"/>
      <c r="CO4" s="60"/>
      <c r="CP4" s="60"/>
      <c r="CQ4" s="62" t="s">
        <v>120</v>
      </c>
      <c r="CR4" s="61" t="s">
        <v>114</v>
      </c>
      <c r="CS4" s="61" t="s">
        <v>231</v>
      </c>
      <c r="CT4" s="61" t="s">
        <v>154</v>
      </c>
      <c r="CU4" s="63" t="s">
        <v>114</v>
      </c>
      <c r="CV4" s="274" t="s">
        <v>161</v>
      </c>
      <c r="CW4" s="63" t="s">
        <v>114</v>
      </c>
      <c r="CX4" s="407" t="s">
        <v>244</v>
      </c>
      <c r="CY4" s="60" t="s">
        <v>248</v>
      </c>
      <c r="CZ4" s="206" t="s">
        <v>247</v>
      </c>
      <c r="DA4" s="60" t="s">
        <v>247</v>
      </c>
      <c r="DB4" s="407" t="s">
        <v>244</v>
      </c>
      <c r="DC4" s="60" t="s">
        <v>119</v>
      </c>
      <c r="DD4" s="407" t="s">
        <v>244</v>
      </c>
      <c r="DE4" s="60" t="s">
        <v>119</v>
      </c>
      <c r="DF4" s="61" t="s">
        <v>114</v>
      </c>
      <c r="DG4" s="407" t="s">
        <v>244</v>
      </c>
      <c r="DH4" s="60" t="s">
        <v>158</v>
      </c>
      <c r="DI4" s="61" t="s">
        <v>114</v>
      </c>
      <c r="DJ4" s="407" t="s">
        <v>244</v>
      </c>
      <c r="DK4" s="55" t="s">
        <v>230</v>
      </c>
      <c r="DL4" s="206" t="s">
        <v>181</v>
      </c>
      <c r="DM4" s="62" t="s">
        <v>181</v>
      </c>
      <c r="DN4" s="407" t="s">
        <v>244</v>
      </c>
      <c r="DO4" s="62" t="s">
        <v>119</v>
      </c>
      <c r="DP4" s="407" t="s">
        <v>244</v>
      </c>
      <c r="DQ4" s="60" t="s">
        <v>119</v>
      </c>
      <c r="DR4" s="407" t="s">
        <v>244</v>
      </c>
      <c r="DS4" s="60" t="s">
        <v>119</v>
      </c>
      <c r="DT4" s="407" t="s">
        <v>244</v>
      </c>
      <c r="DU4" s="60" t="s">
        <v>119</v>
      </c>
      <c r="DV4" s="407" t="s">
        <v>244</v>
      </c>
      <c r="DW4" s="408" t="s">
        <v>119</v>
      </c>
      <c r="DX4" s="61" t="s">
        <v>223</v>
      </c>
      <c r="DY4" s="55" t="s">
        <v>222</v>
      </c>
      <c r="DZ4" s="55" t="s">
        <v>222</v>
      </c>
      <c r="EA4" s="60" t="s">
        <v>179</v>
      </c>
      <c r="EB4" s="55" t="s">
        <v>216</v>
      </c>
      <c r="EC4" s="55" t="s">
        <v>216</v>
      </c>
      <c r="ED4" s="408" t="s">
        <v>158</v>
      </c>
      <c r="EE4" s="54"/>
    </row>
    <row r="5" spans="1:135" s="290" customFormat="1" ht="24.95" hidden="1" customHeight="1" thickBot="1">
      <c r="A5" s="628" t="s">
        <v>76</v>
      </c>
      <c r="B5" s="629"/>
      <c r="C5" s="307"/>
      <c r="G5" s="410"/>
      <c r="H5" s="409"/>
      <c r="K5" s="309"/>
      <c r="L5" s="310"/>
      <c r="P5" s="290">
        <v>2000</v>
      </c>
      <c r="R5" s="293"/>
      <c r="S5" s="311"/>
      <c r="T5" s="409"/>
      <c r="U5" s="290">
        <v>1020</v>
      </c>
      <c r="V5" s="312">
        <v>1.1000000000000001</v>
      </c>
      <c r="X5" s="309">
        <v>12</v>
      </c>
      <c r="Z5" s="290">
        <v>25</v>
      </c>
      <c r="AA5" s="290">
        <v>25</v>
      </c>
      <c r="AB5" s="410">
        <v>7</v>
      </c>
      <c r="AC5" s="307">
        <v>5.5</v>
      </c>
      <c r="AD5" s="313">
        <v>-35</v>
      </c>
      <c r="AE5" s="313">
        <v>-40</v>
      </c>
      <c r="AF5" s="313">
        <v>-40</v>
      </c>
      <c r="AG5" s="313">
        <v>-40</v>
      </c>
      <c r="AH5" s="313"/>
      <c r="AI5" s="314"/>
      <c r="AL5" s="290">
        <v>110</v>
      </c>
      <c r="AM5" s="290">
        <v>110</v>
      </c>
      <c r="AN5" s="293"/>
      <c r="AO5" s="410">
        <v>20</v>
      </c>
      <c r="AP5" s="409"/>
      <c r="AQ5" s="307"/>
      <c r="AV5" s="315">
        <v>4.7</v>
      </c>
      <c r="AY5" s="293"/>
      <c r="AZ5" s="409"/>
      <c r="BA5" s="293"/>
      <c r="BB5" s="409"/>
      <c r="BC5" s="410"/>
      <c r="BD5" s="409"/>
      <c r="BH5" s="410"/>
      <c r="BI5" s="409">
        <v>780</v>
      </c>
      <c r="BM5" s="293"/>
      <c r="BN5" s="409"/>
      <c r="BP5" s="293"/>
      <c r="BQ5" s="409"/>
      <c r="BS5" s="293"/>
      <c r="BT5" s="316"/>
      <c r="BU5" s="317">
        <v>480</v>
      </c>
      <c r="BV5" s="318"/>
      <c r="BW5" s="318"/>
      <c r="BX5" s="677">
        <v>0.7</v>
      </c>
      <c r="BY5" s="678"/>
      <c r="BZ5" s="409">
        <v>2.9</v>
      </c>
      <c r="CA5" s="290">
        <v>3.5</v>
      </c>
      <c r="CB5" s="290">
        <v>32</v>
      </c>
      <c r="CC5" s="293">
        <v>1.9</v>
      </c>
      <c r="CD5" s="409"/>
      <c r="CE5" s="307"/>
      <c r="CJ5" s="311"/>
      <c r="CK5" s="307"/>
      <c r="CL5" s="307"/>
      <c r="CN5" s="293"/>
      <c r="CO5" s="293"/>
      <c r="CP5" s="293"/>
      <c r="CQ5" s="319"/>
      <c r="CR5" s="320"/>
      <c r="CS5" s="320"/>
      <c r="CT5" s="320"/>
      <c r="CU5" s="316">
        <v>20</v>
      </c>
      <c r="CV5" s="317">
        <v>55</v>
      </c>
      <c r="CW5" s="316"/>
      <c r="CX5" s="409"/>
      <c r="CY5" s="293"/>
      <c r="CZ5" s="321">
        <v>300</v>
      </c>
      <c r="DA5" s="293">
        <v>100</v>
      </c>
      <c r="DB5" s="409"/>
      <c r="DC5" s="293"/>
      <c r="DD5" s="409"/>
      <c r="DE5" s="293"/>
      <c r="DF5" s="320"/>
      <c r="DG5" s="409"/>
      <c r="DH5" s="293"/>
      <c r="DI5" s="320"/>
      <c r="DJ5" s="409"/>
      <c r="DL5" s="321">
        <v>28</v>
      </c>
      <c r="DM5" s="321">
        <v>28</v>
      </c>
      <c r="DN5" s="318"/>
      <c r="DO5" s="321"/>
      <c r="DP5" s="409"/>
      <c r="DQ5" s="293"/>
      <c r="DR5" s="409"/>
      <c r="DS5" s="293"/>
      <c r="DT5" s="409"/>
      <c r="DU5" s="293"/>
      <c r="DV5" s="409"/>
      <c r="DW5" s="410"/>
      <c r="DX5" s="409"/>
      <c r="DY5" s="307"/>
      <c r="EA5" s="290">
        <v>5.56</v>
      </c>
      <c r="ED5" s="410">
        <v>400</v>
      </c>
      <c r="EE5" s="307"/>
    </row>
    <row r="6" spans="1:135" s="419" customFormat="1" ht="24.95" hidden="1" customHeight="1" thickBot="1">
      <c r="A6" s="620" t="s">
        <v>78</v>
      </c>
      <c r="B6" s="621"/>
      <c r="C6" s="78"/>
      <c r="G6" s="412"/>
      <c r="H6" s="411"/>
      <c r="K6" s="79"/>
      <c r="L6" s="75"/>
      <c r="R6" s="80"/>
      <c r="S6" s="76"/>
      <c r="T6" s="411"/>
      <c r="V6" s="77"/>
      <c r="X6" s="79"/>
      <c r="AB6" s="412">
        <v>6</v>
      </c>
      <c r="AC6" s="78">
        <v>4.5</v>
      </c>
      <c r="AD6" s="195"/>
      <c r="AE6" s="195"/>
      <c r="AF6" s="195"/>
      <c r="AG6" s="195"/>
      <c r="AH6" s="195"/>
      <c r="AI6" s="231"/>
      <c r="AL6" s="419">
        <v>100</v>
      </c>
      <c r="AM6" s="419">
        <v>100</v>
      </c>
      <c r="AN6" s="80"/>
      <c r="AO6" s="412"/>
      <c r="AP6" s="411"/>
      <c r="AQ6" s="78"/>
      <c r="AV6" s="248"/>
      <c r="AY6" s="80"/>
      <c r="AZ6" s="411"/>
      <c r="BA6" s="80"/>
      <c r="BB6" s="411"/>
      <c r="BC6" s="412"/>
      <c r="BD6" s="411"/>
      <c r="BH6" s="412"/>
      <c r="BI6" s="411"/>
      <c r="BJ6" s="419">
        <v>100</v>
      </c>
      <c r="BM6" s="80"/>
      <c r="BN6" s="411"/>
      <c r="BP6" s="80"/>
      <c r="BQ6" s="411"/>
      <c r="BS6" s="80"/>
      <c r="BT6" s="83"/>
      <c r="BU6" s="275"/>
      <c r="BV6" s="243"/>
      <c r="BW6" s="243"/>
      <c r="BX6" s="686"/>
      <c r="BY6" s="687"/>
      <c r="BZ6" s="411"/>
      <c r="CC6" s="80"/>
      <c r="CD6" s="411"/>
      <c r="CE6" s="78"/>
      <c r="CJ6" s="76"/>
      <c r="CK6" s="78"/>
      <c r="CL6" s="78"/>
      <c r="CN6" s="80"/>
      <c r="CO6" s="80"/>
      <c r="CP6" s="80"/>
      <c r="CQ6" s="82"/>
      <c r="CR6" s="403"/>
      <c r="CS6" s="403"/>
      <c r="CT6" s="403">
        <v>200</v>
      </c>
      <c r="CU6" s="83">
        <v>10</v>
      </c>
      <c r="CV6" s="275"/>
      <c r="CW6" s="83"/>
      <c r="CX6" s="411"/>
      <c r="CY6" s="80"/>
      <c r="CZ6" s="208"/>
      <c r="DA6" s="80"/>
      <c r="DB6" s="411"/>
      <c r="DC6" s="80"/>
      <c r="DD6" s="411"/>
      <c r="DE6" s="80"/>
      <c r="DF6" s="403"/>
      <c r="DG6" s="411"/>
      <c r="DH6" s="80"/>
      <c r="DI6" s="403"/>
      <c r="DJ6" s="411"/>
      <c r="DL6" s="208"/>
      <c r="DM6" s="208"/>
      <c r="DN6" s="243"/>
      <c r="DO6" s="208"/>
      <c r="DP6" s="411"/>
      <c r="DQ6" s="80"/>
      <c r="DR6" s="411"/>
      <c r="DS6" s="80"/>
      <c r="DT6" s="411"/>
      <c r="DU6" s="80"/>
      <c r="DV6" s="411"/>
      <c r="DW6" s="412"/>
      <c r="DX6" s="411"/>
      <c r="DY6" s="78"/>
      <c r="ED6" s="412"/>
      <c r="EE6" s="78"/>
    </row>
    <row r="7" spans="1:135" s="292" customFormat="1" ht="24.75" hidden="1" customHeight="1" thickBot="1">
      <c r="A7" s="624" t="s">
        <v>77</v>
      </c>
      <c r="B7" s="625"/>
      <c r="C7" s="322"/>
      <c r="G7" s="416"/>
      <c r="H7" s="415"/>
      <c r="K7" s="324"/>
      <c r="L7" s="325"/>
      <c r="P7" s="292">
        <v>710</v>
      </c>
      <c r="R7" s="294"/>
      <c r="S7" s="326"/>
      <c r="T7" s="415"/>
      <c r="U7" s="292">
        <v>980</v>
      </c>
      <c r="V7" s="327">
        <v>0.9</v>
      </c>
      <c r="X7" s="324">
        <v>9</v>
      </c>
      <c r="AA7" s="292">
        <v>20</v>
      </c>
      <c r="AB7" s="416">
        <v>5</v>
      </c>
      <c r="AC7" s="322">
        <v>3.5</v>
      </c>
      <c r="AD7" s="328">
        <v>-20</v>
      </c>
      <c r="AE7" s="328">
        <v>-25</v>
      </c>
      <c r="AF7" s="328">
        <v>-25</v>
      </c>
      <c r="AG7" s="328">
        <v>-25</v>
      </c>
      <c r="AH7" s="328"/>
      <c r="AI7" s="329"/>
      <c r="AL7" s="292">
        <v>95</v>
      </c>
      <c r="AM7" s="292">
        <v>95</v>
      </c>
      <c r="AN7" s="294"/>
      <c r="AO7" s="416"/>
      <c r="AP7" s="415"/>
      <c r="AQ7" s="322"/>
      <c r="AV7" s="330">
        <v>4</v>
      </c>
      <c r="AY7" s="294"/>
      <c r="AZ7" s="415"/>
      <c r="BA7" s="294"/>
      <c r="BB7" s="415"/>
      <c r="BC7" s="416"/>
      <c r="BD7" s="415"/>
      <c r="BH7" s="416"/>
      <c r="BI7" s="415">
        <v>250</v>
      </c>
      <c r="BM7" s="294"/>
      <c r="BN7" s="415"/>
      <c r="BP7" s="294"/>
      <c r="BQ7" s="415"/>
      <c r="BS7" s="294"/>
      <c r="BT7" s="331"/>
      <c r="BU7" s="332">
        <v>330</v>
      </c>
      <c r="BV7" s="333"/>
      <c r="BW7" s="333"/>
      <c r="BX7" s="679">
        <v>0.3</v>
      </c>
      <c r="BY7" s="680"/>
      <c r="BZ7" s="415">
        <v>1.9</v>
      </c>
      <c r="CA7" s="292">
        <v>2.6</v>
      </c>
      <c r="CB7" s="292">
        <v>23</v>
      </c>
      <c r="CC7" s="294">
        <v>1.5</v>
      </c>
      <c r="CD7" s="415"/>
      <c r="CE7" s="322"/>
      <c r="CJ7" s="326"/>
      <c r="CK7" s="322"/>
      <c r="CL7" s="322"/>
      <c r="CN7" s="294"/>
      <c r="CO7" s="294"/>
      <c r="CP7" s="294"/>
      <c r="CQ7" s="334"/>
      <c r="CR7" s="335"/>
      <c r="CS7" s="335"/>
      <c r="CT7" s="335"/>
      <c r="CU7" s="331">
        <v>5</v>
      </c>
      <c r="CV7" s="332">
        <v>45</v>
      </c>
      <c r="CW7" s="331"/>
      <c r="CX7" s="415"/>
      <c r="CY7" s="294"/>
      <c r="CZ7" s="336"/>
      <c r="DA7" s="294"/>
      <c r="DB7" s="415"/>
      <c r="DC7" s="294"/>
      <c r="DD7" s="415"/>
      <c r="DE7" s="294"/>
      <c r="DF7" s="335"/>
      <c r="DG7" s="415"/>
      <c r="DH7" s="294"/>
      <c r="DI7" s="335"/>
      <c r="DJ7" s="415"/>
      <c r="DL7" s="336"/>
      <c r="DM7" s="336"/>
      <c r="DN7" s="333"/>
      <c r="DO7" s="336"/>
      <c r="DP7" s="415"/>
      <c r="DQ7" s="294"/>
      <c r="DR7" s="415"/>
      <c r="DS7" s="294"/>
      <c r="DT7" s="415"/>
      <c r="DU7" s="294"/>
      <c r="DV7" s="415"/>
      <c r="DW7" s="416"/>
      <c r="DX7" s="415"/>
      <c r="DY7" s="322"/>
      <c r="ED7" s="416"/>
      <c r="EE7" s="322"/>
    </row>
    <row r="8" spans="1:135" s="104" customFormat="1" ht="24.95" hidden="1" customHeight="1" outlineLevel="1">
      <c r="A8" s="622" t="s">
        <v>76</v>
      </c>
      <c r="B8" s="623"/>
      <c r="C8" s="97"/>
      <c r="D8" s="417"/>
      <c r="E8" s="417"/>
      <c r="F8" s="417"/>
      <c r="G8" s="414"/>
      <c r="H8" s="413"/>
      <c r="I8" s="417">
        <f>MAX(I11:I135)</f>
        <v>32</v>
      </c>
      <c r="J8" s="417"/>
      <c r="K8" s="98">
        <f t="shared" ref="K8:CT8" si="0">MAX(K11:K135)</f>
        <v>21</v>
      </c>
      <c r="L8" s="417">
        <f t="shared" si="0"/>
        <v>0</v>
      </c>
      <c r="M8" s="417">
        <f t="shared" si="0"/>
        <v>84</v>
      </c>
      <c r="N8" s="417">
        <f t="shared" si="0"/>
        <v>2840</v>
      </c>
      <c r="O8" s="417"/>
      <c r="P8" s="417">
        <f t="shared" si="0"/>
        <v>1620</v>
      </c>
      <c r="Q8" s="417">
        <f t="shared" si="0"/>
        <v>1385.1</v>
      </c>
      <c r="R8" s="99"/>
      <c r="S8" s="95">
        <f t="shared" si="0"/>
        <v>4.5441000000000003</v>
      </c>
      <c r="T8" s="413">
        <f t="shared" si="0"/>
        <v>1095</v>
      </c>
      <c r="U8" s="417">
        <f t="shared" si="0"/>
        <v>1006</v>
      </c>
      <c r="V8" s="96">
        <f>MAX(V11:V135)</f>
        <v>1.01</v>
      </c>
      <c r="W8" s="417">
        <f t="shared" si="0"/>
        <v>1574.6399999999999</v>
      </c>
      <c r="X8" s="98">
        <f t="shared" si="0"/>
        <v>11.4</v>
      </c>
      <c r="Y8" s="417">
        <f t="shared" si="0"/>
        <v>337</v>
      </c>
      <c r="Z8" s="417">
        <f t="shared" si="0"/>
        <v>25</v>
      </c>
      <c r="AA8" s="417">
        <f t="shared" si="0"/>
        <v>25</v>
      </c>
      <c r="AB8" s="414">
        <f t="shared" si="0"/>
        <v>6.8</v>
      </c>
      <c r="AC8" s="97">
        <f t="shared" si="0"/>
        <v>5</v>
      </c>
      <c r="AD8" s="197">
        <f t="shared" si="0"/>
        <v>-15</v>
      </c>
      <c r="AE8" s="197">
        <f t="shared" si="0"/>
        <v>-15</v>
      </c>
      <c r="AF8" s="197">
        <f t="shared" si="0"/>
        <v>-14</v>
      </c>
      <c r="AG8" s="197">
        <f t="shared" si="0"/>
        <v>-13</v>
      </c>
      <c r="AH8" s="197"/>
      <c r="AI8" s="232"/>
      <c r="AJ8" s="417">
        <f t="shared" si="0"/>
        <v>100</v>
      </c>
      <c r="AK8" s="417">
        <f t="shared" si="0"/>
        <v>100</v>
      </c>
      <c r="AL8" s="417">
        <f t="shared" si="0"/>
        <v>100</v>
      </c>
      <c r="AM8" s="417">
        <f t="shared" si="0"/>
        <v>100</v>
      </c>
      <c r="AN8" s="99"/>
      <c r="AO8" s="414">
        <f t="shared" si="0"/>
        <v>20</v>
      </c>
      <c r="AP8" s="413">
        <f t="shared" si="0"/>
        <v>2249</v>
      </c>
      <c r="AQ8" s="97"/>
      <c r="AR8" s="417">
        <f t="shared" si="0"/>
        <v>1726</v>
      </c>
      <c r="AS8" s="417"/>
      <c r="AT8" s="417"/>
      <c r="AU8" s="417"/>
      <c r="AV8" s="249">
        <f t="shared" si="0"/>
        <v>4.5</v>
      </c>
      <c r="AW8" s="417">
        <f t="shared" si="0"/>
        <v>968</v>
      </c>
      <c r="AX8" s="417">
        <f t="shared" si="0"/>
        <v>1421</v>
      </c>
      <c r="AY8" s="99">
        <f t="shared" si="0"/>
        <v>82</v>
      </c>
      <c r="AZ8" s="413">
        <f t="shared" si="0"/>
        <v>360</v>
      </c>
      <c r="BA8" s="99">
        <f t="shared" si="0"/>
        <v>70</v>
      </c>
      <c r="BB8" s="413">
        <f t="shared" si="0"/>
        <v>210</v>
      </c>
      <c r="BC8" s="414">
        <f t="shared" si="0"/>
        <v>178</v>
      </c>
      <c r="BD8" s="413">
        <f t="shared" si="0"/>
        <v>6100</v>
      </c>
      <c r="BE8" s="417">
        <f t="shared" si="0"/>
        <v>35</v>
      </c>
      <c r="BF8" s="417">
        <f t="shared" si="0"/>
        <v>35</v>
      </c>
      <c r="BG8" s="417">
        <f t="shared" si="0"/>
        <v>3</v>
      </c>
      <c r="BH8" s="414">
        <f t="shared" si="0"/>
        <v>97.5</v>
      </c>
      <c r="BI8" s="413">
        <f t="shared" si="0"/>
        <v>700</v>
      </c>
      <c r="BJ8" s="417">
        <f t="shared" si="0"/>
        <v>121</v>
      </c>
      <c r="BK8" s="417"/>
      <c r="BL8" s="417">
        <f t="shared" si="0"/>
        <v>163</v>
      </c>
      <c r="BM8" s="99">
        <f t="shared" si="0"/>
        <v>146</v>
      </c>
      <c r="BN8" s="413">
        <f t="shared" si="0"/>
        <v>489</v>
      </c>
      <c r="BO8" s="417">
        <f t="shared" si="0"/>
        <v>1680</v>
      </c>
      <c r="BP8" s="99">
        <f t="shared" si="0"/>
        <v>237</v>
      </c>
      <c r="BQ8" s="413">
        <f t="shared" si="0"/>
        <v>479</v>
      </c>
      <c r="BR8" s="417">
        <f t="shared" si="0"/>
        <v>1650</v>
      </c>
      <c r="BS8" s="99">
        <f t="shared" si="0"/>
        <v>200</v>
      </c>
      <c r="BT8" s="102">
        <f t="shared" si="0"/>
        <v>1500</v>
      </c>
      <c r="BU8" s="276"/>
      <c r="BV8" s="244"/>
      <c r="BW8" s="244"/>
      <c r="BX8" s="100"/>
      <c r="BY8" s="100" t="e">
        <f t="shared" si="0"/>
        <v>#DIV/0!</v>
      </c>
      <c r="BZ8" s="413">
        <f t="shared" si="0"/>
        <v>4</v>
      </c>
      <c r="CA8" s="417">
        <f t="shared" si="0"/>
        <v>3.5</v>
      </c>
      <c r="CB8" s="417"/>
      <c r="CC8" s="414">
        <f t="shared" si="0"/>
        <v>2.8</v>
      </c>
      <c r="CD8" s="97">
        <f t="shared" si="0"/>
        <v>0</v>
      </c>
      <c r="CE8" s="97"/>
      <c r="CF8" s="417"/>
      <c r="CG8" s="417"/>
      <c r="CH8" s="417"/>
      <c r="CI8" s="417">
        <f t="shared" si="0"/>
        <v>70</v>
      </c>
      <c r="CJ8" s="101" t="e">
        <f t="shared" si="0"/>
        <v>#N/A</v>
      </c>
      <c r="CK8" s="413">
        <f t="shared" si="0"/>
        <v>0</v>
      </c>
      <c r="CL8" s="97"/>
      <c r="CM8" s="417">
        <f t="shared" si="0"/>
        <v>65</v>
      </c>
      <c r="CN8" s="99"/>
      <c r="CO8" s="99"/>
      <c r="CP8" s="99"/>
      <c r="CQ8" s="101" t="e">
        <f t="shared" si="0"/>
        <v>#DIV/0!</v>
      </c>
      <c r="CR8" s="100">
        <f t="shared" si="0"/>
        <v>43</v>
      </c>
      <c r="CS8" s="100">
        <f t="shared" si="0"/>
        <v>2.2000000000000002</v>
      </c>
      <c r="CT8" s="100">
        <f t="shared" si="0"/>
        <v>201</v>
      </c>
      <c r="CU8" s="102">
        <f t="shared" ref="CU8:DW8" si="1">MAX(CU11:CU135)</f>
        <v>36</v>
      </c>
      <c r="CV8" s="276">
        <f t="shared" si="1"/>
        <v>55</v>
      </c>
      <c r="CW8" s="102">
        <f t="shared" si="1"/>
        <v>31</v>
      </c>
      <c r="CX8" s="413">
        <f t="shared" si="1"/>
        <v>0</v>
      </c>
      <c r="CY8" s="99">
        <f t="shared" si="1"/>
        <v>2000</v>
      </c>
      <c r="CZ8" s="210"/>
      <c r="DA8" s="99"/>
      <c r="DB8" s="413">
        <f t="shared" si="1"/>
        <v>0</v>
      </c>
      <c r="DC8" s="99">
        <f t="shared" si="1"/>
        <v>10</v>
      </c>
      <c r="DD8" s="413">
        <f t="shared" si="1"/>
        <v>0</v>
      </c>
      <c r="DE8" s="99">
        <f t="shared" si="1"/>
        <v>16.7</v>
      </c>
      <c r="DF8" s="100">
        <f t="shared" si="1"/>
        <v>50</v>
      </c>
      <c r="DG8" s="413">
        <f t="shared" si="1"/>
        <v>0</v>
      </c>
      <c r="DH8" s="99">
        <f t="shared" si="1"/>
        <v>5.9</v>
      </c>
      <c r="DI8" s="100">
        <f t="shared" si="1"/>
        <v>25</v>
      </c>
      <c r="DJ8" s="413">
        <f t="shared" si="1"/>
        <v>0</v>
      </c>
      <c r="DK8" s="417">
        <f t="shared" si="1"/>
        <v>135</v>
      </c>
      <c r="DL8" s="210"/>
      <c r="DM8" s="101" t="e">
        <f t="shared" si="1"/>
        <v>#DIV/0!</v>
      </c>
      <c r="DN8" s="301"/>
      <c r="DO8" s="101"/>
      <c r="DP8" s="413">
        <f t="shared" si="1"/>
        <v>0</v>
      </c>
      <c r="DQ8" s="99">
        <f t="shared" si="1"/>
        <v>0</v>
      </c>
      <c r="DR8" s="413">
        <f t="shared" si="1"/>
        <v>0</v>
      </c>
      <c r="DS8" s="99">
        <f t="shared" si="1"/>
        <v>0</v>
      </c>
      <c r="DT8" s="413">
        <f t="shared" si="1"/>
        <v>0</v>
      </c>
      <c r="DU8" s="99">
        <f t="shared" si="1"/>
        <v>0</v>
      </c>
      <c r="DV8" s="413">
        <f t="shared" si="1"/>
        <v>0</v>
      </c>
      <c r="DW8" s="414">
        <f t="shared" si="1"/>
        <v>0</v>
      </c>
      <c r="DX8" s="216"/>
      <c r="DY8" s="103"/>
      <c r="ED8" s="217"/>
      <c r="EE8" s="103"/>
    </row>
    <row r="9" spans="1:135" s="115" customFormat="1" ht="24.95" hidden="1" customHeight="1" outlineLevel="1">
      <c r="A9" s="618" t="s">
        <v>148</v>
      </c>
      <c r="B9" s="619"/>
      <c r="C9" s="108"/>
      <c r="D9" s="418"/>
      <c r="E9" s="418"/>
      <c r="F9" s="418"/>
      <c r="G9" s="405"/>
      <c r="H9" s="404"/>
      <c r="I9" s="418">
        <f>AVERAGE(I11:I134)</f>
        <v>20.015151515151516</v>
      </c>
      <c r="J9" s="418"/>
      <c r="K9" s="109">
        <f t="shared" ref="K9:CD9" si="2">AVERAGE(K11:K134)</f>
        <v>14.987301587301589</v>
      </c>
      <c r="L9" s="418" t="e">
        <f t="shared" si="2"/>
        <v>#DIV/0!</v>
      </c>
      <c r="M9" s="418">
        <f t="shared" si="2"/>
        <v>78.730158730158735</v>
      </c>
      <c r="N9" s="418">
        <f t="shared" si="2"/>
        <v>2720.1612903225805</v>
      </c>
      <c r="O9" s="418"/>
      <c r="P9" s="418">
        <f t="shared" si="2"/>
        <v>1303.4920634920634</v>
      </c>
      <c r="Q9" s="418">
        <f t="shared" si="2"/>
        <v>560.95217741935483</v>
      </c>
      <c r="R9" s="110"/>
      <c r="S9" s="106">
        <f t="shared" si="2"/>
        <v>1.7356995053225812</v>
      </c>
      <c r="T9" s="404">
        <f t="shared" si="2"/>
        <v>858.30317460317451</v>
      </c>
      <c r="U9" s="418">
        <f t="shared" si="2"/>
        <v>1003.4285714285714</v>
      </c>
      <c r="V9" s="107">
        <f>AVERAGE(V11:V134)</f>
        <v>0.97306349206349185</v>
      </c>
      <c r="W9" s="418">
        <f t="shared" si="2"/>
        <v>643.25427419354844</v>
      </c>
      <c r="X9" s="109">
        <f t="shared" si="2"/>
        <v>10.184126984126985</v>
      </c>
      <c r="Y9" s="418">
        <f t="shared" si="2"/>
        <v>227.60317460317461</v>
      </c>
      <c r="Z9" s="418">
        <f t="shared" si="2"/>
        <v>20.079365079365079</v>
      </c>
      <c r="AA9" s="418">
        <f t="shared" si="2"/>
        <v>16.904761904761905</v>
      </c>
      <c r="AB9" s="405">
        <f t="shared" si="2"/>
        <v>5.9841269841269868</v>
      </c>
      <c r="AC9" s="108">
        <f t="shared" si="2"/>
        <v>4.215873015873016</v>
      </c>
      <c r="AD9" s="198">
        <f t="shared" si="2"/>
        <v>-24.079365079365079</v>
      </c>
      <c r="AE9" s="198">
        <f t="shared" si="2"/>
        <v>-26.015873015873016</v>
      </c>
      <c r="AF9" s="198">
        <f t="shared" si="2"/>
        <v>-25</v>
      </c>
      <c r="AG9" s="198">
        <f t="shared" si="2"/>
        <v>-26.126984126984127</v>
      </c>
      <c r="AH9" s="198"/>
      <c r="AI9" s="233"/>
      <c r="AJ9" s="418">
        <f t="shared" si="2"/>
        <v>82.539682539682545</v>
      </c>
      <c r="AK9" s="418">
        <f t="shared" si="2"/>
        <v>75.581818181818178</v>
      </c>
      <c r="AL9" s="418">
        <f t="shared" si="2"/>
        <v>100</v>
      </c>
      <c r="AM9" s="418">
        <f t="shared" si="2"/>
        <v>100</v>
      </c>
      <c r="AN9" s="110"/>
      <c r="AO9" s="405">
        <f t="shared" si="2"/>
        <v>15.619047619047619</v>
      </c>
      <c r="AP9" s="404">
        <f t="shared" si="2"/>
        <v>1769.031746031746</v>
      </c>
      <c r="AQ9" s="108"/>
      <c r="AR9" s="418">
        <f t="shared" si="2"/>
        <v>256.5</v>
      </c>
      <c r="AS9" s="418"/>
      <c r="AT9" s="418"/>
      <c r="AU9" s="418"/>
      <c r="AV9" s="250">
        <f t="shared" si="2"/>
        <v>4.2339682539682553</v>
      </c>
      <c r="AW9" s="418">
        <f t="shared" si="2"/>
        <v>510.92063492063494</v>
      </c>
      <c r="AX9" s="418">
        <f t="shared" si="2"/>
        <v>886.04761904761904</v>
      </c>
      <c r="AY9" s="110">
        <f t="shared" si="2"/>
        <v>38.269841269841272</v>
      </c>
      <c r="AZ9" s="404">
        <f t="shared" si="2"/>
        <v>306.58730158730157</v>
      </c>
      <c r="BA9" s="110">
        <f t="shared" si="2"/>
        <v>58.253968253968253</v>
      </c>
      <c r="BB9" s="404">
        <f t="shared" si="2"/>
        <v>34.76</v>
      </c>
      <c r="BC9" s="405">
        <f t="shared" si="2"/>
        <v>8.4047619047619051</v>
      </c>
      <c r="BD9" s="404">
        <f t="shared" si="2"/>
        <v>4488.8064516129034</v>
      </c>
      <c r="BE9" s="418">
        <f t="shared" si="2"/>
        <v>25.35483870967742</v>
      </c>
      <c r="BF9" s="418">
        <f t="shared" si="2"/>
        <v>21.758064516129032</v>
      </c>
      <c r="BG9" s="418">
        <f t="shared" si="2"/>
        <v>1.5564516129032258</v>
      </c>
      <c r="BH9" s="405">
        <f t="shared" si="2"/>
        <v>96.758064516129039</v>
      </c>
      <c r="BI9" s="404">
        <f t="shared" si="2"/>
        <v>499.23809523809524</v>
      </c>
      <c r="BJ9" s="418">
        <f t="shared" si="2"/>
        <v>104.06612903225808</v>
      </c>
      <c r="BK9" s="418"/>
      <c r="BL9" s="418">
        <f t="shared" si="2"/>
        <v>149.77777777777777</v>
      </c>
      <c r="BM9" s="110">
        <f t="shared" si="2"/>
        <v>113.83333333333333</v>
      </c>
      <c r="BN9" s="404">
        <f t="shared" si="2"/>
        <v>383.61904761904759</v>
      </c>
      <c r="BO9" s="418">
        <f t="shared" si="2"/>
        <v>1406.6984126984128</v>
      </c>
      <c r="BP9" s="110">
        <f t="shared" si="2"/>
        <v>164.71428571428572</v>
      </c>
      <c r="BQ9" s="404">
        <f t="shared" si="2"/>
        <v>373.74603174603175</v>
      </c>
      <c r="BR9" s="418">
        <f t="shared" si="2"/>
        <v>1371.968253968254</v>
      </c>
      <c r="BS9" s="110">
        <f t="shared" si="2"/>
        <v>135.65079365079364</v>
      </c>
      <c r="BT9" s="113">
        <f t="shared" si="2"/>
        <v>1291.7460317460318</v>
      </c>
      <c r="BU9" s="277"/>
      <c r="BV9" s="245"/>
      <c r="BW9" s="245"/>
      <c r="BX9" s="111"/>
      <c r="BY9" s="111" t="e">
        <f t="shared" si="2"/>
        <v>#DIV/0!</v>
      </c>
      <c r="BZ9" s="404">
        <f t="shared" si="2"/>
        <v>3.1806451612903235</v>
      </c>
      <c r="CA9" s="418">
        <f t="shared" si="2"/>
        <v>2.9854838709677423</v>
      </c>
      <c r="CB9" s="418"/>
      <c r="CC9" s="405">
        <f t="shared" si="2"/>
        <v>1.8399999999999985</v>
      </c>
      <c r="CD9" s="108" t="e">
        <f t="shared" si="2"/>
        <v>#DIV/0!</v>
      </c>
      <c r="CE9" s="108"/>
      <c r="CF9" s="418"/>
      <c r="CG9" s="418"/>
      <c r="CH9" s="418"/>
      <c r="CI9" s="418" t="e">
        <f>AVERAGE(CF11:CF134)</f>
        <v>#N/A</v>
      </c>
      <c r="CJ9" s="112">
        <f>AVERAGE(CG11:CG134)</f>
        <v>2238.4322580645153</v>
      </c>
      <c r="CK9" s="404" t="e">
        <f>AVERAGE(#REF!)</f>
        <v>#REF!</v>
      </c>
      <c r="CL9" s="108"/>
      <c r="CM9" s="418" t="e">
        <f>AVERAGE(CH11:CH134)</f>
        <v>#N/A</v>
      </c>
      <c r="CN9" s="110"/>
      <c r="CO9" s="110"/>
      <c r="CP9" s="110"/>
      <c r="CQ9" s="112">
        <f>AVERAGE(CI11:CI134)</f>
        <v>42.645161290322584</v>
      </c>
      <c r="CR9" s="111" t="e">
        <f>AVERAGE(CJ11:CJ134)</f>
        <v>#N/A</v>
      </c>
      <c r="CS9" s="111" t="e">
        <f>AVERAGE(CK11:CK134)</f>
        <v>#DIV/0!</v>
      </c>
      <c r="CT9" s="111">
        <f>AVERAGE(CM11:CM134)</f>
        <v>36.75</v>
      </c>
      <c r="CU9" s="113" t="e">
        <f t="shared" ref="CU9:DW9" si="3">AVERAGE(CQ11:CQ134)</f>
        <v>#DIV/0!</v>
      </c>
      <c r="CV9" s="277">
        <f t="shared" si="3"/>
        <v>40.333333333333336</v>
      </c>
      <c r="CW9" s="113">
        <f t="shared" si="3"/>
        <v>2.1095238095238096</v>
      </c>
      <c r="CX9" s="404">
        <f t="shared" si="3"/>
        <v>200</v>
      </c>
      <c r="CY9" s="110">
        <f>AVERAGE(CU11:CU134)</f>
        <v>20.333333333333332</v>
      </c>
      <c r="CZ9" s="211"/>
      <c r="DA9" s="110"/>
      <c r="DB9" s="404">
        <f>AVERAGE(CV11:CV134)</f>
        <v>50.841269841269842</v>
      </c>
      <c r="DC9" s="110">
        <f>AVERAGE(CW11:CW134)</f>
        <v>10.864406779661017</v>
      </c>
      <c r="DD9" s="404" t="e">
        <f>AVERAGE(CX11:CX134)</f>
        <v>#DIV/0!</v>
      </c>
      <c r="DE9" s="110">
        <f>AVERAGE(CY11:CY134)</f>
        <v>1253.7096774193549</v>
      </c>
      <c r="DF9" s="111" t="e">
        <f t="shared" si="3"/>
        <v>#DIV/0!</v>
      </c>
      <c r="DG9" s="404">
        <f t="shared" si="3"/>
        <v>10</v>
      </c>
      <c r="DH9" s="110" t="e">
        <f t="shared" si="3"/>
        <v>#DIV/0!</v>
      </c>
      <c r="DI9" s="111">
        <f t="shared" si="3"/>
        <v>13.85</v>
      </c>
      <c r="DJ9" s="404">
        <f t="shared" si="3"/>
        <v>26.810344827586206</v>
      </c>
      <c r="DK9" s="418" t="e">
        <f t="shared" si="3"/>
        <v>#DIV/0!</v>
      </c>
      <c r="DL9" s="211"/>
      <c r="DM9" s="112">
        <f>AVERAGE(DH11:DH134)</f>
        <v>3.7738181818181822</v>
      </c>
      <c r="DN9" s="302"/>
      <c r="DO9" s="112"/>
      <c r="DP9" s="404">
        <f>AVERAGE(DI11:DI134)</f>
        <v>19.516129032258064</v>
      </c>
      <c r="DQ9" s="110" t="e">
        <f>AVERAGE(DJ11:DJ134)</f>
        <v>#DIV/0!</v>
      </c>
      <c r="DR9" s="404">
        <f>AVERAGE(DK11:DK134)</f>
        <v>84.437931034482759</v>
      </c>
      <c r="DS9" s="110" t="e">
        <f>AVERAGE(DM11:DM134)</f>
        <v>#DIV/0!</v>
      </c>
      <c r="DT9" s="404" t="e">
        <f t="shared" si="3"/>
        <v>#DIV/0!</v>
      </c>
      <c r="DU9" s="110" t="e">
        <f t="shared" si="3"/>
        <v>#DIV/0!</v>
      </c>
      <c r="DV9" s="404" t="e">
        <f t="shared" si="3"/>
        <v>#DIV/0!</v>
      </c>
      <c r="DW9" s="405" t="e">
        <f t="shared" si="3"/>
        <v>#DIV/0!</v>
      </c>
      <c r="DX9" s="218"/>
      <c r="DY9" s="114"/>
      <c r="ED9" s="219"/>
      <c r="EE9" s="114"/>
    </row>
    <row r="10" spans="1:135" s="115" customFormat="1" ht="24.75" hidden="1" customHeight="1" outlineLevel="1">
      <c r="A10" s="618" t="s">
        <v>77</v>
      </c>
      <c r="B10" s="619"/>
      <c r="C10" s="108"/>
      <c r="D10" s="418"/>
      <c r="E10" s="418"/>
      <c r="F10" s="418"/>
      <c r="G10" s="405"/>
      <c r="H10" s="404"/>
      <c r="I10" s="418">
        <f>MIN(I11:I134)</f>
        <v>15.5</v>
      </c>
      <c r="J10" s="418"/>
      <c r="K10" s="109">
        <f t="shared" ref="K10:CD10" si="4">MIN(K11:K134)</f>
        <v>8.5</v>
      </c>
      <c r="L10" s="418">
        <f t="shared" si="4"/>
        <v>0</v>
      </c>
      <c r="M10" s="418">
        <f t="shared" si="4"/>
        <v>55</v>
      </c>
      <c r="N10" s="418">
        <f t="shared" si="4"/>
        <v>2700</v>
      </c>
      <c r="O10" s="418"/>
      <c r="P10" s="418">
        <f t="shared" si="4"/>
        <v>780</v>
      </c>
      <c r="Q10" s="418">
        <f t="shared" si="4"/>
        <v>0</v>
      </c>
      <c r="R10" s="110"/>
      <c r="S10" s="106">
        <f t="shared" si="4"/>
        <v>0</v>
      </c>
      <c r="T10" s="404">
        <f t="shared" si="4"/>
        <v>550</v>
      </c>
      <c r="U10" s="418">
        <f t="shared" si="4"/>
        <v>1000</v>
      </c>
      <c r="V10" s="107">
        <f>MIN(V11:V134)</f>
        <v>0.94799999999999995</v>
      </c>
      <c r="W10" s="418">
        <f t="shared" si="4"/>
        <v>0</v>
      </c>
      <c r="X10" s="109">
        <f t="shared" si="4"/>
        <v>9.3000000000000007</v>
      </c>
      <c r="Y10" s="418">
        <f t="shared" si="4"/>
        <v>85</v>
      </c>
      <c r="Z10" s="418">
        <f t="shared" si="4"/>
        <v>15</v>
      </c>
      <c r="AA10" s="418">
        <f t="shared" si="4"/>
        <v>10</v>
      </c>
      <c r="AB10" s="405">
        <f t="shared" si="4"/>
        <v>4.8</v>
      </c>
      <c r="AC10" s="108">
        <f t="shared" si="4"/>
        <v>3.5</v>
      </c>
      <c r="AD10" s="198">
        <f t="shared" si="4"/>
        <v>-27</v>
      </c>
      <c r="AE10" s="198">
        <f t="shared" si="4"/>
        <v>-31</v>
      </c>
      <c r="AF10" s="198">
        <f t="shared" si="4"/>
        <v>-30</v>
      </c>
      <c r="AG10" s="198">
        <f t="shared" si="4"/>
        <v>-33</v>
      </c>
      <c r="AH10" s="198"/>
      <c r="AI10" s="233"/>
      <c r="AJ10" s="418">
        <f t="shared" si="4"/>
        <v>50</v>
      </c>
      <c r="AK10" s="418">
        <f t="shared" si="4"/>
        <v>0</v>
      </c>
      <c r="AL10" s="418">
        <f t="shared" si="4"/>
        <v>100</v>
      </c>
      <c r="AM10" s="418">
        <f t="shared" si="4"/>
        <v>100</v>
      </c>
      <c r="AN10" s="110"/>
      <c r="AO10" s="405">
        <f t="shared" si="4"/>
        <v>0</v>
      </c>
      <c r="AP10" s="404">
        <f t="shared" si="4"/>
        <v>1362</v>
      </c>
      <c r="AQ10" s="108"/>
      <c r="AR10" s="418">
        <f t="shared" si="4"/>
        <v>-483</v>
      </c>
      <c r="AS10" s="418"/>
      <c r="AT10" s="418"/>
      <c r="AU10" s="418"/>
      <c r="AV10" s="250">
        <f t="shared" si="4"/>
        <v>3.2</v>
      </c>
      <c r="AW10" s="418">
        <f t="shared" si="4"/>
        <v>259</v>
      </c>
      <c r="AX10" s="418">
        <f t="shared" si="4"/>
        <v>0</v>
      </c>
      <c r="AY10" s="110">
        <f t="shared" si="4"/>
        <v>25</v>
      </c>
      <c r="AZ10" s="404">
        <f t="shared" si="4"/>
        <v>180</v>
      </c>
      <c r="BA10" s="110">
        <f t="shared" si="4"/>
        <v>32</v>
      </c>
      <c r="BB10" s="404">
        <f t="shared" si="4"/>
        <v>0</v>
      </c>
      <c r="BC10" s="405">
        <f t="shared" si="4"/>
        <v>0</v>
      </c>
      <c r="BD10" s="404">
        <f t="shared" si="4"/>
        <v>3600</v>
      </c>
      <c r="BE10" s="418">
        <f t="shared" si="4"/>
        <v>16</v>
      </c>
      <c r="BF10" s="418">
        <f t="shared" si="4"/>
        <v>15</v>
      </c>
      <c r="BG10" s="418">
        <f t="shared" si="4"/>
        <v>0.5</v>
      </c>
      <c r="BH10" s="405">
        <f t="shared" si="4"/>
        <v>95</v>
      </c>
      <c r="BI10" s="404">
        <f t="shared" si="4"/>
        <v>300</v>
      </c>
      <c r="BJ10" s="418">
        <f t="shared" si="4"/>
        <v>97.5</v>
      </c>
      <c r="BK10" s="418"/>
      <c r="BL10" s="418">
        <f t="shared" si="4"/>
        <v>132</v>
      </c>
      <c r="BM10" s="110">
        <f t="shared" si="4"/>
        <v>95</v>
      </c>
      <c r="BN10" s="404">
        <f t="shared" si="4"/>
        <v>319</v>
      </c>
      <c r="BO10" s="418">
        <f t="shared" si="4"/>
        <v>1172</v>
      </c>
      <c r="BP10" s="110">
        <f t="shared" si="4"/>
        <v>113</v>
      </c>
      <c r="BQ10" s="404">
        <f t="shared" si="4"/>
        <v>310</v>
      </c>
      <c r="BR10" s="418">
        <f t="shared" si="4"/>
        <v>1136</v>
      </c>
      <c r="BS10" s="110">
        <f t="shared" si="4"/>
        <v>89</v>
      </c>
      <c r="BT10" s="113">
        <f t="shared" si="4"/>
        <v>1100</v>
      </c>
      <c r="BU10" s="277"/>
      <c r="BV10" s="245"/>
      <c r="BW10" s="245"/>
      <c r="BX10" s="111"/>
      <c r="BY10" s="111" t="e">
        <f t="shared" si="4"/>
        <v>#DIV/0!</v>
      </c>
      <c r="BZ10" s="404">
        <f t="shared" si="4"/>
        <v>2.8</v>
      </c>
      <c r="CA10" s="418">
        <f t="shared" si="4"/>
        <v>2.8</v>
      </c>
      <c r="CB10" s="418"/>
      <c r="CC10" s="405">
        <f t="shared" si="4"/>
        <v>1.2</v>
      </c>
      <c r="CD10" s="108">
        <f t="shared" si="4"/>
        <v>0</v>
      </c>
      <c r="CE10" s="108"/>
      <c r="CF10" s="418"/>
      <c r="CG10" s="418"/>
      <c r="CH10" s="418"/>
      <c r="CI10" s="418" t="e">
        <f>MIN(CF11:CF134)</f>
        <v>#N/A</v>
      </c>
      <c r="CJ10" s="112">
        <f>MIN(CG11:CG134)</f>
        <v>0</v>
      </c>
      <c r="CK10" s="404" t="e">
        <f>MIN(#REF!)</f>
        <v>#REF!</v>
      </c>
      <c r="CL10" s="108"/>
      <c r="CM10" s="418" t="e">
        <f>MIN(CH11:CH134)</f>
        <v>#N/A</v>
      </c>
      <c r="CN10" s="110"/>
      <c r="CO10" s="110"/>
      <c r="CP10" s="110"/>
      <c r="CQ10" s="112">
        <f>MIN(CI11:CI134)</f>
        <v>16</v>
      </c>
      <c r="CR10" s="111" t="e">
        <f>MIN(CJ11:CJ134)</f>
        <v>#N/A</v>
      </c>
      <c r="CS10" s="111">
        <f>MIN(CK11:CK134)</f>
        <v>0</v>
      </c>
      <c r="CT10" s="111">
        <f>MIN(CM11:CM134)</f>
        <v>13</v>
      </c>
      <c r="CU10" s="113" t="e">
        <f t="shared" ref="CU10:DW10" si="5">MIN(CQ11:CQ134)</f>
        <v>#DIV/0!</v>
      </c>
      <c r="CV10" s="277">
        <f t="shared" si="5"/>
        <v>39</v>
      </c>
      <c r="CW10" s="113">
        <f t="shared" si="5"/>
        <v>2</v>
      </c>
      <c r="CX10" s="404">
        <f t="shared" si="5"/>
        <v>198</v>
      </c>
      <c r="CY10" s="110">
        <f>MIN(CU11:CU134)</f>
        <v>3</v>
      </c>
      <c r="CZ10" s="211"/>
      <c r="DA10" s="110"/>
      <c r="DB10" s="404">
        <f>MIN(CV11:CV134)</f>
        <v>47</v>
      </c>
      <c r="DC10" s="110">
        <f>MIN(CW11:CW134)</f>
        <v>0</v>
      </c>
      <c r="DD10" s="404">
        <f>MIN(CX11:CX134)</f>
        <v>0</v>
      </c>
      <c r="DE10" s="110">
        <f>MIN(CY11:CY134)</f>
        <v>130</v>
      </c>
      <c r="DF10" s="111">
        <f t="shared" si="5"/>
        <v>0</v>
      </c>
      <c r="DG10" s="404">
        <f t="shared" si="5"/>
        <v>10</v>
      </c>
      <c r="DH10" s="110">
        <f t="shared" si="5"/>
        <v>0</v>
      </c>
      <c r="DI10" s="111">
        <f t="shared" si="5"/>
        <v>8.33</v>
      </c>
      <c r="DJ10" s="404">
        <f t="shared" si="5"/>
        <v>15</v>
      </c>
      <c r="DK10" s="418">
        <f t="shared" si="5"/>
        <v>0</v>
      </c>
      <c r="DL10" s="211"/>
      <c r="DM10" s="112">
        <f>MIN(DH11:DH134)</f>
        <v>2.6</v>
      </c>
      <c r="DN10" s="302"/>
      <c r="DO10" s="112"/>
      <c r="DP10" s="404">
        <f>MIN(DI11:DI134)</f>
        <v>15</v>
      </c>
      <c r="DQ10" s="110">
        <f>MIN(DJ11:DJ134)</f>
        <v>0</v>
      </c>
      <c r="DR10" s="404">
        <f>MIN(DK11:DK134)</f>
        <v>40</v>
      </c>
      <c r="DS10" s="110" t="e">
        <f>MIN(DM11:DM134)</f>
        <v>#DIV/0!</v>
      </c>
      <c r="DT10" s="404">
        <f t="shared" si="5"/>
        <v>0</v>
      </c>
      <c r="DU10" s="110">
        <f t="shared" si="5"/>
        <v>0</v>
      </c>
      <c r="DV10" s="404">
        <f t="shared" si="5"/>
        <v>0</v>
      </c>
      <c r="DW10" s="405">
        <f t="shared" si="5"/>
        <v>0</v>
      </c>
      <c r="DX10" s="218"/>
      <c r="DY10" s="114"/>
      <c r="ED10" s="219"/>
      <c r="EE10" s="114"/>
    </row>
    <row r="11" spans="1:135" s="118" customFormat="1" ht="20.100000000000001" hidden="1" customHeight="1">
      <c r="A11" s="161">
        <v>42217</v>
      </c>
      <c r="B11" s="228">
        <v>0.46875</v>
      </c>
      <c r="C11" s="7">
        <v>3</v>
      </c>
      <c r="D11" s="1" t="s">
        <v>130</v>
      </c>
      <c r="E11" s="1" t="s">
        <v>136</v>
      </c>
      <c r="F11" s="1" t="s">
        <v>141</v>
      </c>
      <c r="G11" s="4" t="s">
        <v>142</v>
      </c>
      <c r="H11" s="3" t="s">
        <v>172</v>
      </c>
      <c r="I11" s="1">
        <v>17</v>
      </c>
      <c r="J11" s="1"/>
      <c r="K11" s="19">
        <v>14.5</v>
      </c>
      <c r="L11" s="1"/>
      <c r="M11" s="1">
        <v>80</v>
      </c>
      <c r="N11" s="1">
        <v>2700</v>
      </c>
      <c r="O11" s="297"/>
      <c r="P11" s="1">
        <v>1550</v>
      </c>
      <c r="Q11" s="22">
        <f t="shared" ref="Q11:Q74" si="6">(P11/100)*(100-K11)</f>
        <v>1325.25</v>
      </c>
      <c r="R11" s="116">
        <f>Q11*2850*I11*60/1000000000</f>
        <v>3.8525017500000001</v>
      </c>
      <c r="S11" s="17">
        <f t="shared" ref="S11:S74" si="7">Q11*N11*I11*60/1000000000</f>
        <v>3.6497385000000002</v>
      </c>
      <c r="T11" s="3">
        <v>1061</v>
      </c>
      <c r="U11" s="1">
        <v>1003</v>
      </c>
      <c r="V11" s="1">
        <v>0.97499999999999998</v>
      </c>
      <c r="W11" s="22">
        <f>P11*V11</f>
        <v>1511.25</v>
      </c>
      <c r="X11" s="1">
        <v>11.4</v>
      </c>
      <c r="Y11" s="1">
        <v>317</v>
      </c>
      <c r="Z11" s="1">
        <v>25</v>
      </c>
      <c r="AA11" s="1">
        <v>25</v>
      </c>
      <c r="AB11" s="4">
        <v>6.6</v>
      </c>
      <c r="AC11" s="7">
        <v>3.9</v>
      </c>
      <c r="AD11" s="199">
        <v>-24</v>
      </c>
      <c r="AE11" s="199">
        <v>-28</v>
      </c>
      <c r="AF11" s="199">
        <v>-26</v>
      </c>
      <c r="AG11" s="199">
        <v>-28</v>
      </c>
      <c r="AH11" s="240">
        <f>SUM(AD11:AG11)</f>
        <v>-106</v>
      </c>
      <c r="AI11" s="237"/>
      <c r="AJ11" s="1">
        <v>50</v>
      </c>
      <c r="AK11" s="1"/>
      <c r="AL11" s="1">
        <v>100</v>
      </c>
      <c r="AM11" s="1">
        <v>100</v>
      </c>
      <c r="AN11" s="1">
        <v>3</v>
      </c>
      <c r="AO11" s="1">
        <v>20</v>
      </c>
      <c r="AP11" s="3">
        <v>1515</v>
      </c>
      <c r="AQ11" s="7">
        <v>1998</v>
      </c>
      <c r="AR11" s="22">
        <f t="shared" ref="AR11:AR34" si="8">AP11-AQ11</f>
        <v>-483</v>
      </c>
      <c r="AS11" s="270">
        <f>AR11/AP11</f>
        <v>-0.31881188118811882</v>
      </c>
      <c r="AT11" s="1">
        <v>69</v>
      </c>
      <c r="AU11" s="1">
        <v>77</v>
      </c>
      <c r="AV11" s="7">
        <v>4.3</v>
      </c>
      <c r="AW11" s="1">
        <v>495</v>
      </c>
      <c r="AX11" s="1">
        <v>839</v>
      </c>
      <c r="AY11" s="2">
        <v>37</v>
      </c>
      <c r="AZ11" s="3">
        <v>355</v>
      </c>
      <c r="BA11" s="2">
        <v>60</v>
      </c>
      <c r="BB11" s="3">
        <v>0</v>
      </c>
      <c r="BC11" s="4">
        <v>0</v>
      </c>
      <c r="BD11" s="3">
        <v>4590</v>
      </c>
      <c r="BE11" s="1">
        <v>25</v>
      </c>
      <c r="BF11" s="1">
        <v>20</v>
      </c>
      <c r="BG11" s="1">
        <v>1</v>
      </c>
      <c r="BH11" s="4">
        <v>97</v>
      </c>
      <c r="BI11" s="3">
        <v>500</v>
      </c>
      <c r="BJ11" s="7">
        <v>98.7</v>
      </c>
      <c r="BK11" s="1">
        <v>1635</v>
      </c>
      <c r="BL11" s="1">
        <v>151</v>
      </c>
      <c r="BM11" s="2">
        <v>116</v>
      </c>
      <c r="BN11" s="3">
        <v>435</v>
      </c>
      <c r="BO11" s="1">
        <v>1500</v>
      </c>
      <c r="BP11" s="2">
        <v>196</v>
      </c>
      <c r="BQ11" s="3">
        <v>425</v>
      </c>
      <c r="BR11" s="1">
        <v>1460</v>
      </c>
      <c r="BS11" s="2">
        <v>159</v>
      </c>
      <c r="BT11" s="6">
        <v>1100</v>
      </c>
      <c r="BU11" s="278">
        <v>544</v>
      </c>
      <c r="BV11" s="272">
        <f>(((BN11+BQ11)/2)/500)</f>
        <v>0.86</v>
      </c>
      <c r="BW11" s="272">
        <f>(BI11/780)</f>
        <v>0.64102564102564108</v>
      </c>
      <c r="BX11" s="272">
        <f>BV11/((BV11+BW11))</f>
        <v>0.57294157840792614</v>
      </c>
      <c r="BY11" s="272">
        <f>BW11/((BV11+BW11))</f>
        <v>0.4270584215920738</v>
      </c>
      <c r="BZ11" s="3">
        <v>3</v>
      </c>
      <c r="CA11" s="1">
        <v>2.9</v>
      </c>
      <c r="CB11" s="1">
        <v>23</v>
      </c>
      <c r="CC11" s="4">
        <v>1.8</v>
      </c>
      <c r="CD11" s="7" t="s">
        <v>163</v>
      </c>
      <c r="CE11" s="7">
        <v>38</v>
      </c>
      <c r="CF11" s="1">
        <f>VLOOKUP(CD11:CD134,$CD$153:$CF$154,3)</f>
        <v>15.6</v>
      </c>
      <c r="CG11" s="1">
        <f>P11*3.38</f>
        <v>5239</v>
      </c>
      <c r="CH11" s="1">
        <f t="shared" ref="CH11:CH30" si="9">CF11*CI11/100</f>
        <v>6.7079999999999993</v>
      </c>
      <c r="CI11" s="1">
        <v>43</v>
      </c>
      <c r="CJ11" s="189">
        <f>CH11/CG11*1000</f>
        <v>1.2803970223325061</v>
      </c>
      <c r="CK11" s="3" t="s">
        <v>165</v>
      </c>
      <c r="CL11" s="7">
        <v>35</v>
      </c>
      <c r="CM11" s="1"/>
      <c r="CN11" s="2">
        <v>109</v>
      </c>
      <c r="CO11" s="2">
        <f t="shared" ref="CO11:CO34" si="10">P11*3.38</f>
        <v>5239</v>
      </c>
      <c r="CP11" s="2">
        <f t="shared" ref="CP11:CP34" si="11">CN11*CM11/100</f>
        <v>0</v>
      </c>
      <c r="CQ11" s="190">
        <f t="shared" ref="CQ11:CQ34" si="12">CP11/CO11*1000</f>
        <v>0</v>
      </c>
      <c r="CR11" s="8">
        <v>39</v>
      </c>
      <c r="CS11" s="8">
        <v>2</v>
      </c>
      <c r="CT11" s="8">
        <v>200</v>
      </c>
      <c r="CU11" s="6">
        <v>27</v>
      </c>
      <c r="CV11" s="6">
        <v>52</v>
      </c>
      <c r="CW11" s="6">
        <v>15</v>
      </c>
      <c r="CX11" s="3" t="s">
        <v>203</v>
      </c>
      <c r="CY11" s="2">
        <v>950</v>
      </c>
      <c r="CZ11" s="212">
        <f t="shared" ref="CZ11:CZ74" si="13">CY11/R11</f>
        <v>246.59300933477837</v>
      </c>
      <c r="DA11" s="212">
        <f t="shared" ref="DA11:DA74" si="14">CY11/S11</f>
        <v>260.29262096448826</v>
      </c>
      <c r="DB11" s="3"/>
      <c r="DC11" s="2"/>
      <c r="DD11" s="3" t="s">
        <v>168</v>
      </c>
      <c r="DE11" s="2">
        <v>14</v>
      </c>
      <c r="DF11" s="8"/>
      <c r="DG11" s="3" t="s">
        <v>184</v>
      </c>
      <c r="DH11" s="2">
        <v>2.8</v>
      </c>
      <c r="DI11" s="8">
        <v>15</v>
      </c>
      <c r="DJ11" s="3"/>
      <c r="DK11" s="1"/>
      <c r="DL11" s="212">
        <f>DK11/R11</f>
        <v>0</v>
      </c>
      <c r="DM11" s="212">
        <f t="shared" ref="DM11:DM74" si="15">DK11/S11</f>
        <v>0</v>
      </c>
      <c r="DN11" s="303"/>
      <c r="DO11" s="212"/>
      <c r="DP11" s="3"/>
      <c r="DQ11" s="2"/>
      <c r="DR11" s="3"/>
      <c r="DS11" s="2"/>
      <c r="DT11" s="155"/>
      <c r="DU11" s="156"/>
      <c r="DV11" s="155"/>
      <c r="DW11" s="157"/>
      <c r="DX11" s="348">
        <f>BP11+BS11</f>
        <v>355</v>
      </c>
      <c r="DY11" s="349">
        <f t="shared" ref="DY11:DY74" si="16">DX11/R11</f>
        <v>92.147914014575079</v>
      </c>
      <c r="DZ11" s="240">
        <f t="shared" ref="DZ11:DZ74" si="17">DX11/S11</f>
        <v>97.267242570940354</v>
      </c>
      <c r="EA11" s="1">
        <v>4.0999999999999996</v>
      </c>
      <c r="EB11" s="19">
        <f t="shared" ref="EB11:EB74" si="18">EA11/R11</f>
        <v>1.0642435139711486</v>
      </c>
      <c r="EC11" s="350">
        <f t="shared" ref="EC11:EC74" si="19">EA11/S11</f>
        <v>1.1233681536362123</v>
      </c>
      <c r="ED11" s="4">
        <v>412</v>
      </c>
      <c r="EE11" s="117"/>
    </row>
    <row r="12" spans="1:135" s="118" customFormat="1" ht="20.100000000000001" hidden="1" customHeight="1">
      <c r="A12" s="161">
        <v>42217</v>
      </c>
      <c r="B12" s="228">
        <v>0.71875</v>
      </c>
      <c r="C12" s="7">
        <v>3</v>
      </c>
      <c r="D12" s="1" t="s">
        <v>130</v>
      </c>
      <c r="E12" s="1" t="s">
        <v>136</v>
      </c>
      <c r="F12" s="1" t="s">
        <v>141</v>
      </c>
      <c r="G12" s="4" t="s">
        <v>142</v>
      </c>
      <c r="H12" s="3" t="s">
        <v>172</v>
      </c>
      <c r="I12" s="1">
        <v>17</v>
      </c>
      <c r="J12" s="1"/>
      <c r="K12" s="19">
        <v>14.5</v>
      </c>
      <c r="L12" s="1"/>
      <c r="M12" s="1">
        <v>80</v>
      </c>
      <c r="N12" s="1">
        <v>2700</v>
      </c>
      <c r="O12" s="297"/>
      <c r="P12" s="1">
        <v>1550</v>
      </c>
      <c r="Q12" s="22">
        <f t="shared" si="6"/>
        <v>1325.25</v>
      </c>
      <c r="R12" s="116">
        <f t="shared" ref="R12:R75" si="20">Q12*2850*I12*60/1000000000</f>
        <v>3.8525017500000001</v>
      </c>
      <c r="S12" s="17">
        <f t="shared" si="7"/>
        <v>3.6497385000000002</v>
      </c>
      <c r="T12" s="3">
        <v>1059</v>
      </c>
      <c r="U12" s="1">
        <v>1003</v>
      </c>
      <c r="V12" s="1">
        <v>0.97199999999999998</v>
      </c>
      <c r="W12" s="22">
        <f t="shared" ref="W12:W75" si="21">P12*V12</f>
        <v>1506.6</v>
      </c>
      <c r="X12" s="1">
        <v>11.4</v>
      </c>
      <c r="Y12" s="1">
        <v>315</v>
      </c>
      <c r="Z12" s="1">
        <v>25</v>
      </c>
      <c r="AA12" s="1">
        <v>25</v>
      </c>
      <c r="AB12" s="4">
        <v>6.6</v>
      </c>
      <c r="AC12" s="7">
        <v>3.9</v>
      </c>
      <c r="AD12" s="199">
        <v>-24</v>
      </c>
      <c r="AE12" s="199">
        <v>-28</v>
      </c>
      <c r="AF12" s="199">
        <v>-26</v>
      </c>
      <c r="AG12" s="199">
        <v>-28</v>
      </c>
      <c r="AH12" s="240">
        <f>SUM(AD12:AG12)</f>
        <v>-106</v>
      </c>
      <c r="AI12" s="238">
        <f>(ABS(AH12)-ABS(AH11))/ABS(AH12)</f>
        <v>0</v>
      </c>
      <c r="AJ12" s="1">
        <v>50</v>
      </c>
      <c r="AK12" s="1"/>
      <c r="AL12" s="1">
        <v>100</v>
      </c>
      <c r="AM12" s="1">
        <v>100</v>
      </c>
      <c r="AN12" s="1">
        <v>3</v>
      </c>
      <c r="AO12" s="1">
        <v>20</v>
      </c>
      <c r="AP12" s="3">
        <v>1529</v>
      </c>
      <c r="AQ12" s="7">
        <v>1983</v>
      </c>
      <c r="AR12" s="22">
        <f t="shared" si="8"/>
        <v>-454</v>
      </c>
      <c r="AS12" s="270">
        <f t="shared" ref="AS12:AS75" si="22">AR12/AP12</f>
        <v>-0.29692609548724658</v>
      </c>
      <c r="AT12" s="1">
        <v>70</v>
      </c>
      <c r="AU12" s="1">
        <v>77</v>
      </c>
      <c r="AV12" s="7">
        <v>4.3</v>
      </c>
      <c r="AW12" s="1">
        <v>558</v>
      </c>
      <c r="AX12" s="1">
        <v>828</v>
      </c>
      <c r="AY12" s="2">
        <v>40</v>
      </c>
      <c r="AZ12" s="3">
        <v>328</v>
      </c>
      <c r="BA12" s="2">
        <v>55</v>
      </c>
      <c r="BB12" s="3">
        <v>0</v>
      </c>
      <c r="BC12" s="4">
        <v>0</v>
      </c>
      <c r="BD12" s="3">
        <v>4636</v>
      </c>
      <c r="BE12" s="1">
        <v>25</v>
      </c>
      <c r="BF12" s="1">
        <v>20</v>
      </c>
      <c r="BG12" s="1">
        <v>1</v>
      </c>
      <c r="BH12" s="4">
        <v>97</v>
      </c>
      <c r="BI12" s="3">
        <v>500</v>
      </c>
      <c r="BJ12" s="7">
        <v>98.7</v>
      </c>
      <c r="BK12" s="1">
        <v>1618</v>
      </c>
      <c r="BL12" s="1">
        <v>151</v>
      </c>
      <c r="BM12" s="2">
        <v>114</v>
      </c>
      <c r="BN12" s="3">
        <v>445</v>
      </c>
      <c r="BO12" s="1">
        <v>1500</v>
      </c>
      <c r="BP12" s="2">
        <v>202</v>
      </c>
      <c r="BQ12" s="3">
        <v>435</v>
      </c>
      <c r="BR12" s="1">
        <v>1460</v>
      </c>
      <c r="BS12" s="2">
        <v>176</v>
      </c>
      <c r="BT12" s="6">
        <v>1300</v>
      </c>
      <c r="BU12" s="278">
        <v>508</v>
      </c>
      <c r="BV12" s="272">
        <f t="shared" ref="BV12:BV75" si="23">(((BN12+BQ12)/2)/500)</f>
        <v>0.88</v>
      </c>
      <c r="BW12" s="272">
        <f t="shared" ref="BW12:BW75" si="24">(BI12/780)</f>
        <v>0.64102564102564108</v>
      </c>
      <c r="BX12" s="282">
        <f t="shared" ref="BX12:BX75" si="25">BV12/((BV12+BW12))</f>
        <v>0.57855697909642612</v>
      </c>
      <c r="BY12" s="282">
        <f t="shared" ref="BY12:BY75" si="26">BW12/((BV12+BW12))</f>
        <v>0.42144302090357388</v>
      </c>
      <c r="BZ12" s="3">
        <v>3</v>
      </c>
      <c r="CA12" s="1">
        <v>2.9</v>
      </c>
      <c r="CB12" s="1">
        <v>25</v>
      </c>
      <c r="CC12" s="4">
        <v>1.8</v>
      </c>
      <c r="CD12" s="7" t="s">
        <v>163</v>
      </c>
      <c r="CE12" s="7">
        <v>38</v>
      </c>
      <c r="CF12" s="1">
        <f t="shared" ref="CF12:CF75" si="27">VLOOKUP(CD12:CD135,$CD$153:$CF$154,3)</f>
        <v>15.6</v>
      </c>
      <c r="CG12" s="1">
        <f t="shared" ref="CG12:CG75" si="28">P12*3.38</f>
        <v>5239</v>
      </c>
      <c r="CH12" s="1">
        <f t="shared" si="9"/>
        <v>6.7079999999999993</v>
      </c>
      <c r="CI12" s="1">
        <v>43</v>
      </c>
      <c r="CJ12" s="189">
        <f t="shared" ref="CJ12:CJ75" si="29">CH12/CG12*1000</f>
        <v>1.2803970223325061</v>
      </c>
      <c r="CK12" s="3" t="s">
        <v>165</v>
      </c>
      <c r="CL12" s="7">
        <v>35</v>
      </c>
      <c r="CM12" s="1">
        <v>31</v>
      </c>
      <c r="CN12" s="2">
        <v>109</v>
      </c>
      <c r="CO12" s="2">
        <f t="shared" si="10"/>
        <v>5239</v>
      </c>
      <c r="CP12" s="2">
        <f t="shared" si="11"/>
        <v>33.79</v>
      </c>
      <c r="CQ12" s="190">
        <f t="shared" si="12"/>
        <v>6.449704142011834</v>
      </c>
      <c r="CR12" s="8">
        <v>41</v>
      </c>
      <c r="CS12" s="8">
        <v>2</v>
      </c>
      <c r="CT12" s="8">
        <v>200</v>
      </c>
      <c r="CU12" s="6">
        <v>15</v>
      </c>
      <c r="CV12" s="6">
        <v>52</v>
      </c>
      <c r="CW12" s="6">
        <v>15</v>
      </c>
      <c r="CX12" s="3" t="s">
        <v>203</v>
      </c>
      <c r="CY12" s="2">
        <v>950</v>
      </c>
      <c r="CZ12" s="212">
        <f t="shared" si="13"/>
        <v>246.59300933477837</v>
      </c>
      <c r="DA12" s="212">
        <f t="shared" si="14"/>
        <v>260.29262096448826</v>
      </c>
      <c r="DB12" s="3"/>
      <c r="DC12" s="2"/>
      <c r="DD12" s="3" t="s">
        <v>168</v>
      </c>
      <c r="DE12" s="2">
        <v>14</v>
      </c>
      <c r="DF12" s="8"/>
      <c r="DG12" s="3" t="s">
        <v>184</v>
      </c>
      <c r="DH12" s="2">
        <v>2.8</v>
      </c>
      <c r="DI12" s="8">
        <v>15</v>
      </c>
      <c r="DJ12" s="3"/>
      <c r="DK12" s="1"/>
      <c r="DL12" s="212">
        <f t="shared" ref="DL12:DL75" si="30">DK12/R12</f>
        <v>0</v>
      </c>
      <c r="DM12" s="212">
        <f t="shared" si="15"/>
        <v>0</v>
      </c>
      <c r="DN12" s="303"/>
      <c r="DO12" s="212"/>
      <c r="DP12" s="3"/>
      <c r="DQ12" s="2"/>
      <c r="DR12" s="3"/>
      <c r="DS12" s="2"/>
      <c r="DT12" s="155"/>
      <c r="DU12" s="156"/>
      <c r="DV12" s="155"/>
      <c r="DW12" s="157"/>
      <c r="DX12" s="348">
        <f t="shared" ref="DX12:DX75" si="31">BP12+BS12</f>
        <v>378</v>
      </c>
      <c r="DY12" s="349">
        <f t="shared" si="16"/>
        <v>98.118060556364441</v>
      </c>
      <c r="DZ12" s="240">
        <f t="shared" si="17"/>
        <v>103.56906392060691</v>
      </c>
      <c r="EA12" s="1">
        <v>4.05</v>
      </c>
      <c r="EB12" s="19">
        <f t="shared" si="18"/>
        <v>1.051264934532476</v>
      </c>
      <c r="EC12" s="350">
        <f t="shared" si="19"/>
        <v>1.1096685420065024</v>
      </c>
      <c r="ED12" s="4">
        <v>405</v>
      </c>
      <c r="EE12" s="117"/>
    </row>
    <row r="13" spans="1:135" s="121" customFormat="1" ht="20.100000000000001" hidden="1" customHeight="1">
      <c r="A13" s="162">
        <v>42217</v>
      </c>
      <c r="B13" s="229">
        <v>1.1354166666666701</v>
      </c>
      <c r="C13" s="15">
        <v>2</v>
      </c>
      <c r="D13" s="9" t="s">
        <v>132</v>
      </c>
      <c r="E13" s="9" t="s">
        <v>134</v>
      </c>
      <c r="F13" s="9" t="s">
        <v>140</v>
      </c>
      <c r="G13" s="12" t="s">
        <v>145</v>
      </c>
      <c r="H13" s="11" t="s">
        <v>172</v>
      </c>
      <c r="I13" s="9">
        <v>17</v>
      </c>
      <c r="J13" s="9" t="s">
        <v>219</v>
      </c>
      <c r="K13" s="20">
        <v>14.5</v>
      </c>
      <c r="L13" s="9"/>
      <c r="M13" s="9">
        <v>80</v>
      </c>
      <c r="N13" s="9">
        <v>2700</v>
      </c>
      <c r="O13" s="298"/>
      <c r="P13" s="9">
        <v>1610</v>
      </c>
      <c r="Q13" s="24">
        <f t="shared" si="6"/>
        <v>1376.5500000000002</v>
      </c>
      <c r="R13" s="119">
        <f t="shared" si="20"/>
        <v>4.0016308500000006</v>
      </c>
      <c r="S13" s="18">
        <f t="shared" si="7"/>
        <v>3.7910187000000004</v>
      </c>
      <c r="T13" s="11">
        <v>1087</v>
      </c>
      <c r="U13" s="9">
        <v>1003</v>
      </c>
      <c r="V13" s="9">
        <v>0.97299999999999998</v>
      </c>
      <c r="W13" s="24">
        <f t="shared" si="21"/>
        <v>1566.53</v>
      </c>
      <c r="X13" s="9">
        <v>11</v>
      </c>
      <c r="Y13" s="9">
        <v>241</v>
      </c>
      <c r="Z13" s="9">
        <v>25</v>
      </c>
      <c r="AA13" s="9">
        <v>25</v>
      </c>
      <c r="AB13" s="12">
        <v>6.6</v>
      </c>
      <c r="AC13" s="15">
        <v>3.8</v>
      </c>
      <c r="AD13" s="200">
        <v>-24</v>
      </c>
      <c r="AE13" s="200">
        <v>-29</v>
      </c>
      <c r="AF13" s="200">
        <v>-26</v>
      </c>
      <c r="AG13" s="200">
        <v>-28</v>
      </c>
      <c r="AH13" s="241">
        <f t="shared" ref="AH13:AH76" si="32">SUM(AD13:AG13)</f>
        <v>-107</v>
      </c>
      <c r="AI13" s="239">
        <f t="shared" ref="AI13:AI76" si="33">(ABS(AH13)-ABS(AH12))/ABS(AH13)</f>
        <v>9.3457943925233638E-3</v>
      </c>
      <c r="AJ13" s="9">
        <v>50</v>
      </c>
      <c r="AK13" s="9"/>
      <c r="AL13" s="9">
        <v>100</v>
      </c>
      <c r="AM13" s="9">
        <v>100</v>
      </c>
      <c r="AN13" s="9">
        <v>3</v>
      </c>
      <c r="AO13" s="9">
        <v>20</v>
      </c>
      <c r="AP13" s="11">
        <v>2100</v>
      </c>
      <c r="AQ13" s="15">
        <v>1650</v>
      </c>
      <c r="AR13" s="24">
        <f t="shared" si="8"/>
        <v>450</v>
      </c>
      <c r="AS13" s="271">
        <f t="shared" si="22"/>
        <v>0.21428571428571427</v>
      </c>
      <c r="AT13" s="9">
        <v>73</v>
      </c>
      <c r="AU13" s="9">
        <v>77</v>
      </c>
      <c r="AV13" s="15">
        <v>4.3</v>
      </c>
      <c r="AW13" s="9">
        <v>500</v>
      </c>
      <c r="AX13" s="9">
        <v>960</v>
      </c>
      <c r="AY13" s="10">
        <v>33</v>
      </c>
      <c r="AZ13" s="11">
        <v>355</v>
      </c>
      <c r="BA13" s="10">
        <v>58</v>
      </c>
      <c r="BB13" s="11">
        <v>0</v>
      </c>
      <c r="BC13" s="12">
        <v>0</v>
      </c>
      <c r="BD13" s="11">
        <v>5300</v>
      </c>
      <c r="BE13" s="9">
        <v>25</v>
      </c>
      <c r="BF13" s="9">
        <v>20</v>
      </c>
      <c r="BG13" s="9">
        <v>1</v>
      </c>
      <c r="BH13" s="12">
        <v>97</v>
      </c>
      <c r="BI13" s="11">
        <v>520</v>
      </c>
      <c r="BJ13" s="15">
        <v>99.3</v>
      </c>
      <c r="BK13" s="9">
        <v>1636</v>
      </c>
      <c r="BL13" s="9">
        <v>152</v>
      </c>
      <c r="BM13" s="10">
        <v>109</v>
      </c>
      <c r="BN13" s="11">
        <v>450</v>
      </c>
      <c r="BO13" s="9">
        <v>1653</v>
      </c>
      <c r="BP13" s="10">
        <v>220</v>
      </c>
      <c r="BQ13" s="11">
        <v>440</v>
      </c>
      <c r="BR13" s="9">
        <v>1615</v>
      </c>
      <c r="BS13" s="10">
        <v>190</v>
      </c>
      <c r="BT13" s="14">
        <v>1450</v>
      </c>
      <c r="BU13" s="279">
        <v>490</v>
      </c>
      <c r="BV13" s="273">
        <f t="shared" si="23"/>
        <v>0.89</v>
      </c>
      <c r="BW13" s="273">
        <f t="shared" si="24"/>
        <v>0.66666666666666663</v>
      </c>
      <c r="BX13" s="283">
        <f t="shared" si="25"/>
        <v>0.57173447537473232</v>
      </c>
      <c r="BY13" s="283">
        <f t="shared" si="26"/>
        <v>0.42826552462526762</v>
      </c>
      <c r="BZ13" s="11">
        <v>3.6</v>
      </c>
      <c r="CA13" s="9">
        <v>3</v>
      </c>
      <c r="CB13" s="9">
        <v>25</v>
      </c>
      <c r="CC13" s="12">
        <v>1.8</v>
      </c>
      <c r="CD13" s="15" t="s">
        <v>163</v>
      </c>
      <c r="CE13" s="15">
        <v>39</v>
      </c>
      <c r="CF13" s="9">
        <f t="shared" si="27"/>
        <v>15.6</v>
      </c>
      <c r="CG13" s="9">
        <f t="shared" si="28"/>
        <v>5441.8</v>
      </c>
      <c r="CH13" s="9">
        <f t="shared" si="9"/>
        <v>5.7719999999999994</v>
      </c>
      <c r="CI13" s="9">
        <v>37</v>
      </c>
      <c r="CJ13" s="296">
        <f t="shared" si="29"/>
        <v>1.0606784519827996</v>
      </c>
      <c r="CK13" s="11" t="s">
        <v>165</v>
      </c>
      <c r="CL13" s="15">
        <v>35</v>
      </c>
      <c r="CM13" s="9">
        <v>33</v>
      </c>
      <c r="CN13" s="10">
        <v>109</v>
      </c>
      <c r="CO13" s="10">
        <f t="shared" si="10"/>
        <v>5441.8</v>
      </c>
      <c r="CP13" s="10">
        <f t="shared" si="11"/>
        <v>35.97</v>
      </c>
      <c r="CQ13" s="191">
        <f t="shared" si="12"/>
        <v>6.6099452387077804</v>
      </c>
      <c r="CR13" s="16">
        <v>39</v>
      </c>
      <c r="CS13" s="16">
        <v>2</v>
      </c>
      <c r="CT13" s="16">
        <v>200</v>
      </c>
      <c r="CU13" s="14">
        <v>15</v>
      </c>
      <c r="CV13" s="14">
        <v>54</v>
      </c>
      <c r="CW13" s="14">
        <v>15</v>
      </c>
      <c r="CX13" s="11" t="s">
        <v>203</v>
      </c>
      <c r="CY13" s="10">
        <v>950</v>
      </c>
      <c r="CZ13" s="213">
        <f t="shared" si="13"/>
        <v>237.40320774466235</v>
      </c>
      <c r="DA13" s="213">
        <f t="shared" si="14"/>
        <v>250.59227484158808</v>
      </c>
      <c r="DB13" s="11"/>
      <c r="DC13" s="10"/>
      <c r="DD13" s="11" t="s">
        <v>168</v>
      </c>
      <c r="DE13" s="10">
        <v>14</v>
      </c>
      <c r="DF13" s="16">
        <v>15</v>
      </c>
      <c r="DG13" s="11" t="s">
        <v>184</v>
      </c>
      <c r="DH13" s="10">
        <v>3.2</v>
      </c>
      <c r="DI13" s="16">
        <v>25</v>
      </c>
      <c r="DJ13" s="11"/>
      <c r="DK13" s="9"/>
      <c r="DL13" s="213">
        <f t="shared" si="30"/>
        <v>0</v>
      </c>
      <c r="DM13" s="213">
        <f t="shared" si="15"/>
        <v>0</v>
      </c>
      <c r="DN13" s="304"/>
      <c r="DO13" s="213"/>
      <c r="DP13" s="11"/>
      <c r="DQ13" s="10"/>
      <c r="DR13" s="11"/>
      <c r="DS13" s="10"/>
      <c r="DT13" s="158"/>
      <c r="DU13" s="159"/>
      <c r="DV13" s="158"/>
      <c r="DW13" s="160"/>
      <c r="DX13" s="351">
        <f t="shared" si="31"/>
        <v>410</v>
      </c>
      <c r="DY13" s="352">
        <f t="shared" si="16"/>
        <v>102.45822650032797</v>
      </c>
      <c r="DZ13" s="241">
        <f t="shared" si="17"/>
        <v>108.15035019479063</v>
      </c>
      <c r="EA13" s="9">
        <v>4.22</v>
      </c>
      <c r="EB13" s="20">
        <f t="shared" si="18"/>
        <v>1.0545700386131318</v>
      </c>
      <c r="EC13" s="353">
        <f t="shared" si="19"/>
        <v>1.113157262980528</v>
      </c>
      <c r="ED13" s="12">
        <v>417</v>
      </c>
      <c r="EE13" s="120"/>
    </row>
    <row r="14" spans="1:135" s="121" customFormat="1" ht="20.100000000000001" hidden="1" customHeight="1">
      <c r="A14" s="162">
        <v>42217</v>
      </c>
      <c r="B14" s="229">
        <v>1.2708333333333399</v>
      </c>
      <c r="C14" s="15">
        <v>2</v>
      </c>
      <c r="D14" s="9" t="s">
        <v>132</v>
      </c>
      <c r="E14" s="9" t="s">
        <v>134</v>
      </c>
      <c r="F14" s="9" t="s">
        <v>140</v>
      </c>
      <c r="G14" s="12" t="s">
        <v>145</v>
      </c>
      <c r="H14" s="11" t="s">
        <v>172</v>
      </c>
      <c r="I14" s="9">
        <v>17</v>
      </c>
      <c r="J14" s="9" t="s">
        <v>219</v>
      </c>
      <c r="K14" s="20">
        <v>14.5</v>
      </c>
      <c r="L14" s="9"/>
      <c r="M14" s="9">
        <v>80</v>
      </c>
      <c r="N14" s="9">
        <v>2700</v>
      </c>
      <c r="O14" s="298"/>
      <c r="P14" s="9">
        <v>1620</v>
      </c>
      <c r="Q14" s="24">
        <f t="shared" si="6"/>
        <v>1385.1</v>
      </c>
      <c r="R14" s="119">
        <f t="shared" si="20"/>
        <v>4.0264856999999994</v>
      </c>
      <c r="S14" s="18">
        <f t="shared" si="7"/>
        <v>3.8145653999999993</v>
      </c>
      <c r="T14" s="11">
        <v>1095</v>
      </c>
      <c r="U14" s="9">
        <v>1003</v>
      </c>
      <c r="V14" s="9">
        <v>0.97199999999999998</v>
      </c>
      <c r="W14" s="24">
        <f t="shared" si="21"/>
        <v>1574.6399999999999</v>
      </c>
      <c r="X14" s="9">
        <v>11.4</v>
      </c>
      <c r="Y14" s="9">
        <v>318</v>
      </c>
      <c r="Z14" s="9">
        <v>25</v>
      </c>
      <c r="AA14" s="9">
        <v>25</v>
      </c>
      <c r="AB14" s="12">
        <v>6.6</v>
      </c>
      <c r="AC14" s="15">
        <v>3.9</v>
      </c>
      <c r="AD14" s="200">
        <v>-24</v>
      </c>
      <c r="AE14" s="200">
        <v>-28</v>
      </c>
      <c r="AF14" s="200">
        <v>-27</v>
      </c>
      <c r="AG14" s="200">
        <v>-29</v>
      </c>
      <c r="AH14" s="241">
        <f t="shared" si="32"/>
        <v>-108</v>
      </c>
      <c r="AI14" s="239">
        <f t="shared" si="33"/>
        <v>9.2592592592592587E-3</v>
      </c>
      <c r="AJ14" s="9">
        <v>50</v>
      </c>
      <c r="AK14" s="9"/>
      <c r="AL14" s="9">
        <v>100</v>
      </c>
      <c r="AM14" s="9">
        <v>100</v>
      </c>
      <c r="AN14" s="9">
        <v>3</v>
      </c>
      <c r="AO14" s="9">
        <v>20</v>
      </c>
      <c r="AP14" s="11">
        <v>2210</v>
      </c>
      <c r="AQ14" s="15">
        <v>1995</v>
      </c>
      <c r="AR14" s="24">
        <f t="shared" si="8"/>
        <v>215</v>
      </c>
      <c r="AS14" s="271">
        <f t="shared" si="22"/>
        <v>9.7285067873303169E-2</v>
      </c>
      <c r="AT14" s="9">
        <v>73</v>
      </c>
      <c r="AU14" s="9">
        <v>77</v>
      </c>
      <c r="AV14" s="15">
        <v>4.3</v>
      </c>
      <c r="AW14" s="9">
        <v>520</v>
      </c>
      <c r="AX14" s="9">
        <v>970</v>
      </c>
      <c r="AY14" s="10">
        <v>33</v>
      </c>
      <c r="AZ14" s="11">
        <v>355</v>
      </c>
      <c r="BA14" s="10">
        <v>60</v>
      </c>
      <c r="BB14" s="11">
        <v>0</v>
      </c>
      <c r="BC14" s="12">
        <v>0</v>
      </c>
      <c r="BD14" s="11">
        <v>5220</v>
      </c>
      <c r="BE14" s="9">
        <v>25</v>
      </c>
      <c r="BF14" s="9">
        <v>20</v>
      </c>
      <c r="BG14" s="9">
        <v>1</v>
      </c>
      <c r="BH14" s="12">
        <v>97</v>
      </c>
      <c r="BI14" s="11">
        <v>520</v>
      </c>
      <c r="BJ14" s="15">
        <v>100</v>
      </c>
      <c r="BK14" s="9">
        <v>1638</v>
      </c>
      <c r="BL14" s="9">
        <v>152</v>
      </c>
      <c r="BM14" s="10">
        <v>111</v>
      </c>
      <c r="BN14" s="11">
        <v>450</v>
      </c>
      <c r="BO14" s="9">
        <v>1655</v>
      </c>
      <c r="BP14" s="10">
        <v>220</v>
      </c>
      <c r="BQ14" s="11">
        <v>440</v>
      </c>
      <c r="BR14" s="9">
        <v>1620</v>
      </c>
      <c r="BS14" s="10">
        <v>198</v>
      </c>
      <c r="BT14" s="14">
        <v>1450</v>
      </c>
      <c r="BU14" s="279">
        <v>488</v>
      </c>
      <c r="BV14" s="273">
        <f t="shared" si="23"/>
        <v>0.89</v>
      </c>
      <c r="BW14" s="273">
        <f t="shared" si="24"/>
        <v>0.66666666666666663</v>
      </c>
      <c r="BX14" s="283">
        <f t="shared" si="25"/>
        <v>0.57173447537473232</v>
      </c>
      <c r="BY14" s="283">
        <f t="shared" si="26"/>
        <v>0.42826552462526762</v>
      </c>
      <c r="BZ14" s="11">
        <v>3.6</v>
      </c>
      <c r="CA14" s="9">
        <v>3</v>
      </c>
      <c r="CB14" s="9">
        <v>25</v>
      </c>
      <c r="CC14" s="12">
        <v>1.8</v>
      </c>
      <c r="CD14" s="15" t="s">
        <v>163</v>
      </c>
      <c r="CE14" s="15">
        <v>39</v>
      </c>
      <c r="CF14" s="9">
        <f t="shared" si="27"/>
        <v>15.6</v>
      </c>
      <c r="CG14" s="9">
        <f t="shared" si="28"/>
        <v>5475.5999999999995</v>
      </c>
      <c r="CH14" s="9">
        <f t="shared" si="9"/>
        <v>5.7719999999999994</v>
      </c>
      <c r="CI14" s="9">
        <v>37</v>
      </c>
      <c r="CJ14" s="296">
        <f t="shared" si="29"/>
        <v>1.054131054131054</v>
      </c>
      <c r="CK14" s="11" t="s">
        <v>165</v>
      </c>
      <c r="CL14" s="15">
        <v>35</v>
      </c>
      <c r="CM14" s="9">
        <v>33</v>
      </c>
      <c r="CN14" s="10">
        <v>109</v>
      </c>
      <c r="CO14" s="10">
        <f t="shared" si="10"/>
        <v>5475.5999999999995</v>
      </c>
      <c r="CP14" s="10">
        <f t="shared" si="11"/>
        <v>35.97</v>
      </c>
      <c r="CQ14" s="191">
        <f t="shared" si="12"/>
        <v>6.5691431076046474</v>
      </c>
      <c r="CR14" s="16">
        <v>40</v>
      </c>
      <c r="CS14" s="16">
        <v>2</v>
      </c>
      <c r="CT14" s="16">
        <v>200</v>
      </c>
      <c r="CU14" s="14">
        <v>15</v>
      </c>
      <c r="CV14" s="14">
        <v>53</v>
      </c>
      <c r="CW14" s="14">
        <v>15</v>
      </c>
      <c r="CX14" s="11" t="s">
        <v>203</v>
      </c>
      <c r="CY14" s="10">
        <v>950</v>
      </c>
      <c r="CZ14" s="213">
        <f t="shared" si="13"/>
        <v>235.93775584500403</v>
      </c>
      <c r="DA14" s="213">
        <f t="shared" si="14"/>
        <v>249.04540894750426</v>
      </c>
      <c r="DB14" s="11"/>
      <c r="DC14" s="10"/>
      <c r="DD14" s="11" t="s">
        <v>168</v>
      </c>
      <c r="DE14" s="10">
        <v>14</v>
      </c>
      <c r="DF14" s="16">
        <v>15</v>
      </c>
      <c r="DG14" s="11" t="s">
        <v>184</v>
      </c>
      <c r="DH14" s="10">
        <v>3.2</v>
      </c>
      <c r="DI14" s="16">
        <v>25</v>
      </c>
      <c r="DJ14" s="11"/>
      <c r="DK14" s="9"/>
      <c r="DL14" s="213">
        <f t="shared" si="30"/>
        <v>0</v>
      </c>
      <c r="DM14" s="213">
        <f t="shared" si="15"/>
        <v>0</v>
      </c>
      <c r="DN14" s="304"/>
      <c r="DO14" s="213"/>
      <c r="DP14" s="11"/>
      <c r="DQ14" s="10"/>
      <c r="DR14" s="11"/>
      <c r="DS14" s="10"/>
      <c r="DT14" s="158"/>
      <c r="DU14" s="159"/>
      <c r="DV14" s="158"/>
      <c r="DW14" s="160"/>
      <c r="DX14" s="351">
        <f t="shared" si="31"/>
        <v>418</v>
      </c>
      <c r="DY14" s="352">
        <f t="shared" si="16"/>
        <v>103.81261257180178</v>
      </c>
      <c r="DZ14" s="241">
        <f t="shared" si="17"/>
        <v>109.57997993690188</v>
      </c>
      <c r="EA14" s="9">
        <v>4.2300000000000004</v>
      </c>
      <c r="EB14" s="20">
        <f t="shared" si="18"/>
        <v>1.0505439023414391</v>
      </c>
      <c r="EC14" s="353">
        <f t="shared" si="19"/>
        <v>1.108907452471519</v>
      </c>
      <c r="ED14" s="12">
        <v>410</v>
      </c>
      <c r="EE14" s="120"/>
    </row>
    <row r="15" spans="1:135" s="118" customFormat="1" ht="20.100000000000001" hidden="1" customHeight="1">
      <c r="A15" s="161">
        <v>42218</v>
      </c>
      <c r="B15" s="228">
        <v>0.44791666666666702</v>
      </c>
      <c r="C15" s="7">
        <v>4</v>
      </c>
      <c r="D15" s="1" t="s">
        <v>133</v>
      </c>
      <c r="E15" s="1" t="s">
        <v>138</v>
      </c>
      <c r="F15" s="1" t="s">
        <v>139</v>
      </c>
      <c r="G15" s="4" t="s">
        <v>261</v>
      </c>
      <c r="H15" s="3" t="s">
        <v>172</v>
      </c>
      <c r="I15" s="1">
        <v>17</v>
      </c>
      <c r="J15" s="1" t="s">
        <v>219</v>
      </c>
      <c r="K15" s="19">
        <v>14.5</v>
      </c>
      <c r="L15" s="1"/>
      <c r="M15" s="1">
        <v>80</v>
      </c>
      <c r="N15" s="1">
        <v>2700</v>
      </c>
      <c r="O15" s="297"/>
      <c r="P15" s="1">
        <v>1600</v>
      </c>
      <c r="Q15" s="22">
        <f t="shared" si="6"/>
        <v>1368</v>
      </c>
      <c r="R15" s="116">
        <f t="shared" si="20"/>
        <v>3.9767760000000001</v>
      </c>
      <c r="S15" s="17">
        <f t="shared" si="7"/>
        <v>3.7674720000000002</v>
      </c>
      <c r="T15" s="3">
        <v>1080</v>
      </c>
      <c r="U15" s="1">
        <v>1003</v>
      </c>
      <c r="V15" s="1">
        <v>0.97299999999999998</v>
      </c>
      <c r="W15" s="22">
        <f t="shared" si="21"/>
        <v>1556.8</v>
      </c>
      <c r="X15" s="1">
        <v>10.9</v>
      </c>
      <c r="Y15" s="1">
        <v>336</v>
      </c>
      <c r="Z15" s="1">
        <v>25</v>
      </c>
      <c r="AA15" s="1">
        <v>25</v>
      </c>
      <c r="AB15" s="4">
        <v>6.6</v>
      </c>
      <c r="AC15" s="7">
        <v>3.8</v>
      </c>
      <c r="AD15" s="199">
        <v>-24</v>
      </c>
      <c r="AE15" s="199">
        <v>-29</v>
      </c>
      <c r="AF15" s="199">
        <v>-26</v>
      </c>
      <c r="AG15" s="199">
        <v>-29</v>
      </c>
      <c r="AH15" s="240">
        <f t="shared" si="32"/>
        <v>-108</v>
      </c>
      <c r="AI15" s="237">
        <f t="shared" si="33"/>
        <v>0</v>
      </c>
      <c r="AJ15" s="1">
        <v>50</v>
      </c>
      <c r="AK15" s="1"/>
      <c r="AL15" s="1">
        <v>100</v>
      </c>
      <c r="AM15" s="1">
        <v>100</v>
      </c>
      <c r="AN15" s="1">
        <v>3</v>
      </c>
      <c r="AO15" s="1">
        <v>20</v>
      </c>
      <c r="AP15" s="3">
        <v>2040</v>
      </c>
      <c r="AQ15" s="7">
        <v>1575</v>
      </c>
      <c r="AR15" s="22">
        <f t="shared" si="8"/>
        <v>465</v>
      </c>
      <c r="AS15" s="270">
        <f t="shared" si="22"/>
        <v>0.22794117647058823</v>
      </c>
      <c r="AT15" s="1">
        <v>71</v>
      </c>
      <c r="AU15" s="1">
        <v>77</v>
      </c>
      <c r="AV15" s="7">
        <v>4.3</v>
      </c>
      <c r="AW15" s="1">
        <v>443</v>
      </c>
      <c r="AX15" s="1">
        <v>900</v>
      </c>
      <c r="AY15" s="2">
        <v>32</v>
      </c>
      <c r="AZ15" s="3">
        <v>346</v>
      </c>
      <c r="BA15" s="2">
        <v>57</v>
      </c>
      <c r="BB15" s="3">
        <v>0</v>
      </c>
      <c r="BC15" s="4">
        <v>0</v>
      </c>
      <c r="BD15" s="3">
        <v>4221</v>
      </c>
      <c r="BE15" s="1">
        <v>25</v>
      </c>
      <c r="BF15" s="1">
        <v>20</v>
      </c>
      <c r="BG15" s="1">
        <v>1</v>
      </c>
      <c r="BH15" s="4">
        <v>97</v>
      </c>
      <c r="BI15" s="3">
        <v>530</v>
      </c>
      <c r="BJ15" s="7">
        <v>100</v>
      </c>
      <c r="BK15" s="1">
        <v>16.399999999999999</v>
      </c>
      <c r="BL15" s="1">
        <v>153</v>
      </c>
      <c r="BM15" s="2">
        <v>117</v>
      </c>
      <c r="BN15" s="3">
        <v>449</v>
      </c>
      <c r="BO15" s="1">
        <v>1650</v>
      </c>
      <c r="BP15" s="2">
        <v>222</v>
      </c>
      <c r="BQ15" s="3">
        <v>442</v>
      </c>
      <c r="BR15" s="1">
        <v>1606</v>
      </c>
      <c r="BS15" s="2">
        <v>191</v>
      </c>
      <c r="BT15" s="6">
        <v>1498</v>
      </c>
      <c r="BU15" s="278">
        <v>422</v>
      </c>
      <c r="BV15" s="272">
        <f t="shared" si="23"/>
        <v>0.89100000000000001</v>
      </c>
      <c r="BW15" s="272">
        <f t="shared" si="24"/>
        <v>0.67948717948717952</v>
      </c>
      <c r="BX15" s="282">
        <f t="shared" si="25"/>
        <v>0.56733987493673366</v>
      </c>
      <c r="BY15" s="282">
        <f t="shared" si="26"/>
        <v>0.43266012506326634</v>
      </c>
      <c r="BZ15" s="3">
        <v>3.2</v>
      </c>
      <c r="CA15" s="1">
        <v>3</v>
      </c>
      <c r="CB15" s="1">
        <v>26</v>
      </c>
      <c r="CC15" s="4">
        <v>1.8</v>
      </c>
      <c r="CD15" s="7" t="s">
        <v>163</v>
      </c>
      <c r="CE15" s="7">
        <v>40</v>
      </c>
      <c r="CF15" s="1">
        <f t="shared" si="27"/>
        <v>15.6</v>
      </c>
      <c r="CG15" s="1">
        <f t="shared" si="28"/>
        <v>5408</v>
      </c>
      <c r="CH15" s="1">
        <f t="shared" si="9"/>
        <v>5.9279999999999999</v>
      </c>
      <c r="CI15" s="1">
        <v>38</v>
      </c>
      <c r="CJ15" s="189">
        <f t="shared" si="29"/>
        <v>1.096153846153846</v>
      </c>
      <c r="CK15" s="3" t="s">
        <v>165</v>
      </c>
      <c r="CL15" s="7">
        <v>34</v>
      </c>
      <c r="CM15" s="1">
        <v>31</v>
      </c>
      <c r="CN15" s="2">
        <v>109</v>
      </c>
      <c r="CO15" s="2">
        <f t="shared" si="10"/>
        <v>5408</v>
      </c>
      <c r="CP15" s="2">
        <f t="shared" si="11"/>
        <v>33.79</v>
      </c>
      <c r="CQ15" s="190">
        <f t="shared" si="12"/>
        <v>6.2481508875739644</v>
      </c>
      <c r="CR15" s="8">
        <v>40</v>
      </c>
      <c r="CS15" s="8">
        <v>2</v>
      </c>
      <c r="CT15" s="8">
        <v>201</v>
      </c>
      <c r="CU15" s="6">
        <v>13</v>
      </c>
      <c r="CV15" s="6">
        <v>50</v>
      </c>
      <c r="CW15" s="6">
        <v>15</v>
      </c>
      <c r="CX15" s="3" t="s">
        <v>203</v>
      </c>
      <c r="CY15" s="2">
        <v>950</v>
      </c>
      <c r="CZ15" s="212">
        <f t="shared" si="13"/>
        <v>238.88697779306654</v>
      </c>
      <c r="DA15" s="212">
        <f t="shared" si="14"/>
        <v>252.158476559348</v>
      </c>
      <c r="DB15" s="3"/>
      <c r="DC15" s="2"/>
      <c r="DD15" s="3" t="s">
        <v>168</v>
      </c>
      <c r="DE15" s="2">
        <v>14</v>
      </c>
      <c r="DF15" s="8">
        <v>15</v>
      </c>
      <c r="DG15" s="3"/>
      <c r="DH15" s="2"/>
      <c r="DI15" s="8"/>
      <c r="DJ15" s="3"/>
      <c r="DK15" s="1"/>
      <c r="DL15" s="212">
        <f t="shared" si="30"/>
        <v>0</v>
      </c>
      <c r="DM15" s="212">
        <f t="shared" si="15"/>
        <v>0</v>
      </c>
      <c r="DN15" s="303"/>
      <c r="DO15" s="212"/>
      <c r="DP15" s="3"/>
      <c r="DQ15" s="2"/>
      <c r="DR15" s="3"/>
      <c r="DS15" s="2"/>
      <c r="DT15" s="155"/>
      <c r="DU15" s="156"/>
      <c r="DV15" s="155"/>
      <c r="DW15" s="157"/>
      <c r="DX15" s="348">
        <f t="shared" si="31"/>
        <v>413</v>
      </c>
      <c r="DY15" s="349">
        <f t="shared" si="16"/>
        <v>103.85297034582787</v>
      </c>
      <c r="DZ15" s="240">
        <f t="shared" si="17"/>
        <v>109.62257980948498</v>
      </c>
      <c r="EA15" s="1">
        <v>4.0599999999999996</v>
      </c>
      <c r="EB15" s="19">
        <f>EA15/R15</f>
        <v>1.020927505094579</v>
      </c>
      <c r="EC15" s="350">
        <f t="shared" si="19"/>
        <v>1.0776456998220556</v>
      </c>
      <c r="ED15" s="4">
        <v>420</v>
      </c>
      <c r="EE15" s="117"/>
    </row>
    <row r="16" spans="1:135" s="118" customFormat="1" ht="20.100000000000001" hidden="1" customHeight="1">
      <c r="A16" s="161">
        <v>42218</v>
      </c>
      <c r="B16" s="228"/>
      <c r="C16" s="7">
        <v>4</v>
      </c>
      <c r="D16" s="1"/>
      <c r="E16" s="1"/>
      <c r="F16" s="1"/>
      <c r="G16" s="4"/>
      <c r="H16" s="3"/>
      <c r="I16" s="1"/>
      <c r="J16" s="1"/>
      <c r="K16" s="19"/>
      <c r="L16" s="1"/>
      <c r="M16" s="1"/>
      <c r="N16" s="1"/>
      <c r="O16" s="297"/>
      <c r="P16" s="1"/>
      <c r="Q16" s="22">
        <f t="shared" si="6"/>
        <v>0</v>
      </c>
      <c r="R16" s="116">
        <f t="shared" si="20"/>
        <v>0</v>
      </c>
      <c r="S16" s="17">
        <f t="shared" si="7"/>
        <v>0</v>
      </c>
      <c r="T16" s="3"/>
      <c r="U16" s="1"/>
      <c r="V16" s="1"/>
      <c r="W16" s="22">
        <f t="shared" si="21"/>
        <v>0</v>
      </c>
      <c r="X16" s="1"/>
      <c r="Y16" s="1"/>
      <c r="Z16" s="1"/>
      <c r="AA16" s="1"/>
      <c r="AB16" s="4"/>
      <c r="AC16" s="7"/>
      <c r="AD16" s="199"/>
      <c r="AE16" s="199"/>
      <c r="AF16" s="199"/>
      <c r="AG16" s="199"/>
      <c r="AH16" s="240">
        <f t="shared" si="32"/>
        <v>0</v>
      </c>
      <c r="AI16" s="237" t="e">
        <f t="shared" si="33"/>
        <v>#DIV/0!</v>
      </c>
      <c r="AJ16" s="1"/>
      <c r="AK16" s="1"/>
      <c r="AL16" s="1"/>
      <c r="AM16" s="1"/>
      <c r="AN16" s="1"/>
      <c r="AO16" s="1"/>
      <c r="AP16" s="3"/>
      <c r="AQ16" s="7"/>
      <c r="AR16" s="22">
        <f t="shared" si="8"/>
        <v>0</v>
      </c>
      <c r="AS16" s="270" t="e">
        <f t="shared" si="22"/>
        <v>#DIV/0!</v>
      </c>
      <c r="AT16" s="1"/>
      <c r="AU16" s="1"/>
      <c r="AV16" s="7"/>
      <c r="AW16" s="1"/>
      <c r="AX16" s="1"/>
      <c r="AY16" s="2"/>
      <c r="AZ16" s="3"/>
      <c r="BA16" s="2"/>
      <c r="BB16" s="3"/>
      <c r="BC16" s="4"/>
      <c r="BD16" s="3"/>
      <c r="BE16" s="1"/>
      <c r="BF16" s="1"/>
      <c r="BG16" s="1"/>
      <c r="BH16" s="4"/>
      <c r="BI16" s="3"/>
      <c r="BJ16" s="7"/>
      <c r="BK16" s="1"/>
      <c r="BL16" s="1"/>
      <c r="BM16" s="2"/>
      <c r="BN16" s="3"/>
      <c r="BO16" s="1"/>
      <c r="BP16" s="2"/>
      <c r="BQ16" s="3"/>
      <c r="BR16" s="1"/>
      <c r="BS16" s="2"/>
      <c r="BT16" s="6"/>
      <c r="BU16" s="278"/>
      <c r="BV16" s="272">
        <f t="shared" si="23"/>
        <v>0</v>
      </c>
      <c r="BW16" s="272">
        <f t="shared" si="24"/>
        <v>0</v>
      </c>
      <c r="BX16" s="282" t="e">
        <f t="shared" si="25"/>
        <v>#DIV/0!</v>
      </c>
      <c r="BY16" s="282" t="e">
        <f t="shared" si="26"/>
        <v>#DIV/0!</v>
      </c>
      <c r="BZ16" s="3"/>
      <c r="CA16" s="1"/>
      <c r="CB16" s="1"/>
      <c r="CC16" s="4"/>
      <c r="CD16" s="7"/>
      <c r="CE16" s="7"/>
      <c r="CF16" s="1" t="e">
        <f t="shared" si="27"/>
        <v>#N/A</v>
      </c>
      <c r="CG16" s="1">
        <f t="shared" si="28"/>
        <v>0</v>
      </c>
      <c r="CH16" s="1" t="e">
        <f t="shared" si="9"/>
        <v>#N/A</v>
      </c>
      <c r="CI16" s="1"/>
      <c r="CJ16" s="189" t="e">
        <f t="shared" si="29"/>
        <v>#N/A</v>
      </c>
      <c r="CK16" s="3"/>
      <c r="CL16" s="7"/>
      <c r="CM16" s="1"/>
      <c r="CN16" s="2">
        <v>109</v>
      </c>
      <c r="CO16" s="2">
        <f t="shared" si="10"/>
        <v>0</v>
      </c>
      <c r="CP16" s="2">
        <f t="shared" si="11"/>
        <v>0</v>
      </c>
      <c r="CQ16" s="190" t="e">
        <f t="shared" si="12"/>
        <v>#DIV/0!</v>
      </c>
      <c r="CR16" s="8"/>
      <c r="CS16" s="8"/>
      <c r="CT16" s="8"/>
      <c r="CU16" s="6"/>
      <c r="CV16" s="6"/>
      <c r="CW16" s="6"/>
      <c r="CX16" s="3"/>
      <c r="CY16" s="2"/>
      <c r="CZ16" s="212" t="e">
        <f t="shared" si="13"/>
        <v>#DIV/0!</v>
      </c>
      <c r="DA16" s="212" t="e">
        <f t="shared" si="14"/>
        <v>#DIV/0!</v>
      </c>
      <c r="DB16" s="3"/>
      <c r="DC16" s="2"/>
      <c r="DD16" s="3"/>
      <c r="DE16" s="2"/>
      <c r="DF16" s="8"/>
      <c r="DG16" s="3"/>
      <c r="DH16" s="2"/>
      <c r="DI16" s="8"/>
      <c r="DJ16" s="3"/>
      <c r="DK16" s="1"/>
      <c r="DL16" s="212" t="e">
        <f t="shared" si="30"/>
        <v>#DIV/0!</v>
      </c>
      <c r="DM16" s="212" t="e">
        <f t="shared" si="15"/>
        <v>#DIV/0!</v>
      </c>
      <c r="DN16" s="303"/>
      <c r="DO16" s="212"/>
      <c r="DP16" s="3"/>
      <c r="DQ16" s="2"/>
      <c r="DR16" s="3"/>
      <c r="DS16" s="2"/>
      <c r="DT16" s="155"/>
      <c r="DU16" s="156"/>
      <c r="DV16" s="155"/>
      <c r="DW16" s="157"/>
      <c r="DX16" s="348">
        <f t="shared" si="31"/>
        <v>0</v>
      </c>
      <c r="DY16" s="349" t="e">
        <f t="shared" si="16"/>
        <v>#DIV/0!</v>
      </c>
      <c r="DZ16" s="240" t="e">
        <f t="shared" si="17"/>
        <v>#DIV/0!</v>
      </c>
      <c r="EA16" s="1"/>
      <c r="EB16" s="19" t="e">
        <f t="shared" si="18"/>
        <v>#DIV/0!</v>
      </c>
      <c r="EC16" s="350" t="e">
        <f t="shared" si="19"/>
        <v>#DIV/0!</v>
      </c>
      <c r="ED16" s="4"/>
      <c r="EE16" s="117"/>
    </row>
    <row r="17" spans="1:135" s="121" customFormat="1" ht="20.100000000000001" hidden="1" customHeight="1">
      <c r="A17" s="162">
        <v>42218</v>
      </c>
      <c r="B17" s="229">
        <v>9.0972222222222218E-2</v>
      </c>
      <c r="C17" s="15">
        <v>3</v>
      </c>
      <c r="D17" s="9" t="s">
        <v>130</v>
      </c>
      <c r="E17" s="9" t="s">
        <v>136</v>
      </c>
      <c r="F17" s="9" t="s">
        <v>141</v>
      </c>
      <c r="G17" s="12" t="s">
        <v>142</v>
      </c>
      <c r="H17" s="11" t="s">
        <v>172</v>
      </c>
      <c r="I17" s="9">
        <v>17</v>
      </c>
      <c r="J17" s="9" t="s">
        <v>219</v>
      </c>
      <c r="K17" s="20">
        <v>14.5</v>
      </c>
      <c r="L17" s="9"/>
      <c r="M17" s="9">
        <v>80</v>
      </c>
      <c r="N17" s="9">
        <v>2700</v>
      </c>
      <c r="O17" s="298"/>
      <c r="P17" s="9">
        <v>1600</v>
      </c>
      <c r="Q17" s="24">
        <f t="shared" si="6"/>
        <v>1368</v>
      </c>
      <c r="R17" s="119">
        <f t="shared" si="20"/>
        <v>3.9767760000000001</v>
      </c>
      <c r="S17" s="18">
        <f t="shared" si="7"/>
        <v>3.7674720000000002</v>
      </c>
      <c r="T17" s="11">
        <v>1083</v>
      </c>
      <c r="U17" s="9">
        <v>1003</v>
      </c>
      <c r="V17" s="9">
        <v>0.97299999999999998</v>
      </c>
      <c r="W17" s="24">
        <f t="shared" si="21"/>
        <v>1556.8</v>
      </c>
      <c r="X17" s="9">
        <v>11</v>
      </c>
      <c r="Y17" s="9">
        <v>337</v>
      </c>
      <c r="Z17" s="9">
        <v>25</v>
      </c>
      <c r="AA17" s="9">
        <v>10</v>
      </c>
      <c r="AB17" s="12">
        <v>6.6</v>
      </c>
      <c r="AC17" s="15">
        <v>3.8</v>
      </c>
      <c r="AD17" s="200">
        <v>-27</v>
      </c>
      <c r="AE17" s="200">
        <v>-31</v>
      </c>
      <c r="AF17" s="200">
        <v>-27</v>
      </c>
      <c r="AG17" s="200">
        <v>-30</v>
      </c>
      <c r="AH17" s="241">
        <f t="shared" si="32"/>
        <v>-115</v>
      </c>
      <c r="AI17" s="239">
        <f t="shared" si="33"/>
        <v>1</v>
      </c>
      <c r="AJ17" s="9">
        <v>50</v>
      </c>
      <c r="AK17" s="9"/>
      <c r="AL17" s="9">
        <v>100</v>
      </c>
      <c r="AM17" s="9">
        <v>100</v>
      </c>
      <c r="AN17" s="9">
        <v>3</v>
      </c>
      <c r="AO17" s="9">
        <v>20</v>
      </c>
      <c r="AP17" s="11">
        <v>2090</v>
      </c>
      <c r="AQ17" s="15">
        <v>1612</v>
      </c>
      <c r="AR17" s="24">
        <f t="shared" si="8"/>
        <v>478</v>
      </c>
      <c r="AS17" s="271">
        <f t="shared" si="22"/>
        <v>0.22870813397129186</v>
      </c>
      <c r="AT17" s="9">
        <v>72</v>
      </c>
      <c r="AU17" s="9">
        <v>77</v>
      </c>
      <c r="AV17" s="15">
        <v>4.3</v>
      </c>
      <c r="AW17" s="9">
        <v>410</v>
      </c>
      <c r="AX17" s="9">
        <v>963</v>
      </c>
      <c r="AY17" s="10">
        <v>29</v>
      </c>
      <c r="AZ17" s="11">
        <v>355</v>
      </c>
      <c r="BA17" s="10">
        <v>58</v>
      </c>
      <c r="BB17" s="11">
        <v>0</v>
      </c>
      <c r="BC17" s="12">
        <v>0</v>
      </c>
      <c r="BD17" s="11">
        <v>4474</v>
      </c>
      <c r="BE17" s="9">
        <v>26</v>
      </c>
      <c r="BF17" s="9">
        <v>21</v>
      </c>
      <c r="BG17" s="9">
        <v>1.5</v>
      </c>
      <c r="BH17" s="12">
        <v>97</v>
      </c>
      <c r="BI17" s="11">
        <v>520</v>
      </c>
      <c r="BJ17" s="15">
        <v>98.9</v>
      </c>
      <c r="BK17" s="9">
        <v>1633</v>
      </c>
      <c r="BL17" s="9">
        <v>152</v>
      </c>
      <c r="BM17" s="10">
        <v>112</v>
      </c>
      <c r="BN17" s="11">
        <v>440</v>
      </c>
      <c r="BO17" s="9">
        <v>1648</v>
      </c>
      <c r="BP17" s="10">
        <v>223</v>
      </c>
      <c r="BQ17" s="11">
        <v>430</v>
      </c>
      <c r="BR17" s="9">
        <v>1605</v>
      </c>
      <c r="BS17" s="10">
        <v>177</v>
      </c>
      <c r="BT17" s="14">
        <v>1498</v>
      </c>
      <c r="BU17" s="279">
        <v>422</v>
      </c>
      <c r="BV17" s="273">
        <f t="shared" si="23"/>
        <v>0.87</v>
      </c>
      <c r="BW17" s="273">
        <f t="shared" si="24"/>
        <v>0.66666666666666663</v>
      </c>
      <c r="BX17" s="283">
        <f t="shared" si="25"/>
        <v>0.56616052060737532</v>
      </c>
      <c r="BY17" s="283">
        <f t="shared" si="26"/>
        <v>0.43383947939262474</v>
      </c>
      <c r="BZ17" s="11">
        <v>3.6</v>
      </c>
      <c r="CA17" s="9">
        <v>3</v>
      </c>
      <c r="CB17" s="9">
        <v>25</v>
      </c>
      <c r="CC17" s="12">
        <v>1.8</v>
      </c>
      <c r="CD17" s="15" t="s">
        <v>163</v>
      </c>
      <c r="CE17" s="15">
        <v>41</v>
      </c>
      <c r="CF17" s="1">
        <f t="shared" si="27"/>
        <v>15.6</v>
      </c>
      <c r="CG17" s="9">
        <f t="shared" si="28"/>
        <v>5408</v>
      </c>
      <c r="CH17" s="9">
        <f t="shared" si="9"/>
        <v>6.24</v>
      </c>
      <c r="CI17" s="9">
        <v>40</v>
      </c>
      <c r="CJ17" s="296">
        <f t="shared" si="29"/>
        <v>1.153846153846154</v>
      </c>
      <c r="CK17" s="11" t="s">
        <v>165</v>
      </c>
      <c r="CL17" s="15">
        <v>37</v>
      </c>
      <c r="CM17" s="9">
        <v>38</v>
      </c>
      <c r="CN17" s="10">
        <v>109</v>
      </c>
      <c r="CO17" s="10">
        <f t="shared" si="10"/>
        <v>5408</v>
      </c>
      <c r="CP17" s="10">
        <f t="shared" si="11"/>
        <v>41.42</v>
      </c>
      <c r="CQ17" s="191">
        <f t="shared" si="12"/>
        <v>7.6590236686390538</v>
      </c>
      <c r="CR17" s="16">
        <v>41</v>
      </c>
      <c r="CS17" s="16">
        <v>2</v>
      </c>
      <c r="CT17" s="16">
        <v>199</v>
      </c>
      <c r="CU17" s="14">
        <v>14</v>
      </c>
      <c r="CV17" s="14">
        <v>50</v>
      </c>
      <c r="CW17" s="14">
        <v>15</v>
      </c>
      <c r="CX17" s="11" t="s">
        <v>203</v>
      </c>
      <c r="CY17" s="10">
        <v>950</v>
      </c>
      <c r="CZ17" s="213">
        <f t="shared" si="13"/>
        <v>238.88697779306654</v>
      </c>
      <c r="DA17" s="213">
        <f t="shared" si="14"/>
        <v>252.158476559348</v>
      </c>
      <c r="DB17" s="11"/>
      <c r="DC17" s="10"/>
      <c r="DD17" s="11" t="s">
        <v>168</v>
      </c>
      <c r="DE17" s="10">
        <v>14</v>
      </c>
      <c r="DF17" s="16">
        <v>15</v>
      </c>
      <c r="DG17" s="11" t="s">
        <v>184</v>
      </c>
      <c r="DH17" s="10">
        <v>2.8</v>
      </c>
      <c r="DI17" s="16">
        <v>25</v>
      </c>
      <c r="DJ17" s="11"/>
      <c r="DK17" s="9"/>
      <c r="DL17" s="213">
        <f t="shared" si="30"/>
        <v>0</v>
      </c>
      <c r="DM17" s="213">
        <f t="shared" si="15"/>
        <v>0</v>
      </c>
      <c r="DN17" s="304"/>
      <c r="DO17" s="213"/>
      <c r="DP17" s="11"/>
      <c r="DQ17" s="10"/>
      <c r="DR17" s="11"/>
      <c r="DS17" s="10"/>
      <c r="DT17" s="158"/>
      <c r="DU17" s="159"/>
      <c r="DV17" s="158"/>
      <c r="DW17" s="160"/>
      <c r="DX17" s="351">
        <f t="shared" si="31"/>
        <v>400</v>
      </c>
      <c r="DY17" s="352">
        <f t="shared" si="16"/>
        <v>100.58399064971222</v>
      </c>
      <c r="DZ17" s="241">
        <f t="shared" si="17"/>
        <v>106.1719901302518</v>
      </c>
      <c r="EA17" s="9">
        <v>4.0199999999999996</v>
      </c>
      <c r="EB17" s="20">
        <f t="shared" si="18"/>
        <v>1.0108691060296078</v>
      </c>
      <c r="EC17" s="353">
        <f t="shared" si="19"/>
        <v>1.0670285008090303</v>
      </c>
      <c r="ED17" s="12">
        <v>423</v>
      </c>
      <c r="EE17" s="120"/>
    </row>
    <row r="18" spans="1:135" s="121" customFormat="1" ht="20.100000000000001" hidden="1" customHeight="1">
      <c r="A18" s="162">
        <v>42218</v>
      </c>
      <c r="B18" s="229"/>
      <c r="C18" s="15">
        <v>3</v>
      </c>
      <c r="D18" s="9"/>
      <c r="E18" s="9"/>
      <c r="F18" s="9"/>
      <c r="G18" s="12"/>
      <c r="H18" s="11"/>
      <c r="I18" s="9"/>
      <c r="J18" s="9"/>
      <c r="K18" s="20"/>
      <c r="L18" s="9"/>
      <c r="M18" s="9"/>
      <c r="N18" s="9"/>
      <c r="O18" s="298"/>
      <c r="P18" s="9"/>
      <c r="Q18" s="24">
        <f t="shared" si="6"/>
        <v>0</v>
      </c>
      <c r="R18" s="119">
        <f t="shared" si="20"/>
        <v>0</v>
      </c>
      <c r="S18" s="18">
        <f t="shared" si="7"/>
        <v>0</v>
      </c>
      <c r="T18" s="11"/>
      <c r="U18" s="9"/>
      <c r="V18" s="9"/>
      <c r="W18" s="24">
        <f t="shared" si="21"/>
        <v>0</v>
      </c>
      <c r="X18" s="9"/>
      <c r="Y18" s="9"/>
      <c r="Z18" s="9"/>
      <c r="AA18" s="9"/>
      <c r="AB18" s="12"/>
      <c r="AC18" s="15"/>
      <c r="AD18" s="200"/>
      <c r="AE18" s="200"/>
      <c r="AF18" s="200"/>
      <c r="AG18" s="200"/>
      <c r="AH18" s="241">
        <f t="shared" si="32"/>
        <v>0</v>
      </c>
      <c r="AI18" s="239" t="e">
        <f t="shared" si="33"/>
        <v>#DIV/0!</v>
      </c>
      <c r="AJ18" s="9"/>
      <c r="AK18" s="9"/>
      <c r="AL18" s="9"/>
      <c r="AM18" s="9"/>
      <c r="AN18" s="9"/>
      <c r="AO18" s="9"/>
      <c r="AP18" s="11"/>
      <c r="AQ18" s="15"/>
      <c r="AR18" s="24">
        <f t="shared" si="8"/>
        <v>0</v>
      </c>
      <c r="AS18" s="271" t="e">
        <f t="shared" si="22"/>
        <v>#DIV/0!</v>
      </c>
      <c r="AT18" s="9"/>
      <c r="AU18" s="9"/>
      <c r="AV18" s="15"/>
      <c r="AW18" s="9"/>
      <c r="AX18" s="9"/>
      <c r="AY18" s="10"/>
      <c r="AZ18" s="11"/>
      <c r="BA18" s="10"/>
      <c r="BB18" s="11"/>
      <c r="BC18" s="12"/>
      <c r="BD18" s="11"/>
      <c r="BE18" s="9"/>
      <c r="BF18" s="9"/>
      <c r="BG18" s="9"/>
      <c r="BH18" s="12"/>
      <c r="BI18" s="11"/>
      <c r="BJ18" s="15"/>
      <c r="BK18" s="9"/>
      <c r="BL18" s="9"/>
      <c r="BM18" s="10"/>
      <c r="BN18" s="11"/>
      <c r="BO18" s="9"/>
      <c r="BP18" s="10"/>
      <c r="BQ18" s="11"/>
      <c r="BR18" s="9"/>
      <c r="BS18" s="10"/>
      <c r="BT18" s="14"/>
      <c r="BU18" s="279"/>
      <c r="BV18" s="273">
        <f t="shared" si="23"/>
        <v>0</v>
      </c>
      <c r="BW18" s="273">
        <f t="shared" si="24"/>
        <v>0</v>
      </c>
      <c r="BX18" s="283" t="e">
        <f t="shared" si="25"/>
        <v>#DIV/0!</v>
      </c>
      <c r="BY18" s="283" t="e">
        <f t="shared" si="26"/>
        <v>#DIV/0!</v>
      </c>
      <c r="BZ18" s="11"/>
      <c r="CA18" s="9"/>
      <c r="CB18" s="9"/>
      <c r="CC18" s="12"/>
      <c r="CD18" s="15"/>
      <c r="CE18" s="15"/>
      <c r="CF18" s="9" t="e">
        <f t="shared" si="27"/>
        <v>#N/A</v>
      </c>
      <c r="CG18" s="9">
        <f t="shared" si="28"/>
        <v>0</v>
      </c>
      <c r="CH18" s="9" t="e">
        <f t="shared" si="9"/>
        <v>#N/A</v>
      </c>
      <c r="CI18" s="9"/>
      <c r="CJ18" s="296" t="e">
        <f t="shared" si="29"/>
        <v>#N/A</v>
      </c>
      <c r="CK18" s="11"/>
      <c r="CL18" s="15"/>
      <c r="CM18" s="9"/>
      <c r="CN18" s="10">
        <v>109</v>
      </c>
      <c r="CO18" s="10">
        <f t="shared" si="10"/>
        <v>0</v>
      </c>
      <c r="CP18" s="10">
        <f t="shared" si="11"/>
        <v>0</v>
      </c>
      <c r="CQ18" s="191" t="e">
        <f t="shared" si="12"/>
        <v>#DIV/0!</v>
      </c>
      <c r="CR18" s="16"/>
      <c r="CS18" s="16"/>
      <c r="CT18" s="16"/>
      <c r="CU18" s="14"/>
      <c r="CV18" s="14"/>
      <c r="CW18" s="14"/>
      <c r="CX18" s="11"/>
      <c r="CY18" s="10"/>
      <c r="CZ18" s="213" t="e">
        <f t="shared" si="13"/>
        <v>#DIV/0!</v>
      </c>
      <c r="DA18" s="213" t="e">
        <f t="shared" si="14"/>
        <v>#DIV/0!</v>
      </c>
      <c r="DB18" s="11"/>
      <c r="DC18" s="10"/>
      <c r="DD18" s="11"/>
      <c r="DE18" s="10"/>
      <c r="DF18" s="16"/>
      <c r="DG18" s="11"/>
      <c r="DH18" s="10"/>
      <c r="DI18" s="16"/>
      <c r="DJ18" s="11"/>
      <c r="DK18" s="9"/>
      <c r="DL18" s="213" t="e">
        <f t="shared" si="30"/>
        <v>#DIV/0!</v>
      </c>
      <c r="DM18" s="213" t="e">
        <f t="shared" si="15"/>
        <v>#DIV/0!</v>
      </c>
      <c r="DN18" s="304"/>
      <c r="DO18" s="213"/>
      <c r="DP18" s="11"/>
      <c r="DQ18" s="10"/>
      <c r="DR18" s="11"/>
      <c r="DS18" s="10"/>
      <c r="DT18" s="158"/>
      <c r="DU18" s="159"/>
      <c r="DV18" s="158"/>
      <c r="DW18" s="160"/>
      <c r="DX18" s="351">
        <f t="shared" si="31"/>
        <v>0</v>
      </c>
      <c r="DY18" s="352" t="e">
        <f t="shared" si="16"/>
        <v>#DIV/0!</v>
      </c>
      <c r="DZ18" s="241" t="e">
        <f t="shared" si="17"/>
        <v>#DIV/0!</v>
      </c>
      <c r="EA18" s="9"/>
      <c r="EB18" s="20" t="e">
        <f t="shared" si="18"/>
        <v>#DIV/0!</v>
      </c>
      <c r="EC18" s="353" t="e">
        <f t="shared" si="19"/>
        <v>#DIV/0!</v>
      </c>
      <c r="ED18" s="12"/>
      <c r="EE18" s="120"/>
    </row>
    <row r="19" spans="1:135" s="118" customFormat="1" ht="20.100000000000001" hidden="1" customHeight="1">
      <c r="A19" s="161">
        <v>42219</v>
      </c>
      <c r="B19" s="228"/>
      <c r="C19" s="7">
        <v>1</v>
      </c>
      <c r="D19" s="1"/>
      <c r="E19" s="1"/>
      <c r="F19" s="1"/>
      <c r="G19" s="4"/>
      <c r="H19" s="3"/>
      <c r="I19" s="1"/>
      <c r="J19" s="1"/>
      <c r="K19" s="19"/>
      <c r="L19" s="1"/>
      <c r="M19" s="1"/>
      <c r="N19" s="1"/>
      <c r="O19" s="297"/>
      <c r="P19" s="1"/>
      <c r="Q19" s="22">
        <f t="shared" si="6"/>
        <v>0</v>
      </c>
      <c r="R19" s="116">
        <f t="shared" si="20"/>
        <v>0</v>
      </c>
      <c r="S19" s="17">
        <f t="shared" si="7"/>
        <v>0</v>
      </c>
      <c r="T19" s="3"/>
      <c r="U19" s="1"/>
      <c r="V19" s="1"/>
      <c r="W19" s="22">
        <f t="shared" si="21"/>
        <v>0</v>
      </c>
      <c r="X19" s="1"/>
      <c r="Y19" s="1"/>
      <c r="Z19" s="1"/>
      <c r="AA19" s="1"/>
      <c r="AB19" s="4"/>
      <c r="AC19" s="7"/>
      <c r="AD19" s="199"/>
      <c r="AE19" s="199"/>
      <c r="AF19" s="199"/>
      <c r="AG19" s="199"/>
      <c r="AH19" s="240">
        <f t="shared" si="32"/>
        <v>0</v>
      </c>
      <c r="AI19" s="237" t="e">
        <f t="shared" si="33"/>
        <v>#DIV/0!</v>
      </c>
      <c r="AJ19" s="1"/>
      <c r="AK19" s="1"/>
      <c r="AL19" s="1"/>
      <c r="AM19" s="1"/>
      <c r="AN19" s="1"/>
      <c r="AO19" s="1"/>
      <c r="AP19" s="3"/>
      <c r="AQ19" s="7"/>
      <c r="AR19" s="22">
        <f t="shared" si="8"/>
        <v>0</v>
      </c>
      <c r="AS19" s="270" t="e">
        <f t="shared" si="22"/>
        <v>#DIV/0!</v>
      </c>
      <c r="AT19" s="1"/>
      <c r="AU19" s="1"/>
      <c r="AV19" s="7"/>
      <c r="AW19" s="1"/>
      <c r="AX19" s="1"/>
      <c r="AY19" s="2"/>
      <c r="AZ19" s="3"/>
      <c r="BA19" s="2"/>
      <c r="BB19" s="3"/>
      <c r="BC19" s="4"/>
      <c r="BD19" s="3"/>
      <c r="BE19" s="1"/>
      <c r="BF19" s="1"/>
      <c r="BG19" s="1"/>
      <c r="BH19" s="4"/>
      <c r="BI19" s="3"/>
      <c r="BJ19" s="7"/>
      <c r="BK19" s="1"/>
      <c r="BL19" s="1"/>
      <c r="BM19" s="2"/>
      <c r="BN19" s="3"/>
      <c r="BO19" s="1"/>
      <c r="BP19" s="2"/>
      <c r="BQ19" s="3"/>
      <c r="BR19" s="1"/>
      <c r="BS19" s="2"/>
      <c r="BT19" s="6"/>
      <c r="BU19" s="278"/>
      <c r="BV19" s="272">
        <f t="shared" si="23"/>
        <v>0</v>
      </c>
      <c r="BW19" s="272">
        <f t="shared" si="24"/>
        <v>0</v>
      </c>
      <c r="BX19" s="282" t="e">
        <f t="shared" si="25"/>
        <v>#DIV/0!</v>
      </c>
      <c r="BY19" s="282" t="e">
        <f t="shared" si="26"/>
        <v>#DIV/0!</v>
      </c>
      <c r="BZ19" s="3"/>
      <c r="CA19" s="1"/>
      <c r="CB19" s="1"/>
      <c r="CC19" s="4"/>
      <c r="CD19" s="7"/>
      <c r="CE19" s="7"/>
      <c r="CF19" s="1" t="e">
        <f t="shared" si="27"/>
        <v>#N/A</v>
      </c>
      <c r="CG19" s="1">
        <f t="shared" si="28"/>
        <v>0</v>
      </c>
      <c r="CH19" s="1" t="e">
        <f t="shared" si="9"/>
        <v>#N/A</v>
      </c>
      <c r="CI19" s="1"/>
      <c r="CJ19" s="189" t="e">
        <f t="shared" si="29"/>
        <v>#N/A</v>
      </c>
      <c r="CK19" s="3"/>
      <c r="CL19" s="7"/>
      <c r="CM19" s="1"/>
      <c r="CN19" s="2">
        <v>109</v>
      </c>
      <c r="CO19" s="2">
        <f t="shared" si="10"/>
        <v>0</v>
      </c>
      <c r="CP19" s="2">
        <f t="shared" si="11"/>
        <v>0</v>
      </c>
      <c r="CQ19" s="190" t="e">
        <f t="shared" si="12"/>
        <v>#DIV/0!</v>
      </c>
      <c r="CR19" s="8"/>
      <c r="CS19" s="8"/>
      <c r="CT19" s="8"/>
      <c r="CU19" s="6"/>
      <c r="CV19" s="6"/>
      <c r="CW19" s="6"/>
      <c r="CX19" s="3"/>
      <c r="CY19" s="2"/>
      <c r="CZ19" s="212" t="e">
        <f t="shared" si="13"/>
        <v>#DIV/0!</v>
      </c>
      <c r="DA19" s="212" t="e">
        <f t="shared" si="14"/>
        <v>#DIV/0!</v>
      </c>
      <c r="DB19" s="3"/>
      <c r="DC19" s="2"/>
      <c r="DD19" s="3"/>
      <c r="DE19" s="2"/>
      <c r="DF19" s="8"/>
      <c r="DG19" s="3"/>
      <c r="DH19" s="2"/>
      <c r="DI19" s="8"/>
      <c r="DJ19" s="3"/>
      <c r="DK19" s="1"/>
      <c r="DL19" s="212" t="e">
        <f t="shared" si="30"/>
        <v>#DIV/0!</v>
      </c>
      <c r="DM19" s="212" t="e">
        <f t="shared" si="15"/>
        <v>#DIV/0!</v>
      </c>
      <c r="DN19" s="303"/>
      <c r="DO19" s="212"/>
      <c r="DP19" s="3"/>
      <c r="DQ19" s="2"/>
      <c r="DR19" s="3"/>
      <c r="DS19" s="2"/>
      <c r="DT19" s="155"/>
      <c r="DU19" s="156"/>
      <c r="DV19" s="155"/>
      <c r="DW19" s="157"/>
      <c r="DX19" s="348">
        <f t="shared" si="31"/>
        <v>0</v>
      </c>
      <c r="DY19" s="349" t="e">
        <f t="shared" si="16"/>
        <v>#DIV/0!</v>
      </c>
      <c r="DZ19" s="240" t="e">
        <f t="shared" si="17"/>
        <v>#DIV/0!</v>
      </c>
      <c r="EA19" s="1"/>
      <c r="EB19" s="19" t="e">
        <f t="shared" si="18"/>
        <v>#DIV/0!</v>
      </c>
      <c r="EC19" s="350" t="e">
        <f t="shared" si="19"/>
        <v>#DIV/0!</v>
      </c>
      <c r="ED19" s="4"/>
      <c r="EE19" s="117"/>
    </row>
    <row r="20" spans="1:135" s="118" customFormat="1" ht="20.100000000000001" hidden="1" customHeight="1">
      <c r="A20" s="161">
        <v>42219</v>
      </c>
      <c r="B20" s="228"/>
      <c r="C20" s="7">
        <v>1</v>
      </c>
      <c r="D20" s="1"/>
      <c r="E20" s="1"/>
      <c r="F20" s="1"/>
      <c r="G20" s="4"/>
      <c r="H20" s="3"/>
      <c r="I20" s="1"/>
      <c r="J20" s="1"/>
      <c r="K20" s="19"/>
      <c r="L20" s="1"/>
      <c r="M20" s="1"/>
      <c r="N20" s="1"/>
      <c r="O20" s="297"/>
      <c r="P20" s="1"/>
      <c r="Q20" s="22">
        <f t="shared" si="6"/>
        <v>0</v>
      </c>
      <c r="R20" s="116">
        <f t="shared" si="20"/>
        <v>0</v>
      </c>
      <c r="S20" s="17">
        <f t="shared" si="7"/>
        <v>0</v>
      </c>
      <c r="T20" s="3"/>
      <c r="U20" s="1"/>
      <c r="V20" s="1"/>
      <c r="W20" s="22">
        <f t="shared" si="21"/>
        <v>0</v>
      </c>
      <c r="X20" s="1"/>
      <c r="Y20" s="1"/>
      <c r="Z20" s="1"/>
      <c r="AA20" s="1"/>
      <c r="AB20" s="4"/>
      <c r="AC20" s="7"/>
      <c r="AD20" s="199"/>
      <c r="AE20" s="199"/>
      <c r="AF20" s="199"/>
      <c r="AG20" s="199"/>
      <c r="AH20" s="240">
        <f t="shared" si="32"/>
        <v>0</v>
      </c>
      <c r="AI20" s="237" t="e">
        <f t="shared" si="33"/>
        <v>#DIV/0!</v>
      </c>
      <c r="AJ20" s="1"/>
      <c r="AK20" s="1"/>
      <c r="AL20" s="1"/>
      <c r="AM20" s="1"/>
      <c r="AN20" s="1"/>
      <c r="AO20" s="1"/>
      <c r="AP20" s="3"/>
      <c r="AQ20" s="7"/>
      <c r="AR20" s="22">
        <f t="shared" si="8"/>
        <v>0</v>
      </c>
      <c r="AS20" s="270" t="e">
        <f t="shared" si="22"/>
        <v>#DIV/0!</v>
      </c>
      <c r="AT20" s="1"/>
      <c r="AU20" s="1"/>
      <c r="AV20" s="7"/>
      <c r="AW20" s="1"/>
      <c r="AX20" s="1"/>
      <c r="AY20" s="2"/>
      <c r="AZ20" s="3"/>
      <c r="BA20" s="2"/>
      <c r="BB20" s="3"/>
      <c r="BC20" s="4"/>
      <c r="BD20" s="3"/>
      <c r="BE20" s="1"/>
      <c r="BF20" s="1"/>
      <c r="BG20" s="1"/>
      <c r="BH20" s="4"/>
      <c r="BI20" s="3"/>
      <c r="BJ20" s="7"/>
      <c r="BK20" s="1"/>
      <c r="BL20" s="1"/>
      <c r="BM20" s="2"/>
      <c r="BN20" s="3"/>
      <c r="BO20" s="1"/>
      <c r="BP20" s="2"/>
      <c r="BQ20" s="3"/>
      <c r="BR20" s="1"/>
      <c r="BS20" s="2"/>
      <c r="BT20" s="6"/>
      <c r="BU20" s="278"/>
      <c r="BV20" s="272">
        <f t="shared" si="23"/>
        <v>0</v>
      </c>
      <c r="BW20" s="272">
        <f t="shared" si="24"/>
        <v>0</v>
      </c>
      <c r="BX20" s="282" t="e">
        <f t="shared" si="25"/>
        <v>#DIV/0!</v>
      </c>
      <c r="BY20" s="282" t="e">
        <f t="shared" si="26"/>
        <v>#DIV/0!</v>
      </c>
      <c r="BZ20" s="3"/>
      <c r="CA20" s="1"/>
      <c r="CB20" s="1"/>
      <c r="CC20" s="4"/>
      <c r="CD20" s="7"/>
      <c r="CE20" s="7"/>
      <c r="CF20" s="1" t="e">
        <f t="shared" si="27"/>
        <v>#N/A</v>
      </c>
      <c r="CG20" s="1">
        <f t="shared" si="28"/>
        <v>0</v>
      </c>
      <c r="CH20" s="1" t="e">
        <f t="shared" si="9"/>
        <v>#N/A</v>
      </c>
      <c r="CI20" s="1"/>
      <c r="CJ20" s="189" t="e">
        <f t="shared" si="29"/>
        <v>#N/A</v>
      </c>
      <c r="CK20" s="3"/>
      <c r="CL20" s="7"/>
      <c r="CM20" s="1"/>
      <c r="CN20" s="2">
        <v>109</v>
      </c>
      <c r="CO20" s="2">
        <f t="shared" si="10"/>
        <v>0</v>
      </c>
      <c r="CP20" s="2">
        <f t="shared" si="11"/>
        <v>0</v>
      </c>
      <c r="CQ20" s="190" t="e">
        <f t="shared" si="12"/>
        <v>#DIV/0!</v>
      </c>
      <c r="CR20" s="8"/>
      <c r="CS20" s="8"/>
      <c r="CT20" s="8"/>
      <c r="CU20" s="6"/>
      <c r="CV20" s="6"/>
      <c r="CW20" s="6"/>
      <c r="CX20" s="3"/>
      <c r="CY20" s="2"/>
      <c r="CZ20" s="212" t="e">
        <f t="shared" si="13"/>
        <v>#DIV/0!</v>
      </c>
      <c r="DA20" s="212" t="e">
        <f t="shared" si="14"/>
        <v>#DIV/0!</v>
      </c>
      <c r="DB20" s="3"/>
      <c r="DC20" s="2"/>
      <c r="DD20" s="3"/>
      <c r="DE20" s="2"/>
      <c r="DF20" s="8"/>
      <c r="DG20" s="3"/>
      <c r="DH20" s="2"/>
      <c r="DI20" s="8"/>
      <c r="DJ20" s="3"/>
      <c r="DK20" s="1"/>
      <c r="DL20" s="212" t="e">
        <f t="shared" si="30"/>
        <v>#DIV/0!</v>
      </c>
      <c r="DM20" s="212" t="e">
        <f t="shared" si="15"/>
        <v>#DIV/0!</v>
      </c>
      <c r="DN20" s="303"/>
      <c r="DO20" s="212"/>
      <c r="DP20" s="3"/>
      <c r="DQ20" s="2"/>
      <c r="DR20" s="3"/>
      <c r="DS20" s="2"/>
      <c r="DT20" s="155"/>
      <c r="DU20" s="156"/>
      <c r="DV20" s="155"/>
      <c r="DW20" s="157"/>
      <c r="DX20" s="348">
        <f t="shared" si="31"/>
        <v>0</v>
      </c>
      <c r="DY20" s="349" t="e">
        <f t="shared" si="16"/>
        <v>#DIV/0!</v>
      </c>
      <c r="DZ20" s="240" t="e">
        <f t="shared" si="17"/>
        <v>#DIV/0!</v>
      </c>
      <c r="EA20" s="1"/>
      <c r="EB20" s="19" t="e">
        <f t="shared" si="18"/>
        <v>#DIV/0!</v>
      </c>
      <c r="EC20" s="350" t="e">
        <f t="shared" si="19"/>
        <v>#DIV/0!</v>
      </c>
      <c r="ED20" s="4"/>
      <c r="EE20" s="117"/>
    </row>
    <row r="21" spans="1:135" s="121" customFormat="1" ht="20.100000000000001" hidden="1" customHeight="1">
      <c r="A21" s="162">
        <v>42219</v>
      </c>
      <c r="B21" s="229">
        <v>1.09375</v>
      </c>
      <c r="C21" s="15">
        <v>4</v>
      </c>
      <c r="D21" s="9" t="s">
        <v>133</v>
      </c>
      <c r="E21" s="9" t="s">
        <v>137</v>
      </c>
      <c r="F21" s="9" t="s">
        <v>139</v>
      </c>
      <c r="G21" s="12" t="s">
        <v>261</v>
      </c>
      <c r="H21" s="11" t="s">
        <v>172</v>
      </c>
      <c r="I21" s="9">
        <v>17</v>
      </c>
      <c r="J21" s="9" t="s">
        <v>219</v>
      </c>
      <c r="K21" s="20">
        <v>15</v>
      </c>
      <c r="L21" s="9"/>
      <c r="M21" s="9">
        <v>80</v>
      </c>
      <c r="N21" s="9">
        <v>2700</v>
      </c>
      <c r="O21" s="298"/>
      <c r="P21" s="9">
        <v>1570</v>
      </c>
      <c r="Q21" s="24">
        <f t="shared" si="6"/>
        <v>1334.5</v>
      </c>
      <c r="R21" s="119">
        <f t="shared" si="20"/>
        <v>3.8793915000000001</v>
      </c>
      <c r="S21" s="18">
        <f t="shared" si="7"/>
        <v>3.6752129999999998</v>
      </c>
      <c r="T21" s="11">
        <v>1046</v>
      </c>
      <c r="U21" s="9">
        <v>1003</v>
      </c>
      <c r="V21" s="9">
        <v>0.97699999999999998</v>
      </c>
      <c r="W21" s="24">
        <f t="shared" si="21"/>
        <v>1533.8899999999999</v>
      </c>
      <c r="X21" s="9">
        <v>10.5</v>
      </c>
      <c r="Y21" s="9">
        <v>327</v>
      </c>
      <c r="Z21" s="9">
        <v>20</v>
      </c>
      <c r="AA21" s="9">
        <v>10</v>
      </c>
      <c r="AB21" s="12">
        <v>6</v>
      </c>
      <c r="AC21" s="15">
        <v>4</v>
      </c>
      <c r="AD21" s="200">
        <v>-26</v>
      </c>
      <c r="AE21" s="200">
        <v>-30</v>
      </c>
      <c r="AF21" s="200">
        <v>-30</v>
      </c>
      <c r="AG21" s="200">
        <v>-29</v>
      </c>
      <c r="AH21" s="241">
        <f t="shared" si="32"/>
        <v>-115</v>
      </c>
      <c r="AI21" s="239">
        <f t="shared" si="33"/>
        <v>1</v>
      </c>
      <c r="AJ21" s="9">
        <v>50</v>
      </c>
      <c r="AK21" s="9"/>
      <c r="AL21" s="9">
        <v>100</v>
      </c>
      <c r="AM21" s="9">
        <v>100</v>
      </c>
      <c r="AN21" s="9">
        <v>3.7</v>
      </c>
      <c r="AO21" s="9">
        <v>20</v>
      </c>
      <c r="AP21" s="11">
        <v>2110</v>
      </c>
      <c r="AQ21" s="15">
        <v>1575</v>
      </c>
      <c r="AR21" s="24">
        <f t="shared" si="8"/>
        <v>535</v>
      </c>
      <c r="AS21" s="271">
        <f t="shared" si="22"/>
        <v>0.25355450236966826</v>
      </c>
      <c r="AT21" s="9">
        <v>70</v>
      </c>
      <c r="AU21" s="9">
        <v>77</v>
      </c>
      <c r="AV21" s="15">
        <v>4.3</v>
      </c>
      <c r="AW21" s="9">
        <v>410</v>
      </c>
      <c r="AX21" s="9">
        <v>945</v>
      </c>
      <c r="AY21" s="10">
        <v>30</v>
      </c>
      <c r="AZ21" s="11">
        <v>355</v>
      </c>
      <c r="BA21" s="10">
        <v>57</v>
      </c>
      <c r="BB21" s="11">
        <v>0</v>
      </c>
      <c r="BC21" s="12">
        <v>0</v>
      </c>
      <c r="BD21" s="11">
        <v>4550</v>
      </c>
      <c r="BE21" s="9">
        <v>25</v>
      </c>
      <c r="BF21" s="9">
        <v>20</v>
      </c>
      <c r="BG21" s="9">
        <v>1</v>
      </c>
      <c r="BH21" s="12">
        <v>97</v>
      </c>
      <c r="BI21" s="11">
        <v>500</v>
      </c>
      <c r="BJ21" s="15">
        <v>100</v>
      </c>
      <c r="BK21" s="9">
        <v>1652</v>
      </c>
      <c r="BL21" s="9">
        <v>151</v>
      </c>
      <c r="BM21" s="10">
        <v>102</v>
      </c>
      <c r="BN21" s="11">
        <v>420</v>
      </c>
      <c r="BO21" s="9">
        <v>1662</v>
      </c>
      <c r="BP21" s="10">
        <v>202</v>
      </c>
      <c r="BQ21" s="11">
        <v>412</v>
      </c>
      <c r="BR21" s="9">
        <v>1622</v>
      </c>
      <c r="BS21" s="10">
        <v>175</v>
      </c>
      <c r="BT21" s="14">
        <v>1500</v>
      </c>
      <c r="BU21" s="279">
        <v>381</v>
      </c>
      <c r="BV21" s="273">
        <f t="shared" si="23"/>
        <v>0.83199999999999996</v>
      </c>
      <c r="BW21" s="273">
        <f t="shared" si="24"/>
        <v>0.64102564102564108</v>
      </c>
      <c r="BX21" s="283">
        <f t="shared" si="25"/>
        <v>0.56482384069071156</v>
      </c>
      <c r="BY21" s="283">
        <f t="shared" si="26"/>
        <v>0.43517615930928844</v>
      </c>
      <c r="BZ21" s="11">
        <v>4</v>
      </c>
      <c r="CA21" s="9">
        <v>3</v>
      </c>
      <c r="CB21" s="9">
        <v>25</v>
      </c>
      <c r="CC21" s="12">
        <v>1.8</v>
      </c>
      <c r="CD21" s="15" t="s">
        <v>163</v>
      </c>
      <c r="CE21" s="15">
        <v>41</v>
      </c>
      <c r="CF21" s="9">
        <f t="shared" si="27"/>
        <v>15.6</v>
      </c>
      <c r="CG21" s="9">
        <f t="shared" si="28"/>
        <v>5306.5999999999995</v>
      </c>
      <c r="CH21" s="9">
        <f t="shared" si="9"/>
        <v>6.24</v>
      </c>
      <c r="CI21" s="9">
        <v>40</v>
      </c>
      <c r="CJ21" s="296">
        <f t="shared" si="29"/>
        <v>1.1758941695247429</v>
      </c>
      <c r="CK21" s="11" t="s">
        <v>165</v>
      </c>
      <c r="CL21" s="15">
        <v>35</v>
      </c>
      <c r="CM21" s="9">
        <v>37</v>
      </c>
      <c r="CN21" s="10">
        <v>109</v>
      </c>
      <c r="CO21" s="10">
        <f t="shared" si="10"/>
        <v>5306.5999999999995</v>
      </c>
      <c r="CP21" s="10">
        <f t="shared" si="11"/>
        <v>40.33</v>
      </c>
      <c r="CQ21" s="191">
        <f t="shared" si="12"/>
        <v>7.5999698488674481</v>
      </c>
      <c r="CR21" s="16">
        <v>40</v>
      </c>
      <c r="CS21" s="16">
        <v>2</v>
      </c>
      <c r="CT21" s="16">
        <v>200</v>
      </c>
      <c r="CU21" s="14">
        <v>13</v>
      </c>
      <c r="CV21" s="14">
        <v>50</v>
      </c>
      <c r="CW21" s="14"/>
      <c r="CX21" s="11" t="s">
        <v>203</v>
      </c>
      <c r="CY21" s="10">
        <v>950</v>
      </c>
      <c r="CZ21" s="213">
        <f t="shared" si="13"/>
        <v>244.88376592050582</v>
      </c>
      <c r="DA21" s="213">
        <f t="shared" si="14"/>
        <v>258.48841958275619</v>
      </c>
      <c r="DB21" s="11"/>
      <c r="DC21" s="10"/>
      <c r="DD21" s="11" t="s">
        <v>168</v>
      </c>
      <c r="DE21" s="10">
        <v>14</v>
      </c>
      <c r="DF21" s="16">
        <v>20</v>
      </c>
      <c r="DG21" s="11" t="s">
        <v>184</v>
      </c>
      <c r="DH21" s="10">
        <v>2.8</v>
      </c>
      <c r="DI21" s="16">
        <v>25</v>
      </c>
      <c r="DJ21" s="11"/>
      <c r="DK21" s="9"/>
      <c r="DL21" s="213">
        <f t="shared" si="30"/>
        <v>0</v>
      </c>
      <c r="DM21" s="213">
        <f t="shared" si="15"/>
        <v>0</v>
      </c>
      <c r="DN21" s="304"/>
      <c r="DO21" s="213"/>
      <c r="DP21" s="11"/>
      <c r="DQ21" s="10"/>
      <c r="DR21" s="11"/>
      <c r="DS21" s="10"/>
      <c r="DT21" s="158"/>
      <c r="DU21" s="159"/>
      <c r="DV21" s="158"/>
      <c r="DW21" s="160"/>
      <c r="DX21" s="351">
        <f t="shared" si="31"/>
        <v>377</v>
      </c>
      <c r="DY21" s="352">
        <f t="shared" si="16"/>
        <v>97.18018921266389</v>
      </c>
      <c r="DZ21" s="241">
        <f t="shared" si="17"/>
        <v>102.57908861336745</v>
      </c>
      <c r="EA21" s="9">
        <v>4.33</v>
      </c>
      <c r="EB21" s="20">
        <f t="shared" si="18"/>
        <v>1.1161544278271476</v>
      </c>
      <c r="EC21" s="353">
        <f t="shared" si="19"/>
        <v>1.1781630071508782</v>
      </c>
      <c r="ED21" s="12">
        <v>431</v>
      </c>
      <c r="EE21" s="120"/>
    </row>
    <row r="22" spans="1:135" s="121" customFormat="1" ht="20.100000000000001" hidden="1" customHeight="1">
      <c r="A22" s="162">
        <v>42219</v>
      </c>
      <c r="B22" s="229"/>
      <c r="C22" s="15">
        <v>4</v>
      </c>
      <c r="D22" s="9"/>
      <c r="E22" s="9"/>
      <c r="F22" s="9"/>
      <c r="G22" s="12"/>
      <c r="H22" s="11"/>
      <c r="I22" s="9"/>
      <c r="J22" s="9"/>
      <c r="K22" s="20"/>
      <c r="L22" s="9"/>
      <c r="M22" s="9"/>
      <c r="N22" s="9"/>
      <c r="O22" s="298"/>
      <c r="P22" s="9"/>
      <c r="Q22" s="24">
        <f t="shared" si="6"/>
        <v>0</v>
      </c>
      <c r="R22" s="119">
        <f t="shared" si="20"/>
        <v>0</v>
      </c>
      <c r="S22" s="18">
        <f t="shared" si="7"/>
        <v>0</v>
      </c>
      <c r="T22" s="11"/>
      <c r="U22" s="9"/>
      <c r="V22" s="9"/>
      <c r="W22" s="24">
        <f t="shared" si="21"/>
        <v>0</v>
      </c>
      <c r="X22" s="9"/>
      <c r="Y22" s="9"/>
      <c r="Z22" s="9"/>
      <c r="AA22" s="9"/>
      <c r="AB22" s="12"/>
      <c r="AC22" s="15"/>
      <c r="AD22" s="200"/>
      <c r="AE22" s="200"/>
      <c r="AF22" s="200"/>
      <c r="AG22" s="200"/>
      <c r="AH22" s="241">
        <f t="shared" si="32"/>
        <v>0</v>
      </c>
      <c r="AI22" s="239" t="e">
        <f t="shared" si="33"/>
        <v>#DIV/0!</v>
      </c>
      <c r="AJ22" s="9"/>
      <c r="AK22" s="9"/>
      <c r="AL22" s="9"/>
      <c r="AM22" s="9"/>
      <c r="AN22" s="9"/>
      <c r="AO22" s="9"/>
      <c r="AP22" s="11"/>
      <c r="AQ22" s="15"/>
      <c r="AR22" s="24">
        <f t="shared" si="8"/>
        <v>0</v>
      </c>
      <c r="AS22" s="271" t="e">
        <f t="shared" si="22"/>
        <v>#DIV/0!</v>
      </c>
      <c r="AT22" s="9"/>
      <c r="AU22" s="9"/>
      <c r="AV22" s="15"/>
      <c r="AW22" s="9"/>
      <c r="AX22" s="9"/>
      <c r="AY22" s="10"/>
      <c r="AZ22" s="11"/>
      <c r="BA22" s="10"/>
      <c r="BB22" s="11"/>
      <c r="BC22" s="12"/>
      <c r="BD22" s="11"/>
      <c r="BE22" s="9"/>
      <c r="BF22" s="9"/>
      <c r="BG22" s="9"/>
      <c r="BH22" s="12"/>
      <c r="BI22" s="11"/>
      <c r="BJ22" s="15"/>
      <c r="BK22" s="9"/>
      <c r="BL22" s="9"/>
      <c r="BM22" s="10"/>
      <c r="BN22" s="11"/>
      <c r="BO22" s="9"/>
      <c r="BP22" s="10"/>
      <c r="BQ22" s="11"/>
      <c r="BR22" s="9"/>
      <c r="BS22" s="10"/>
      <c r="BT22" s="14"/>
      <c r="BU22" s="279"/>
      <c r="BV22" s="273">
        <f t="shared" si="23"/>
        <v>0</v>
      </c>
      <c r="BW22" s="273">
        <f t="shared" si="24"/>
        <v>0</v>
      </c>
      <c r="BX22" s="283" t="e">
        <f t="shared" si="25"/>
        <v>#DIV/0!</v>
      </c>
      <c r="BY22" s="283" t="e">
        <f t="shared" si="26"/>
        <v>#DIV/0!</v>
      </c>
      <c r="BZ22" s="11"/>
      <c r="CA22" s="9"/>
      <c r="CB22" s="9"/>
      <c r="CC22" s="12"/>
      <c r="CD22" s="15"/>
      <c r="CE22" s="15"/>
      <c r="CF22" s="9" t="e">
        <f t="shared" si="27"/>
        <v>#N/A</v>
      </c>
      <c r="CG22" s="9">
        <f t="shared" si="28"/>
        <v>0</v>
      </c>
      <c r="CH22" s="9" t="e">
        <f t="shared" si="9"/>
        <v>#N/A</v>
      </c>
      <c r="CI22" s="9"/>
      <c r="CJ22" s="296" t="e">
        <f t="shared" si="29"/>
        <v>#N/A</v>
      </c>
      <c r="CK22" s="11"/>
      <c r="CL22" s="15"/>
      <c r="CM22" s="9"/>
      <c r="CN22" s="10">
        <v>109</v>
      </c>
      <c r="CO22" s="10">
        <f t="shared" si="10"/>
        <v>0</v>
      </c>
      <c r="CP22" s="10">
        <f t="shared" si="11"/>
        <v>0</v>
      </c>
      <c r="CQ22" s="191" t="e">
        <f t="shared" si="12"/>
        <v>#DIV/0!</v>
      </c>
      <c r="CR22" s="16"/>
      <c r="CS22" s="16"/>
      <c r="CT22" s="16"/>
      <c r="CU22" s="14"/>
      <c r="CV22" s="14"/>
      <c r="CW22" s="14"/>
      <c r="CX22" s="11"/>
      <c r="CY22" s="10"/>
      <c r="CZ22" s="213" t="e">
        <f t="shared" si="13"/>
        <v>#DIV/0!</v>
      </c>
      <c r="DA22" s="213" t="e">
        <f t="shared" si="14"/>
        <v>#DIV/0!</v>
      </c>
      <c r="DB22" s="11"/>
      <c r="DC22" s="10"/>
      <c r="DD22" s="11"/>
      <c r="DE22" s="10"/>
      <c r="DF22" s="16"/>
      <c r="DG22" s="11"/>
      <c r="DH22" s="10"/>
      <c r="DI22" s="16"/>
      <c r="DJ22" s="11"/>
      <c r="DK22" s="9"/>
      <c r="DL22" s="213" t="e">
        <f t="shared" si="30"/>
        <v>#DIV/0!</v>
      </c>
      <c r="DM22" s="213" t="e">
        <f t="shared" si="15"/>
        <v>#DIV/0!</v>
      </c>
      <c r="DN22" s="304"/>
      <c r="DO22" s="213"/>
      <c r="DP22" s="11"/>
      <c r="DQ22" s="10"/>
      <c r="DR22" s="11"/>
      <c r="DS22" s="10"/>
      <c r="DT22" s="158"/>
      <c r="DU22" s="159"/>
      <c r="DV22" s="158"/>
      <c r="DW22" s="160"/>
      <c r="DX22" s="351">
        <f t="shared" si="31"/>
        <v>0</v>
      </c>
      <c r="DY22" s="352" t="e">
        <f t="shared" si="16"/>
        <v>#DIV/0!</v>
      </c>
      <c r="DZ22" s="241" t="e">
        <f t="shared" si="17"/>
        <v>#DIV/0!</v>
      </c>
      <c r="EA22" s="9"/>
      <c r="EB22" s="20" t="e">
        <f t="shared" si="18"/>
        <v>#DIV/0!</v>
      </c>
      <c r="EC22" s="353" t="e">
        <f t="shared" si="19"/>
        <v>#DIV/0!</v>
      </c>
      <c r="ED22" s="12"/>
      <c r="EE22" s="120"/>
    </row>
    <row r="23" spans="1:135" s="118" customFormat="1" ht="20.100000000000001" hidden="1" customHeight="1">
      <c r="A23" s="161">
        <v>42220</v>
      </c>
      <c r="B23" s="228"/>
      <c r="C23" s="7">
        <v>2</v>
      </c>
      <c r="D23" s="1"/>
      <c r="E23" s="1"/>
      <c r="F23" s="1"/>
      <c r="G23" s="4"/>
      <c r="H23" s="3"/>
      <c r="I23" s="1"/>
      <c r="J23" s="1"/>
      <c r="K23" s="19"/>
      <c r="L23" s="1"/>
      <c r="M23" s="1"/>
      <c r="N23" s="1"/>
      <c r="O23" s="297"/>
      <c r="P23" s="1"/>
      <c r="Q23" s="22">
        <f t="shared" si="6"/>
        <v>0</v>
      </c>
      <c r="R23" s="116">
        <f t="shared" si="20"/>
        <v>0</v>
      </c>
      <c r="S23" s="17">
        <f t="shared" si="7"/>
        <v>0</v>
      </c>
      <c r="T23" s="3"/>
      <c r="U23" s="1"/>
      <c r="V23" s="1"/>
      <c r="W23" s="22">
        <f t="shared" si="21"/>
        <v>0</v>
      </c>
      <c r="X23" s="1"/>
      <c r="Y23" s="1"/>
      <c r="Z23" s="1"/>
      <c r="AA23" s="1"/>
      <c r="AB23" s="4"/>
      <c r="AC23" s="7"/>
      <c r="AD23" s="199"/>
      <c r="AE23" s="199"/>
      <c r="AF23" s="199"/>
      <c r="AG23" s="199"/>
      <c r="AH23" s="240">
        <f t="shared" si="32"/>
        <v>0</v>
      </c>
      <c r="AI23" s="237" t="e">
        <f t="shared" si="33"/>
        <v>#DIV/0!</v>
      </c>
      <c r="AJ23" s="1"/>
      <c r="AK23" s="1"/>
      <c r="AL23" s="1"/>
      <c r="AM23" s="1"/>
      <c r="AN23" s="1"/>
      <c r="AO23" s="1"/>
      <c r="AP23" s="3"/>
      <c r="AQ23" s="7"/>
      <c r="AR23" s="22">
        <f t="shared" si="8"/>
        <v>0</v>
      </c>
      <c r="AS23" s="270" t="e">
        <f t="shared" si="22"/>
        <v>#DIV/0!</v>
      </c>
      <c r="AT23" s="1"/>
      <c r="AU23" s="1"/>
      <c r="AV23" s="7"/>
      <c r="AW23" s="1"/>
      <c r="AX23" s="1"/>
      <c r="AY23" s="2"/>
      <c r="AZ23" s="3"/>
      <c r="BA23" s="2"/>
      <c r="BB23" s="3"/>
      <c r="BC23" s="4"/>
      <c r="BD23" s="3"/>
      <c r="BE23" s="1"/>
      <c r="BF23" s="1"/>
      <c r="BG23" s="1"/>
      <c r="BH23" s="4"/>
      <c r="BI23" s="3"/>
      <c r="BJ23" s="7"/>
      <c r="BK23" s="1"/>
      <c r="BL23" s="1"/>
      <c r="BM23" s="2"/>
      <c r="BN23" s="3"/>
      <c r="BO23" s="1"/>
      <c r="BP23" s="2"/>
      <c r="BQ23" s="3"/>
      <c r="BR23" s="1"/>
      <c r="BS23" s="2"/>
      <c r="BT23" s="6"/>
      <c r="BU23" s="278"/>
      <c r="BV23" s="272">
        <f t="shared" si="23"/>
        <v>0</v>
      </c>
      <c r="BW23" s="272">
        <f t="shared" si="24"/>
        <v>0</v>
      </c>
      <c r="BX23" s="282" t="e">
        <f t="shared" si="25"/>
        <v>#DIV/0!</v>
      </c>
      <c r="BY23" s="282" t="e">
        <f t="shared" si="26"/>
        <v>#DIV/0!</v>
      </c>
      <c r="BZ23" s="3"/>
      <c r="CA23" s="1"/>
      <c r="CB23" s="1"/>
      <c r="CC23" s="4"/>
      <c r="CD23" s="7"/>
      <c r="CE23" s="7"/>
      <c r="CF23" s="1" t="e">
        <f t="shared" si="27"/>
        <v>#N/A</v>
      </c>
      <c r="CG23" s="1">
        <f t="shared" si="28"/>
        <v>0</v>
      </c>
      <c r="CH23" s="1" t="e">
        <f t="shared" si="9"/>
        <v>#N/A</v>
      </c>
      <c r="CI23" s="1"/>
      <c r="CJ23" s="189" t="e">
        <f t="shared" si="29"/>
        <v>#N/A</v>
      </c>
      <c r="CK23" s="3"/>
      <c r="CL23" s="7"/>
      <c r="CM23" s="1"/>
      <c r="CN23" s="2">
        <v>109</v>
      </c>
      <c r="CO23" s="2">
        <f t="shared" si="10"/>
        <v>0</v>
      </c>
      <c r="CP23" s="2">
        <f t="shared" si="11"/>
        <v>0</v>
      </c>
      <c r="CQ23" s="190" t="e">
        <f t="shared" si="12"/>
        <v>#DIV/0!</v>
      </c>
      <c r="CR23" s="8"/>
      <c r="CS23" s="8"/>
      <c r="CT23" s="8"/>
      <c r="CU23" s="6"/>
      <c r="CV23" s="6"/>
      <c r="CW23" s="6"/>
      <c r="CX23" s="3"/>
      <c r="CY23" s="2"/>
      <c r="CZ23" s="212" t="e">
        <f t="shared" si="13"/>
        <v>#DIV/0!</v>
      </c>
      <c r="DA23" s="212" t="e">
        <f t="shared" si="14"/>
        <v>#DIV/0!</v>
      </c>
      <c r="DB23" s="3"/>
      <c r="DC23" s="2"/>
      <c r="DD23" s="3"/>
      <c r="DE23" s="2"/>
      <c r="DF23" s="8"/>
      <c r="DG23" s="3"/>
      <c r="DH23" s="2"/>
      <c r="DI23" s="8"/>
      <c r="DJ23" s="3"/>
      <c r="DK23" s="1"/>
      <c r="DL23" s="212" t="e">
        <f t="shared" si="30"/>
        <v>#DIV/0!</v>
      </c>
      <c r="DM23" s="212" t="e">
        <f t="shared" si="15"/>
        <v>#DIV/0!</v>
      </c>
      <c r="DN23" s="303"/>
      <c r="DO23" s="212"/>
      <c r="DP23" s="3"/>
      <c r="DQ23" s="2"/>
      <c r="DR23" s="3"/>
      <c r="DS23" s="2"/>
      <c r="DT23" s="155"/>
      <c r="DU23" s="156"/>
      <c r="DV23" s="155"/>
      <c r="DW23" s="157"/>
      <c r="DX23" s="348">
        <f t="shared" si="31"/>
        <v>0</v>
      </c>
      <c r="DY23" s="349" t="e">
        <f t="shared" si="16"/>
        <v>#DIV/0!</v>
      </c>
      <c r="DZ23" s="240" t="e">
        <f t="shared" si="17"/>
        <v>#DIV/0!</v>
      </c>
      <c r="EA23" s="1"/>
      <c r="EB23" s="19" t="e">
        <f t="shared" si="18"/>
        <v>#DIV/0!</v>
      </c>
      <c r="EC23" s="350" t="e">
        <f t="shared" si="19"/>
        <v>#DIV/0!</v>
      </c>
      <c r="ED23" s="4"/>
      <c r="EE23" s="117"/>
    </row>
    <row r="24" spans="1:135" s="118" customFormat="1" ht="20.100000000000001" hidden="1" customHeight="1">
      <c r="A24" s="161">
        <v>42220</v>
      </c>
      <c r="B24" s="228"/>
      <c r="C24" s="7">
        <v>2</v>
      </c>
      <c r="D24" s="1"/>
      <c r="E24" s="1"/>
      <c r="F24" s="1"/>
      <c r="G24" s="4"/>
      <c r="H24" s="3"/>
      <c r="I24" s="1"/>
      <c r="J24" s="1"/>
      <c r="K24" s="19"/>
      <c r="L24" s="1"/>
      <c r="M24" s="1"/>
      <c r="N24" s="1"/>
      <c r="O24" s="297"/>
      <c r="P24" s="1"/>
      <c r="Q24" s="22">
        <f t="shared" si="6"/>
        <v>0</v>
      </c>
      <c r="R24" s="116">
        <f t="shared" si="20"/>
        <v>0</v>
      </c>
      <c r="S24" s="17">
        <f t="shared" si="7"/>
        <v>0</v>
      </c>
      <c r="T24" s="3"/>
      <c r="U24" s="1"/>
      <c r="V24" s="1"/>
      <c r="W24" s="22">
        <f t="shared" si="21"/>
        <v>0</v>
      </c>
      <c r="X24" s="1"/>
      <c r="Y24" s="1"/>
      <c r="Z24" s="1"/>
      <c r="AA24" s="1"/>
      <c r="AB24" s="4"/>
      <c r="AC24" s="7"/>
      <c r="AD24" s="199"/>
      <c r="AE24" s="199"/>
      <c r="AF24" s="199"/>
      <c r="AG24" s="199"/>
      <c r="AH24" s="240">
        <f t="shared" si="32"/>
        <v>0</v>
      </c>
      <c r="AI24" s="237" t="e">
        <f t="shared" si="33"/>
        <v>#DIV/0!</v>
      </c>
      <c r="AJ24" s="1"/>
      <c r="AK24" s="1"/>
      <c r="AL24" s="1"/>
      <c r="AM24" s="1"/>
      <c r="AN24" s="1"/>
      <c r="AO24" s="1"/>
      <c r="AP24" s="3"/>
      <c r="AQ24" s="7"/>
      <c r="AR24" s="22">
        <f t="shared" si="8"/>
        <v>0</v>
      </c>
      <c r="AS24" s="270" t="e">
        <f t="shared" si="22"/>
        <v>#DIV/0!</v>
      </c>
      <c r="AT24" s="1"/>
      <c r="AU24" s="1"/>
      <c r="AV24" s="7"/>
      <c r="AW24" s="1"/>
      <c r="AX24" s="1"/>
      <c r="AY24" s="2"/>
      <c r="AZ24" s="3"/>
      <c r="BA24" s="2"/>
      <c r="BB24" s="3"/>
      <c r="BC24" s="4"/>
      <c r="BD24" s="3"/>
      <c r="BE24" s="1"/>
      <c r="BF24" s="1"/>
      <c r="BG24" s="1"/>
      <c r="BH24" s="4"/>
      <c r="BI24" s="3"/>
      <c r="BJ24" s="7"/>
      <c r="BK24" s="1"/>
      <c r="BL24" s="1"/>
      <c r="BM24" s="2"/>
      <c r="BN24" s="3"/>
      <c r="BO24" s="1"/>
      <c r="BP24" s="2"/>
      <c r="BQ24" s="3"/>
      <c r="BR24" s="1"/>
      <c r="BS24" s="2"/>
      <c r="BT24" s="6"/>
      <c r="BU24" s="278"/>
      <c r="BV24" s="272">
        <f t="shared" si="23"/>
        <v>0</v>
      </c>
      <c r="BW24" s="272">
        <f t="shared" si="24"/>
        <v>0</v>
      </c>
      <c r="BX24" s="282" t="e">
        <f t="shared" si="25"/>
        <v>#DIV/0!</v>
      </c>
      <c r="BY24" s="282" t="e">
        <f t="shared" si="26"/>
        <v>#DIV/0!</v>
      </c>
      <c r="BZ24" s="3"/>
      <c r="CA24" s="1"/>
      <c r="CB24" s="1"/>
      <c r="CC24" s="4"/>
      <c r="CD24" s="7"/>
      <c r="CE24" s="7"/>
      <c r="CF24" s="1" t="e">
        <f t="shared" si="27"/>
        <v>#N/A</v>
      </c>
      <c r="CG24" s="1">
        <f t="shared" si="28"/>
        <v>0</v>
      </c>
      <c r="CH24" s="1" t="e">
        <f t="shared" si="9"/>
        <v>#N/A</v>
      </c>
      <c r="CI24" s="1"/>
      <c r="CJ24" s="189" t="e">
        <f t="shared" si="29"/>
        <v>#N/A</v>
      </c>
      <c r="CK24" s="3"/>
      <c r="CL24" s="7"/>
      <c r="CM24" s="1"/>
      <c r="CN24" s="2">
        <v>109</v>
      </c>
      <c r="CO24" s="2">
        <f t="shared" si="10"/>
        <v>0</v>
      </c>
      <c r="CP24" s="2">
        <f t="shared" si="11"/>
        <v>0</v>
      </c>
      <c r="CQ24" s="190" t="e">
        <f t="shared" si="12"/>
        <v>#DIV/0!</v>
      </c>
      <c r="CR24" s="8"/>
      <c r="CS24" s="8"/>
      <c r="CT24" s="8"/>
      <c r="CU24" s="6"/>
      <c r="CV24" s="6"/>
      <c r="CW24" s="6"/>
      <c r="CX24" s="3"/>
      <c r="CY24" s="2"/>
      <c r="CZ24" s="212" t="e">
        <f t="shared" si="13"/>
        <v>#DIV/0!</v>
      </c>
      <c r="DA24" s="212" t="e">
        <f t="shared" si="14"/>
        <v>#DIV/0!</v>
      </c>
      <c r="DB24" s="3"/>
      <c r="DC24" s="2"/>
      <c r="DD24" s="3"/>
      <c r="DE24" s="2"/>
      <c r="DF24" s="8"/>
      <c r="DG24" s="3"/>
      <c r="DH24" s="2"/>
      <c r="DI24" s="8"/>
      <c r="DJ24" s="3"/>
      <c r="DK24" s="1"/>
      <c r="DL24" s="212" t="e">
        <f t="shared" si="30"/>
        <v>#DIV/0!</v>
      </c>
      <c r="DM24" s="212" t="e">
        <f t="shared" si="15"/>
        <v>#DIV/0!</v>
      </c>
      <c r="DN24" s="303"/>
      <c r="DO24" s="212"/>
      <c r="DP24" s="3"/>
      <c r="DQ24" s="2"/>
      <c r="DR24" s="3"/>
      <c r="DS24" s="2"/>
      <c r="DT24" s="155"/>
      <c r="DU24" s="156"/>
      <c r="DV24" s="155"/>
      <c r="DW24" s="157"/>
      <c r="DX24" s="348">
        <f t="shared" si="31"/>
        <v>0</v>
      </c>
      <c r="DY24" s="349" t="e">
        <f t="shared" si="16"/>
        <v>#DIV/0!</v>
      </c>
      <c r="DZ24" s="240" t="e">
        <f t="shared" si="17"/>
        <v>#DIV/0!</v>
      </c>
      <c r="EA24" s="1"/>
      <c r="EB24" s="19" t="e">
        <f t="shared" si="18"/>
        <v>#DIV/0!</v>
      </c>
      <c r="EC24" s="350" t="e">
        <f t="shared" si="19"/>
        <v>#DIV/0!</v>
      </c>
      <c r="ED24" s="4"/>
      <c r="EE24" s="117"/>
    </row>
    <row r="25" spans="1:135" s="121" customFormat="1" ht="20.100000000000001" hidden="1" customHeight="1">
      <c r="A25" s="162">
        <v>42220</v>
      </c>
      <c r="B25" s="229">
        <v>0.95833333333333404</v>
      </c>
      <c r="C25" s="15">
        <v>1</v>
      </c>
      <c r="D25" s="9" t="s">
        <v>131</v>
      </c>
      <c r="E25" s="9" t="s">
        <v>135</v>
      </c>
      <c r="F25" s="9" t="s">
        <v>144</v>
      </c>
      <c r="G25" s="12" t="s">
        <v>144</v>
      </c>
      <c r="H25" s="11" t="s">
        <v>172</v>
      </c>
      <c r="I25" s="9">
        <v>17</v>
      </c>
      <c r="J25" s="9" t="s">
        <v>219</v>
      </c>
      <c r="K25" s="20">
        <v>15</v>
      </c>
      <c r="L25" s="9"/>
      <c r="M25" s="9">
        <v>80</v>
      </c>
      <c r="N25" s="9">
        <v>2700</v>
      </c>
      <c r="O25" s="298"/>
      <c r="P25" s="9">
        <v>1550</v>
      </c>
      <c r="Q25" s="24">
        <f t="shared" si="6"/>
        <v>1317.5</v>
      </c>
      <c r="R25" s="119">
        <f t="shared" si="20"/>
        <v>3.8299724999999998</v>
      </c>
      <c r="S25" s="18">
        <f t="shared" si="7"/>
        <v>3.6283949999999998</v>
      </c>
      <c r="T25" s="11">
        <v>1030</v>
      </c>
      <c r="U25" s="9">
        <v>1003</v>
      </c>
      <c r="V25" s="9">
        <v>0.97499999999999998</v>
      </c>
      <c r="W25" s="24">
        <f t="shared" si="21"/>
        <v>1511.25</v>
      </c>
      <c r="X25" s="9">
        <v>10.4</v>
      </c>
      <c r="Y25" s="9">
        <v>317</v>
      </c>
      <c r="Z25" s="9">
        <v>25</v>
      </c>
      <c r="AA25" s="9">
        <v>10</v>
      </c>
      <c r="AB25" s="12">
        <v>5.9</v>
      </c>
      <c r="AC25" s="15">
        <v>4.5</v>
      </c>
      <c r="AD25" s="200">
        <v>-19</v>
      </c>
      <c r="AE25" s="200">
        <v>-23</v>
      </c>
      <c r="AF25" s="200">
        <v>-23</v>
      </c>
      <c r="AG25" s="200">
        <v>-24</v>
      </c>
      <c r="AH25" s="241">
        <f t="shared" si="32"/>
        <v>-89</v>
      </c>
      <c r="AI25" s="239">
        <f t="shared" si="33"/>
        <v>1</v>
      </c>
      <c r="AJ25" s="9">
        <v>50</v>
      </c>
      <c r="AK25" s="9">
        <v>50</v>
      </c>
      <c r="AL25" s="9">
        <v>100</v>
      </c>
      <c r="AM25" s="9">
        <v>100</v>
      </c>
      <c r="AN25" s="9">
        <v>3</v>
      </c>
      <c r="AO25" s="9">
        <v>20</v>
      </c>
      <c r="AP25" s="11">
        <v>2080</v>
      </c>
      <c r="AQ25" s="15">
        <v>1550</v>
      </c>
      <c r="AR25" s="24">
        <f t="shared" si="8"/>
        <v>530</v>
      </c>
      <c r="AS25" s="271">
        <f t="shared" si="22"/>
        <v>0.25480769230769229</v>
      </c>
      <c r="AT25" s="9">
        <v>72</v>
      </c>
      <c r="AU25" s="9">
        <v>77</v>
      </c>
      <c r="AV25" s="15">
        <v>4.3</v>
      </c>
      <c r="AW25" s="9">
        <v>384</v>
      </c>
      <c r="AX25" s="9">
        <v>750</v>
      </c>
      <c r="AY25" s="10">
        <v>35</v>
      </c>
      <c r="AZ25" s="11">
        <v>355</v>
      </c>
      <c r="BA25" s="10">
        <v>63</v>
      </c>
      <c r="BB25" s="11">
        <v>0</v>
      </c>
      <c r="BC25" s="12">
        <v>0</v>
      </c>
      <c r="BD25" s="11">
        <v>4470</v>
      </c>
      <c r="BE25" s="9">
        <v>30</v>
      </c>
      <c r="BF25" s="9">
        <v>15</v>
      </c>
      <c r="BG25" s="9">
        <v>2</v>
      </c>
      <c r="BH25" s="12">
        <v>96</v>
      </c>
      <c r="BI25" s="11">
        <v>570</v>
      </c>
      <c r="BJ25" s="15">
        <v>117</v>
      </c>
      <c r="BK25" s="9">
        <v>1624</v>
      </c>
      <c r="BL25" s="9">
        <v>154</v>
      </c>
      <c r="BM25" s="10">
        <v>115</v>
      </c>
      <c r="BN25" s="11">
        <v>455</v>
      </c>
      <c r="BO25" s="9">
        <v>1500</v>
      </c>
      <c r="BP25" s="10">
        <v>218</v>
      </c>
      <c r="BQ25" s="11">
        <v>445</v>
      </c>
      <c r="BR25" s="9">
        <v>1500</v>
      </c>
      <c r="BS25" s="10">
        <v>184</v>
      </c>
      <c r="BT25" s="14">
        <v>1500</v>
      </c>
      <c r="BU25" s="279">
        <v>453</v>
      </c>
      <c r="BV25" s="273">
        <f t="shared" si="23"/>
        <v>0.9</v>
      </c>
      <c r="BW25" s="273">
        <f t="shared" si="24"/>
        <v>0.73076923076923073</v>
      </c>
      <c r="BX25" s="283">
        <f t="shared" si="25"/>
        <v>0.55188679245283023</v>
      </c>
      <c r="BY25" s="283">
        <f t="shared" si="26"/>
        <v>0.44811320754716977</v>
      </c>
      <c r="BZ25" s="11">
        <v>3.8</v>
      </c>
      <c r="CA25" s="9">
        <v>3</v>
      </c>
      <c r="CB25" s="9">
        <v>25</v>
      </c>
      <c r="CC25" s="12">
        <v>1.8</v>
      </c>
      <c r="CD25" s="15" t="s">
        <v>163</v>
      </c>
      <c r="CE25" s="15">
        <v>44</v>
      </c>
      <c r="CF25" s="9">
        <f t="shared" si="27"/>
        <v>15.6</v>
      </c>
      <c r="CG25" s="9">
        <f t="shared" si="28"/>
        <v>5239</v>
      </c>
      <c r="CH25" s="9">
        <f t="shared" si="9"/>
        <v>7.02</v>
      </c>
      <c r="CI25" s="9">
        <v>45</v>
      </c>
      <c r="CJ25" s="296">
        <f t="shared" si="29"/>
        <v>1.3399503722084367</v>
      </c>
      <c r="CK25" s="11" t="s">
        <v>165</v>
      </c>
      <c r="CL25" s="15">
        <v>35</v>
      </c>
      <c r="CM25" s="9">
        <v>38</v>
      </c>
      <c r="CN25" s="10">
        <v>109</v>
      </c>
      <c r="CO25" s="10">
        <f t="shared" si="10"/>
        <v>5239</v>
      </c>
      <c r="CP25" s="10">
        <f t="shared" si="11"/>
        <v>41.42</v>
      </c>
      <c r="CQ25" s="191">
        <f t="shared" si="12"/>
        <v>7.906088948272572</v>
      </c>
      <c r="CR25" s="16">
        <v>40</v>
      </c>
      <c r="CS25" s="16">
        <v>2.2000000000000002</v>
      </c>
      <c r="CT25" s="16">
        <v>201</v>
      </c>
      <c r="CU25" s="14">
        <v>25</v>
      </c>
      <c r="CV25" s="14">
        <v>54</v>
      </c>
      <c r="CW25" s="14">
        <v>15</v>
      </c>
      <c r="CX25" s="11" t="s">
        <v>203</v>
      </c>
      <c r="CY25" s="10">
        <v>950</v>
      </c>
      <c r="CZ25" s="213">
        <f t="shared" si="13"/>
        <v>248.04355644851236</v>
      </c>
      <c r="DA25" s="213">
        <f t="shared" si="14"/>
        <v>261.82375402898526</v>
      </c>
      <c r="DB25" s="11" t="s">
        <v>167</v>
      </c>
      <c r="DC25" s="10">
        <v>10</v>
      </c>
      <c r="DD25" s="11" t="s">
        <v>168</v>
      </c>
      <c r="DE25" s="10">
        <v>14</v>
      </c>
      <c r="DF25" s="16">
        <v>20</v>
      </c>
      <c r="DG25" s="11" t="s">
        <v>184</v>
      </c>
      <c r="DH25" s="10">
        <v>2.8</v>
      </c>
      <c r="DI25" s="16">
        <v>25</v>
      </c>
      <c r="DJ25" s="11"/>
      <c r="DK25" s="9"/>
      <c r="DL25" s="213">
        <f t="shared" si="30"/>
        <v>0</v>
      </c>
      <c r="DM25" s="213">
        <f t="shared" si="15"/>
        <v>0</v>
      </c>
      <c r="DN25" s="304"/>
      <c r="DO25" s="213"/>
      <c r="DP25" s="11"/>
      <c r="DQ25" s="10"/>
      <c r="DR25" s="11"/>
      <c r="DS25" s="10"/>
      <c r="DT25" s="158"/>
      <c r="DU25" s="159"/>
      <c r="DV25" s="158"/>
      <c r="DW25" s="160"/>
      <c r="DX25" s="351">
        <f t="shared" si="31"/>
        <v>402</v>
      </c>
      <c r="DY25" s="352">
        <f t="shared" si="16"/>
        <v>104.96158914979155</v>
      </c>
      <c r="DZ25" s="241">
        <f t="shared" si="17"/>
        <v>110.79278854700219</v>
      </c>
      <c r="EA25" s="9"/>
      <c r="EB25" s="20">
        <f t="shared" si="18"/>
        <v>0</v>
      </c>
      <c r="EC25" s="353">
        <f t="shared" si="19"/>
        <v>0</v>
      </c>
      <c r="ED25" s="12"/>
      <c r="EE25" s="120"/>
    </row>
    <row r="26" spans="1:135" s="121" customFormat="1" ht="20.100000000000001" hidden="1" customHeight="1">
      <c r="A26" s="162">
        <v>42220</v>
      </c>
      <c r="B26" s="229">
        <v>1.125</v>
      </c>
      <c r="C26" s="15">
        <v>1</v>
      </c>
      <c r="D26" s="9" t="s">
        <v>131</v>
      </c>
      <c r="E26" s="9" t="s">
        <v>135</v>
      </c>
      <c r="F26" s="9" t="s">
        <v>144</v>
      </c>
      <c r="G26" s="12" t="s">
        <v>144</v>
      </c>
      <c r="H26" s="11" t="s">
        <v>172</v>
      </c>
      <c r="I26" s="9">
        <v>17</v>
      </c>
      <c r="J26" s="9" t="s">
        <v>219</v>
      </c>
      <c r="K26" s="20">
        <v>15</v>
      </c>
      <c r="L26" s="9"/>
      <c r="M26" s="9">
        <v>80</v>
      </c>
      <c r="N26" s="9">
        <v>2700</v>
      </c>
      <c r="O26" s="298"/>
      <c r="P26" s="9">
        <v>1550</v>
      </c>
      <c r="Q26" s="24">
        <f t="shared" si="6"/>
        <v>1317.5</v>
      </c>
      <c r="R26" s="119">
        <f t="shared" si="20"/>
        <v>3.8299724999999998</v>
      </c>
      <c r="S26" s="18">
        <f t="shared" si="7"/>
        <v>3.6283949999999998</v>
      </c>
      <c r="T26" s="11">
        <v>1030</v>
      </c>
      <c r="U26" s="9">
        <v>1003</v>
      </c>
      <c r="V26" s="9">
        <v>0.97499999999999998</v>
      </c>
      <c r="W26" s="24">
        <f t="shared" si="21"/>
        <v>1511.25</v>
      </c>
      <c r="X26" s="9">
        <v>10.4</v>
      </c>
      <c r="Y26" s="9">
        <v>317</v>
      </c>
      <c r="Z26" s="9">
        <v>15</v>
      </c>
      <c r="AA26" s="9">
        <v>10</v>
      </c>
      <c r="AB26" s="12">
        <v>5.9</v>
      </c>
      <c r="AC26" s="15">
        <v>4.5</v>
      </c>
      <c r="AD26" s="200">
        <v>-19</v>
      </c>
      <c r="AE26" s="200">
        <v>-23</v>
      </c>
      <c r="AF26" s="200">
        <v>-24</v>
      </c>
      <c r="AG26" s="200">
        <v>-23</v>
      </c>
      <c r="AH26" s="241">
        <f t="shared" si="32"/>
        <v>-89</v>
      </c>
      <c r="AI26" s="239">
        <f t="shared" si="33"/>
        <v>0</v>
      </c>
      <c r="AJ26" s="9">
        <v>50</v>
      </c>
      <c r="AK26" s="9">
        <v>50</v>
      </c>
      <c r="AL26" s="9">
        <v>100</v>
      </c>
      <c r="AM26" s="9">
        <v>100</v>
      </c>
      <c r="AN26" s="9">
        <v>3</v>
      </c>
      <c r="AO26" s="9">
        <v>20</v>
      </c>
      <c r="AP26" s="11">
        <v>2140</v>
      </c>
      <c r="AQ26" s="15">
        <v>1550</v>
      </c>
      <c r="AR26" s="24">
        <f t="shared" si="8"/>
        <v>590</v>
      </c>
      <c r="AS26" s="271">
        <f t="shared" si="22"/>
        <v>0.27570093457943923</v>
      </c>
      <c r="AT26" s="9">
        <v>71</v>
      </c>
      <c r="AU26" s="9">
        <v>77</v>
      </c>
      <c r="AV26" s="15">
        <v>4.3</v>
      </c>
      <c r="AW26" s="9">
        <v>380</v>
      </c>
      <c r="AX26" s="9">
        <v>920</v>
      </c>
      <c r="AY26" s="10">
        <v>30</v>
      </c>
      <c r="AZ26" s="11">
        <v>355</v>
      </c>
      <c r="BA26" s="10">
        <v>63</v>
      </c>
      <c r="BB26" s="11">
        <v>0</v>
      </c>
      <c r="BC26" s="12">
        <v>0</v>
      </c>
      <c r="BD26" s="11">
        <v>4160</v>
      </c>
      <c r="BE26" s="9">
        <v>30</v>
      </c>
      <c r="BF26" s="9">
        <v>15</v>
      </c>
      <c r="BG26" s="9">
        <v>1.5</v>
      </c>
      <c r="BH26" s="12">
        <v>96</v>
      </c>
      <c r="BI26" s="11">
        <v>570</v>
      </c>
      <c r="BJ26" s="15">
        <v>118</v>
      </c>
      <c r="BK26" s="9">
        <v>1625</v>
      </c>
      <c r="BL26" s="9">
        <v>154</v>
      </c>
      <c r="BM26" s="10">
        <v>118</v>
      </c>
      <c r="BN26" s="11">
        <v>455</v>
      </c>
      <c r="BO26" s="9">
        <v>1500</v>
      </c>
      <c r="BP26" s="10">
        <v>213</v>
      </c>
      <c r="BQ26" s="11">
        <v>445</v>
      </c>
      <c r="BR26" s="9">
        <v>1500</v>
      </c>
      <c r="BS26" s="10">
        <v>183</v>
      </c>
      <c r="BT26" s="14">
        <v>1500</v>
      </c>
      <c r="BU26" s="279">
        <v>442</v>
      </c>
      <c r="BV26" s="273">
        <f t="shared" si="23"/>
        <v>0.9</v>
      </c>
      <c r="BW26" s="273">
        <f t="shared" si="24"/>
        <v>0.73076923076923073</v>
      </c>
      <c r="BX26" s="283">
        <f t="shared" si="25"/>
        <v>0.55188679245283023</v>
      </c>
      <c r="BY26" s="283">
        <f t="shared" si="26"/>
        <v>0.44811320754716977</v>
      </c>
      <c r="BZ26" s="11">
        <v>3.8</v>
      </c>
      <c r="CA26" s="9">
        <v>2.9</v>
      </c>
      <c r="CB26" s="9">
        <v>25</v>
      </c>
      <c r="CC26" s="12">
        <v>1.8</v>
      </c>
      <c r="CD26" s="15" t="s">
        <v>163</v>
      </c>
      <c r="CE26" s="15">
        <v>44</v>
      </c>
      <c r="CF26" s="9">
        <f t="shared" si="27"/>
        <v>15.6</v>
      </c>
      <c r="CG26" s="9">
        <f t="shared" si="28"/>
        <v>5239</v>
      </c>
      <c r="CH26" s="9">
        <f t="shared" si="9"/>
        <v>7.02</v>
      </c>
      <c r="CI26" s="9">
        <v>45</v>
      </c>
      <c r="CJ26" s="296">
        <f t="shared" si="29"/>
        <v>1.3399503722084367</v>
      </c>
      <c r="CK26" s="11" t="s">
        <v>165</v>
      </c>
      <c r="CL26" s="15">
        <v>35</v>
      </c>
      <c r="CM26" s="9">
        <v>38</v>
      </c>
      <c r="CN26" s="10">
        <v>109</v>
      </c>
      <c r="CO26" s="10">
        <f t="shared" si="10"/>
        <v>5239</v>
      </c>
      <c r="CP26" s="10">
        <f t="shared" si="11"/>
        <v>41.42</v>
      </c>
      <c r="CQ26" s="191">
        <f t="shared" si="12"/>
        <v>7.906088948272572</v>
      </c>
      <c r="CR26" s="16">
        <v>40</v>
      </c>
      <c r="CS26" s="16">
        <v>2.2000000000000002</v>
      </c>
      <c r="CT26" s="16">
        <v>200</v>
      </c>
      <c r="CU26" s="14">
        <v>25</v>
      </c>
      <c r="CV26" s="14">
        <v>53</v>
      </c>
      <c r="CW26" s="14">
        <v>15</v>
      </c>
      <c r="CX26" s="11" t="s">
        <v>203</v>
      </c>
      <c r="CY26" s="10">
        <v>950</v>
      </c>
      <c r="CZ26" s="213">
        <f t="shared" si="13"/>
        <v>248.04355644851236</v>
      </c>
      <c r="DA26" s="213">
        <f t="shared" si="14"/>
        <v>261.82375402898526</v>
      </c>
      <c r="DB26" s="11" t="s">
        <v>167</v>
      </c>
      <c r="DC26" s="10">
        <v>10</v>
      </c>
      <c r="DD26" s="11" t="s">
        <v>168</v>
      </c>
      <c r="DE26" s="10">
        <v>14</v>
      </c>
      <c r="DF26" s="16">
        <v>20</v>
      </c>
      <c r="DG26" s="11" t="s">
        <v>184</v>
      </c>
      <c r="DH26" s="10">
        <v>2.8</v>
      </c>
      <c r="DI26" s="16">
        <v>25</v>
      </c>
      <c r="DJ26" s="11"/>
      <c r="DK26" s="9"/>
      <c r="DL26" s="213">
        <f t="shared" si="30"/>
        <v>0</v>
      </c>
      <c r="DM26" s="213">
        <f t="shared" si="15"/>
        <v>0</v>
      </c>
      <c r="DN26" s="304"/>
      <c r="DO26" s="213"/>
      <c r="DP26" s="11"/>
      <c r="DQ26" s="10"/>
      <c r="DR26" s="11"/>
      <c r="DS26" s="10"/>
      <c r="DT26" s="158"/>
      <c r="DU26" s="159"/>
      <c r="DV26" s="158"/>
      <c r="DW26" s="160"/>
      <c r="DX26" s="351">
        <f t="shared" si="31"/>
        <v>396</v>
      </c>
      <c r="DY26" s="352">
        <f t="shared" si="16"/>
        <v>103.39499826695884</v>
      </c>
      <c r="DZ26" s="241">
        <f t="shared" si="17"/>
        <v>109.13916483734545</v>
      </c>
      <c r="EA26" s="9"/>
      <c r="EB26" s="20">
        <f t="shared" si="18"/>
        <v>0</v>
      </c>
      <c r="EC26" s="353">
        <f t="shared" si="19"/>
        <v>0</v>
      </c>
      <c r="ED26" s="12"/>
      <c r="EE26" s="120"/>
    </row>
    <row r="27" spans="1:135" s="118" customFormat="1" ht="20.100000000000001" hidden="1" customHeight="1">
      <c r="A27" s="161">
        <v>42221</v>
      </c>
      <c r="B27" s="228">
        <v>0.44791666666666702</v>
      </c>
      <c r="C27" s="7">
        <v>3</v>
      </c>
      <c r="D27" s="1" t="s">
        <v>130</v>
      </c>
      <c r="E27" s="1" t="s">
        <v>136</v>
      </c>
      <c r="F27" s="1" t="s">
        <v>141</v>
      </c>
      <c r="G27" s="4" t="s">
        <v>142</v>
      </c>
      <c r="H27" s="3" t="s">
        <v>172</v>
      </c>
      <c r="I27" s="1">
        <v>17</v>
      </c>
      <c r="J27" s="1" t="s">
        <v>219</v>
      </c>
      <c r="K27" s="19">
        <v>15</v>
      </c>
      <c r="L27" s="1"/>
      <c r="M27" s="1">
        <v>80</v>
      </c>
      <c r="N27" s="1">
        <v>2700</v>
      </c>
      <c r="O27" s="297"/>
      <c r="P27" s="1">
        <v>1550</v>
      </c>
      <c r="Q27" s="22">
        <f t="shared" si="6"/>
        <v>1317.5</v>
      </c>
      <c r="R27" s="116">
        <f t="shared" si="20"/>
        <v>3.8299724999999998</v>
      </c>
      <c r="S27" s="17">
        <f t="shared" si="7"/>
        <v>3.6283949999999998</v>
      </c>
      <c r="T27" s="3">
        <v>1028</v>
      </c>
      <c r="U27" s="1">
        <v>1003</v>
      </c>
      <c r="V27" s="1">
        <v>0.97499999999999998</v>
      </c>
      <c r="W27" s="22">
        <f t="shared" si="21"/>
        <v>1511.25</v>
      </c>
      <c r="X27" s="1">
        <v>10.4</v>
      </c>
      <c r="Y27" s="1">
        <v>317</v>
      </c>
      <c r="Z27" s="1">
        <v>15</v>
      </c>
      <c r="AA27" s="1">
        <v>10</v>
      </c>
      <c r="AB27" s="4">
        <v>5.9</v>
      </c>
      <c r="AC27" s="7">
        <v>4.5</v>
      </c>
      <c r="AD27" s="199">
        <v>-19</v>
      </c>
      <c r="AE27" s="199">
        <v>-23</v>
      </c>
      <c r="AF27" s="199">
        <v>-23</v>
      </c>
      <c r="AG27" s="199">
        <v>-21</v>
      </c>
      <c r="AH27" s="240">
        <f t="shared" si="32"/>
        <v>-86</v>
      </c>
      <c r="AI27" s="237">
        <f t="shared" si="33"/>
        <v>-3.4883720930232558E-2</v>
      </c>
      <c r="AJ27" s="1">
        <v>50</v>
      </c>
      <c r="AK27" s="1">
        <v>60</v>
      </c>
      <c r="AL27" s="1">
        <v>100</v>
      </c>
      <c r="AM27" s="1">
        <v>100</v>
      </c>
      <c r="AN27" s="1">
        <v>3</v>
      </c>
      <c r="AO27" s="1">
        <v>20</v>
      </c>
      <c r="AP27" s="3">
        <v>2108</v>
      </c>
      <c r="AQ27" s="7">
        <v>1508</v>
      </c>
      <c r="AR27" s="22">
        <f t="shared" si="8"/>
        <v>600</v>
      </c>
      <c r="AS27" s="270">
        <f t="shared" si="22"/>
        <v>0.28462998102466791</v>
      </c>
      <c r="AT27" s="1">
        <v>71</v>
      </c>
      <c r="AU27" s="1">
        <v>77</v>
      </c>
      <c r="AV27" s="7">
        <v>4.3</v>
      </c>
      <c r="AW27" s="1">
        <v>411</v>
      </c>
      <c r="AX27" s="1">
        <v>827</v>
      </c>
      <c r="AY27" s="2">
        <v>35</v>
      </c>
      <c r="AZ27" s="3">
        <v>358</v>
      </c>
      <c r="BA27" s="2">
        <v>57</v>
      </c>
      <c r="BB27" s="3">
        <v>0</v>
      </c>
      <c r="BC27" s="4">
        <v>0</v>
      </c>
      <c r="BD27" s="3">
        <v>4458</v>
      </c>
      <c r="BE27" s="1">
        <v>30</v>
      </c>
      <c r="BF27" s="1">
        <v>15</v>
      </c>
      <c r="BG27" s="1">
        <v>1.5</v>
      </c>
      <c r="BH27" s="4">
        <v>96</v>
      </c>
      <c r="BI27" s="3">
        <v>570</v>
      </c>
      <c r="BJ27" s="7">
        <v>121</v>
      </c>
      <c r="BK27" s="1">
        <v>1633</v>
      </c>
      <c r="BL27" s="1">
        <v>154</v>
      </c>
      <c r="BM27" s="2">
        <v>121</v>
      </c>
      <c r="BN27" s="3">
        <v>455</v>
      </c>
      <c r="BO27" s="1">
        <v>1500</v>
      </c>
      <c r="BP27" s="2">
        <v>219</v>
      </c>
      <c r="BQ27" s="3">
        <v>445</v>
      </c>
      <c r="BR27" s="1">
        <v>1500</v>
      </c>
      <c r="BS27" s="2">
        <v>181</v>
      </c>
      <c r="BT27" s="6">
        <v>1500</v>
      </c>
      <c r="BU27" s="278">
        <v>449</v>
      </c>
      <c r="BV27" s="272">
        <f t="shared" si="23"/>
        <v>0.9</v>
      </c>
      <c r="BW27" s="272">
        <f t="shared" si="24"/>
        <v>0.73076923076923073</v>
      </c>
      <c r="BX27" s="282">
        <f t="shared" si="25"/>
        <v>0.55188679245283023</v>
      </c>
      <c r="BY27" s="282">
        <f t="shared" si="26"/>
        <v>0.44811320754716977</v>
      </c>
      <c r="BZ27" s="3">
        <v>3.8</v>
      </c>
      <c r="CA27" s="1">
        <v>3</v>
      </c>
      <c r="CB27" s="1">
        <v>26</v>
      </c>
      <c r="CC27" s="4">
        <v>1.8</v>
      </c>
      <c r="CD27" s="7" t="s">
        <v>163</v>
      </c>
      <c r="CE27" s="7">
        <v>44</v>
      </c>
      <c r="CF27" s="1">
        <f t="shared" si="27"/>
        <v>15.6</v>
      </c>
      <c r="CG27" s="1">
        <f t="shared" si="28"/>
        <v>5239</v>
      </c>
      <c r="CH27" s="1">
        <f t="shared" si="9"/>
        <v>5.46</v>
      </c>
      <c r="CI27" s="1">
        <v>35</v>
      </c>
      <c r="CJ27" s="189">
        <f t="shared" si="29"/>
        <v>1.0421836228287842</v>
      </c>
      <c r="CK27" s="3" t="s">
        <v>165</v>
      </c>
      <c r="CL27" s="7">
        <v>35</v>
      </c>
      <c r="CM27" s="1">
        <v>45</v>
      </c>
      <c r="CN27" s="2">
        <v>109</v>
      </c>
      <c r="CO27" s="2">
        <f t="shared" si="10"/>
        <v>5239</v>
      </c>
      <c r="CP27" s="2">
        <f t="shared" si="11"/>
        <v>49.05</v>
      </c>
      <c r="CQ27" s="190">
        <f t="shared" si="12"/>
        <v>9.3624737545333065</v>
      </c>
      <c r="CR27" s="8">
        <v>41</v>
      </c>
      <c r="CS27" s="8">
        <v>2.2000000000000002</v>
      </c>
      <c r="CT27" s="8">
        <v>200</v>
      </c>
      <c r="CU27" s="6">
        <v>17</v>
      </c>
      <c r="CV27" s="6">
        <v>50</v>
      </c>
      <c r="CW27" s="6">
        <v>15</v>
      </c>
      <c r="CX27" s="3" t="s">
        <v>203</v>
      </c>
      <c r="CY27" s="2">
        <v>950</v>
      </c>
      <c r="CZ27" s="212">
        <f t="shared" si="13"/>
        <v>248.04355644851236</v>
      </c>
      <c r="DA27" s="212">
        <f t="shared" si="14"/>
        <v>261.82375402898526</v>
      </c>
      <c r="DB27" s="3" t="s">
        <v>167</v>
      </c>
      <c r="DC27" s="2">
        <v>10</v>
      </c>
      <c r="DD27" s="3" t="s">
        <v>168</v>
      </c>
      <c r="DE27" s="2">
        <v>14</v>
      </c>
      <c r="DF27" s="8">
        <v>20</v>
      </c>
      <c r="DG27" s="3" t="s">
        <v>184</v>
      </c>
      <c r="DH27" s="2">
        <v>2.9</v>
      </c>
      <c r="DI27" s="8">
        <v>25</v>
      </c>
      <c r="DJ27" s="3"/>
      <c r="DK27" s="1"/>
      <c r="DL27" s="212">
        <f t="shared" si="30"/>
        <v>0</v>
      </c>
      <c r="DM27" s="212">
        <f t="shared" si="15"/>
        <v>0</v>
      </c>
      <c r="DN27" s="303"/>
      <c r="DO27" s="212"/>
      <c r="DP27" s="3"/>
      <c r="DQ27" s="2"/>
      <c r="DR27" s="3"/>
      <c r="DS27" s="2"/>
      <c r="DT27" s="155"/>
      <c r="DU27" s="156"/>
      <c r="DV27" s="155"/>
      <c r="DW27" s="157"/>
      <c r="DX27" s="348">
        <f t="shared" si="31"/>
        <v>400</v>
      </c>
      <c r="DY27" s="349">
        <f t="shared" si="16"/>
        <v>104.43939218884732</v>
      </c>
      <c r="DZ27" s="240">
        <f t="shared" si="17"/>
        <v>110.24158064378328</v>
      </c>
      <c r="EA27" s="1">
        <v>4.45</v>
      </c>
      <c r="EB27" s="19">
        <f t="shared" si="18"/>
        <v>1.1618882381009263</v>
      </c>
      <c r="EC27" s="350">
        <f t="shared" si="19"/>
        <v>1.226437584662089</v>
      </c>
      <c r="ED27" s="4">
        <v>416</v>
      </c>
      <c r="EE27" s="117"/>
    </row>
    <row r="28" spans="1:135" s="118" customFormat="1" ht="20.100000000000001" hidden="1" customHeight="1">
      <c r="A28" s="161">
        <v>42221</v>
      </c>
      <c r="B28" s="228"/>
      <c r="C28" s="7">
        <v>3</v>
      </c>
      <c r="D28" s="1"/>
      <c r="E28" s="1"/>
      <c r="F28" s="1"/>
      <c r="G28" s="4"/>
      <c r="H28" s="3"/>
      <c r="I28" s="1"/>
      <c r="J28" s="1"/>
      <c r="K28" s="19"/>
      <c r="L28" s="1"/>
      <c r="M28" s="1"/>
      <c r="N28" s="1"/>
      <c r="O28" s="297"/>
      <c r="P28" s="1"/>
      <c r="Q28" s="22">
        <f t="shared" si="6"/>
        <v>0</v>
      </c>
      <c r="R28" s="116">
        <f t="shared" si="20"/>
        <v>0</v>
      </c>
      <c r="S28" s="17">
        <f t="shared" si="7"/>
        <v>0</v>
      </c>
      <c r="T28" s="3"/>
      <c r="U28" s="1"/>
      <c r="V28" s="1"/>
      <c r="W28" s="22">
        <f t="shared" si="21"/>
        <v>0</v>
      </c>
      <c r="X28" s="1"/>
      <c r="Y28" s="1"/>
      <c r="Z28" s="1"/>
      <c r="AA28" s="1"/>
      <c r="AB28" s="4"/>
      <c r="AC28" s="7"/>
      <c r="AD28" s="199"/>
      <c r="AE28" s="199"/>
      <c r="AF28" s="199"/>
      <c r="AG28" s="199"/>
      <c r="AH28" s="240">
        <f t="shared" si="32"/>
        <v>0</v>
      </c>
      <c r="AI28" s="237" t="e">
        <f t="shared" si="33"/>
        <v>#DIV/0!</v>
      </c>
      <c r="AJ28" s="1"/>
      <c r="AK28" s="1"/>
      <c r="AL28" s="1"/>
      <c r="AM28" s="1"/>
      <c r="AN28" s="1"/>
      <c r="AO28" s="1"/>
      <c r="AP28" s="3"/>
      <c r="AQ28" s="7"/>
      <c r="AR28" s="22">
        <f t="shared" si="8"/>
        <v>0</v>
      </c>
      <c r="AS28" s="270" t="e">
        <f t="shared" si="22"/>
        <v>#DIV/0!</v>
      </c>
      <c r="AT28" s="1"/>
      <c r="AU28" s="1"/>
      <c r="AV28" s="7"/>
      <c r="AW28" s="1"/>
      <c r="AX28" s="1"/>
      <c r="AY28" s="2"/>
      <c r="AZ28" s="3"/>
      <c r="BA28" s="2"/>
      <c r="BB28" s="3"/>
      <c r="BC28" s="4"/>
      <c r="BD28" s="3"/>
      <c r="BE28" s="1"/>
      <c r="BF28" s="1"/>
      <c r="BG28" s="1"/>
      <c r="BH28" s="4"/>
      <c r="BI28" s="3"/>
      <c r="BJ28" s="7"/>
      <c r="BK28" s="1"/>
      <c r="BL28" s="1"/>
      <c r="BM28" s="2"/>
      <c r="BN28" s="3"/>
      <c r="BO28" s="1"/>
      <c r="BP28" s="2"/>
      <c r="BQ28" s="3"/>
      <c r="BR28" s="1"/>
      <c r="BS28" s="2"/>
      <c r="BT28" s="6"/>
      <c r="BU28" s="278"/>
      <c r="BV28" s="272">
        <f t="shared" si="23"/>
        <v>0</v>
      </c>
      <c r="BW28" s="272">
        <f t="shared" si="24"/>
        <v>0</v>
      </c>
      <c r="BX28" s="282" t="e">
        <f t="shared" si="25"/>
        <v>#DIV/0!</v>
      </c>
      <c r="BY28" s="282" t="e">
        <f t="shared" si="26"/>
        <v>#DIV/0!</v>
      </c>
      <c r="BZ28" s="3"/>
      <c r="CA28" s="1"/>
      <c r="CB28" s="1"/>
      <c r="CC28" s="4"/>
      <c r="CD28" s="7"/>
      <c r="CE28" s="7"/>
      <c r="CF28" s="1" t="e">
        <f t="shared" si="27"/>
        <v>#N/A</v>
      </c>
      <c r="CG28" s="1">
        <f t="shared" si="28"/>
        <v>0</v>
      </c>
      <c r="CH28" s="1" t="e">
        <f t="shared" si="9"/>
        <v>#N/A</v>
      </c>
      <c r="CI28" s="1"/>
      <c r="CJ28" s="189" t="e">
        <f t="shared" si="29"/>
        <v>#N/A</v>
      </c>
      <c r="CK28" s="3"/>
      <c r="CL28" s="7"/>
      <c r="CM28" s="1"/>
      <c r="CN28" s="2">
        <v>109</v>
      </c>
      <c r="CO28" s="2">
        <f t="shared" si="10"/>
        <v>0</v>
      </c>
      <c r="CP28" s="2">
        <f t="shared" si="11"/>
        <v>0</v>
      </c>
      <c r="CQ28" s="190" t="e">
        <f t="shared" si="12"/>
        <v>#DIV/0!</v>
      </c>
      <c r="CR28" s="8"/>
      <c r="CS28" s="8"/>
      <c r="CT28" s="8"/>
      <c r="CU28" s="6"/>
      <c r="CV28" s="6"/>
      <c r="CW28" s="6"/>
      <c r="CX28" s="3"/>
      <c r="CY28" s="2"/>
      <c r="CZ28" s="212" t="e">
        <f t="shared" si="13"/>
        <v>#DIV/0!</v>
      </c>
      <c r="DA28" s="212" t="e">
        <f t="shared" si="14"/>
        <v>#DIV/0!</v>
      </c>
      <c r="DB28" s="3"/>
      <c r="DC28" s="2"/>
      <c r="DD28" s="3"/>
      <c r="DE28" s="2"/>
      <c r="DF28" s="8"/>
      <c r="DG28" s="3"/>
      <c r="DH28" s="2"/>
      <c r="DI28" s="8"/>
      <c r="DJ28" s="3"/>
      <c r="DK28" s="1"/>
      <c r="DL28" s="212" t="e">
        <f t="shared" si="30"/>
        <v>#DIV/0!</v>
      </c>
      <c r="DM28" s="212" t="e">
        <f t="shared" si="15"/>
        <v>#DIV/0!</v>
      </c>
      <c r="DN28" s="303"/>
      <c r="DO28" s="212"/>
      <c r="DP28" s="3"/>
      <c r="DQ28" s="2"/>
      <c r="DR28" s="3"/>
      <c r="DS28" s="2"/>
      <c r="DT28" s="155"/>
      <c r="DU28" s="156"/>
      <c r="DV28" s="155"/>
      <c r="DW28" s="157"/>
      <c r="DX28" s="348">
        <f t="shared" si="31"/>
        <v>0</v>
      </c>
      <c r="DY28" s="349" t="e">
        <f t="shared" si="16"/>
        <v>#DIV/0!</v>
      </c>
      <c r="DZ28" s="240" t="e">
        <f t="shared" si="17"/>
        <v>#DIV/0!</v>
      </c>
      <c r="EA28" s="1"/>
      <c r="EB28" s="19" t="e">
        <f t="shared" si="18"/>
        <v>#DIV/0!</v>
      </c>
      <c r="EC28" s="350" t="e">
        <f t="shared" si="19"/>
        <v>#DIV/0!</v>
      </c>
      <c r="ED28" s="4"/>
      <c r="EE28" s="117"/>
    </row>
    <row r="29" spans="1:135" s="121" customFormat="1" ht="20.100000000000001" hidden="1" customHeight="1">
      <c r="A29" s="162">
        <v>42221</v>
      </c>
      <c r="B29" s="229"/>
      <c r="C29" s="15">
        <v>2</v>
      </c>
      <c r="D29" s="9"/>
      <c r="E29" s="9"/>
      <c r="F29" s="9"/>
      <c r="G29" s="12"/>
      <c r="H29" s="11"/>
      <c r="I29" s="9"/>
      <c r="J29" s="9"/>
      <c r="K29" s="20"/>
      <c r="L29" s="9"/>
      <c r="M29" s="9"/>
      <c r="N29" s="9"/>
      <c r="O29" s="298"/>
      <c r="P29" s="9"/>
      <c r="Q29" s="24">
        <f t="shared" si="6"/>
        <v>0</v>
      </c>
      <c r="R29" s="119">
        <f t="shared" si="20"/>
        <v>0</v>
      </c>
      <c r="S29" s="18">
        <f t="shared" si="7"/>
        <v>0</v>
      </c>
      <c r="T29" s="11"/>
      <c r="U29" s="9"/>
      <c r="V29" s="9"/>
      <c r="W29" s="24">
        <f t="shared" si="21"/>
        <v>0</v>
      </c>
      <c r="X29" s="9"/>
      <c r="Y29" s="9"/>
      <c r="Z29" s="9"/>
      <c r="AA29" s="9"/>
      <c r="AB29" s="12"/>
      <c r="AC29" s="15"/>
      <c r="AD29" s="200"/>
      <c r="AE29" s="200"/>
      <c r="AF29" s="200"/>
      <c r="AG29" s="200"/>
      <c r="AH29" s="241">
        <f t="shared" si="32"/>
        <v>0</v>
      </c>
      <c r="AI29" s="239" t="e">
        <f t="shared" si="33"/>
        <v>#DIV/0!</v>
      </c>
      <c r="AJ29" s="9"/>
      <c r="AK29" s="9"/>
      <c r="AL29" s="9"/>
      <c r="AM29" s="9"/>
      <c r="AN29" s="9"/>
      <c r="AO29" s="9"/>
      <c r="AP29" s="11"/>
      <c r="AQ29" s="15"/>
      <c r="AR29" s="24">
        <f t="shared" si="8"/>
        <v>0</v>
      </c>
      <c r="AS29" s="271" t="e">
        <f t="shared" si="22"/>
        <v>#DIV/0!</v>
      </c>
      <c r="AT29" s="9"/>
      <c r="AU29" s="9"/>
      <c r="AV29" s="15"/>
      <c r="AW29" s="9"/>
      <c r="AX29" s="9"/>
      <c r="AY29" s="10"/>
      <c r="AZ29" s="11"/>
      <c r="BA29" s="10"/>
      <c r="BB29" s="11"/>
      <c r="BC29" s="12"/>
      <c r="BD29" s="11"/>
      <c r="BE29" s="9"/>
      <c r="BF29" s="9"/>
      <c r="BG29" s="9"/>
      <c r="BH29" s="12"/>
      <c r="BI29" s="11"/>
      <c r="BJ29" s="15"/>
      <c r="BK29" s="9"/>
      <c r="BL29" s="9"/>
      <c r="BM29" s="10"/>
      <c r="BN29" s="11"/>
      <c r="BO29" s="9"/>
      <c r="BP29" s="10"/>
      <c r="BQ29" s="11"/>
      <c r="BR29" s="9"/>
      <c r="BS29" s="10"/>
      <c r="BT29" s="14"/>
      <c r="BU29" s="279"/>
      <c r="BV29" s="273">
        <f t="shared" si="23"/>
        <v>0</v>
      </c>
      <c r="BW29" s="273">
        <f t="shared" si="24"/>
        <v>0</v>
      </c>
      <c r="BX29" s="283" t="e">
        <f t="shared" si="25"/>
        <v>#DIV/0!</v>
      </c>
      <c r="BY29" s="283" t="e">
        <f t="shared" si="26"/>
        <v>#DIV/0!</v>
      </c>
      <c r="BZ29" s="11"/>
      <c r="CA29" s="9"/>
      <c r="CB29" s="9"/>
      <c r="CC29" s="12"/>
      <c r="CD29" s="15"/>
      <c r="CE29" s="15"/>
      <c r="CF29" s="9" t="e">
        <f t="shared" si="27"/>
        <v>#N/A</v>
      </c>
      <c r="CG29" s="9">
        <f t="shared" si="28"/>
        <v>0</v>
      </c>
      <c r="CH29" s="9" t="e">
        <f t="shared" si="9"/>
        <v>#N/A</v>
      </c>
      <c r="CI29" s="9"/>
      <c r="CJ29" s="296" t="e">
        <f t="shared" si="29"/>
        <v>#N/A</v>
      </c>
      <c r="CK29" s="11"/>
      <c r="CL29" s="15"/>
      <c r="CM29" s="9"/>
      <c r="CN29" s="10">
        <v>109</v>
      </c>
      <c r="CO29" s="10">
        <f t="shared" si="10"/>
        <v>0</v>
      </c>
      <c r="CP29" s="10">
        <f t="shared" si="11"/>
        <v>0</v>
      </c>
      <c r="CQ29" s="191" t="e">
        <f t="shared" si="12"/>
        <v>#DIV/0!</v>
      </c>
      <c r="CR29" s="16"/>
      <c r="CS29" s="16"/>
      <c r="CT29" s="16"/>
      <c r="CU29" s="14"/>
      <c r="CV29" s="14"/>
      <c r="CW29" s="14"/>
      <c r="CX29" s="11"/>
      <c r="CY29" s="10"/>
      <c r="CZ29" s="213" t="e">
        <f t="shared" si="13"/>
        <v>#DIV/0!</v>
      </c>
      <c r="DA29" s="213" t="e">
        <f t="shared" si="14"/>
        <v>#DIV/0!</v>
      </c>
      <c r="DB29" s="11"/>
      <c r="DC29" s="10"/>
      <c r="DD29" s="11"/>
      <c r="DE29" s="10"/>
      <c r="DF29" s="16"/>
      <c r="DG29" s="11"/>
      <c r="DH29" s="10"/>
      <c r="DI29" s="16"/>
      <c r="DJ29" s="11"/>
      <c r="DK29" s="9"/>
      <c r="DL29" s="213" t="e">
        <f t="shared" si="30"/>
        <v>#DIV/0!</v>
      </c>
      <c r="DM29" s="213" t="e">
        <f t="shared" si="15"/>
        <v>#DIV/0!</v>
      </c>
      <c r="DN29" s="304"/>
      <c r="DO29" s="213"/>
      <c r="DP29" s="11"/>
      <c r="DQ29" s="10"/>
      <c r="DR29" s="11"/>
      <c r="DS29" s="10"/>
      <c r="DT29" s="158"/>
      <c r="DU29" s="159"/>
      <c r="DV29" s="158"/>
      <c r="DW29" s="160"/>
      <c r="DX29" s="351">
        <f t="shared" si="31"/>
        <v>0</v>
      </c>
      <c r="DY29" s="352" t="e">
        <f t="shared" si="16"/>
        <v>#DIV/0!</v>
      </c>
      <c r="DZ29" s="241" t="e">
        <f t="shared" si="17"/>
        <v>#DIV/0!</v>
      </c>
      <c r="EA29" s="9"/>
      <c r="EB29" s="20" t="e">
        <f t="shared" si="18"/>
        <v>#DIV/0!</v>
      </c>
      <c r="EC29" s="353" t="e">
        <f t="shared" si="19"/>
        <v>#DIV/0!</v>
      </c>
      <c r="ED29" s="12"/>
      <c r="EE29" s="120"/>
    </row>
    <row r="30" spans="1:135" s="121" customFormat="1" ht="20.100000000000001" hidden="1" customHeight="1">
      <c r="A30" s="162">
        <v>42221</v>
      </c>
      <c r="B30" s="229"/>
      <c r="C30" s="15">
        <v>2</v>
      </c>
      <c r="D30" s="9"/>
      <c r="E30" s="9"/>
      <c r="F30" s="9"/>
      <c r="G30" s="12"/>
      <c r="H30" s="11"/>
      <c r="I30" s="9"/>
      <c r="J30" s="9"/>
      <c r="K30" s="20"/>
      <c r="L30" s="9"/>
      <c r="M30" s="9"/>
      <c r="N30" s="9"/>
      <c r="O30" s="298"/>
      <c r="P30" s="9"/>
      <c r="Q30" s="24">
        <f t="shared" si="6"/>
        <v>0</v>
      </c>
      <c r="R30" s="119">
        <f t="shared" si="20"/>
        <v>0</v>
      </c>
      <c r="S30" s="18">
        <f t="shared" si="7"/>
        <v>0</v>
      </c>
      <c r="T30" s="11"/>
      <c r="U30" s="9"/>
      <c r="V30" s="9"/>
      <c r="W30" s="24">
        <f t="shared" si="21"/>
        <v>0</v>
      </c>
      <c r="X30" s="9"/>
      <c r="Y30" s="9"/>
      <c r="Z30" s="9"/>
      <c r="AA30" s="9"/>
      <c r="AB30" s="12"/>
      <c r="AC30" s="15"/>
      <c r="AD30" s="200"/>
      <c r="AE30" s="200"/>
      <c r="AF30" s="200"/>
      <c r="AG30" s="200"/>
      <c r="AH30" s="241">
        <f t="shared" si="32"/>
        <v>0</v>
      </c>
      <c r="AI30" s="239" t="e">
        <f t="shared" si="33"/>
        <v>#DIV/0!</v>
      </c>
      <c r="AJ30" s="9"/>
      <c r="AK30" s="9"/>
      <c r="AL30" s="9"/>
      <c r="AM30" s="9"/>
      <c r="AN30" s="9"/>
      <c r="AO30" s="9"/>
      <c r="AP30" s="11"/>
      <c r="AQ30" s="15"/>
      <c r="AR30" s="24">
        <f t="shared" si="8"/>
        <v>0</v>
      </c>
      <c r="AS30" s="271" t="e">
        <f t="shared" si="22"/>
        <v>#DIV/0!</v>
      </c>
      <c r="AT30" s="9"/>
      <c r="AU30" s="9"/>
      <c r="AV30" s="15"/>
      <c r="AW30" s="9"/>
      <c r="AX30" s="9"/>
      <c r="AY30" s="10"/>
      <c r="AZ30" s="11"/>
      <c r="BA30" s="10"/>
      <c r="BB30" s="11"/>
      <c r="BC30" s="12"/>
      <c r="BD30" s="11"/>
      <c r="BE30" s="9"/>
      <c r="BF30" s="9"/>
      <c r="BG30" s="9"/>
      <c r="BH30" s="12"/>
      <c r="BI30" s="11"/>
      <c r="BJ30" s="15"/>
      <c r="BK30" s="9"/>
      <c r="BL30" s="9"/>
      <c r="BM30" s="10"/>
      <c r="BN30" s="11"/>
      <c r="BO30" s="9"/>
      <c r="BP30" s="10"/>
      <c r="BQ30" s="11"/>
      <c r="BR30" s="9"/>
      <c r="BS30" s="10"/>
      <c r="BT30" s="14"/>
      <c r="BU30" s="279"/>
      <c r="BV30" s="273">
        <f t="shared" si="23"/>
        <v>0</v>
      </c>
      <c r="BW30" s="273">
        <f t="shared" si="24"/>
        <v>0</v>
      </c>
      <c r="BX30" s="283" t="e">
        <f t="shared" si="25"/>
        <v>#DIV/0!</v>
      </c>
      <c r="BY30" s="283" t="e">
        <f t="shared" si="26"/>
        <v>#DIV/0!</v>
      </c>
      <c r="BZ30" s="11"/>
      <c r="CA30" s="9"/>
      <c r="CB30" s="9"/>
      <c r="CC30" s="12"/>
      <c r="CD30" s="15"/>
      <c r="CE30" s="15"/>
      <c r="CF30" s="9" t="e">
        <f t="shared" si="27"/>
        <v>#N/A</v>
      </c>
      <c r="CG30" s="9">
        <f t="shared" si="28"/>
        <v>0</v>
      </c>
      <c r="CH30" s="9" t="e">
        <f t="shared" si="9"/>
        <v>#N/A</v>
      </c>
      <c r="CI30" s="9"/>
      <c r="CJ30" s="296" t="e">
        <f t="shared" si="29"/>
        <v>#N/A</v>
      </c>
      <c r="CK30" s="11"/>
      <c r="CL30" s="15"/>
      <c r="CM30" s="9"/>
      <c r="CN30" s="10">
        <v>109</v>
      </c>
      <c r="CO30" s="10">
        <f t="shared" si="10"/>
        <v>0</v>
      </c>
      <c r="CP30" s="10">
        <f t="shared" si="11"/>
        <v>0</v>
      </c>
      <c r="CQ30" s="191" t="e">
        <f t="shared" si="12"/>
        <v>#DIV/0!</v>
      </c>
      <c r="CR30" s="16"/>
      <c r="CS30" s="16"/>
      <c r="CT30" s="16"/>
      <c r="CU30" s="14"/>
      <c r="CV30" s="14"/>
      <c r="CW30" s="14"/>
      <c r="CX30" s="11"/>
      <c r="CY30" s="10"/>
      <c r="CZ30" s="213" t="e">
        <f t="shared" si="13"/>
        <v>#DIV/0!</v>
      </c>
      <c r="DA30" s="213" t="e">
        <f t="shared" si="14"/>
        <v>#DIV/0!</v>
      </c>
      <c r="DB30" s="11"/>
      <c r="DC30" s="10"/>
      <c r="DD30" s="11"/>
      <c r="DE30" s="10"/>
      <c r="DF30" s="16"/>
      <c r="DG30" s="11"/>
      <c r="DH30" s="10"/>
      <c r="DI30" s="16"/>
      <c r="DJ30" s="11"/>
      <c r="DK30" s="9"/>
      <c r="DL30" s="213" t="e">
        <f t="shared" si="30"/>
        <v>#DIV/0!</v>
      </c>
      <c r="DM30" s="213" t="e">
        <f t="shared" si="15"/>
        <v>#DIV/0!</v>
      </c>
      <c r="DN30" s="304"/>
      <c r="DO30" s="213"/>
      <c r="DP30" s="11"/>
      <c r="DQ30" s="10"/>
      <c r="DR30" s="11"/>
      <c r="DS30" s="10"/>
      <c r="DT30" s="158"/>
      <c r="DU30" s="159"/>
      <c r="DV30" s="158"/>
      <c r="DW30" s="160"/>
      <c r="DX30" s="351">
        <f t="shared" si="31"/>
        <v>0</v>
      </c>
      <c r="DY30" s="352" t="e">
        <f t="shared" si="16"/>
        <v>#DIV/0!</v>
      </c>
      <c r="DZ30" s="241" t="e">
        <f t="shared" si="17"/>
        <v>#DIV/0!</v>
      </c>
      <c r="EA30" s="9"/>
      <c r="EB30" s="20" t="e">
        <f t="shared" si="18"/>
        <v>#DIV/0!</v>
      </c>
      <c r="EC30" s="353" t="e">
        <f t="shared" si="19"/>
        <v>#DIV/0!</v>
      </c>
      <c r="ED30" s="12"/>
      <c r="EE30" s="120"/>
    </row>
    <row r="31" spans="1:135" s="118" customFormat="1" ht="20.100000000000001" hidden="1" customHeight="1">
      <c r="A31" s="161">
        <v>42222</v>
      </c>
      <c r="B31" s="228">
        <v>0.66666666666666696</v>
      </c>
      <c r="C31" s="7">
        <v>4</v>
      </c>
      <c r="D31" s="1" t="s">
        <v>133</v>
      </c>
      <c r="E31" s="1" t="s">
        <v>137</v>
      </c>
      <c r="F31" s="1" t="s">
        <v>139</v>
      </c>
      <c r="G31" s="4" t="s">
        <v>261</v>
      </c>
      <c r="H31" s="3" t="s">
        <v>172</v>
      </c>
      <c r="I31" s="1">
        <v>21</v>
      </c>
      <c r="J31" s="1" t="s">
        <v>219</v>
      </c>
      <c r="K31" s="19">
        <v>11.5</v>
      </c>
      <c r="L31" s="1"/>
      <c r="M31" s="1">
        <v>80</v>
      </c>
      <c r="N31" s="1">
        <v>2720</v>
      </c>
      <c r="O31" s="297"/>
      <c r="P31" s="1">
        <v>1100</v>
      </c>
      <c r="Q31" s="22">
        <f t="shared" si="6"/>
        <v>973.5</v>
      </c>
      <c r="R31" s="116">
        <f t="shared" si="20"/>
        <v>3.4958385000000001</v>
      </c>
      <c r="S31" s="17">
        <f t="shared" si="7"/>
        <v>3.3363792000000001</v>
      </c>
      <c r="T31" s="3">
        <v>729</v>
      </c>
      <c r="U31" s="1">
        <v>1003</v>
      </c>
      <c r="V31" s="1">
        <v>0.98399999999999999</v>
      </c>
      <c r="W31" s="22">
        <f t="shared" si="21"/>
        <v>1082.4000000000001</v>
      </c>
      <c r="X31" s="1">
        <v>9.5</v>
      </c>
      <c r="Y31" s="1">
        <v>163</v>
      </c>
      <c r="Z31" s="1">
        <v>15</v>
      </c>
      <c r="AA31" s="1">
        <v>10</v>
      </c>
      <c r="AB31" s="4">
        <v>5.8</v>
      </c>
      <c r="AC31" s="7">
        <v>4.5999999999999996</v>
      </c>
      <c r="AD31" s="199">
        <v>-25</v>
      </c>
      <c r="AE31" s="199">
        <v>-29</v>
      </c>
      <c r="AF31" s="199">
        <v>-28</v>
      </c>
      <c r="AG31" s="199">
        <v>-29</v>
      </c>
      <c r="AH31" s="240">
        <f t="shared" si="32"/>
        <v>-111</v>
      </c>
      <c r="AI31" s="237">
        <f t="shared" si="33"/>
        <v>1</v>
      </c>
      <c r="AJ31" s="1">
        <v>50</v>
      </c>
      <c r="AK31" s="1">
        <v>0</v>
      </c>
      <c r="AL31" s="1">
        <v>100</v>
      </c>
      <c r="AM31" s="1">
        <v>100</v>
      </c>
      <c r="AN31" s="1">
        <v>3</v>
      </c>
      <c r="AO31" s="1">
        <v>20</v>
      </c>
      <c r="AP31" s="3">
        <v>1442</v>
      </c>
      <c r="AQ31" s="7">
        <v>1475</v>
      </c>
      <c r="AR31" s="22">
        <f t="shared" si="8"/>
        <v>-33</v>
      </c>
      <c r="AS31" s="270">
        <f t="shared" si="22"/>
        <v>-2.2884882108183079E-2</v>
      </c>
      <c r="AT31" s="1">
        <v>68</v>
      </c>
      <c r="AU31" s="1">
        <v>80</v>
      </c>
      <c r="AV31" s="7">
        <v>4.22</v>
      </c>
      <c r="AW31" s="1">
        <v>575</v>
      </c>
      <c r="AX31" s="1">
        <v>898</v>
      </c>
      <c r="AY31" s="2">
        <v>40</v>
      </c>
      <c r="AZ31" s="3">
        <v>263</v>
      </c>
      <c r="BA31" s="2">
        <v>60</v>
      </c>
      <c r="BB31" s="3">
        <v>0</v>
      </c>
      <c r="BC31" s="4">
        <v>0</v>
      </c>
      <c r="BD31" s="3">
        <v>4314</v>
      </c>
      <c r="BE31" s="1">
        <v>20</v>
      </c>
      <c r="BF31" s="1">
        <v>25</v>
      </c>
      <c r="BG31" s="1">
        <v>1.5</v>
      </c>
      <c r="BH31" s="4">
        <v>96</v>
      </c>
      <c r="BI31" s="3">
        <v>580</v>
      </c>
      <c r="BJ31" s="7">
        <v>117</v>
      </c>
      <c r="BK31" s="1">
        <v>1602</v>
      </c>
      <c r="BL31" s="1">
        <v>155</v>
      </c>
      <c r="BM31" s="2">
        <v>118</v>
      </c>
      <c r="BN31" s="3">
        <v>319</v>
      </c>
      <c r="BO31" s="1">
        <v>1177</v>
      </c>
      <c r="BP31" s="2">
        <v>116</v>
      </c>
      <c r="BQ31" s="3">
        <v>312</v>
      </c>
      <c r="BR31" s="1">
        <v>1146</v>
      </c>
      <c r="BS31" s="2">
        <v>95</v>
      </c>
      <c r="BT31" s="6">
        <v>1150</v>
      </c>
      <c r="BU31" s="278">
        <v>291</v>
      </c>
      <c r="BV31" s="272">
        <f t="shared" si="23"/>
        <v>0.63100000000000001</v>
      </c>
      <c r="BW31" s="272">
        <f t="shared" si="24"/>
        <v>0.74358974358974361</v>
      </c>
      <c r="BX31" s="282">
        <f t="shared" si="25"/>
        <v>0.45904605569960266</v>
      </c>
      <c r="BY31" s="282">
        <f t="shared" si="26"/>
        <v>0.54095394430039734</v>
      </c>
      <c r="BZ31" s="3">
        <v>3.5</v>
      </c>
      <c r="CA31" s="1">
        <v>3</v>
      </c>
      <c r="CB31" s="1">
        <v>28</v>
      </c>
      <c r="CC31" s="4">
        <v>1.8</v>
      </c>
      <c r="CD31" s="7" t="s">
        <v>163</v>
      </c>
      <c r="CE31" s="7">
        <v>32</v>
      </c>
      <c r="CF31" s="1">
        <f t="shared" si="27"/>
        <v>15.6</v>
      </c>
      <c r="CG31" s="1">
        <f t="shared" si="28"/>
        <v>3718</v>
      </c>
      <c r="CH31" s="1">
        <f>CF31*CI31/100</f>
        <v>4.056</v>
      </c>
      <c r="CI31" s="1">
        <v>26</v>
      </c>
      <c r="CJ31" s="189">
        <f>CH31/CG31*1000</f>
        <v>1.0909090909090911</v>
      </c>
      <c r="CK31" s="3" t="s">
        <v>165</v>
      </c>
      <c r="CL31" s="347">
        <v>35</v>
      </c>
      <c r="CM31" s="2">
        <v>44</v>
      </c>
      <c r="CN31" s="2">
        <v>109</v>
      </c>
      <c r="CO31" s="2">
        <f t="shared" si="10"/>
        <v>3718</v>
      </c>
      <c r="CP31" s="2">
        <f t="shared" si="11"/>
        <v>47.96</v>
      </c>
      <c r="CQ31" s="189">
        <f t="shared" si="12"/>
        <v>12.899408284023668</v>
      </c>
      <c r="CR31" s="8">
        <v>41</v>
      </c>
      <c r="CS31" s="8">
        <v>2</v>
      </c>
      <c r="CT31" s="8">
        <v>200</v>
      </c>
      <c r="CU31" s="6">
        <v>32</v>
      </c>
      <c r="CV31" s="6">
        <v>52</v>
      </c>
      <c r="CW31" s="6">
        <v>0</v>
      </c>
      <c r="CX31" s="3" t="s">
        <v>203</v>
      </c>
      <c r="CY31" s="2">
        <v>1800</v>
      </c>
      <c r="CZ31" s="212">
        <f t="shared" si="13"/>
        <v>514.89792792201354</v>
      </c>
      <c r="DA31" s="212">
        <f t="shared" si="14"/>
        <v>539.50702006534505</v>
      </c>
      <c r="DB31" s="3"/>
      <c r="DC31" s="2"/>
      <c r="DD31" s="3"/>
      <c r="DE31" s="2"/>
      <c r="DF31" s="8">
        <v>25</v>
      </c>
      <c r="DG31" s="3"/>
      <c r="DH31" s="2"/>
      <c r="DI31" s="8">
        <v>15</v>
      </c>
      <c r="DJ31" s="3" t="s">
        <v>171</v>
      </c>
      <c r="DK31" s="1">
        <v>109</v>
      </c>
      <c r="DL31" s="212">
        <f t="shared" si="30"/>
        <v>31.179930079721931</v>
      </c>
      <c r="DM31" s="212">
        <f t="shared" si="15"/>
        <v>32.670147326179233</v>
      </c>
      <c r="DN31" s="303"/>
      <c r="DO31" s="212"/>
      <c r="DP31" s="3"/>
      <c r="DQ31" s="2"/>
      <c r="DR31" s="3"/>
      <c r="DS31" s="2"/>
      <c r="DT31" s="155"/>
      <c r="DU31" s="156"/>
      <c r="DV31" s="155"/>
      <c r="DW31" s="157"/>
      <c r="DX31" s="348">
        <f t="shared" si="31"/>
        <v>211</v>
      </c>
      <c r="DY31" s="349">
        <f t="shared" si="16"/>
        <v>60.357479328636032</v>
      </c>
      <c r="DZ31" s="240">
        <f t="shared" si="17"/>
        <v>63.242211796548787</v>
      </c>
      <c r="EA31" s="1">
        <v>5.24</v>
      </c>
      <c r="EB31" s="19">
        <f t="shared" si="18"/>
        <v>1.4989250790618618</v>
      </c>
      <c r="EC31" s="350">
        <f t="shared" si="19"/>
        <v>1.5705648806346713</v>
      </c>
      <c r="ED31" s="4" t="s">
        <v>266</v>
      </c>
      <c r="EE31" s="117"/>
    </row>
    <row r="32" spans="1:135" s="118" customFormat="1" ht="20.100000000000001" hidden="1" customHeight="1">
      <c r="A32" s="161">
        <v>42222</v>
      </c>
      <c r="B32" s="228"/>
      <c r="C32" s="7">
        <v>4</v>
      </c>
      <c r="D32" s="1"/>
      <c r="E32" s="1"/>
      <c r="F32" s="1"/>
      <c r="G32" s="4"/>
      <c r="H32" s="3"/>
      <c r="I32" s="1"/>
      <c r="J32" s="1"/>
      <c r="K32" s="19"/>
      <c r="L32" s="1"/>
      <c r="M32" s="1"/>
      <c r="N32" s="1"/>
      <c r="O32" s="297"/>
      <c r="P32" s="1"/>
      <c r="Q32" s="22">
        <f t="shared" si="6"/>
        <v>0</v>
      </c>
      <c r="R32" s="116">
        <f t="shared" si="20"/>
        <v>0</v>
      </c>
      <c r="S32" s="17">
        <f t="shared" si="7"/>
        <v>0</v>
      </c>
      <c r="T32" s="3"/>
      <c r="U32" s="1"/>
      <c r="V32" s="1"/>
      <c r="W32" s="22">
        <f t="shared" si="21"/>
        <v>0</v>
      </c>
      <c r="X32" s="1"/>
      <c r="Y32" s="1"/>
      <c r="Z32" s="1"/>
      <c r="AA32" s="1"/>
      <c r="AB32" s="4"/>
      <c r="AC32" s="7"/>
      <c r="AD32" s="199"/>
      <c r="AE32" s="199"/>
      <c r="AF32" s="199"/>
      <c r="AG32" s="199"/>
      <c r="AH32" s="240">
        <f t="shared" si="32"/>
        <v>0</v>
      </c>
      <c r="AI32" s="237" t="e">
        <f t="shared" si="33"/>
        <v>#DIV/0!</v>
      </c>
      <c r="AJ32" s="1"/>
      <c r="AK32" s="1"/>
      <c r="AL32" s="1"/>
      <c r="AM32" s="1"/>
      <c r="AN32" s="1"/>
      <c r="AO32" s="1"/>
      <c r="AP32" s="3"/>
      <c r="AQ32" s="7"/>
      <c r="AR32" s="22">
        <f t="shared" si="8"/>
        <v>0</v>
      </c>
      <c r="AS32" s="270" t="e">
        <f t="shared" si="22"/>
        <v>#DIV/0!</v>
      </c>
      <c r="AT32" s="1"/>
      <c r="AU32" s="1"/>
      <c r="AV32" s="7"/>
      <c r="AW32" s="1"/>
      <c r="AX32" s="1"/>
      <c r="AY32" s="2"/>
      <c r="AZ32" s="3"/>
      <c r="BA32" s="2"/>
      <c r="BB32" s="3"/>
      <c r="BC32" s="4"/>
      <c r="BD32" s="3"/>
      <c r="BE32" s="1"/>
      <c r="BF32" s="1"/>
      <c r="BG32" s="1"/>
      <c r="BH32" s="4"/>
      <c r="BI32" s="3"/>
      <c r="BJ32" s="7"/>
      <c r="BK32" s="1"/>
      <c r="BL32" s="1"/>
      <c r="BM32" s="2"/>
      <c r="BN32" s="3"/>
      <c r="BO32" s="1"/>
      <c r="BP32" s="2"/>
      <c r="BQ32" s="3"/>
      <c r="BR32" s="1"/>
      <c r="BS32" s="2"/>
      <c r="BT32" s="6"/>
      <c r="BU32" s="278"/>
      <c r="BV32" s="272">
        <f t="shared" si="23"/>
        <v>0</v>
      </c>
      <c r="BW32" s="272">
        <f t="shared" si="24"/>
        <v>0</v>
      </c>
      <c r="BX32" s="282" t="e">
        <f t="shared" si="25"/>
        <v>#DIV/0!</v>
      </c>
      <c r="BY32" s="282" t="e">
        <f t="shared" si="26"/>
        <v>#DIV/0!</v>
      </c>
      <c r="BZ32" s="3"/>
      <c r="CA32" s="1"/>
      <c r="CB32" s="1"/>
      <c r="CC32" s="4"/>
      <c r="CD32" s="7"/>
      <c r="CE32" s="7"/>
      <c r="CF32" s="1" t="e">
        <f t="shared" si="27"/>
        <v>#N/A</v>
      </c>
      <c r="CG32" s="1">
        <f t="shared" si="28"/>
        <v>0</v>
      </c>
      <c r="CH32" s="1" t="e">
        <f t="shared" ref="CH32:CH95" si="34">CF32*CI32/100</f>
        <v>#N/A</v>
      </c>
      <c r="CI32" s="1"/>
      <c r="CJ32" s="189" t="e">
        <f t="shared" si="29"/>
        <v>#N/A</v>
      </c>
      <c r="CK32" s="3"/>
      <c r="CL32" s="7"/>
      <c r="CM32" s="1"/>
      <c r="CN32" s="2">
        <v>109</v>
      </c>
      <c r="CO32" s="2">
        <f t="shared" si="10"/>
        <v>0</v>
      </c>
      <c r="CP32" s="2">
        <f t="shared" si="11"/>
        <v>0</v>
      </c>
      <c r="CQ32" s="190" t="e">
        <f t="shared" si="12"/>
        <v>#DIV/0!</v>
      </c>
      <c r="CR32" s="8"/>
      <c r="CS32" s="8"/>
      <c r="CT32" s="8"/>
      <c r="CU32" s="6"/>
      <c r="CV32" s="6"/>
      <c r="CW32" s="6"/>
      <c r="CX32" s="3"/>
      <c r="CY32" s="2"/>
      <c r="CZ32" s="212" t="e">
        <f t="shared" si="13"/>
        <v>#DIV/0!</v>
      </c>
      <c r="DA32" s="212" t="e">
        <f t="shared" si="14"/>
        <v>#DIV/0!</v>
      </c>
      <c r="DB32" s="3"/>
      <c r="DC32" s="2"/>
      <c r="DD32" s="3"/>
      <c r="DE32" s="2"/>
      <c r="DF32" s="8"/>
      <c r="DG32" s="3"/>
      <c r="DH32" s="2"/>
      <c r="DI32" s="8"/>
      <c r="DJ32" s="3"/>
      <c r="DK32" s="1"/>
      <c r="DL32" s="212" t="e">
        <f t="shared" si="30"/>
        <v>#DIV/0!</v>
      </c>
      <c r="DM32" s="212" t="e">
        <f t="shared" si="15"/>
        <v>#DIV/0!</v>
      </c>
      <c r="DN32" s="303"/>
      <c r="DO32" s="212"/>
      <c r="DP32" s="3"/>
      <c r="DQ32" s="2"/>
      <c r="DR32" s="3"/>
      <c r="DS32" s="2"/>
      <c r="DT32" s="155"/>
      <c r="DU32" s="156"/>
      <c r="DV32" s="155"/>
      <c r="DW32" s="157"/>
      <c r="DX32" s="348">
        <f t="shared" si="31"/>
        <v>0</v>
      </c>
      <c r="DY32" s="349" t="e">
        <f t="shared" si="16"/>
        <v>#DIV/0!</v>
      </c>
      <c r="DZ32" s="240" t="e">
        <f t="shared" si="17"/>
        <v>#DIV/0!</v>
      </c>
      <c r="EA32" s="1"/>
      <c r="EB32" s="19" t="e">
        <f t="shared" si="18"/>
        <v>#DIV/0!</v>
      </c>
      <c r="EC32" s="350" t="e">
        <f t="shared" si="19"/>
        <v>#DIV/0!</v>
      </c>
      <c r="ED32" s="4"/>
      <c r="EE32" s="117"/>
    </row>
    <row r="33" spans="1:135" s="121" customFormat="1" ht="20.100000000000001" customHeight="1">
      <c r="A33" s="162">
        <v>42222</v>
      </c>
      <c r="B33" s="229">
        <v>0.89583333333333404</v>
      </c>
      <c r="C33" s="15">
        <v>3</v>
      </c>
      <c r="D33" s="9" t="s">
        <v>130</v>
      </c>
      <c r="E33" s="9" t="s">
        <v>136</v>
      </c>
      <c r="F33" s="9" t="s">
        <v>141</v>
      </c>
      <c r="G33" s="12" t="s">
        <v>142</v>
      </c>
      <c r="H33" s="11" t="s">
        <v>175</v>
      </c>
      <c r="I33" s="9">
        <v>21</v>
      </c>
      <c r="J33" s="9" t="s">
        <v>219</v>
      </c>
      <c r="K33" s="20">
        <v>11</v>
      </c>
      <c r="L33" s="9"/>
      <c r="M33" s="9">
        <v>80</v>
      </c>
      <c r="N33" s="9">
        <v>2720</v>
      </c>
      <c r="O33" s="298"/>
      <c r="P33" s="9">
        <v>1100</v>
      </c>
      <c r="Q33" s="24">
        <f t="shared" si="6"/>
        <v>979</v>
      </c>
      <c r="R33" s="119">
        <f t="shared" si="20"/>
        <v>3.5155889999999999</v>
      </c>
      <c r="S33" s="18">
        <f t="shared" si="7"/>
        <v>3.3552287999999999</v>
      </c>
      <c r="T33" s="11">
        <v>730.8</v>
      </c>
      <c r="U33" s="9">
        <v>1003</v>
      </c>
      <c r="V33" s="9">
        <v>0.98599999999999999</v>
      </c>
      <c r="W33" s="24">
        <f t="shared" si="21"/>
        <v>1084.5999999999999</v>
      </c>
      <c r="X33" s="9">
        <v>9.5</v>
      </c>
      <c r="Y33" s="9">
        <v>164</v>
      </c>
      <c r="Z33" s="9">
        <v>15</v>
      </c>
      <c r="AA33" s="9">
        <v>10</v>
      </c>
      <c r="AB33" s="12">
        <v>5.8</v>
      </c>
      <c r="AC33" s="15">
        <v>4.5999999999999996</v>
      </c>
      <c r="AD33" s="200">
        <v>-25</v>
      </c>
      <c r="AE33" s="200">
        <v>-29</v>
      </c>
      <c r="AF33" s="200">
        <v>-28</v>
      </c>
      <c r="AG33" s="200">
        <v>-30</v>
      </c>
      <c r="AH33" s="241">
        <f t="shared" si="32"/>
        <v>-112</v>
      </c>
      <c r="AI33" s="239">
        <f t="shared" si="33"/>
        <v>1</v>
      </c>
      <c r="AJ33" s="9">
        <v>50</v>
      </c>
      <c r="AK33" s="9">
        <v>0</v>
      </c>
      <c r="AL33" s="9">
        <v>100</v>
      </c>
      <c r="AM33" s="9">
        <v>100</v>
      </c>
      <c r="AN33" s="9">
        <v>3</v>
      </c>
      <c r="AO33" s="9">
        <v>20</v>
      </c>
      <c r="AP33" s="11">
        <v>1405</v>
      </c>
      <c r="AQ33" s="15"/>
      <c r="AR33" s="24">
        <f t="shared" si="8"/>
        <v>1405</v>
      </c>
      <c r="AS33" s="271">
        <f t="shared" si="22"/>
        <v>1</v>
      </c>
      <c r="AT33" s="9">
        <v>67.5</v>
      </c>
      <c r="AU33" s="9">
        <v>80</v>
      </c>
      <c r="AV33" s="15">
        <v>4.3</v>
      </c>
      <c r="AW33" s="9">
        <v>571</v>
      </c>
      <c r="AX33" s="9">
        <v>0</v>
      </c>
      <c r="AY33" s="10">
        <v>34</v>
      </c>
      <c r="AZ33" s="11">
        <v>255</v>
      </c>
      <c r="BA33" s="10">
        <v>58</v>
      </c>
      <c r="BB33" s="11">
        <v>0</v>
      </c>
      <c r="BC33" s="12">
        <v>0</v>
      </c>
      <c r="BD33" s="11">
        <v>4246</v>
      </c>
      <c r="BE33" s="9">
        <v>20</v>
      </c>
      <c r="BF33" s="9">
        <v>25</v>
      </c>
      <c r="BG33" s="9">
        <v>1.5</v>
      </c>
      <c r="BH33" s="12">
        <v>97.5</v>
      </c>
      <c r="BI33" s="11">
        <v>580</v>
      </c>
      <c r="BJ33" s="15">
        <v>121</v>
      </c>
      <c r="BK33" s="9">
        <v>1606</v>
      </c>
      <c r="BL33" s="9">
        <v>155</v>
      </c>
      <c r="BM33" s="10">
        <v>119</v>
      </c>
      <c r="BN33" s="11">
        <v>320</v>
      </c>
      <c r="BO33" s="9">
        <v>1184</v>
      </c>
      <c r="BP33" s="10">
        <v>120</v>
      </c>
      <c r="BQ33" s="11">
        <v>310</v>
      </c>
      <c r="BR33" s="9">
        <v>1136</v>
      </c>
      <c r="BS33" s="10">
        <v>89</v>
      </c>
      <c r="BT33" s="14">
        <v>1150</v>
      </c>
      <c r="BU33" s="279">
        <v>290</v>
      </c>
      <c r="BV33" s="273">
        <f t="shared" si="23"/>
        <v>0.63</v>
      </c>
      <c r="BW33" s="273">
        <f t="shared" si="24"/>
        <v>0.74358974358974361</v>
      </c>
      <c r="BX33" s="283">
        <f t="shared" si="25"/>
        <v>0.45865223072615274</v>
      </c>
      <c r="BY33" s="283">
        <f t="shared" si="26"/>
        <v>0.54134776927384731</v>
      </c>
      <c r="BZ33" s="11">
        <v>3.5</v>
      </c>
      <c r="CA33" s="9">
        <v>3</v>
      </c>
      <c r="CB33" s="9">
        <v>27</v>
      </c>
      <c r="CC33" s="12">
        <v>1.8</v>
      </c>
      <c r="CD33" s="15" t="s">
        <v>163</v>
      </c>
      <c r="CE33" s="15">
        <v>32</v>
      </c>
      <c r="CF33" s="9">
        <f t="shared" si="27"/>
        <v>15.6</v>
      </c>
      <c r="CG33" s="9">
        <f t="shared" si="28"/>
        <v>3718</v>
      </c>
      <c r="CH33" s="9">
        <f t="shared" si="34"/>
        <v>4.2119999999999997</v>
      </c>
      <c r="CI33" s="9">
        <v>27</v>
      </c>
      <c r="CJ33" s="296">
        <f t="shared" si="29"/>
        <v>1.1328671328671327</v>
      </c>
      <c r="CK33" s="11" t="s">
        <v>165</v>
      </c>
      <c r="CL33" s="15">
        <v>35</v>
      </c>
      <c r="CM33" s="9">
        <v>44</v>
      </c>
      <c r="CN33" s="10">
        <v>109</v>
      </c>
      <c r="CO33" s="10">
        <f t="shared" si="10"/>
        <v>3718</v>
      </c>
      <c r="CP33" s="10">
        <f t="shared" si="11"/>
        <v>47.96</v>
      </c>
      <c r="CQ33" s="191">
        <f t="shared" si="12"/>
        <v>12.899408284023668</v>
      </c>
      <c r="CR33" s="16">
        <v>40</v>
      </c>
      <c r="CS33" s="16">
        <v>2</v>
      </c>
      <c r="CT33" s="16">
        <v>200</v>
      </c>
      <c r="CU33" s="14">
        <v>31</v>
      </c>
      <c r="CV33" s="14">
        <v>52</v>
      </c>
      <c r="CW33" s="14">
        <v>0</v>
      </c>
      <c r="CX33" s="11" t="s">
        <v>203</v>
      </c>
      <c r="CY33" s="10">
        <v>1800</v>
      </c>
      <c r="CZ33" s="213">
        <f t="shared" si="13"/>
        <v>512.00524293368767</v>
      </c>
      <c r="DA33" s="213">
        <f t="shared" si="14"/>
        <v>536.47608175037124</v>
      </c>
      <c r="DB33" s="11"/>
      <c r="DC33" s="10"/>
      <c r="DD33" s="11"/>
      <c r="DE33" s="10"/>
      <c r="DF33" s="16">
        <v>25</v>
      </c>
      <c r="DG33" s="11"/>
      <c r="DH33" s="10"/>
      <c r="DI33" s="16">
        <v>15</v>
      </c>
      <c r="DJ33" s="11" t="s">
        <v>171</v>
      </c>
      <c r="DK33" s="9">
        <v>107</v>
      </c>
      <c r="DL33" s="213">
        <f t="shared" si="30"/>
        <v>30.435867218835877</v>
      </c>
      <c r="DM33" s="213">
        <f t="shared" si="15"/>
        <v>31.890522637383182</v>
      </c>
      <c r="DN33" s="304"/>
      <c r="DO33" s="213"/>
      <c r="DP33" s="11"/>
      <c r="DQ33" s="10"/>
      <c r="DR33" s="11"/>
      <c r="DS33" s="10"/>
      <c r="DT33" s="158"/>
      <c r="DU33" s="159"/>
      <c r="DV33" s="158"/>
      <c r="DW33" s="160"/>
      <c r="DX33" s="351">
        <f t="shared" si="31"/>
        <v>209</v>
      </c>
      <c r="DY33" s="352">
        <f t="shared" si="16"/>
        <v>59.449497651744842</v>
      </c>
      <c r="DZ33" s="241">
        <f t="shared" si="17"/>
        <v>62.290833936570884</v>
      </c>
      <c r="EA33" s="9">
        <v>5.2</v>
      </c>
      <c r="EB33" s="20">
        <f t="shared" si="18"/>
        <v>1.4791262573639867</v>
      </c>
      <c r="EC33" s="353">
        <f t="shared" si="19"/>
        <v>1.5498197917232948</v>
      </c>
      <c r="ED33" s="12">
        <v>370</v>
      </c>
      <c r="EE33" s="120"/>
    </row>
    <row r="34" spans="1:135" s="121" customFormat="1" ht="20.100000000000001" customHeight="1">
      <c r="A34" s="162">
        <v>42222</v>
      </c>
      <c r="B34" s="229">
        <v>0.18922453703703704</v>
      </c>
      <c r="C34" s="15">
        <v>3</v>
      </c>
      <c r="D34" s="9" t="s">
        <v>130</v>
      </c>
      <c r="E34" s="9" t="s">
        <v>136</v>
      </c>
      <c r="F34" s="9" t="s">
        <v>141</v>
      </c>
      <c r="G34" s="12" t="s">
        <v>142</v>
      </c>
      <c r="H34" s="11" t="s">
        <v>175</v>
      </c>
      <c r="I34" s="9">
        <v>21</v>
      </c>
      <c r="J34" s="9" t="s">
        <v>219</v>
      </c>
      <c r="K34" s="20">
        <v>11</v>
      </c>
      <c r="L34" s="9"/>
      <c r="M34" s="9">
        <v>80</v>
      </c>
      <c r="N34" s="9">
        <v>2720</v>
      </c>
      <c r="O34" s="298"/>
      <c r="P34" s="9">
        <v>1100</v>
      </c>
      <c r="Q34" s="24">
        <f t="shared" si="6"/>
        <v>979</v>
      </c>
      <c r="R34" s="119">
        <f t="shared" si="20"/>
        <v>3.5155889999999999</v>
      </c>
      <c r="S34" s="18">
        <f t="shared" si="7"/>
        <v>3.3552287999999999</v>
      </c>
      <c r="T34" s="11">
        <v>733</v>
      </c>
      <c r="U34" s="9">
        <v>1003</v>
      </c>
      <c r="V34" s="9">
        <v>0.99</v>
      </c>
      <c r="W34" s="24">
        <f t="shared" si="21"/>
        <v>1089</v>
      </c>
      <c r="X34" s="9">
        <v>9.5</v>
      </c>
      <c r="Y34" s="9">
        <v>165</v>
      </c>
      <c r="Z34" s="9">
        <v>15</v>
      </c>
      <c r="AA34" s="9">
        <v>10</v>
      </c>
      <c r="AB34" s="12">
        <v>5.7</v>
      </c>
      <c r="AC34" s="15">
        <v>4.4000000000000004</v>
      </c>
      <c r="AD34" s="200">
        <v>-26</v>
      </c>
      <c r="AE34" s="200">
        <v>-30</v>
      </c>
      <c r="AF34" s="200">
        <v>-30</v>
      </c>
      <c r="AG34" s="200">
        <v>-30</v>
      </c>
      <c r="AH34" s="241">
        <f t="shared" si="32"/>
        <v>-116</v>
      </c>
      <c r="AI34" s="239">
        <f t="shared" si="33"/>
        <v>3.4482758620689655E-2</v>
      </c>
      <c r="AJ34" s="9">
        <v>50</v>
      </c>
      <c r="AK34" s="9">
        <v>0</v>
      </c>
      <c r="AL34" s="9">
        <v>100</v>
      </c>
      <c r="AM34" s="9">
        <v>100</v>
      </c>
      <c r="AN34" s="9">
        <v>3</v>
      </c>
      <c r="AO34" s="9">
        <v>20</v>
      </c>
      <c r="AP34" s="11">
        <v>1421</v>
      </c>
      <c r="AQ34" s="15"/>
      <c r="AR34" s="24">
        <f t="shared" si="8"/>
        <v>1421</v>
      </c>
      <c r="AS34" s="271">
        <f t="shared" si="22"/>
        <v>1</v>
      </c>
      <c r="AT34" s="9">
        <v>67.7</v>
      </c>
      <c r="AU34" s="9">
        <v>80</v>
      </c>
      <c r="AV34" s="15">
        <v>4.3</v>
      </c>
      <c r="AW34" s="9">
        <v>676</v>
      </c>
      <c r="AX34" s="9">
        <v>709</v>
      </c>
      <c r="AY34" s="10">
        <v>50</v>
      </c>
      <c r="AZ34" s="11">
        <v>241</v>
      </c>
      <c r="BA34" s="10">
        <v>52</v>
      </c>
      <c r="BB34" s="11">
        <v>0</v>
      </c>
      <c r="BC34" s="12">
        <v>0</v>
      </c>
      <c r="BD34" s="11">
        <v>4323</v>
      </c>
      <c r="BE34" s="9">
        <v>20</v>
      </c>
      <c r="BF34" s="9">
        <v>25</v>
      </c>
      <c r="BG34" s="9">
        <v>1.5</v>
      </c>
      <c r="BH34" s="12">
        <v>97.5</v>
      </c>
      <c r="BI34" s="11">
        <v>580</v>
      </c>
      <c r="BJ34" s="15">
        <v>119</v>
      </c>
      <c r="BK34" s="9">
        <v>1606</v>
      </c>
      <c r="BL34" s="9">
        <v>155</v>
      </c>
      <c r="BM34" s="10">
        <v>119</v>
      </c>
      <c r="BN34" s="11">
        <v>320</v>
      </c>
      <c r="BO34" s="9">
        <v>1177</v>
      </c>
      <c r="BP34" s="10">
        <v>113</v>
      </c>
      <c r="BQ34" s="11">
        <v>310</v>
      </c>
      <c r="BR34" s="9">
        <v>1139</v>
      </c>
      <c r="BS34" s="10">
        <v>89</v>
      </c>
      <c r="BT34" s="14">
        <v>1150</v>
      </c>
      <c r="BU34" s="279">
        <v>291</v>
      </c>
      <c r="BV34" s="273">
        <f t="shared" si="23"/>
        <v>0.63</v>
      </c>
      <c r="BW34" s="273">
        <f t="shared" si="24"/>
        <v>0.74358974358974361</v>
      </c>
      <c r="BX34" s="283">
        <f t="shared" si="25"/>
        <v>0.45865223072615274</v>
      </c>
      <c r="BY34" s="283">
        <f t="shared" si="26"/>
        <v>0.54134776927384731</v>
      </c>
      <c r="BZ34" s="11">
        <v>3.5</v>
      </c>
      <c r="CA34" s="9">
        <v>3</v>
      </c>
      <c r="CB34" s="9">
        <v>27</v>
      </c>
      <c r="CC34" s="12">
        <v>1.8</v>
      </c>
      <c r="CD34" s="15" t="s">
        <v>163</v>
      </c>
      <c r="CE34" s="15">
        <v>32</v>
      </c>
      <c r="CF34" s="9">
        <f t="shared" si="27"/>
        <v>15.6</v>
      </c>
      <c r="CG34" s="9">
        <f t="shared" si="28"/>
        <v>3718</v>
      </c>
      <c r="CH34" s="9">
        <f t="shared" si="34"/>
        <v>4.056</v>
      </c>
      <c r="CI34" s="9">
        <v>26</v>
      </c>
      <c r="CJ34" s="296">
        <f t="shared" si="29"/>
        <v>1.0909090909090911</v>
      </c>
      <c r="CK34" s="11" t="s">
        <v>165</v>
      </c>
      <c r="CL34" s="15">
        <v>34</v>
      </c>
      <c r="CM34" s="9">
        <v>42</v>
      </c>
      <c r="CN34" s="10">
        <v>109</v>
      </c>
      <c r="CO34" s="10">
        <f t="shared" si="10"/>
        <v>3718</v>
      </c>
      <c r="CP34" s="10">
        <f t="shared" si="11"/>
        <v>45.78</v>
      </c>
      <c r="CQ34" s="191">
        <f t="shared" si="12"/>
        <v>12.313071543840774</v>
      </c>
      <c r="CR34" s="16">
        <v>39</v>
      </c>
      <c r="CS34" s="16">
        <v>2</v>
      </c>
      <c r="CT34" s="16">
        <v>200</v>
      </c>
      <c r="CU34" s="14">
        <v>31</v>
      </c>
      <c r="CV34" s="14">
        <v>49</v>
      </c>
      <c r="CW34" s="14">
        <v>0</v>
      </c>
      <c r="CX34" s="11" t="s">
        <v>203</v>
      </c>
      <c r="CY34" s="10">
        <v>1800</v>
      </c>
      <c r="CZ34" s="213">
        <f t="shared" si="13"/>
        <v>512.00524293368767</v>
      </c>
      <c r="DA34" s="213">
        <f t="shared" si="14"/>
        <v>536.47608175037124</v>
      </c>
      <c r="DB34" s="11"/>
      <c r="DC34" s="10"/>
      <c r="DD34" s="11"/>
      <c r="DE34" s="10"/>
      <c r="DF34" s="16">
        <v>25</v>
      </c>
      <c r="DG34" s="11"/>
      <c r="DH34" s="10"/>
      <c r="DI34" s="16">
        <v>15</v>
      </c>
      <c r="DJ34" s="11" t="s">
        <v>171</v>
      </c>
      <c r="DK34" s="9">
        <v>95</v>
      </c>
      <c r="DL34" s="213">
        <f t="shared" si="30"/>
        <v>27.022498932611292</v>
      </c>
      <c r="DM34" s="213">
        <f t="shared" si="15"/>
        <v>28.31401542571404</v>
      </c>
      <c r="DN34" s="304"/>
      <c r="DO34" s="213"/>
      <c r="DP34" s="11"/>
      <c r="DQ34" s="10"/>
      <c r="DR34" s="11"/>
      <c r="DS34" s="10"/>
      <c r="DT34" s="158"/>
      <c r="DU34" s="159"/>
      <c r="DV34" s="158"/>
      <c r="DW34" s="160"/>
      <c r="DX34" s="351">
        <f t="shared" si="31"/>
        <v>202</v>
      </c>
      <c r="DY34" s="352">
        <f t="shared" si="16"/>
        <v>57.458366151447173</v>
      </c>
      <c r="DZ34" s="241">
        <f t="shared" si="17"/>
        <v>60.204538063097218</v>
      </c>
      <c r="EA34" s="9">
        <v>5.27</v>
      </c>
      <c r="EB34" s="20">
        <f t="shared" si="18"/>
        <v>1.4990375723669631</v>
      </c>
      <c r="EC34" s="353">
        <f t="shared" si="19"/>
        <v>1.5706827504580312</v>
      </c>
      <c r="ED34" s="12">
        <v>354</v>
      </c>
      <c r="EE34" s="120"/>
    </row>
    <row r="35" spans="1:135" s="118" customFormat="1" ht="20.100000000000001" customHeight="1">
      <c r="A35" s="161">
        <v>42223</v>
      </c>
      <c r="B35" s="228">
        <v>0.60416666666666696</v>
      </c>
      <c r="C35" s="7">
        <v>1</v>
      </c>
      <c r="D35" s="1" t="s">
        <v>131</v>
      </c>
      <c r="E35" s="1" t="s">
        <v>135</v>
      </c>
      <c r="F35" s="1" t="s">
        <v>138</v>
      </c>
      <c r="G35" s="4" t="s">
        <v>144</v>
      </c>
      <c r="H35" s="3" t="s">
        <v>175</v>
      </c>
      <c r="I35" s="1">
        <v>21</v>
      </c>
      <c r="J35" s="1" t="s">
        <v>268</v>
      </c>
      <c r="K35" s="19">
        <v>10.8</v>
      </c>
      <c r="L35" s="1"/>
      <c r="M35" s="1">
        <v>80</v>
      </c>
      <c r="N35" s="1">
        <v>2700</v>
      </c>
      <c r="O35" s="297" t="s">
        <v>239</v>
      </c>
      <c r="P35" s="1">
        <v>1250</v>
      </c>
      <c r="Q35" s="22">
        <f t="shared" si="6"/>
        <v>1115</v>
      </c>
      <c r="R35" s="116">
        <f t="shared" si="20"/>
        <v>4.003965</v>
      </c>
      <c r="S35" s="17">
        <f t="shared" si="7"/>
        <v>3.7932299999999999</v>
      </c>
      <c r="T35" s="3">
        <v>832</v>
      </c>
      <c r="U35" s="1">
        <v>1003</v>
      </c>
      <c r="V35" s="1">
        <v>0.99</v>
      </c>
      <c r="W35" s="22">
        <f t="shared" si="21"/>
        <v>1237.5</v>
      </c>
      <c r="X35" s="1">
        <v>9.8000000000000007</v>
      </c>
      <c r="Y35" s="1">
        <v>213</v>
      </c>
      <c r="Z35" s="1">
        <v>15</v>
      </c>
      <c r="AA35" s="1">
        <v>10</v>
      </c>
      <c r="AB35" s="4">
        <v>5.9</v>
      </c>
      <c r="AC35" s="7">
        <v>4.5</v>
      </c>
      <c r="AD35" s="199">
        <v>-26</v>
      </c>
      <c r="AE35" s="199">
        <v>-31</v>
      </c>
      <c r="AF35" s="199">
        <v>-28</v>
      </c>
      <c r="AG35" s="199">
        <v>-30</v>
      </c>
      <c r="AH35" s="240">
        <f t="shared" si="32"/>
        <v>-115</v>
      </c>
      <c r="AI35" s="237">
        <f t="shared" si="33"/>
        <v>-8.6956521739130436E-3</v>
      </c>
      <c r="AJ35" s="1">
        <v>50</v>
      </c>
      <c r="AK35" s="1">
        <v>0</v>
      </c>
      <c r="AL35" s="1">
        <v>100</v>
      </c>
      <c r="AM35" s="1">
        <v>100</v>
      </c>
      <c r="AN35" s="1">
        <v>3</v>
      </c>
      <c r="AO35" s="1">
        <v>15</v>
      </c>
      <c r="AP35" s="3">
        <v>1610</v>
      </c>
      <c r="AQ35" s="7">
        <v>1610</v>
      </c>
      <c r="AR35" s="22">
        <f>AP35-AQ35</f>
        <v>0</v>
      </c>
      <c r="AS35" s="270">
        <f t="shared" si="22"/>
        <v>0</v>
      </c>
      <c r="AT35" s="1">
        <v>74</v>
      </c>
      <c r="AU35" s="1">
        <v>80</v>
      </c>
      <c r="AV35" s="7">
        <v>4.3</v>
      </c>
      <c r="AW35" s="1">
        <v>460</v>
      </c>
      <c r="AX35" s="1">
        <v>1050</v>
      </c>
      <c r="AY35" s="2">
        <v>30</v>
      </c>
      <c r="AZ35" s="3">
        <v>277</v>
      </c>
      <c r="BA35" s="2">
        <v>55</v>
      </c>
      <c r="BB35" s="3">
        <v>0</v>
      </c>
      <c r="BC35" s="4">
        <v>0</v>
      </c>
      <c r="BD35" s="3">
        <v>4670</v>
      </c>
      <c r="BE35" s="1">
        <v>20</v>
      </c>
      <c r="BF35" s="1">
        <v>27</v>
      </c>
      <c r="BG35" s="1">
        <v>3</v>
      </c>
      <c r="BH35" s="4">
        <v>97</v>
      </c>
      <c r="BI35" s="3">
        <v>570</v>
      </c>
      <c r="BJ35" s="7">
        <v>102</v>
      </c>
      <c r="BK35" s="1">
        <v>1618</v>
      </c>
      <c r="BL35" s="1">
        <v>156</v>
      </c>
      <c r="BM35" s="2">
        <v>105</v>
      </c>
      <c r="BN35" s="3">
        <v>385</v>
      </c>
      <c r="BO35" s="1">
        <v>1446</v>
      </c>
      <c r="BP35" s="2">
        <v>167</v>
      </c>
      <c r="BQ35" s="3">
        <v>375</v>
      </c>
      <c r="BR35" s="1">
        <v>1393</v>
      </c>
      <c r="BS35" s="2">
        <v>134</v>
      </c>
      <c r="BT35" s="6">
        <v>1200</v>
      </c>
      <c r="BU35" s="278">
        <v>412</v>
      </c>
      <c r="BV35" s="272">
        <f t="shared" si="23"/>
        <v>0.76</v>
      </c>
      <c r="BW35" s="272">
        <f t="shared" si="24"/>
        <v>0.73076923076923073</v>
      </c>
      <c r="BX35" s="282">
        <f t="shared" si="25"/>
        <v>0.50980392156862753</v>
      </c>
      <c r="BY35" s="282">
        <f t="shared" si="26"/>
        <v>0.49019607843137258</v>
      </c>
      <c r="BZ35" s="3">
        <v>3.5</v>
      </c>
      <c r="CA35" s="1">
        <v>3</v>
      </c>
      <c r="CB35" s="1">
        <v>28</v>
      </c>
      <c r="CC35" s="4">
        <v>1.8</v>
      </c>
      <c r="CD35" s="7" t="s">
        <v>163</v>
      </c>
      <c r="CE35" s="7">
        <v>34</v>
      </c>
      <c r="CF35" s="1">
        <f t="shared" si="27"/>
        <v>15.6</v>
      </c>
      <c r="CG35" s="1">
        <f t="shared" si="28"/>
        <v>4225</v>
      </c>
      <c r="CH35" s="1">
        <f t="shared" si="34"/>
        <v>4.8359999999999994</v>
      </c>
      <c r="CI35" s="1">
        <v>31</v>
      </c>
      <c r="CJ35" s="189">
        <f t="shared" si="29"/>
        <v>1.1446153846153846</v>
      </c>
      <c r="CK35" s="3" t="s">
        <v>165</v>
      </c>
      <c r="CL35" s="7">
        <v>39</v>
      </c>
      <c r="CM35" s="1">
        <v>54</v>
      </c>
      <c r="CN35" s="2">
        <v>109</v>
      </c>
      <c r="CO35" s="2">
        <f>P35*3.38</f>
        <v>4225</v>
      </c>
      <c r="CP35" s="2">
        <f>CN35*CM35/100</f>
        <v>58.86</v>
      </c>
      <c r="CQ35" s="190">
        <f>CP35/CO35*1000</f>
        <v>13.931360946745562</v>
      </c>
      <c r="CR35" s="8">
        <v>41</v>
      </c>
      <c r="CS35" s="8">
        <v>2</v>
      </c>
      <c r="CT35" s="8">
        <v>200</v>
      </c>
      <c r="CU35" s="6">
        <v>24</v>
      </c>
      <c r="CV35" s="6">
        <v>52</v>
      </c>
      <c r="CW35" s="6">
        <v>0</v>
      </c>
      <c r="CX35" s="3" t="s">
        <v>203</v>
      </c>
      <c r="CY35" s="2">
        <v>1800</v>
      </c>
      <c r="CZ35" s="212">
        <f t="shared" si="13"/>
        <v>449.55437922159661</v>
      </c>
      <c r="DA35" s="212">
        <f t="shared" si="14"/>
        <v>474.52962251168532</v>
      </c>
      <c r="DB35" s="3"/>
      <c r="DC35" s="2"/>
      <c r="DD35" s="3" t="s">
        <v>168</v>
      </c>
      <c r="DE35" s="2"/>
      <c r="DF35" s="8">
        <v>25</v>
      </c>
      <c r="DG35" s="3"/>
      <c r="DH35" s="2"/>
      <c r="DI35" s="8">
        <v>15</v>
      </c>
      <c r="DJ35" s="3" t="s">
        <v>171</v>
      </c>
      <c r="DK35" s="1">
        <v>105</v>
      </c>
      <c r="DL35" s="212">
        <f t="shared" si="30"/>
        <v>26.224005454593133</v>
      </c>
      <c r="DM35" s="212">
        <f t="shared" si="15"/>
        <v>27.680894646514975</v>
      </c>
      <c r="DN35" s="303"/>
      <c r="DO35" s="212"/>
      <c r="DP35" s="3"/>
      <c r="DQ35" s="2"/>
      <c r="DR35" s="3"/>
      <c r="DS35" s="2"/>
      <c r="DT35" s="155"/>
      <c r="DU35" s="156"/>
      <c r="DV35" s="155"/>
      <c r="DW35" s="157"/>
      <c r="DX35" s="348">
        <f t="shared" si="31"/>
        <v>301</v>
      </c>
      <c r="DY35" s="349">
        <f t="shared" si="16"/>
        <v>75.175482303166987</v>
      </c>
      <c r="DZ35" s="240">
        <f t="shared" si="17"/>
        <v>79.351897986676263</v>
      </c>
      <c r="EA35" s="1"/>
      <c r="EB35" s="19">
        <f t="shared" si="18"/>
        <v>0</v>
      </c>
      <c r="EC35" s="350">
        <f t="shared" si="19"/>
        <v>0</v>
      </c>
      <c r="ED35" s="4"/>
      <c r="EE35" s="117"/>
    </row>
    <row r="36" spans="1:135" s="118" customFormat="1" ht="20.100000000000001" hidden="1" customHeight="1">
      <c r="A36" s="161">
        <v>42223</v>
      </c>
      <c r="B36" s="228"/>
      <c r="C36" s="7">
        <v>1</v>
      </c>
      <c r="D36" s="1"/>
      <c r="E36" s="1"/>
      <c r="F36" s="1"/>
      <c r="G36" s="4"/>
      <c r="H36" s="3"/>
      <c r="I36" s="1"/>
      <c r="J36" s="1"/>
      <c r="K36" s="19"/>
      <c r="L36" s="1"/>
      <c r="M36" s="1"/>
      <c r="N36" s="1"/>
      <c r="O36" s="297"/>
      <c r="P36" s="1"/>
      <c r="Q36" s="22">
        <f t="shared" si="6"/>
        <v>0</v>
      </c>
      <c r="R36" s="116">
        <f t="shared" si="20"/>
        <v>0</v>
      </c>
      <c r="S36" s="17">
        <f t="shared" si="7"/>
        <v>0</v>
      </c>
      <c r="T36" s="3"/>
      <c r="U36" s="1"/>
      <c r="V36" s="1"/>
      <c r="W36" s="22">
        <f t="shared" si="21"/>
        <v>0</v>
      </c>
      <c r="X36" s="1"/>
      <c r="Y36" s="1"/>
      <c r="Z36" s="1"/>
      <c r="AA36" s="1"/>
      <c r="AB36" s="4"/>
      <c r="AC36" s="7"/>
      <c r="AD36" s="199"/>
      <c r="AE36" s="199"/>
      <c r="AF36" s="199"/>
      <c r="AG36" s="199"/>
      <c r="AH36" s="240">
        <f t="shared" si="32"/>
        <v>0</v>
      </c>
      <c r="AI36" s="237" t="e">
        <f t="shared" si="33"/>
        <v>#DIV/0!</v>
      </c>
      <c r="AJ36" s="1"/>
      <c r="AK36" s="1"/>
      <c r="AL36" s="1"/>
      <c r="AM36" s="1"/>
      <c r="AN36" s="1"/>
      <c r="AO36" s="1"/>
      <c r="AP36" s="3"/>
      <c r="AQ36" s="7"/>
      <c r="AR36" s="22">
        <f t="shared" ref="AR36:AR99" si="35">AP36-AQ36</f>
        <v>0</v>
      </c>
      <c r="AS36" s="270" t="e">
        <f t="shared" si="22"/>
        <v>#DIV/0!</v>
      </c>
      <c r="AT36" s="1"/>
      <c r="AU36" s="1"/>
      <c r="AV36" s="7"/>
      <c r="AW36" s="1"/>
      <c r="AX36" s="1"/>
      <c r="AY36" s="2"/>
      <c r="AZ36" s="3"/>
      <c r="BA36" s="2"/>
      <c r="BB36" s="3"/>
      <c r="BC36" s="4"/>
      <c r="BD36" s="3"/>
      <c r="BE36" s="1"/>
      <c r="BF36" s="1"/>
      <c r="BG36" s="1"/>
      <c r="BH36" s="4"/>
      <c r="BI36" s="3"/>
      <c r="BJ36" s="7"/>
      <c r="BK36" s="1"/>
      <c r="BL36" s="1"/>
      <c r="BM36" s="2"/>
      <c r="BN36" s="3"/>
      <c r="BO36" s="1"/>
      <c r="BP36" s="2"/>
      <c r="BQ36" s="3"/>
      <c r="BR36" s="1"/>
      <c r="BS36" s="2"/>
      <c r="BT36" s="6"/>
      <c r="BU36" s="278"/>
      <c r="BV36" s="272">
        <f t="shared" si="23"/>
        <v>0</v>
      </c>
      <c r="BW36" s="272">
        <f t="shared" si="24"/>
        <v>0</v>
      </c>
      <c r="BX36" s="282" t="e">
        <f t="shared" si="25"/>
        <v>#DIV/0!</v>
      </c>
      <c r="BY36" s="282" t="e">
        <f t="shared" si="26"/>
        <v>#DIV/0!</v>
      </c>
      <c r="BZ36" s="3"/>
      <c r="CA36" s="1"/>
      <c r="CB36" s="1"/>
      <c r="CC36" s="4"/>
      <c r="CD36" s="7"/>
      <c r="CE36" s="7"/>
      <c r="CF36" s="1" t="e">
        <f t="shared" si="27"/>
        <v>#N/A</v>
      </c>
      <c r="CG36" s="1">
        <f t="shared" si="28"/>
        <v>0</v>
      </c>
      <c r="CH36" s="1" t="e">
        <f t="shared" si="34"/>
        <v>#N/A</v>
      </c>
      <c r="CI36" s="1"/>
      <c r="CJ36" s="189" t="e">
        <f t="shared" si="29"/>
        <v>#N/A</v>
      </c>
      <c r="CK36" s="3"/>
      <c r="CL36" s="7"/>
      <c r="CM36" s="1"/>
      <c r="CN36" s="2">
        <v>109</v>
      </c>
      <c r="CO36" s="2">
        <f t="shared" ref="CO36:CO99" si="36">P36*3.38</f>
        <v>0</v>
      </c>
      <c r="CP36" s="2">
        <f t="shared" ref="CP36:CP99" si="37">CN36*CM36/100</f>
        <v>0</v>
      </c>
      <c r="CQ36" s="190" t="e">
        <f t="shared" ref="CQ36:CQ99" si="38">CP36/CO36*1000</f>
        <v>#DIV/0!</v>
      </c>
      <c r="CR36" s="8"/>
      <c r="CS36" s="8"/>
      <c r="CT36" s="8"/>
      <c r="CU36" s="6"/>
      <c r="CV36" s="6"/>
      <c r="CW36" s="6"/>
      <c r="CX36" s="3"/>
      <c r="CY36" s="2"/>
      <c r="CZ36" s="212" t="e">
        <f t="shared" si="13"/>
        <v>#DIV/0!</v>
      </c>
      <c r="DA36" s="212" t="e">
        <f t="shared" si="14"/>
        <v>#DIV/0!</v>
      </c>
      <c r="DB36" s="3"/>
      <c r="DC36" s="2"/>
      <c r="DD36" s="3"/>
      <c r="DE36" s="2"/>
      <c r="DF36" s="8"/>
      <c r="DG36" s="3"/>
      <c r="DH36" s="2"/>
      <c r="DI36" s="8"/>
      <c r="DJ36" s="3"/>
      <c r="DK36" s="1"/>
      <c r="DL36" s="212" t="e">
        <f t="shared" si="30"/>
        <v>#DIV/0!</v>
      </c>
      <c r="DM36" s="212" t="e">
        <f t="shared" si="15"/>
        <v>#DIV/0!</v>
      </c>
      <c r="DN36" s="303"/>
      <c r="DO36" s="212"/>
      <c r="DP36" s="3"/>
      <c r="DQ36" s="2"/>
      <c r="DR36" s="3"/>
      <c r="DS36" s="2"/>
      <c r="DT36" s="155"/>
      <c r="DU36" s="156"/>
      <c r="DV36" s="155"/>
      <c r="DW36" s="157"/>
      <c r="DX36" s="348">
        <f t="shared" si="31"/>
        <v>0</v>
      </c>
      <c r="DY36" s="349" t="e">
        <f t="shared" si="16"/>
        <v>#DIV/0!</v>
      </c>
      <c r="DZ36" s="240" t="e">
        <f t="shared" si="17"/>
        <v>#DIV/0!</v>
      </c>
      <c r="EA36" s="1"/>
      <c r="EB36" s="19" t="e">
        <f t="shared" si="18"/>
        <v>#DIV/0!</v>
      </c>
      <c r="EC36" s="350" t="e">
        <f t="shared" si="19"/>
        <v>#DIV/0!</v>
      </c>
      <c r="ED36" s="4"/>
      <c r="EE36" s="117"/>
    </row>
    <row r="37" spans="1:135" s="121" customFormat="1" ht="20.100000000000001" customHeight="1">
      <c r="A37" s="162">
        <v>42223</v>
      </c>
      <c r="B37" s="229">
        <v>1.0104166666666701</v>
      </c>
      <c r="C37" s="15">
        <v>4</v>
      </c>
      <c r="D37" s="9" t="s">
        <v>133</v>
      </c>
      <c r="E37" s="9" t="s">
        <v>137</v>
      </c>
      <c r="F37" s="9" t="s">
        <v>139</v>
      </c>
      <c r="G37" s="12" t="s">
        <v>261</v>
      </c>
      <c r="H37" s="11" t="s">
        <v>175</v>
      </c>
      <c r="I37" s="9">
        <v>21</v>
      </c>
      <c r="J37" s="9" t="s">
        <v>268</v>
      </c>
      <c r="K37" s="20">
        <v>10.8</v>
      </c>
      <c r="L37" s="9"/>
      <c r="M37" s="9">
        <v>80</v>
      </c>
      <c r="N37" s="9">
        <v>2700</v>
      </c>
      <c r="O37" s="298" t="s">
        <v>239</v>
      </c>
      <c r="P37" s="9">
        <v>1250</v>
      </c>
      <c r="Q37" s="24">
        <f t="shared" si="6"/>
        <v>1115</v>
      </c>
      <c r="R37" s="119">
        <f t="shared" si="20"/>
        <v>4.003965</v>
      </c>
      <c r="S37" s="18">
        <f t="shared" si="7"/>
        <v>3.7932299999999999</v>
      </c>
      <c r="T37" s="11">
        <v>832</v>
      </c>
      <c r="U37" s="9">
        <v>1006</v>
      </c>
      <c r="V37" s="9">
        <v>0.98799999999999999</v>
      </c>
      <c r="W37" s="24">
        <f t="shared" si="21"/>
        <v>1235</v>
      </c>
      <c r="X37" s="9">
        <v>9.8000000000000007</v>
      </c>
      <c r="Y37" s="9">
        <v>212</v>
      </c>
      <c r="Z37" s="9">
        <v>15</v>
      </c>
      <c r="AA37" s="9">
        <v>10</v>
      </c>
      <c r="AB37" s="12">
        <v>5.9</v>
      </c>
      <c r="AC37" s="15">
        <v>4.4000000000000004</v>
      </c>
      <c r="AD37" s="200">
        <v>-25</v>
      </c>
      <c r="AE37" s="200">
        <v>-30</v>
      </c>
      <c r="AF37" s="200">
        <v>-28</v>
      </c>
      <c r="AG37" s="200">
        <v>-32</v>
      </c>
      <c r="AH37" s="241">
        <f t="shared" si="32"/>
        <v>-115</v>
      </c>
      <c r="AI37" s="239">
        <f t="shared" si="33"/>
        <v>1</v>
      </c>
      <c r="AJ37" s="9">
        <v>50</v>
      </c>
      <c r="AK37" s="9">
        <v>0</v>
      </c>
      <c r="AL37" s="9">
        <v>100</v>
      </c>
      <c r="AM37" s="9">
        <v>100</v>
      </c>
      <c r="AN37" s="9">
        <v>3</v>
      </c>
      <c r="AO37" s="9">
        <v>20</v>
      </c>
      <c r="AP37" s="11">
        <v>1636</v>
      </c>
      <c r="AQ37" s="15">
        <v>1636</v>
      </c>
      <c r="AR37" s="24">
        <f t="shared" si="35"/>
        <v>0</v>
      </c>
      <c r="AS37" s="271">
        <f t="shared" si="22"/>
        <v>0</v>
      </c>
      <c r="AT37" s="9">
        <v>74</v>
      </c>
      <c r="AU37" s="9">
        <v>80</v>
      </c>
      <c r="AV37" s="15">
        <v>4.3</v>
      </c>
      <c r="AW37" s="9">
        <v>570</v>
      </c>
      <c r="AX37" s="9">
        <v>1058</v>
      </c>
      <c r="AY37" s="10">
        <v>43</v>
      </c>
      <c r="AZ37" s="11">
        <v>295</v>
      </c>
      <c r="BA37" s="10">
        <v>59</v>
      </c>
      <c r="BB37" s="11">
        <v>0</v>
      </c>
      <c r="BC37" s="12">
        <v>0</v>
      </c>
      <c r="BD37" s="11">
        <v>4466</v>
      </c>
      <c r="BE37" s="9">
        <v>20</v>
      </c>
      <c r="BF37" s="9">
        <v>27</v>
      </c>
      <c r="BG37" s="9">
        <v>3</v>
      </c>
      <c r="BH37" s="12">
        <v>97</v>
      </c>
      <c r="BI37" s="11">
        <v>600</v>
      </c>
      <c r="BJ37" s="15">
        <v>97.5</v>
      </c>
      <c r="BK37" s="9">
        <v>1621</v>
      </c>
      <c r="BL37" s="9">
        <v>158</v>
      </c>
      <c r="BM37" s="10">
        <v>99.1</v>
      </c>
      <c r="BN37" s="11">
        <v>392</v>
      </c>
      <c r="BO37" s="9">
        <v>1470</v>
      </c>
      <c r="BP37" s="10">
        <v>171</v>
      </c>
      <c r="BQ37" s="11">
        <v>379</v>
      </c>
      <c r="BR37" s="9">
        <v>1416</v>
      </c>
      <c r="BS37" s="10">
        <v>136</v>
      </c>
      <c r="BT37" s="14">
        <v>1200</v>
      </c>
      <c r="BU37" s="279">
        <v>430</v>
      </c>
      <c r="BV37" s="273">
        <f t="shared" si="23"/>
        <v>0.77100000000000002</v>
      </c>
      <c r="BW37" s="273">
        <f t="shared" si="24"/>
        <v>0.76923076923076927</v>
      </c>
      <c r="BX37" s="283">
        <f t="shared" si="25"/>
        <v>0.50057433950956398</v>
      </c>
      <c r="BY37" s="283">
        <f t="shared" si="26"/>
        <v>0.49942566049043602</v>
      </c>
      <c r="BZ37" s="11">
        <v>3.5</v>
      </c>
      <c r="CA37" s="9">
        <v>3</v>
      </c>
      <c r="CB37" s="9">
        <v>28</v>
      </c>
      <c r="CC37" s="12">
        <v>1.8</v>
      </c>
      <c r="CD37" s="15" t="s">
        <v>163</v>
      </c>
      <c r="CE37" s="15">
        <v>34</v>
      </c>
      <c r="CF37" s="9">
        <f t="shared" si="27"/>
        <v>15.6</v>
      </c>
      <c r="CG37" s="9">
        <f t="shared" si="28"/>
        <v>4225</v>
      </c>
      <c r="CH37" s="9">
        <f t="shared" si="34"/>
        <v>4.8359999999999994</v>
      </c>
      <c r="CI37" s="9">
        <v>31</v>
      </c>
      <c r="CJ37" s="296">
        <f t="shared" si="29"/>
        <v>1.1446153846153846</v>
      </c>
      <c r="CK37" s="11" t="s">
        <v>165</v>
      </c>
      <c r="CL37" s="15">
        <v>39</v>
      </c>
      <c r="CM37" s="9">
        <v>54</v>
      </c>
      <c r="CN37" s="10">
        <v>109</v>
      </c>
      <c r="CO37" s="10">
        <f t="shared" si="36"/>
        <v>4225</v>
      </c>
      <c r="CP37" s="10">
        <f t="shared" si="37"/>
        <v>58.86</v>
      </c>
      <c r="CQ37" s="191">
        <f t="shared" si="38"/>
        <v>13.931360946745562</v>
      </c>
      <c r="CR37" s="16">
        <v>41</v>
      </c>
      <c r="CS37" s="16">
        <v>2.2000000000000002</v>
      </c>
      <c r="CT37" s="16">
        <v>200</v>
      </c>
      <c r="CU37" s="14">
        <v>36</v>
      </c>
      <c r="CV37" s="14">
        <v>52</v>
      </c>
      <c r="CW37" s="14">
        <v>0</v>
      </c>
      <c r="CX37" s="11" t="s">
        <v>203</v>
      </c>
      <c r="CY37" s="10">
        <v>2000</v>
      </c>
      <c r="CZ37" s="213">
        <f t="shared" si="13"/>
        <v>499.50486580177397</v>
      </c>
      <c r="DA37" s="213">
        <f t="shared" si="14"/>
        <v>527.25513612409475</v>
      </c>
      <c r="DB37" s="11"/>
      <c r="DC37" s="10"/>
      <c r="DD37" s="11"/>
      <c r="DE37" s="10"/>
      <c r="DF37" s="16">
        <v>30</v>
      </c>
      <c r="DG37" s="11"/>
      <c r="DH37" s="10"/>
      <c r="DI37" s="16">
        <v>15</v>
      </c>
      <c r="DJ37" s="11" t="s">
        <v>171</v>
      </c>
      <c r="DK37" s="9">
        <v>106</v>
      </c>
      <c r="DL37" s="213">
        <f t="shared" si="30"/>
        <v>26.47375788749402</v>
      </c>
      <c r="DM37" s="213">
        <f t="shared" si="15"/>
        <v>27.944522214577024</v>
      </c>
      <c r="DN37" s="304"/>
      <c r="DO37" s="213"/>
      <c r="DP37" s="11"/>
      <c r="DQ37" s="10"/>
      <c r="DR37" s="11"/>
      <c r="DS37" s="10"/>
      <c r="DT37" s="158"/>
      <c r="DU37" s="159"/>
      <c r="DV37" s="158"/>
      <c r="DW37" s="160"/>
      <c r="DX37" s="351">
        <f t="shared" si="31"/>
        <v>307</v>
      </c>
      <c r="DY37" s="352">
        <f t="shared" si="16"/>
        <v>76.673996900572305</v>
      </c>
      <c r="DZ37" s="241">
        <f t="shared" si="17"/>
        <v>80.933663395048555</v>
      </c>
      <c r="EA37" s="9">
        <v>4.96</v>
      </c>
      <c r="EB37" s="20">
        <f t="shared" si="18"/>
        <v>1.2387720671883995</v>
      </c>
      <c r="EC37" s="353">
        <f t="shared" si="19"/>
        <v>1.307592737587755</v>
      </c>
      <c r="ED37" s="12" t="s">
        <v>269</v>
      </c>
      <c r="EE37" s="120"/>
    </row>
    <row r="38" spans="1:135" s="121" customFormat="1" ht="20.100000000000001" hidden="1" customHeight="1">
      <c r="A38" s="162">
        <v>42223</v>
      </c>
      <c r="B38" s="229"/>
      <c r="C38" s="15">
        <v>4</v>
      </c>
      <c r="D38" s="9"/>
      <c r="E38" s="9"/>
      <c r="F38" s="9"/>
      <c r="G38" s="12"/>
      <c r="H38" s="11"/>
      <c r="I38" s="9"/>
      <c r="J38" s="9"/>
      <c r="K38" s="20"/>
      <c r="L38" s="9"/>
      <c r="M38" s="9"/>
      <c r="N38" s="9"/>
      <c r="O38" s="298"/>
      <c r="P38" s="9"/>
      <c r="Q38" s="24">
        <f t="shared" si="6"/>
        <v>0</v>
      </c>
      <c r="R38" s="119">
        <f t="shared" si="20"/>
        <v>0</v>
      </c>
      <c r="S38" s="18">
        <f t="shared" si="7"/>
        <v>0</v>
      </c>
      <c r="T38" s="11"/>
      <c r="U38" s="9"/>
      <c r="V38" s="9"/>
      <c r="W38" s="24">
        <f t="shared" si="21"/>
        <v>0</v>
      </c>
      <c r="X38" s="9"/>
      <c r="Y38" s="9"/>
      <c r="Z38" s="9"/>
      <c r="AA38" s="9"/>
      <c r="AB38" s="12"/>
      <c r="AC38" s="15"/>
      <c r="AD38" s="200"/>
      <c r="AE38" s="200"/>
      <c r="AF38" s="200"/>
      <c r="AG38" s="200"/>
      <c r="AH38" s="241">
        <f t="shared" si="32"/>
        <v>0</v>
      </c>
      <c r="AI38" s="239" t="e">
        <f t="shared" si="33"/>
        <v>#DIV/0!</v>
      </c>
      <c r="AJ38" s="9"/>
      <c r="AK38" s="9"/>
      <c r="AL38" s="9"/>
      <c r="AM38" s="9"/>
      <c r="AN38" s="9"/>
      <c r="AO38" s="9"/>
      <c r="AP38" s="11"/>
      <c r="AQ38" s="15"/>
      <c r="AR38" s="24">
        <f t="shared" si="35"/>
        <v>0</v>
      </c>
      <c r="AS38" s="271" t="e">
        <f t="shared" si="22"/>
        <v>#DIV/0!</v>
      </c>
      <c r="AT38" s="9"/>
      <c r="AU38" s="9"/>
      <c r="AV38" s="15"/>
      <c r="AW38" s="9"/>
      <c r="AX38" s="9"/>
      <c r="AY38" s="10"/>
      <c r="AZ38" s="11"/>
      <c r="BA38" s="10"/>
      <c r="BB38" s="11"/>
      <c r="BC38" s="12"/>
      <c r="BD38" s="11"/>
      <c r="BE38" s="9"/>
      <c r="BF38" s="9"/>
      <c r="BG38" s="9"/>
      <c r="BH38" s="12"/>
      <c r="BI38" s="11"/>
      <c r="BJ38" s="15"/>
      <c r="BK38" s="9"/>
      <c r="BL38" s="9"/>
      <c r="BM38" s="10"/>
      <c r="BN38" s="11"/>
      <c r="BO38" s="9"/>
      <c r="BP38" s="10"/>
      <c r="BQ38" s="11"/>
      <c r="BR38" s="9"/>
      <c r="BS38" s="10"/>
      <c r="BT38" s="14"/>
      <c r="BU38" s="279"/>
      <c r="BV38" s="273">
        <f t="shared" si="23"/>
        <v>0</v>
      </c>
      <c r="BW38" s="273">
        <f t="shared" si="24"/>
        <v>0</v>
      </c>
      <c r="BX38" s="283" t="e">
        <f t="shared" si="25"/>
        <v>#DIV/0!</v>
      </c>
      <c r="BY38" s="283" t="e">
        <f t="shared" si="26"/>
        <v>#DIV/0!</v>
      </c>
      <c r="BZ38" s="11"/>
      <c r="CA38" s="9"/>
      <c r="CB38" s="9"/>
      <c r="CC38" s="12"/>
      <c r="CD38" s="15"/>
      <c r="CE38" s="15"/>
      <c r="CF38" s="9" t="e">
        <f t="shared" si="27"/>
        <v>#N/A</v>
      </c>
      <c r="CG38" s="9">
        <f t="shared" si="28"/>
        <v>0</v>
      </c>
      <c r="CH38" s="9" t="e">
        <f t="shared" si="34"/>
        <v>#N/A</v>
      </c>
      <c r="CI38" s="9"/>
      <c r="CJ38" s="296" t="e">
        <f t="shared" si="29"/>
        <v>#N/A</v>
      </c>
      <c r="CK38" s="11"/>
      <c r="CL38" s="15"/>
      <c r="CM38" s="9"/>
      <c r="CN38" s="10">
        <v>109</v>
      </c>
      <c r="CO38" s="10">
        <f t="shared" si="36"/>
        <v>0</v>
      </c>
      <c r="CP38" s="10">
        <f t="shared" si="37"/>
        <v>0</v>
      </c>
      <c r="CQ38" s="191" t="e">
        <f t="shared" si="38"/>
        <v>#DIV/0!</v>
      </c>
      <c r="CR38" s="16"/>
      <c r="CS38" s="16"/>
      <c r="CT38" s="16"/>
      <c r="CU38" s="14"/>
      <c r="CV38" s="14"/>
      <c r="CW38" s="14"/>
      <c r="CX38" s="11"/>
      <c r="CY38" s="10"/>
      <c r="CZ38" s="213" t="e">
        <f t="shared" si="13"/>
        <v>#DIV/0!</v>
      </c>
      <c r="DA38" s="213" t="e">
        <f t="shared" si="14"/>
        <v>#DIV/0!</v>
      </c>
      <c r="DB38" s="11"/>
      <c r="DC38" s="10"/>
      <c r="DD38" s="11"/>
      <c r="DE38" s="10"/>
      <c r="DF38" s="16"/>
      <c r="DG38" s="11"/>
      <c r="DH38" s="10"/>
      <c r="DI38" s="16"/>
      <c r="DJ38" s="11"/>
      <c r="DK38" s="9"/>
      <c r="DL38" s="213" t="e">
        <f t="shared" si="30"/>
        <v>#DIV/0!</v>
      </c>
      <c r="DM38" s="213" t="e">
        <f t="shared" si="15"/>
        <v>#DIV/0!</v>
      </c>
      <c r="DN38" s="304"/>
      <c r="DO38" s="213"/>
      <c r="DP38" s="11"/>
      <c r="DQ38" s="10"/>
      <c r="DR38" s="11"/>
      <c r="DS38" s="10"/>
      <c r="DT38" s="158"/>
      <c r="DU38" s="159"/>
      <c r="DV38" s="158"/>
      <c r="DW38" s="160"/>
      <c r="DX38" s="351">
        <f t="shared" si="31"/>
        <v>0</v>
      </c>
      <c r="DY38" s="352" t="e">
        <f t="shared" si="16"/>
        <v>#DIV/0!</v>
      </c>
      <c r="DZ38" s="241" t="e">
        <f t="shared" si="17"/>
        <v>#DIV/0!</v>
      </c>
      <c r="EA38" s="9"/>
      <c r="EB38" s="20" t="e">
        <f t="shared" si="18"/>
        <v>#DIV/0!</v>
      </c>
      <c r="EC38" s="353" t="e">
        <f t="shared" si="19"/>
        <v>#DIV/0!</v>
      </c>
      <c r="ED38" s="12"/>
      <c r="EE38" s="120"/>
    </row>
    <row r="39" spans="1:135" s="118" customFormat="1" ht="20.100000000000001" customHeight="1">
      <c r="A39" s="161">
        <v>42224</v>
      </c>
      <c r="B39" s="228">
        <v>0.44791666666666702</v>
      </c>
      <c r="C39" s="7">
        <v>2</v>
      </c>
      <c r="D39" s="1" t="s">
        <v>132</v>
      </c>
      <c r="E39" s="1" t="s">
        <v>134</v>
      </c>
      <c r="F39" s="1" t="s">
        <v>145</v>
      </c>
      <c r="G39" s="4" t="s">
        <v>145</v>
      </c>
      <c r="H39" s="3" t="s">
        <v>175</v>
      </c>
      <c r="I39" s="1">
        <v>21</v>
      </c>
      <c r="J39" s="1" t="s">
        <v>219</v>
      </c>
      <c r="K39" s="19">
        <v>10.8</v>
      </c>
      <c r="L39" s="1"/>
      <c r="M39" s="1">
        <v>80</v>
      </c>
      <c r="N39" s="1">
        <v>2700</v>
      </c>
      <c r="O39" s="297" t="s">
        <v>239</v>
      </c>
      <c r="P39" s="1">
        <v>1250</v>
      </c>
      <c r="Q39" s="22">
        <f t="shared" si="6"/>
        <v>1115</v>
      </c>
      <c r="R39" s="116">
        <f t="shared" si="20"/>
        <v>4.003965</v>
      </c>
      <c r="S39" s="17">
        <f t="shared" si="7"/>
        <v>3.7932299999999999</v>
      </c>
      <c r="T39" s="3">
        <v>832</v>
      </c>
      <c r="U39" s="1">
        <v>1006</v>
      </c>
      <c r="V39" s="1">
        <v>0.98799999999999999</v>
      </c>
      <c r="W39" s="22">
        <f t="shared" si="21"/>
        <v>1235</v>
      </c>
      <c r="X39" s="1">
        <v>9.8000000000000007</v>
      </c>
      <c r="Y39" s="1">
        <v>212</v>
      </c>
      <c r="Z39" s="1">
        <v>15</v>
      </c>
      <c r="AA39" s="1">
        <v>10</v>
      </c>
      <c r="AB39" s="4">
        <v>6</v>
      </c>
      <c r="AC39" s="7">
        <v>4.2</v>
      </c>
      <c r="AD39" s="199">
        <v>-26</v>
      </c>
      <c r="AE39" s="199">
        <v>-30</v>
      </c>
      <c r="AF39" s="199">
        <v>-29</v>
      </c>
      <c r="AG39" s="199">
        <v>-31</v>
      </c>
      <c r="AH39" s="240">
        <f t="shared" si="32"/>
        <v>-116</v>
      </c>
      <c r="AI39" s="237">
        <f t="shared" si="33"/>
        <v>1</v>
      </c>
      <c r="AJ39" s="1">
        <v>50</v>
      </c>
      <c r="AK39" s="1">
        <v>0</v>
      </c>
      <c r="AL39" s="1">
        <v>100</v>
      </c>
      <c r="AM39" s="1">
        <v>100</v>
      </c>
      <c r="AN39" s="1">
        <v>3</v>
      </c>
      <c r="AO39" s="1">
        <v>20</v>
      </c>
      <c r="AP39" s="3">
        <v>1580</v>
      </c>
      <c r="AQ39" s="7">
        <v>1580</v>
      </c>
      <c r="AR39" s="22">
        <f t="shared" si="35"/>
        <v>0</v>
      </c>
      <c r="AS39" s="270">
        <f t="shared" si="22"/>
        <v>0</v>
      </c>
      <c r="AT39" s="1">
        <v>74</v>
      </c>
      <c r="AU39" s="1">
        <v>79</v>
      </c>
      <c r="AV39" s="7">
        <v>4.3</v>
      </c>
      <c r="AW39" s="1">
        <v>450</v>
      </c>
      <c r="AX39" s="1">
        <v>1000</v>
      </c>
      <c r="AY39" s="2">
        <v>33</v>
      </c>
      <c r="AZ39" s="3">
        <v>309</v>
      </c>
      <c r="BA39" s="2">
        <v>65</v>
      </c>
      <c r="BB39" s="3">
        <v>0</v>
      </c>
      <c r="BC39" s="4">
        <v>0</v>
      </c>
      <c r="BD39" s="3">
        <v>4350</v>
      </c>
      <c r="BE39" s="1">
        <v>27</v>
      </c>
      <c r="BF39" s="1">
        <v>32</v>
      </c>
      <c r="BG39" s="1">
        <v>2</v>
      </c>
      <c r="BH39" s="4">
        <v>97.5</v>
      </c>
      <c r="BI39" s="3">
        <v>600</v>
      </c>
      <c r="BJ39" s="7">
        <v>98</v>
      </c>
      <c r="BK39" s="1">
        <v>1607</v>
      </c>
      <c r="BL39" s="1">
        <v>158</v>
      </c>
      <c r="BM39" s="2">
        <v>100</v>
      </c>
      <c r="BN39" s="3">
        <v>380</v>
      </c>
      <c r="BO39" s="1">
        <v>1411</v>
      </c>
      <c r="BP39" s="2">
        <v>153</v>
      </c>
      <c r="BQ39" s="3">
        <v>370</v>
      </c>
      <c r="BR39" s="1">
        <v>1376</v>
      </c>
      <c r="BS39" s="2">
        <v>129</v>
      </c>
      <c r="BT39" s="6">
        <v>1200</v>
      </c>
      <c r="BU39" s="278">
        <v>423</v>
      </c>
      <c r="BV39" s="272">
        <f t="shared" si="23"/>
        <v>0.75</v>
      </c>
      <c r="BW39" s="272">
        <f t="shared" si="24"/>
        <v>0.76923076923076927</v>
      </c>
      <c r="BX39" s="282">
        <f t="shared" si="25"/>
        <v>0.49367088607594939</v>
      </c>
      <c r="BY39" s="282">
        <f t="shared" si="26"/>
        <v>0.50632911392405067</v>
      </c>
      <c r="BZ39" s="3">
        <v>3.5</v>
      </c>
      <c r="CA39" s="1">
        <v>3</v>
      </c>
      <c r="CB39" s="1">
        <v>28</v>
      </c>
      <c r="CC39" s="4">
        <v>1.8</v>
      </c>
      <c r="CD39" s="7" t="s">
        <v>163</v>
      </c>
      <c r="CE39" s="7">
        <v>34</v>
      </c>
      <c r="CF39" s="1">
        <f t="shared" si="27"/>
        <v>15.6</v>
      </c>
      <c r="CG39" s="1">
        <f t="shared" si="28"/>
        <v>4225</v>
      </c>
      <c r="CH39" s="1">
        <f t="shared" si="34"/>
        <v>3.9</v>
      </c>
      <c r="CI39" s="1">
        <v>25</v>
      </c>
      <c r="CJ39" s="189">
        <f t="shared" si="29"/>
        <v>0.92307692307692302</v>
      </c>
      <c r="CK39" s="3" t="s">
        <v>165</v>
      </c>
      <c r="CL39" s="7">
        <v>39</v>
      </c>
      <c r="CM39" s="1">
        <v>50</v>
      </c>
      <c r="CN39" s="2">
        <v>109</v>
      </c>
      <c r="CO39" s="2">
        <f t="shared" si="36"/>
        <v>4225</v>
      </c>
      <c r="CP39" s="2">
        <f t="shared" si="37"/>
        <v>54.5</v>
      </c>
      <c r="CQ39" s="190">
        <f t="shared" si="38"/>
        <v>12.899408284023668</v>
      </c>
      <c r="CR39" s="8">
        <v>40</v>
      </c>
      <c r="CS39" s="8">
        <v>2</v>
      </c>
      <c r="CT39" s="8">
        <v>200</v>
      </c>
      <c r="CU39" s="6">
        <v>36</v>
      </c>
      <c r="CV39" s="6">
        <v>53</v>
      </c>
      <c r="CW39" s="6">
        <v>0</v>
      </c>
      <c r="CX39" s="3" t="s">
        <v>203</v>
      </c>
      <c r="CY39" s="2">
        <v>2000</v>
      </c>
      <c r="CZ39" s="212">
        <f t="shared" si="13"/>
        <v>499.50486580177397</v>
      </c>
      <c r="DA39" s="212">
        <f t="shared" si="14"/>
        <v>527.25513612409475</v>
      </c>
      <c r="DB39" s="3"/>
      <c r="DC39" s="2"/>
      <c r="DD39" s="3" t="s">
        <v>168</v>
      </c>
      <c r="DE39" s="2">
        <v>8.33</v>
      </c>
      <c r="DF39" s="8">
        <v>25</v>
      </c>
      <c r="DG39" s="3" t="s">
        <v>185</v>
      </c>
      <c r="DH39" s="2">
        <v>3.15</v>
      </c>
      <c r="DI39" s="8">
        <v>15</v>
      </c>
      <c r="DJ39" s="3" t="s">
        <v>171</v>
      </c>
      <c r="DK39" s="1">
        <v>106</v>
      </c>
      <c r="DL39" s="212">
        <f t="shared" si="30"/>
        <v>26.47375788749402</v>
      </c>
      <c r="DM39" s="212">
        <f t="shared" si="15"/>
        <v>27.944522214577024</v>
      </c>
      <c r="DN39" s="303"/>
      <c r="DO39" s="212"/>
      <c r="DP39" s="3"/>
      <c r="DQ39" s="2"/>
      <c r="DR39" s="3"/>
      <c r="DS39" s="2"/>
      <c r="DT39" s="155"/>
      <c r="DU39" s="156"/>
      <c r="DV39" s="155"/>
      <c r="DW39" s="157"/>
      <c r="DX39" s="348">
        <f t="shared" si="31"/>
        <v>282</v>
      </c>
      <c r="DY39" s="349">
        <f t="shared" si="16"/>
        <v>70.430186078050127</v>
      </c>
      <c r="DZ39" s="240">
        <f t="shared" si="17"/>
        <v>74.342974193497369</v>
      </c>
      <c r="EA39" s="1">
        <v>5.14</v>
      </c>
      <c r="EB39" s="19">
        <f t="shared" si="18"/>
        <v>1.283727505110559</v>
      </c>
      <c r="EC39" s="350">
        <f t="shared" si="19"/>
        <v>1.3550456998389235</v>
      </c>
      <c r="ED39" s="4">
        <v>390</v>
      </c>
      <c r="EE39" s="117"/>
    </row>
    <row r="40" spans="1:135" s="118" customFormat="1" ht="20.100000000000001" customHeight="1">
      <c r="A40" s="161">
        <v>42224</v>
      </c>
      <c r="B40" s="228">
        <v>0.73152777777777767</v>
      </c>
      <c r="C40" s="7">
        <v>2</v>
      </c>
      <c r="D40" s="1" t="s">
        <v>132</v>
      </c>
      <c r="E40" s="1" t="s">
        <v>134</v>
      </c>
      <c r="F40" s="1" t="s">
        <v>145</v>
      </c>
      <c r="G40" s="4" t="s">
        <v>145</v>
      </c>
      <c r="H40" s="3" t="s">
        <v>175</v>
      </c>
      <c r="I40" s="1">
        <v>21</v>
      </c>
      <c r="J40" s="1" t="s">
        <v>219</v>
      </c>
      <c r="K40" s="19">
        <v>10.8</v>
      </c>
      <c r="L40" s="1"/>
      <c r="M40" s="1">
        <v>80</v>
      </c>
      <c r="N40" s="1">
        <v>2700</v>
      </c>
      <c r="O40" s="297" t="s">
        <v>239</v>
      </c>
      <c r="P40" s="1">
        <v>1320</v>
      </c>
      <c r="Q40" s="22">
        <f t="shared" si="6"/>
        <v>1177.44</v>
      </c>
      <c r="R40" s="116">
        <f t="shared" si="20"/>
        <v>4.2281870399999999</v>
      </c>
      <c r="S40" s="17">
        <f t="shared" si="7"/>
        <v>4.0056508800000001</v>
      </c>
      <c r="T40" s="3">
        <v>879</v>
      </c>
      <c r="U40" s="1">
        <v>1006</v>
      </c>
      <c r="V40" s="1">
        <v>0.98799999999999999</v>
      </c>
      <c r="W40" s="22">
        <f t="shared" si="21"/>
        <v>1304.1600000000001</v>
      </c>
      <c r="X40" s="1">
        <v>9.9</v>
      </c>
      <c r="Y40" s="1">
        <v>236</v>
      </c>
      <c r="Z40" s="1">
        <v>15</v>
      </c>
      <c r="AA40" s="1">
        <v>10</v>
      </c>
      <c r="AB40" s="4">
        <v>6</v>
      </c>
      <c r="AC40" s="7">
        <v>4.2</v>
      </c>
      <c r="AD40" s="199">
        <v>-26</v>
      </c>
      <c r="AE40" s="199">
        <v>-30</v>
      </c>
      <c r="AF40" s="199">
        <v>-29</v>
      </c>
      <c r="AG40" s="199">
        <v>-31</v>
      </c>
      <c r="AH40" s="240">
        <f t="shared" si="32"/>
        <v>-116</v>
      </c>
      <c r="AI40" s="237">
        <f t="shared" si="33"/>
        <v>0</v>
      </c>
      <c r="AJ40" s="1">
        <v>50</v>
      </c>
      <c r="AK40" s="1">
        <v>0</v>
      </c>
      <c r="AL40" s="1">
        <v>100</v>
      </c>
      <c r="AM40" s="1">
        <v>100</v>
      </c>
      <c r="AN40" s="1">
        <v>3</v>
      </c>
      <c r="AO40" s="1">
        <v>20</v>
      </c>
      <c r="AP40" s="3">
        <v>1700</v>
      </c>
      <c r="AQ40" s="7">
        <v>1700</v>
      </c>
      <c r="AR40" s="22">
        <f t="shared" si="35"/>
        <v>0</v>
      </c>
      <c r="AS40" s="270">
        <f t="shared" si="22"/>
        <v>0</v>
      </c>
      <c r="AT40" s="1">
        <v>78</v>
      </c>
      <c r="AU40" s="1">
        <v>79</v>
      </c>
      <c r="AV40" s="7">
        <v>4.3</v>
      </c>
      <c r="AW40" s="1">
        <v>510</v>
      </c>
      <c r="AX40" s="1">
        <v>1000</v>
      </c>
      <c r="AY40" s="2">
        <v>35</v>
      </c>
      <c r="AZ40" s="3">
        <v>333</v>
      </c>
      <c r="BA40" s="2">
        <v>65</v>
      </c>
      <c r="BB40" s="3">
        <v>0</v>
      </c>
      <c r="BC40" s="4">
        <v>0</v>
      </c>
      <c r="BD40" s="3">
        <v>4630</v>
      </c>
      <c r="BE40" s="1">
        <v>27</v>
      </c>
      <c r="BF40" s="1">
        <v>20</v>
      </c>
      <c r="BG40" s="1">
        <v>2</v>
      </c>
      <c r="BH40" s="4">
        <v>97.5</v>
      </c>
      <c r="BI40" s="3">
        <v>600</v>
      </c>
      <c r="BJ40" s="7">
        <v>98</v>
      </c>
      <c r="BK40" s="1">
        <v>1616</v>
      </c>
      <c r="BL40" s="1">
        <v>158</v>
      </c>
      <c r="BM40" s="2">
        <v>100</v>
      </c>
      <c r="BN40" s="3">
        <v>410</v>
      </c>
      <c r="BO40" s="1">
        <v>1551</v>
      </c>
      <c r="BP40" s="2">
        <v>181</v>
      </c>
      <c r="BQ40" s="3">
        <v>400</v>
      </c>
      <c r="BR40" s="1">
        <v>1497</v>
      </c>
      <c r="BS40" s="2">
        <v>156</v>
      </c>
      <c r="BT40" s="6">
        <v>1200</v>
      </c>
      <c r="BU40" s="278">
        <v>518</v>
      </c>
      <c r="BV40" s="272">
        <f t="shared" si="23"/>
        <v>0.81</v>
      </c>
      <c r="BW40" s="272">
        <f t="shared" si="24"/>
        <v>0.76923076923076927</v>
      </c>
      <c r="BX40" s="282">
        <f t="shared" si="25"/>
        <v>0.51290793960058456</v>
      </c>
      <c r="BY40" s="282">
        <f t="shared" si="26"/>
        <v>0.48709206039941549</v>
      </c>
      <c r="BZ40" s="3">
        <v>3.5</v>
      </c>
      <c r="CA40" s="1">
        <v>3</v>
      </c>
      <c r="CB40" s="1">
        <v>28</v>
      </c>
      <c r="CC40" s="4">
        <v>1.8</v>
      </c>
      <c r="CD40" s="7" t="s">
        <v>163</v>
      </c>
      <c r="CE40" s="7">
        <v>47</v>
      </c>
      <c r="CF40" s="1">
        <f t="shared" si="27"/>
        <v>15.6</v>
      </c>
      <c r="CG40" s="1">
        <f t="shared" si="28"/>
        <v>4461.5999999999995</v>
      </c>
      <c r="CH40" s="1">
        <f t="shared" si="34"/>
        <v>5.9279999999999999</v>
      </c>
      <c r="CI40" s="1">
        <v>38</v>
      </c>
      <c r="CJ40" s="189">
        <f t="shared" si="29"/>
        <v>1.328671328671329</v>
      </c>
      <c r="CK40" s="3" t="s">
        <v>165</v>
      </c>
      <c r="CL40" s="7">
        <v>40</v>
      </c>
      <c r="CM40" s="1">
        <v>54</v>
      </c>
      <c r="CN40" s="2">
        <v>109</v>
      </c>
      <c r="CO40" s="2">
        <f t="shared" si="36"/>
        <v>4461.5999999999995</v>
      </c>
      <c r="CP40" s="2">
        <f t="shared" si="37"/>
        <v>58.86</v>
      </c>
      <c r="CQ40" s="190">
        <f t="shared" si="38"/>
        <v>13.192576654115117</v>
      </c>
      <c r="CR40" s="8">
        <v>40</v>
      </c>
      <c r="CS40" s="8">
        <v>2</v>
      </c>
      <c r="CT40" s="8">
        <v>200</v>
      </c>
      <c r="CU40" s="6">
        <v>36</v>
      </c>
      <c r="CV40" s="6">
        <v>52</v>
      </c>
      <c r="CW40" s="6">
        <v>0</v>
      </c>
      <c r="CX40" s="3" t="s">
        <v>203</v>
      </c>
      <c r="CY40" s="2">
        <v>2000</v>
      </c>
      <c r="CZ40" s="212">
        <f t="shared" si="13"/>
        <v>473.01597140319507</v>
      </c>
      <c r="DA40" s="212">
        <f t="shared" si="14"/>
        <v>499.29463648115035</v>
      </c>
      <c r="DB40" s="3"/>
      <c r="DC40" s="2"/>
      <c r="DD40" s="3" t="s">
        <v>168</v>
      </c>
      <c r="DE40" s="2">
        <v>8.33</v>
      </c>
      <c r="DF40" s="8">
        <v>25</v>
      </c>
      <c r="DG40" s="3" t="s">
        <v>185</v>
      </c>
      <c r="DH40" s="2">
        <v>3.15</v>
      </c>
      <c r="DI40" s="8">
        <v>15</v>
      </c>
      <c r="DJ40" s="3" t="s">
        <v>171</v>
      </c>
      <c r="DK40" s="1">
        <v>115</v>
      </c>
      <c r="DL40" s="212">
        <f t="shared" si="30"/>
        <v>27.198418355683717</v>
      </c>
      <c r="DM40" s="212">
        <f t="shared" si="15"/>
        <v>28.709441597666142</v>
      </c>
      <c r="DN40" s="303"/>
      <c r="DO40" s="212"/>
      <c r="DP40" s="3"/>
      <c r="DQ40" s="2"/>
      <c r="DR40" s="3"/>
      <c r="DS40" s="2"/>
      <c r="DT40" s="155"/>
      <c r="DU40" s="156"/>
      <c r="DV40" s="155"/>
      <c r="DW40" s="157"/>
      <c r="DX40" s="348">
        <f t="shared" si="31"/>
        <v>337</v>
      </c>
      <c r="DY40" s="349">
        <f t="shared" si="16"/>
        <v>79.70319118143837</v>
      </c>
      <c r="DZ40" s="240">
        <f t="shared" si="17"/>
        <v>84.131146247073829</v>
      </c>
      <c r="EA40" s="1">
        <v>5.13</v>
      </c>
      <c r="EB40" s="19">
        <f t="shared" si="18"/>
        <v>1.2132859666491953</v>
      </c>
      <c r="EC40" s="350">
        <f t="shared" si="19"/>
        <v>1.2806907425741505</v>
      </c>
      <c r="ED40" s="4">
        <v>385</v>
      </c>
      <c r="EE40" s="117"/>
    </row>
    <row r="41" spans="1:135" s="121" customFormat="1" ht="20.100000000000001" customHeight="1">
      <c r="A41" s="162">
        <v>42224</v>
      </c>
      <c r="B41" s="229">
        <v>1</v>
      </c>
      <c r="C41" s="15">
        <v>1</v>
      </c>
      <c r="D41" s="9" t="s">
        <v>131</v>
      </c>
      <c r="E41" s="9" t="s">
        <v>135</v>
      </c>
      <c r="F41" s="9" t="s">
        <v>138</v>
      </c>
      <c r="G41" s="12" t="s">
        <v>144</v>
      </c>
      <c r="H41" s="11" t="s">
        <v>175</v>
      </c>
      <c r="I41" s="9">
        <v>32</v>
      </c>
      <c r="J41" s="9" t="s">
        <v>219</v>
      </c>
      <c r="K41" s="20">
        <v>12.7</v>
      </c>
      <c r="L41" s="9"/>
      <c r="M41" s="9">
        <v>80</v>
      </c>
      <c r="N41" s="9">
        <v>2700</v>
      </c>
      <c r="O41" s="298" t="s">
        <v>239</v>
      </c>
      <c r="P41" s="9">
        <v>900</v>
      </c>
      <c r="Q41" s="24">
        <f t="shared" si="6"/>
        <v>785.69999999999993</v>
      </c>
      <c r="R41" s="119">
        <f t="shared" si="20"/>
        <v>4.2993503999999998</v>
      </c>
      <c r="S41" s="18">
        <f t="shared" si="7"/>
        <v>4.0730687999999997</v>
      </c>
      <c r="T41" s="11">
        <v>613</v>
      </c>
      <c r="U41" s="9">
        <v>1006</v>
      </c>
      <c r="V41" s="9">
        <v>0.98799999999999999</v>
      </c>
      <c r="W41" s="24">
        <f t="shared" si="21"/>
        <v>889.2</v>
      </c>
      <c r="X41" s="9">
        <v>9.3000000000000007</v>
      </c>
      <c r="Y41" s="9">
        <v>112</v>
      </c>
      <c r="Z41" s="9">
        <v>15</v>
      </c>
      <c r="AA41" s="9">
        <v>10</v>
      </c>
      <c r="AB41" s="12">
        <v>5.9</v>
      </c>
      <c r="AC41" s="15">
        <v>4.5999999999999996</v>
      </c>
      <c r="AD41" s="200">
        <v>-27</v>
      </c>
      <c r="AE41" s="200">
        <v>-30</v>
      </c>
      <c r="AF41" s="200">
        <v>-29</v>
      </c>
      <c r="AG41" s="200">
        <v>-30</v>
      </c>
      <c r="AH41" s="241">
        <f t="shared" si="32"/>
        <v>-116</v>
      </c>
      <c r="AI41" s="239">
        <f t="shared" si="33"/>
        <v>0</v>
      </c>
      <c r="AJ41" s="9">
        <v>50</v>
      </c>
      <c r="AK41" s="9">
        <v>0</v>
      </c>
      <c r="AL41" s="9">
        <v>100</v>
      </c>
      <c r="AM41" s="9">
        <v>100</v>
      </c>
      <c r="AN41" s="9">
        <v>3</v>
      </c>
      <c r="AO41" s="9">
        <v>20</v>
      </c>
      <c r="AP41" s="11">
        <v>1730</v>
      </c>
      <c r="AQ41" s="15">
        <v>1730</v>
      </c>
      <c r="AR41" s="24">
        <f t="shared" si="35"/>
        <v>0</v>
      </c>
      <c r="AS41" s="271">
        <f t="shared" si="22"/>
        <v>0</v>
      </c>
      <c r="AT41" s="9">
        <v>74</v>
      </c>
      <c r="AU41" s="9">
        <v>80</v>
      </c>
      <c r="AV41" s="15">
        <v>4.3</v>
      </c>
      <c r="AW41" s="9">
        <v>600</v>
      </c>
      <c r="AX41" s="9">
        <v>900</v>
      </c>
      <c r="AY41" s="10">
        <v>40</v>
      </c>
      <c r="AZ41" s="11">
        <v>195</v>
      </c>
      <c r="BA41" s="10">
        <v>33</v>
      </c>
      <c r="BB41" s="11">
        <v>0</v>
      </c>
      <c r="BC41" s="12">
        <v>0</v>
      </c>
      <c r="BD41" s="11">
        <v>4550</v>
      </c>
      <c r="BE41" s="9">
        <v>24</v>
      </c>
      <c r="BF41" s="9">
        <v>17</v>
      </c>
      <c r="BG41" s="9">
        <v>1.5</v>
      </c>
      <c r="BH41" s="12">
        <v>97</v>
      </c>
      <c r="BI41" s="11">
        <v>550</v>
      </c>
      <c r="BJ41" s="15">
        <v>101</v>
      </c>
      <c r="BK41" s="9">
        <v>1609</v>
      </c>
      <c r="BL41" s="9">
        <v>154</v>
      </c>
      <c r="BM41" s="10">
        <v>111</v>
      </c>
      <c r="BN41" s="11">
        <v>370</v>
      </c>
      <c r="BO41" s="9">
        <v>1377</v>
      </c>
      <c r="BP41" s="10">
        <v>152</v>
      </c>
      <c r="BQ41" s="11">
        <v>360</v>
      </c>
      <c r="BR41" s="9">
        <v>1340</v>
      </c>
      <c r="BS41" s="10">
        <v>121</v>
      </c>
      <c r="BT41" s="14">
        <v>1200</v>
      </c>
      <c r="BU41" s="279">
        <v>356</v>
      </c>
      <c r="BV41" s="273">
        <f t="shared" si="23"/>
        <v>0.73</v>
      </c>
      <c r="BW41" s="273">
        <f t="shared" si="24"/>
        <v>0.70512820512820518</v>
      </c>
      <c r="BX41" s="283">
        <f t="shared" si="25"/>
        <v>0.50866535644095046</v>
      </c>
      <c r="BY41" s="283">
        <f t="shared" si="26"/>
        <v>0.49133464355904949</v>
      </c>
      <c r="BZ41" s="11">
        <v>3.5</v>
      </c>
      <c r="CA41" s="9">
        <v>3</v>
      </c>
      <c r="CB41" s="9">
        <v>27</v>
      </c>
      <c r="CC41" s="12">
        <v>1.8</v>
      </c>
      <c r="CD41" s="15" t="s">
        <v>163</v>
      </c>
      <c r="CE41" s="15">
        <v>42</v>
      </c>
      <c r="CF41" s="9">
        <f t="shared" si="27"/>
        <v>15.6</v>
      </c>
      <c r="CG41" s="9">
        <f t="shared" si="28"/>
        <v>3042</v>
      </c>
      <c r="CH41" s="9">
        <f t="shared" si="34"/>
        <v>5.7719999999999994</v>
      </c>
      <c r="CI41" s="9">
        <v>37</v>
      </c>
      <c r="CJ41" s="296">
        <f t="shared" si="29"/>
        <v>1.8974358974358971</v>
      </c>
      <c r="CK41" s="11" t="s">
        <v>165</v>
      </c>
      <c r="CL41" s="15">
        <v>22</v>
      </c>
      <c r="CM41" s="9">
        <v>30</v>
      </c>
      <c r="CN41" s="10">
        <v>109</v>
      </c>
      <c r="CO41" s="10">
        <f t="shared" si="36"/>
        <v>3042</v>
      </c>
      <c r="CP41" s="10">
        <f t="shared" si="37"/>
        <v>32.700000000000003</v>
      </c>
      <c r="CQ41" s="191">
        <f t="shared" si="38"/>
        <v>10.749506903353058</v>
      </c>
      <c r="CR41" s="16">
        <v>40</v>
      </c>
      <c r="CS41" s="16">
        <v>2</v>
      </c>
      <c r="CT41" s="16">
        <v>200</v>
      </c>
      <c r="CU41" s="14">
        <v>24</v>
      </c>
      <c r="CV41" s="14">
        <v>50</v>
      </c>
      <c r="CW41" s="14">
        <v>0</v>
      </c>
      <c r="CX41" s="11" t="s">
        <v>203</v>
      </c>
      <c r="CY41" s="10">
        <v>2000</v>
      </c>
      <c r="CZ41" s="213">
        <f t="shared" si="13"/>
        <v>465.18655469440222</v>
      </c>
      <c r="DA41" s="213">
        <f t="shared" si="14"/>
        <v>491.03025217742459</v>
      </c>
      <c r="DB41" s="11"/>
      <c r="DC41" s="10"/>
      <c r="DD41" s="11" t="s">
        <v>168</v>
      </c>
      <c r="DE41" s="10">
        <v>8.33</v>
      </c>
      <c r="DF41" s="16">
        <v>25</v>
      </c>
      <c r="DG41" s="11" t="s">
        <v>185</v>
      </c>
      <c r="DH41" s="10">
        <v>3.15</v>
      </c>
      <c r="DI41" s="16">
        <v>15</v>
      </c>
      <c r="DJ41" s="11" t="s">
        <v>171</v>
      </c>
      <c r="DK41" s="9">
        <v>100</v>
      </c>
      <c r="DL41" s="213">
        <f t="shared" si="30"/>
        <v>23.259327734720113</v>
      </c>
      <c r="DM41" s="213">
        <f t="shared" si="15"/>
        <v>24.551512608871228</v>
      </c>
      <c r="DN41" s="304"/>
      <c r="DO41" s="213"/>
      <c r="DP41" s="11"/>
      <c r="DQ41" s="10"/>
      <c r="DR41" s="11"/>
      <c r="DS41" s="10"/>
      <c r="DT41" s="158"/>
      <c r="DU41" s="159"/>
      <c r="DV41" s="158"/>
      <c r="DW41" s="160"/>
      <c r="DX41" s="351">
        <f t="shared" si="31"/>
        <v>273</v>
      </c>
      <c r="DY41" s="352">
        <f t="shared" si="16"/>
        <v>63.497964715785905</v>
      </c>
      <c r="DZ41" s="241">
        <f t="shared" si="17"/>
        <v>67.025629422218458</v>
      </c>
      <c r="EA41" s="9"/>
      <c r="EB41" s="20">
        <f t="shared" si="18"/>
        <v>0</v>
      </c>
      <c r="EC41" s="353">
        <f t="shared" si="19"/>
        <v>0</v>
      </c>
      <c r="ED41" s="12"/>
      <c r="EE41" s="120"/>
    </row>
    <row r="42" spans="1:135" s="121" customFormat="1" ht="20.100000000000001" hidden="1" customHeight="1">
      <c r="A42" s="162">
        <v>42224</v>
      </c>
      <c r="B42" s="229"/>
      <c r="C42" s="15">
        <v>1</v>
      </c>
      <c r="D42" s="9"/>
      <c r="E42" s="9"/>
      <c r="F42" s="9"/>
      <c r="G42" s="12"/>
      <c r="H42" s="11"/>
      <c r="I42" s="9"/>
      <c r="J42" s="9"/>
      <c r="K42" s="20"/>
      <c r="L42" s="9"/>
      <c r="M42" s="9"/>
      <c r="N42" s="9"/>
      <c r="O42" s="298"/>
      <c r="P42" s="9"/>
      <c r="Q42" s="24">
        <f t="shared" si="6"/>
        <v>0</v>
      </c>
      <c r="R42" s="119">
        <f t="shared" si="20"/>
        <v>0</v>
      </c>
      <c r="S42" s="18">
        <f t="shared" si="7"/>
        <v>0</v>
      </c>
      <c r="T42" s="11"/>
      <c r="U42" s="9"/>
      <c r="V42" s="9"/>
      <c r="W42" s="24">
        <f t="shared" si="21"/>
        <v>0</v>
      </c>
      <c r="X42" s="9"/>
      <c r="Y42" s="9"/>
      <c r="Z42" s="9"/>
      <c r="AA42" s="9"/>
      <c r="AB42" s="12"/>
      <c r="AC42" s="15"/>
      <c r="AD42" s="200"/>
      <c r="AE42" s="200"/>
      <c r="AF42" s="200"/>
      <c r="AG42" s="200"/>
      <c r="AH42" s="241">
        <f t="shared" si="32"/>
        <v>0</v>
      </c>
      <c r="AI42" s="239" t="e">
        <f t="shared" si="33"/>
        <v>#DIV/0!</v>
      </c>
      <c r="AJ42" s="9"/>
      <c r="AK42" s="9"/>
      <c r="AL42" s="9"/>
      <c r="AM42" s="9"/>
      <c r="AN42" s="9"/>
      <c r="AO42" s="9"/>
      <c r="AP42" s="11"/>
      <c r="AQ42" s="15"/>
      <c r="AR42" s="24">
        <f t="shared" si="35"/>
        <v>0</v>
      </c>
      <c r="AS42" s="271" t="e">
        <f t="shared" si="22"/>
        <v>#DIV/0!</v>
      </c>
      <c r="AT42" s="9"/>
      <c r="AU42" s="9"/>
      <c r="AV42" s="15"/>
      <c r="AW42" s="9"/>
      <c r="AX42" s="9"/>
      <c r="AY42" s="10"/>
      <c r="AZ42" s="11"/>
      <c r="BA42" s="10"/>
      <c r="BB42" s="11"/>
      <c r="BC42" s="12"/>
      <c r="BD42" s="11"/>
      <c r="BE42" s="9"/>
      <c r="BF42" s="9"/>
      <c r="BG42" s="9"/>
      <c r="BH42" s="12"/>
      <c r="BI42" s="11"/>
      <c r="BJ42" s="15"/>
      <c r="BK42" s="9"/>
      <c r="BL42" s="9"/>
      <c r="BM42" s="10"/>
      <c r="BN42" s="11"/>
      <c r="BO42" s="9"/>
      <c r="BP42" s="10"/>
      <c r="BQ42" s="11"/>
      <c r="BR42" s="9"/>
      <c r="BS42" s="10"/>
      <c r="BT42" s="14"/>
      <c r="BU42" s="279"/>
      <c r="BV42" s="273">
        <f t="shared" si="23"/>
        <v>0</v>
      </c>
      <c r="BW42" s="273">
        <f t="shared" si="24"/>
        <v>0</v>
      </c>
      <c r="BX42" s="283" t="e">
        <f t="shared" si="25"/>
        <v>#DIV/0!</v>
      </c>
      <c r="BY42" s="283" t="e">
        <f t="shared" si="26"/>
        <v>#DIV/0!</v>
      </c>
      <c r="BZ42" s="11"/>
      <c r="CA42" s="9"/>
      <c r="CB42" s="9"/>
      <c r="CC42" s="12"/>
      <c r="CD42" s="15"/>
      <c r="CE42" s="15"/>
      <c r="CF42" s="9" t="e">
        <f t="shared" si="27"/>
        <v>#N/A</v>
      </c>
      <c r="CG42" s="9">
        <f t="shared" si="28"/>
        <v>0</v>
      </c>
      <c r="CH42" s="9" t="e">
        <f t="shared" si="34"/>
        <v>#N/A</v>
      </c>
      <c r="CI42" s="9"/>
      <c r="CJ42" s="296" t="e">
        <f t="shared" si="29"/>
        <v>#N/A</v>
      </c>
      <c r="CK42" s="11"/>
      <c r="CL42" s="15"/>
      <c r="CM42" s="9"/>
      <c r="CN42" s="10">
        <v>109</v>
      </c>
      <c r="CO42" s="10">
        <f t="shared" si="36"/>
        <v>0</v>
      </c>
      <c r="CP42" s="10">
        <f t="shared" si="37"/>
        <v>0</v>
      </c>
      <c r="CQ42" s="191" t="e">
        <f t="shared" si="38"/>
        <v>#DIV/0!</v>
      </c>
      <c r="CR42" s="16"/>
      <c r="CS42" s="16"/>
      <c r="CT42" s="16"/>
      <c r="CU42" s="14"/>
      <c r="CV42" s="14"/>
      <c r="CW42" s="14"/>
      <c r="CX42" s="11"/>
      <c r="CY42" s="10"/>
      <c r="CZ42" s="213" t="e">
        <f t="shared" si="13"/>
        <v>#DIV/0!</v>
      </c>
      <c r="DA42" s="213" t="e">
        <f t="shared" si="14"/>
        <v>#DIV/0!</v>
      </c>
      <c r="DB42" s="11"/>
      <c r="DC42" s="10"/>
      <c r="DD42" s="11"/>
      <c r="DE42" s="10"/>
      <c r="DF42" s="16"/>
      <c r="DG42" s="11"/>
      <c r="DH42" s="10"/>
      <c r="DI42" s="16"/>
      <c r="DJ42" s="11"/>
      <c r="DK42" s="9"/>
      <c r="DL42" s="213" t="e">
        <f t="shared" si="30"/>
        <v>#DIV/0!</v>
      </c>
      <c r="DM42" s="213" t="e">
        <f t="shared" si="15"/>
        <v>#DIV/0!</v>
      </c>
      <c r="DN42" s="304"/>
      <c r="DO42" s="213"/>
      <c r="DP42" s="11"/>
      <c r="DQ42" s="10"/>
      <c r="DR42" s="11"/>
      <c r="DS42" s="10"/>
      <c r="DT42" s="158"/>
      <c r="DU42" s="159"/>
      <c r="DV42" s="158"/>
      <c r="DW42" s="160"/>
      <c r="DX42" s="351">
        <f t="shared" si="31"/>
        <v>0</v>
      </c>
      <c r="DY42" s="352" t="e">
        <f t="shared" si="16"/>
        <v>#DIV/0!</v>
      </c>
      <c r="DZ42" s="241" t="e">
        <f t="shared" si="17"/>
        <v>#DIV/0!</v>
      </c>
      <c r="EA42" s="9"/>
      <c r="EB42" s="20" t="e">
        <f t="shared" si="18"/>
        <v>#DIV/0!</v>
      </c>
      <c r="EC42" s="353" t="e">
        <f t="shared" si="19"/>
        <v>#DIV/0!</v>
      </c>
      <c r="ED42" s="12"/>
      <c r="EE42" s="120"/>
    </row>
    <row r="43" spans="1:135" s="118" customFormat="1" ht="20.100000000000001" customHeight="1">
      <c r="A43" s="161">
        <v>42225</v>
      </c>
      <c r="B43" s="228">
        <v>0.41666666666666702</v>
      </c>
      <c r="C43" s="7">
        <v>3</v>
      </c>
      <c r="D43" s="1" t="s">
        <v>130</v>
      </c>
      <c r="E43" s="1" t="s">
        <v>136</v>
      </c>
      <c r="F43" s="1" t="s">
        <v>141</v>
      </c>
      <c r="G43" s="4" t="s">
        <v>142</v>
      </c>
      <c r="H43" s="3" t="s">
        <v>175</v>
      </c>
      <c r="I43" s="1">
        <v>32</v>
      </c>
      <c r="J43" s="1" t="s">
        <v>219</v>
      </c>
      <c r="K43" s="19">
        <v>12.7</v>
      </c>
      <c r="L43" s="1"/>
      <c r="M43" s="1">
        <v>80</v>
      </c>
      <c r="N43" s="1">
        <v>2700</v>
      </c>
      <c r="O43" s="297" t="s">
        <v>239</v>
      </c>
      <c r="P43" s="1">
        <v>900</v>
      </c>
      <c r="Q43" s="22">
        <f t="shared" si="6"/>
        <v>785.69999999999993</v>
      </c>
      <c r="R43" s="116">
        <f t="shared" si="20"/>
        <v>4.2993503999999998</v>
      </c>
      <c r="S43" s="17">
        <f t="shared" si="7"/>
        <v>4.0730687999999997</v>
      </c>
      <c r="T43" s="3">
        <v>610</v>
      </c>
      <c r="U43" s="1">
        <v>1006</v>
      </c>
      <c r="V43" s="1">
        <v>0.98799999999999999</v>
      </c>
      <c r="W43" s="22">
        <f t="shared" si="21"/>
        <v>889.2</v>
      </c>
      <c r="X43" s="1">
        <v>9.4</v>
      </c>
      <c r="Y43" s="1">
        <v>112</v>
      </c>
      <c r="Z43" s="1">
        <v>15</v>
      </c>
      <c r="AA43" s="1">
        <v>10</v>
      </c>
      <c r="AB43" s="4">
        <v>5.9</v>
      </c>
      <c r="AC43" s="7">
        <v>4.5999999999999996</v>
      </c>
      <c r="AD43" s="199">
        <v>-27</v>
      </c>
      <c r="AE43" s="199">
        <v>-30</v>
      </c>
      <c r="AF43" s="199">
        <v>-29</v>
      </c>
      <c r="AG43" s="199">
        <v>-30</v>
      </c>
      <c r="AH43" s="240">
        <f t="shared" si="32"/>
        <v>-116</v>
      </c>
      <c r="AI43" s="237">
        <f t="shared" si="33"/>
        <v>1</v>
      </c>
      <c r="AJ43" s="1">
        <v>50</v>
      </c>
      <c r="AK43" s="1">
        <v>0</v>
      </c>
      <c r="AL43" s="1">
        <v>100</v>
      </c>
      <c r="AM43" s="1">
        <v>100</v>
      </c>
      <c r="AN43" s="1">
        <v>3</v>
      </c>
      <c r="AO43" s="1">
        <v>20</v>
      </c>
      <c r="AP43" s="3">
        <v>1715</v>
      </c>
      <c r="AQ43" s="7">
        <v>1715</v>
      </c>
      <c r="AR43" s="22">
        <f t="shared" si="35"/>
        <v>0</v>
      </c>
      <c r="AS43" s="270">
        <f t="shared" si="22"/>
        <v>0</v>
      </c>
      <c r="AT43" s="1">
        <v>73.5</v>
      </c>
      <c r="AU43" s="1">
        <v>80</v>
      </c>
      <c r="AV43" s="7">
        <v>4.3</v>
      </c>
      <c r="AW43" s="1">
        <v>600</v>
      </c>
      <c r="AX43" s="1">
        <v>950</v>
      </c>
      <c r="AY43" s="2">
        <v>42</v>
      </c>
      <c r="AZ43" s="3">
        <v>195</v>
      </c>
      <c r="BA43" s="2">
        <v>34</v>
      </c>
      <c r="BB43" s="3">
        <v>0</v>
      </c>
      <c r="BC43" s="4">
        <v>0</v>
      </c>
      <c r="BD43" s="3">
        <v>4450</v>
      </c>
      <c r="BE43" s="1">
        <v>24</v>
      </c>
      <c r="BF43" s="1">
        <v>17</v>
      </c>
      <c r="BG43" s="1">
        <v>1.5</v>
      </c>
      <c r="BH43" s="4">
        <v>97.5</v>
      </c>
      <c r="BI43" s="3">
        <v>550</v>
      </c>
      <c r="BJ43" s="7">
        <v>100</v>
      </c>
      <c r="BK43" s="1">
        <v>1612</v>
      </c>
      <c r="BL43" s="1">
        <v>154</v>
      </c>
      <c r="BM43" s="2">
        <v>111</v>
      </c>
      <c r="BN43" s="3">
        <v>370</v>
      </c>
      <c r="BO43" s="1">
        <v>1377</v>
      </c>
      <c r="BP43" s="2">
        <v>152</v>
      </c>
      <c r="BQ43" s="3">
        <v>360</v>
      </c>
      <c r="BR43" s="1">
        <v>1340</v>
      </c>
      <c r="BS43" s="2">
        <v>120</v>
      </c>
      <c r="BT43" s="6">
        <v>1200</v>
      </c>
      <c r="BU43" s="278">
        <v>356</v>
      </c>
      <c r="BV43" s="272">
        <f t="shared" si="23"/>
        <v>0.73</v>
      </c>
      <c r="BW43" s="272">
        <f t="shared" si="24"/>
        <v>0.70512820512820518</v>
      </c>
      <c r="BX43" s="282">
        <f t="shared" si="25"/>
        <v>0.50866535644095046</v>
      </c>
      <c r="BY43" s="282">
        <f t="shared" si="26"/>
        <v>0.49133464355904949</v>
      </c>
      <c r="BZ43" s="3">
        <v>3.5</v>
      </c>
      <c r="CA43" s="1">
        <v>3</v>
      </c>
      <c r="CB43" s="1">
        <v>28</v>
      </c>
      <c r="CC43" s="4">
        <v>1.8</v>
      </c>
      <c r="CD43" s="7" t="s">
        <v>163</v>
      </c>
      <c r="CE43" s="7">
        <v>35</v>
      </c>
      <c r="CF43" s="1">
        <f t="shared" si="27"/>
        <v>15.6</v>
      </c>
      <c r="CG43" s="1">
        <f t="shared" si="28"/>
        <v>3042</v>
      </c>
      <c r="CH43" s="1">
        <f t="shared" si="34"/>
        <v>4.68</v>
      </c>
      <c r="CI43" s="1">
        <v>30</v>
      </c>
      <c r="CJ43" s="189">
        <f t="shared" si="29"/>
        <v>1.5384615384615385</v>
      </c>
      <c r="CK43" s="3" t="s">
        <v>165</v>
      </c>
      <c r="CL43" s="7">
        <v>25</v>
      </c>
      <c r="CM43" s="1">
        <v>36</v>
      </c>
      <c r="CN43" s="2">
        <v>109</v>
      </c>
      <c r="CO43" s="2">
        <f t="shared" si="36"/>
        <v>3042</v>
      </c>
      <c r="CP43" s="2">
        <f t="shared" si="37"/>
        <v>39.24</v>
      </c>
      <c r="CQ43" s="190">
        <f t="shared" si="38"/>
        <v>12.899408284023668</v>
      </c>
      <c r="CR43" s="8">
        <v>40</v>
      </c>
      <c r="CS43" s="8">
        <v>2</v>
      </c>
      <c r="CT43" s="8">
        <v>200</v>
      </c>
      <c r="CU43" s="6">
        <v>24</v>
      </c>
      <c r="CV43" s="6">
        <v>49</v>
      </c>
      <c r="CW43" s="6">
        <v>0</v>
      </c>
      <c r="CX43" s="3" t="s">
        <v>203</v>
      </c>
      <c r="CY43" s="2">
        <v>2000</v>
      </c>
      <c r="CZ43" s="212">
        <f t="shared" si="13"/>
        <v>465.18655469440222</v>
      </c>
      <c r="DA43" s="212">
        <f t="shared" si="14"/>
        <v>491.03025217742459</v>
      </c>
      <c r="DB43" s="3"/>
      <c r="DC43" s="2"/>
      <c r="DD43" s="3" t="s">
        <v>168</v>
      </c>
      <c r="DE43" s="2">
        <v>8.33</v>
      </c>
      <c r="DF43" s="8">
        <v>25</v>
      </c>
      <c r="DG43" s="3" t="s">
        <v>185</v>
      </c>
      <c r="DH43" s="2">
        <v>3.15</v>
      </c>
      <c r="DI43" s="8">
        <v>15</v>
      </c>
      <c r="DJ43" s="3" t="s">
        <v>171</v>
      </c>
      <c r="DK43" s="1">
        <v>110</v>
      </c>
      <c r="DL43" s="212">
        <f t="shared" si="30"/>
        <v>25.585260508192121</v>
      </c>
      <c r="DM43" s="212">
        <f t="shared" si="15"/>
        <v>27.006663869758352</v>
      </c>
      <c r="DN43" s="303"/>
      <c r="DO43" s="212"/>
      <c r="DP43" s="3"/>
      <c r="DQ43" s="2"/>
      <c r="DR43" s="3"/>
      <c r="DS43" s="2"/>
      <c r="DT43" s="155"/>
      <c r="DU43" s="156"/>
      <c r="DV43" s="155"/>
      <c r="DW43" s="157"/>
      <c r="DX43" s="348">
        <f t="shared" si="31"/>
        <v>272</v>
      </c>
      <c r="DY43" s="349">
        <f t="shared" si="16"/>
        <v>63.265371438438706</v>
      </c>
      <c r="DZ43" s="240">
        <f t="shared" si="17"/>
        <v>66.780114296129739</v>
      </c>
      <c r="EA43" s="1">
        <v>4.8</v>
      </c>
      <c r="EB43" s="19">
        <f t="shared" si="18"/>
        <v>1.1164477312665653</v>
      </c>
      <c r="EC43" s="350">
        <f t="shared" si="19"/>
        <v>1.178472605225819</v>
      </c>
      <c r="ED43" s="4">
        <v>325</v>
      </c>
      <c r="EE43" s="117"/>
    </row>
    <row r="44" spans="1:135" s="118" customFormat="1" ht="20.100000000000001" hidden="1" customHeight="1">
      <c r="A44" s="161">
        <v>42225</v>
      </c>
      <c r="B44" s="228">
        <v>0.73289351851851858</v>
      </c>
      <c r="C44" s="7">
        <v>3</v>
      </c>
      <c r="D44" s="1" t="s">
        <v>130</v>
      </c>
      <c r="E44" s="1" t="s">
        <v>136</v>
      </c>
      <c r="F44" s="1" t="s">
        <v>141</v>
      </c>
      <c r="G44" s="4" t="s">
        <v>142</v>
      </c>
      <c r="H44" s="3" t="s">
        <v>174</v>
      </c>
      <c r="I44" s="1">
        <v>19</v>
      </c>
      <c r="J44" s="1" t="s">
        <v>219</v>
      </c>
      <c r="K44" s="19">
        <v>18</v>
      </c>
      <c r="L44" s="1"/>
      <c r="M44" s="1">
        <v>80</v>
      </c>
      <c r="N44" s="1">
        <v>2700</v>
      </c>
      <c r="O44" s="297"/>
      <c r="P44" s="1">
        <v>1350</v>
      </c>
      <c r="Q44" s="22">
        <f t="shared" si="6"/>
        <v>1107</v>
      </c>
      <c r="R44" s="116">
        <f t="shared" si="20"/>
        <v>3.5966429999999998</v>
      </c>
      <c r="S44" s="17">
        <f t="shared" si="7"/>
        <v>3.407346</v>
      </c>
      <c r="T44" s="3">
        <v>887.3</v>
      </c>
      <c r="U44" s="1">
        <v>1006</v>
      </c>
      <c r="V44" s="1">
        <v>0.96699999999999997</v>
      </c>
      <c r="W44" s="22">
        <f t="shared" si="21"/>
        <v>1305.45</v>
      </c>
      <c r="X44" s="1">
        <v>10.199999999999999</v>
      </c>
      <c r="Y44" s="1">
        <v>237</v>
      </c>
      <c r="Z44" s="1">
        <v>15</v>
      </c>
      <c r="AA44" s="1">
        <v>10</v>
      </c>
      <c r="AB44" s="4">
        <v>5.9</v>
      </c>
      <c r="AC44" s="7">
        <v>4.2</v>
      </c>
      <c r="AD44" s="199">
        <v>-26</v>
      </c>
      <c r="AE44" s="199">
        <v>-30</v>
      </c>
      <c r="AF44" s="199">
        <v>-30</v>
      </c>
      <c r="AG44" s="199">
        <v>-33</v>
      </c>
      <c r="AH44" s="240">
        <f t="shared" si="32"/>
        <v>-119</v>
      </c>
      <c r="AI44" s="237">
        <f t="shared" si="33"/>
        <v>2.5210084033613446E-2</v>
      </c>
      <c r="AJ44" s="1">
        <v>50</v>
      </c>
      <c r="AK44" s="1">
        <v>0</v>
      </c>
      <c r="AL44" s="1">
        <v>100</v>
      </c>
      <c r="AM44" s="1">
        <v>100</v>
      </c>
      <c r="AN44" s="1">
        <v>3</v>
      </c>
      <c r="AO44" s="1">
        <v>20</v>
      </c>
      <c r="AP44" s="3">
        <v>1444</v>
      </c>
      <c r="AQ44" s="7"/>
      <c r="AR44" s="22">
        <f t="shared" si="35"/>
        <v>1444</v>
      </c>
      <c r="AS44" s="270">
        <f t="shared" si="22"/>
        <v>1</v>
      </c>
      <c r="AT44" s="1">
        <v>68.8</v>
      </c>
      <c r="AU44" s="1">
        <v>80</v>
      </c>
      <c r="AV44" s="7">
        <v>4.3</v>
      </c>
      <c r="AW44" s="1">
        <v>374</v>
      </c>
      <c r="AX44" s="1">
        <v>1013</v>
      </c>
      <c r="AY44" s="2">
        <v>28</v>
      </c>
      <c r="AZ44" s="3">
        <v>305</v>
      </c>
      <c r="BA44" s="2">
        <v>68</v>
      </c>
      <c r="BB44" s="3">
        <v>0</v>
      </c>
      <c r="BC44" s="4">
        <v>0</v>
      </c>
      <c r="BD44" s="3">
        <v>4274</v>
      </c>
      <c r="BE44" s="1">
        <v>24</v>
      </c>
      <c r="BF44" s="1">
        <v>17</v>
      </c>
      <c r="BG44" s="1">
        <v>2</v>
      </c>
      <c r="BH44" s="4">
        <v>97.5</v>
      </c>
      <c r="BI44" s="3">
        <v>550</v>
      </c>
      <c r="BJ44" s="7">
        <v>97.5</v>
      </c>
      <c r="BK44" s="1">
        <v>1627</v>
      </c>
      <c r="BL44" s="1">
        <v>154</v>
      </c>
      <c r="BM44" s="2">
        <v>98.9</v>
      </c>
      <c r="BN44" s="3">
        <v>368</v>
      </c>
      <c r="BO44" s="1">
        <v>1376</v>
      </c>
      <c r="BP44" s="2">
        <v>157</v>
      </c>
      <c r="BQ44" s="3">
        <v>358</v>
      </c>
      <c r="BR44" s="1">
        <v>1341</v>
      </c>
      <c r="BS44" s="2">
        <v>128</v>
      </c>
      <c r="BT44" s="6">
        <v>1296</v>
      </c>
      <c r="BU44" s="278">
        <v>354</v>
      </c>
      <c r="BV44" s="272">
        <f t="shared" si="23"/>
        <v>0.72599999999999998</v>
      </c>
      <c r="BW44" s="272">
        <f t="shared" si="24"/>
        <v>0.70512820512820518</v>
      </c>
      <c r="BX44" s="282">
        <f t="shared" si="25"/>
        <v>0.50729207725660219</v>
      </c>
      <c r="BY44" s="282">
        <f t="shared" si="26"/>
        <v>0.4927079227433977</v>
      </c>
      <c r="BZ44" s="3">
        <v>3.5</v>
      </c>
      <c r="CA44" s="1">
        <v>3</v>
      </c>
      <c r="CB44" s="1">
        <v>28</v>
      </c>
      <c r="CC44" s="4">
        <v>1.8</v>
      </c>
      <c r="CD44" s="7" t="s">
        <v>163</v>
      </c>
      <c r="CE44" s="7">
        <v>39</v>
      </c>
      <c r="CF44" s="1">
        <f t="shared" si="27"/>
        <v>15.6</v>
      </c>
      <c r="CG44" s="1">
        <f t="shared" si="28"/>
        <v>4563</v>
      </c>
      <c r="CH44" s="1">
        <f t="shared" si="34"/>
        <v>5.46</v>
      </c>
      <c r="CI44" s="1">
        <v>35</v>
      </c>
      <c r="CJ44" s="189">
        <f t="shared" si="29"/>
        <v>1.1965811965811965</v>
      </c>
      <c r="CK44" s="3" t="s">
        <v>165</v>
      </c>
      <c r="CL44" s="7">
        <v>26</v>
      </c>
      <c r="CM44" s="1">
        <v>37</v>
      </c>
      <c r="CN44" s="2">
        <v>109</v>
      </c>
      <c r="CO44" s="2">
        <f t="shared" si="36"/>
        <v>4563</v>
      </c>
      <c r="CP44" s="2">
        <f t="shared" si="37"/>
        <v>40.33</v>
      </c>
      <c r="CQ44" s="190">
        <f t="shared" si="38"/>
        <v>8.8384834538680686</v>
      </c>
      <c r="CR44" s="8">
        <v>40</v>
      </c>
      <c r="CS44" s="8">
        <v>2</v>
      </c>
      <c r="CT44" s="8">
        <v>200</v>
      </c>
      <c r="CU44" s="6">
        <v>23</v>
      </c>
      <c r="CV44" s="6">
        <v>52</v>
      </c>
      <c r="CW44" s="6">
        <v>0</v>
      </c>
      <c r="CX44" s="3" t="s">
        <v>203</v>
      </c>
      <c r="CY44" s="2">
        <v>2000</v>
      </c>
      <c r="CZ44" s="212">
        <f t="shared" si="13"/>
        <v>556.07409464881562</v>
      </c>
      <c r="DA44" s="212">
        <f t="shared" si="14"/>
        <v>586.96709990708314</v>
      </c>
      <c r="DB44" s="3"/>
      <c r="DC44" s="2"/>
      <c r="DD44" s="3" t="s">
        <v>168</v>
      </c>
      <c r="DE44" s="2">
        <v>8.33</v>
      </c>
      <c r="DF44" s="8">
        <v>25</v>
      </c>
      <c r="DG44" s="3" t="s">
        <v>185</v>
      </c>
      <c r="DH44" s="2">
        <v>3.15</v>
      </c>
      <c r="DI44" s="8">
        <v>15</v>
      </c>
      <c r="DJ44" s="3" t="s">
        <v>171</v>
      </c>
      <c r="DK44" s="1">
        <v>135</v>
      </c>
      <c r="DL44" s="212">
        <f t="shared" si="30"/>
        <v>37.535001388795052</v>
      </c>
      <c r="DM44" s="212">
        <f t="shared" si="15"/>
        <v>39.620279243728113</v>
      </c>
      <c r="DN44" s="303"/>
      <c r="DO44" s="212"/>
      <c r="DP44" s="3"/>
      <c r="DQ44" s="2"/>
      <c r="DR44" s="3"/>
      <c r="DS44" s="2"/>
      <c r="DT44" s="155"/>
      <c r="DU44" s="156"/>
      <c r="DV44" s="155"/>
      <c r="DW44" s="157"/>
      <c r="DX44" s="348">
        <f t="shared" si="31"/>
        <v>285</v>
      </c>
      <c r="DY44" s="349">
        <f t="shared" si="16"/>
        <v>79.240558487456227</v>
      </c>
      <c r="DZ44" s="240">
        <f t="shared" si="17"/>
        <v>83.642811736759342</v>
      </c>
      <c r="EA44" s="1">
        <v>4.75</v>
      </c>
      <c r="EB44" s="19">
        <f t="shared" si="18"/>
        <v>1.3206759747909371</v>
      </c>
      <c r="EC44" s="350">
        <f t="shared" si="19"/>
        <v>1.3940468622793223</v>
      </c>
      <c r="ED44" s="4">
        <v>338</v>
      </c>
      <c r="EE44" s="117"/>
    </row>
    <row r="45" spans="1:135" s="121" customFormat="1" ht="20.100000000000001" hidden="1" customHeight="1">
      <c r="A45" s="162">
        <v>42225</v>
      </c>
      <c r="B45" s="229"/>
      <c r="C45" s="15">
        <v>2</v>
      </c>
      <c r="D45" s="9"/>
      <c r="E45" s="9"/>
      <c r="F45" s="9"/>
      <c r="G45" s="12"/>
      <c r="H45" s="11"/>
      <c r="I45" s="9"/>
      <c r="J45" s="9"/>
      <c r="K45" s="20"/>
      <c r="L45" s="9"/>
      <c r="M45" s="9"/>
      <c r="N45" s="9"/>
      <c r="O45" s="298"/>
      <c r="P45" s="9"/>
      <c r="Q45" s="24">
        <f t="shared" si="6"/>
        <v>0</v>
      </c>
      <c r="R45" s="119">
        <f t="shared" si="20"/>
        <v>0</v>
      </c>
      <c r="S45" s="18">
        <f t="shared" si="7"/>
        <v>0</v>
      </c>
      <c r="T45" s="11"/>
      <c r="U45" s="9"/>
      <c r="V45" s="9"/>
      <c r="W45" s="24">
        <f t="shared" si="21"/>
        <v>0</v>
      </c>
      <c r="X45" s="9"/>
      <c r="Y45" s="9"/>
      <c r="Z45" s="9"/>
      <c r="AA45" s="9"/>
      <c r="AB45" s="12"/>
      <c r="AC45" s="15"/>
      <c r="AD45" s="200"/>
      <c r="AE45" s="200"/>
      <c r="AF45" s="200"/>
      <c r="AG45" s="200"/>
      <c r="AH45" s="241">
        <f t="shared" si="32"/>
        <v>0</v>
      </c>
      <c r="AI45" s="239" t="e">
        <f t="shared" si="33"/>
        <v>#DIV/0!</v>
      </c>
      <c r="AJ45" s="9"/>
      <c r="AK45" s="9"/>
      <c r="AL45" s="9"/>
      <c r="AM45" s="9"/>
      <c r="AN45" s="9"/>
      <c r="AO45" s="9"/>
      <c r="AP45" s="11"/>
      <c r="AQ45" s="15"/>
      <c r="AR45" s="24">
        <f t="shared" si="35"/>
        <v>0</v>
      </c>
      <c r="AS45" s="271" t="e">
        <f t="shared" si="22"/>
        <v>#DIV/0!</v>
      </c>
      <c r="AT45" s="9"/>
      <c r="AU45" s="9"/>
      <c r="AV45" s="15"/>
      <c r="AW45" s="9"/>
      <c r="AX45" s="9"/>
      <c r="AY45" s="10"/>
      <c r="AZ45" s="11"/>
      <c r="BA45" s="10"/>
      <c r="BB45" s="11"/>
      <c r="BC45" s="12"/>
      <c r="BD45" s="11"/>
      <c r="BE45" s="9"/>
      <c r="BF45" s="9"/>
      <c r="BG45" s="9"/>
      <c r="BH45" s="12"/>
      <c r="BI45" s="11"/>
      <c r="BJ45" s="15"/>
      <c r="BK45" s="9"/>
      <c r="BL45" s="9"/>
      <c r="BM45" s="10"/>
      <c r="BN45" s="11"/>
      <c r="BO45" s="9"/>
      <c r="BP45" s="10"/>
      <c r="BQ45" s="11"/>
      <c r="BR45" s="9"/>
      <c r="BS45" s="10"/>
      <c r="BT45" s="14"/>
      <c r="BU45" s="279"/>
      <c r="BV45" s="273">
        <f t="shared" si="23"/>
        <v>0</v>
      </c>
      <c r="BW45" s="273">
        <f t="shared" si="24"/>
        <v>0</v>
      </c>
      <c r="BX45" s="283" t="e">
        <f t="shared" si="25"/>
        <v>#DIV/0!</v>
      </c>
      <c r="BY45" s="283" t="e">
        <f t="shared" si="26"/>
        <v>#DIV/0!</v>
      </c>
      <c r="BZ45" s="11"/>
      <c r="CA45" s="9"/>
      <c r="CB45" s="9"/>
      <c r="CC45" s="12"/>
      <c r="CD45" s="15"/>
      <c r="CE45" s="15"/>
      <c r="CF45" s="9" t="e">
        <f t="shared" si="27"/>
        <v>#N/A</v>
      </c>
      <c r="CG45" s="9">
        <f t="shared" si="28"/>
        <v>0</v>
      </c>
      <c r="CH45" s="9" t="e">
        <f t="shared" si="34"/>
        <v>#N/A</v>
      </c>
      <c r="CI45" s="9"/>
      <c r="CJ45" s="296" t="e">
        <f t="shared" si="29"/>
        <v>#N/A</v>
      </c>
      <c r="CK45" s="11"/>
      <c r="CL45" s="15"/>
      <c r="CM45" s="9"/>
      <c r="CN45" s="10">
        <v>109</v>
      </c>
      <c r="CO45" s="10">
        <f t="shared" si="36"/>
        <v>0</v>
      </c>
      <c r="CP45" s="10">
        <f t="shared" si="37"/>
        <v>0</v>
      </c>
      <c r="CQ45" s="191" t="e">
        <f t="shared" si="38"/>
        <v>#DIV/0!</v>
      </c>
      <c r="CR45" s="16"/>
      <c r="CS45" s="16"/>
      <c r="CT45" s="16"/>
      <c r="CU45" s="14"/>
      <c r="CV45" s="14"/>
      <c r="CW45" s="14"/>
      <c r="CX45" s="11"/>
      <c r="CY45" s="10"/>
      <c r="CZ45" s="213" t="e">
        <f t="shared" si="13"/>
        <v>#DIV/0!</v>
      </c>
      <c r="DA45" s="213" t="e">
        <f t="shared" si="14"/>
        <v>#DIV/0!</v>
      </c>
      <c r="DB45" s="11"/>
      <c r="DC45" s="10"/>
      <c r="DD45" s="11"/>
      <c r="DE45" s="10"/>
      <c r="DF45" s="16"/>
      <c r="DG45" s="11"/>
      <c r="DH45" s="10"/>
      <c r="DI45" s="16"/>
      <c r="DJ45" s="11"/>
      <c r="DK45" s="9"/>
      <c r="DL45" s="213" t="e">
        <f t="shared" si="30"/>
        <v>#DIV/0!</v>
      </c>
      <c r="DM45" s="213" t="e">
        <f t="shared" si="15"/>
        <v>#DIV/0!</v>
      </c>
      <c r="DN45" s="304"/>
      <c r="DO45" s="213"/>
      <c r="DP45" s="11"/>
      <c r="DQ45" s="10"/>
      <c r="DR45" s="11"/>
      <c r="DS45" s="10"/>
      <c r="DT45" s="158"/>
      <c r="DU45" s="159"/>
      <c r="DV45" s="158"/>
      <c r="DW45" s="160"/>
      <c r="DX45" s="351">
        <f t="shared" si="31"/>
        <v>0</v>
      </c>
      <c r="DY45" s="352" t="e">
        <f t="shared" si="16"/>
        <v>#DIV/0!</v>
      </c>
      <c r="DZ45" s="241" t="e">
        <f t="shared" si="17"/>
        <v>#DIV/0!</v>
      </c>
      <c r="EA45" s="9"/>
      <c r="EB45" s="20" t="e">
        <f t="shared" si="18"/>
        <v>#DIV/0!</v>
      </c>
      <c r="EC45" s="353" t="e">
        <f t="shared" si="19"/>
        <v>#DIV/0!</v>
      </c>
      <c r="ED45" s="12"/>
      <c r="EE45" s="120"/>
    </row>
    <row r="46" spans="1:135" s="121" customFormat="1" ht="20.100000000000001" hidden="1" customHeight="1">
      <c r="A46" s="162">
        <v>42225</v>
      </c>
      <c r="B46" s="229"/>
      <c r="C46" s="15">
        <v>2</v>
      </c>
      <c r="D46" s="9"/>
      <c r="E46" s="9"/>
      <c r="F46" s="9"/>
      <c r="G46" s="12"/>
      <c r="H46" s="11"/>
      <c r="I46" s="9"/>
      <c r="J46" s="1" t="s">
        <v>270</v>
      </c>
      <c r="K46" s="20"/>
      <c r="L46" s="9"/>
      <c r="M46" s="9"/>
      <c r="N46" s="9"/>
      <c r="O46" s="298"/>
      <c r="P46" s="9"/>
      <c r="Q46" s="24">
        <f t="shared" si="6"/>
        <v>0</v>
      </c>
      <c r="R46" s="119">
        <f t="shared" si="20"/>
        <v>0</v>
      </c>
      <c r="S46" s="18">
        <f t="shared" si="7"/>
        <v>0</v>
      </c>
      <c r="T46" s="11"/>
      <c r="U46" s="9"/>
      <c r="V46" s="9"/>
      <c r="W46" s="24">
        <f t="shared" si="21"/>
        <v>0</v>
      </c>
      <c r="X46" s="9"/>
      <c r="Y46" s="9"/>
      <c r="Z46" s="9"/>
      <c r="AA46" s="9"/>
      <c r="AB46" s="12"/>
      <c r="AC46" s="15"/>
      <c r="AD46" s="200"/>
      <c r="AE46" s="200"/>
      <c r="AF46" s="200"/>
      <c r="AG46" s="200"/>
      <c r="AH46" s="241">
        <f t="shared" si="32"/>
        <v>0</v>
      </c>
      <c r="AI46" s="239" t="e">
        <f t="shared" si="33"/>
        <v>#DIV/0!</v>
      </c>
      <c r="AJ46" s="9"/>
      <c r="AK46" s="9"/>
      <c r="AL46" s="9"/>
      <c r="AM46" s="9"/>
      <c r="AN46" s="9"/>
      <c r="AO46" s="9"/>
      <c r="AP46" s="11"/>
      <c r="AQ46" s="15"/>
      <c r="AR46" s="24">
        <f t="shared" si="35"/>
        <v>0</v>
      </c>
      <c r="AS46" s="271" t="e">
        <f t="shared" si="22"/>
        <v>#DIV/0!</v>
      </c>
      <c r="AT46" s="9"/>
      <c r="AU46" s="9"/>
      <c r="AV46" s="15"/>
      <c r="AW46" s="9"/>
      <c r="AX46" s="9"/>
      <c r="AY46" s="10"/>
      <c r="AZ46" s="11"/>
      <c r="BA46" s="10"/>
      <c r="BB46" s="11"/>
      <c r="BC46" s="12"/>
      <c r="BD46" s="11"/>
      <c r="BE46" s="9"/>
      <c r="BF46" s="9"/>
      <c r="BG46" s="9"/>
      <c r="BH46" s="12"/>
      <c r="BI46" s="11"/>
      <c r="BJ46" s="15"/>
      <c r="BK46" s="9"/>
      <c r="BL46" s="9"/>
      <c r="BM46" s="10"/>
      <c r="BN46" s="11"/>
      <c r="BO46" s="9"/>
      <c r="BP46" s="10"/>
      <c r="BQ46" s="11"/>
      <c r="BR46" s="9"/>
      <c r="BS46" s="10"/>
      <c r="BT46" s="14"/>
      <c r="BU46" s="279"/>
      <c r="BV46" s="273">
        <f t="shared" si="23"/>
        <v>0</v>
      </c>
      <c r="BW46" s="273">
        <f t="shared" si="24"/>
        <v>0</v>
      </c>
      <c r="BX46" s="283" t="e">
        <f t="shared" si="25"/>
        <v>#DIV/0!</v>
      </c>
      <c r="BY46" s="283" t="e">
        <f t="shared" si="26"/>
        <v>#DIV/0!</v>
      </c>
      <c r="BZ46" s="11"/>
      <c r="CA46" s="9"/>
      <c r="CB46" s="9"/>
      <c r="CC46" s="12"/>
      <c r="CD46" s="15"/>
      <c r="CE46" s="15"/>
      <c r="CF46" s="9" t="e">
        <f t="shared" si="27"/>
        <v>#N/A</v>
      </c>
      <c r="CG46" s="9">
        <f t="shared" si="28"/>
        <v>0</v>
      </c>
      <c r="CH46" s="9" t="e">
        <f t="shared" si="34"/>
        <v>#N/A</v>
      </c>
      <c r="CI46" s="9"/>
      <c r="CJ46" s="296" t="e">
        <f t="shared" si="29"/>
        <v>#N/A</v>
      </c>
      <c r="CK46" s="11"/>
      <c r="CL46" s="15"/>
      <c r="CM46" s="9"/>
      <c r="CN46" s="10">
        <v>109</v>
      </c>
      <c r="CO46" s="10">
        <f t="shared" si="36"/>
        <v>0</v>
      </c>
      <c r="CP46" s="10">
        <f t="shared" si="37"/>
        <v>0</v>
      </c>
      <c r="CQ46" s="191" t="e">
        <f t="shared" si="38"/>
        <v>#DIV/0!</v>
      </c>
      <c r="CR46" s="16"/>
      <c r="CS46" s="16"/>
      <c r="CT46" s="16"/>
      <c r="CU46" s="14"/>
      <c r="CV46" s="14"/>
      <c r="CW46" s="14"/>
      <c r="CX46" s="11"/>
      <c r="CY46" s="10"/>
      <c r="CZ46" s="213" t="e">
        <f t="shared" si="13"/>
        <v>#DIV/0!</v>
      </c>
      <c r="DA46" s="213" t="e">
        <f t="shared" si="14"/>
        <v>#DIV/0!</v>
      </c>
      <c r="DB46" s="11"/>
      <c r="DC46" s="10"/>
      <c r="DD46" s="11"/>
      <c r="DE46" s="10"/>
      <c r="DF46" s="16"/>
      <c r="DG46" s="11"/>
      <c r="DH46" s="10"/>
      <c r="DI46" s="16"/>
      <c r="DJ46" s="11"/>
      <c r="DK46" s="9"/>
      <c r="DL46" s="213" t="e">
        <f t="shared" si="30"/>
        <v>#DIV/0!</v>
      </c>
      <c r="DM46" s="213" t="e">
        <f t="shared" si="15"/>
        <v>#DIV/0!</v>
      </c>
      <c r="DN46" s="304"/>
      <c r="DO46" s="213"/>
      <c r="DP46" s="11"/>
      <c r="DQ46" s="10"/>
      <c r="DR46" s="11"/>
      <c r="DS46" s="10"/>
      <c r="DT46" s="158"/>
      <c r="DU46" s="159"/>
      <c r="DV46" s="158"/>
      <c r="DW46" s="160"/>
      <c r="DX46" s="351">
        <f t="shared" si="31"/>
        <v>0</v>
      </c>
      <c r="DY46" s="352" t="e">
        <f t="shared" si="16"/>
        <v>#DIV/0!</v>
      </c>
      <c r="DZ46" s="241" t="e">
        <f t="shared" si="17"/>
        <v>#DIV/0!</v>
      </c>
      <c r="EA46" s="9"/>
      <c r="EB46" s="20" t="e">
        <f t="shared" si="18"/>
        <v>#DIV/0!</v>
      </c>
      <c r="EC46" s="353" t="e">
        <f t="shared" si="19"/>
        <v>#DIV/0!</v>
      </c>
      <c r="ED46" s="12"/>
      <c r="EE46" s="120"/>
    </row>
    <row r="47" spans="1:135" s="118" customFormat="1" ht="20.100000000000001" hidden="1" customHeight="1">
      <c r="A47" s="161">
        <v>42226</v>
      </c>
      <c r="B47" s="228"/>
      <c r="C47" s="7">
        <v>4</v>
      </c>
      <c r="D47" s="1"/>
      <c r="E47" s="1"/>
      <c r="F47" s="1"/>
      <c r="G47" s="4"/>
      <c r="H47" s="3"/>
      <c r="I47" s="1"/>
      <c r="J47" s="1" t="s">
        <v>270</v>
      </c>
      <c r="K47" s="19"/>
      <c r="L47" s="1"/>
      <c r="M47" s="1"/>
      <c r="N47" s="1"/>
      <c r="O47" s="297"/>
      <c r="P47" s="1"/>
      <c r="Q47" s="22">
        <f t="shared" si="6"/>
        <v>0</v>
      </c>
      <c r="R47" s="116">
        <f t="shared" si="20"/>
        <v>0</v>
      </c>
      <c r="S47" s="17">
        <f t="shared" si="7"/>
        <v>0</v>
      </c>
      <c r="T47" s="3"/>
      <c r="U47" s="1"/>
      <c r="V47" s="1"/>
      <c r="W47" s="22">
        <f t="shared" si="21"/>
        <v>0</v>
      </c>
      <c r="X47" s="1"/>
      <c r="Y47" s="1"/>
      <c r="Z47" s="1"/>
      <c r="AA47" s="1"/>
      <c r="AB47" s="4"/>
      <c r="AC47" s="7"/>
      <c r="AD47" s="199"/>
      <c r="AE47" s="199"/>
      <c r="AF47" s="199"/>
      <c r="AG47" s="199"/>
      <c r="AH47" s="240">
        <f t="shared" si="32"/>
        <v>0</v>
      </c>
      <c r="AI47" s="237" t="e">
        <f t="shared" si="33"/>
        <v>#DIV/0!</v>
      </c>
      <c r="AJ47" s="1"/>
      <c r="AK47" s="1"/>
      <c r="AL47" s="1"/>
      <c r="AM47" s="1"/>
      <c r="AN47" s="1"/>
      <c r="AO47" s="1"/>
      <c r="AP47" s="3"/>
      <c r="AQ47" s="7"/>
      <c r="AR47" s="22">
        <f t="shared" si="35"/>
        <v>0</v>
      </c>
      <c r="AS47" s="270" t="e">
        <f t="shared" si="22"/>
        <v>#DIV/0!</v>
      </c>
      <c r="AT47" s="1"/>
      <c r="AU47" s="1"/>
      <c r="AV47" s="7"/>
      <c r="AW47" s="1"/>
      <c r="AX47" s="1"/>
      <c r="AY47" s="2"/>
      <c r="AZ47" s="3"/>
      <c r="BA47" s="2"/>
      <c r="BB47" s="3"/>
      <c r="BC47" s="4"/>
      <c r="BD47" s="3"/>
      <c r="BE47" s="1"/>
      <c r="BF47" s="1"/>
      <c r="BG47" s="1"/>
      <c r="BH47" s="4"/>
      <c r="BI47" s="3"/>
      <c r="BJ47" s="7"/>
      <c r="BK47" s="1"/>
      <c r="BL47" s="1"/>
      <c r="BM47" s="2"/>
      <c r="BN47" s="3"/>
      <c r="BO47" s="1"/>
      <c r="BP47" s="2"/>
      <c r="BQ47" s="3"/>
      <c r="BR47" s="1"/>
      <c r="BS47" s="2"/>
      <c r="BT47" s="6"/>
      <c r="BU47" s="278"/>
      <c r="BV47" s="272">
        <f t="shared" si="23"/>
        <v>0</v>
      </c>
      <c r="BW47" s="272">
        <f t="shared" si="24"/>
        <v>0</v>
      </c>
      <c r="BX47" s="282" t="e">
        <f t="shared" si="25"/>
        <v>#DIV/0!</v>
      </c>
      <c r="BY47" s="282" t="e">
        <f t="shared" si="26"/>
        <v>#DIV/0!</v>
      </c>
      <c r="BZ47" s="3"/>
      <c r="CA47" s="1"/>
      <c r="CB47" s="1"/>
      <c r="CC47" s="4"/>
      <c r="CD47" s="7"/>
      <c r="CE47" s="7"/>
      <c r="CF47" s="1" t="e">
        <f t="shared" si="27"/>
        <v>#N/A</v>
      </c>
      <c r="CG47" s="1">
        <f t="shared" si="28"/>
        <v>0</v>
      </c>
      <c r="CH47" s="1" t="e">
        <f t="shared" si="34"/>
        <v>#N/A</v>
      </c>
      <c r="CI47" s="1"/>
      <c r="CJ47" s="189" t="e">
        <f t="shared" si="29"/>
        <v>#N/A</v>
      </c>
      <c r="CK47" s="3"/>
      <c r="CL47" s="7"/>
      <c r="CM47" s="1"/>
      <c r="CN47" s="2">
        <v>109</v>
      </c>
      <c r="CO47" s="2">
        <f t="shared" si="36"/>
        <v>0</v>
      </c>
      <c r="CP47" s="2">
        <f t="shared" si="37"/>
        <v>0</v>
      </c>
      <c r="CQ47" s="190" t="e">
        <f t="shared" si="38"/>
        <v>#DIV/0!</v>
      </c>
      <c r="CR47" s="8"/>
      <c r="CS47" s="8"/>
      <c r="CT47" s="8"/>
      <c r="CU47" s="6"/>
      <c r="CV47" s="6"/>
      <c r="CW47" s="6"/>
      <c r="CX47" s="3"/>
      <c r="CY47" s="2"/>
      <c r="CZ47" s="212" t="e">
        <f t="shared" si="13"/>
        <v>#DIV/0!</v>
      </c>
      <c r="DA47" s="212" t="e">
        <f t="shared" si="14"/>
        <v>#DIV/0!</v>
      </c>
      <c r="DB47" s="3"/>
      <c r="DC47" s="2"/>
      <c r="DD47" s="3"/>
      <c r="DE47" s="2"/>
      <c r="DF47" s="8"/>
      <c r="DG47" s="3"/>
      <c r="DH47" s="2"/>
      <c r="DI47" s="8"/>
      <c r="DJ47" s="3"/>
      <c r="DK47" s="1"/>
      <c r="DL47" s="212" t="e">
        <f t="shared" si="30"/>
        <v>#DIV/0!</v>
      </c>
      <c r="DM47" s="212" t="e">
        <f t="shared" si="15"/>
        <v>#DIV/0!</v>
      </c>
      <c r="DN47" s="303"/>
      <c r="DO47" s="212"/>
      <c r="DP47" s="3"/>
      <c r="DQ47" s="2"/>
      <c r="DR47" s="3"/>
      <c r="DS47" s="2"/>
      <c r="DT47" s="155"/>
      <c r="DU47" s="156"/>
      <c r="DV47" s="155"/>
      <c r="DW47" s="157"/>
      <c r="DX47" s="348">
        <f t="shared" si="31"/>
        <v>0</v>
      </c>
      <c r="DY47" s="349" t="e">
        <f t="shared" si="16"/>
        <v>#DIV/0!</v>
      </c>
      <c r="DZ47" s="240" t="e">
        <f t="shared" si="17"/>
        <v>#DIV/0!</v>
      </c>
      <c r="EA47" s="1"/>
      <c r="EB47" s="19" t="e">
        <f t="shared" si="18"/>
        <v>#DIV/0!</v>
      </c>
      <c r="EC47" s="350" t="e">
        <f t="shared" si="19"/>
        <v>#DIV/0!</v>
      </c>
      <c r="ED47" s="4"/>
      <c r="EE47" s="117"/>
    </row>
    <row r="48" spans="1:135" s="118" customFormat="1" ht="20.100000000000001" hidden="1" customHeight="1">
      <c r="A48" s="161">
        <v>42226</v>
      </c>
      <c r="B48" s="228"/>
      <c r="C48" s="7">
        <v>4</v>
      </c>
      <c r="D48" s="1"/>
      <c r="E48" s="1"/>
      <c r="F48" s="1"/>
      <c r="G48" s="4"/>
      <c r="H48" s="3"/>
      <c r="I48" s="1"/>
      <c r="J48" s="1"/>
      <c r="K48" s="19"/>
      <c r="L48" s="1"/>
      <c r="M48" s="1"/>
      <c r="N48" s="1"/>
      <c r="O48" s="297"/>
      <c r="P48" s="1"/>
      <c r="Q48" s="22">
        <f t="shared" si="6"/>
        <v>0</v>
      </c>
      <c r="R48" s="116">
        <f t="shared" si="20"/>
        <v>0</v>
      </c>
      <c r="S48" s="17">
        <f t="shared" si="7"/>
        <v>0</v>
      </c>
      <c r="T48" s="3"/>
      <c r="U48" s="1"/>
      <c r="V48" s="1"/>
      <c r="W48" s="22">
        <f t="shared" si="21"/>
        <v>0</v>
      </c>
      <c r="X48" s="1"/>
      <c r="Y48" s="1"/>
      <c r="Z48" s="1"/>
      <c r="AA48" s="1"/>
      <c r="AB48" s="4"/>
      <c r="AC48" s="7"/>
      <c r="AD48" s="199"/>
      <c r="AE48" s="199"/>
      <c r="AF48" s="199"/>
      <c r="AG48" s="199"/>
      <c r="AH48" s="240">
        <f t="shared" si="32"/>
        <v>0</v>
      </c>
      <c r="AI48" s="237" t="e">
        <f t="shared" si="33"/>
        <v>#DIV/0!</v>
      </c>
      <c r="AJ48" s="1"/>
      <c r="AK48" s="1"/>
      <c r="AL48" s="1"/>
      <c r="AM48" s="1"/>
      <c r="AN48" s="1"/>
      <c r="AO48" s="1"/>
      <c r="AP48" s="3"/>
      <c r="AQ48" s="7"/>
      <c r="AR48" s="22">
        <f t="shared" si="35"/>
        <v>0</v>
      </c>
      <c r="AS48" s="270" t="e">
        <f t="shared" si="22"/>
        <v>#DIV/0!</v>
      </c>
      <c r="AT48" s="1"/>
      <c r="AU48" s="1"/>
      <c r="AV48" s="7"/>
      <c r="AW48" s="1"/>
      <c r="AX48" s="1"/>
      <c r="AY48" s="2"/>
      <c r="AZ48" s="3"/>
      <c r="BA48" s="2"/>
      <c r="BB48" s="3"/>
      <c r="BC48" s="4"/>
      <c r="BD48" s="3"/>
      <c r="BE48" s="1"/>
      <c r="BF48" s="1"/>
      <c r="BG48" s="1"/>
      <c r="BH48" s="4"/>
      <c r="BI48" s="3"/>
      <c r="BJ48" s="7"/>
      <c r="BK48" s="1"/>
      <c r="BL48" s="1"/>
      <c r="BM48" s="2"/>
      <c r="BN48" s="3"/>
      <c r="BO48" s="1"/>
      <c r="BP48" s="2"/>
      <c r="BQ48" s="3"/>
      <c r="BR48" s="1"/>
      <c r="BS48" s="2"/>
      <c r="BT48" s="6"/>
      <c r="BU48" s="278"/>
      <c r="BV48" s="272">
        <f t="shared" si="23"/>
        <v>0</v>
      </c>
      <c r="BW48" s="272">
        <f t="shared" si="24"/>
        <v>0</v>
      </c>
      <c r="BX48" s="282" t="e">
        <f t="shared" si="25"/>
        <v>#DIV/0!</v>
      </c>
      <c r="BY48" s="282" t="e">
        <f t="shared" si="26"/>
        <v>#DIV/0!</v>
      </c>
      <c r="BZ48" s="3"/>
      <c r="CA48" s="1"/>
      <c r="CB48" s="1"/>
      <c r="CC48" s="4"/>
      <c r="CD48" s="7"/>
      <c r="CE48" s="7"/>
      <c r="CF48" s="1" t="e">
        <f t="shared" si="27"/>
        <v>#N/A</v>
      </c>
      <c r="CG48" s="1">
        <f t="shared" si="28"/>
        <v>0</v>
      </c>
      <c r="CH48" s="1" t="e">
        <f t="shared" si="34"/>
        <v>#N/A</v>
      </c>
      <c r="CI48" s="1"/>
      <c r="CJ48" s="189" t="e">
        <f t="shared" si="29"/>
        <v>#N/A</v>
      </c>
      <c r="CK48" s="3"/>
      <c r="CL48" s="7"/>
      <c r="CM48" s="1"/>
      <c r="CN48" s="2">
        <v>109</v>
      </c>
      <c r="CO48" s="2">
        <f t="shared" si="36"/>
        <v>0</v>
      </c>
      <c r="CP48" s="2">
        <f t="shared" si="37"/>
        <v>0</v>
      </c>
      <c r="CQ48" s="190" t="e">
        <f t="shared" si="38"/>
        <v>#DIV/0!</v>
      </c>
      <c r="CR48" s="8"/>
      <c r="CS48" s="8"/>
      <c r="CT48" s="8"/>
      <c r="CU48" s="6"/>
      <c r="CV48" s="6"/>
      <c r="CW48" s="6"/>
      <c r="CX48" s="3"/>
      <c r="CY48" s="2"/>
      <c r="CZ48" s="212" t="e">
        <f t="shared" si="13"/>
        <v>#DIV/0!</v>
      </c>
      <c r="DA48" s="212" t="e">
        <f t="shared" si="14"/>
        <v>#DIV/0!</v>
      </c>
      <c r="DB48" s="3"/>
      <c r="DC48" s="2"/>
      <c r="DD48" s="3"/>
      <c r="DE48" s="2"/>
      <c r="DF48" s="8"/>
      <c r="DG48" s="3"/>
      <c r="DH48" s="2"/>
      <c r="DI48" s="8"/>
      <c r="DJ48" s="3"/>
      <c r="DK48" s="1"/>
      <c r="DL48" s="212" t="e">
        <f t="shared" si="30"/>
        <v>#DIV/0!</v>
      </c>
      <c r="DM48" s="212" t="e">
        <f t="shared" si="15"/>
        <v>#DIV/0!</v>
      </c>
      <c r="DN48" s="303"/>
      <c r="DO48" s="212"/>
      <c r="DP48" s="3"/>
      <c r="DQ48" s="2"/>
      <c r="DR48" s="3"/>
      <c r="DS48" s="2"/>
      <c r="DT48" s="155"/>
      <c r="DU48" s="156"/>
      <c r="DV48" s="155"/>
      <c r="DW48" s="157"/>
      <c r="DX48" s="348">
        <f t="shared" si="31"/>
        <v>0</v>
      </c>
      <c r="DY48" s="349" t="e">
        <f t="shared" si="16"/>
        <v>#DIV/0!</v>
      </c>
      <c r="DZ48" s="240" t="e">
        <f t="shared" si="17"/>
        <v>#DIV/0!</v>
      </c>
      <c r="EA48" s="1"/>
      <c r="EB48" s="19" t="e">
        <f t="shared" si="18"/>
        <v>#DIV/0!</v>
      </c>
      <c r="EC48" s="350" t="e">
        <f t="shared" si="19"/>
        <v>#DIV/0!</v>
      </c>
      <c r="ED48" s="4"/>
      <c r="EE48" s="117"/>
    </row>
    <row r="49" spans="1:135" s="121" customFormat="1" ht="20.100000000000001" hidden="1" customHeight="1">
      <c r="A49" s="162">
        <v>42226</v>
      </c>
      <c r="B49" s="229"/>
      <c r="C49" s="15">
        <v>3</v>
      </c>
      <c r="D49" s="9"/>
      <c r="E49" s="9"/>
      <c r="F49" s="9"/>
      <c r="G49" s="12"/>
      <c r="H49" s="11"/>
      <c r="I49" s="9"/>
      <c r="J49" s="9"/>
      <c r="K49" s="20"/>
      <c r="L49" s="9"/>
      <c r="M49" s="9"/>
      <c r="N49" s="9"/>
      <c r="O49" s="298"/>
      <c r="P49" s="9"/>
      <c r="Q49" s="24">
        <f t="shared" si="6"/>
        <v>0</v>
      </c>
      <c r="R49" s="119">
        <f t="shared" si="20"/>
        <v>0</v>
      </c>
      <c r="S49" s="18">
        <f t="shared" si="7"/>
        <v>0</v>
      </c>
      <c r="T49" s="11"/>
      <c r="U49" s="9"/>
      <c r="V49" s="9"/>
      <c r="W49" s="24">
        <f t="shared" si="21"/>
        <v>0</v>
      </c>
      <c r="X49" s="9"/>
      <c r="Y49" s="9"/>
      <c r="Z49" s="9"/>
      <c r="AA49" s="9"/>
      <c r="AB49" s="12"/>
      <c r="AC49" s="15"/>
      <c r="AD49" s="200"/>
      <c r="AE49" s="200"/>
      <c r="AF49" s="200"/>
      <c r="AG49" s="200"/>
      <c r="AH49" s="241">
        <f t="shared" si="32"/>
        <v>0</v>
      </c>
      <c r="AI49" s="239" t="e">
        <f t="shared" si="33"/>
        <v>#DIV/0!</v>
      </c>
      <c r="AJ49" s="9"/>
      <c r="AK49" s="9"/>
      <c r="AL49" s="9"/>
      <c r="AM49" s="9"/>
      <c r="AN49" s="9"/>
      <c r="AO49" s="9"/>
      <c r="AP49" s="11"/>
      <c r="AQ49" s="15"/>
      <c r="AR49" s="24">
        <f t="shared" si="35"/>
        <v>0</v>
      </c>
      <c r="AS49" s="271" t="e">
        <f t="shared" si="22"/>
        <v>#DIV/0!</v>
      </c>
      <c r="AT49" s="9"/>
      <c r="AU49" s="9"/>
      <c r="AV49" s="15"/>
      <c r="AW49" s="9"/>
      <c r="AX49" s="9"/>
      <c r="AY49" s="10"/>
      <c r="AZ49" s="11"/>
      <c r="BA49" s="10"/>
      <c r="BB49" s="11"/>
      <c r="BC49" s="12"/>
      <c r="BD49" s="11"/>
      <c r="BE49" s="9"/>
      <c r="BF49" s="9"/>
      <c r="BG49" s="9"/>
      <c r="BH49" s="12"/>
      <c r="BI49" s="11"/>
      <c r="BJ49" s="15"/>
      <c r="BK49" s="9"/>
      <c r="BL49" s="9"/>
      <c r="BM49" s="10"/>
      <c r="BN49" s="11"/>
      <c r="BO49" s="9"/>
      <c r="BP49" s="10"/>
      <c r="BQ49" s="11"/>
      <c r="BR49" s="9"/>
      <c r="BS49" s="10"/>
      <c r="BT49" s="14"/>
      <c r="BU49" s="279"/>
      <c r="BV49" s="273">
        <f t="shared" si="23"/>
        <v>0</v>
      </c>
      <c r="BW49" s="273">
        <f t="shared" si="24"/>
        <v>0</v>
      </c>
      <c r="BX49" s="283" t="e">
        <f t="shared" si="25"/>
        <v>#DIV/0!</v>
      </c>
      <c r="BY49" s="283" t="e">
        <f t="shared" si="26"/>
        <v>#DIV/0!</v>
      </c>
      <c r="BZ49" s="11"/>
      <c r="CA49" s="9"/>
      <c r="CB49" s="9"/>
      <c r="CC49" s="12"/>
      <c r="CD49" s="15"/>
      <c r="CE49" s="15"/>
      <c r="CF49" s="9" t="e">
        <f t="shared" si="27"/>
        <v>#N/A</v>
      </c>
      <c r="CG49" s="9">
        <f t="shared" si="28"/>
        <v>0</v>
      </c>
      <c r="CH49" s="9" t="e">
        <f t="shared" si="34"/>
        <v>#N/A</v>
      </c>
      <c r="CI49" s="9"/>
      <c r="CJ49" s="296" t="e">
        <f t="shared" si="29"/>
        <v>#N/A</v>
      </c>
      <c r="CK49" s="11"/>
      <c r="CL49" s="15"/>
      <c r="CM49" s="9"/>
      <c r="CN49" s="10">
        <v>109</v>
      </c>
      <c r="CO49" s="10">
        <f t="shared" si="36"/>
        <v>0</v>
      </c>
      <c r="CP49" s="10">
        <f t="shared" si="37"/>
        <v>0</v>
      </c>
      <c r="CQ49" s="191" t="e">
        <f t="shared" si="38"/>
        <v>#DIV/0!</v>
      </c>
      <c r="CR49" s="16"/>
      <c r="CS49" s="16"/>
      <c r="CT49" s="16"/>
      <c r="CU49" s="14"/>
      <c r="CV49" s="14"/>
      <c r="CW49" s="14"/>
      <c r="CX49" s="11"/>
      <c r="CY49" s="10"/>
      <c r="CZ49" s="213" t="e">
        <f t="shared" si="13"/>
        <v>#DIV/0!</v>
      </c>
      <c r="DA49" s="213" t="e">
        <f t="shared" si="14"/>
        <v>#DIV/0!</v>
      </c>
      <c r="DB49" s="11"/>
      <c r="DC49" s="10"/>
      <c r="DD49" s="11"/>
      <c r="DE49" s="10"/>
      <c r="DF49" s="16"/>
      <c r="DG49" s="11"/>
      <c r="DH49" s="10"/>
      <c r="DI49" s="16"/>
      <c r="DJ49" s="11"/>
      <c r="DK49" s="9"/>
      <c r="DL49" s="213" t="e">
        <f t="shared" si="30"/>
        <v>#DIV/0!</v>
      </c>
      <c r="DM49" s="213" t="e">
        <f t="shared" si="15"/>
        <v>#DIV/0!</v>
      </c>
      <c r="DN49" s="304"/>
      <c r="DO49" s="213"/>
      <c r="DP49" s="11"/>
      <c r="DQ49" s="10"/>
      <c r="DR49" s="11"/>
      <c r="DS49" s="10"/>
      <c r="DT49" s="158"/>
      <c r="DU49" s="159"/>
      <c r="DV49" s="158"/>
      <c r="DW49" s="160"/>
      <c r="DX49" s="351">
        <f t="shared" si="31"/>
        <v>0</v>
      </c>
      <c r="DY49" s="352" t="e">
        <f t="shared" si="16"/>
        <v>#DIV/0!</v>
      </c>
      <c r="DZ49" s="241" t="e">
        <f t="shared" si="17"/>
        <v>#DIV/0!</v>
      </c>
      <c r="EA49" s="9"/>
      <c r="EB49" s="20" t="e">
        <f t="shared" si="18"/>
        <v>#DIV/0!</v>
      </c>
      <c r="EC49" s="353" t="e">
        <f t="shared" si="19"/>
        <v>#DIV/0!</v>
      </c>
      <c r="ED49" s="12"/>
      <c r="EE49" s="120"/>
    </row>
    <row r="50" spans="1:135" s="121" customFormat="1" ht="20.100000000000001" hidden="1" customHeight="1">
      <c r="A50" s="162">
        <v>42226</v>
      </c>
      <c r="B50" s="229"/>
      <c r="C50" s="15">
        <v>3</v>
      </c>
      <c r="D50" s="9"/>
      <c r="E50" s="9"/>
      <c r="F50" s="9"/>
      <c r="G50" s="12"/>
      <c r="H50" s="11"/>
      <c r="I50" s="9"/>
      <c r="J50" s="9"/>
      <c r="K50" s="20"/>
      <c r="L50" s="9"/>
      <c r="M50" s="9"/>
      <c r="N50" s="9"/>
      <c r="O50" s="298"/>
      <c r="P50" s="9"/>
      <c r="Q50" s="24">
        <f t="shared" si="6"/>
        <v>0</v>
      </c>
      <c r="R50" s="119">
        <f t="shared" si="20"/>
        <v>0</v>
      </c>
      <c r="S50" s="18">
        <f t="shared" si="7"/>
        <v>0</v>
      </c>
      <c r="T50" s="11"/>
      <c r="U50" s="9"/>
      <c r="V50" s="9"/>
      <c r="W50" s="24">
        <f t="shared" si="21"/>
        <v>0</v>
      </c>
      <c r="X50" s="9"/>
      <c r="Y50" s="9"/>
      <c r="Z50" s="9"/>
      <c r="AA50" s="9"/>
      <c r="AB50" s="12"/>
      <c r="AC50" s="15"/>
      <c r="AD50" s="200"/>
      <c r="AE50" s="200"/>
      <c r="AF50" s="200"/>
      <c r="AG50" s="200"/>
      <c r="AH50" s="241">
        <f t="shared" si="32"/>
        <v>0</v>
      </c>
      <c r="AI50" s="239" t="e">
        <f t="shared" si="33"/>
        <v>#DIV/0!</v>
      </c>
      <c r="AJ50" s="9"/>
      <c r="AK50" s="9"/>
      <c r="AL50" s="9"/>
      <c r="AM50" s="9"/>
      <c r="AN50" s="9"/>
      <c r="AO50" s="9"/>
      <c r="AP50" s="11"/>
      <c r="AQ50" s="15"/>
      <c r="AR50" s="24">
        <f t="shared" si="35"/>
        <v>0</v>
      </c>
      <c r="AS50" s="271" t="e">
        <f t="shared" si="22"/>
        <v>#DIV/0!</v>
      </c>
      <c r="AT50" s="9"/>
      <c r="AU50" s="9"/>
      <c r="AV50" s="15"/>
      <c r="AW50" s="9"/>
      <c r="AX50" s="9"/>
      <c r="AY50" s="10"/>
      <c r="AZ50" s="11"/>
      <c r="BA50" s="10"/>
      <c r="BB50" s="11"/>
      <c r="BC50" s="12"/>
      <c r="BD50" s="11"/>
      <c r="BE50" s="9"/>
      <c r="BF50" s="9"/>
      <c r="BG50" s="9"/>
      <c r="BH50" s="12"/>
      <c r="BI50" s="11"/>
      <c r="BJ50" s="15"/>
      <c r="BK50" s="9"/>
      <c r="BL50" s="9"/>
      <c r="BM50" s="10"/>
      <c r="BN50" s="11"/>
      <c r="BO50" s="9"/>
      <c r="BP50" s="10"/>
      <c r="BQ50" s="11"/>
      <c r="BR50" s="9"/>
      <c r="BS50" s="10"/>
      <c r="BT50" s="14"/>
      <c r="BU50" s="279"/>
      <c r="BV50" s="273">
        <f t="shared" si="23"/>
        <v>0</v>
      </c>
      <c r="BW50" s="273">
        <f t="shared" si="24"/>
        <v>0</v>
      </c>
      <c r="BX50" s="283" t="e">
        <f t="shared" si="25"/>
        <v>#DIV/0!</v>
      </c>
      <c r="BY50" s="283" t="e">
        <f t="shared" si="26"/>
        <v>#DIV/0!</v>
      </c>
      <c r="BZ50" s="11"/>
      <c r="CA50" s="9"/>
      <c r="CB50" s="9"/>
      <c r="CC50" s="12"/>
      <c r="CD50" s="15"/>
      <c r="CE50" s="15"/>
      <c r="CF50" s="9" t="e">
        <f t="shared" si="27"/>
        <v>#N/A</v>
      </c>
      <c r="CG50" s="9">
        <f t="shared" si="28"/>
        <v>0</v>
      </c>
      <c r="CH50" s="9" t="e">
        <f t="shared" si="34"/>
        <v>#N/A</v>
      </c>
      <c r="CI50" s="9"/>
      <c r="CJ50" s="296" t="e">
        <f t="shared" si="29"/>
        <v>#N/A</v>
      </c>
      <c r="CK50" s="11"/>
      <c r="CL50" s="15"/>
      <c r="CM50" s="9"/>
      <c r="CN50" s="10">
        <v>109</v>
      </c>
      <c r="CO50" s="10">
        <f t="shared" si="36"/>
        <v>0</v>
      </c>
      <c r="CP50" s="10">
        <f t="shared" si="37"/>
        <v>0</v>
      </c>
      <c r="CQ50" s="191" t="e">
        <f t="shared" si="38"/>
        <v>#DIV/0!</v>
      </c>
      <c r="CR50" s="16"/>
      <c r="CS50" s="16"/>
      <c r="CT50" s="16"/>
      <c r="CU50" s="14"/>
      <c r="CV50" s="14"/>
      <c r="CW50" s="14"/>
      <c r="CX50" s="11"/>
      <c r="CY50" s="10"/>
      <c r="CZ50" s="213" t="e">
        <f t="shared" si="13"/>
        <v>#DIV/0!</v>
      </c>
      <c r="DA50" s="213" t="e">
        <f t="shared" si="14"/>
        <v>#DIV/0!</v>
      </c>
      <c r="DB50" s="11"/>
      <c r="DC50" s="10"/>
      <c r="DD50" s="11"/>
      <c r="DE50" s="10"/>
      <c r="DF50" s="16"/>
      <c r="DG50" s="11"/>
      <c r="DH50" s="10"/>
      <c r="DI50" s="16"/>
      <c r="DJ50" s="11"/>
      <c r="DK50" s="9"/>
      <c r="DL50" s="213" t="e">
        <f t="shared" si="30"/>
        <v>#DIV/0!</v>
      </c>
      <c r="DM50" s="213" t="e">
        <f t="shared" si="15"/>
        <v>#DIV/0!</v>
      </c>
      <c r="DN50" s="304"/>
      <c r="DO50" s="213"/>
      <c r="DP50" s="11"/>
      <c r="DQ50" s="10"/>
      <c r="DR50" s="11"/>
      <c r="DS50" s="10"/>
      <c r="DT50" s="158"/>
      <c r="DU50" s="159"/>
      <c r="DV50" s="158"/>
      <c r="DW50" s="160"/>
      <c r="DX50" s="351">
        <f t="shared" si="31"/>
        <v>0</v>
      </c>
      <c r="DY50" s="352" t="e">
        <f t="shared" si="16"/>
        <v>#DIV/0!</v>
      </c>
      <c r="DZ50" s="241" t="e">
        <f t="shared" si="17"/>
        <v>#DIV/0!</v>
      </c>
      <c r="EA50" s="9"/>
      <c r="EB50" s="20" t="e">
        <f t="shared" si="18"/>
        <v>#DIV/0!</v>
      </c>
      <c r="EC50" s="353" t="e">
        <f t="shared" si="19"/>
        <v>#DIV/0!</v>
      </c>
      <c r="ED50" s="12"/>
      <c r="EE50" s="120"/>
    </row>
    <row r="51" spans="1:135" s="118" customFormat="1" ht="20.100000000000001" hidden="1" customHeight="1">
      <c r="A51" s="161">
        <v>42227</v>
      </c>
      <c r="B51" s="228">
        <v>0.64583333333333404</v>
      </c>
      <c r="C51" s="7">
        <v>1</v>
      </c>
      <c r="D51" s="1" t="s">
        <v>131</v>
      </c>
      <c r="E51" s="1" t="s">
        <v>135</v>
      </c>
      <c r="F51" s="1" t="s">
        <v>138</v>
      </c>
      <c r="G51" s="4" t="s">
        <v>144</v>
      </c>
      <c r="H51" s="3" t="s">
        <v>172</v>
      </c>
      <c r="I51" s="1">
        <v>16</v>
      </c>
      <c r="J51" s="1" t="s">
        <v>219</v>
      </c>
      <c r="K51" s="19">
        <v>18.5</v>
      </c>
      <c r="L51" s="1" t="s">
        <v>190</v>
      </c>
      <c r="M51" s="1">
        <v>84</v>
      </c>
      <c r="N51" s="1">
        <v>2700</v>
      </c>
      <c r="O51" s="297"/>
      <c r="P51" s="1">
        <v>1350</v>
      </c>
      <c r="Q51" s="22">
        <f t="shared" si="6"/>
        <v>1100.25</v>
      </c>
      <c r="R51" s="116">
        <f t="shared" si="20"/>
        <v>3.010284</v>
      </c>
      <c r="S51" s="17">
        <f t="shared" si="7"/>
        <v>2.8518479999999999</v>
      </c>
      <c r="T51" s="3">
        <v>877.6</v>
      </c>
      <c r="U51" s="1">
        <v>1006</v>
      </c>
      <c r="V51" s="1">
        <v>0.95499999999999996</v>
      </c>
      <c r="W51" s="22">
        <f t="shared" si="21"/>
        <v>1289.25</v>
      </c>
      <c r="X51" s="1">
        <v>10.1</v>
      </c>
      <c r="Y51" s="1">
        <v>231</v>
      </c>
      <c r="Z51" s="1">
        <v>15</v>
      </c>
      <c r="AA51" s="1">
        <v>10</v>
      </c>
      <c r="AB51" s="4">
        <v>4.8</v>
      </c>
      <c r="AC51" s="7">
        <v>4.3</v>
      </c>
      <c r="AD51" s="199">
        <v>-26</v>
      </c>
      <c r="AE51" s="199">
        <v>-31</v>
      </c>
      <c r="AF51" s="199">
        <v>-29</v>
      </c>
      <c r="AG51" s="199">
        <v>-30</v>
      </c>
      <c r="AH51" s="240">
        <f t="shared" si="32"/>
        <v>-116</v>
      </c>
      <c r="AI51" s="237">
        <f t="shared" si="33"/>
        <v>1</v>
      </c>
      <c r="AJ51" s="1">
        <v>50</v>
      </c>
      <c r="AK51" s="1">
        <v>0</v>
      </c>
      <c r="AL51" s="1">
        <v>100</v>
      </c>
      <c r="AM51" s="1">
        <v>100</v>
      </c>
      <c r="AN51" s="1">
        <v>3</v>
      </c>
      <c r="AO51" s="1">
        <v>20</v>
      </c>
      <c r="AP51" s="3">
        <v>1957</v>
      </c>
      <c r="AQ51" s="7">
        <v>1192</v>
      </c>
      <c r="AR51" s="22">
        <f t="shared" si="35"/>
        <v>765</v>
      </c>
      <c r="AS51" s="270">
        <f t="shared" si="22"/>
        <v>0.39090444557996934</v>
      </c>
      <c r="AT51" s="1">
        <v>65</v>
      </c>
      <c r="AU51" s="1">
        <v>80</v>
      </c>
      <c r="AV51" s="7">
        <v>4.3</v>
      </c>
      <c r="AW51" s="1">
        <v>423</v>
      </c>
      <c r="AX51" s="1">
        <v>656</v>
      </c>
      <c r="AY51" s="2">
        <v>40</v>
      </c>
      <c r="AZ51" s="3">
        <v>360</v>
      </c>
      <c r="BA51" s="2">
        <v>70</v>
      </c>
      <c r="BB51" s="3">
        <v>0</v>
      </c>
      <c r="BC51" s="4">
        <v>0</v>
      </c>
      <c r="BD51" s="3">
        <v>4299</v>
      </c>
      <c r="BE51" s="1">
        <v>20</v>
      </c>
      <c r="BF51" s="1">
        <v>20</v>
      </c>
      <c r="BG51" s="1">
        <v>2</v>
      </c>
      <c r="BH51" s="4">
        <v>97</v>
      </c>
      <c r="BI51" s="3">
        <v>330</v>
      </c>
      <c r="BJ51" s="7">
        <v>100</v>
      </c>
      <c r="BK51" s="1">
        <v>1680</v>
      </c>
      <c r="BL51" s="1">
        <v>135</v>
      </c>
      <c r="BM51" s="2">
        <v>138</v>
      </c>
      <c r="BN51" s="3">
        <v>380</v>
      </c>
      <c r="BO51" s="1">
        <v>1422</v>
      </c>
      <c r="BP51" s="2">
        <v>170</v>
      </c>
      <c r="BQ51" s="3">
        <v>369</v>
      </c>
      <c r="BR51" s="1">
        <v>1376</v>
      </c>
      <c r="BS51" s="2">
        <v>137</v>
      </c>
      <c r="BT51" s="6">
        <v>1296</v>
      </c>
      <c r="BU51" s="278">
        <v>344</v>
      </c>
      <c r="BV51" s="272">
        <f t="shared" si="23"/>
        <v>0.749</v>
      </c>
      <c r="BW51" s="272">
        <f t="shared" si="24"/>
        <v>0.42307692307692307</v>
      </c>
      <c r="BX51" s="282">
        <f t="shared" si="25"/>
        <v>0.63903655575244478</v>
      </c>
      <c r="BY51" s="282">
        <f t="shared" si="26"/>
        <v>0.36096344424755533</v>
      </c>
      <c r="BZ51" s="3">
        <v>3.5</v>
      </c>
      <c r="CA51" s="1">
        <v>2.8</v>
      </c>
      <c r="CB51" s="1">
        <v>27</v>
      </c>
      <c r="CC51" s="4">
        <v>2.8</v>
      </c>
      <c r="CD51" s="7" t="s">
        <v>163</v>
      </c>
      <c r="CE51" s="7">
        <v>55</v>
      </c>
      <c r="CF51" s="1">
        <f t="shared" si="27"/>
        <v>15.6</v>
      </c>
      <c r="CG51" s="1">
        <f t="shared" si="28"/>
        <v>4563</v>
      </c>
      <c r="CH51" s="1">
        <f t="shared" si="34"/>
        <v>7.02</v>
      </c>
      <c r="CI51" s="1">
        <v>45</v>
      </c>
      <c r="CJ51" s="189">
        <f t="shared" si="29"/>
        <v>1.5384615384615385</v>
      </c>
      <c r="CK51" s="3" t="s">
        <v>165</v>
      </c>
      <c r="CL51" s="7">
        <v>24</v>
      </c>
      <c r="CM51" s="1">
        <v>35</v>
      </c>
      <c r="CN51" s="2">
        <v>109</v>
      </c>
      <c r="CO51" s="2">
        <f t="shared" si="36"/>
        <v>4563</v>
      </c>
      <c r="CP51" s="2">
        <f t="shared" si="37"/>
        <v>38.15</v>
      </c>
      <c r="CQ51" s="190">
        <f t="shared" si="38"/>
        <v>8.360727591496822</v>
      </c>
      <c r="CR51" s="8">
        <v>39</v>
      </c>
      <c r="CS51" s="8">
        <v>2</v>
      </c>
      <c r="CT51" s="8">
        <v>200</v>
      </c>
      <c r="CU51" s="6">
        <v>14</v>
      </c>
      <c r="CV51" s="6">
        <v>49</v>
      </c>
      <c r="CW51" s="6">
        <v>15</v>
      </c>
      <c r="CX51" s="3" t="s">
        <v>203</v>
      </c>
      <c r="CY51" s="2">
        <v>2000</v>
      </c>
      <c r="CZ51" s="212">
        <f t="shared" si="13"/>
        <v>664.38914069237319</v>
      </c>
      <c r="DA51" s="212">
        <f t="shared" si="14"/>
        <v>701.2996485086162</v>
      </c>
      <c r="DB51" s="3"/>
      <c r="DC51" s="2"/>
      <c r="DD51" s="3" t="s">
        <v>168</v>
      </c>
      <c r="DE51" s="2">
        <v>9</v>
      </c>
      <c r="DF51" s="8"/>
      <c r="DG51" s="3" t="s">
        <v>185</v>
      </c>
      <c r="DH51" s="2">
        <v>3.2</v>
      </c>
      <c r="DI51" s="8">
        <v>15</v>
      </c>
      <c r="DJ51" s="3"/>
      <c r="DK51" s="1"/>
      <c r="DL51" s="212">
        <f t="shared" si="30"/>
        <v>0</v>
      </c>
      <c r="DM51" s="212">
        <f t="shared" si="15"/>
        <v>0</v>
      </c>
      <c r="DN51" s="303"/>
      <c r="DO51" s="212"/>
      <c r="DP51" s="3"/>
      <c r="DQ51" s="2"/>
      <c r="DR51" s="3"/>
      <c r="DS51" s="2"/>
      <c r="DT51" s="155"/>
      <c r="DU51" s="156"/>
      <c r="DV51" s="155"/>
      <c r="DW51" s="157"/>
      <c r="DX51" s="348">
        <f t="shared" si="31"/>
        <v>307</v>
      </c>
      <c r="DY51" s="349">
        <f t="shared" si="16"/>
        <v>101.98373309627929</v>
      </c>
      <c r="DZ51" s="240">
        <f t="shared" si="17"/>
        <v>107.64949604607258</v>
      </c>
      <c r="EA51" s="1"/>
      <c r="EB51" s="19">
        <f t="shared" si="18"/>
        <v>0</v>
      </c>
      <c r="EC51" s="350">
        <f t="shared" si="19"/>
        <v>0</v>
      </c>
      <c r="ED51" s="4"/>
      <c r="EE51" s="117"/>
    </row>
    <row r="52" spans="1:135" s="118" customFormat="1" ht="20.100000000000001" hidden="1" customHeight="1">
      <c r="A52" s="161">
        <v>42227</v>
      </c>
      <c r="B52" s="228"/>
      <c r="C52" s="7">
        <v>1</v>
      </c>
      <c r="D52" s="1"/>
      <c r="E52" s="1"/>
      <c r="F52" s="1"/>
      <c r="G52" s="4"/>
      <c r="H52" s="3"/>
      <c r="I52" s="1"/>
      <c r="J52" s="1"/>
      <c r="K52" s="19"/>
      <c r="L52" s="1"/>
      <c r="M52" s="1"/>
      <c r="N52" s="1"/>
      <c r="O52" s="297"/>
      <c r="P52" s="1"/>
      <c r="Q52" s="22">
        <f t="shared" si="6"/>
        <v>0</v>
      </c>
      <c r="R52" s="116">
        <f t="shared" si="20"/>
        <v>0</v>
      </c>
      <c r="S52" s="17">
        <f t="shared" si="7"/>
        <v>0</v>
      </c>
      <c r="T52" s="3"/>
      <c r="U52" s="1"/>
      <c r="V52" s="1"/>
      <c r="W52" s="22">
        <f t="shared" si="21"/>
        <v>0</v>
      </c>
      <c r="X52" s="1"/>
      <c r="Y52" s="1"/>
      <c r="Z52" s="1"/>
      <c r="AA52" s="1"/>
      <c r="AB52" s="4"/>
      <c r="AC52" s="7"/>
      <c r="AD52" s="199"/>
      <c r="AE52" s="199"/>
      <c r="AF52" s="199"/>
      <c r="AG52" s="199"/>
      <c r="AH52" s="240">
        <f t="shared" si="32"/>
        <v>0</v>
      </c>
      <c r="AI52" s="237" t="e">
        <f t="shared" si="33"/>
        <v>#DIV/0!</v>
      </c>
      <c r="AJ52" s="1"/>
      <c r="AK52" s="1"/>
      <c r="AL52" s="1"/>
      <c r="AM52" s="1"/>
      <c r="AN52" s="1"/>
      <c r="AO52" s="1"/>
      <c r="AP52" s="3"/>
      <c r="AQ52" s="7"/>
      <c r="AR52" s="22">
        <f t="shared" si="35"/>
        <v>0</v>
      </c>
      <c r="AS52" s="270" t="e">
        <f t="shared" si="22"/>
        <v>#DIV/0!</v>
      </c>
      <c r="AT52" s="1"/>
      <c r="AU52" s="1"/>
      <c r="AV52" s="7"/>
      <c r="AW52" s="1"/>
      <c r="AX52" s="1"/>
      <c r="AY52" s="2"/>
      <c r="AZ52" s="3"/>
      <c r="BA52" s="2"/>
      <c r="BB52" s="3"/>
      <c r="BC52" s="4"/>
      <c r="BD52" s="3"/>
      <c r="BE52" s="1"/>
      <c r="BF52" s="1"/>
      <c r="BG52" s="1"/>
      <c r="BH52" s="4"/>
      <c r="BI52" s="3"/>
      <c r="BJ52" s="7"/>
      <c r="BK52" s="1"/>
      <c r="BL52" s="1"/>
      <c r="BM52" s="2"/>
      <c r="BN52" s="3"/>
      <c r="BO52" s="1"/>
      <c r="BP52" s="2"/>
      <c r="BQ52" s="3"/>
      <c r="BR52" s="1"/>
      <c r="BS52" s="2"/>
      <c r="BT52" s="6"/>
      <c r="BU52" s="278"/>
      <c r="BV52" s="272">
        <f t="shared" si="23"/>
        <v>0</v>
      </c>
      <c r="BW52" s="272">
        <f t="shared" si="24"/>
        <v>0</v>
      </c>
      <c r="BX52" s="282" t="e">
        <f t="shared" si="25"/>
        <v>#DIV/0!</v>
      </c>
      <c r="BY52" s="282" t="e">
        <f t="shared" si="26"/>
        <v>#DIV/0!</v>
      </c>
      <c r="BZ52" s="3"/>
      <c r="CA52" s="1"/>
      <c r="CB52" s="1"/>
      <c r="CC52" s="4"/>
      <c r="CD52" s="7"/>
      <c r="CE52" s="7"/>
      <c r="CF52" s="1" t="e">
        <f t="shared" si="27"/>
        <v>#N/A</v>
      </c>
      <c r="CG52" s="1">
        <f t="shared" si="28"/>
        <v>0</v>
      </c>
      <c r="CH52" s="1" t="e">
        <f t="shared" si="34"/>
        <v>#N/A</v>
      </c>
      <c r="CI52" s="1"/>
      <c r="CJ52" s="189" t="e">
        <f t="shared" si="29"/>
        <v>#N/A</v>
      </c>
      <c r="CK52" s="3"/>
      <c r="CL52" s="7"/>
      <c r="CM52" s="1"/>
      <c r="CN52" s="2">
        <v>109</v>
      </c>
      <c r="CO52" s="2">
        <f t="shared" si="36"/>
        <v>0</v>
      </c>
      <c r="CP52" s="2">
        <f t="shared" si="37"/>
        <v>0</v>
      </c>
      <c r="CQ52" s="190" t="e">
        <f t="shared" si="38"/>
        <v>#DIV/0!</v>
      </c>
      <c r="CR52" s="8"/>
      <c r="CS52" s="8"/>
      <c r="CT52" s="8"/>
      <c r="CU52" s="6"/>
      <c r="CV52" s="6"/>
      <c r="CW52" s="6"/>
      <c r="CX52" s="3"/>
      <c r="CY52" s="2"/>
      <c r="CZ52" s="212" t="e">
        <f t="shared" si="13"/>
        <v>#DIV/0!</v>
      </c>
      <c r="DA52" s="212" t="e">
        <f t="shared" si="14"/>
        <v>#DIV/0!</v>
      </c>
      <c r="DB52" s="3"/>
      <c r="DC52" s="2"/>
      <c r="DD52" s="3"/>
      <c r="DE52" s="2"/>
      <c r="DF52" s="8"/>
      <c r="DG52" s="3"/>
      <c r="DH52" s="2"/>
      <c r="DI52" s="8"/>
      <c r="DJ52" s="3"/>
      <c r="DK52" s="1"/>
      <c r="DL52" s="212" t="e">
        <f t="shared" si="30"/>
        <v>#DIV/0!</v>
      </c>
      <c r="DM52" s="212" t="e">
        <f t="shared" si="15"/>
        <v>#DIV/0!</v>
      </c>
      <c r="DN52" s="303"/>
      <c r="DO52" s="212"/>
      <c r="DP52" s="3"/>
      <c r="DQ52" s="2"/>
      <c r="DR52" s="3"/>
      <c r="DS52" s="2"/>
      <c r="DT52" s="155"/>
      <c r="DU52" s="156"/>
      <c r="DV52" s="155"/>
      <c r="DW52" s="157"/>
      <c r="DX52" s="348">
        <f t="shared" si="31"/>
        <v>0</v>
      </c>
      <c r="DY52" s="349" t="e">
        <f t="shared" si="16"/>
        <v>#DIV/0!</v>
      </c>
      <c r="DZ52" s="240" t="e">
        <f t="shared" si="17"/>
        <v>#DIV/0!</v>
      </c>
      <c r="EA52" s="1"/>
      <c r="EB52" s="19" t="e">
        <f t="shared" si="18"/>
        <v>#DIV/0!</v>
      </c>
      <c r="EC52" s="350" t="e">
        <f t="shared" si="19"/>
        <v>#DIV/0!</v>
      </c>
      <c r="ED52" s="4"/>
      <c r="EE52" s="117"/>
    </row>
    <row r="53" spans="1:135" s="121" customFormat="1" ht="20.100000000000001" hidden="1" customHeight="1">
      <c r="A53" s="162">
        <v>42227</v>
      </c>
      <c r="B53" s="229">
        <v>1.03125</v>
      </c>
      <c r="C53" s="15">
        <v>4</v>
      </c>
      <c r="D53" s="9" t="s">
        <v>133</v>
      </c>
      <c r="E53" s="9" t="s">
        <v>137</v>
      </c>
      <c r="F53" s="9" t="s">
        <v>139</v>
      </c>
      <c r="G53" s="12" t="s">
        <v>261</v>
      </c>
      <c r="H53" s="11" t="s">
        <v>174</v>
      </c>
      <c r="I53" s="9">
        <v>20</v>
      </c>
      <c r="J53" s="9" t="s">
        <v>219</v>
      </c>
      <c r="K53" s="20">
        <v>15</v>
      </c>
      <c r="L53" s="9" t="s">
        <v>192</v>
      </c>
      <c r="M53" s="9">
        <v>84</v>
      </c>
      <c r="N53" s="9">
        <v>2700</v>
      </c>
      <c r="O53" s="298"/>
      <c r="P53" s="9">
        <v>1300</v>
      </c>
      <c r="Q53" s="24">
        <f t="shared" si="6"/>
        <v>1105</v>
      </c>
      <c r="R53" s="119">
        <f t="shared" si="20"/>
        <v>3.7791000000000001</v>
      </c>
      <c r="S53" s="18">
        <f t="shared" si="7"/>
        <v>3.5802</v>
      </c>
      <c r="T53" s="11">
        <v>857</v>
      </c>
      <c r="U53" s="9">
        <v>1006</v>
      </c>
      <c r="V53" s="9">
        <v>0.98</v>
      </c>
      <c r="W53" s="24">
        <f t="shared" si="21"/>
        <v>1274</v>
      </c>
      <c r="X53" s="9">
        <v>10.3</v>
      </c>
      <c r="Y53" s="9">
        <v>221</v>
      </c>
      <c r="Z53" s="9">
        <v>15</v>
      </c>
      <c r="AA53" s="9">
        <v>10</v>
      </c>
      <c r="AB53" s="12">
        <v>5.3</v>
      </c>
      <c r="AC53" s="15">
        <v>4</v>
      </c>
      <c r="AD53" s="200">
        <v>-26</v>
      </c>
      <c r="AE53" s="200">
        <v>-30</v>
      </c>
      <c r="AF53" s="200">
        <v>-30</v>
      </c>
      <c r="AG53" s="200">
        <v>-30</v>
      </c>
      <c r="AH53" s="241">
        <f t="shared" si="32"/>
        <v>-116</v>
      </c>
      <c r="AI53" s="239">
        <f t="shared" si="33"/>
        <v>1</v>
      </c>
      <c r="AJ53" s="9">
        <v>50</v>
      </c>
      <c r="AK53" s="9">
        <v>0</v>
      </c>
      <c r="AL53" s="9">
        <v>100</v>
      </c>
      <c r="AM53" s="9">
        <v>100</v>
      </c>
      <c r="AN53" s="9">
        <v>3</v>
      </c>
      <c r="AO53" s="9">
        <v>20</v>
      </c>
      <c r="AP53" s="11">
        <v>2198</v>
      </c>
      <c r="AQ53" s="15">
        <v>1500</v>
      </c>
      <c r="AR53" s="24">
        <f t="shared" si="35"/>
        <v>698</v>
      </c>
      <c r="AS53" s="271">
        <f t="shared" si="22"/>
        <v>0.31756141947224747</v>
      </c>
      <c r="AT53" s="9">
        <v>70</v>
      </c>
      <c r="AU53" s="9">
        <v>80</v>
      </c>
      <c r="AV53" s="15">
        <v>4.0999999999999996</v>
      </c>
      <c r="AW53" s="9">
        <v>484</v>
      </c>
      <c r="AX53" s="9">
        <v>1123</v>
      </c>
      <c r="AY53" s="10">
        <v>30</v>
      </c>
      <c r="AZ53" s="11">
        <v>355</v>
      </c>
      <c r="BA53" s="10">
        <v>60</v>
      </c>
      <c r="BB53" s="11">
        <v>0</v>
      </c>
      <c r="BC53" s="12">
        <v>0</v>
      </c>
      <c r="BD53" s="11">
        <v>4500</v>
      </c>
      <c r="BE53" s="9">
        <v>20</v>
      </c>
      <c r="BF53" s="9">
        <v>20</v>
      </c>
      <c r="BG53" s="9">
        <v>2</v>
      </c>
      <c r="BH53" s="12">
        <v>97</v>
      </c>
      <c r="BI53" s="11">
        <v>570</v>
      </c>
      <c r="BJ53" s="15">
        <v>99</v>
      </c>
      <c r="BK53" s="9">
        <v>1650</v>
      </c>
      <c r="BL53" s="9">
        <v>156</v>
      </c>
      <c r="BM53" s="10">
        <v>96</v>
      </c>
      <c r="BN53" s="11">
        <v>392</v>
      </c>
      <c r="BO53" s="9">
        <v>1467</v>
      </c>
      <c r="BP53" s="10">
        <v>171</v>
      </c>
      <c r="BQ53" s="11">
        <v>382</v>
      </c>
      <c r="BR53" s="9">
        <v>1424</v>
      </c>
      <c r="BS53" s="10">
        <v>142</v>
      </c>
      <c r="BT53" s="14">
        <v>1296</v>
      </c>
      <c r="BU53" s="279">
        <v>394</v>
      </c>
      <c r="BV53" s="273">
        <f t="shared" si="23"/>
        <v>0.77400000000000002</v>
      </c>
      <c r="BW53" s="273">
        <f t="shared" si="24"/>
        <v>0.73076923076923073</v>
      </c>
      <c r="BX53" s="283">
        <f t="shared" si="25"/>
        <v>0.51436458439832322</v>
      </c>
      <c r="BY53" s="283">
        <f t="shared" si="26"/>
        <v>0.48563541560167667</v>
      </c>
      <c r="BZ53" s="11">
        <v>3.5</v>
      </c>
      <c r="CA53" s="9">
        <v>2.8</v>
      </c>
      <c r="CB53" s="9">
        <v>27</v>
      </c>
      <c r="CC53" s="12">
        <v>2.8</v>
      </c>
      <c r="CD53" s="15" t="s">
        <v>163</v>
      </c>
      <c r="CE53" s="15">
        <v>55</v>
      </c>
      <c r="CF53" s="9">
        <f t="shared" si="27"/>
        <v>15.6</v>
      </c>
      <c r="CG53" s="9">
        <f t="shared" si="28"/>
        <v>4394</v>
      </c>
      <c r="CH53" s="9">
        <f t="shared" si="34"/>
        <v>6.8639999999999999</v>
      </c>
      <c r="CI53" s="9">
        <v>44</v>
      </c>
      <c r="CJ53" s="296">
        <f t="shared" si="29"/>
        <v>1.5621301775147929</v>
      </c>
      <c r="CK53" s="11" t="s">
        <v>165</v>
      </c>
      <c r="CL53" s="15">
        <v>23</v>
      </c>
      <c r="CM53" s="9">
        <v>34</v>
      </c>
      <c r="CN53" s="10">
        <v>109</v>
      </c>
      <c r="CO53" s="10">
        <f t="shared" si="36"/>
        <v>4394</v>
      </c>
      <c r="CP53" s="10">
        <f t="shared" si="37"/>
        <v>37.06</v>
      </c>
      <c r="CQ53" s="191">
        <f t="shared" si="38"/>
        <v>8.4342284934000915</v>
      </c>
      <c r="CR53" s="16">
        <v>41</v>
      </c>
      <c r="CS53" s="16">
        <v>2.2000000000000002</v>
      </c>
      <c r="CT53" s="16">
        <v>200</v>
      </c>
      <c r="CU53" s="14">
        <v>13</v>
      </c>
      <c r="CV53" s="14">
        <v>50</v>
      </c>
      <c r="CW53" s="14">
        <v>20</v>
      </c>
      <c r="CX53" s="11" t="s">
        <v>203</v>
      </c>
      <c r="CY53" s="10">
        <v>2000</v>
      </c>
      <c r="CZ53" s="213">
        <f t="shared" si="13"/>
        <v>529.22653541848581</v>
      </c>
      <c r="DA53" s="213">
        <f t="shared" si="14"/>
        <v>558.62800960840173</v>
      </c>
      <c r="DB53" s="11"/>
      <c r="DC53" s="10"/>
      <c r="DD53" s="11" t="s">
        <v>168</v>
      </c>
      <c r="DE53" s="10">
        <v>14</v>
      </c>
      <c r="DF53" s="16">
        <v>45</v>
      </c>
      <c r="DG53" s="11" t="s">
        <v>185</v>
      </c>
      <c r="DH53" s="10"/>
      <c r="DI53" s="16">
        <v>20</v>
      </c>
      <c r="DJ53" s="11" t="s">
        <v>169</v>
      </c>
      <c r="DK53" s="9">
        <v>92.7</v>
      </c>
      <c r="DL53" s="213">
        <f t="shared" si="30"/>
        <v>24.529649916646822</v>
      </c>
      <c r="DM53" s="213">
        <f t="shared" si="15"/>
        <v>25.892408245349422</v>
      </c>
      <c r="DN53" s="304"/>
      <c r="DO53" s="213"/>
      <c r="DP53" s="11"/>
      <c r="DQ53" s="10"/>
      <c r="DR53" s="11"/>
      <c r="DS53" s="10"/>
      <c r="DT53" s="158"/>
      <c r="DU53" s="159"/>
      <c r="DV53" s="158"/>
      <c r="DW53" s="160"/>
      <c r="DX53" s="351">
        <f t="shared" si="31"/>
        <v>313</v>
      </c>
      <c r="DY53" s="352">
        <f t="shared" si="16"/>
        <v>82.82395279299304</v>
      </c>
      <c r="DZ53" s="241">
        <f t="shared" si="17"/>
        <v>87.42528350371488</v>
      </c>
      <c r="EA53" s="9">
        <v>4.84</v>
      </c>
      <c r="EB53" s="20">
        <f t="shared" si="18"/>
        <v>1.2807282157127358</v>
      </c>
      <c r="EC53" s="353">
        <f t="shared" si="19"/>
        <v>1.3518797832523322</v>
      </c>
      <c r="ED53" s="12">
        <v>332</v>
      </c>
      <c r="EE53" s="120"/>
    </row>
    <row r="54" spans="1:135" s="121" customFormat="1" ht="20.100000000000001" hidden="1" customHeight="1">
      <c r="A54" s="162">
        <v>42227</v>
      </c>
      <c r="B54" s="229"/>
      <c r="C54" s="15">
        <v>4</v>
      </c>
      <c r="D54" s="9"/>
      <c r="E54" s="9"/>
      <c r="F54" s="9"/>
      <c r="G54" s="12"/>
      <c r="H54" s="11"/>
      <c r="I54" s="9"/>
      <c r="J54" s="9"/>
      <c r="K54" s="20"/>
      <c r="L54" s="9"/>
      <c r="M54" s="9"/>
      <c r="N54" s="9"/>
      <c r="O54" s="298"/>
      <c r="P54" s="9"/>
      <c r="Q54" s="24">
        <f t="shared" si="6"/>
        <v>0</v>
      </c>
      <c r="R54" s="119">
        <f t="shared" si="20"/>
        <v>0</v>
      </c>
      <c r="S54" s="18">
        <f t="shared" si="7"/>
        <v>0</v>
      </c>
      <c r="T54" s="11"/>
      <c r="U54" s="9"/>
      <c r="V54" s="9"/>
      <c r="W54" s="24">
        <f t="shared" si="21"/>
        <v>0</v>
      </c>
      <c r="X54" s="9"/>
      <c r="Y54" s="9"/>
      <c r="Z54" s="9"/>
      <c r="AA54" s="9"/>
      <c r="AB54" s="12"/>
      <c r="AC54" s="15"/>
      <c r="AD54" s="200"/>
      <c r="AE54" s="200"/>
      <c r="AF54" s="200"/>
      <c r="AG54" s="200"/>
      <c r="AH54" s="241">
        <f t="shared" si="32"/>
        <v>0</v>
      </c>
      <c r="AI54" s="239" t="e">
        <f t="shared" si="33"/>
        <v>#DIV/0!</v>
      </c>
      <c r="AJ54" s="9"/>
      <c r="AK54" s="9"/>
      <c r="AL54" s="9"/>
      <c r="AM54" s="9"/>
      <c r="AN54" s="9"/>
      <c r="AO54" s="9"/>
      <c r="AP54" s="11"/>
      <c r="AQ54" s="15"/>
      <c r="AR54" s="24">
        <f t="shared" si="35"/>
        <v>0</v>
      </c>
      <c r="AS54" s="271" t="e">
        <f t="shared" si="22"/>
        <v>#DIV/0!</v>
      </c>
      <c r="AT54" s="9"/>
      <c r="AU54" s="9"/>
      <c r="AV54" s="15"/>
      <c r="AW54" s="9"/>
      <c r="AX54" s="9"/>
      <c r="AY54" s="10"/>
      <c r="AZ54" s="11"/>
      <c r="BA54" s="10"/>
      <c r="BB54" s="11"/>
      <c r="BC54" s="12"/>
      <c r="BD54" s="11"/>
      <c r="BE54" s="9"/>
      <c r="BF54" s="9"/>
      <c r="BG54" s="9"/>
      <c r="BH54" s="12"/>
      <c r="BI54" s="11"/>
      <c r="BJ54" s="15"/>
      <c r="BK54" s="9"/>
      <c r="BL54" s="9"/>
      <c r="BM54" s="10"/>
      <c r="BN54" s="11"/>
      <c r="BO54" s="9"/>
      <c r="BP54" s="10"/>
      <c r="BQ54" s="11"/>
      <c r="BR54" s="9"/>
      <c r="BS54" s="10"/>
      <c r="BT54" s="14"/>
      <c r="BU54" s="279"/>
      <c r="BV54" s="273">
        <f t="shared" si="23"/>
        <v>0</v>
      </c>
      <c r="BW54" s="273">
        <f t="shared" si="24"/>
        <v>0</v>
      </c>
      <c r="BX54" s="283" t="e">
        <f t="shared" si="25"/>
        <v>#DIV/0!</v>
      </c>
      <c r="BY54" s="283" t="e">
        <f t="shared" si="26"/>
        <v>#DIV/0!</v>
      </c>
      <c r="BZ54" s="11"/>
      <c r="CA54" s="9"/>
      <c r="CB54" s="9"/>
      <c r="CC54" s="12"/>
      <c r="CD54" s="15"/>
      <c r="CE54" s="15"/>
      <c r="CF54" s="9" t="e">
        <f t="shared" si="27"/>
        <v>#N/A</v>
      </c>
      <c r="CG54" s="9">
        <f t="shared" si="28"/>
        <v>0</v>
      </c>
      <c r="CH54" s="9" t="e">
        <f t="shared" si="34"/>
        <v>#N/A</v>
      </c>
      <c r="CI54" s="9"/>
      <c r="CJ54" s="296" t="e">
        <f t="shared" si="29"/>
        <v>#N/A</v>
      </c>
      <c r="CK54" s="11"/>
      <c r="CL54" s="15"/>
      <c r="CM54" s="9"/>
      <c r="CN54" s="10">
        <v>109</v>
      </c>
      <c r="CO54" s="10">
        <f t="shared" si="36"/>
        <v>0</v>
      </c>
      <c r="CP54" s="10">
        <f t="shared" si="37"/>
        <v>0</v>
      </c>
      <c r="CQ54" s="191" t="e">
        <f t="shared" si="38"/>
        <v>#DIV/0!</v>
      </c>
      <c r="CR54" s="16"/>
      <c r="CS54" s="16"/>
      <c r="CT54" s="16"/>
      <c r="CU54" s="14"/>
      <c r="CV54" s="14"/>
      <c r="CW54" s="14"/>
      <c r="CX54" s="11"/>
      <c r="CY54" s="10"/>
      <c r="CZ54" s="213" t="e">
        <f t="shared" si="13"/>
        <v>#DIV/0!</v>
      </c>
      <c r="DA54" s="213" t="e">
        <f t="shared" si="14"/>
        <v>#DIV/0!</v>
      </c>
      <c r="DB54" s="11"/>
      <c r="DC54" s="10"/>
      <c r="DD54" s="11"/>
      <c r="DE54" s="10"/>
      <c r="DF54" s="16"/>
      <c r="DG54" s="11"/>
      <c r="DH54" s="10"/>
      <c r="DI54" s="16"/>
      <c r="DJ54" s="11"/>
      <c r="DK54" s="9"/>
      <c r="DL54" s="213" t="e">
        <f t="shared" si="30"/>
        <v>#DIV/0!</v>
      </c>
      <c r="DM54" s="213" t="e">
        <f t="shared" si="15"/>
        <v>#DIV/0!</v>
      </c>
      <c r="DN54" s="304"/>
      <c r="DO54" s="213"/>
      <c r="DP54" s="11"/>
      <c r="DQ54" s="10"/>
      <c r="DR54" s="11"/>
      <c r="DS54" s="10"/>
      <c r="DT54" s="158"/>
      <c r="DU54" s="159"/>
      <c r="DV54" s="158"/>
      <c r="DW54" s="160"/>
      <c r="DX54" s="351">
        <f t="shared" si="31"/>
        <v>0</v>
      </c>
      <c r="DY54" s="352" t="e">
        <f t="shared" si="16"/>
        <v>#DIV/0!</v>
      </c>
      <c r="DZ54" s="241" t="e">
        <f t="shared" si="17"/>
        <v>#DIV/0!</v>
      </c>
      <c r="EA54" s="9"/>
      <c r="EB54" s="20" t="e">
        <f t="shared" si="18"/>
        <v>#DIV/0!</v>
      </c>
      <c r="EC54" s="353" t="e">
        <f t="shared" si="19"/>
        <v>#DIV/0!</v>
      </c>
      <c r="ED54" s="12"/>
      <c r="EE54" s="120"/>
    </row>
    <row r="55" spans="1:135" s="118" customFormat="1" ht="20.100000000000001" hidden="1" customHeight="1">
      <c r="A55" s="161">
        <v>42228</v>
      </c>
      <c r="B55" s="228"/>
      <c r="C55" s="7">
        <v>2</v>
      </c>
      <c r="D55" s="1" t="s">
        <v>132</v>
      </c>
      <c r="E55" s="1" t="s">
        <v>134</v>
      </c>
      <c r="F55" s="1" t="s">
        <v>145</v>
      </c>
      <c r="G55" s="4" t="s">
        <v>145</v>
      </c>
      <c r="H55" s="3" t="s">
        <v>174</v>
      </c>
      <c r="I55" s="1">
        <v>20</v>
      </c>
      <c r="J55" s="1" t="s">
        <v>270</v>
      </c>
      <c r="K55" s="19"/>
      <c r="L55" s="1"/>
      <c r="M55" s="1"/>
      <c r="N55" s="1"/>
      <c r="O55" s="297"/>
      <c r="P55" s="1"/>
      <c r="Q55" s="22">
        <f t="shared" si="6"/>
        <v>0</v>
      </c>
      <c r="R55" s="116">
        <f t="shared" si="20"/>
        <v>0</v>
      </c>
      <c r="S55" s="17">
        <f t="shared" si="7"/>
        <v>0</v>
      </c>
      <c r="T55" s="3"/>
      <c r="U55" s="1"/>
      <c r="V55" s="1"/>
      <c r="W55" s="22">
        <f t="shared" si="21"/>
        <v>0</v>
      </c>
      <c r="X55" s="1"/>
      <c r="Y55" s="1"/>
      <c r="Z55" s="1"/>
      <c r="AA55" s="1"/>
      <c r="AB55" s="4"/>
      <c r="AC55" s="7"/>
      <c r="AD55" s="199"/>
      <c r="AE55" s="199"/>
      <c r="AF55" s="199"/>
      <c r="AG55" s="199"/>
      <c r="AH55" s="240">
        <f t="shared" si="32"/>
        <v>0</v>
      </c>
      <c r="AI55" s="237" t="e">
        <f t="shared" si="33"/>
        <v>#DIV/0!</v>
      </c>
      <c r="AJ55" s="1"/>
      <c r="AK55" s="1"/>
      <c r="AL55" s="1"/>
      <c r="AM55" s="1"/>
      <c r="AN55" s="1"/>
      <c r="AO55" s="1"/>
      <c r="AP55" s="3"/>
      <c r="AQ55" s="7"/>
      <c r="AR55" s="22">
        <f t="shared" si="35"/>
        <v>0</v>
      </c>
      <c r="AS55" s="270" t="e">
        <f t="shared" si="22"/>
        <v>#DIV/0!</v>
      </c>
      <c r="AT55" s="1"/>
      <c r="AU55" s="1"/>
      <c r="AV55" s="7"/>
      <c r="AW55" s="1"/>
      <c r="AX55" s="1"/>
      <c r="AY55" s="2"/>
      <c r="AZ55" s="3"/>
      <c r="BA55" s="2"/>
      <c r="BB55" s="3"/>
      <c r="BC55" s="4"/>
      <c r="BD55" s="3"/>
      <c r="BE55" s="1"/>
      <c r="BF55" s="1"/>
      <c r="BG55" s="1"/>
      <c r="BH55" s="4"/>
      <c r="BI55" s="3"/>
      <c r="BJ55" s="7"/>
      <c r="BK55" s="1"/>
      <c r="BL55" s="1"/>
      <c r="BM55" s="2"/>
      <c r="BN55" s="3"/>
      <c r="BO55" s="1"/>
      <c r="BP55" s="2"/>
      <c r="BQ55" s="3"/>
      <c r="BR55" s="1"/>
      <c r="BS55" s="2"/>
      <c r="BT55" s="6"/>
      <c r="BU55" s="278"/>
      <c r="BV55" s="272">
        <f t="shared" si="23"/>
        <v>0</v>
      </c>
      <c r="BW55" s="272">
        <f t="shared" si="24"/>
        <v>0</v>
      </c>
      <c r="BX55" s="282" t="e">
        <f t="shared" si="25"/>
        <v>#DIV/0!</v>
      </c>
      <c r="BY55" s="282" t="e">
        <f t="shared" si="26"/>
        <v>#DIV/0!</v>
      </c>
      <c r="BZ55" s="3"/>
      <c r="CA55" s="1"/>
      <c r="CB55" s="1"/>
      <c r="CC55" s="4"/>
      <c r="CD55" s="7"/>
      <c r="CE55" s="7"/>
      <c r="CF55" s="1" t="e">
        <f t="shared" si="27"/>
        <v>#N/A</v>
      </c>
      <c r="CG55" s="1">
        <f t="shared" si="28"/>
        <v>0</v>
      </c>
      <c r="CH55" s="1" t="e">
        <f t="shared" si="34"/>
        <v>#N/A</v>
      </c>
      <c r="CI55" s="1"/>
      <c r="CJ55" s="189" t="e">
        <f t="shared" si="29"/>
        <v>#N/A</v>
      </c>
      <c r="CK55" s="3"/>
      <c r="CL55" s="7"/>
      <c r="CM55" s="1"/>
      <c r="CN55" s="2">
        <v>109</v>
      </c>
      <c r="CO55" s="2">
        <f t="shared" si="36"/>
        <v>0</v>
      </c>
      <c r="CP55" s="2">
        <f t="shared" si="37"/>
        <v>0</v>
      </c>
      <c r="CQ55" s="190" t="e">
        <f t="shared" si="38"/>
        <v>#DIV/0!</v>
      </c>
      <c r="CR55" s="8"/>
      <c r="CS55" s="8"/>
      <c r="CT55" s="8"/>
      <c r="CU55" s="6"/>
      <c r="CV55" s="6"/>
      <c r="CW55" s="6"/>
      <c r="CX55" s="3"/>
      <c r="CY55" s="2"/>
      <c r="CZ55" s="212" t="e">
        <f t="shared" si="13"/>
        <v>#DIV/0!</v>
      </c>
      <c r="DA55" s="212" t="e">
        <f t="shared" si="14"/>
        <v>#DIV/0!</v>
      </c>
      <c r="DB55" s="3"/>
      <c r="DC55" s="2"/>
      <c r="DD55" s="3"/>
      <c r="DE55" s="2"/>
      <c r="DF55" s="8"/>
      <c r="DG55" s="3"/>
      <c r="DH55" s="2"/>
      <c r="DI55" s="8"/>
      <c r="DJ55" s="3"/>
      <c r="DK55" s="1"/>
      <c r="DL55" s="212" t="e">
        <f t="shared" si="30"/>
        <v>#DIV/0!</v>
      </c>
      <c r="DM55" s="212" t="e">
        <f t="shared" si="15"/>
        <v>#DIV/0!</v>
      </c>
      <c r="DN55" s="303"/>
      <c r="DO55" s="212"/>
      <c r="DP55" s="3"/>
      <c r="DQ55" s="2"/>
      <c r="DR55" s="3"/>
      <c r="DS55" s="2"/>
      <c r="DT55" s="155"/>
      <c r="DU55" s="156"/>
      <c r="DV55" s="155"/>
      <c r="DW55" s="157"/>
      <c r="DX55" s="348">
        <f t="shared" si="31"/>
        <v>0</v>
      </c>
      <c r="DY55" s="349" t="e">
        <f t="shared" si="16"/>
        <v>#DIV/0!</v>
      </c>
      <c r="DZ55" s="240" t="e">
        <f t="shared" si="17"/>
        <v>#DIV/0!</v>
      </c>
      <c r="EA55" s="1"/>
      <c r="EB55" s="19" t="e">
        <f t="shared" si="18"/>
        <v>#DIV/0!</v>
      </c>
      <c r="EC55" s="350" t="e">
        <f t="shared" si="19"/>
        <v>#DIV/0!</v>
      </c>
      <c r="ED55" s="4"/>
      <c r="EE55" s="117"/>
    </row>
    <row r="56" spans="1:135" s="118" customFormat="1" ht="20.100000000000001" hidden="1" customHeight="1">
      <c r="A56" s="161">
        <v>42228</v>
      </c>
      <c r="B56" s="228"/>
      <c r="C56" s="7">
        <v>2</v>
      </c>
      <c r="D56" s="1" t="s">
        <v>132</v>
      </c>
      <c r="E56" s="1" t="s">
        <v>134</v>
      </c>
      <c r="F56" s="1" t="s">
        <v>145</v>
      </c>
      <c r="G56" s="4" t="s">
        <v>145</v>
      </c>
      <c r="H56" s="3" t="s">
        <v>174</v>
      </c>
      <c r="I56" s="1">
        <v>20</v>
      </c>
      <c r="J56" s="1" t="s">
        <v>270</v>
      </c>
      <c r="K56" s="19"/>
      <c r="L56" s="1"/>
      <c r="M56" s="1"/>
      <c r="N56" s="1"/>
      <c r="O56" s="297"/>
      <c r="P56" s="1"/>
      <c r="Q56" s="22">
        <f t="shared" si="6"/>
        <v>0</v>
      </c>
      <c r="R56" s="116">
        <f t="shared" si="20"/>
        <v>0</v>
      </c>
      <c r="S56" s="17">
        <f t="shared" si="7"/>
        <v>0</v>
      </c>
      <c r="T56" s="3"/>
      <c r="U56" s="1"/>
      <c r="V56" s="1"/>
      <c r="W56" s="22">
        <f t="shared" si="21"/>
        <v>0</v>
      </c>
      <c r="X56" s="1"/>
      <c r="Y56" s="1"/>
      <c r="Z56" s="1"/>
      <c r="AA56" s="1"/>
      <c r="AB56" s="4"/>
      <c r="AC56" s="7"/>
      <c r="AD56" s="199"/>
      <c r="AE56" s="199"/>
      <c r="AF56" s="199"/>
      <c r="AG56" s="199"/>
      <c r="AH56" s="240">
        <f t="shared" si="32"/>
        <v>0</v>
      </c>
      <c r="AI56" s="237" t="e">
        <f t="shared" si="33"/>
        <v>#DIV/0!</v>
      </c>
      <c r="AJ56" s="1"/>
      <c r="AK56" s="1"/>
      <c r="AL56" s="1"/>
      <c r="AM56" s="1"/>
      <c r="AN56" s="1"/>
      <c r="AO56" s="1"/>
      <c r="AP56" s="3"/>
      <c r="AQ56" s="7"/>
      <c r="AR56" s="22">
        <f t="shared" si="35"/>
        <v>0</v>
      </c>
      <c r="AS56" s="270" t="e">
        <f t="shared" si="22"/>
        <v>#DIV/0!</v>
      </c>
      <c r="AT56" s="1"/>
      <c r="AU56" s="1"/>
      <c r="AV56" s="7"/>
      <c r="AW56" s="1"/>
      <c r="AX56" s="1"/>
      <c r="AY56" s="2"/>
      <c r="AZ56" s="3"/>
      <c r="BA56" s="2"/>
      <c r="BB56" s="3"/>
      <c r="BC56" s="4"/>
      <c r="BD56" s="3"/>
      <c r="BE56" s="1"/>
      <c r="BF56" s="1"/>
      <c r="BG56" s="1"/>
      <c r="BH56" s="4"/>
      <c r="BI56" s="3"/>
      <c r="BJ56" s="7"/>
      <c r="BK56" s="1"/>
      <c r="BL56" s="1"/>
      <c r="BM56" s="2"/>
      <c r="BN56" s="3"/>
      <c r="BO56" s="1"/>
      <c r="BP56" s="2"/>
      <c r="BQ56" s="3"/>
      <c r="BR56" s="1"/>
      <c r="BS56" s="2"/>
      <c r="BT56" s="6"/>
      <c r="BU56" s="278"/>
      <c r="BV56" s="272">
        <f t="shared" si="23"/>
        <v>0</v>
      </c>
      <c r="BW56" s="272">
        <f t="shared" si="24"/>
        <v>0</v>
      </c>
      <c r="BX56" s="282" t="e">
        <f t="shared" si="25"/>
        <v>#DIV/0!</v>
      </c>
      <c r="BY56" s="282" t="e">
        <f t="shared" si="26"/>
        <v>#DIV/0!</v>
      </c>
      <c r="BZ56" s="3"/>
      <c r="CA56" s="1"/>
      <c r="CB56" s="1"/>
      <c r="CC56" s="4"/>
      <c r="CD56" s="7"/>
      <c r="CE56" s="7"/>
      <c r="CF56" s="1" t="e">
        <f t="shared" si="27"/>
        <v>#N/A</v>
      </c>
      <c r="CG56" s="1">
        <f t="shared" si="28"/>
        <v>0</v>
      </c>
      <c r="CH56" s="1" t="e">
        <f t="shared" si="34"/>
        <v>#N/A</v>
      </c>
      <c r="CI56" s="1"/>
      <c r="CJ56" s="189" t="e">
        <f t="shared" si="29"/>
        <v>#N/A</v>
      </c>
      <c r="CK56" s="3"/>
      <c r="CL56" s="7"/>
      <c r="CM56" s="1"/>
      <c r="CN56" s="2">
        <v>109</v>
      </c>
      <c r="CO56" s="2">
        <f t="shared" si="36"/>
        <v>0</v>
      </c>
      <c r="CP56" s="2">
        <f t="shared" si="37"/>
        <v>0</v>
      </c>
      <c r="CQ56" s="190" t="e">
        <f t="shared" si="38"/>
        <v>#DIV/0!</v>
      </c>
      <c r="CR56" s="8"/>
      <c r="CS56" s="8"/>
      <c r="CT56" s="8"/>
      <c r="CU56" s="6"/>
      <c r="CV56" s="6"/>
      <c r="CW56" s="6"/>
      <c r="CX56" s="3"/>
      <c r="CY56" s="2"/>
      <c r="CZ56" s="212" t="e">
        <f t="shared" si="13"/>
        <v>#DIV/0!</v>
      </c>
      <c r="DA56" s="212" t="e">
        <f t="shared" si="14"/>
        <v>#DIV/0!</v>
      </c>
      <c r="DB56" s="3"/>
      <c r="DC56" s="2"/>
      <c r="DD56" s="3"/>
      <c r="DE56" s="2"/>
      <c r="DF56" s="8"/>
      <c r="DG56" s="3"/>
      <c r="DH56" s="2"/>
      <c r="DI56" s="8"/>
      <c r="DJ56" s="3"/>
      <c r="DK56" s="1"/>
      <c r="DL56" s="212" t="e">
        <f t="shared" si="30"/>
        <v>#DIV/0!</v>
      </c>
      <c r="DM56" s="212" t="e">
        <f t="shared" si="15"/>
        <v>#DIV/0!</v>
      </c>
      <c r="DN56" s="303"/>
      <c r="DO56" s="212"/>
      <c r="DP56" s="3"/>
      <c r="DQ56" s="2"/>
      <c r="DR56" s="3"/>
      <c r="DS56" s="2"/>
      <c r="DT56" s="155"/>
      <c r="DU56" s="156"/>
      <c r="DV56" s="155"/>
      <c r="DW56" s="157"/>
      <c r="DX56" s="348">
        <f t="shared" si="31"/>
        <v>0</v>
      </c>
      <c r="DY56" s="349" t="e">
        <f t="shared" si="16"/>
        <v>#DIV/0!</v>
      </c>
      <c r="DZ56" s="240" t="e">
        <f t="shared" si="17"/>
        <v>#DIV/0!</v>
      </c>
      <c r="EA56" s="1"/>
      <c r="EB56" s="19" t="e">
        <f t="shared" si="18"/>
        <v>#DIV/0!</v>
      </c>
      <c r="EC56" s="350" t="e">
        <f t="shared" si="19"/>
        <v>#DIV/0!</v>
      </c>
      <c r="ED56" s="4"/>
      <c r="EE56" s="117"/>
    </row>
    <row r="57" spans="1:135" s="121" customFormat="1" ht="20.100000000000001" hidden="1" customHeight="1">
      <c r="A57" s="162">
        <v>42228</v>
      </c>
      <c r="B57" s="229"/>
      <c r="C57" s="15">
        <v>1</v>
      </c>
      <c r="D57" s="9" t="s">
        <v>131</v>
      </c>
      <c r="E57" s="9" t="s">
        <v>135</v>
      </c>
      <c r="F57" s="9" t="s">
        <v>138</v>
      </c>
      <c r="G57" s="12" t="s">
        <v>261</v>
      </c>
      <c r="H57" s="11" t="s">
        <v>174</v>
      </c>
      <c r="I57" s="9">
        <v>20</v>
      </c>
      <c r="J57" s="9" t="s">
        <v>270</v>
      </c>
      <c r="K57" s="20"/>
      <c r="L57" s="9"/>
      <c r="M57" s="9"/>
      <c r="N57" s="9"/>
      <c r="O57" s="298"/>
      <c r="P57" s="9"/>
      <c r="Q57" s="24">
        <f t="shared" si="6"/>
        <v>0</v>
      </c>
      <c r="R57" s="119">
        <f t="shared" si="20"/>
        <v>0</v>
      </c>
      <c r="S57" s="18">
        <f t="shared" si="7"/>
        <v>0</v>
      </c>
      <c r="T57" s="11"/>
      <c r="U57" s="9"/>
      <c r="V57" s="9"/>
      <c r="W57" s="24">
        <f t="shared" si="21"/>
        <v>0</v>
      </c>
      <c r="X57" s="9"/>
      <c r="Y57" s="9"/>
      <c r="Z57" s="9"/>
      <c r="AA57" s="9"/>
      <c r="AB57" s="12"/>
      <c r="AC57" s="15"/>
      <c r="AD57" s="200"/>
      <c r="AE57" s="200"/>
      <c r="AF57" s="200"/>
      <c r="AG57" s="200"/>
      <c r="AH57" s="241">
        <f t="shared" si="32"/>
        <v>0</v>
      </c>
      <c r="AI57" s="239" t="e">
        <f t="shared" si="33"/>
        <v>#DIV/0!</v>
      </c>
      <c r="AJ57" s="9"/>
      <c r="AK57" s="9"/>
      <c r="AL57" s="9"/>
      <c r="AM57" s="9"/>
      <c r="AN57" s="9"/>
      <c r="AO57" s="9"/>
      <c r="AP57" s="11"/>
      <c r="AQ57" s="15"/>
      <c r="AR57" s="24">
        <f t="shared" si="35"/>
        <v>0</v>
      </c>
      <c r="AS57" s="271" t="e">
        <f t="shared" si="22"/>
        <v>#DIV/0!</v>
      </c>
      <c r="AT57" s="9"/>
      <c r="AU57" s="9"/>
      <c r="AV57" s="15"/>
      <c r="AW57" s="9"/>
      <c r="AX57" s="9"/>
      <c r="AY57" s="10"/>
      <c r="AZ57" s="11"/>
      <c r="BA57" s="10"/>
      <c r="BB57" s="11"/>
      <c r="BC57" s="12"/>
      <c r="BD57" s="11"/>
      <c r="BE57" s="9"/>
      <c r="BF57" s="9"/>
      <c r="BG57" s="9"/>
      <c r="BH57" s="12"/>
      <c r="BI57" s="11"/>
      <c r="BJ57" s="15"/>
      <c r="BK57" s="9"/>
      <c r="BL57" s="9"/>
      <c r="BM57" s="10"/>
      <c r="BN57" s="11"/>
      <c r="BO57" s="9"/>
      <c r="BP57" s="10"/>
      <c r="BQ57" s="11"/>
      <c r="BR57" s="9"/>
      <c r="BS57" s="10"/>
      <c r="BT57" s="14"/>
      <c r="BU57" s="279"/>
      <c r="BV57" s="273">
        <f t="shared" si="23"/>
        <v>0</v>
      </c>
      <c r="BW57" s="273">
        <f t="shared" si="24"/>
        <v>0</v>
      </c>
      <c r="BX57" s="283" t="e">
        <f t="shared" si="25"/>
        <v>#DIV/0!</v>
      </c>
      <c r="BY57" s="283" t="e">
        <f t="shared" si="26"/>
        <v>#DIV/0!</v>
      </c>
      <c r="BZ57" s="11"/>
      <c r="CA57" s="9"/>
      <c r="CB57" s="9"/>
      <c r="CC57" s="12"/>
      <c r="CD57" s="15"/>
      <c r="CE57" s="15"/>
      <c r="CF57" s="9" t="e">
        <f t="shared" si="27"/>
        <v>#N/A</v>
      </c>
      <c r="CG57" s="9">
        <f t="shared" si="28"/>
        <v>0</v>
      </c>
      <c r="CH57" s="9" t="e">
        <f t="shared" si="34"/>
        <v>#N/A</v>
      </c>
      <c r="CI57" s="9"/>
      <c r="CJ57" s="296" t="e">
        <f t="shared" si="29"/>
        <v>#N/A</v>
      </c>
      <c r="CK57" s="11"/>
      <c r="CL57" s="15"/>
      <c r="CM57" s="9"/>
      <c r="CN57" s="10">
        <v>109</v>
      </c>
      <c r="CO57" s="10">
        <f t="shared" si="36"/>
        <v>0</v>
      </c>
      <c r="CP57" s="10">
        <f t="shared" si="37"/>
        <v>0</v>
      </c>
      <c r="CQ57" s="191" t="e">
        <f t="shared" si="38"/>
        <v>#DIV/0!</v>
      </c>
      <c r="CR57" s="16"/>
      <c r="CS57" s="16"/>
      <c r="CT57" s="16"/>
      <c r="CU57" s="14"/>
      <c r="CV57" s="14"/>
      <c r="CW57" s="14"/>
      <c r="CX57" s="11"/>
      <c r="CY57" s="10"/>
      <c r="CZ57" s="213" t="e">
        <f t="shared" si="13"/>
        <v>#DIV/0!</v>
      </c>
      <c r="DA57" s="213" t="e">
        <f t="shared" si="14"/>
        <v>#DIV/0!</v>
      </c>
      <c r="DB57" s="11"/>
      <c r="DC57" s="10"/>
      <c r="DD57" s="11"/>
      <c r="DE57" s="10"/>
      <c r="DF57" s="16"/>
      <c r="DG57" s="11"/>
      <c r="DH57" s="10"/>
      <c r="DI57" s="16"/>
      <c r="DJ57" s="11"/>
      <c r="DK57" s="9"/>
      <c r="DL57" s="213" t="e">
        <f t="shared" si="30"/>
        <v>#DIV/0!</v>
      </c>
      <c r="DM57" s="213" t="e">
        <f t="shared" si="15"/>
        <v>#DIV/0!</v>
      </c>
      <c r="DN57" s="304"/>
      <c r="DO57" s="213"/>
      <c r="DP57" s="11"/>
      <c r="DQ57" s="10"/>
      <c r="DR57" s="11"/>
      <c r="DS57" s="10"/>
      <c r="DT57" s="158"/>
      <c r="DU57" s="159"/>
      <c r="DV57" s="158"/>
      <c r="DW57" s="160"/>
      <c r="DX57" s="351">
        <f t="shared" si="31"/>
        <v>0</v>
      </c>
      <c r="DY57" s="352" t="e">
        <f t="shared" si="16"/>
        <v>#DIV/0!</v>
      </c>
      <c r="DZ57" s="241" t="e">
        <f t="shared" si="17"/>
        <v>#DIV/0!</v>
      </c>
      <c r="EA57" s="9"/>
      <c r="EB57" s="20" t="e">
        <f t="shared" si="18"/>
        <v>#DIV/0!</v>
      </c>
      <c r="EC57" s="353" t="e">
        <f t="shared" si="19"/>
        <v>#DIV/0!</v>
      </c>
      <c r="ED57" s="12"/>
      <c r="EE57" s="120"/>
    </row>
    <row r="58" spans="1:135" s="121" customFormat="1" ht="20.100000000000001" hidden="1" customHeight="1">
      <c r="A58" s="162">
        <v>42228</v>
      </c>
      <c r="B58" s="229">
        <v>1.0833333333333299</v>
      </c>
      <c r="C58" s="15">
        <v>1</v>
      </c>
      <c r="D58" s="9" t="s">
        <v>131</v>
      </c>
      <c r="E58" s="9" t="s">
        <v>135</v>
      </c>
      <c r="F58" s="9" t="s">
        <v>138</v>
      </c>
      <c r="G58" s="12" t="s">
        <v>261</v>
      </c>
      <c r="H58" s="11" t="s">
        <v>174</v>
      </c>
      <c r="I58" s="9">
        <v>20</v>
      </c>
      <c r="J58" s="9" t="s">
        <v>268</v>
      </c>
      <c r="K58" s="20">
        <v>19</v>
      </c>
      <c r="L58" s="9" t="s">
        <v>192</v>
      </c>
      <c r="M58" s="9">
        <v>84</v>
      </c>
      <c r="N58" s="9">
        <v>2700</v>
      </c>
      <c r="O58" s="298"/>
      <c r="P58" s="9">
        <v>1100</v>
      </c>
      <c r="Q58" s="24">
        <f t="shared" si="6"/>
        <v>891</v>
      </c>
      <c r="R58" s="119">
        <f t="shared" si="20"/>
        <v>3.0472199999999998</v>
      </c>
      <c r="S58" s="18">
        <f t="shared" si="7"/>
        <v>2.8868399999999999</v>
      </c>
      <c r="T58" s="11">
        <v>718</v>
      </c>
      <c r="U58" s="9">
        <v>1006</v>
      </c>
      <c r="V58" s="9">
        <v>0.96699999999999997</v>
      </c>
      <c r="W58" s="24">
        <f t="shared" si="21"/>
        <v>1063.7</v>
      </c>
      <c r="X58" s="9">
        <v>9.6999999999999993</v>
      </c>
      <c r="Y58" s="9">
        <v>157</v>
      </c>
      <c r="Z58" s="9">
        <v>15</v>
      </c>
      <c r="AA58" s="9">
        <v>10</v>
      </c>
      <c r="AB58" s="12">
        <v>5.5</v>
      </c>
      <c r="AC58" s="15">
        <v>4.7</v>
      </c>
      <c r="AD58" s="200">
        <v>-15</v>
      </c>
      <c r="AE58" s="200">
        <v>-15</v>
      </c>
      <c r="AF58" s="200">
        <v>-15</v>
      </c>
      <c r="AG58" s="200">
        <v>-13</v>
      </c>
      <c r="AH58" s="241">
        <f t="shared" si="32"/>
        <v>-58</v>
      </c>
      <c r="AI58" s="239">
        <f t="shared" si="33"/>
        <v>1</v>
      </c>
      <c r="AJ58" s="9">
        <v>100</v>
      </c>
      <c r="AK58" s="9"/>
      <c r="AL58" s="9">
        <v>100</v>
      </c>
      <c r="AM58" s="9">
        <v>100</v>
      </c>
      <c r="AN58" s="9">
        <v>3</v>
      </c>
      <c r="AO58" s="9">
        <v>20</v>
      </c>
      <c r="AP58" s="11">
        <v>2002</v>
      </c>
      <c r="AQ58" s="15">
        <v>1399</v>
      </c>
      <c r="AR58" s="24">
        <f t="shared" si="35"/>
        <v>603</v>
      </c>
      <c r="AS58" s="271">
        <f t="shared" si="22"/>
        <v>0.30119880119880121</v>
      </c>
      <c r="AT58" s="9">
        <v>60</v>
      </c>
      <c r="AU58" s="9">
        <v>80</v>
      </c>
      <c r="AV58" s="15">
        <v>4.04</v>
      </c>
      <c r="AW58" s="9">
        <v>385</v>
      </c>
      <c r="AX58" s="9">
        <v>1156</v>
      </c>
      <c r="AY58" s="10">
        <v>25</v>
      </c>
      <c r="AZ58" s="11">
        <v>360</v>
      </c>
      <c r="BA58" s="10">
        <v>65</v>
      </c>
      <c r="BB58" s="11">
        <v>0</v>
      </c>
      <c r="BC58" s="12">
        <v>0</v>
      </c>
      <c r="BD58" s="11">
        <v>4450</v>
      </c>
      <c r="BE58" s="9">
        <v>20</v>
      </c>
      <c r="BF58" s="9">
        <v>20</v>
      </c>
      <c r="BG58" s="9">
        <v>2</v>
      </c>
      <c r="BH58" s="12">
        <v>96</v>
      </c>
      <c r="BI58" s="11">
        <v>450</v>
      </c>
      <c r="BJ58" s="15">
        <v>100</v>
      </c>
      <c r="BK58" s="9">
        <v>1540</v>
      </c>
      <c r="BL58" s="9">
        <v>147</v>
      </c>
      <c r="BM58" s="10">
        <v>117</v>
      </c>
      <c r="BN58" s="11">
        <v>327</v>
      </c>
      <c r="BO58" s="9">
        <v>1209</v>
      </c>
      <c r="BP58" s="10">
        <v>130</v>
      </c>
      <c r="BQ58" s="11">
        <v>317</v>
      </c>
      <c r="BR58" s="9">
        <v>1179</v>
      </c>
      <c r="BS58" s="10">
        <v>107</v>
      </c>
      <c r="BT58" s="14">
        <v>1296</v>
      </c>
      <c r="BU58" s="279">
        <v>260</v>
      </c>
      <c r="BV58" s="273">
        <f t="shared" si="23"/>
        <v>0.64400000000000002</v>
      </c>
      <c r="BW58" s="273">
        <f t="shared" si="24"/>
        <v>0.57692307692307687</v>
      </c>
      <c r="BX58" s="283">
        <f t="shared" si="25"/>
        <v>0.52746975806451624</v>
      </c>
      <c r="BY58" s="283">
        <f t="shared" si="26"/>
        <v>0.47253024193548387</v>
      </c>
      <c r="BZ58" s="11">
        <v>3</v>
      </c>
      <c r="CA58" s="9">
        <v>2.8</v>
      </c>
      <c r="CB58" s="9">
        <v>29</v>
      </c>
      <c r="CC58" s="12">
        <v>2.8</v>
      </c>
      <c r="CD58" s="15" t="s">
        <v>163</v>
      </c>
      <c r="CE58" s="15">
        <v>48</v>
      </c>
      <c r="CF58" s="9">
        <f t="shared" si="27"/>
        <v>15.6</v>
      </c>
      <c r="CG58" s="9">
        <f t="shared" si="28"/>
        <v>3718</v>
      </c>
      <c r="CH58" s="9">
        <f t="shared" si="34"/>
        <v>6.8639999999999999</v>
      </c>
      <c r="CI58" s="9">
        <v>44</v>
      </c>
      <c r="CJ58" s="296">
        <f t="shared" si="29"/>
        <v>1.846153846153846</v>
      </c>
      <c r="CK58" s="11" t="s">
        <v>165</v>
      </c>
      <c r="CL58" s="15">
        <v>22</v>
      </c>
      <c r="CM58" s="9">
        <v>37</v>
      </c>
      <c r="CN58" s="10">
        <v>109</v>
      </c>
      <c r="CO58" s="10">
        <f t="shared" si="36"/>
        <v>3718</v>
      </c>
      <c r="CP58" s="10">
        <f t="shared" si="37"/>
        <v>40.33</v>
      </c>
      <c r="CQ58" s="191">
        <f t="shared" si="38"/>
        <v>10.847229693383539</v>
      </c>
      <c r="CR58" s="16">
        <v>40</v>
      </c>
      <c r="CS58" s="16">
        <v>2.2000000000000002</v>
      </c>
      <c r="CT58" s="16">
        <v>198</v>
      </c>
      <c r="CU58" s="14">
        <v>6</v>
      </c>
      <c r="CV58" s="14">
        <v>55</v>
      </c>
      <c r="CW58" s="14">
        <v>20</v>
      </c>
      <c r="CX58" s="11" t="s">
        <v>203</v>
      </c>
      <c r="CY58" s="10">
        <v>2000</v>
      </c>
      <c r="CZ58" s="213">
        <f t="shared" si="13"/>
        <v>656.3359389870111</v>
      </c>
      <c r="DA58" s="213">
        <f t="shared" si="14"/>
        <v>692.79904670851181</v>
      </c>
      <c r="DB58" s="11"/>
      <c r="DC58" s="10"/>
      <c r="DD58" s="11" t="s">
        <v>168</v>
      </c>
      <c r="DE58" s="10">
        <v>14</v>
      </c>
      <c r="DF58" s="16">
        <v>45</v>
      </c>
      <c r="DG58" s="11" t="s">
        <v>185</v>
      </c>
      <c r="DH58" s="10">
        <v>3.2</v>
      </c>
      <c r="DI58" s="16">
        <v>20</v>
      </c>
      <c r="DJ58" s="11" t="s">
        <v>171</v>
      </c>
      <c r="DK58" s="9">
        <v>95</v>
      </c>
      <c r="DL58" s="213">
        <f t="shared" si="30"/>
        <v>31.175957101883029</v>
      </c>
      <c r="DM58" s="213">
        <f t="shared" si="15"/>
        <v>32.90795471865431</v>
      </c>
      <c r="DN58" s="304"/>
      <c r="DO58" s="213"/>
      <c r="DP58" s="11"/>
      <c r="DQ58" s="10"/>
      <c r="DR58" s="11"/>
      <c r="DS58" s="10"/>
      <c r="DT58" s="158"/>
      <c r="DU58" s="159"/>
      <c r="DV58" s="158"/>
      <c r="DW58" s="160"/>
      <c r="DX58" s="351">
        <f t="shared" si="31"/>
        <v>237</v>
      </c>
      <c r="DY58" s="352">
        <f t="shared" si="16"/>
        <v>77.775808769960818</v>
      </c>
      <c r="DZ58" s="241">
        <f t="shared" si="17"/>
        <v>82.096687034958649</v>
      </c>
      <c r="EA58" s="9"/>
      <c r="EB58" s="20">
        <f t="shared" si="18"/>
        <v>0</v>
      </c>
      <c r="EC58" s="353">
        <f t="shared" si="19"/>
        <v>0</v>
      </c>
      <c r="ED58" s="12"/>
      <c r="EE58" s="120"/>
    </row>
    <row r="59" spans="1:135" s="118" customFormat="1" ht="20.100000000000001" hidden="1" customHeight="1">
      <c r="A59" s="161">
        <v>42229</v>
      </c>
      <c r="B59" s="228"/>
      <c r="C59" s="7">
        <v>3</v>
      </c>
      <c r="D59" s="1"/>
      <c r="E59" s="1"/>
      <c r="F59" s="1"/>
      <c r="G59" s="4"/>
      <c r="H59" s="3"/>
      <c r="I59" s="1"/>
      <c r="J59" s="1"/>
      <c r="K59" s="19"/>
      <c r="L59" s="1"/>
      <c r="M59" s="1"/>
      <c r="N59" s="1"/>
      <c r="O59" s="297"/>
      <c r="P59" s="1"/>
      <c r="Q59" s="22">
        <f t="shared" si="6"/>
        <v>0</v>
      </c>
      <c r="R59" s="116">
        <f t="shared" si="20"/>
        <v>0</v>
      </c>
      <c r="S59" s="17">
        <f t="shared" si="7"/>
        <v>0</v>
      </c>
      <c r="T59" s="3"/>
      <c r="U59" s="1"/>
      <c r="V59" s="1"/>
      <c r="W59" s="22">
        <f t="shared" si="21"/>
        <v>0</v>
      </c>
      <c r="X59" s="1"/>
      <c r="Y59" s="1"/>
      <c r="Z59" s="1"/>
      <c r="AA59" s="1"/>
      <c r="AB59" s="4"/>
      <c r="AC59" s="7"/>
      <c r="AD59" s="199"/>
      <c r="AE59" s="199"/>
      <c r="AF59" s="199"/>
      <c r="AG59" s="199"/>
      <c r="AH59" s="240">
        <f t="shared" si="32"/>
        <v>0</v>
      </c>
      <c r="AI59" s="237" t="e">
        <f t="shared" si="33"/>
        <v>#DIV/0!</v>
      </c>
      <c r="AJ59" s="1"/>
      <c r="AK59" s="1"/>
      <c r="AL59" s="1"/>
      <c r="AM59" s="1"/>
      <c r="AN59" s="1"/>
      <c r="AO59" s="1"/>
      <c r="AP59" s="3"/>
      <c r="AQ59" s="7"/>
      <c r="AR59" s="22">
        <f t="shared" si="35"/>
        <v>0</v>
      </c>
      <c r="AS59" s="270" t="e">
        <f t="shared" si="22"/>
        <v>#DIV/0!</v>
      </c>
      <c r="AT59" s="1"/>
      <c r="AU59" s="1"/>
      <c r="AV59" s="7"/>
      <c r="AW59" s="1"/>
      <c r="AX59" s="1"/>
      <c r="AY59" s="2"/>
      <c r="AZ59" s="3"/>
      <c r="BA59" s="2"/>
      <c r="BB59" s="3"/>
      <c r="BC59" s="4"/>
      <c r="BD59" s="3"/>
      <c r="BE59" s="1"/>
      <c r="BF59" s="1"/>
      <c r="BG59" s="1"/>
      <c r="BH59" s="4"/>
      <c r="BI59" s="3"/>
      <c r="BJ59" s="7"/>
      <c r="BK59" s="1"/>
      <c r="BL59" s="1"/>
      <c r="BM59" s="2"/>
      <c r="BN59" s="3"/>
      <c r="BO59" s="1"/>
      <c r="BP59" s="2"/>
      <c r="BQ59" s="3"/>
      <c r="BR59" s="1"/>
      <c r="BS59" s="2"/>
      <c r="BT59" s="6"/>
      <c r="BU59" s="278"/>
      <c r="BV59" s="272">
        <f t="shared" si="23"/>
        <v>0</v>
      </c>
      <c r="BW59" s="272">
        <f t="shared" si="24"/>
        <v>0</v>
      </c>
      <c r="BX59" s="282" t="e">
        <f t="shared" si="25"/>
        <v>#DIV/0!</v>
      </c>
      <c r="BY59" s="282" t="e">
        <f t="shared" si="26"/>
        <v>#DIV/0!</v>
      </c>
      <c r="BZ59" s="3"/>
      <c r="CA59" s="1"/>
      <c r="CB59" s="1"/>
      <c r="CC59" s="4"/>
      <c r="CD59" s="7"/>
      <c r="CE59" s="7"/>
      <c r="CF59" s="1" t="e">
        <f t="shared" si="27"/>
        <v>#N/A</v>
      </c>
      <c r="CG59" s="1">
        <f t="shared" si="28"/>
        <v>0</v>
      </c>
      <c r="CH59" s="1" t="e">
        <f t="shared" si="34"/>
        <v>#N/A</v>
      </c>
      <c r="CI59" s="1"/>
      <c r="CJ59" s="189" t="e">
        <f t="shared" si="29"/>
        <v>#N/A</v>
      </c>
      <c r="CK59" s="3"/>
      <c r="CL59" s="7"/>
      <c r="CM59" s="1"/>
      <c r="CN59" s="2">
        <v>109</v>
      </c>
      <c r="CO59" s="2">
        <f t="shared" si="36"/>
        <v>0</v>
      </c>
      <c r="CP59" s="2">
        <f t="shared" si="37"/>
        <v>0</v>
      </c>
      <c r="CQ59" s="190" t="e">
        <f t="shared" si="38"/>
        <v>#DIV/0!</v>
      </c>
      <c r="CR59" s="8"/>
      <c r="CS59" s="8"/>
      <c r="CT59" s="8"/>
      <c r="CU59" s="6"/>
      <c r="CV59" s="6"/>
      <c r="CW59" s="6"/>
      <c r="CX59" s="3"/>
      <c r="CY59" s="2"/>
      <c r="CZ59" s="212" t="e">
        <f t="shared" si="13"/>
        <v>#DIV/0!</v>
      </c>
      <c r="DA59" s="212" t="e">
        <f t="shared" si="14"/>
        <v>#DIV/0!</v>
      </c>
      <c r="DB59" s="3"/>
      <c r="DC59" s="2"/>
      <c r="DD59" s="3"/>
      <c r="DE59" s="2"/>
      <c r="DF59" s="8"/>
      <c r="DG59" s="3"/>
      <c r="DH59" s="2"/>
      <c r="DI59" s="8"/>
      <c r="DJ59" s="3"/>
      <c r="DK59" s="1"/>
      <c r="DL59" s="212" t="e">
        <f t="shared" si="30"/>
        <v>#DIV/0!</v>
      </c>
      <c r="DM59" s="212" t="e">
        <f t="shared" si="15"/>
        <v>#DIV/0!</v>
      </c>
      <c r="DN59" s="303"/>
      <c r="DO59" s="212"/>
      <c r="DP59" s="3"/>
      <c r="DQ59" s="2"/>
      <c r="DR59" s="3"/>
      <c r="DS59" s="2"/>
      <c r="DT59" s="155"/>
      <c r="DU59" s="156"/>
      <c r="DV59" s="155"/>
      <c r="DW59" s="157"/>
      <c r="DX59" s="348">
        <f t="shared" si="31"/>
        <v>0</v>
      </c>
      <c r="DY59" s="349" t="e">
        <f t="shared" si="16"/>
        <v>#DIV/0!</v>
      </c>
      <c r="DZ59" s="240" t="e">
        <f t="shared" si="17"/>
        <v>#DIV/0!</v>
      </c>
      <c r="EA59" s="1"/>
      <c r="EB59" s="19" t="e">
        <f t="shared" si="18"/>
        <v>#DIV/0!</v>
      </c>
      <c r="EC59" s="350" t="e">
        <f t="shared" si="19"/>
        <v>#DIV/0!</v>
      </c>
      <c r="ED59" s="4"/>
      <c r="EE59" s="117"/>
    </row>
    <row r="60" spans="1:135" s="118" customFormat="1" ht="20.100000000000001" hidden="1" customHeight="1">
      <c r="A60" s="161">
        <v>42229</v>
      </c>
      <c r="B60" s="228"/>
      <c r="C60" s="7">
        <v>3</v>
      </c>
      <c r="D60" s="1"/>
      <c r="E60" s="1"/>
      <c r="F60" s="1"/>
      <c r="G60" s="4"/>
      <c r="H60" s="3"/>
      <c r="I60" s="1"/>
      <c r="J60" s="1"/>
      <c r="K60" s="19"/>
      <c r="L60" s="1"/>
      <c r="M60" s="1"/>
      <c r="N60" s="1"/>
      <c r="O60" s="297"/>
      <c r="P60" s="1"/>
      <c r="Q60" s="22">
        <f t="shared" si="6"/>
        <v>0</v>
      </c>
      <c r="R60" s="116">
        <f t="shared" si="20"/>
        <v>0</v>
      </c>
      <c r="S60" s="17">
        <f t="shared" si="7"/>
        <v>0</v>
      </c>
      <c r="T60" s="3"/>
      <c r="U60" s="1"/>
      <c r="V60" s="1"/>
      <c r="W60" s="22">
        <f t="shared" si="21"/>
        <v>0</v>
      </c>
      <c r="X60" s="1"/>
      <c r="Y60" s="1"/>
      <c r="Z60" s="1"/>
      <c r="AA60" s="1"/>
      <c r="AB60" s="4"/>
      <c r="AC60" s="7"/>
      <c r="AD60" s="199"/>
      <c r="AE60" s="199"/>
      <c r="AF60" s="199"/>
      <c r="AG60" s="199"/>
      <c r="AH60" s="240">
        <f t="shared" si="32"/>
        <v>0</v>
      </c>
      <c r="AI60" s="237" t="e">
        <f t="shared" si="33"/>
        <v>#DIV/0!</v>
      </c>
      <c r="AJ60" s="1"/>
      <c r="AK60" s="1"/>
      <c r="AL60" s="1"/>
      <c r="AM60" s="1"/>
      <c r="AN60" s="1"/>
      <c r="AO60" s="1"/>
      <c r="AP60" s="3"/>
      <c r="AQ60" s="7"/>
      <c r="AR60" s="22">
        <f t="shared" si="35"/>
        <v>0</v>
      </c>
      <c r="AS60" s="270" t="e">
        <f t="shared" si="22"/>
        <v>#DIV/0!</v>
      </c>
      <c r="AT60" s="1"/>
      <c r="AU60" s="1"/>
      <c r="AV60" s="7"/>
      <c r="AW60" s="1"/>
      <c r="AX60" s="1"/>
      <c r="AY60" s="2"/>
      <c r="AZ60" s="3"/>
      <c r="BA60" s="2"/>
      <c r="BB60" s="3"/>
      <c r="BC60" s="4"/>
      <c r="BD60" s="3"/>
      <c r="BE60" s="1"/>
      <c r="BF60" s="1"/>
      <c r="BG60" s="1"/>
      <c r="BH60" s="4"/>
      <c r="BI60" s="3"/>
      <c r="BJ60" s="7"/>
      <c r="BK60" s="1"/>
      <c r="BL60" s="1"/>
      <c r="BM60" s="2"/>
      <c r="BN60" s="3"/>
      <c r="BO60" s="1"/>
      <c r="BP60" s="2"/>
      <c r="BQ60" s="3"/>
      <c r="BR60" s="1"/>
      <c r="BS60" s="2"/>
      <c r="BT60" s="6"/>
      <c r="BU60" s="278"/>
      <c r="BV60" s="272">
        <f t="shared" si="23"/>
        <v>0</v>
      </c>
      <c r="BW60" s="272">
        <f t="shared" si="24"/>
        <v>0</v>
      </c>
      <c r="BX60" s="282" t="e">
        <f t="shared" si="25"/>
        <v>#DIV/0!</v>
      </c>
      <c r="BY60" s="282" t="e">
        <f t="shared" si="26"/>
        <v>#DIV/0!</v>
      </c>
      <c r="BZ60" s="3"/>
      <c r="CA60" s="1"/>
      <c r="CB60" s="1"/>
      <c r="CC60" s="4"/>
      <c r="CD60" s="7"/>
      <c r="CE60" s="7"/>
      <c r="CF60" s="1" t="e">
        <f t="shared" si="27"/>
        <v>#N/A</v>
      </c>
      <c r="CG60" s="1">
        <f t="shared" si="28"/>
        <v>0</v>
      </c>
      <c r="CH60" s="1" t="e">
        <f t="shared" si="34"/>
        <v>#N/A</v>
      </c>
      <c r="CI60" s="1"/>
      <c r="CJ60" s="189" t="e">
        <f t="shared" si="29"/>
        <v>#N/A</v>
      </c>
      <c r="CK60" s="3"/>
      <c r="CL60" s="7"/>
      <c r="CM60" s="1"/>
      <c r="CN60" s="2">
        <v>109</v>
      </c>
      <c r="CO60" s="2">
        <f t="shared" si="36"/>
        <v>0</v>
      </c>
      <c r="CP60" s="2">
        <f t="shared" si="37"/>
        <v>0</v>
      </c>
      <c r="CQ60" s="190" t="e">
        <f t="shared" si="38"/>
        <v>#DIV/0!</v>
      </c>
      <c r="CR60" s="8"/>
      <c r="CS60" s="8"/>
      <c r="CT60" s="8"/>
      <c r="CU60" s="6"/>
      <c r="CV60" s="6"/>
      <c r="CW60" s="6"/>
      <c r="CX60" s="3"/>
      <c r="CY60" s="2"/>
      <c r="CZ60" s="212" t="e">
        <f t="shared" si="13"/>
        <v>#DIV/0!</v>
      </c>
      <c r="DA60" s="212" t="e">
        <f t="shared" si="14"/>
        <v>#DIV/0!</v>
      </c>
      <c r="DB60" s="3"/>
      <c r="DC60" s="2"/>
      <c r="DD60" s="3"/>
      <c r="DE60" s="2"/>
      <c r="DF60" s="8"/>
      <c r="DG60" s="3"/>
      <c r="DH60" s="2"/>
      <c r="DI60" s="8"/>
      <c r="DJ60" s="3"/>
      <c r="DK60" s="1"/>
      <c r="DL60" s="212" t="e">
        <f t="shared" si="30"/>
        <v>#DIV/0!</v>
      </c>
      <c r="DM60" s="212" t="e">
        <f t="shared" si="15"/>
        <v>#DIV/0!</v>
      </c>
      <c r="DN60" s="303"/>
      <c r="DO60" s="212"/>
      <c r="DP60" s="3"/>
      <c r="DQ60" s="2"/>
      <c r="DR60" s="3"/>
      <c r="DS60" s="2"/>
      <c r="DT60" s="155"/>
      <c r="DU60" s="156"/>
      <c r="DV60" s="155"/>
      <c r="DW60" s="157"/>
      <c r="DX60" s="348">
        <f t="shared" si="31"/>
        <v>0</v>
      </c>
      <c r="DY60" s="349" t="e">
        <f t="shared" si="16"/>
        <v>#DIV/0!</v>
      </c>
      <c r="DZ60" s="240" t="e">
        <f t="shared" si="17"/>
        <v>#DIV/0!</v>
      </c>
      <c r="EA60" s="1"/>
      <c r="EB60" s="19" t="e">
        <f t="shared" si="18"/>
        <v>#DIV/0!</v>
      </c>
      <c r="EC60" s="350" t="e">
        <f t="shared" si="19"/>
        <v>#DIV/0!</v>
      </c>
      <c r="ED60" s="4"/>
      <c r="EE60" s="117"/>
    </row>
    <row r="61" spans="1:135" s="121" customFormat="1" ht="20.100000000000001" hidden="1" customHeight="1">
      <c r="A61" s="162">
        <v>42229</v>
      </c>
      <c r="B61" s="229">
        <v>1.0833333333333299</v>
      </c>
      <c r="C61" s="15">
        <v>2</v>
      </c>
      <c r="D61" s="9" t="s">
        <v>132</v>
      </c>
      <c r="E61" s="9" t="s">
        <v>134</v>
      </c>
      <c r="F61" s="9" t="s">
        <v>145</v>
      </c>
      <c r="G61" s="12" t="s">
        <v>145</v>
      </c>
      <c r="H61" s="11" t="s">
        <v>175</v>
      </c>
      <c r="I61" s="9">
        <v>18.5</v>
      </c>
      <c r="J61" s="9"/>
      <c r="K61" s="20">
        <v>13</v>
      </c>
      <c r="L61" s="9" t="s">
        <v>192</v>
      </c>
      <c r="M61" s="9">
        <v>84</v>
      </c>
      <c r="N61" s="9">
        <v>2750</v>
      </c>
      <c r="O61" s="298"/>
      <c r="P61" s="9">
        <v>1220</v>
      </c>
      <c r="Q61" s="24">
        <f t="shared" si="6"/>
        <v>1061.3999999999999</v>
      </c>
      <c r="R61" s="119">
        <f t="shared" si="20"/>
        <v>3.3577388999999993</v>
      </c>
      <c r="S61" s="18">
        <f t="shared" si="7"/>
        <v>3.2399234999999997</v>
      </c>
      <c r="T61" s="11">
        <v>811</v>
      </c>
      <c r="U61" s="9">
        <v>1006</v>
      </c>
      <c r="V61" s="9">
        <v>0.97299999999999998</v>
      </c>
      <c r="W61" s="24">
        <f t="shared" si="21"/>
        <v>1187.06</v>
      </c>
      <c r="X61" s="9">
        <v>10.199999999999999</v>
      </c>
      <c r="Y61" s="9">
        <v>196</v>
      </c>
      <c r="Z61" s="9">
        <v>20</v>
      </c>
      <c r="AA61" s="9">
        <v>15</v>
      </c>
      <c r="AB61" s="12">
        <v>5.6</v>
      </c>
      <c r="AC61" s="15">
        <v>4.8</v>
      </c>
      <c r="AD61" s="200">
        <v>-15</v>
      </c>
      <c r="AE61" s="200">
        <v>-15</v>
      </c>
      <c r="AF61" s="200">
        <v>-14</v>
      </c>
      <c r="AG61" s="200">
        <v>-18</v>
      </c>
      <c r="AH61" s="241">
        <f t="shared" si="32"/>
        <v>-62</v>
      </c>
      <c r="AI61" s="239">
        <f t="shared" si="33"/>
        <v>1</v>
      </c>
      <c r="AJ61" s="9">
        <v>100</v>
      </c>
      <c r="AK61" s="9">
        <v>100</v>
      </c>
      <c r="AL61" s="9">
        <v>100</v>
      </c>
      <c r="AM61" s="9">
        <v>100</v>
      </c>
      <c r="AN61" s="9">
        <v>3</v>
      </c>
      <c r="AO61" s="9">
        <v>20</v>
      </c>
      <c r="AP61" s="11">
        <v>1700</v>
      </c>
      <c r="AQ61" s="15">
        <v>1500</v>
      </c>
      <c r="AR61" s="24">
        <f t="shared" si="35"/>
        <v>200</v>
      </c>
      <c r="AS61" s="271">
        <f t="shared" si="22"/>
        <v>0.11764705882352941</v>
      </c>
      <c r="AT61" s="9">
        <v>54</v>
      </c>
      <c r="AU61" s="9">
        <v>80</v>
      </c>
      <c r="AV61" s="15">
        <v>4</v>
      </c>
      <c r="AW61" s="9">
        <v>500</v>
      </c>
      <c r="AX61" s="9">
        <v>1200</v>
      </c>
      <c r="AY61" s="10">
        <v>29</v>
      </c>
      <c r="AZ61" s="11">
        <v>330</v>
      </c>
      <c r="BA61" s="10">
        <v>60</v>
      </c>
      <c r="BB61" s="11">
        <v>160</v>
      </c>
      <c r="BC61" s="12"/>
      <c r="BD61" s="11">
        <v>4500</v>
      </c>
      <c r="BE61" s="9">
        <v>20</v>
      </c>
      <c r="BF61" s="9">
        <v>20</v>
      </c>
      <c r="BG61" s="9">
        <v>1</v>
      </c>
      <c r="BH61" s="12">
        <v>97</v>
      </c>
      <c r="BI61" s="11">
        <v>550</v>
      </c>
      <c r="BJ61" s="15">
        <v>98</v>
      </c>
      <c r="BK61" s="9">
        <v>1633</v>
      </c>
      <c r="BL61" s="9">
        <v>154</v>
      </c>
      <c r="BM61" s="10">
        <v>100</v>
      </c>
      <c r="BN61" s="11">
        <v>340</v>
      </c>
      <c r="BO61" s="9">
        <v>1264</v>
      </c>
      <c r="BP61" s="10">
        <v>131</v>
      </c>
      <c r="BQ61" s="11">
        <v>330</v>
      </c>
      <c r="BR61" s="9">
        <v>1226</v>
      </c>
      <c r="BS61" s="10">
        <v>108</v>
      </c>
      <c r="BT61" s="14">
        <v>1200</v>
      </c>
      <c r="BU61" s="279">
        <v>330</v>
      </c>
      <c r="BV61" s="273">
        <f t="shared" si="23"/>
        <v>0.67</v>
      </c>
      <c r="BW61" s="273">
        <f t="shared" si="24"/>
        <v>0.70512820512820518</v>
      </c>
      <c r="BX61" s="283">
        <f t="shared" si="25"/>
        <v>0.48722729815401827</v>
      </c>
      <c r="BY61" s="283">
        <f t="shared" si="26"/>
        <v>0.51277270184598178</v>
      </c>
      <c r="BZ61" s="11">
        <v>3</v>
      </c>
      <c r="CA61" s="9">
        <v>2.8</v>
      </c>
      <c r="CB61" s="9">
        <v>29</v>
      </c>
      <c r="CC61" s="12">
        <v>2.8</v>
      </c>
      <c r="CD61" s="15" t="s">
        <v>163</v>
      </c>
      <c r="CE61" s="15">
        <v>54</v>
      </c>
      <c r="CF61" s="9">
        <f t="shared" si="27"/>
        <v>15.6</v>
      </c>
      <c r="CG61" s="9">
        <f t="shared" si="28"/>
        <v>4123.5999999999995</v>
      </c>
      <c r="CH61" s="9">
        <f t="shared" si="34"/>
        <v>7.1760000000000002</v>
      </c>
      <c r="CI61" s="9">
        <v>46</v>
      </c>
      <c r="CJ61" s="296">
        <f t="shared" si="29"/>
        <v>1.7402269861286257</v>
      </c>
      <c r="CK61" s="11" t="s">
        <v>165</v>
      </c>
      <c r="CL61" s="15">
        <v>24</v>
      </c>
      <c r="CM61" s="9">
        <v>30</v>
      </c>
      <c r="CN61" s="10">
        <v>109</v>
      </c>
      <c r="CO61" s="10">
        <f t="shared" si="36"/>
        <v>4123.5999999999995</v>
      </c>
      <c r="CP61" s="10">
        <f t="shared" si="37"/>
        <v>32.700000000000003</v>
      </c>
      <c r="CQ61" s="191">
        <f t="shared" si="38"/>
        <v>7.9299641090309452</v>
      </c>
      <c r="CR61" s="16">
        <v>41</v>
      </c>
      <c r="CS61" s="16">
        <v>2</v>
      </c>
      <c r="CT61" s="16">
        <v>200</v>
      </c>
      <c r="CU61" s="14">
        <v>10</v>
      </c>
      <c r="CV61" s="14">
        <v>51</v>
      </c>
      <c r="CW61" s="14">
        <v>20</v>
      </c>
      <c r="CX61" s="11" t="s">
        <v>203</v>
      </c>
      <c r="CY61" s="10">
        <v>2000</v>
      </c>
      <c r="CZ61" s="213">
        <f t="shared" si="13"/>
        <v>595.63892832763156</v>
      </c>
      <c r="DA61" s="213">
        <f t="shared" si="14"/>
        <v>617.29852572136349</v>
      </c>
      <c r="DB61" s="11"/>
      <c r="DC61" s="10"/>
      <c r="DD61" s="11"/>
      <c r="DE61" s="10"/>
      <c r="DF61" s="16">
        <v>20</v>
      </c>
      <c r="DG61" s="11" t="s">
        <v>185</v>
      </c>
      <c r="DH61" s="10">
        <v>2.7</v>
      </c>
      <c r="DI61" s="16">
        <v>20</v>
      </c>
      <c r="DJ61" s="11" t="s">
        <v>169</v>
      </c>
      <c r="DK61" s="9">
        <v>70</v>
      </c>
      <c r="DL61" s="213">
        <f t="shared" si="30"/>
        <v>20.847362491467106</v>
      </c>
      <c r="DM61" s="213">
        <f t="shared" si="15"/>
        <v>21.605448400247724</v>
      </c>
      <c r="DN61" s="304"/>
      <c r="DO61" s="213"/>
      <c r="DP61" s="11"/>
      <c r="DQ61" s="10"/>
      <c r="DR61" s="11"/>
      <c r="DS61" s="10"/>
      <c r="DT61" s="158"/>
      <c r="DU61" s="159"/>
      <c r="DV61" s="158"/>
      <c r="DW61" s="160"/>
      <c r="DX61" s="351">
        <f t="shared" si="31"/>
        <v>239</v>
      </c>
      <c r="DY61" s="352">
        <f t="shared" si="16"/>
        <v>71.178851935151968</v>
      </c>
      <c r="DZ61" s="241">
        <f t="shared" si="17"/>
        <v>73.767173823702947</v>
      </c>
      <c r="EA61" s="9">
        <v>5.04</v>
      </c>
      <c r="EB61" s="20">
        <f t="shared" si="18"/>
        <v>1.5010100993856315</v>
      </c>
      <c r="EC61" s="353">
        <f t="shared" si="19"/>
        <v>1.5555922848178361</v>
      </c>
      <c r="ED61" s="12">
        <v>340</v>
      </c>
      <c r="EE61" s="120"/>
    </row>
    <row r="62" spans="1:135" s="121" customFormat="1" ht="18.75" hidden="1" customHeight="1">
      <c r="A62" s="162">
        <v>42229</v>
      </c>
      <c r="B62" s="229">
        <v>1.28125</v>
      </c>
      <c r="C62" s="15">
        <v>2</v>
      </c>
      <c r="D62" s="9" t="s">
        <v>132</v>
      </c>
      <c r="E62" s="9" t="s">
        <v>134</v>
      </c>
      <c r="F62" s="9" t="s">
        <v>145</v>
      </c>
      <c r="G62" s="12" t="s">
        <v>145</v>
      </c>
      <c r="H62" s="11" t="s">
        <v>175</v>
      </c>
      <c r="I62" s="9">
        <v>18.5</v>
      </c>
      <c r="J62" s="9"/>
      <c r="K62" s="20">
        <v>13</v>
      </c>
      <c r="L62" s="9" t="s">
        <v>192</v>
      </c>
      <c r="M62" s="9">
        <v>84</v>
      </c>
      <c r="N62" s="9">
        <v>2750</v>
      </c>
      <c r="O62" s="298"/>
      <c r="P62" s="9">
        <v>1250</v>
      </c>
      <c r="Q62" s="24">
        <f t="shared" si="6"/>
        <v>1087.5</v>
      </c>
      <c r="R62" s="119">
        <f t="shared" si="20"/>
        <v>3.4403062499999999</v>
      </c>
      <c r="S62" s="18">
        <f t="shared" si="7"/>
        <v>3.3195937500000001</v>
      </c>
      <c r="T62" s="11">
        <v>833</v>
      </c>
      <c r="U62" s="9">
        <v>1006</v>
      </c>
      <c r="V62" s="9">
        <v>0.97299999999999998</v>
      </c>
      <c r="W62" s="24">
        <f t="shared" si="21"/>
        <v>1216.25</v>
      </c>
      <c r="X62" s="9">
        <v>10.3</v>
      </c>
      <c r="Y62" s="9">
        <v>205</v>
      </c>
      <c r="Z62" s="9">
        <v>20</v>
      </c>
      <c r="AA62" s="9">
        <v>15</v>
      </c>
      <c r="AB62" s="12">
        <v>5.6</v>
      </c>
      <c r="AC62" s="15">
        <v>4.5999999999999996</v>
      </c>
      <c r="AD62" s="200">
        <v>-24</v>
      </c>
      <c r="AE62" s="200">
        <v>-24</v>
      </c>
      <c r="AF62" s="200">
        <v>-23</v>
      </c>
      <c r="AG62" s="200">
        <v>-26</v>
      </c>
      <c r="AH62" s="241">
        <f t="shared" si="32"/>
        <v>-97</v>
      </c>
      <c r="AI62" s="239">
        <f t="shared" si="33"/>
        <v>0.36082474226804123</v>
      </c>
      <c r="AJ62" s="9">
        <v>100</v>
      </c>
      <c r="AK62" s="9">
        <v>100</v>
      </c>
      <c r="AL62" s="9">
        <v>100</v>
      </c>
      <c r="AM62" s="9">
        <v>100</v>
      </c>
      <c r="AN62" s="9">
        <v>3</v>
      </c>
      <c r="AO62" s="9">
        <v>20</v>
      </c>
      <c r="AP62" s="11">
        <v>1530</v>
      </c>
      <c r="AQ62" s="15">
        <v>1500</v>
      </c>
      <c r="AR62" s="24">
        <f t="shared" si="35"/>
        <v>30</v>
      </c>
      <c r="AS62" s="271">
        <f t="shared" si="22"/>
        <v>1.9607843137254902E-2</v>
      </c>
      <c r="AT62" s="9">
        <v>64</v>
      </c>
      <c r="AU62" s="9">
        <v>80</v>
      </c>
      <c r="AV62" s="15">
        <v>4.0999999999999996</v>
      </c>
      <c r="AW62" s="9">
        <v>430</v>
      </c>
      <c r="AX62" s="9">
        <v>1111</v>
      </c>
      <c r="AY62" s="10">
        <v>28</v>
      </c>
      <c r="AZ62" s="11">
        <v>290</v>
      </c>
      <c r="BA62" s="10">
        <v>65</v>
      </c>
      <c r="BB62" s="11">
        <v>191</v>
      </c>
      <c r="BC62" s="12"/>
      <c r="BD62" s="11">
        <v>4487</v>
      </c>
      <c r="BE62" s="9">
        <v>20</v>
      </c>
      <c r="BF62" s="9">
        <v>20</v>
      </c>
      <c r="BG62" s="9">
        <v>1</v>
      </c>
      <c r="BH62" s="12">
        <v>97</v>
      </c>
      <c r="BI62" s="11">
        <v>550</v>
      </c>
      <c r="BJ62" s="15">
        <v>100</v>
      </c>
      <c r="BK62" s="9">
        <v>1636</v>
      </c>
      <c r="BL62" s="9">
        <v>154</v>
      </c>
      <c r="BM62" s="10">
        <v>101</v>
      </c>
      <c r="BN62" s="11">
        <v>340</v>
      </c>
      <c r="BO62" s="9">
        <v>1255</v>
      </c>
      <c r="BP62" s="10">
        <v>130</v>
      </c>
      <c r="BQ62" s="11">
        <v>330</v>
      </c>
      <c r="BR62" s="9">
        <v>1214</v>
      </c>
      <c r="BS62" s="10">
        <v>108</v>
      </c>
      <c r="BT62" s="14">
        <v>1200</v>
      </c>
      <c r="BU62" s="279">
        <v>334</v>
      </c>
      <c r="BV62" s="273">
        <f t="shared" si="23"/>
        <v>0.67</v>
      </c>
      <c r="BW62" s="273">
        <f t="shared" si="24"/>
        <v>0.70512820512820518</v>
      </c>
      <c r="BX62" s="283">
        <f t="shared" si="25"/>
        <v>0.48722729815401827</v>
      </c>
      <c r="BY62" s="283">
        <f t="shared" si="26"/>
        <v>0.51277270184598178</v>
      </c>
      <c r="BZ62" s="11">
        <v>3</v>
      </c>
      <c r="CA62" s="9">
        <v>2.8</v>
      </c>
      <c r="CB62" s="9">
        <v>29</v>
      </c>
      <c r="CC62" s="12">
        <v>2.8</v>
      </c>
      <c r="CD62" s="15" t="s">
        <v>163</v>
      </c>
      <c r="CE62" s="15">
        <v>53</v>
      </c>
      <c r="CF62" s="9">
        <f t="shared" si="27"/>
        <v>15.6</v>
      </c>
      <c r="CG62" s="9">
        <f t="shared" si="28"/>
        <v>4225</v>
      </c>
      <c r="CH62" s="9">
        <f t="shared" si="34"/>
        <v>6.7079999999999993</v>
      </c>
      <c r="CI62" s="9">
        <v>43</v>
      </c>
      <c r="CJ62" s="296">
        <f t="shared" si="29"/>
        <v>1.5876923076923075</v>
      </c>
      <c r="CK62" s="11" t="s">
        <v>165</v>
      </c>
      <c r="CL62" s="15">
        <v>30</v>
      </c>
      <c r="CM62" s="9">
        <v>36</v>
      </c>
      <c r="CN62" s="10">
        <v>109</v>
      </c>
      <c r="CO62" s="10">
        <f t="shared" si="36"/>
        <v>4225</v>
      </c>
      <c r="CP62" s="10">
        <f t="shared" si="37"/>
        <v>39.24</v>
      </c>
      <c r="CQ62" s="191">
        <f t="shared" si="38"/>
        <v>9.2875739644970423</v>
      </c>
      <c r="CR62" s="16">
        <v>40</v>
      </c>
      <c r="CS62" s="16">
        <v>2</v>
      </c>
      <c r="CT62" s="16">
        <v>200</v>
      </c>
      <c r="CU62" s="14">
        <v>8</v>
      </c>
      <c r="CV62" s="14">
        <v>50</v>
      </c>
      <c r="CW62" s="14">
        <v>20</v>
      </c>
      <c r="CX62" s="11" t="s">
        <v>203</v>
      </c>
      <c r="CY62" s="10">
        <v>2000</v>
      </c>
      <c r="CZ62" s="213">
        <f t="shared" si="13"/>
        <v>581.34359404776831</v>
      </c>
      <c r="DA62" s="213">
        <f t="shared" si="14"/>
        <v>602.48336110405069</v>
      </c>
      <c r="DB62" s="11"/>
      <c r="DC62" s="10"/>
      <c r="DD62" s="11"/>
      <c r="DE62" s="10"/>
      <c r="DF62" s="16">
        <v>25</v>
      </c>
      <c r="DG62" s="11" t="s">
        <v>185</v>
      </c>
      <c r="DH62" s="10">
        <v>2.7</v>
      </c>
      <c r="DI62" s="16">
        <v>20</v>
      </c>
      <c r="DJ62" s="11" t="s">
        <v>169</v>
      </c>
      <c r="DK62" s="9">
        <v>70</v>
      </c>
      <c r="DL62" s="213">
        <f t="shared" si="30"/>
        <v>20.347025791671889</v>
      </c>
      <c r="DM62" s="213">
        <f t="shared" si="15"/>
        <v>21.086917638641776</v>
      </c>
      <c r="DN62" s="304"/>
      <c r="DO62" s="213"/>
      <c r="DP62" s="11"/>
      <c r="DQ62" s="10"/>
      <c r="DR62" s="11"/>
      <c r="DS62" s="10"/>
      <c r="DT62" s="158"/>
      <c r="DU62" s="159"/>
      <c r="DV62" s="158"/>
      <c r="DW62" s="160"/>
      <c r="DX62" s="351">
        <f t="shared" si="31"/>
        <v>238</v>
      </c>
      <c r="DY62" s="352">
        <f t="shared" si="16"/>
        <v>69.179887691684428</v>
      </c>
      <c r="DZ62" s="241">
        <f t="shared" si="17"/>
        <v>71.695519971382041</v>
      </c>
      <c r="EA62" s="9">
        <v>5.08</v>
      </c>
      <c r="EB62" s="20">
        <f t="shared" si="18"/>
        <v>1.4766127288813315</v>
      </c>
      <c r="EC62" s="353">
        <f t="shared" si="19"/>
        <v>1.5303077372042888</v>
      </c>
      <c r="ED62" s="12">
        <v>377</v>
      </c>
      <c r="EE62" s="120"/>
    </row>
    <row r="63" spans="1:135" s="118" customFormat="1" ht="20.100000000000001" hidden="1" customHeight="1">
      <c r="A63" s="161">
        <v>42230</v>
      </c>
      <c r="B63" s="228">
        <v>0.80208333333333404</v>
      </c>
      <c r="C63" s="7">
        <v>4</v>
      </c>
      <c r="D63" s="1" t="s">
        <v>133</v>
      </c>
      <c r="E63" s="1" t="s">
        <v>137</v>
      </c>
      <c r="F63" s="1" t="s">
        <v>139</v>
      </c>
      <c r="G63" s="4" t="s">
        <v>261</v>
      </c>
      <c r="H63" s="3" t="s">
        <v>174</v>
      </c>
      <c r="I63" s="1">
        <v>17</v>
      </c>
      <c r="J63" s="1"/>
      <c r="K63" s="19">
        <v>16</v>
      </c>
      <c r="L63" s="1" t="s">
        <v>192</v>
      </c>
      <c r="M63" s="1">
        <v>84</v>
      </c>
      <c r="N63" s="1">
        <v>2840</v>
      </c>
      <c r="O63" s="297"/>
      <c r="P63" s="1">
        <v>1250</v>
      </c>
      <c r="Q63" s="22">
        <f t="shared" si="6"/>
        <v>1050</v>
      </c>
      <c r="R63" s="116">
        <f t="shared" si="20"/>
        <v>3.0523500000000001</v>
      </c>
      <c r="S63" s="17">
        <f t="shared" si="7"/>
        <v>3.0416400000000001</v>
      </c>
      <c r="T63" s="3">
        <v>822</v>
      </c>
      <c r="U63" s="1">
        <v>1006</v>
      </c>
      <c r="V63" s="1">
        <v>0.97499999999999998</v>
      </c>
      <c r="W63" s="22">
        <f t="shared" si="21"/>
        <v>1218.75</v>
      </c>
      <c r="X63" s="1">
        <v>10</v>
      </c>
      <c r="Y63" s="1">
        <v>207</v>
      </c>
      <c r="Z63" s="1">
        <v>20</v>
      </c>
      <c r="AA63" s="1">
        <v>15</v>
      </c>
      <c r="AB63" s="4">
        <v>6</v>
      </c>
      <c r="AC63" s="7">
        <v>4.3</v>
      </c>
      <c r="AD63" s="199">
        <v>-24</v>
      </c>
      <c r="AE63" s="199">
        <v>-26</v>
      </c>
      <c r="AF63" s="199">
        <v>-24</v>
      </c>
      <c r="AG63" s="199">
        <v>-25</v>
      </c>
      <c r="AH63" s="240">
        <f t="shared" si="32"/>
        <v>-99</v>
      </c>
      <c r="AI63" s="237">
        <f t="shared" si="33"/>
        <v>2.0202020202020204E-2</v>
      </c>
      <c r="AJ63" s="1">
        <v>100</v>
      </c>
      <c r="AK63" s="1">
        <v>100</v>
      </c>
      <c r="AL63" s="1">
        <v>100</v>
      </c>
      <c r="AM63" s="1">
        <v>100</v>
      </c>
      <c r="AN63" s="1">
        <v>4</v>
      </c>
      <c r="AO63" s="1">
        <v>20</v>
      </c>
      <c r="AP63" s="3">
        <v>1380</v>
      </c>
      <c r="AQ63" s="7">
        <v>1380</v>
      </c>
      <c r="AR63" s="22">
        <f t="shared" si="35"/>
        <v>0</v>
      </c>
      <c r="AS63" s="270">
        <f t="shared" si="22"/>
        <v>0</v>
      </c>
      <c r="AT63" s="1">
        <v>61.5</v>
      </c>
      <c r="AU63" s="1">
        <v>80</v>
      </c>
      <c r="AV63" s="7">
        <v>4.0999999999999996</v>
      </c>
      <c r="AW63" s="1">
        <v>690</v>
      </c>
      <c r="AX63" s="1">
        <v>780</v>
      </c>
      <c r="AY63" s="2">
        <v>82</v>
      </c>
      <c r="AZ63" s="3">
        <v>270</v>
      </c>
      <c r="BA63" s="2">
        <v>67</v>
      </c>
      <c r="BB63" s="3">
        <v>175</v>
      </c>
      <c r="BC63" s="4"/>
      <c r="BD63" s="3">
        <v>4357</v>
      </c>
      <c r="BE63" s="1">
        <v>20</v>
      </c>
      <c r="BF63" s="1">
        <v>20</v>
      </c>
      <c r="BG63" s="1">
        <v>2</v>
      </c>
      <c r="BH63" s="4">
        <v>97</v>
      </c>
      <c r="BI63" s="3">
        <v>570</v>
      </c>
      <c r="BJ63" s="7">
        <v>100</v>
      </c>
      <c r="BK63" s="1">
        <v>1640</v>
      </c>
      <c r="BL63" s="1">
        <v>156</v>
      </c>
      <c r="BM63" s="2">
        <v>97</v>
      </c>
      <c r="BN63" s="3">
        <v>339</v>
      </c>
      <c r="BO63" s="1">
        <v>1257</v>
      </c>
      <c r="BP63" s="2">
        <v>127</v>
      </c>
      <c r="BQ63" s="3">
        <v>330</v>
      </c>
      <c r="BR63" s="1">
        <v>1221</v>
      </c>
      <c r="BS63" s="2">
        <v>93</v>
      </c>
      <c r="BT63" s="6">
        <v>1200</v>
      </c>
      <c r="BU63" s="278">
        <v>321</v>
      </c>
      <c r="BV63" s="272">
        <f t="shared" si="23"/>
        <v>0.66900000000000004</v>
      </c>
      <c r="BW63" s="272">
        <f t="shared" si="24"/>
        <v>0.73076923076923073</v>
      </c>
      <c r="BX63" s="282">
        <f t="shared" si="25"/>
        <v>0.47793592350387426</v>
      </c>
      <c r="BY63" s="282">
        <f t="shared" si="26"/>
        <v>0.52206407649612563</v>
      </c>
      <c r="BZ63" s="3">
        <v>3</v>
      </c>
      <c r="CA63" s="1">
        <v>2.8</v>
      </c>
      <c r="CB63" s="1">
        <v>29</v>
      </c>
      <c r="CC63" s="4">
        <v>1.8</v>
      </c>
      <c r="CD63" s="7" t="s">
        <v>163</v>
      </c>
      <c r="CE63" s="7">
        <v>55</v>
      </c>
      <c r="CF63" s="1">
        <f t="shared" si="27"/>
        <v>15.6</v>
      </c>
      <c r="CG63" s="1">
        <f t="shared" si="28"/>
        <v>4225</v>
      </c>
      <c r="CH63" s="1">
        <f t="shared" si="34"/>
        <v>7.1760000000000002</v>
      </c>
      <c r="CI63" s="1">
        <v>46</v>
      </c>
      <c r="CJ63" s="189">
        <f t="shared" si="29"/>
        <v>1.6984615384615385</v>
      </c>
      <c r="CK63" s="3" t="s">
        <v>165</v>
      </c>
      <c r="CL63" s="7">
        <v>23</v>
      </c>
      <c r="CM63" s="1">
        <v>29</v>
      </c>
      <c r="CN63" s="2">
        <v>109</v>
      </c>
      <c r="CO63" s="2">
        <f t="shared" si="36"/>
        <v>4225</v>
      </c>
      <c r="CP63" s="2">
        <f t="shared" si="37"/>
        <v>31.61</v>
      </c>
      <c r="CQ63" s="190">
        <f t="shared" si="38"/>
        <v>7.4816568047337277</v>
      </c>
      <c r="CR63" s="8">
        <v>41</v>
      </c>
      <c r="CS63" s="8">
        <v>2.2000000000000002</v>
      </c>
      <c r="CT63" s="8">
        <v>200</v>
      </c>
      <c r="CU63" s="6">
        <v>22</v>
      </c>
      <c r="CV63" s="6">
        <v>53</v>
      </c>
      <c r="CW63" s="6">
        <v>15</v>
      </c>
      <c r="CX63" s="3" t="s">
        <v>203</v>
      </c>
      <c r="CY63" s="2">
        <v>2000</v>
      </c>
      <c r="CZ63" s="212">
        <f t="shared" si="13"/>
        <v>655.23285337526818</v>
      </c>
      <c r="DA63" s="212">
        <f t="shared" si="14"/>
        <v>657.54001130968823</v>
      </c>
      <c r="DB63" s="3"/>
      <c r="DC63" s="2"/>
      <c r="DD63" s="3"/>
      <c r="DE63" s="2"/>
      <c r="DF63" s="8">
        <v>35</v>
      </c>
      <c r="DG63" s="3" t="s">
        <v>185</v>
      </c>
      <c r="DH63" s="2">
        <v>2.7</v>
      </c>
      <c r="DI63" s="8">
        <v>20</v>
      </c>
      <c r="DJ63" s="3" t="s">
        <v>169</v>
      </c>
      <c r="DK63" s="1">
        <v>71</v>
      </c>
      <c r="DL63" s="212">
        <f t="shared" si="30"/>
        <v>23.260766294822023</v>
      </c>
      <c r="DM63" s="212">
        <f t="shared" si="15"/>
        <v>23.34267040149393</v>
      </c>
      <c r="DN63" s="303"/>
      <c r="DO63" s="212"/>
      <c r="DP63" s="3"/>
      <c r="DQ63" s="2"/>
      <c r="DR63" s="3"/>
      <c r="DS63" s="2"/>
      <c r="DT63" s="155"/>
      <c r="DU63" s="156"/>
      <c r="DV63" s="155"/>
      <c r="DW63" s="157"/>
      <c r="DX63" s="348">
        <f t="shared" si="31"/>
        <v>220</v>
      </c>
      <c r="DY63" s="349">
        <f t="shared" si="16"/>
        <v>72.075613871279501</v>
      </c>
      <c r="DZ63" s="240">
        <f t="shared" si="17"/>
        <v>72.329401244065693</v>
      </c>
      <c r="EA63" s="1">
        <v>5.01</v>
      </c>
      <c r="EB63" s="19">
        <f t="shared" si="18"/>
        <v>1.6413582977050467</v>
      </c>
      <c r="EC63" s="350">
        <f t="shared" si="19"/>
        <v>1.6471377283307689</v>
      </c>
      <c r="ED63" s="4">
        <v>351</v>
      </c>
      <c r="EE63" s="117"/>
    </row>
    <row r="64" spans="1:135" s="118" customFormat="1" ht="20.100000000000001" hidden="1" customHeight="1">
      <c r="A64" s="161">
        <v>42230</v>
      </c>
      <c r="B64" s="228"/>
      <c r="C64" s="7">
        <v>4</v>
      </c>
      <c r="D64" s="1"/>
      <c r="E64" s="1"/>
      <c r="F64" s="1"/>
      <c r="G64" s="4"/>
      <c r="H64" s="3"/>
      <c r="I64" s="1"/>
      <c r="J64" s="1"/>
      <c r="K64" s="19"/>
      <c r="L64" s="1"/>
      <c r="M64" s="1"/>
      <c r="N64" s="1"/>
      <c r="O64" s="297"/>
      <c r="P64" s="1"/>
      <c r="Q64" s="22">
        <f t="shared" si="6"/>
        <v>0</v>
      </c>
      <c r="R64" s="116">
        <f t="shared" si="20"/>
        <v>0</v>
      </c>
      <c r="S64" s="17">
        <f t="shared" si="7"/>
        <v>0</v>
      </c>
      <c r="T64" s="3"/>
      <c r="U64" s="1"/>
      <c r="V64" s="1"/>
      <c r="W64" s="22">
        <f t="shared" si="21"/>
        <v>0</v>
      </c>
      <c r="X64" s="1"/>
      <c r="Y64" s="1"/>
      <c r="Z64" s="1"/>
      <c r="AA64" s="1"/>
      <c r="AB64" s="4"/>
      <c r="AC64" s="7"/>
      <c r="AD64" s="199"/>
      <c r="AE64" s="199"/>
      <c r="AF64" s="199"/>
      <c r="AG64" s="199"/>
      <c r="AH64" s="240">
        <f t="shared" si="32"/>
        <v>0</v>
      </c>
      <c r="AI64" s="237" t="e">
        <f t="shared" si="33"/>
        <v>#DIV/0!</v>
      </c>
      <c r="AJ64" s="1"/>
      <c r="AK64" s="1"/>
      <c r="AL64" s="1"/>
      <c r="AM64" s="1"/>
      <c r="AN64" s="1"/>
      <c r="AO64" s="1"/>
      <c r="AP64" s="3"/>
      <c r="AQ64" s="7"/>
      <c r="AR64" s="22">
        <f t="shared" si="35"/>
        <v>0</v>
      </c>
      <c r="AS64" s="270" t="e">
        <f t="shared" si="22"/>
        <v>#DIV/0!</v>
      </c>
      <c r="AT64" s="1"/>
      <c r="AU64" s="1"/>
      <c r="AV64" s="7"/>
      <c r="AW64" s="1"/>
      <c r="AX64" s="1"/>
      <c r="AY64" s="2"/>
      <c r="AZ64" s="3"/>
      <c r="BA64" s="2"/>
      <c r="BB64" s="3"/>
      <c r="BC64" s="4"/>
      <c r="BD64" s="3"/>
      <c r="BE64" s="1"/>
      <c r="BF64" s="1"/>
      <c r="BG64" s="1"/>
      <c r="BH64" s="4"/>
      <c r="BI64" s="3"/>
      <c r="BJ64" s="7"/>
      <c r="BK64" s="1"/>
      <c r="BL64" s="1"/>
      <c r="BM64" s="2"/>
      <c r="BN64" s="3"/>
      <c r="BO64" s="1"/>
      <c r="BP64" s="2"/>
      <c r="BQ64" s="3"/>
      <c r="BR64" s="1"/>
      <c r="BS64" s="2"/>
      <c r="BT64" s="6"/>
      <c r="BU64" s="278"/>
      <c r="BV64" s="272">
        <f t="shared" si="23"/>
        <v>0</v>
      </c>
      <c r="BW64" s="272">
        <f t="shared" si="24"/>
        <v>0</v>
      </c>
      <c r="BX64" s="282" t="e">
        <f t="shared" si="25"/>
        <v>#DIV/0!</v>
      </c>
      <c r="BY64" s="282" t="e">
        <f t="shared" si="26"/>
        <v>#DIV/0!</v>
      </c>
      <c r="BZ64" s="3"/>
      <c r="CA64" s="1"/>
      <c r="CB64" s="1"/>
      <c r="CC64" s="4"/>
      <c r="CD64" s="7"/>
      <c r="CE64" s="7"/>
      <c r="CF64" s="1" t="e">
        <f t="shared" si="27"/>
        <v>#N/A</v>
      </c>
      <c r="CG64" s="1">
        <f t="shared" si="28"/>
        <v>0</v>
      </c>
      <c r="CH64" s="1" t="e">
        <f t="shared" si="34"/>
        <v>#N/A</v>
      </c>
      <c r="CI64" s="1"/>
      <c r="CJ64" s="189" t="e">
        <f t="shared" si="29"/>
        <v>#N/A</v>
      </c>
      <c r="CK64" s="3"/>
      <c r="CL64" s="7"/>
      <c r="CM64" s="1"/>
      <c r="CN64" s="2">
        <v>109</v>
      </c>
      <c r="CO64" s="2">
        <f t="shared" si="36"/>
        <v>0</v>
      </c>
      <c r="CP64" s="2">
        <f t="shared" si="37"/>
        <v>0</v>
      </c>
      <c r="CQ64" s="190" t="e">
        <f t="shared" si="38"/>
        <v>#DIV/0!</v>
      </c>
      <c r="CR64" s="8"/>
      <c r="CS64" s="8"/>
      <c r="CT64" s="8"/>
      <c r="CU64" s="6"/>
      <c r="CV64" s="6"/>
      <c r="CW64" s="6"/>
      <c r="CX64" s="3"/>
      <c r="CY64" s="2"/>
      <c r="CZ64" s="212" t="e">
        <f t="shared" si="13"/>
        <v>#DIV/0!</v>
      </c>
      <c r="DA64" s="212" t="e">
        <f t="shared" si="14"/>
        <v>#DIV/0!</v>
      </c>
      <c r="DB64" s="3"/>
      <c r="DC64" s="2"/>
      <c r="DD64" s="3"/>
      <c r="DE64" s="2"/>
      <c r="DF64" s="8"/>
      <c r="DG64" s="3"/>
      <c r="DH64" s="2"/>
      <c r="DI64" s="8"/>
      <c r="DJ64" s="3"/>
      <c r="DK64" s="1"/>
      <c r="DL64" s="212" t="e">
        <f t="shared" si="30"/>
        <v>#DIV/0!</v>
      </c>
      <c r="DM64" s="212" t="e">
        <f t="shared" si="15"/>
        <v>#DIV/0!</v>
      </c>
      <c r="DN64" s="303"/>
      <c r="DO64" s="212"/>
      <c r="DP64" s="3"/>
      <c r="DQ64" s="2"/>
      <c r="DR64" s="3"/>
      <c r="DS64" s="2"/>
      <c r="DT64" s="155"/>
      <c r="DU64" s="156"/>
      <c r="DV64" s="155"/>
      <c r="DW64" s="157"/>
      <c r="DX64" s="348">
        <f t="shared" si="31"/>
        <v>0</v>
      </c>
      <c r="DY64" s="349" t="e">
        <f t="shared" si="16"/>
        <v>#DIV/0!</v>
      </c>
      <c r="DZ64" s="240" t="e">
        <f t="shared" si="17"/>
        <v>#DIV/0!</v>
      </c>
      <c r="EA64" s="1"/>
      <c r="EB64" s="19" t="e">
        <f t="shared" si="18"/>
        <v>#DIV/0!</v>
      </c>
      <c r="EC64" s="350" t="e">
        <f t="shared" si="19"/>
        <v>#DIV/0!</v>
      </c>
      <c r="ED64" s="4"/>
      <c r="EE64" s="117"/>
    </row>
    <row r="65" spans="1:135" s="121" customFormat="1" ht="20.100000000000001" hidden="1" customHeight="1">
      <c r="A65" s="162">
        <v>42230</v>
      </c>
      <c r="B65" s="229">
        <v>0.89583333333333404</v>
      </c>
      <c r="C65" s="15">
        <v>3</v>
      </c>
      <c r="D65" s="9" t="s">
        <v>130</v>
      </c>
      <c r="E65" s="9" t="s">
        <v>136</v>
      </c>
      <c r="F65" s="9" t="s">
        <v>141</v>
      </c>
      <c r="G65" s="12" t="s">
        <v>142</v>
      </c>
      <c r="H65" s="11" t="s">
        <v>175</v>
      </c>
      <c r="I65" s="9">
        <v>17</v>
      </c>
      <c r="J65" s="9"/>
      <c r="K65" s="20">
        <v>16</v>
      </c>
      <c r="L65" s="9" t="s">
        <v>192</v>
      </c>
      <c r="M65" s="9">
        <v>84</v>
      </c>
      <c r="N65" s="9">
        <v>2840</v>
      </c>
      <c r="O65" s="298"/>
      <c r="P65" s="9">
        <v>1250</v>
      </c>
      <c r="Q65" s="24">
        <f t="shared" si="6"/>
        <v>1050</v>
      </c>
      <c r="R65" s="119">
        <f t="shared" si="20"/>
        <v>3.0523500000000001</v>
      </c>
      <c r="S65" s="18">
        <f t="shared" si="7"/>
        <v>3.0416400000000001</v>
      </c>
      <c r="T65" s="11">
        <v>822</v>
      </c>
      <c r="U65" s="9">
        <v>1006</v>
      </c>
      <c r="V65" s="9">
        <v>0.97499999999999998</v>
      </c>
      <c r="W65" s="24">
        <f t="shared" si="21"/>
        <v>1218.75</v>
      </c>
      <c r="X65" s="9">
        <v>9.6999999999999993</v>
      </c>
      <c r="Y65" s="9">
        <v>206</v>
      </c>
      <c r="Z65" s="9">
        <v>20</v>
      </c>
      <c r="AA65" s="9">
        <v>15</v>
      </c>
      <c r="AB65" s="12">
        <v>5.5</v>
      </c>
      <c r="AC65" s="15">
        <v>4.5999999999999996</v>
      </c>
      <c r="AD65" s="200">
        <v>-24</v>
      </c>
      <c r="AE65" s="200">
        <v>-24</v>
      </c>
      <c r="AF65" s="200">
        <v>-23</v>
      </c>
      <c r="AG65" s="200">
        <v>-26</v>
      </c>
      <c r="AH65" s="241">
        <f t="shared" si="32"/>
        <v>-97</v>
      </c>
      <c r="AI65" s="239">
        <f t="shared" si="33"/>
        <v>1</v>
      </c>
      <c r="AJ65" s="9">
        <v>100</v>
      </c>
      <c r="AK65" s="9">
        <v>100</v>
      </c>
      <c r="AL65" s="9">
        <v>100</v>
      </c>
      <c r="AM65" s="9">
        <v>100</v>
      </c>
      <c r="AN65" s="9">
        <v>3</v>
      </c>
      <c r="AO65" s="9">
        <v>20</v>
      </c>
      <c r="AP65" s="11">
        <v>1383</v>
      </c>
      <c r="AQ65" s="15"/>
      <c r="AR65" s="24">
        <f t="shared" si="35"/>
        <v>1383</v>
      </c>
      <c r="AS65" s="271">
        <f t="shared" si="22"/>
        <v>1</v>
      </c>
      <c r="AT65" s="9">
        <v>61.5</v>
      </c>
      <c r="AU65" s="9">
        <v>80</v>
      </c>
      <c r="AV65" s="15">
        <v>4</v>
      </c>
      <c r="AW65" s="9">
        <v>968</v>
      </c>
      <c r="AX65" s="9">
        <v>916</v>
      </c>
      <c r="AY65" s="10">
        <v>30</v>
      </c>
      <c r="AZ65" s="11">
        <v>262</v>
      </c>
      <c r="BA65" s="10">
        <v>64</v>
      </c>
      <c r="BB65" s="11">
        <v>175</v>
      </c>
      <c r="BC65" s="12"/>
      <c r="BD65" s="11">
        <v>4380</v>
      </c>
      <c r="BE65" s="9">
        <v>20</v>
      </c>
      <c r="BF65" s="9">
        <v>20</v>
      </c>
      <c r="BG65" s="9">
        <v>1</v>
      </c>
      <c r="BH65" s="12">
        <v>97</v>
      </c>
      <c r="BI65" s="11">
        <v>570</v>
      </c>
      <c r="BJ65" s="15">
        <v>100</v>
      </c>
      <c r="BK65" s="9">
        <v>1633</v>
      </c>
      <c r="BL65" s="9">
        <v>156</v>
      </c>
      <c r="BM65" s="10">
        <v>98.4</v>
      </c>
      <c r="BN65" s="11">
        <v>333</v>
      </c>
      <c r="BO65" s="9">
        <v>1250</v>
      </c>
      <c r="BP65" s="10">
        <v>121</v>
      </c>
      <c r="BQ65" s="11">
        <v>323</v>
      </c>
      <c r="BR65" s="9">
        <v>1197</v>
      </c>
      <c r="BS65" s="10">
        <v>90</v>
      </c>
      <c r="BT65" s="14">
        <v>1200</v>
      </c>
      <c r="BU65" s="279">
        <v>316</v>
      </c>
      <c r="BV65" s="273">
        <f t="shared" si="23"/>
        <v>0.65600000000000003</v>
      </c>
      <c r="BW65" s="273">
        <f t="shared" si="24"/>
        <v>0.73076923076923073</v>
      </c>
      <c r="BX65" s="283">
        <f t="shared" si="25"/>
        <v>0.47304193476813849</v>
      </c>
      <c r="BY65" s="283">
        <f t="shared" si="26"/>
        <v>0.52695806523186151</v>
      </c>
      <c r="BZ65" s="11">
        <v>3</v>
      </c>
      <c r="CA65" s="9">
        <v>2.8</v>
      </c>
      <c r="CB65" s="9">
        <v>35</v>
      </c>
      <c r="CC65" s="12">
        <v>1.8</v>
      </c>
      <c r="CD65" s="15" t="s">
        <v>163</v>
      </c>
      <c r="CE65" s="15">
        <v>53</v>
      </c>
      <c r="CF65" s="9">
        <f t="shared" si="27"/>
        <v>15.6</v>
      </c>
      <c r="CG65" s="9">
        <f t="shared" si="28"/>
        <v>4225</v>
      </c>
      <c r="CH65" s="9">
        <f t="shared" si="34"/>
        <v>6.7079999999999993</v>
      </c>
      <c r="CI65" s="9">
        <v>43</v>
      </c>
      <c r="CJ65" s="296">
        <f t="shared" si="29"/>
        <v>1.5876923076923075</v>
      </c>
      <c r="CK65" s="11" t="s">
        <v>165</v>
      </c>
      <c r="CL65" s="15">
        <v>25</v>
      </c>
      <c r="CM65" s="9">
        <v>32</v>
      </c>
      <c r="CN65" s="10">
        <v>109</v>
      </c>
      <c r="CO65" s="10">
        <f t="shared" si="36"/>
        <v>4225</v>
      </c>
      <c r="CP65" s="10">
        <f t="shared" si="37"/>
        <v>34.880000000000003</v>
      </c>
      <c r="CQ65" s="191">
        <f t="shared" si="38"/>
        <v>8.2556213017751485</v>
      </c>
      <c r="CR65" s="16">
        <v>40</v>
      </c>
      <c r="CS65" s="16">
        <v>2</v>
      </c>
      <c r="CT65" s="16">
        <v>200</v>
      </c>
      <c r="CU65" s="14">
        <v>22</v>
      </c>
      <c r="CV65" s="14">
        <v>53</v>
      </c>
      <c r="CW65" s="14">
        <v>15</v>
      </c>
      <c r="CX65" s="11" t="s">
        <v>203</v>
      </c>
      <c r="CY65" s="10">
        <v>2000</v>
      </c>
      <c r="CZ65" s="213">
        <f t="shared" si="13"/>
        <v>655.23285337526818</v>
      </c>
      <c r="DA65" s="213">
        <f t="shared" si="14"/>
        <v>657.54001130968823</v>
      </c>
      <c r="DB65" s="11"/>
      <c r="DC65" s="10"/>
      <c r="DD65" s="11"/>
      <c r="DE65" s="10"/>
      <c r="DF65" s="16">
        <v>35</v>
      </c>
      <c r="DG65" s="11" t="s">
        <v>185</v>
      </c>
      <c r="DH65" s="10">
        <v>2.7</v>
      </c>
      <c r="DI65" s="16">
        <v>20</v>
      </c>
      <c r="DJ65" s="11" t="s">
        <v>169</v>
      </c>
      <c r="DK65" s="9">
        <v>75</v>
      </c>
      <c r="DL65" s="213">
        <f t="shared" si="30"/>
        <v>24.571232001572557</v>
      </c>
      <c r="DM65" s="213">
        <f t="shared" si="15"/>
        <v>24.657750424113306</v>
      </c>
      <c r="DN65" s="304"/>
      <c r="DO65" s="213"/>
      <c r="DP65" s="11"/>
      <c r="DQ65" s="10"/>
      <c r="DR65" s="11"/>
      <c r="DS65" s="10"/>
      <c r="DT65" s="158"/>
      <c r="DU65" s="159"/>
      <c r="DV65" s="158"/>
      <c r="DW65" s="160"/>
      <c r="DX65" s="351">
        <f t="shared" si="31"/>
        <v>211</v>
      </c>
      <c r="DY65" s="352">
        <f t="shared" si="16"/>
        <v>69.127066031090791</v>
      </c>
      <c r="DZ65" s="241">
        <f t="shared" si="17"/>
        <v>69.370471193172108</v>
      </c>
      <c r="EA65" s="9">
        <v>5.08</v>
      </c>
      <c r="EB65" s="20">
        <f t="shared" si="18"/>
        <v>1.6642914475731814</v>
      </c>
      <c r="EC65" s="353">
        <f t="shared" si="19"/>
        <v>1.6701516287266081</v>
      </c>
      <c r="ED65" s="12">
        <v>350</v>
      </c>
      <c r="EE65" s="120"/>
    </row>
    <row r="66" spans="1:135" s="121" customFormat="1" ht="20.100000000000001" hidden="1" customHeight="1">
      <c r="A66" s="162">
        <v>42230</v>
      </c>
      <c r="B66" s="229">
        <v>0.24475694444444443</v>
      </c>
      <c r="C66" s="15">
        <v>3</v>
      </c>
      <c r="D66" s="9" t="s">
        <v>130</v>
      </c>
      <c r="E66" s="9" t="s">
        <v>136</v>
      </c>
      <c r="F66" s="9" t="s">
        <v>141</v>
      </c>
      <c r="G66" s="12" t="s">
        <v>142</v>
      </c>
      <c r="H66" s="11" t="s">
        <v>174</v>
      </c>
      <c r="I66" s="9">
        <v>20</v>
      </c>
      <c r="J66" s="9" t="s">
        <v>271</v>
      </c>
      <c r="K66" s="20">
        <v>17</v>
      </c>
      <c r="L66" s="9" t="s">
        <v>192</v>
      </c>
      <c r="M66" s="9">
        <v>84</v>
      </c>
      <c r="N66" s="9">
        <v>2700</v>
      </c>
      <c r="O66" s="298"/>
      <c r="P66" s="9">
        <v>1200</v>
      </c>
      <c r="Q66" s="24">
        <f t="shared" si="6"/>
        <v>996</v>
      </c>
      <c r="R66" s="119">
        <f t="shared" si="20"/>
        <v>3.40632</v>
      </c>
      <c r="S66" s="18">
        <f t="shared" si="7"/>
        <v>3.2270400000000001</v>
      </c>
      <c r="T66" s="11">
        <v>785</v>
      </c>
      <c r="U66" s="9">
        <v>1006</v>
      </c>
      <c r="V66" s="9">
        <v>0.97</v>
      </c>
      <c r="W66" s="24">
        <f t="shared" si="21"/>
        <v>1164</v>
      </c>
      <c r="X66" s="9">
        <v>9.6</v>
      </c>
      <c r="Y66" s="9">
        <v>188</v>
      </c>
      <c r="Z66" s="9">
        <v>20</v>
      </c>
      <c r="AA66" s="9">
        <v>15</v>
      </c>
      <c r="AB66" s="12">
        <v>5.5</v>
      </c>
      <c r="AC66" s="15">
        <v>4.7</v>
      </c>
      <c r="AD66" s="200">
        <v>-23</v>
      </c>
      <c r="AE66" s="200">
        <v>-24</v>
      </c>
      <c r="AF66" s="200">
        <v>-23</v>
      </c>
      <c r="AG66" s="200">
        <v>-24</v>
      </c>
      <c r="AH66" s="241">
        <f t="shared" si="32"/>
        <v>-94</v>
      </c>
      <c r="AI66" s="239">
        <f t="shared" si="33"/>
        <v>-3.1914893617021274E-2</v>
      </c>
      <c r="AJ66" s="9">
        <v>100</v>
      </c>
      <c r="AK66" s="9">
        <v>100</v>
      </c>
      <c r="AL66" s="9">
        <v>100</v>
      </c>
      <c r="AM66" s="9">
        <v>100</v>
      </c>
      <c r="AN66" s="9">
        <v>3</v>
      </c>
      <c r="AO66" s="9">
        <v>20</v>
      </c>
      <c r="AP66" s="11">
        <v>1649</v>
      </c>
      <c r="AQ66" s="15"/>
      <c r="AR66" s="24">
        <f t="shared" si="35"/>
        <v>1649</v>
      </c>
      <c r="AS66" s="271">
        <f t="shared" si="22"/>
        <v>1</v>
      </c>
      <c r="AT66" s="9">
        <v>63</v>
      </c>
      <c r="AU66" s="9">
        <v>80</v>
      </c>
      <c r="AV66" s="15">
        <v>4.0999999999999996</v>
      </c>
      <c r="AW66" s="9">
        <v>388</v>
      </c>
      <c r="AX66" s="9">
        <v>1078</v>
      </c>
      <c r="AY66" s="10">
        <v>27</v>
      </c>
      <c r="AZ66" s="11">
        <v>261</v>
      </c>
      <c r="BA66" s="10">
        <v>52</v>
      </c>
      <c r="BB66" s="11">
        <v>166</v>
      </c>
      <c r="BC66" s="12"/>
      <c r="BD66" s="11">
        <v>4493</v>
      </c>
      <c r="BE66" s="9">
        <v>20</v>
      </c>
      <c r="BF66" s="9">
        <v>20</v>
      </c>
      <c r="BG66" s="9">
        <v>1</v>
      </c>
      <c r="BH66" s="12">
        <v>97</v>
      </c>
      <c r="BI66" s="11">
        <v>580</v>
      </c>
      <c r="BJ66" s="15">
        <v>98.5</v>
      </c>
      <c r="BK66" s="9">
        <v>1627</v>
      </c>
      <c r="BL66" s="9">
        <v>156</v>
      </c>
      <c r="BM66" s="10">
        <v>97.1</v>
      </c>
      <c r="BN66" s="11">
        <v>345</v>
      </c>
      <c r="BO66" s="9">
        <v>1286</v>
      </c>
      <c r="BP66" s="10">
        <v>131</v>
      </c>
      <c r="BQ66" s="11">
        <v>335</v>
      </c>
      <c r="BR66" s="9">
        <v>1248</v>
      </c>
      <c r="BS66" s="10">
        <v>112</v>
      </c>
      <c r="BT66" s="14">
        <v>1200</v>
      </c>
      <c r="BU66" s="279">
        <v>338</v>
      </c>
      <c r="BV66" s="273">
        <f t="shared" si="23"/>
        <v>0.68</v>
      </c>
      <c r="BW66" s="273">
        <f t="shared" si="24"/>
        <v>0.74358974358974361</v>
      </c>
      <c r="BX66" s="283">
        <f t="shared" si="25"/>
        <v>0.4776657060518732</v>
      </c>
      <c r="BY66" s="283">
        <f t="shared" si="26"/>
        <v>0.5223342939481268</v>
      </c>
      <c r="BZ66" s="11">
        <v>3</v>
      </c>
      <c r="CA66" s="9">
        <v>2.8</v>
      </c>
      <c r="CB66" s="9">
        <v>32</v>
      </c>
      <c r="CC66" s="12">
        <v>1.8</v>
      </c>
      <c r="CD66" s="15" t="s">
        <v>163</v>
      </c>
      <c r="CE66" s="15">
        <v>52</v>
      </c>
      <c r="CF66" s="9">
        <f t="shared" si="27"/>
        <v>15.6</v>
      </c>
      <c r="CG66" s="9">
        <f t="shared" si="28"/>
        <v>4056</v>
      </c>
      <c r="CH66" s="9">
        <f t="shared" si="34"/>
        <v>6.3959999999999999</v>
      </c>
      <c r="CI66" s="9">
        <v>41</v>
      </c>
      <c r="CJ66" s="296">
        <f t="shared" si="29"/>
        <v>1.5769230769230769</v>
      </c>
      <c r="CK66" s="11" t="s">
        <v>165</v>
      </c>
      <c r="CL66" s="15">
        <v>15</v>
      </c>
      <c r="CM66" s="9">
        <v>18</v>
      </c>
      <c r="CN66" s="10">
        <v>109</v>
      </c>
      <c r="CO66" s="10">
        <f t="shared" si="36"/>
        <v>4056</v>
      </c>
      <c r="CP66" s="10">
        <f t="shared" si="37"/>
        <v>19.62</v>
      </c>
      <c r="CQ66" s="191">
        <f t="shared" si="38"/>
        <v>4.8372781065088759</v>
      </c>
      <c r="CR66" s="16">
        <v>41</v>
      </c>
      <c r="CS66" s="16">
        <v>2</v>
      </c>
      <c r="CT66" s="16">
        <v>200</v>
      </c>
      <c r="CU66" s="14">
        <v>22</v>
      </c>
      <c r="CV66" s="14">
        <v>53</v>
      </c>
      <c r="CW66" s="14">
        <v>15</v>
      </c>
      <c r="CX66" s="11" t="s">
        <v>203</v>
      </c>
      <c r="CY66" s="10">
        <v>2000</v>
      </c>
      <c r="CZ66" s="213">
        <f t="shared" si="13"/>
        <v>587.14389722633223</v>
      </c>
      <c r="DA66" s="213">
        <f t="shared" si="14"/>
        <v>619.76300262779512</v>
      </c>
      <c r="DB66" s="11"/>
      <c r="DC66" s="10"/>
      <c r="DD66" s="11"/>
      <c r="DE66" s="10"/>
      <c r="DF66" s="16">
        <v>35</v>
      </c>
      <c r="DG66" s="11" t="s">
        <v>185</v>
      </c>
      <c r="DH66" s="10">
        <v>2.7</v>
      </c>
      <c r="DI66" s="16">
        <v>20</v>
      </c>
      <c r="DJ66" s="11" t="s">
        <v>169</v>
      </c>
      <c r="DK66" s="9">
        <v>110</v>
      </c>
      <c r="DL66" s="213">
        <f t="shared" si="30"/>
        <v>32.292914347448274</v>
      </c>
      <c r="DM66" s="213">
        <f t="shared" si="15"/>
        <v>34.086965144528733</v>
      </c>
      <c r="DN66" s="304"/>
      <c r="DO66" s="213"/>
      <c r="DP66" s="11"/>
      <c r="DQ66" s="10"/>
      <c r="DR66" s="11"/>
      <c r="DS66" s="10"/>
      <c r="DT66" s="158"/>
      <c r="DU66" s="159"/>
      <c r="DV66" s="158"/>
      <c r="DW66" s="160"/>
      <c r="DX66" s="351">
        <f t="shared" si="31"/>
        <v>243</v>
      </c>
      <c r="DY66" s="352">
        <f t="shared" si="16"/>
        <v>71.337983512999372</v>
      </c>
      <c r="DZ66" s="241">
        <f t="shared" si="17"/>
        <v>75.301204819277103</v>
      </c>
      <c r="EA66" s="9">
        <v>5.13</v>
      </c>
      <c r="EB66" s="20">
        <f t="shared" si="18"/>
        <v>1.506024096385542</v>
      </c>
      <c r="EC66" s="353">
        <f t="shared" si="19"/>
        <v>1.5896921017402945</v>
      </c>
      <c r="ED66" s="12">
        <v>357</v>
      </c>
      <c r="EE66" s="120"/>
    </row>
    <row r="67" spans="1:135" s="118" customFormat="1" ht="20.100000000000001" hidden="1" customHeight="1">
      <c r="A67" s="161">
        <v>42231</v>
      </c>
      <c r="B67" s="228">
        <v>0.39583333333333298</v>
      </c>
      <c r="C67" s="7">
        <v>1</v>
      </c>
      <c r="D67" s="1" t="s">
        <v>131</v>
      </c>
      <c r="E67" s="1" t="s">
        <v>135</v>
      </c>
      <c r="F67" s="1" t="s">
        <v>138</v>
      </c>
      <c r="G67" s="4" t="s">
        <v>147</v>
      </c>
      <c r="H67" s="3" t="s">
        <v>174</v>
      </c>
      <c r="I67" s="1">
        <v>20</v>
      </c>
      <c r="J67" s="1" t="s">
        <v>271</v>
      </c>
      <c r="K67" s="19">
        <v>17</v>
      </c>
      <c r="L67" s="1" t="s">
        <v>192</v>
      </c>
      <c r="M67" s="1">
        <v>84</v>
      </c>
      <c r="N67" s="1">
        <v>2700</v>
      </c>
      <c r="O67" s="297"/>
      <c r="P67" s="1">
        <v>1200</v>
      </c>
      <c r="Q67" s="22">
        <f t="shared" si="6"/>
        <v>996</v>
      </c>
      <c r="R67" s="116">
        <f t="shared" si="20"/>
        <v>3.40632</v>
      </c>
      <c r="S67" s="17">
        <f t="shared" si="7"/>
        <v>3.2270400000000001</v>
      </c>
      <c r="T67" s="3">
        <v>783</v>
      </c>
      <c r="U67" s="1">
        <v>1006</v>
      </c>
      <c r="V67" s="1">
        <v>0.96699999999999997</v>
      </c>
      <c r="W67" s="22">
        <f t="shared" si="21"/>
        <v>1160.3999999999999</v>
      </c>
      <c r="X67" s="1">
        <v>9.6</v>
      </c>
      <c r="Y67" s="1">
        <v>187</v>
      </c>
      <c r="Z67" s="1">
        <v>20</v>
      </c>
      <c r="AA67" s="1">
        <v>15</v>
      </c>
      <c r="AB67" s="4">
        <v>5.5</v>
      </c>
      <c r="AC67" s="7">
        <v>4.7</v>
      </c>
      <c r="AD67" s="199">
        <v>-23</v>
      </c>
      <c r="AE67" s="199">
        <v>-25</v>
      </c>
      <c r="AF67" s="199">
        <v>-23</v>
      </c>
      <c r="AG67" s="199">
        <v>-23</v>
      </c>
      <c r="AH67" s="240">
        <f t="shared" si="32"/>
        <v>-94</v>
      </c>
      <c r="AI67" s="237">
        <f t="shared" si="33"/>
        <v>0</v>
      </c>
      <c r="AJ67" s="1">
        <v>100</v>
      </c>
      <c r="AK67" s="1">
        <v>100</v>
      </c>
      <c r="AL67" s="1">
        <v>100</v>
      </c>
      <c r="AM67" s="1">
        <v>100</v>
      </c>
      <c r="AN67" s="1">
        <v>4</v>
      </c>
      <c r="AO67" s="1">
        <v>20</v>
      </c>
      <c r="AP67" s="3">
        <v>1640</v>
      </c>
      <c r="AQ67" s="7"/>
      <c r="AR67" s="22">
        <f t="shared" si="35"/>
        <v>1640</v>
      </c>
      <c r="AS67" s="270">
        <f t="shared" si="22"/>
        <v>1</v>
      </c>
      <c r="AT67" s="1">
        <v>62</v>
      </c>
      <c r="AU67" s="1">
        <v>80</v>
      </c>
      <c r="AV67" s="7">
        <v>4.0999999999999996</v>
      </c>
      <c r="AW67" s="1">
        <v>340</v>
      </c>
      <c r="AX67" s="1">
        <v>1110</v>
      </c>
      <c r="AY67" s="2">
        <v>25</v>
      </c>
      <c r="AZ67" s="3">
        <v>290</v>
      </c>
      <c r="BA67" s="2">
        <v>60</v>
      </c>
      <c r="BB67" s="3">
        <v>163</v>
      </c>
      <c r="BC67" s="4"/>
      <c r="BD67" s="3">
        <v>4460</v>
      </c>
      <c r="BE67" s="1">
        <v>20</v>
      </c>
      <c r="BF67" s="1">
        <v>20</v>
      </c>
      <c r="BG67" s="1">
        <v>1</v>
      </c>
      <c r="BH67" s="4">
        <v>97</v>
      </c>
      <c r="BI67" s="3">
        <v>580</v>
      </c>
      <c r="BJ67" s="7">
        <v>100</v>
      </c>
      <c r="BK67" s="1">
        <v>1630</v>
      </c>
      <c r="BL67" s="1">
        <v>156</v>
      </c>
      <c r="BM67" s="2">
        <v>100</v>
      </c>
      <c r="BN67" s="3">
        <v>343</v>
      </c>
      <c r="BO67" s="1">
        <v>1272</v>
      </c>
      <c r="BP67" s="2">
        <v>130</v>
      </c>
      <c r="BQ67" s="3">
        <v>335</v>
      </c>
      <c r="BR67" s="1">
        <v>1240</v>
      </c>
      <c r="BS67" s="2">
        <v>108</v>
      </c>
      <c r="BT67" s="6">
        <v>1200</v>
      </c>
      <c r="BU67" s="278">
        <v>339</v>
      </c>
      <c r="BV67" s="272">
        <f t="shared" si="23"/>
        <v>0.67800000000000005</v>
      </c>
      <c r="BW67" s="272">
        <f t="shared" si="24"/>
        <v>0.74358974358974361</v>
      </c>
      <c r="BX67" s="282">
        <f t="shared" si="25"/>
        <v>0.4769308466505538</v>
      </c>
      <c r="BY67" s="282">
        <f t="shared" si="26"/>
        <v>0.52306915334944626</v>
      </c>
      <c r="BZ67" s="3">
        <v>3</v>
      </c>
      <c r="CA67" s="1">
        <v>3</v>
      </c>
      <c r="CB67" s="1">
        <v>35</v>
      </c>
      <c r="CC67" s="4">
        <v>1.8</v>
      </c>
      <c r="CD67" s="7" t="s">
        <v>163</v>
      </c>
      <c r="CE67" s="7">
        <v>52</v>
      </c>
      <c r="CF67" s="1">
        <f t="shared" si="27"/>
        <v>15.6</v>
      </c>
      <c r="CG67" s="1">
        <f t="shared" si="28"/>
        <v>4056</v>
      </c>
      <c r="CH67" s="1">
        <f t="shared" si="34"/>
        <v>6.7079999999999993</v>
      </c>
      <c r="CI67" s="1">
        <v>43</v>
      </c>
      <c r="CJ67" s="189">
        <f t="shared" si="29"/>
        <v>1.6538461538461537</v>
      </c>
      <c r="CK67" s="3" t="s">
        <v>165</v>
      </c>
      <c r="CL67" s="7">
        <v>19</v>
      </c>
      <c r="CM67" s="1">
        <v>20</v>
      </c>
      <c r="CN67" s="2">
        <v>109</v>
      </c>
      <c r="CO67" s="2">
        <f t="shared" si="36"/>
        <v>4056</v>
      </c>
      <c r="CP67" s="2">
        <f t="shared" si="37"/>
        <v>21.8</v>
      </c>
      <c r="CQ67" s="190">
        <f t="shared" si="38"/>
        <v>5.3747534516765292</v>
      </c>
      <c r="CR67" s="8">
        <v>40</v>
      </c>
      <c r="CS67" s="8">
        <v>2</v>
      </c>
      <c r="CT67" s="8">
        <v>200</v>
      </c>
      <c r="CU67" s="6">
        <v>21</v>
      </c>
      <c r="CV67" s="6">
        <v>53</v>
      </c>
      <c r="CW67" s="6">
        <v>15</v>
      </c>
      <c r="CX67" s="3" t="s">
        <v>203</v>
      </c>
      <c r="CY67" s="2">
        <v>2000</v>
      </c>
      <c r="CZ67" s="212">
        <f t="shared" si="13"/>
        <v>587.14389722633223</v>
      </c>
      <c r="DA67" s="212">
        <f t="shared" si="14"/>
        <v>619.76300262779512</v>
      </c>
      <c r="DB67" s="3"/>
      <c r="DC67" s="2"/>
      <c r="DD67" s="3"/>
      <c r="DE67" s="2"/>
      <c r="DF67" s="8">
        <v>35</v>
      </c>
      <c r="DG67" s="3" t="s">
        <v>185</v>
      </c>
      <c r="DH67" s="2">
        <v>2.7</v>
      </c>
      <c r="DI67" s="8">
        <v>20</v>
      </c>
      <c r="DJ67" s="3" t="s">
        <v>169</v>
      </c>
      <c r="DK67" s="1">
        <v>96</v>
      </c>
      <c r="DL67" s="212">
        <f t="shared" si="30"/>
        <v>28.182907066863947</v>
      </c>
      <c r="DM67" s="212">
        <f t="shared" si="15"/>
        <v>29.748624126134164</v>
      </c>
      <c r="DN67" s="303"/>
      <c r="DO67" s="212"/>
      <c r="DP67" s="3"/>
      <c r="DQ67" s="2"/>
      <c r="DR67" s="3"/>
      <c r="DS67" s="2"/>
      <c r="DT67" s="155"/>
      <c r="DU67" s="156"/>
      <c r="DV67" s="155"/>
      <c r="DW67" s="157"/>
      <c r="DX67" s="348">
        <f t="shared" si="31"/>
        <v>238</v>
      </c>
      <c r="DY67" s="349">
        <f t="shared" si="16"/>
        <v>69.870123769933528</v>
      </c>
      <c r="DZ67" s="240">
        <f t="shared" si="17"/>
        <v>73.751797312707623</v>
      </c>
      <c r="EA67" s="1"/>
      <c r="EB67" s="19">
        <f t="shared" si="18"/>
        <v>0</v>
      </c>
      <c r="EC67" s="350">
        <f t="shared" si="19"/>
        <v>0</v>
      </c>
      <c r="ED67" s="4"/>
      <c r="EE67" s="117"/>
    </row>
    <row r="68" spans="1:135" s="118" customFormat="1" ht="20.100000000000001" hidden="1" customHeight="1">
      <c r="A68" s="161">
        <v>42231</v>
      </c>
      <c r="B68" s="228">
        <v>0.6875</v>
      </c>
      <c r="C68" s="7">
        <v>1</v>
      </c>
      <c r="D68" s="1" t="s">
        <v>131</v>
      </c>
      <c r="E68" s="1" t="s">
        <v>135</v>
      </c>
      <c r="F68" s="1" t="s">
        <v>138</v>
      </c>
      <c r="G68" s="4" t="s">
        <v>147</v>
      </c>
      <c r="H68" s="3" t="s">
        <v>174</v>
      </c>
      <c r="I68" s="1">
        <v>20</v>
      </c>
      <c r="J68" s="1" t="s">
        <v>271</v>
      </c>
      <c r="K68" s="19">
        <v>17</v>
      </c>
      <c r="L68" s="1" t="s">
        <v>192</v>
      </c>
      <c r="M68" s="1">
        <v>84</v>
      </c>
      <c r="N68" s="1">
        <v>2700</v>
      </c>
      <c r="O68" s="297"/>
      <c r="P68" s="1">
        <v>1300</v>
      </c>
      <c r="Q68" s="22">
        <f t="shared" si="6"/>
        <v>1079</v>
      </c>
      <c r="R68" s="116">
        <f t="shared" si="20"/>
        <v>3.6901799999999998</v>
      </c>
      <c r="S68" s="17">
        <f t="shared" si="7"/>
        <v>3.4959600000000002</v>
      </c>
      <c r="T68" s="3">
        <v>845</v>
      </c>
      <c r="U68" s="1">
        <v>1006</v>
      </c>
      <c r="V68" s="1">
        <v>0.96299999999999997</v>
      </c>
      <c r="W68" s="22">
        <f t="shared" si="21"/>
        <v>1251.8999999999999</v>
      </c>
      <c r="X68" s="1">
        <v>9.6999999999999993</v>
      </c>
      <c r="Y68" s="1">
        <v>218</v>
      </c>
      <c r="Z68" s="1">
        <v>20</v>
      </c>
      <c r="AA68" s="1">
        <v>15</v>
      </c>
      <c r="AB68" s="4">
        <v>5.5</v>
      </c>
      <c r="AC68" s="7">
        <v>4.7</v>
      </c>
      <c r="AD68" s="199">
        <v>-23</v>
      </c>
      <c r="AE68" s="199">
        <v>-27</v>
      </c>
      <c r="AF68" s="199">
        <v>-24</v>
      </c>
      <c r="AG68" s="199">
        <v>-24</v>
      </c>
      <c r="AH68" s="240">
        <f t="shared" si="32"/>
        <v>-98</v>
      </c>
      <c r="AI68" s="237">
        <f t="shared" si="33"/>
        <v>4.0816326530612242E-2</v>
      </c>
      <c r="AJ68" s="1">
        <v>100</v>
      </c>
      <c r="AK68" s="1">
        <v>100</v>
      </c>
      <c r="AL68" s="1">
        <v>100</v>
      </c>
      <c r="AM68" s="1">
        <v>100</v>
      </c>
      <c r="AN68" s="1">
        <v>4</v>
      </c>
      <c r="AO68" s="1">
        <v>20</v>
      </c>
      <c r="AP68" s="3">
        <v>1694</v>
      </c>
      <c r="AQ68" s="7"/>
      <c r="AR68" s="22">
        <f t="shared" si="35"/>
        <v>1694</v>
      </c>
      <c r="AS68" s="270">
        <f t="shared" si="22"/>
        <v>1</v>
      </c>
      <c r="AT68" s="1">
        <v>68</v>
      </c>
      <c r="AU68" s="1">
        <v>80</v>
      </c>
      <c r="AV68" s="7">
        <v>4.0999999999999996</v>
      </c>
      <c r="AW68" s="1">
        <v>290</v>
      </c>
      <c r="AX68" s="1">
        <v>1218</v>
      </c>
      <c r="AY68" s="2">
        <v>25</v>
      </c>
      <c r="AZ68" s="3">
        <v>340</v>
      </c>
      <c r="BA68" s="2">
        <v>70</v>
      </c>
      <c r="BB68" s="3">
        <v>163</v>
      </c>
      <c r="BC68" s="4"/>
      <c r="BD68" s="3">
        <v>4577</v>
      </c>
      <c r="BE68" s="1">
        <v>20</v>
      </c>
      <c r="BF68" s="1">
        <v>20</v>
      </c>
      <c r="BG68" s="1">
        <v>0.5</v>
      </c>
      <c r="BH68" s="4">
        <v>97</v>
      </c>
      <c r="BI68" s="3">
        <v>580</v>
      </c>
      <c r="BJ68" s="7">
        <v>98.5</v>
      </c>
      <c r="BK68" s="1">
        <v>1635</v>
      </c>
      <c r="BL68" s="1">
        <v>156</v>
      </c>
      <c r="BM68" s="2">
        <v>97</v>
      </c>
      <c r="BN68" s="3">
        <v>387</v>
      </c>
      <c r="BO68" s="1">
        <v>1449</v>
      </c>
      <c r="BP68" s="2">
        <v>156</v>
      </c>
      <c r="BQ68" s="3">
        <v>381</v>
      </c>
      <c r="BR68" s="1">
        <v>1425</v>
      </c>
      <c r="BS68" s="2">
        <v>139</v>
      </c>
      <c r="BT68" s="6">
        <v>1200</v>
      </c>
      <c r="BU68" s="278">
        <v>336</v>
      </c>
      <c r="BV68" s="272">
        <f t="shared" si="23"/>
        <v>0.76800000000000002</v>
      </c>
      <c r="BW68" s="272">
        <f t="shared" si="24"/>
        <v>0.74358974358974361</v>
      </c>
      <c r="BX68" s="282">
        <f t="shared" si="25"/>
        <v>0.50807436558556118</v>
      </c>
      <c r="BY68" s="282">
        <f t="shared" si="26"/>
        <v>0.49192563441443887</v>
      </c>
      <c r="BZ68" s="3">
        <v>3</v>
      </c>
      <c r="CA68" s="1">
        <v>3</v>
      </c>
      <c r="CB68" s="1">
        <v>30</v>
      </c>
      <c r="CC68" s="4">
        <v>1.8</v>
      </c>
      <c r="CD68" s="7" t="s">
        <v>163</v>
      </c>
      <c r="CE68" s="7">
        <v>52</v>
      </c>
      <c r="CF68" s="1">
        <f t="shared" si="27"/>
        <v>15.6</v>
      </c>
      <c r="CG68" s="1">
        <f t="shared" si="28"/>
        <v>4394</v>
      </c>
      <c r="CH68" s="1">
        <f t="shared" si="34"/>
        <v>6.7079999999999993</v>
      </c>
      <c r="CI68" s="1">
        <v>43</v>
      </c>
      <c r="CJ68" s="189">
        <f t="shared" si="29"/>
        <v>1.526627218934911</v>
      </c>
      <c r="CK68" s="3" t="s">
        <v>165</v>
      </c>
      <c r="CL68" s="7">
        <v>19</v>
      </c>
      <c r="CM68" s="1">
        <v>20</v>
      </c>
      <c r="CN68" s="2">
        <v>109</v>
      </c>
      <c r="CO68" s="2">
        <f t="shared" si="36"/>
        <v>4394</v>
      </c>
      <c r="CP68" s="2">
        <f t="shared" si="37"/>
        <v>21.8</v>
      </c>
      <c r="CQ68" s="190">
        <f t="shared" si="38"/>
        <v>4.9613108784706421</v>
      </c>
      <c r="CR68" s="8">
        <v>41</v>
      </c>
      <c r="CS68" s="8">
        <v>2</v>
      </c>
      <c r="CT68" s="8">
        <v>200</v>
      </c>
      <c r="CU68" s="6">
        <v>21</v>
      </c>
      <c r="CV68" s="6">
        <v>53</v>
      </c>
      <c r="CW68" s="6">
        <v>15</v>
      </c>
      <c r="CX68" s="3" t="s">
        <v>203</v>
      </c>
      <c r="CY68" s="2">
        <v>2000</v>
      </c>
      <c r="CZ68" s="212">
        <f t="shared" si="13"/>
        <v>541.9789820550759</v>
      </c>
      <c r="DA68" s="212">
        <f t="shared" si="14"/>
        <v>572.08892550258008</v>
      </c>
      <c r="DB68" s="3"/>
      <c r="DC68" s="2"/>
      <c r="DD68" s="3"/>
      <c r="DE68" s="2"/>
      <c r="DF68" s="8">
        <v>35</v>
      </c>
      <c r="DG68" s="3" t="s">
        <v>185</v>
      </c>
      <c r="DH68" s="2">
        <v>2.7</v>
      </c>
      <c r="DI68" s="8">
        <v>20</v>
      </c>
      <c r="DJ68" s="3" t="s">
        <v>169</v>
      </c>
      <c r="DK68" s="1">
        <v>85</v>
      </c>
      <c r="DL68" s="212">
        <f t="shared" si="30"/>
        <v>23.034106737340728</v>
      </c>
      <c r="DM68" s="212">
        <f t="shared" si="15"/>
        <v>24.313779333859653</v>
      </c>
      <c r="DN68" s="303"/>
      <c r="DO68" s="212"/>
      <c r="DP68" s="3"/>
      <c r="DQ68" s="2"/>
      <c r="DR68" s="3"/>
      <c r="DS68" s="2"/>
      <c r="DT68" s="155"/>
      <c r="DU68" s="156"/>
      <c r="DV68" s="155"/>
      <c r="DW68" s="157"/>
      <c r="DX68" s="348">
        <f t="shared" si="31"/>
        <v>295</v>
      </c>
      <c r="DY68" s="349">
        <f t="shared" si="16"/>
        <v>79.941899853123701</v>
      </c>
      <c r="DZ68" s="240">
        <f t="shared" si="17"/>
        <v>84.383116511630561</v>
      </c>
      <c r="EA68" s="1"/>
      <c r="EB68" s="19">
        <f t="shared" si="18"/>
        <v>0</v>
      </c>
      <c r="EC68" s="350">
        <f t="shared" si="19"/>
        <v>0</v>
      </c>
      <c r="ED68" s="4"/>
      <c r="EE68" s="117"/>
    </row>
    <row r="69" spans="1:135" s="121" customFormat="1" ht="20.100000000000001" hidden="1" customHeight="1">
      <c r="A69" s="162">
        <v>42231</v>
      </c>
      <c r="B69" s="229">
        <v>1.0729166666666701</v>
      </c>
      <c r="C69" s="15">
        <v>4</v>
      </c>
      <c r="D69" s="9" t="s">
        <v>133</v>
      </c>
      <c r="E69" s="9" t="s">
        <v>137</v>
      </c>
      <c r="F69" s="9" t="s">
        <v>139</v>
      </c>
      <c r="G69" s="12" t="s">
        <v>261</v>
      </c>
      <c r="H69" s="11" t="s">
        <v>174</v>
      </c>
      <c r="I69" s="9">
        <v>20</v>
      </c>
      <c r="J69" s="9" t="s">
        <v>268</v>
      </c>
      <c r="K69" s="20">
        <v>17</v>
      </c>
      <c r="L69" s="9" t="s">
        <v>192</v>
      </c>
      <c r="M69" s="9">
        <v>84</v>
      </c>
      <c r="N69" s="9">
        <v>2700</v>
      </c>
      <c r="O69" s="298"/>
      <c r="P69" s="9">
        <v>1320</v>
      </c>
      <c r="Q69" s="24">
        <f t="shared" si="6"/>
        <v>1095.5999999999999</v>
      </c>
      <c r="R69" s="119">
        <f t="shared" si="20"/>
        <v>3.7469519999999994</v>
      </c>
      <c r="S69" s="18">
        <f t="shared" si="7"/>
        <v>3.5497439999999996</v>
      </c>
      <c r="T69" s="11">
        <v>859</v>
      </c>
      <c r="U69" s="9">
        <v>1006</v>
      </c>
      <c r="V69" s="9">
        <v>0.96299999999999997</v>
      </c>
      <c r="W69" s="24">
        <f t="shared" si="21"/>
        <v>1271.1599999999999</v>
      </c>
      <c r="X69" s="9">
        <v>9.8000000000000007</v>
      </c>
      <c r="Y69" s="9">
        <v>225</v>
      </c>
      <c r="Z69" s="9">
        <v>20</v>
      </c>
      <c r="AA69" s="9">
        <v>15</v>
      </c>
      <c r="AB69" s="12">
        <v>5.8</v>
      </c>
      <c r="AC69" s="15">
        <v>4.5</v>
      </c>
      <c r="AD69" s="200">
        <v>-23</v>
      </c>
      <c r="AE69" s="200">
        <v>-24</v>
      </c>
      <c r="AF69" s="200">
        <v>-24</v>
      </c>
      <c r="AG69" s="200">
        <v>-25</v>
      </c>
      <c r="AH69" s="241">
        <f t="shared" si="32"/>
        <v>-96</v>
      </c>
      <c r="AI69" s="239">
        <f t="shared" si="33"/>
        <v>-2.0833333333333332E-2</v>
      </c>
      <c r="AJ69" s="9">
        <v>100</v>
      </c>
      <c r="AK69" s="9">
        <v>100</v>
      </c>
      <c r="AL69" s="9">
        <v>100</v>
      </c>
      <c r="AM69" s="9">
        <v>100</v>
      </c>
      <c r="AN69" s="9">
        <v>4</v>
      </c>
      <c r="AO69" s="9">
        <v>20</v>
      </c>
      <c r="AP69" s="11">
        <v>1688</v>
      </c>
      <c r="AQ69" s="15">
        <v>1450</v>
      </c>
      <c r="AR69" s="24">
        <f t="shared" si="35"/>
        <v>238</v>
      </c>
      <c r="AS69" s="271">
        <f t="shared" si="22"/>
        <v>0.14099526066350712</v>
      </c>
      <c r="AT69" s="9">
        <v>68.3</v>
      </c>
      <c r="AU69" s="9">
        <v>80</v>
      </c>
      <c r="AV69" s="15">
        <v>4.2</v>
      </c>
      <c r="AW69" s="9">
        <v>517</v>
      </c>
      <c r="AX69" s="9">
        <v>952</v>
      </c>
      <c r="AY69" s="10">
        <v>35</v>
      </c>
      <c r="AZ69" s="11">
        <v>343</v>
      </c>
      <c r="BA69" s="10">
        <v>70</v>
      </c>
      <c r="BB69" s="11">
        <v>166</v>
      </c>
      <c r="BC69" s="12"/>
      <c r="BD69" s="11">
        <v>4471</v>
      </c>
      <c r="BE69" s="9">
        <v>20</v>
      </c>
      <c r="BF69" s="9">
        <v>20</v>
      </c>
      <c r="BG69" s="9">
        <v>1.5</v>
      </c>
      <c r="BH69" s="12">
        <v>97</v>
      </c>
      <c r="BI69" s="11">
        <v>600</v>
      </c>
      <c r="BJ69" s="15">
        <v>98</v>
      </c>
      <c r="BK69" s="9">
        <v>1630</v>
      </c>
      <c r="BL69" s="9">
        <v>158</v>
      </c>
      <c r="BM69" s="10">
        <v>95</v>
      </c>
      <c r="BN69" s="11">
        <v>392</v>
      </c>
      <c r="BO69" s="9">
        <v>1467</v>
      </c>
      <c r="BP69" s="10">
        <v>167</v>
      </c>
      <c r="BQ69" s="11">
        <v>379</v>
      </c>
      <c r="BR69" s="9">
        <v>1416</v>
      </c>
      <c r="BS69" s="10">
        <v>133</v>
      </c>
      <c r="BT69" s="14">
        <v>1200</v>
      </c>
      <c r="BU69" s="279">
        <v>442</v>
      </c>
      <c r="BV69" s="273">
        <f t="shared" si="23"/>
        <v>0.77100000000000002</v>
      </c>
      <c r="BW69" s="273">
        <f t="shared" si="24"/>
        <v>0.76923076923076927</v>
      </c>
      <c r="BX69" s="283">
        <f t="shared" si="25"/>
        <v>0.50057433950956398</v>
      </c>
      <c r="BY69" s="283">
        <f t="shared" si="26"/>
        <v>0.49942566049043602</v>
      </c>
      <c r="BZ69" s="11">
        <v>3</v>
      </c>
      <c r="CA69" s="9">
        <v>2.8</v>
      </c>
      <c r="CB69" s="9">
        <v>30</v>
      </c>
      <c r="CC69" s="12">
        <v>1.8</v>
      </c>
      <c r="CD69" s="15" t="s">
        <v>163</v>
      </c>
      <c r="CE69" s="15">
        <v>50</v>
      </c>
      <c r="CF69" s="9">
        <f t="shared" si="27"/>
        <v>15.6</v>
      </c>
      <c r="CG69" s="9">
        <f t="shared" si="28"/>
        <v>4461.5999999999995</v>
      </c>
      <c r="CH69" s="9">
        <f t="shared" si="34"/>
        <v>6.24</v>
      </c>
      <c r="CI69" s="9">
        <v>40</v>
      </c>
      <c r="CJ69" s="296">
        <f t="shared" si="29"/>
        <v>1.3986013986013988</v>
      </c>
      <c r="CK69" s="11" t="s">
        <v>165</v>
      </c>
      <c r="CL69" s="15">
        <v>20</v>
      </c>
      <c r="CM69" s="9">
        <v>26</v>
      </c>
      <c r="CN69" s="10">
        <v>109</v>
      </c>
      <c r="CO69" s="10">
        <f t="shared" si="36"/>
        <v>4461.5999999999995</v>
      </c>
      <c r="CP69" s="10">
        <f t="shared" si="37"/>
        <v>28.34</v>
      </c>
      <c r="CQ69" s="191">
        <f t="shared" si="38"/>
        <v>6.3519813519813528</v>
      </c>
      <c r="CR69" s="16">
        <v>41</v>
      </c>
      <c r="CS69" s="16">
        <v>2.1</v>
      </c>
      <c r="CT69" s="16">
        <v>200</v>
      </c>
      <c r="CU69" s="14">
        <v>20</v>
      </c>
      <c r="CV69" s="14">
        <v>49</v>
      </c>
      <c r="CW69" s="14">
        <v>20</v>
      </c>
      <c r="CX69" s="11" t="s">
        <v>203</v>
      </c>
      <c r="CY69" s="10">
        <v>2000</v>
      </c>
      <c r="CZ69" s="213">
        <f t="shared" si="13"/>
        <v>533.76717929666574</v>
      </c>
      <c r="DA69" s="213">
        <f t="shared" si="14"/>
        <v>563.42091147981387</v>
      </c>
      <c r="DB69" s="11"/>
      <c r="DC69" s="10"/>
      <c r="DD69" s="11"/>
      <c r="DE69" s="10"/>
      <c r="DF69" s="16">
        <v>35</v>
      </c>
      <c r="DG69" s="11" t="s">
        <v>185</v>
      </c>
      <c r="DH69" s="10">
        <v>2.7</v>
      </c>
      <c r="DI69" s="16">
        <v>20</v>
      </c>
      <c r="DJ69" s="11" t="s">
        <v>169</v>
      </c>
      <c r="DK69" s="9">
        <v>79</v>
      </c>
      <c r="DL69" s="213">
        <f t="shared" si="30"/>
        <v>21.083803582218298</v>
      </c>
      <c r="DM69" s="213">
        <f t="shared" si="15"/>
        <v>22.255126003452645</v>
      </c>
      <c r="DN69" s="304"/>
      <c r="DO69" s="213"/>
      <c r="DP69" s="11"/>
      <c r="DQ69" s="10"/>
      <c r="DR69" s="11"/>
      <c r="DS69" s="10"/>
      <c r="DT69" s="158"/>
      <c r="DU69" s="159"/>
      <c r="DV69" s="158"/>
      <c r="DW69" s="160"/>
      <c r="DX69" s="351">
        <f t="shared" si="31"/>
        <v>300</v>
      </c>
      <c r="DY69" s="352">
        <f t="shared" si="16"/>
        <v>80.065076894499867</v>
      </c>
      <c r="DZ69" s="241">
        <f t="shared" si="17"/>
        <v>84.513136721972074</v>
      </c>
      <c r="EA69" s="9">
        <v>5</v>
      </c>
      <c r="EB69" s="20">
        <f t="shared" si="18"/>
        <v>1.3344179482416643</v>
      </c>
      <c r="EC69" s="353">
        <f t="shared" si="19"/>
        <v>1.4085522786995346</v>
      </c>
      <c r="ED69" s="12">
        <v>386</v>
      </c>
      <c r="EE69" s="120"/>
    </row>
    <row r="70" spans="1:135" s="121" customFormat="1" ht="20.100000000000001" hidden="1" customHeight="1">
      <c r="A70" s="162">
        <v>42231</v>
      </c>
      <c r="B70" s="229"/>
      <c r="C70" s="15">
        <v>4</v>
      </c>
      <c r="D70" s="9"/>
      <c r="E70" s="9"/>
      <c r="F70" s="9"/>
      <c r="G70" s="12"/>
      <c r="H70" s="11"/>
      <c r="I70" s="9"/>
      <c r="J70" s="9"/>
      <c r="K70" s="20"/>
      <c r="L70" s="9"/>
      <c r="M70" s="9"/>
      <c r="N70" s="9"/>
      <c r="O70" s="298"/>
      <c r="P70" s="9"/>
      <c r="Q70" s="24">
        <f t="shared" si="6"/>
        <v>0</v>
      </c>
      <c r="R70" s="119">
        <f t="shared" si="20"/>
        <v>0</v>
      </c>
      <c r="S70" s="18">
        <f t="shared" si="7"/>
        <v>0</v>
      </c>
      <c r="T70" s="11"/>
      <c r="U70" s="9"/>
      <c r="V70" s="9"/>
      <c r="W70" s="24">
        <f t="shared" si="21"/>
        <v>0</v>
      </c>
      <c r="X70" s="9"/>
      <c r="Y70" s="9"/>
      <c r="Z70" s="9"/>
      <c r="AA70" s="9"/>
      <c r="AB70" s="12"/>
      <c r="AC70" s="15"/>
      <c r="AD70" s="200"/>
      <c r="AE70" s="200"/>
      <c r="AF70" s="200"/>
      <c r="AG70" s="200"/>
      <c r="AH70" s="241">
        <f t="shared" si="32"/>
        <v>0</v>
      </c>
      <c r="AI70" s="239" t="e">
        <f t="shared" si="33"/>
        <v>#DIV/0!</v>
      </c>
      <c r="AJ70" s="9"/>
      <c r="AK70" s="9"/>
      <c r="AL70" s="9"/>
      <c r="AM70" s="9"/>
      <c r="AN70" s="9"/>
      <c r="AO70" s="9"/>
      <c r="AP70" s="11"/>
      <c r="AQ70" s="15"/>
      <c r="AR70" s="24">
        <f t="shared" si="35"/>
        <v>0</v>
      </c>
      <c r="AS70" s="271" t="e">
        <f t="shared" si="22"/>
        <v>#DIV/0!</v>
      </c>
      <c r="AT70" s="9"/>
      <c r="AU70" s="9"/>
      <c r="AV70" s="15"/>
      <c r="AW70" s="9"/>
      <c r="AX70" s="9"/>
      <c r="AY70" s="10"/>
      <c r="AZ70" s="11"/>
      <c r="BA70" s="10"/>
      <c r="BB70" s="11"/>
      <c r="BC70" s="12"/>
      <c r="BD70" s="11"/>
      <c r="BE70" s="9"/>
      <c r="BF70" s="9"/>
      <c r="BG70" s="9"/>
      <c r="BH70" s="12"/>
      <c r="BI70" s="11"/>
      <c r="BJ70" s="15"/>
      <c r="BK70" s="9"/>
      <c r="BL70" s="9"/>
      <c r="BM70" s="10"/>
      <c r="BN70" s="11"/>
      <c r="BO70" s="9"/>
      <c r="BP70" s="10"/>
      <c r="BQ70" s="11"/>
      <c r="BR70" s="9"/>
      <c r="BS70" s="10"/>
      <c r="BT70" s="14"/>
      <c r="BU70" s="279"/>
      <c r="BV70" s="273">
        <f t="shared" si="23"/>
        <v>0</v>
      </c>
      <c r="BW70" s="273">
        <f t="shared" si="24"/>
        <v>0</v>
      </c>
      <c r="BX70" s="283" t="e">
        <f t="shared" si="25"/>
        <v>#DIV/0!</v>
      </c>
      <c r="BY70" s="283" t="e">
        <f t="shared" si="26"/>
        <v>#DIV/0!</v>
      </c>
      <c r="BZ70" s="11"/>
      <c r="CA70" s="9"/>
      <c r="CB70" s="9"/>
      <c r="CC70" s="12"/>
      <c r="CD70" s="15"/>
      <c r="CE70" s="15"/>
      <c r="CF70" s="9" t="e">
        <f t="shared" si="27"/>
        <v>#N/A</v>
      </c>
      <c r="CG70" s="9">
        <f t="shared" si="28"/>
        <v>0</v>
      </c>
      <c r="CH70" s="9" t="e">
        <f t="shared" si="34"/>
        <v>#N/A</v>
      </c>
      <c r="CI70" s="9"/>
      <c r="CJ70" s="296" t="e">
        <f t="shared" si="29"/>
        <v>#N/A</v>
      </c>
      <c r="CK70" s="11"/>
      <c r="CL70" s="15"/>
      <c r="CM70" s="9"/>
      <c r="CN70" s="10">
        <v>109</v>
      </c>
      <c r="CO70" s="10">
        <f t="shared" si="36"/>
        <v>0</v>
      </c>
      <c r="CP70" s="10">
        <f t="shared" si="37"/>
        <v>0</v>
      </c>
      <c r="CQ70" s="191" t="e">
        <f t="shared" si="38"/>
        <v>#DIV/0!</v>
      </c>
      <c r="CR70" s="16"/>
      <c r="CS70" s="16"/>
      <c r="CT70" s="16"/>
      <c r="CU70" s="14"/>
      <c r="CV70" s="14"/>
      <c r="CW70" s="14"/>
      <c r="CX70" s="11"/>
      <c r="CY70" s="10"/>
      <c r="CZ70" s="213" t="e">
        <f t="shared" si="13"/>
        <v>#DIV/0!</v>
      </c>
      <c r="DA70" s="213" t="e">
        <f t="shared" si="14"/>
        <v>#DIV/0!</v>
      </c>
      <c r="DB70" s="11"/>
      <c r="DC70" s="10"/>
      <c r="DD70" s="11"/>
      <c r="DE70" s="10"/>
      <c r="DF70" s="16"/>
      <c r="DG70" s="11"/>
      <c r="DH70" s="10"/>
      <c r="DI70" s="16"/>
      <c r="DJ70" s="11"/>
      <c r="DK70" s="9"/>
      <c r="DL70" s="213" t="e">
        <f t="shared" si="30"/>
        <v>#DIV/0!</v>
      </c>
      <c r="DM70" s="213" t="e">
        <f t="shared" si="15"/>
        <v>#DIV/0!</v>
      </c>
      <c r="DN70" s="304"/>
      <c r="DO70" s="213"/>
      <c r="DP70" s="11"/>
      <c r="DQ70" s="10"/>
      <c r="DR70" s="11"/>
      <c r="DS70" s="10"/>
      <c r="DT70" s="158"/>
      <c r="DU70" s="159"/>
      <c r="DV70" s="158"/>
      <c r="DW70" s="160"/>
      <c r="DX70" s="351">
        <f t="shared" si="31"/>
        <v>0</v>
      </c>
      <c r="DY70" s="352" t="e">
        <f t="shared" si="16"/>
        <v>#DIV/0!</v>
      </c>
      <c r="DZ70" s="241" t="e">
        <f t="shared" si="17"/>
        <v>#DIV/0!</v>
      </c>
      <c r="EA70" s="9"/>
      <c r="EB70" s="20" t="e">
        <f t="shared" si="18"/>
        <v>#DIV/0!</v>
      </c>
      <c r="EC70" s="353" t="e">
        <f t="shared" si="19"/>
        <v>#DIV/0!</v>
      </c>
      <c r="ED70" s="12"/>
      <c r="EE70" s="120"/>
    </row>
    <row r="71" spans="1:135" s="118" customFormat="1" ht="20.100000000000001" hidden="1" customHeight="1">
      <c r="A71" s="161">
        <v>42232</v>
      </c>
      <c r="B71" s="228">
        <v>0.67708333333333404</v>
      </c>
      <c r="C71" s="7">
        <v>2</v>
      </c>
      <c r="D71" s="1" t="s">
        <v>132</v>
      </c>
      <c r="E71" s="1" t="s">
        <v>134</v>
      </c>
      <c r="F71" s="1" t="s">
        <v>145</v>
      </c>
      <c r="G71" s="4" t="s">
        <v>145</v>
      </c>
      <c r="H71" s="3" t="s">
        <v>175</v>
      </c>
      <c r="I71" s="1">
        <v>32</v>
      </c>
      <c r="J71" s="1" t="s">
        <v>268</v>
      </c>
      <c r="K71" s="19">
        <v>9</v>
      </c>
      <c r="L71" s="1"/>
      <c r="M71" s="1">
        <v>55</v>
      </c>
      <c r="N71" s="1"/>
      <c r="O71" s="297" t="s">
        <v>239</v>
      </c>
      <c r="P71" s="1">
        <v>850</v>
      </c>
      <c r="Q71" s="22">
        <f t="shared" si="6"/>
        <v>773.5</v>
      </c>
      <c r="R71" s="116">
        <f t="shared" si="20"/>
        <v>4.2325920000000004</v>
      </c>
      <c r="S71" s="17">
        <f t="shared" si="7"/>
        <v>0</v>
      </c>
      <c r="T71" s="3">
        <v>589</v>
      </c>
      <c r="U71" s="1">
        <v>1006</v>
      </c>
      <c r="V71" s="1">
        <v>1.002</v>
      </c>
      <c r="W71" s="22">
        <f t="shared" si="21"/>
        <v>851.7</v>
      </c>
      <c r="X71" s="1">
        <v>9.6</v>
      </c>
      <c r="Y71" s="1">
        <v>101</v>
      </c>
      <c r="Z71" s="1">
        <v>20</v>
      </c>
      <c r="AA71" s="1">
        <v>15</v>
      </c>
      <c r="AB71" s="4">
        <v>6.4</v>
      </c>
      <c r="AC71" s="7">
        <v>4.9000000000000004</v>
      </c>
      <c r="AD71" s="199">
        <v>-25</v>
      </c>
      <c r="AE71" s="199">
        <v>-25</v>
      </c>
      <c r="AF71" s="199">
        <v>-24</v>
      </c>
      <c r="AG71" s="199">
        <v>-25</v>
      </c>
      <c r="AH71" s="240">
        <f t="shared" si="32"/>
        <v>-99</v>
      </c>
      <c r="AI71" s="237">
        <f t="shared" si="33"/>
        <v>1</v>
      </c>
      <c r="AJ71" s="1">
        <v>100</v>
      </c>
      <c r="AK71" s="1">
        <v>100</v>
      </c>
      <c r="AL71" s="1">
        <v>100</v>
      </c>
      <c r="AM71" s="1">
        <v>100</v>
      </c>
      <c r="AN71" s="1">
        <v>4</v>
      </c>
      <c r="AO71" s="1">
        <v>20</v>
      </c>
      <c r="AP71" s="3">
        <v>1750</v>
      </c>
      <c r="AQ71" s="7">
        <v>1750</v>
      </c>
      <c r="AR71" s="22">
        <f t="shared" si="35"/>
        <v>0</v>
      </c>
      <c r="AS71" s="270">
        <f t="shared" si="22"/>
        <v>0</v>
      </c>
      <c r="AT71" s="1">
        <v>77</v>
      </c>
      <c r="AU71" s="1">
        <v>80</v>
      </c>
      <c r="AV71" s="7">
        <v>4.4000000000000004</v>
      </c>
      <c r="AW71" s="1">
        <v>630</v>
      </c>
      <c r="AX71" s="1">
        <v>1000</v>
      </c>
      <c r="AY71" s="2">
        <v>40</v>
      </c>
      <c r="AZ71" s="3">
        <v>238</v>
      </c>
      <c r="BA71" s="2">
        <v>40</v>
      </c>
      <c r="BB71" s="3"/>
      <c r="BC71" s="4"/>
      <c r="BD71" s="3">
        <v>3600</v>
      </c>
      <c r="BE71" s="1">
        <v>20</v>
      </c>
      <c r="BF71" s="1">
        <v>20</v>
      </c>
      <c r="BG71" s="1">
        <v>1</v>
      </c>
      <c r="BH71" s="4">
        <v>97</v>
      </c>
      <c r="BI71" s="3">
        <v>600</v>
      </c>
      <c r="BJ71" s="7">
        <v>100</v>
      </c>
      <c r="BK71" s="1">
        <v>1608</v>
      </c>
      <c r="BL71" s="1">
        <v>158</v>
      </c>
      <c r="BM71" s="2">
        <v>109</v>
      </c>
      <c r="BN71" s="3">
        <v>395</v>
      </c>
      <c r="BO71" s="1">
        <v>1467</v>
      </c>
      <c r="BP71" s="2">
        <v>161</v>
      </c>
      <c r="BQ71" s="3">
        <v>385</v>
      </c>
      <c r="BR71" s="1">
        <v>1435</v>
      </c>
      <c r="BS71" s="2">
        <v>136</v>
      </c>
      <c r="BT71" s="6">
        <v>1300</v>
      </c>
      <c r="BU71" s="278">
        <v>413</v>
      </c>
      <c r="BV71" s="272">
        <f t="shared" si="23"/>
        <v>0.78</v>
      </c>
      <c r="BW71" s="272">
        <f t="shared" si="24"/>
        <v>0.76923076923076927</v>
      </c>
      <c r="BX71" s="282">
        <f t="shared" si="25"/>
        <v>0.50347567030784501</v>
      </c>
      <c r="BY71" s="282">
        <f t="shared" si="26"/>
        <v>0.49652432969215488</v>
      </c>
      <c r="BZ71" s="3">
        <v>3</v>
      </c>
      <c r="CA71" s="1">
        <v>2.8</v>
      </c>
      <c r="CB71" s="1">
        <v>30</v>
      </c>
      <c r="CC71" s="4">
        <v>1.8</v>
      </c>
      <c r="CD71" s="7" t="s">
        <v>164</v>
      </c>
      <c r="CE71" s="7">
        <v>34</v>
      </c>
      <c r="CF71" s="1">
        <f t="shared" si="27"/>
        <v>16.64</v>
      </c>
      <c r="CG71" s="1">
        <f t="shared" si="28"/>
        <v>2873</v>
      </c>
      <c r="CH71" s="1">
        <f t="shared" si="34"/>
        <v>5.8239999999999998</v>
      </c>
      <c r="CI71" s="1">
        <v>35</v>
      </c>
      <c r="CJ71" s="189">
        <f t="shared" si="29"/>
        <v>2.0271493212669682</v>
      </c>
      <c r="CK71" s="3" t="s">
        <v>165</v>
      </c>
      <c r="CL71" s="7">
        <v>19</v>
      </c>
      <c r="CM71" s="1">
        <v>25</v>
      </c>
      <c r="CN71" s="2">
        <v>109</v>
      </c>
      <c r="CO71" s="2">
        <f t="shared" si="36"/>
        <v>2873</v>
      </c>
      <c r="CP71" s="2">
        <f t="shared" si="37"/>
        <v>27.25</v>
      </c>
      <c r="CQ71" s="190">
        <f t="shared" si="38"/>
        <v>9.4848590323703448</v>
      </c>
      <c r="CR71" s="8">
        <v>40</v>
      </c>
      <c r="CS71" s="8">
        <v>2</v>
      </c>
      <c r="CT71" s="8">
        <v>200</v>
      </c>
      <c r="CU71" s="6">
        <v>19</v>
      </c>
      <c r="CV71" s="6">
        <v>52</v>
      </c>
      <c r="CW71" s="6">
        <v>20</v>
      </c>
      <c r="CX71" s="3" t="s">
        <v>203</v>
      </c>
      <c r="CY71" s="2">
        <v>2000</v>
      </c>
      <c r="CZ71" s="212">
        <f t="shared" si="13"/>
        <v>472.52369233793377</v>
      </c>
      <c r="DA71" s="212" t="e">
        <f t="shared" si="14"/>
        <v>#DIV/0!</v>
      </c>
      <c r="DB71" s="3"/>
      <c r="DC71" s="2"/>
      <c r="DD71" s="3"/>
      <c r="DE71" s="2"/>
      <c r="DF71" s="8">
        <v>35</v>
      </c>
      <c r="DG71" s="3" t="s">
        <v>185</v>
      </c>
      <c r="DH71" s="2">
        <v>2.68</v>
      </c>
      <c r="DI71" s="8">
        <v>20</v>
      </c>
      <c r="DJ71" s="3" t="s">
        <v>169</v>
      </c>
      <c r="DK71" s="1">
        <v>50</v>
      </c>
      <c r="DL71" s="212">
        <f t="shared" si="30"/>
        <v>11.813092308448345</v>
      </c>
      <c r="DM71" s="212" t="e">
        <f t="shared" si="15"/>
        <v>#DIV/0!</v>
      </c>
      <c r="DN71" s="303"/>
      <c r="DO71" s="212"/>
      <c r="DP71" s="3"/>
      <c r="DQ71" s="2"/>
      <c r="DR71" s="3"/>
      <c r="DS71" s="2"/>
      <c r="DT71" s="155"/>
      <c r="DU71" s="156"/>
      <c r="DV71" s="155"/>
      <c r="DW71" s="157"/>
      <c r="DX71" s="348">
        <f t="shared" si="31"/>
        <v>297</v>
      </c>
      <c r="DY71" s="349">
        <f t="shared" si="16"/>
        <v>70.169768312183166</v>
      </c>
      <c r="DZ71" s="240" t="e">
        <f t="shared" si="17"/>
        <v>#DIV/0!</v>
      </c>
      <c r="EA71" s="1">
        <v>5.01</v>
      </c>
      <c r="EB71" s="19">
        <f t="shared" si="18"/>
        <v>1.1836718493065241</v>
      </c>
      <c r="EC71" s="350" t="e">
        <f t="shared" si="19"/>
        <v>#DIV/0!</v>
      </c>
      <c r="ED71" s="4">
        <v>410</v>
      </c>
      <c r="EE71" s="117"/>
    </row>
    <row r="72" spans="1:135" s="118" customFormat="1" ht="20.100000000000001" hidden="1" customHeight="1">
      <c r="A72" s="161">
        <v>42232</v>
      </c>
      <c r="B72" s="228"/>
      <c r="C72" s="7">
        <v>2</v>
      </c>
      <c r="D72" s="1"/>
      <c r="E72" s="1"/>
      <c r="F72" s="1"/>
      <c r="G72" s="4"/>
      <c r="H72" s="3"/>
      <c r="I72" s="1"/>
      <c r="J72" s="1"/>
      <c r="K72" s="19"/>
      <c r="L72" s="1"/>
      <c r="M72" s="1"/>
      <c r="N72" s="1"/>
      <c r="O72" s="297"/>
      <c r="P72" s="1"/>
      <c r="Q72" s="22">
        <f t="shared" si="6"/>
        <v>0</v>
      </c>
      <c r="R72" s="116">
        <f t="shared" si="20"/>
        <v>0</v>
      </c>
      <c r="S72" s="17">
        <f t="shared" si="7"/>
        <v>0</v>
      </c>
      <c r="T72" s="3"/>
      <c r="U72" s="1"/>
      <c r="V72" s="1"/>
      <c r="W72" s="22">
        <f t="shared" si="21"/>
        <v>0</v>
      </c>
      <c r="X72" s="1"/>
      <c r="Y72" s="1"/>
      <c r="Z72" s="1"/>
      <c r="AA72" s="1"/>
      <c r="AB72" s="4"/>
      <c r="AC72" s="7"/>
      <c r="AD72" s="199"/>
      <c r="AE72" s="199"/>
      <c r="AF72" s="199"/>
      <c r="AG72" s="199"/>
      <c r="AH72" s="240">
        <f t="shared" si="32"/>
        <v>0</v>
      </c>
      <c r="AI72" s="237" t="e">
        <f t="shared" si="33"/>
        <v>#DIV/0!</v>
      </c>
      <c r="AJ72" s="1"/>
      <c r="AK72" s="1"/>
      <c r="AL72" s="1"/>
      <c r="AM72" s="1"/>
      <c r="AN72" s="1"/>
      <c r="AO72" s="1"/>
      <c r="AP72" s="3"/>
      <c r="AQ72" s="7"/>
      <c r="AR72" s="22">
        <f t="shared" si="35"/>
        <v>0</v>
      </c>
      <c r="AS72" s="270" t="e">
        <f t="shared" si="22"/>
        <v>#DIV/0!</v>
      </c>
      <c r="AT72" s="1"/>
      <c r="AU72" s="1"/>
      <c r="AV72" s="7"/>
      <c r="AW72" s="1"/>
      <c r="AX72" s="1"/>
      <c r="AY72" s="2"/>
      <c r="AZ72" s="3"/>
      <c r="BA72" s="2"/>
      <c r="BB72" s="3"/>
      <c r="BC72" s="4"/>
      <c r="BD72" s="3"/>
      <c r="BE72" s="1"/>
      <c r="BF72" s="1"/>
      <c r="BG72" s="1"/>
      <c r="BH72" s="4"/>
      <c r="BI72" s="3"/>
      <c r="BJ72" s="7"/>
      <c r="BK72" s="1"/>
      <c r="BL72" s="1"/>
      <c r="BM72" s="2"/>
      <c r="BN72" s="3"/>
      <c r="BO72" s="1"/>
      <c r="BP72" s="2"/>
      <c r="BQ72" s="3"/>
      <c r="BR72" s="1"/>
      <c r="BS72" s="2"/>
      <c r="BT72" s="6"/>
      <c r="BU72" s="278"/>
      <c r="BV72" s="272">
        <f t="shared" si="23"/>
        <v>0</v>
      </c>
      <c r="BW72" s="272">
        <f t="shared" si="24"/>
        <v>0</v>
      </c>
      <c r="BX72" s="282" t="e">
        <f t="shared" si="25"/>
        <v>#DIV/0!</v>
      </c>
      <c r="BY72" s="282" t="e">
        <f t="shared" si="26"/>
        <v>#DIV/0!</v>
      </c>
      <c r="BZ72" s="3"/>
      <c r="CA72" s="1"/>
      <c r="CB72" s="1"/>
      <c r="CC72" s="4"/>
      <c r="CD72" s="7"/>
      <c r="CE72" s="7"/>
      <c r="CF72" s="1" t="e">
        <f t="shared" si="27"/>
        <v>#N/A</v>
      </c>
      <c r="CG72" s="1">
        <f t="shared" si="28"/>
        <v>0</v>
      </c>
      <c r="CH72" s="1" t="e">
        <f t="shared" si="34"/>
        <v>#N/A</v>
      </c>
      <c r="CI72" s="1"/>
      <c r="CJ72" s="189" t="e">
        <f t="shared" si="29"/>
        <v>#N/A</v>
      </c>
      <c r="CK72" s="3"/>
      <c r="CL72" s="7"/>
      <c r="CM72" s="1"/>
      <c r="CN72" s="2">
        <v>109</v>
      </c>
      <c r="CO72" s="2">
        <f t="shared" si="36"/>
        <v>0</v>
      </c>
      <c r="CP72" s="2">
        <f t="shared" si="37"/>
        <v>0</v>
      </c>
      <c r="CQ72" s="190" t="e">
        <f t="shared" si="38"/>
        <v>#DIV/0!</v>
      </c>
      <c r="CR72" s="8"/>
      <c r="CS72" s="8"/>
      <c r="CT72" s="8"/>
      <c r="CU72" s="6"/>
      <c r="CV72" s="6"/>
      <c r="CW72" s="6"/>
      <c r="CX72" s="3"/>
      <c r="CY72" s="2"/>
      <c r="CZ72" s="212" t="e">
        <f t="shared" si="13"/>
        <v>#DIV/0!</v>
      </c>
      <c r="DA72" s="212" t="e">
        <f t="shared" si="14"/>
        <v>#DIV/0!</v>
      </c>
      <c r="DB72" s="3"/>
      <c r="DC72" s="2"/>
      <c r="DD72" s="3"/>
      <c r="DE72" s="2"/>
      <c r="DF72" s="8"/>
      <c r="DG72" s="3"/>
      <c r="DH72" s="2"/>
      <c r="DI72" s="8"/>
      <c r="DJ72" s="3"/>
      <c r="DK72" s="1"/>
      <c r="DL72" s="212" t="e">
        <f t="shared" si="30"/>
        <v>#DIV/0!</v>
      </c>
      <c r="DM72" s="212" t="e">
        <f t="shared" si="15"/>
        <v>#DIV/0!</v>
      </c>
      <c r="DN72" s="303"/>
      <c r="DO72" s="212"/>
      <c r="DP72" s="3"/>
      <c r="DQ72" s="2"/>
      <c r="DR72" s="3"/>
      <c r="DS72" s="2"/>
      <c r="DT72" s="155"/>
      <c r="DU72" s="156"/>
      <c r="DV72" s="155"/>
      <c r="DW72" s="157"/>
      <c r="DX72" s="348">
        <f t="shared" si="31"/>
        <v>0</v>
      </c>
      <c r="DY72" s="349" t="e">
        <f t="shared" si="16"/>
        <v>#DIV/0!</v>
      </c>
      <c r="DZ72" s="240" t="e">
        <f t="shared" si="17"/>
        <v>#DIV/0!</v>
      </c>
      <c r="EA72" s="1"/>
      <c r="EB72" s="19" t="e">
        <f t="shared" si="18"/>
        <v>#DIV/0!</v>
      </c>
      <c r="EC72" s="350" t="e">
        <f t="shared" si="19"/>
        <v>#DIV/0!</v>
      </c>
      <c r="ED72" s="4"/>
      <c r="EE72" s="117"/>
    </row>
    <row r="73" spans="1:135" s="121" customFormat="1" ht="20.100000000000001" hidden="1" customHeight="1">
      <c r="A73" s="162">
        <v>42232</v>
      </c>
      <c r="B73" s="229">
        <v>1.03125</v>
      </c>
      <c r="C73" s="15">
        <v>1</v>
      </c>
      <c r="D73" s="9" t="s">
        <v>131</v>
      </c>
      <c r="E73" s="9" t="s">
        <v>135</v>
      </c>
      <c r="F73" s="9" t="s">
        <v>138</v>
      </c>
      <c r="G73" s="12" t="s">
        <v>147</v>
      </c>
      <c r="H73" s="11" t="s">
        <v>175</v>
      </c>
      <c r="I73" s="9">
        <v>32</v>
      </c>
      <c r="J73" s="9"/>
      <c r="K73" s="20">
        <v>8.5</v>
      </c>
      <c r="L73" s="9"/>
      <c r="M73" s="9">
        <v>55</v>
      </c>
      <c r="N73" s="9">
        <v>2700</v>
      </c>
      <c r="O73" s="298" t="s">
        <v>239</v>
      </c>
      <c r="P73" s="9">
        <v>780</v>
      </c>
      <c r="Q73" s="24">
        <f t="shared" si="6"/>
        <v>713.69999999999993</v>
      </c>
      <c r="R73" s="119">
        <f t="shared" si="20"/>
        <v>3.9053663999999997</v>
      </c>
      <c r="S73" s="18">
        <f t="shared" si="7"/>
        <v>3.6998207999999995</v>
      </c>
      <c r="T73" s="11">
        <v>551</v>
      </c>
      <c r="U73" s="9">
        <v>1006</v>
      </c>
      <c r="V73" s="9">
        <v>1.004</v>
      </c>
      <c r="W73" s="24">
        <f t="shared" si="21"/>
        <v>783.12</v>
      </c>
      <c r="X73" s="9">
        <v>9.9</v>
      </c>
      <c r="Y73" s="9">
        <v>87</v>
      </c>
      <c r="Z73" s="9">
        <v>20</v>
      </c>
      <c r="AA73" s="9">
        <v>15</v>
      </c>
      <c r="AB73" s="12">
        <v>6.4</v>
      </c>
      <c r="AC73" s="15">
        <v>5</v>
      </c>
      <c r="AD73" s="200">
        <v>-24</v>
      </c>
      <c r="AE73" s="200">
        <v>-24</v>
      </c>
      <c r="AF73" s="200">
        <v>-23</v>
      </c>
      <c r="AG73" s="200">
        <v>-24</v>
      </c>
      <c r="AH73" s="241">
        <f t="shared" si="32"/>
        <v>-95</v>
      </c>
      <c r="AI73" s="239">
        <f t="shared" si="33"/>
        <v>1</v>
      </c>
      <c r="AJ73" s="9">
        <v>100</v>
      </c>
      <c r="AK73" s="9">
        <v>100</v>
      </c>
      <c r="AL73" s="9">
        <v>100</v>
      </c>
      <c r="AM73" s="9">
        <v>100</v>
      </c>
      <c r="AN73" s="9">
        <v>4</v>
      </c>
      <c r="AO73" s="9">
        <v>20</v>
      </c>
      <c r="AP73" s="11">
        <v>1680</v>
      </c>
      <c r="AQ73" s="15"/>
      <c r="AR73" s="24">
        <f t="shared" si="35"/>
        <v>1680</v>
      </c>
      <c r="AS73" s="271">
        <f t="shared" si="22"/>
        <v>1</v>
      </c>
      <c r="AT73" s="9">
        <v>72</v>
      </c>
      <c r="AU73" s="9">
        <v>80</v>
      </c>
      <c r="AV73" s="15">
        <v>4.2</v>
      </c>
      <c r="AW73" s="9">
        <v>600</v>
      </c>
      <c r="AX73" s="9">
        <v>907</v>
      </c>
      <c r="AY73" s="10">
        <v>40</v>
      </c>
      <c r="AZ73" s="11">
        <v>200</v>
      </c>
      <c r="BA73" s="10">
        <v>35</v>
      </c>
      <c r="BB73" s="11">
        <v>0</v>
      </c>
      <c r="BC73" s="12">
        <v>0</v>
      </c>
      <c r="BD73" s="11">
        <v>4119</v>
      </c>
      <c r="BE73" s="9">
        <v>20</v>
      </c>
      <c r="BF73" s="9">
        <v>20</v>
      </c>
      <c r="BG73" s="9">
        <v>1.5</v>
      </c>
      <c r="BH73" s="12">
        <v>97</v>
      </c>
      <c r="BI73" s="11">
        <v>600</v>
      </c>
      <c r="BJ73" s="15">
        <v>100</v>
      </c>
      <c r="BK73" s="9">
        <v>1606</v>
      </c>
      <c r="BL73" s="9">
        <v>158</v>
      </c>
      <c r="BM73" s="10">
        <v>108</v>
      </c>
      <c r="BN73" s="11">
        <v>348</v>
      </c>
      <c r="BO73" s="9">
        <v>1292</v>
      </c>
      <c r="BP73" s="10">
        <v>144</v>
      </c>
      <c r="BQ73" s="11">
        <v>339</v>
      </c>
      <c r="BR73" s="9">
        <v>1260</v>
      </c>
      <c r="BS73" s="10">
        <v>110</v>
      </c>
      <c r="BT73" s="14">
        <v>1300</v>
      </c>
      <c r="BU73" s="279">
        <v>316</v>
      </c>
      <c r="BV73" s="273">
        <f t="shared" si="23"/>
        <v>0.68700000000000006</v>
      </c>
      <c r="BW73" s="273">
        <f t="shared" si="24"/>
        <v>0.76923076923076927</v>
      </c>
      <c r="BX73" s="283">
        <f t="shared" si="25"/>
        <v>0.47176588664095925</v>
      </c>
      <c r="BY73" s="283">
        <f t="shared" si="26"/>
        <v>0.52823411335904069</v>
      </c>
      <c r="BZ73" s="11">
        <v>3</v>
      </c>
      <c r="CA73" s="9">
        <v>3</v>
      </c>
      <c r="CB73" s="9">
        <v>25</v>
      </c>
      <c r="CC73" s="12">
        <v>1.8</v>
      </c>
      <c r="CD73" s="15" t="s">
        <v>164</v>
      </c>
      <c r="CE73" s="15">
        <v>50</v>
      </c>
      <c r="CF73" s="9">
        <f t="shared" si="27"/>
        <v>16.64</v>
      </c>
      <c r="CG73" s="9">
        <f t="shared" si="28"/>
        <v>2636.4</v>
      </c>
      <c r="CH73" s="9">
        <f t="shared" si="34"/>
        <v>7.9872000000000005</v>
      </c>
      <c r="CI73" s="9">
        <v>48</v>
      </c>
      <c r="CJ73" s="296">
        <f t="shared" si="29"/>
        <v>3.029585798816568</v>
      </c>
      <c r="CK73" s="11" t="s">
        <v>165</v>
      </c>
      <c r="CL73" s="15">
        <v>15</v>
      </c>
      <c r="CM73" s="9">
        <v>20</v>
      </c>
      <c r="CN73" s="10">
        <v>109</v>
      </c>
      <c r="CO73" s="10">
        <f t="shared" si="36"/>
        <v>2636.4</v>
      </c>
      <c r="CP73" s="10">
        <f t="shared" si="37"/>
        <v>21.8</v>
      </c>
      <c r="CQ73" s="191">
        <f t="shared" si="38"/>
        <v>8.268851464117736</v>
      </c>
      <c r="CR73" s="16">
        <v>41</v>
      </c>
      <c r="CS73" s="16">
        <v>2.2000000000000002</v>
      </c>
      <c r="CT73" s="16">
        <v>200</v>
      </c>
      <c r="CU73" s="14">
        <v>24</v>
      </c>
      <c r="CV73" s="14">
        <v>47</v>
      </c>
      <c r="CW73" s="14">
        <v>10</v>
      </c>
      <c r="CX73" s="11" t="s">
        <v>203</v>
      </c>
      <c r="CY73" s="10">
        <v>2000</v>
      </c>
      <c r="CZ73" s="213">
        <f t="shared" si="13"/>
        <v>512.11584142271522</v>
      </c>
      <c r="DA73" s="213">
        <f t="shared" si="14"/>
        <v>540.56672150175496</v>
      </c>
      <c r="DB73" s="11"/>
      <c r="DC73" s="10"/>
      <c r="DD73" s="11"/>
      <c r="DE73" s="10"/>
      <c r="DF73" s="16">
        <v>35</v>
      </c>
      <c r="DG73" s="11" t="s">
        <v>185</v>
      </c>
      <c r="DH73" s="10">
        <v>2.6</v>
      </c>
      <c r="DI73" s="16">
        <v>20</v>
      </c>
      <c r="DJ73" s="11" t="s">
        <v>169</v>
      </c>
      <c r="DK73" s="9">
        <v>55</v>
      </c>
      <c r="DL73" s="213">
        <f t="shared" si="30"/>
        <v>14.083185639124668</v>
      </c>
      <c r="DM73" s="213">
        <f t="shared" si="15"/>
        <v>14.865584841298261</v>
      </c>
      <c r="DN73" s="304"/>
      <c r="DO73" s="213"/>
      <c r="DP73" s="11"/>
      <c r="DQ73" s="10"/>
      <c r="DR73" s="11"/>
      <c r="DS73" s="10"/>
      <c r="DT73" s="158"/>
      <c r="DU73" s="159"/>
      <c r="DV73" s="158"/>
      <c r="DW73" s="160"/>
      <c r="DX73" s="351">
        <f t="shared" si="31"/>
        <v>254</v>
      </c>
      <c r="DY73" s="352">
        <f t="shared" si="16"/>
        <v>65.038711860684828</v>
      </c>
      <c r="DZ73" s="241">
        <f t="shared" si="17"/>
        <v>68.651973630722878</v>
      </c>
      <c r="EA73" s="9"/>
      <c r="EB73" s="20">
        <f t="shared" si="18"/>
        <v>0</v>
      </c>
      <c r="EC73" s="353">
        <f t="shared" si="19"/>
        <v>0</v>
      </c>
      <c r="ED73" s="12"/>
      <c r="EE73" s="120"/>
    </row>
    <row r="74" spans="1:135" s="121" customFormat="1" ht="20.100000000000001" hidden="1" customHeight="1">
      <c r="A74" s="162">
        <v>42232</v>
      </c>
      <c r="B74" s="229">
        <v>1.1666666666666701</v>
      </c>
      <c r="C74" s="15">
        <v>1</v>
      </c>
      <c r="D74" s="9" t="s">
        <v>131</v>
      </c>
      <c r="E74" s="9" t="s">
        <v>135</v>
      </c>
      <c r="F74" s="9" t="s">
        <v>138</v>
      </c>
      <c r="G74" s="12" t="s">
        <v>147</v>
      </c>
      <c r="H74" s="11" t="s">
        <v>175</v>
      </c>
      <c r="I74" s="9">
        <v>32</v>
      </c>
      <c r="J74" s="9" t="s">
        <v>219</v>
      </c>
      <c r="K74" s="20">
        <v>8.5</v>
      </c>
      <c r="L74" s="9"/>
      <c r="M74" s="9">
        <v>55</v>
      </c>
      <c r="N74" s="9">
        <v>2700</v>
      </c>
      <c r="O74" s="298" t="s">
        <v>239</v>
      </c>
      <c r="P74" s="9">
        <v>780</v>
      </c>
      <c r="Q74" s="24">
        <f t="shared" si="6"/>
        <v>713.69999999999993</v>
      </c>
      <c r="R74" s="119">
        <f t="shared" si="20"/>
        <v>3.9053663999999997</v>
      </c>
      <c r="S74" s="18">
        <f t="shared" si="7"/>
        <v>3.6998207999999995</v>
      </c>
      <c r="T74" s="11">
        <v>550</v>
      </c>
      <c r="U74" s="9">
        <v>1006</v>
      </c>
      <c r="V74" s="9">
        <v>1.002</v>
      </c>
      <c r="W74" s="24">
        <f t="shared" si="21"/>
        <v>781.56</v>
      </c>
      <c r="X74" s="9">
        <v>9.9</v>
      </c>
      <c r="Y74" s="9">
        <v>85</v>
      </c>
      <c r="Z74" s="9">
        <v>20</v>
      </c>
      <c r="AA74" s="9">
        <v>15</v>
      </c>
      <c r="AB74" s="12">
        <v>6.3</v>
      </c>
      <c r="AC74" s="15">
        <v>5</v>
      </c>
      <c r="AD74" s="200">
        <v>-24</v>
      </c>
      <c r="AE74" s="200">
        <v>-24</v>
      </c>
      <c r="AF74" s="200">
        <v>-24</v>
      </c>
      <c r="AG74" s="200">
        <v>-24</v>
      </c>
      <c r="AH74" s="241">
        <f t="shared" si="32"/>
        <v>-96</v>
      </c>
      <c r="AI74" s="239">
        <f t="shared" si="33"/>
        <v>1.0416666666666666E-2</v>
      </c>
      <c r="AJ74" s="9">
        <v>100</v>
      </c>
      <c r="AK74" s="9">
        <v>100</v>
      </c>
      <c r="AL74" s="9">
        <v>100</v>
      </c>
      <c r="AM74" s="9">
        <v>100</v>
      </c>
      <c r="AN74" s="9">
        <v>4</v>
      </c>
      <c r="AO74" s="9">
        <v>20</v>
      </c>
      <c r="AP74" s="11">
        <v>1720</v>
      </c>
      <c r="AQ74" s="15"/>
      <c r="AR74" s="24">
        <f t="shared" si="35"/>
        <v>1720</v>
      </c>
      <c r="AS74" s="271">
        <f t="shared" si="22"/>
        <v>1</v>
      </c>
      <c r="AT74" s="9">
        <v>72</v>
      </c>
      <c r="AU74" s="9">
        <v>80</v>
      </c>
      <c r="AV74" s="15">
        <v>4.3</v>
      </c>
      <c r="AW74" s="9">
        <v>590</v>
      </c>
      <c r="AX74" s="9">
        <v>860</v>
      </c>
      <c r="AY74" s="10">
        <v>40</v>
      </c>
      <c r="AZ74" s="11">
        <v>180</v>
      </c>
      <c r="BA74" s="10">
        <v>32</v>
      </c>
      <c r="BB74" s="11">
        <v>0</v>
      </c>
      <c r="BC74" s="12">
        <v>0</v>
      </c>
      <c r="BD74" s="11">
        <v>4290</v>
      </c>
      <c r="BE74" s="9">
        <v>20</v>
      </c>
      <c r="BF74" s="9">
        <v>20</v>
      </c>
      <c r="BG74" s="9">
        <v>2</v>
      </c>
      <c r="BH74" s="12">
        <v>97</v>
      </c>
      <c r="BI74" s="11">
        <v>600</v>
      </c>
      <c r="BJ74" s="15">
        <v>100</v>
      </c>
      <c r="BK74" s="9">
        <v>1600</v>
      </c>
      <c r="BL74" s="9">
        <v>158</v>
      </c>
      <c r="BM74" s="10">
        <v>109</v>
      </c>
      <c r="BN74" s="11">
        <v>348</v>
      </c>
      <c r="BO74" s="9">
        <v>1292</v>
      </c>
      <c r="BP74" s="10">
        <v>143</v>
      </c>
      <c r="BQ74" s="11">
        <v>339</v>
      </c>
      <c r="BR74" s="9">
        <v>1255</v>
      </c>
      <c r="BS74" s="10">
        <v>108</v>
      </c>
      <c r="BT74" s="14">
        <v>1300</v>
      </c>
      <c r="BU74" s="279">
        <v>310</v>
      </c>
      <c r="BV74" s="273">
        <f t="shared" si="23"/>
        <v>0.68700000000000006</v>
      </c>
      <c r="BW74" s="273">
        <f t="shared" si="24"/>
        <v>0.76923076923076927</v>
      </c>
      <c r="BX74" s="283">
        <f t="shared" si="25"/>
        <v>0.47176588664095925</v>
      </c>
      <c r="BY74" s="283">
        <f t="shared" si="26"/>
        <v>0.52823411335904069</v>
      </c>
      <c r="BZ74" s="11">
        <v>3</v>
      </c>
      <c r="CA74" s="9">
        <v>3</v>
      </c>
      <c r="CB74" s="9">
        <v>25</v>
      </c>
      <c r="CC74" s="12">
        <v>1.8</v>
      </c>
      <c r="CD74" s="15" t="s">
        <v>164</v>
      </c>
      <c r="CE74" s="15">
        <v>47</v>
      </c>
      <c r="CF74" s="9">
        <f t="shared" si="27"/>
        <v>16.64</v>
      </c>
      <c r="CG74" s="9">
        <f t="shared" si="28"/>
        <v>2636.4</v>
      </c>
      <c r="CH74" s="9">
        <f t="shared" si="34"/>
        <v>7.4880000000000004</v>
      </c>
      <c r="CI74" s="9">
        <v>45</v>
      </c>
      <c r="CJ74" s="296">
        <f t="shared" si="29"/>
        <v>2.8402366863905324</v>
      </c>
      <c r="CK74" s="11" t="s">
        <v>165</v>
      </c>
      <c r="CL74" s="15">
        <v>15</v>
      </c>
      <c r="CM74" s="9">
        <v>20</v>
      </c>
      <c r="CN74" s="10">
        <v>109</v>
      </c>
      <c r="CO74" s="10">
        <f t="shared" si="36"/>
        <v>2636.4</v>
      </c>
      <c r="CP74" s="10">
        <f t="shared" si="37"/>
        <v>21.8</v>
      </c>
      <c r="CQ74" s="191">
        <f t="shared" si="38"/>
        <v>8.268851464117736</v>
      </c>
      <c r="CR74" s="16">
        <v>40</v>
      </c>
      <c r="CS74" s="16">
        <v>2.2000000000000002</v>
      </c>
      <c r="CT74" s="16">
        <v>200</v>
      </c>
      <c r="CU74" s="14">
        <v>24</v>
      </c>
      <c r="CV74" s="14">
        <v>47</v>
      </c>
      <c r="CW74" s="14">
        <v>10</v>
      </c>
      <c r="CX74" s="11" t="s">
        <v>203</v>
      </c>
      <c r="CY74" s="10">
        <v>2000</v>
      </c>
      <c r="CZ74" s="213">
        <f t="shared" si="13"/>
        <v>512.11584142271522</v>
      </c>
      <c r="DA74" s="213">
        <f t="shared" si="14"/>
        <v>540.56672150175496</v>
      </c>
      <c r="DB74" s="11"/>
      <c r="DC74" s="10"/>
      <c r="DD74" s="11"/>
      <c r="DE74" s="10"/>
      <c r="DF74" s="16">
        <v>35</v>
      </c>
      <c r="DG74" s="11" t="s">
        <v>185</v>
      </c>
      <c r="DH74" s="10">
        <v>2.7</v>
      </c>
      <c r="DI74" s="16">
        <v>20</v>
      </c>
      <c r="DJ74" s="11" t="s">
        <v>169</v>
      </c>
      <c r="DK74" s="9">
        <v>55</v>
      </c>
      <c r="DL74" s="213">
        <f t="shared" si="30"/>
        <v>14.083185639124668</v>
      </c>
      <c r="DM74" s="213">
        <f t="shared" si="15"/>
        <v>14.865584841298261</v>
      </c>
      <c r="DN74" s="304"/>
      <c r="DO74" s="213"/>
      <c r="DP74" s="11"/>
      <c r="DQ74" s="10"/>
      <c r="DR74" s="11"/>
      <c r="DS74" s="10"/>
      <c r="DT74" s="158"/>
      <c r="DU74" s="159"/>
      <c r="DV74" s="158"/>
      <c r="DW74" s="160"/>
      <c r="DX74" s="351">
        <f t="shared" si="31"/>
        <v>251</v>
      </c>
      <c r="DY74" s="352">
        <f t="shared" si="16"/>
        <v>64.270538098550759</v>
      </c>
      <c r="DZ74" s="241">
        <f t="shared" si="17"/>
        <v>67.84112354847025</v>
      </c>
      <c r="EA74" s="9"/>
      <c r="EB74" s="20">
        <f t="shared" si="18"/>
        <v>0</v>
      </c>
      <c r="EC74" s="353">
        <f t="shared" si="19"/>
        <v>0</v>
      </c>
      <c r="ED74" s="12"/>
      <c r="EE74" s="120"/>
    </row>
    <row r="75" spans="1:135" s="118" customFormat="1" ht="20.100000000000001" hidden="1" customHeight="1">
      <c r="A75" s="161">
        <v>42233</v>
      </c>
      <c r="B75" s="228">
        <v>0.41666666666666702</v>
      </c>
      <c r="C75" s="7">
        <v>3</v>
      </c>
      <c r="D75" s="1" t="s">
        <v>130</v>
      </c>
      <c r="E75" s="1" t="s">
        <v>136</v>
      </c>
      <c r="F75" s="1" t="s">
        <v>141</v>
      </c>
      <c r="G75" s="4" t="s">
        <v>142</v>
      </c>
      <c r="H75" s="3" t="s">
        <v>175</v>
      </c>
      <c r="I75" s="1">
        <v>32</v>
      </c>
      <c r="J75" s="1" t="s">
        <v>219</v>
      </c>
      <c r="K75" s="19">
        <v>8.5</v>
      </c>
      <c r="L75" s="1"/>
      <c r="M75" s="1">
        <v>55</v>
      </c>
      <c r="N75" s="1">
        <v>2700</v>
      </c>
      <c r="O75" s="297" t="s">
        <v>239</v>
      </c>
      <c r="P75" s="1">
        <v>780</v>
      </c>
      <c r="Q75" s="22">
        <f t="shared" ref="Q75:Q134" si="39">(P75/100)*(100-K75)</f>
        <v>713.69999999999993</v>
      </c>
      <c r="R75" s="116">
        <f t="shared" si="20"/>
        <v>3.9053663999999997</v>
      </c>
      <c r="S75" s="17">
        <f t="shared" ref="S75:S134" si="40">Q75*N75*I75*60/1000000000</f>
        <v>3.6998207999999995</v>
      </c>
      <c r="T75" s="3">
        <v>555</v>
      </c>
      <c r="U75" s="1">
        <v>1006</v>
      </c>
      <c r="V75" s="1">
        <v>1.01</v>
      </c>
      <c r="W75" s="22">
        <f t="shared" si="21"/>
        <v>787.8</v>
      </c>
      <c r="X75" s="1">
        <v>9.9</v>
      </c>
      <c r="Y75" s="1">
        <v>86</v>
      </c>
      <c r="Z75" s="1">
        <v>20</v>
      </c>
      <c r="AA75" s="1">
        <v>15</v>
      </c>
      <c r="AB75" s="4">
        <v>6.3</v>
      </c>
      <c r="AC75" s="7">
        <v>5</v>
      </c>
      <c r="AD75" s="199">
        <v>-24</v>
      </c>
      <c r="AE75" s="199">
        <v>-24</v>
      </c>
      <c r="AF75" s="199">
        <v>-23</v>
      </c>
      <c r="AG75" s="199">
        <v>-23</v>
      </c>
      <c r="AH75" s="240">
        <f t="shared" si="32"/>
        <v>-94</v>
      </c>
      <c r="AI75" s="237">
        <f t="shared" si="33"/>
        <v>-2.1276595744680851E-2</v>
      </c>
      <c r="AJ75" s="1">
        <v>100</v>
      </c>
      <c r="AK75" s="1">
        <v>100</v>
      </c>
      <c r="AL75" s="1">
        <v>100</v>
      </c>
      <c r="AM75" s="1">
        <v>100</v>
      </c>
      <c r="AN75" s="1">
        <v>4</v>
      </c>
      <c r="AO75" s="1">
        <v>20</v>
      </c>
      <c r="AP75" s="3">
        <v>1705</v>
      </c>
      <c r="AQ75" s="7"/>
      <c r="AR75" s="22">
        <f t="shared" si="35"/>
        <v>1705</v>
      </c>
      <c r="AS75" s="270">
        <f t="shared" si="22"/>
        <v>1</v>
      </c>
      <c r="AT75" s="1">
        <v>71</v>
      </c>
      <c r="AU75" s="1">
        <v>80</v>
      </c>
      <c r="AV75" s="7">
        <v>4.3</v>
      </c>
      <c r="AW75" s="1">
        <v>629</v>
      </c>
      <c r="AX75" s="1">
        <v>938</v>
      </c>
      <c r="AY75" s="2">
        <v>40</v>
      </c>
      <c r="AZ75" s="3">
        <v>209</v>
      </c>
      <c r="BA75" s="2">
        <v>37</v>
      </c>
      <c r="BB75" s="3">
        <v>0</v>
      </c>
      <c r="BC75" s="4">
        <v>0</v>
      </c>
      <c r="BD75" s="3">
        <v>4255</v>
      </c>
      <c r="BE75" s="1">
        <v>26</v>
      </c>
      <c r="BF75" s="1">
        <v>17</v>
      </c>
      <c r="BG75" s="1">
        <v>2</v>
      </c>
      <c r="BH75" s="4">
        <v>97</v>
      </c>
      <c r="BI75" s="3">
        <v>530</v>
      </c>
      <c r="BJ75" s="7">
        <v>98</v>
      </c>
      <c r="BK75" s="1">
        <v>1619</v>
      </c>
      <c r="BL75" s="1">
        <v>153</v>
      </c>
      <c r="BM75" s="2">
        <v>116</v>
      </c>
      <c r="BN75" s="3">
        <v>364</v>
      </c>
      <c r="BO75" s="1">
        <v>1355</v>
      </c>
      <c r="BP75" s="2">
        <v>145</v>
      </c>
      <c r="BQ75" s="3">
        <v>356</v>
      </c>
      <c r="BR75" s="1">
        <v>1325</v>
      </c>
      <c r="BS75" s="2">
        <v>121</v>
      </c>
      <c r="BT75" s="6">
        <v>1300</v>
      </c>
      <c r="BU75" s="278">
        <v>331</v>
      </c>
      <c r="BV75" s="272">
        <f t="shared" si="23"/>
        <v>0.72</v>
      </c>
      <c r="BW75" s="272">
        <f t="shared" si="24"/>
        <v>0.67948717948717952</v>
      </c>
      <c r="BX75" s="282">
        <f t="shared" si="25"/>
        <v>0.5144741663613045</v>
      </c>
      <c r="BY75" s="282">
        <f t="shared" si="26"/>
        <v>0.4855258336386955</v>
      </c>
      <c r="BZ75" s="3">
        <v>3</v>
      </c>
      <c r="CA75" s="1">
        <v>3</v>
      </c>
      <c r="CB75" s="1">
        <v>25</v>
      </c>
      <c r="CC75" s="4">
        <v>1.8</v>
      </c>
      <c r="CD75" s="7" t="s">
        <v>164</v>
      </c>
      <c r="CE75" s="7">
        <v>16</v>
      </c>
      <c r="CF75" s="1">
        <f t="shared" si="27"/>
        <v>16.64</v>
      </c>
      <c r="CG75" s="1">
        <f t="shared" si="28"/>
        <v>2636.4</v>
      </c>
      <c r="CH75" s="1">
        <f t="shared" si="34"/>
        <v>0</v>
      </c>
      <c r="CI75" s="1"/>
      <c r="CJ75" s="189">
        <f t="shared" si="29"/>
        <v>0</v>
      </c>
      <c r="CK75" s="3" t="s">
        <v>165</v>
      </c>
      <c r="CL75" s="7">
        <v>10</v>
      </c>
      <c r="CM75" s="1"/>
      <c r="CN75" s="2">
        <v>109</v>
      </c>
      <c r="CO75" s="2">
        <f t="shared" si="36"/>
        <v>2636.4</v>
      </c>
      <c r="CP75" s="2">
        <f t="shared" si="37"/>
        <v>0</v>
      </c>
      <c r="CQ75" s="190">
        <f t="shared" si="38"/>
        <v>0</v>
      </c>
      <c r="CR75" s="8">
        <v>39</v>
      </c>
      <c r="CS75" s="8">
        <v>2.2000000000000002</v>
      </c>
      <c r="CT75" s="8">
        <v>200</v>
      </c>
      <c r="CU75" s="6">
        <v>23</v>
      </c>
      <c r="CV75" s="6">
        <v>52</v>
      </c>
      <c r="CW75" s="6">
        <v>10</v>
      </c>
      <c r="CX75" s="3" t="s">
        <v>203</v>
      </c>
      <c r="CY75" s="2">
        <v>2000</v>
      </c>
      <c r="CZ75" s="212">
        <f t="shared" ref="CZ75:CZ134" si="41">CY75/R75</f>
        <v>512.11584142271522</v>
      </c>
      <c r="DA75" s="212">
        <f t="shared" ref="DA75:DA134" si="42">CY75/S75</f>
        <v>540.56672150175496</v>
      </c>
      <c r="DB75" s="3"/>
      <c r="DC75" s="2"/>
      <c r="DD75" s="3"/>
      <c r="DE75" s="2"/>
      <c r="DF75" s="8">
        <v>35</v>
      </c>
      <c r="DG75" s="3" t="s">
        <v>185</v>
      </c>
      <c r="DH75" s="2">
        <v>2.63</v>
      </c>
      <c r="DI75" s="8">
        <v>20</v>
      </c>
      <c r="DJ75" s="3" t="s">
        <v>169</v>
      </c>
      <c r="DK75" s="1">
        <v>57</v>
      </c>
      <c r="DL75" s="212">
        <f t="shared" si="30"/>
        <v>14.595301480547384</v>
      </c>
      <c r="DM75" s="212">
        <f t="shared" ref="DM75:DM134" si="43">DK75/S75</f>
        <v>15.406151562800018</v>
      </c>
      <c r="DN75" s="303"/>
      <c r="DO75" s="212"/>
      <c r="DP75" s="3"/>
      <c r="DQ75" s="2"/>
      <c r="DR75" s="3"/>
      <c r="DS75" s="2"/>
      <c r="DT75" s="155"/>
      <c r="DU75" s="156"/>
      <c r="DV75" s="155"/>
      <c r="DW75" s="157"/>
      <c r="DX75" s="348">
        <f t="shared" si="31"/>
        <v>266</v>
      </c>
      <c r="DY75" s="349">
        <f t="shared" ref="DY75:DY134" si="44">DX75/R75</f>
        <v>68.111406909221117</v>
      </c>
      <c r="DZ75" s="240">
        <f t="shared" ref="DZ75:DZ134" si="45">DX75/S75</f>
        <v>71.895373959733405</v>
      </c>
      <c r="EA75" s="1"/>
      <c r="EB75" s="19">
        <f t="shared" ref="EB75:EB134" si="46">EA75/R75</f>
        <v>0</v>
      </c>
      <c r="EC75" s="350">
        <f t="shared" ref="EC75:EC134" si="47">EA75/S75</f>
        <v>0</v>
      </c>
      <c r="ED75" s="4">
        <v>371</v>
      </c>
      <c r="EE75" s="117"/>
    </row>
    <row r="76" spans="1:135" s="118" customFormat="1" ht="20.100000000000001" hidden="1" customHeight="1">
      <c r="A76" s="161">
        <v>42233</v>
      </c>
      <c r="B76" s="228"/>
      <c r="C76" s="7">
        <v>3</v>
      </c>
      <c r="D76" s="1"/>
      <c r="E76" s="1"/>
      <c r="F76" s="1"/>
      <c r="G76" s="4"/>
      <c r="H76" s="3"/>
      <c r="I76" s="1"/>
      <c r="J76" s="1"/>
      <c r="K76" s="19"/>
      <c r="L76" s="1"/>
      <c r="M76" s="1"/>
      <c r="N76" s="1"/>
      <c r="O76" s="297"/>
      <c r="P76" s="1"/>
      <c r="Q76" s="22">
        <f t="shared" si="39"/>
        <v>0</v>
      </c>
      <c r="R76" s="116">
        <f t="shared" ref="R76:R134" si="48">Q76*2850*I76*60/1000000000</f>
        <v>0</v>
      </c>
      <c r="S76" s="17">
        <f t="shared" si="40"/>
        <v>0</v>
      </c>
      <c r="T76" s="3"/>
      <c r="U76" s="1"/>
      <c r="V76" s="1"/>
      <c r="W76" s="22">
        <f t="shared" ref="W76:W134" si="49">P76*V76</f>
        <v>0</v>
      </c>
      <c r="X76" s="1"/>
      <c r="Y76" s="1"/>
      <c r="Z76" s="1"/>
      <c r="AA76" s="1"/>
      <c r="AB76" s="4"/>
      <c r="AC76" s="7"/>
      <c r="AD76" s="199"/>
      <c r="AE76" s="199"/>
      <c r="AF76" s="199"/>
      <c r="AG76" s="199"/>
      <c r="AH76" s="240">
        <f t="shared" si="32"/>
        <v>0</v>
      </c>
      <c r="AI76" s="237" t="e">
        <f t="shared" si="33"/>
        <v>#DIV/0!</v>
      </c>
      <c r="AJ76" s="1"/>
      <c r="AK76" s="1"/>
      <c r="AL76" s="1"/>
      <c r="AM76" s="1"/>
      <c r="AN76" s="1"/>
      <c r="AO76" s="1"/>
      <c r="AP76" s="3"/>
      <c r="AQ76" s="7"/>
      <c r="AR76" s="22">
        <f t="shared" si="35"/>
        <v>0</v>
      </c>
      <c r="AS76" s="270" t="e">
        <f t="shared" ref="AS76:AS134" si="50">AR76/AP76</f>
        <v>#DIV/0!</v>
      </c>
      <c r="AT76" s="1"/>
      <c r="AU76" s="1"/>
      <c r="AV76" s="7"/>
      <c r="AW76" s="1"/>
      <c r="AX76" s="1"/>
      <c r="AY76" s="2"/>
      <c r="AZ76" s="3"/>
      <c r="BA76" s="2"/>
      <c r="BB76" s="3"/>
      <c r="BC76" s="4"/>
      <c r="BD76" s="3"/>
      <c r="BE76" s="1"/>
      <c r="BF76" s="1"/>
      <c r="BG76" s="1"/>
      <c r="BH76" s="4"/>
      <c r="BI76" s="3"/>
      <c r="BJ76" s="7"/>
      <c r="BK76" s="1"/>
      <c r="BL76" s="1"/>
      <c r="BM76" s="2"/>
      <c r="BN76" s="3"/>
      <c r="BO76" s="1"/>
      <c r="BP76" s="2"/>
      <c r="BQ76" s="3"/>
      <c r="BR76" s="1"/>
      <c r="BS76" s="2"/>
      <c r="BT76" s="6"/>
      <c r="BU76" s="278"/>
      <c r="BV76" s="272">
        <f t="shared" ref="BV76:BV134" si="51">(((BN76+BQ76)/2)/500)</f>
        <v>0</v>
      </c>
      <c r="BW76" s="272">
        <f t="shared" ref="BW76:BW134" si="52">(BI76/780)</f>
        <v>0</v>
      </c>
      <c r="BX76" s="282" t="e">
        <f t="shared" ref="BX76:BX134" si="53">BV76/((BV76+BW76))</f>
        <v>#DIV/0!</v>
      </c>
      <c r="BY76" s="282" t="e">
        <f t="shared" ref="BY76:BY134" si="54">BW76/((BV76+BW76))</f>
        <v>#DIV/0!</v>
      </c>
      <c r="BZ76" s="3"/>
      <c r="CA76" s="1"/>
      <c r="CB76" s="1"/>
      <c r="CC76" s="4"/>
      <c r="CD76" s="7"/>
      <c r="CE76" s="7"/>
      <c r="CF76" s="1" t="e">
        <f t="shared" ref="CF76:CF134" si="55">VLOOKUP(CD76:CD199,$CD$153:$CF$154,3)</f>
        <v>#N/A</v>
      </c>
      <c r="CG76" s="1">
        <f t="shared" ref="CG76:CG134" si="56">P76*3.38</f>
        <v>0</v>
      </c>
      <c r="CH76" s="1" t="e">
        <f t="shared" si="34"/>
        <v>#N/A</v>
      </c>
      <c r="CI76" s="1"/>
      <c r="CJ76" s="189" t="e">
        <f t="shared" ref="CJ76:CJ134" si="57">CH76/CG76*1000</f>
        <v>#N/A</v>
      </c>
      <c r="CK76" s="3"/>
      <c r="CL76" s="7"/>
      <c r="CM76" s="1"/>
      <c r="CN76" s="2">
        <v>109</v>
      </c>
      <c r="CO76" s="2">
        <f t="shared" si="36"/>
        <v>0</v>
      </c>
      <c r="CP76" s="2">
        <f t="shared" si="37"/>
        <v>0</v>
      </c>
      <c r="CQ76" s="190" t="e">
        <f t="shared" si="38"/>
        <v>#DIV/0!</v>
      </c>
      <c r="CR76" s="8"/>
      <c r="CS76" s="8"/>
      <c r="CT76" s="8"/>
      <c r="CU76" s="6"/>
      <c r="CV76" s="6"/>
      <c r="CW76" s="6"/>
      <c r="CX76" s="3"/>
      <c r="CY76" s="2"/>
      <c r="CZ76" s="212" t="e">
        <f t="shared" si="41"/>
        <v>#DIV/0!</v>
      </c>
      <c r="DA76" s="212" t="e">
        <f t="shared" si="42"/>
        <v>#DIV/0!</v>
      </c>
      <c r="DB76" s="3"/>
      <c r="DC76" s="2"/>
      <c r="DD76" s="3"/>
      <c r="DE76" s="2"/>
      <c r="DF76" s="8"/>
      <c r="DG76" s="3"/>
      <c r="DH76" s="2"/>
      <c r="DI76" s="8"/>
      <c r="DJ76" s="3"/>
      <c r="DK76" s="1"/>
      <c r="DL76" s="212" t="e">
        <f t="shared" ref="DL76:DL134" si="58">DK76/R76</f>
        <v>#DIV/0!</v>
      </c>
      <c r="DM76" s="212" t="e">
        <f t="shared" si="43"/>
        <v>#DIV/0!</v>
      </c>
      <c r="DN76" s="303"/>
      <c r="DO76" s="212"/>
      <c r="DP76" s="3"/>
      <c r="DQ76" s="2"/>
      <c r="DR76" s="3"/>
      <c r="DS76" s="2"/>
      <c r="DT76" s="155"/>
      <c r="DU76" s="156"/>
      <c r="DV76" s="155"/>
      <c r="DW76" s="157"/>
      <c r="DX76" s="348">
        <f t="shared" ref="DX76:DX134" si="59">BP76+BS76</f>
        <v>0</v>
      </c>
      <c r="DY76" s="349" t="e">
        <f t="shared" si="44"/>
        <v>#DIV/0!</v>
      </c>
      <c r="DZ76" s="240" t="e">
        <f t="shared" si="45"/>
        <v>#DIV/0!</v>
      </c>
      <c r="EA76" s="1"/>
      <c r="EB76" s="19" t="e">
        <f t="shared" si="46"/>
        <v>#DIV/0!</v>
      </c>
      <c r="EC76" s="350" t="e">
        <f t="shared" si="47"/>
        <v>#DIV/0!</v>
      </c>
      <c r="ED76" s="4"/>
      <c r="EE76" s="117"/>
    </row>
    <row r="77" spans="1:135" s="121" customFormat="1" ht="20.100000000000001" hidden="1" customHeight="1">
      <c r="A77" s="162">
        <v>42233</v>
      </c>
      <c r="B77" s="229">
        <v>1.1354166666666701</v>
      </c>
      <c r="C77" s="15">
        <v>2</v>
      </c>
      <c r="D77" s="9" t="s">
        <v>132</v>
      </c>
      <c r="E77" s="9" t="s">
        <v>134</v>
      </c>
      <c r="F77" s="9" t="s">
        <v>145</v>
      </c>
      <c r="G77" s="12" t="s">
        <v>145</v>
      </c>
      <c r="H77" s="11" t="s">
        <v>175</v>
      </c>
      <c r="I77" s="9">
        <v>32</v>
      </c>
      <c r="J77" s="9" t="s">
        <v>272</v>
      </c>
      <c r="K77" s="20">
        <v>8.5</v>
      </c>
      <c r="L77" s="9"/>
      <c r="M77" s="9">
        <v>55</v>
      </c>
      <c r="N77" s="9">
        <v>2700</v>
      </c>
      <c r="O77" s="298" t="s">
        <v>239</v>
      </c>
      <c r="P77" s="9">
        <v>850</v>
      </c>
      <c r="Q77" s="24">
        <f t="shared" si="39"/>
        <v>777.75</v>
      </c>
      <c r="R77" s="119">
        <f t="shared" si="48"/>
        <v>4.2558480000000003</v>
      </c>
      <c r="S77" s="18">
        <f t="shared" si="40"/>
        <v>4.0318560000000003</v>
      </c>
      <c r="T77" s="11">
        <v>592</v>
      </c>
      <c r="U77" s="9">
        <v>1006</v>
      </c>
      <c r="V77" s="9">
        <v>1</v>
      </c>
      <c r="W77" s="24">
        <f t="shared" si="49"/>
        <v>850</v>
      </c>
      <c r="X77" s="9">
        <v>10.1</v>
      </c>
      <c r="Y77" s="9">
        <v>101</v>
      </c>
      <c r="Z77" s="9">
        <v>20</v>
      </c>
      <c r="AA77" s="9">
        <v>15</v>
      </c>
      <c r="AB77" s="12">
        <v>6.4</v>
      </c>
      <c r="AC77" s="15">
        <v>5</v>
      </c>
      <c r="AD77" s="200">
        <v>-25</v>
      </c>
      <c r="AE77" s="200">
        <v>-25</v>
      </c>
      <c r="AF77" s="200">
        <v>-25</v>
      </c>
      <c r="AG77" s="200">
        <v>-25</v>
      </c>
      <c r="AH77" s="241">
        <f t="shared" ref="AH77:AH134" si="60">SUM(AD77:AG77)</f>
        <v>-100</v>
      </c>
      <c r="AI77" s="239">
        <f t="shared" ref="AI77:AI134" si="61">(ABS(AH77)-ABS(AH76))/ABS(AH77)</f>
        <v>1</v>
      </c>
      <c r="AJ77" s="9">
        <v>100</v>
      </c>
      <c r="AK77" s="9">
        <v>100</v>
      </c>
      <c r="AL77" s="9">
        <v>100</v>
      </c>
      <c r="AM77" s="9">
        <v>100</v>
      </c>
      <c r="AN77" s="9">
        <v>4</v>
      </c>
      <c r="AO77" s="9">
        <v>20</v>
      </c>
      <c r="AP77" s="11">
        <v>1800</v>
      </c>
      <c r="AQ77" s="15">
        <v>1800</v>
      </c>
      <c r="AR77" s="24">
        <f t="shared" si="35"/>
        <v>0</v>
      </c>
      <c r="AS77" s="271">
        <f t="shared" si="50"/>
        <v>0</v>
      </c>
      <c r="AT77" s="9">
        <v>80</v>
      </c>
      <c r="AU77" s="9">
        <v>80</v>
      </c>
      <c r="AV77" s="15">
        <v>4.4000000000000004</v>
      </c>
      <c r="AW77" s="9">
        <v>700</v>
      </c>
      <c r="AX77" s="9">
        <v>1100</v>
      </c>
      <c r="AY77" s="10">
        <v>50</v>
      </c>
      <c r="AZ77" s="11">
        <v>280</v>
      </c>
      <c r="BA77" s="10">
        <v>50</v>
      </c>
      <c r="BB77" s="11"/>
      <c r="BC77" s="12"/>
      <c r="BD77" s="11">
        <v>4300</v>
      </c>
      <c r="BE77" s="9">
        <v>26</v>
      </c>
      <c r="BF77" s="9">
        <v>17</v>
      </c>
      <c r="BG77" s="9">
        <v>1</v>
      </c>
      <c r="BH77" s="12">
        <v>97</v>
      </c>
      <c r="BI77" s="11">
        <v>550</v>
      </c>
      <c r="BJ77" s="15">
        <v>100</v>
      </c>
      <c r="BK77" s="9">
        <v>1614</v>
      </c>
      <c r="BL77" s="9">
        <v>154</v>
      </c>
      <c r="BM77" s="10">
        <v>113</v>
      </c>
      <c r="BN77" s="11">
        <v>400</v>
      </c>
      <c r="BO77" s="9">
        <v>1550</v>
      </c>
      <c r="BP77" s="10">
        <v>177</v>
      </c>
      <c r="BQ77" s="11">
        <v>390</v>
      </c>
      <c r="BR77" s="9">
        <v>1468</v>
      </c>
      <c r="BS77" s="10">
        <v>146</v>
      </c>
      <c r="BT77" s="14">
        <v>1300</v>
      </c>
      <c r="BU77" s="279">
        <v>419</v>
      </c>
      <c r="BV77" s="273">
        <f t="shared" si="51"/>
        <v>0.79</v>
      </c>
      <c r="BW77" s="273">
        <f t="shared" si="52"/>
        <v>0.70512820512820518</v>
      </c>
      <c r="BX77" s="283">
        <f t="shared" si="53"/>
        <v>0.52838278168410213</v>
      </c>
      <c r="BY77" s="283">
        <f t="shared" si="54"/>
        <v>0.47161721831589776</v>
      </c>
      <c r="BZ77" s="11">
        <v>3</v>
      </c>
      <c r="CA77" s="9">
        <v>3</v>
      </c>
      <c r="CB77" s="9">
        <v>25</v>
      </c>
      <c r="CC77" s="12">
        <v>1.8</v>
      </c>
      <c r="CD77" s="15" t="s">
        <v>164</v>
      </c>
      <c r="CE77" s="15">
        <v>15</v>
      </c>
      <c r="CF77" s="9">
        <f t="shared" si="55"/>
        <v>16.64</v>
      </c>
      <c r="CG77" s="9">
        <f t="shared" si="56"/>
        <v>2873</v>
      </c>
      <c r="CH77" s="9">
        <f t="shared" si="34"/>
        <v>2.6623999999999999</v>
      </c>
      <c r="CI77" s="9">
        <v>16</v>
      </c>
      <c r="CJ77" s="296">
        <f t="shared" si="57"/>
        <v>0.92669683257918545</v>
      </c>
      <c r="CK77" s="11" t="s">
        <v>165</v>
      </c>
      <c r="CL77" s="15">
        <v>15</v>
      </c>
      <c r="CM77" s="9">
        <v>18</v>
      </c>
      <c r="CN77" s="10">
        <v>109</v>
      </c>
      <c r="CO77" s="10">
        <f t="shared" si="36"/>
        <v>2873</v>
      </c>
      <c r="CP77" s="10">
        <f t="shared" si="37"/>
        <v>19.62</v>
      </c>
      <c r="CQ77" s="191">
        <f t="shared" si="38"/>
        <v>6.8290985033066489</v>
      </c>
      <c r="CR77" s="16">
        <v>40</v>
      </c>
      <c r="CS77" s="16">
        <v>2.2000000000000002</v>
      </c>
      <c r="CT77" s="16">
        <v>200</v>
      </c>
      <c r="CU77" s="14">
        <v>29</v>
      </c>
      <c r="CV77" s="14">
        <v>51</v>
      </c>
      <c r="CW77" s="14">
        <v>15</v>
      </c>
      <c r="CX77" s="11" t="s">
        <v>203</v>
      </c>
      <c r="CY77" s="10">
        <v>2000</v>
      </c>
      <c r="CZ77" s="213">
        <f t="shared" si="41"/>
        <v>469.94159565849151</v>
      </c>
      <c r="DA77" s="213">
        <f t="shared" si="42"/>
        <v>496.04946208396325</v>
      </c>
      <c r="DB77" s="11"/>
      <c r="DC77" s="10"/>
      <c r="DD77" s="11"/>
      <c r="DE77" s="10"/>
      <c r="DF77" s="16">
        <v>25</v>
      </c>
      <c r="DG77" s="11" t="s">
        <v>185</v>
      </c>
      <c r="DH77" s="10">
        <v>2.75</v>
      </c>
      <c r="DI77" s="16">
        <v>20</v>
      </c>
      <c r="DJ77" s="11" t="s">
        <v>169</v>
      </c>
      <c r="DK77" s="9">
        <v>55</v>
      </c>
      <c r="DL77" s="213">
        <f t="shared" si="58"/>
        <v>12.923393880608517</v>
      </c>
      <c r="DM77" s="213">
        <f t="shared" si="43"/>
        <v>13.64136020730899</v>
      </c>
      <c r="DN77" s="304"/>
      <c r="DO77" s="213"/>
      <c r="DP77" s="11"/>
      <c r="DQ77" s="10"/>
      <c r="DR77" s="11"/>
      <c r="DS77" s="10"/>
      <c r="DT77" s="158"/>
      <c r="DU77" s="159"/>
      <c r="DV77" s="158"/>
      <c r="DW77" s="160"/>
      <c r="DX77" s="351">
        <f t="shared" si="59"/>
        <v>323</v>
      </c>
      <c r="DY77" s="352">
        <f t="shared" si="44"/>
        <v>75.895567698846378</v>
      </c>
      <c r="DZ77" s="241">
        <f t="shared" si="45"/>
        <v>80.111988126560064</v>
      </c>
      <c r="EA77" s="9">
        <v>4.9800000000000004</v>
      </c>
      <c r="EB77" s="20">
        <f t="shared" si="46"/>
        <v>1.1701545731896441</v>
      </c>
      <c r="EC77" s="353">
        <f t="shared" si="47"/>
        <v>1.2351631605890687</v>
      </c>
      <c r="ED77" s="12">
        <v>390</v>
      </c>
      <c r="EE77" s="120"/>
    </row>
    <row r="78" spans="1:135" s="121" customFormat="1" ht="20.100000000000001" hidden="1" customHeight="1">
      <c r="A78" s="162">
        <v>42233</v>
      </c>
      <c r="B78" s="229">
        <v>0.26471064814814815</v>
      </c>
      <c r="C78" s="15">
        <v>2</v>
      </c>
      <c r="D78" s="9" t="s">
        <v>132</v>
      </c>
      <c r="E78" s="9" t="s">
        <v>134</v>
      </c>
      <c r="F78" s="9" t="s">
        <v>145</v>
      </c>
      <c r="G78" s="12" t="s">
        <v>145</v>
      </c>
      <c r="H78" s="11" t="s">
        <v>175</v>
      </c>
      <c r="I78" s="9">
        <v>32</v>
      </c>
      <c r="J78" s="9" t="s">
        <v>272</v>
      </c>
      <c r="K78" s="20">
        <v>8.5</v>
      </c>
      <c r="L78" s="9"/>
      <c r="M78" s="9">
        <v>55</v>
      </c>
      <c r="N78" s="9">
        <v>2700</v>
      </c>
      <c r="O78" s="298" t="s">
        <v>239</v>
      </c>
      <c r="P78" s="9">
        <v>800</v>
      </c>
      <c r="Q78" s="24">
        <f t="shared" si="39"/>
        <v>732</v>
      </c>
      <c r="R78" s="119">
        <f t="shared" si="48"/>
        <v>4.0055040000000002</v>
      </c>
      <c r="S78" s="18">
        <f t="shared" si="40"/>
        <v>3.7946879999999998</v>
      </c>
      <c r="T78" s="11">
        <v>560</v>
      </c>
      <c r="U78" s="9">
        <v>1006</v>
      </c>
      <c r="V78" s="9">
        <v>1</v>
      </c>
      <c r="W78" s="24">
        <f t="shared" si="49"/>
        <v>800</v>
      </c>
      <c r="X78" s="9">
        <v>10</v>
      </c>
      <c r="Y78" s="9">
        <v>89</v>
      </c>
      <c r="Z78" s="9">
        <v>20</v>
      </c>
      <c r="AA78" s="9">
        <v>15</v>
      </c>
      <c r="AB78" s="12">
        <v>6.3</v>
      </c>
      <c r="AC78" s="15">
        <v>4.9000000000000004</v>
      </c>
      <c r="AD78" s="200">
        <v>-25</v>
      </c>
      <c r="AE78" s="200">
        <v>-25</v>
      </c>
      <c r="AF78" s="200">
        <v>-25</v>
      </c>
      <c r="AG78" s="200">
        <v>-25</v>
      </c>
      <c r="AH78" s="241">
        <f t="shared" si="60"/>
        <v>-100</v>
      </c>
      <c r="AI78" s="239">
        <f t="shared" si="61"/>
        <v>0</v>
      </c>
      <c r="AJ78" s="9">
        <v>100</v>
      </c>
      <c r="AK78" s="9">
        <v>100</v>
      </c>
      <c r="AL78" s="9">
        <v>100</v>
      </c>
      <c r="AM78" s="9">
        <v>100</v>
      </c>
      <c r="AN78" s="9">
        <v>4</v>
      </c>
      <c r="AO78" s="9">
        <v>20</v>
      </c>
      <c r="AP78" s="11">
        <v>1670</v>
      </c>
      <c r="AQ78" s="15">
        <v>1670</v>
      </c>
      <c r="AR78" s="24">
        <f t="shared" si="35"/>
        <v>0</v>
      </c>
      <c r="AS78" s="271">
        <f t="shared" si="50"/>
        <v>0</v>
      </c>
      <c r="AT78" s="9">
        <v>74</v>
      </c>
      <c r="AU78" s="9">
        <v>80</v>
      </c>
      <c r="AV78" s="15">
        <v>4.4000000000000004</v>
      </c>
      <c r="AW78" s="9">
        <v>480</v>
      </c>
      <c r="AX78" s="9">
        <v>1000</v>
      </c>
      <c r="AY78" s="10">
        <v>50</v>
      </c>
      <c r="AZ78" s="11">
        <v>270</v>
      </c>
      <c r="BA78" s="10">
        <v>50</v>
      </c>
      <c r="BB78" s="11"/>
      <c r="BC78" s="12"/>
      <c r="BD78" s="11">
        <v>3641</v>
      </c>
      <c r="BE78" s="9">
        <v>26</v>
      </c>
      <c r="BF78" s="9">
        <v>17</v>
      </c>
      <c r="BG78" s="9">
        <v>1</v>
      </c>
      <c r="BH78" s="12">
        <v>97</v>
      </c>
      <c r="BI78" s="11">
        <v>530</v>
      </c>
      <c r="BJ78" s="15">
        <v>100</v>
      </c>
      <c r="BK78" s="9">
        <v>1619</v>
      </c>
      <c r="BL78" s="9">
        <v>154</v>
      </c>
      <c r="BM78" s="10">
        <v>110</v>
      </c>
      <c r="BN78" s="11">
        <v>380</v>
      </c>
      <c r="BO78" s="9">
        <v>1422</v>
      </c>
      <c r="BP78" s="10">
        <v>153</v>
      </c>
      <c r="BQ78" s="11">
        <v>370</v>
      </c>
      <c r="BR78" s="9">
        <v>1375</v>
      </c>
      <c r="BS78" s="10">
        <v>126</v>
      </c>
      <c r="BT78" s="14">
        <v>1300</v>
      </c>
      <c r="BU78" s="279">
        <v>372</v>
      </c>
      <c r="BV78" s="273">
        <f t="shared" si="51"/>
        <v>0.75</v>
      </c>
      <c r="BW78" s="273">
        <f t="shared" si="52"/>
        <v>0.67948717948717952</v>
      </c>
      <c r="BX78" s="283">
        <f t="shared" si="53"/>
        <v>0.5246636771300448</v>
      </c>
      <c r="BY78" s="283">
        <f t="shared" si="54"/>
        <v>0.47533632286995514</v>
      </c>
      <c r="BZ78" s="11">
        <v>3</v>
      </c>
      <c r="CA78" s="9">
        <v>3</v>
      </c>
      <c r="CB78" s="9">
        <v>25</v>
      </c>
      <c r="CC78" s="12">
        <v>1.8</v>
      </c>
      <c r="CD78" s="15" t="s">
        <v>164</v>
      </c>
      <c r="CE78" s="15">
        <v>18</v>
      </c>
      <c r="CF78" s="9">
        <f t="shared" si="55"/>
        <v>16.64</v>
      </c>
      <c r="CG78" s="9">
        <f t="shared" si="56"/>
        <v>2704</v>
      </c>
      <c r="CH78" s="9">
        <f t="shared" si="34"/>
        <v>2.8287999999999998</v>
      </c>
      <c r="CI78" s="9">
        <v>17</v>
      </c>
      <c r="CJ78" s="296">
        <f t="shared" si="57"/>
        <v>1.046153846153846</v>
      </c>
      <c r="CK78" s="11" t="s">
        <v>165</v>
      </c>
      <c r="CL78" s="15">
        <v>11</v>
      </c>
      <c r="CM78" s="9">
        <v>13</v>
      </c>
      <c r="CN78" s="10">
        <v>109</v>
      </c>
      <c r="CO78" s="10">
        <f t="shared" si="36"/>
        <v>2704</v>
      </c>
      <c r="CP78" s="10">
        <f t="shared" si="37"/>
        <v>14.17</v>
      </c>
      <c r="CQ78" s="191">
        <f t="shared" si="38"/>
        <v>5.2403846153846159</v>
      </c>
      <c r="CR78" s="16">
        <v>41</v>
      </c>
      <c r="CS78" s="16">
        <v>2.2000000000000002</v>
      </c>
      <c r="CT78" s="16">
        <v>200</v>
      </c>
      <c r="CU78" s="14">
        <v>29</v>
      </c>
      <c r="CV78" s="14">
        <v>50</v>
      </c>
      <c r="CW78" s="14">
        <v>15</v>
      </c>
      <c r="CX78" s="11" t="s">
        <v>203</v>
      </c>
      <c r="CY78" s="10">
        <v>2000</v>
      </c>
      <c r="CZ78" s="213">
        <f t="shared" si="41"/>
        <v>499.31294538714724</v>
      </c>
      <c r="DA78" s="213">
        <f t="shared" si="42"/>
        <v>527.05255346421109</v>
      </c>
      <c r="DB78" s="11"/>
      <c r="DC78" s="10"/>
      <c r="DD78" s="11"/>
      <c r="DE78" s="10"/>
      <c r="DF78" s="16">
        <v>25</v>
      </c>
      <c r="DG78" s="11" t="s">
        <v>185</v>
      </c>
      <c r="DH78" s="10">
        <v>2.75</v>
      </c>
      <c r="DI78" s="16">
        <v>20</v>
      </c>
      <c r="DJ78" s="11" t="s">
        <v>169</v>
      </c>
      <c r="DK78" s="9">
        <v>40</v>
      </c>
      <c r="DL78" s="213">
        <f t="shared" si="58"/>
        <v>9.9862589077429451</v>
      </c>
      <c r="DM78" s="213">
        <f t="shared" si="43"/>
        <v>10.541051069284221</v>
      </c>
      <c r="DN78" s="304"/>
      <c r="DO78" s="213"/>
      <c r="DP78" s="11"/>
      <c r="DQ78" s="10"/>
      <c r="DR78" s="11"/>
      <c r="DS78" s="10"/>
      <c r="DT78" s="158"/>
      <c r="DU78" s="159"/>
      <c r="DV78" s="158"/>
      <c r="DW78" s="160"/>
      <c r="DX78" s="351">
        <f t="shared" si="59"/>
        <v>279</v>
      </c>
      <c r="DY78" s="352">
        <f t="shared" si="44"/>
        <v>69.654155881507037</v>
      </c>
      <c r="DZ78" s="241">
        <f t="shared" si="45"/>
        <v>73.523831208257434</v>
      </c>
      <c r="EA78" s="9">
        <v>4.99</v>
      </c>
      <c r="EB78" s="20">
        <f t="shared" si="46"/>
        <v>1.2457857987409324</v>
      </c>
      <c r="EC78" s="353">
        <f t="shared" si="47"/>
        <v>1.3149961208932066</v>
      </c>
      <c r="ED78" s="12">
        <v>380</v>
      </c>
      <c r="EE78" s="120"/>
    </row>
    <row r="79" spans="1:135" s="118" customFormat="1" ht="20.100000000000001" hidden="1" customHeight="1">
      <c r="A79" s="161">
        <v>42234</v>
      </c>
      <c r="B79" s="228">
        <v>0.79884259259259249</v>
      </c>
      <c r="C79" s="7">
        <v>4</v>
      </c>
      <c r="D79" s="1" t="s">
        <v>133</v>
      </c>
      <c r="E79" s="1" t="s">
        <v>137</v>
      </c>
      <c r="F79" s="1" t="s">
        <v>139</v>
      </c>
      <c r="G79" s="4" t="s">
        <v>261</v>
      </c>
      <c r="H79" s="3" t="s">
        <v>172</v>
      </c>
      <c r="I79" s="1">
        <v>25</v>
      </c>
      <c r="J79" s="1"/>
      <c r="K79" s="19">
        <v>18</v>
      </c>
      <c r="L79" s="1"/>
      <c r="M79" s="1">
        <v>55</v>
      </c>
      <c r="N79" s="1">
        <v>2720</v>
      </c>
      <c r="O79" s="297"/>
      <c r="P79" s="1">
        <v>1000</v>
      </c>
      <c r="Q79" s="22">
        <f t="shared" si="39"/>
        <v>820</v>
      </c>
      <c r="R79" s="116">
        <f t="shared" si="48"/>
        <v>3.5055000000000001</v>
      </c>
      <c r="S79" s="17">
        <f t="shared" si="40"/>
        <v>3.3456000000000001</v>
      </c>
      <c r="T79" s="3">
        <v>680</v>
      </c>
      <c r="U79" s="1">
        <v>1006</v>
      </c>
      <c r="V79" s="1">
        <v>0.98499999999999999</v>
      </c>
      <c r="W79" s="22">
        <f t="shared" si="49"/>
        <v>985</v>
      </c>
      <c r="X79" s="1">
        <v>10.3</v>
      </c>
      <c r="Y79" s="1">
        <v>135</v>
      </c>
      <c r="Z79" s="1">
        <v>20</v>
      </c>
      <c r="AA79" s="1">
        <v>15</v>
      </c>
      <c r="AB79" s="4">
        <v>6.2</v>
      </c>
      <c r="AC79" s="7">
        <v>4.7</v>
      </c>
      <c r="AD79" s="199">
        <v>-24</v>
      </c>
      <c r="AE79" s="199">
        <v>-24</v>
      </c>
      <c r="AF79" s="199">
        <v>-24</v>
      </c>
      <c r="AG79" s="199">
        <v>-24</v>
      </c>
      <c r="AH79" s="240">
        <f t="shared" si="60"/>
        <v>-96</v>
      </c>
      <c r="AI79" s="237">
        <f t="shared" si="61"/>
        <v>-4.1666666666666664E-2</v>
      </c>
      <c r="AJ79" s="1">
        <v>100</v>
      </c>
      <c r="AK79" s="1">
        <v>100</v>
      </c>
      <c r="AL79" s="1">
        <v>100</v>
      </c>
      <c r="AM79" s="1">
        <v>100</v>
      </c>
      <c r="AN79" s="1">
        <v>2.5</v>
      </c>
      <c r="AO79" s="1">
        <v>20</v>
      </c>
      <c r="AP79" s="3">
        <v>1362</v>
      </c>
      <c r="AQ79" s="7">
        <v>1362</v>
      </c>
      <c r="AR79" s="22">
        <f t="shared" si="35"/>
        <v>0</v>
      </c>
      <c r="AS79" s="270">
        <f t="shared" si="50"/>
        <v>0</v>
      </c>
      <c r="AT79" s="1">
        <v>70</v>
      </c>
      <c r="AU79" s="1">
        <v>80</v>
      </c>
      <c r="AV79" s="7">
        <v>4.3</v>
      </c>
      <c r="AW79" s="1">
        <v>367</v>
      </c>
      <c r="AX79" s="1">
        <v>979</v>
      </c>
      <c r="AY79" s="2">
        <v>49</v>
      </c>
      <c r="AZ79" s="3">
        <v>275</v>
      </c>
      <c r="BA79" s="2">
        <v>65</v>
      </c>
      <c r="BB79" s="3"/>
      <c r="BC79" s="4"/>
      <c r="BD79" s="3">
        <v>3944</v>
      </c>
      <c r="BE79" s="1">
        <v>26</v>
      </c>
      <c r="BF79" s="1">
        <v>17</v>
      </c>
      <c r="BG79" s="1">
        <v>1.5</v>
      </c>
      <c r="BH79" s="4">
        <v>97</v>
      </c>
      <c r="BI79" s="3">
        <v>470</v>
      </c>
      <c r="BJ79" s="7">
        <v>99</v>
      </c>
      <c r="BK79" s="1">
        <v>1634</v>
      </c>
      <c r="BL79" s="1">
        <v>148</v>
      </c>
      <c r="BM79" s="2">
        <v>120</v>
      </c>
      <c r="BN79" s="3">
        <v>370</v>
      </c>
      <c r="BO79" s="1">
        <v>1382</v>
      </c>
      <c r="BP79" s="2">
        <v>153</v>
      </c>
      <c r="BQ79" s="3">
        <v>361</v>
      </c>
      <c r="BR79" s="1">
        <v>1345</v>
      </c>
      <c r="BS79" s="2">
        <v>125</v>
      </c>
      <c r="BT79" s="6">
        <v>1300</v>
      </c>
      <c r="BU79" s="278">
        <v>327</v>
      </c>
      <c r="BV79" s="272">
        <f t="shared" si="51"/>
        <v>0.73099999999999998</v>
      </c>
      <c r="BW79" s="272">
        <f t="shared" si="52"/>
        <v>0.60256410256410253</v>
      </c>
      <c r="BX79" s="282">
        <f t="shared" si="53"/>
        <v>0.54815512699725044</v>
      </c>
      <c r="BY79" s="282">
        <f t="shared" si="54"/>
        <v>0.4518448730027495</v>
      </c>
      <c r="BZ79" s="3">
        <v>3</v>
      </c>
      <c r="CA79" s="1">
        <v>3</v>
      </c>
      <c r="CB79" s="1">
        <v>25</v>
      </c>
      <c r="CC79" s="4">
        <v>1.8</v>
      </c>
      <c r="CD79" s="7" t="s">
        <v>164</v>
      </c>
      <c r="CE79" s="7">
        <v>21</v>
      </c>
      <c r="CF79" s="1">
        <f t="shared" si="55"/>
        <v>16.64</v>
      </c>
      <c r="CG79" s="1">
        <f t="shared" si="56"/>
        <v>3380</v>
      </c>
      <c r="CH79" s="1">
        <f t="shared" si="34"/>
        <v>3.1616000000000004</v>
      </c>
      <c r="CI79" s="1">
        <v>19</v>
      </c>
      <c r="CJ79" s="189">
        <f t="shared" si="57"/>
        <v>0.93538461538461548</v>
      </c>
      <c r="CK79" s="3" t="s">
        <v>165</v>
      </c>
      <c r="CL79" s="7">
        <v>17</v>
      </c>
      <c r="CM79" s="1">
        <v>20</v>
      </c>
      <c r="CN79" s="2">
        <v>109</v>
      </c>
      <c r="CO79" s="2">
        <f t="shared" si="36"/>
        <v>3380</v>
      </c>
      <c r="CP79" s="2">
        <f t="shared" si="37"/>
        <v>21.8</v>
      </c>
      <c r="CQ79" s="190">
        <f t="shared" si="38"/>
        <v>6.449704142011834</v>
      </c>
      <c r="CR79" s="8">
        <v>40</v>
      </c>
      <c r="CS79" s="8">
        <v>2.2000000000000002</v>
      </c>
      <c r="CT79" s="8">
        <v>200</v>
      </c>
      <c r="CU79" s="6">
        <v>20</v>
      </c>
      <c r="CV79" s="6">
        <v>50</v>
      </c>
      <c r="CW79" s="6">
        <v>15</v>
      </c>
      <c r="CX79" s="3" t="s">
        <v>203</v>
      </c>
      <c r="CY79" s="2">
        <v>2000</v>
      </c>
      <c r="CZ79" s="212">
        <f t="shared" si="41"/>
        <v>570.53202110968482</v>
      </c>
      <c r="DA79" s="212">
        <f t="shared" si="42"/>
        <v>597.80009564801526</v>
      </c>
      <c r="DB79" s="3"/>
      <c r="DC79" s="2"/>
      <c r="DD79" s="3"/>
      <c r="DE79" s="2"/>
      <c r="DF79" s="8">
        <v>25</v>
      </c>
      <c r="DG79" s="3" t="s">
        <v>184</v>
      </c>
      <c r="DH79" s="2">
        <v>2.8</v>
      </c>
      <c r="DI79" s="8">
        <v>20</v>
      </c>
      <c r="DJ79" s="3"/>
      <c r="DK79" s="1"/>
      <c r="DL79" s="212">
        <f t="shared" si="58"/>
        <v>0</v>
      </c>
      <c r="DM79" s="212">
        <f t="shared" si="43"/>
        <v>0</v>
      </c>
      <c r="DN79" s="303"/>
      <c r="DO79" s="212"/>
      <c r="DP79" s="3"/>
      <c r="DQ79" s="2"/>
      <c r="DR79" s="3"/>
      <c r="DS79" s="2"/>
      <c r="DT79" s="155"/>
      <c r="DU79" s="156"/>
      <c r="DV79" s="155"/>
      <c r="DW79" s="157"/>
      <c r="DX79" s="348">
        <f t="shared" si="59"/>
        <v>278</v>
      </c>
      <c r="DY79" s="349">
        <f t="shared" si="44"/>
        <v>79.303950934246188</v>
      </c>
      <c r="DZ79" s="240">
        <f t="shared" si="45"/>
        <v>83.094213295074127</v>
      </c>
      <c r="EA79" s="1">
        <v>4.4000000000000004</v>
      </c>
      <c r="EB79" s="19">
        <f t="shared" si="46"/>
        <v>1.2551704464413067</v>
      </c>
      <c r="EC79" s="350">
        <f t="shared" si="47"/>
        <v>1.3151602104256337</v>
      </c>
      <c r="ED79" s="4">
        <v>385</v>
      </c>
      <c r="EE79" s="117"/>
    </row>
    <row r="80" spans="1:135" s="118" customFormat="1" ht="20.100000000000001" hidden="1" customHeight="1">
      <c r="A80" s="161">
        <v>42234</v>
      </c>
      <c r="B80" s="228"/>
      <c r="C80" s="7">
        <v>4</v>
      </c>
      <c r="D80" s="1"/>
      <c r="E80" s="1"/>
      <c r="F80" s="1"/>
      <c r="G80" s="4"/>
      <c r="H80" s="3"/>
      <c r="I80" s="1"/>
      <c r="J80" s="1"/>
      <c r="K80" s="19"/>
      <c r="L80" s="1"/>
      <c r="M80" s="1"/>
      <c r="N80" s="1"/>
      <c r="O80" s="297"/>
      <c r="P80" s="1"/>
      <c r="Q80" s="22">
        <f t="shared" si="39"/>
        <v>0</v>
      </c>
      <c r="R80" s="116">
        <f t="shared" si="48"/>
        <v>0</v>
      </c>
      <c r="S80" s="17">
        <f t="shared" si="40"/>
        <v>0</v>
      </c>
      <c r="T80" s="3"/>
      <c r="U80" s="1"/>
      <c r="V80" s="1"/>
      <c r="W80" s="22">
        <f t="shared" si="49"/>
        <v>0</v>
      </c>
      <c r="X80" s="1"/>
      <c r="Y80" s="1"/>
      <c r="Z80" s="1"/>
      <c r="AA80" s="1"/>
      <c r="AB80" s="4"/>
      <c r="AC80" s="7"/>
      <c r="AD80" s="199"/>
      <c r="AE80" s="199"/>
      <c r="AF80" s="199"/>
      <c r="AG80" s="199"/>
      <c r="AH80" s="240">
        <f t="shared" si="60"/>
        <v>0</v>
      </c>
      <c r="AI80" s="237" t="e">
        <f t="shared" si="61"/>
        <v>#DIV/0!</v>
      </c>
      <c r="AJ80" s="1"/>
      <c r="AK80" s="1"/>
      <c r="AL80" s="1"/>
      <c r="AM80" s="1"/>
      <c r="AN80" s="1"/>
      <c r="AO80" s="1"/>
      <c r="AP80" s="3"/>
      <c r="AQ80" s="7"/>
      <c r="AR80" s="22">
        <f t="shared" si="35"/>
        <v>0</v>
      </c>
      <c r="AS80" s="270" t="e">
        <f t="shared" si="50"/>
        <v>#DIV/0!</v>
      </c>
      <c r="AT80" s="1"/>
      <c r="AU80" s="1"/>
      <c r="AV80" s="7"/>
      <c r="AW80" s="1"/>
      <c r="AX80" s="1"/>
      <c r="AY80" s="2"/>
      <c r="AZ80" s="3"/>
      <c r="BA80" s="2"/>
      <c r="BB80" s="3"/>
      <c r="BC80" s="4"/>
      <c r="BD80" s="3"/>
      <c r="BE80" s="1"/>
      <c r="BF80" s="1"/>
      <c r="BG80" s="1"/>
      <c r="BH80" s="4"/>
      <c r="BI80" s="3"/>
      <c r="BJ80" s="7"/>
      <c r="BK80" s="1"/>
      <c r="BL80" s="1"/>
      <c r="BM80" s="2"/>
      <c r="BN80" s="3"/>
      <c r="BO80" s="1"/>
      <c r="BP80" s="2"/>
      <c r="BQ80" s="3"/>
      <c r="BR80" s="1"/>
      <c r="BS80" s="2"/>
      <c r="BT80" s="6"/>
      <c r="BU80" s="278"/>
      <c r="BV80" s="272">
        <f t="shared" si="51"/>
        <v>0</v>
      </c>
      <c r="BW80" s="272">
        <f t="shared" si="52"/>
        <v>0</v>
      </c>
      <c r="BX80" s="282" t="e">
        <f t="shared" si="53"/>
        <v>#DIV/0!</v>
      </c>
      <c r="BY80" s="282" t="e">
        <f t="shared" si="54"/>
        <v>#DIV/0!</v>
      </c>
      <c r="BZ80" s="3"/>
      <c r="CA80" s="1"/>
      <c r="CB80" s="1"/>
      <c r="CC80" s="4"/>
      <c r="CD80" s="7"/>
      <c r="CE80" s="7"/>
      <c r="CF80" s="1" t="e">
        <f t="shared" si="55"/>
        <v>#N/A</v>
      </c>
      <c r="CG80" s="1">
        <f t="shared" si="56"/>
        <v>0</v>
      </c>
      <c r="CH80" s="1" t="e">
        <f t="shared" si="34"/>
        <v>#N/A</v>
      </c>
      <c r="CI80" s="1"/>
      <c r="CJ80" s="189" t="e">
        <f t="shared" si="57"/>
        <v>#N/A</v>
      </c>
      <c r="CK80" s="3"/>
      <c r="CL80" s="7"/>
      <c r="CM80" s="1"/>
      <c r="CN80" s="2">
        <v>109</v>
      </c>
      <c r="CO80" s="2">
        <f t="shared" si="36"/>
        <v>0</v>
      </c>
      <c r="CP80" s="2">
        <f t="shared" si="37"/>
        <v>0</v>
      </c>
      <c r="CQ80" s="190" t="e">
        <f t="shared" si="38"/>
        <v>#DIV/0!</v>
      </c>
      <c r="CR80" s="8"/>
      <c r="CS80" s="8"/>
      <c r="CT80" s="8"/>
      <c r="CU80" s="6"/>
      <c r="CV80" s="6"/>
      <c r="CW80" s="6"/>
      <c r="CX80" s="3"/>
      <c r="CY80" s="2"/>
      <c r="CZ80" s="212" t="e">
        <f t="shared" si="41"/>
        <v>#DIV/0!</v>
      </c>
      <c r="DA80" s="212" t="e">
        <f t="shared" si="42"/>
        <v>#DIV/0!</v>
      </c>
      <c r="DB80" s="3"/>
      <c r="DC80" s="2"/>
      <c r="DD80" s="3"/>
      <c r="DE80" s="2"/>
      <c r="DF80" s="8"/>
      <c r="DG80" s="3"/>
      <c r="DH80" s="2"/>
      <c r="DI80" s="8"/>
      <c r="DJ80" s="3"/>
      <c r="DK80" s="1"/>
      <c r="DL80" s="212" t="e">
        <f t="shared" si="58"/>
        <v>#DIV/0!</v>
      </c>
      <c r="DM80" s="212" t="e">
        <f t="shared" si="43"/>
        <v>#DIV/0!</v>
      </c>
      <c r="DN80" s="303"/>
      <c r="DO80" s="212"/>
      <c r="DP80" s="3"/>
      <c r="DQ80" s="2"/>
      <c r="DR80" s="3"/>
      <c r="DS80" s="2"/>
      <c r="DT80" s="155"/>
      <c r="DU80" s="156"/>
      <c r="DV80" s="155"/>
      <c r="DW80" s="157"/>
      <c r="DX80" s="348">
        <f t="shared" si="59"/>
        <v>0</v>
      </c>
      <c r="DY80" s="349" t="e">
        <f t="shared" si="44"/>
        <v>#DIV/0!</v>
      </c>
      <c r="DZ80" s="240" t="e">
        <f t="shared" si="45"/>
        <v>#DIV/0!</v>
      </c>
      <c r="EA80" s="1"/>
      <c r="EB80" s="19" t="e">
        <f t="shared" si="46"/>
        <v>#DIV/0!</v>
      </c>
      <c r="EC80" s="350" t="e">
        <f t="shared" si="47"/>
        <v>#DIV/0!</v>
      </c>
      <c r="ED80" s="4"/>
      <c r="EE80" s="117"/>
    </row>
    <row r="81" spans="1:135" s="121" customFormat="1" ht="20.100000000000001" hidden="1" customHeight="1">
      <c r="A81" s="162">
        <v>42234</v>
      </c>
      <c r="B81" s="229">
        <v>0.968750000000001</v>
      </c>
      <c r="C81" s="15">
        <v>3</v>
      </c>
      <c r="D81" s="9" t="s">
        <v>130</v>
      </c>
      <c r="E81" s="9" t="s">
        <v>136</v>
      </c>
      <c r="F81" s="9" t="s">
        <v>141</v>
      </c>
      <c r="G81" s="12" t="s">
        <v>142</v>
      </c>
      <c r="H81" s="11" t="s">
        <v>172</v>
      </c>
      <c r="I81" s="9">
        <v>25</v>
      </c>
      <c r="J81" s="9" t="s">
        <v>219</v>
      </c>
      <c r="K81" s="20">
        <v>17.5</v>
      </c>
      <c r="L81" s="9"/>
      <c r="M81" s="9">
        <v>55</v>
      </c>
      <c r="N81" s="9">
        <v>2720</v>
      </c>
      <c r="O81" s="298"/>
      <c r="P81" s="9">
        <v>1000</v>
      </c>
      <c r="Q81" s="24">
        <f t="shared" si="39"/>
        <v>825</v>
      </c>
      <c r="R81" s="119">
        <f t="shared" si="48"/>
        <v>3.526875</v>
      </c>
      <c r="S81" s="18">
        <f t="shared" si="40"/>
        <v>3.3660000000000001</v>
      </c>
      <c r="T81" s="11">
        <v>681.5</v>
      </c>
      <c r="U81" s="9">
        <v>1006</v>
      </c>
      <c r="V81" s="9">
        <v>0.98499999999999999</v>
      </c>
      <c r="W81" s="24">
        <f t="shared" si="49"/>
        <v>985</v>
      </c>
      <c r="X81" s="9">
        <v>10.3</v>
      </c>
      <c r="Y81" s="9">
        <v>135</v>
      </c>
      <c r="Z81" s="9">
        <v>20</v>
      </c>
      <c r="AA81" s="9">
        <v>15</v>
      </c>
      <c r="AB81" s="12">
        <v>6.3</v>
      </c>
      <c r="AC81" s="15">
        <v>4.8</v>
      </c>
      <c r="AD81" s="200">
        <v>-24</v>
      </c>
      <c r="AE81" s="200">
        <v>-25</v>
      </c>
      <c r="AF81" s="200">
        <v>-24</v>
      </c>
      <c r="AG81" s="200">
        <v>-24</v>
      </c>
      <c r="AH81" s="241">
        <f t="shared" si="60"/>
        <v>-97</v>
      </c>
      <c r="AI81" s="239">
        <f t="shared" si="61"/>
        <v>1</v>
      </c>
      <c r="AJ81" s="9">
        <v>100</v>
      </c>
      <c r="AK81" s="9">
        <v>100</v>
      </c>
      <c r="AL81" s="9">
        <v>100</v>
      </c>
      <c r="AM81" s="9">
        <v>100</v>
      </c>
      <c r="AN81" s="9">
        <v>2.5</v>
      </c>
      <c r="AO81" s="9">
        <v>20</v>
      </c>
      <c r="AP81" s="11">
        <v>1629</v>
      </c>
      <c r="AQ81" s="15">
        <v>1404</v>
      </c>
      <c r="AR81" s="24">
        <f t="shared" si="35"/>
        <v>225</v>
      </c>
      <c r="AS81" s="271">
        <f t="shared" si="50"/>
        <v>0.13812154696132597</v>
      </c>
      <c r="AT81" s="9">
        <v>73</v>
      </c>
      <c r="AU81" s="9">
        <v>80</v>
      </c>
      <c r="AV81" s="15">
        <v>4.32</v>
      </c>
      <c r="AW81" s="9">
        <v>589</v>
      </c>
      <c r="AX81" s="9">
        <v>831</v>
      </c>
      <c r="AY81" s="10">
        <v>50</v>
      </c>
      <c r="AZ81" s="11">
        <v>331</v>
      </c>
      <c r="BA81" s="10">
        <v>68</v>
      </c>
      <c r="BB81" s="11">
        <v>0</v>
      </c>
      <c r="BC81" s="12">
        <v>0</v>
      </c>
      <c r="BD81" s="11">
        <v>4146</v>
      </c>
      <c r="BE81" s="9">
        <v>26</v>
      </c>
      <c r="BF81" s="9">
        <v>17</v>
      </c>
      <c r="BG81" s="9">
        <v>1.5</v>
      </c>
      <c r="BH81" s="12">
        <v>97</v>
      </c>
      <c r="BI81" s="11">
        <v>470</v>
      </c>
      <c r="BJ81" s="15">
        <v>102</v>
      </c>
      <c r="BK81" s="9">
        <v>1640</v>
      </c>
      <c r="BL81" s="9">
        <v>148</v>
      </c>
      <c r="BM81" s="10">
        <v>125</v>
      </c>
      <c r="BN81" s="11">
        <v>395</v>
      </c>
      <c r="BO81" s="9">
        <v>1473</v>
      </c>
      <c r="BP81" s="10">
        <v>164</v>
      </c>
      <c r="BQ81" s="11">
        <v>385</v>
      </c>
      <c r="BR81" s="9">
        <v>1435</v>
      </c>
      <c r="BS81" s="10">
        <v>136</v>
      </c>
      <c r="BT81" s="14">
        <v>1300</v>
      </c>
      <c r="BU81" s="279">
        <v>380</v>
      </c>
      <c r="BV81" s="273">
        <f t="shared" si="51"/>
        <v>0.78</v>
      </c>
      <c r="BW81" s="273">
        <f t="shared" si="52"/>
        <v>0.60256410256410253</v>
      </c>
      <c r="BX81" s="283">
        <f t="shared" si="53"/>
        <v>0.56416913946587544</v>
      </c>
      <c r="BY81" s="283">
        <f t="shared" si="54"/>
        <v>0.43583086053412462</v>
      </c>
      <c r="BZ81" s="11">
        <v>3</v>
      </c>
      <c r="CA81" s="9">
        <v>3</v>
      </c>
      <c r="CB81" s="9">
        <v>29</v>
      </c>
      <c r="CC81" s="12">
        <v>1.8</v>
      </c>
      <c r="CD81" s="15" t="s">
        <v>164</v>
      </c>
      <c r="CE81" s="15">
        <v>21</v>
      </c>
      <c r="CF81" s="9">
        <f t="shared" si="55"/>
        <v>16.64</v>
      </c>
      <c r="CG81" s="9">
        <f t="shared" si="56"/>
        <v>3380</v>
      </c>
      <c r="CH81" s="9">
        <f t="shared" si="34"/>
        <v>3.1616000000000004</v>
      </c>
      <c r="CI81" s="9">
        <v>19</v>
      </c>
      <c r="CJ81" s="296">
        <f t="shared" si="57"/>
        <v>0.93538461538461548</v>
      </c>
      <c r="CK81" s="11" t="s">
        <v>165</v>
      </c>
      <c r="CL81" s="15">
        <v>14</v>
      </c>
      <c r="CM81" s="9">
        <v>16</v>
      </c>
      <c r="CN81" s="10">
        <v>109</v>
      </c>
      <c r="CO81" s="10">
        <f t="shared" si="36"/>
        <v>3380</v>
      </c>
      <c r="CP81" s="10">
        <f t="shared" si="37"/>
        <v>17.440000000000001</v>
      </c>
      <c r="CQ81" s="191">
        <f t="shared" si="38"/>
        <v>5.159763313609468</v>
      </c>
      <c r="CR81" s="16">
        <v>42</v>
      </c>
      <c r="CS81" s="16">
        <v>2.2000000000000002</v>
      </c>
      <c r="CT81" s="16">
        <v>200</v>
      </c>
      <c r="CU81" s="14">
        <v>33</v>
      </c>
      <c r="CV81" s="14">
        <v>50</v>
      </c>
      <c r="CW81" s="14">
        <v>15</v>
      </c>
      <c r="CX81" s="11" t="s">
        <v>203</v>
      </c>
      <c r="CY81" s="10">
        <v>2000</v>
      </c>
      <c r="CZ81" s="213">
        <f t="shared" si="41"/>
        <v>567.07425128477757</v>
      </c>
      <c r="DA81" s="213">
        <f t="shared" si="42"/>
        <v>594.17706476530009</v>
      </c>
      <c r="DB81" s="11"/>
      <c r="DC81" s="10"/>
      <c r="DD81" s="11"/>
      <c r="DE81" s="10"/>
      <c r="DF81" s="16">
        <v>25</v>
      </c>
      <c r="DG81" s="11" t="s">
        <v>184</v>
      </c>
      <c r="DH81" s="10">
        <v>2.8</v>
      </c>
      <c r="DI81" s="16">
        <v>20</v>
      </c>
      <c r="DJ81" s="11"/>
      <c r="DK81" s="9"/>
      <c r="DL81" s="213">
        <f t="shared" si="58"/>
        <v>0</v>
      </c>
      <c r="DM81" s="213">
        <f t="shared" si="43"/>
        <v>0</v>
      </c>
      <c r="DN81" s="304"/>
      <c r="DO81" s="213"/>
      <c r="DP81" s="11"/>
      <c r="DQ81" s="10"/>
      <c r="DR81" s="11"/>
      <c r="DS81" s="10"/>
      <c r="DT81" s="158"/>
      <c r="DU81" s="159"/>
      <c r="DV81" s="158"/>
      <c r="DW81" s="160"/>
      <c r="DX81" s="351">
        <f t="shared" si="59"/>
        <v>300</v>
      </c>
      <c r="DY81" s="352">
        <f t="shared" si="44"/>
        <v>85.061137692716642</v>
      </c>
      <c r="DZ81" s="241">
        <f t="shared" si="45"/>
        <v>89.126559714795007</v>
      </c>
      <c r="EA81" s="9">
        <v>4.28</v>
      </c>
      <c r="EB81" s="20">
        <f t="shared" si="46"/>
        <v>1.2135388977494241</v>
      </c>
      <c r="EC81" s="353">
        <f t="shared" si="47"/>
        <v>1.2715389185977422</v>
      </c>
      <c r="ED81" s="12">
        <v>320</v>
      </c>
      <c r="EE81" s="120"/>
    </row>
    <row r="82" spans="1:135" s="121" customFormat="1" ht="20.100000000000001" hidden="1" customHeight="1">
      <c r="A82" s="162">
        <v>42234</v>
      </c>
      <c r="B82" s="229"/>
      <c r="C82" s="15">
        <v>3</v>
      </c>
      <c r="D82" s="9"/>
      <c r="E82" s="9"/>
      <c r="F82" s="9"/>
      <c r="G82" s="12"/>
      <c r="H82" s="11"/>
      <c r="I82" s="9"/>
      <c r="J82" s="9"/>
      <c r="K82" s="20"/>
      <c r="L82" s="9"/>
      <c r="M82" s="9"/>
      <c r="N82" s="9"/>
      <c r="O82" s="298"/>
      <c r="P82" s="9"/>
      <c r="Q82" s="24">
        <f t="shared" si="39"/>
        <v>0</v>
      </c>
      <c r="R82" s="119">
        <f t="shared" si="48"/>
        <v>0</v>
      </c>
      <c r="S82" s="18">
        <f t="shared" si="40"/>
        <v>0</v>
      </c>
      <c r="T82" s="11"/>
      <c r="U82" s="9"/>
      <c r="V82" s="9"/>
      <c r="W82" s="24">
        <f t="shared" si="49"/>
        <v>0</v>
      </c>
      <c r="X82" s="9"/>
      <c r="Y82" s="9"/>
      <c r="Z82" s="9"/>
      <c r="AA82" s="9"/>
      <c r="AB82" s="12"/>
      <c r="AC82" s="15"/>
      <c r="AD82" s="200"/>
      <c r="AE82" s="200"/>
      <c r="AF82" s="200"/>
      <c r="AG82" s="200"/>
      <c r="AH82" s="241">
        <f t="shared" si="60"/>
        <v>0</v>
      </c>
      <c r="AI82" s="239" t="e">
        <f t="shared" si="61"/>
        <v>#DIV/0!</v>
      </c>
      <c r="AJ82" s="9"/>
      <c r="AK82" s="9"/>
      <c r="AL82" s="9"/>
      <c r="AM82" s="9"/>
      <c r="AN82" s="9"/>
      <c r="AO82" s="9"/>
      <c r="AP82" s="11"/>
      <c r="AQ82" s="15"/>
      <c r="AR82" s="24">
        <f t="shared" si="35"/>
        <v>0</v>
      </c>
      <c r="AS82" s="271" t="e">
        <f t="shared" si="50"/>
        <v>#DIV/0!</v>
      </c>
      <c r="AT82" s="9"/>
      <c r="AU82" s="9"/>
      <c r="AV82" s="15"/>
      <c r="AW82" s="9"/>
      <c r="AX82" s="9"/>
      <c r="AY82" s="10"/>
      <c r="AZ82" s="11"/>
      <c r="BA82" s="10"/>
      <c r="BB82" s="11"/>
      <c r="BC82" s="12"/>
      <c r="BD82" s="11"/>
      <c r="BE82" s="9"/>
      <c r="BF82" s="9"/>
      <c r="BG82" s="9"/>
      <c r="BH82" s="12"/>
      <c r="BI82" s="11"/>
      <c r="BJ82" s="15"/>
      <c r="BK82" s="9"/>
      <c r="BL82" s="9"/>
      <c r="BM82" s="10"/>
      <c r="BN82" s="11"/>
      <c r="BO82" s="9"/>
      <c r="BP82" s="10"/>
      <c r="BQ82" s="11"/>
      <c r="BR82" s="9"/>
      <c r="BS82" s="10"/>
      <c r="BT82" s="14"/>
      <c r="BU82" s="279"/>
      <c r="BV82" s="273">
        <f t="shared" si="51"/>
        <v>0</v>
      </c>
      <c r="BW82" s="273">
        <f t="shared" si="52"/>
        <v>0</v>
      </c>
      <c r="BX82" s="283" t="e">
        <f t="shared" si="53"/>
        <v>#DIV/0!</v>
      </c>
      <c r="BY82" s="283" t="e">
        <f t="shared" si="54"/>
        <v>#DIV/0!</v>
      </c>
      <c r="BZ82" s="11"/>
      <c r="CA82" s="9"/>
      <c r="CB82" s="9"/>
      <c r="CC82" s="12"/>
      <c r="CD82" s="15"/>
      <c r="CE82" s="15"/>
      <c r="CF82" s="9" t="e">
        <f t="shared" si="55"/>
        <v>#N/A</v>
      </c>
      <c r="CG82" s="9">
        <f t="shared" si="56"/>
        <v>0</v>
      </c>
      <c r="CH82" s="9" t="e">
        <f t="shared" si="34"/>
        <v>#N/A</v>
      </c>
      <c r="CI82" s="9"/>
      <c r="CJ82" s="296" t="e">
        <f t="shared" si="57"/>
        <v>#N/A</v>
      </c>
      <c r="CK82" s="11"/>
      <c r="CL82" s="15"/>
      <c r="CM82" s="9"/>
      <c r="CN82" s="10">
        <v>109</v>
      </c>
      <c r="CO82" s="10">
        <f t="shared" si="36"/>
        <v>0</v>
      </c>
      <c r="CP82" s="10">
        <f t="shared" si="37"/>
        <v>0</v>
      </c>
      <c r="CQ82" s="191" t="e">
        <f t="shared" si="38"/>
        <v>#DIV/0!</v>
      </c>
      <c r="CR82" s="16"/>
      <c r="CS82" s="16"/>
      <c r="CT82" s="16"/>
      <c r="CU82" s="14"/>
      <c r="CV82" s="14"/>
      <c r="CW82" s="14"/>
      <c r="CX82" s="11"/>
      <c r="CY82" s="10"/>
      <c r="CZ82" s="213" t="e">
        <f t="shared" si="41"/>
        <v>#DIV/0!</v>
      </c>
      <c r="DA82" s="213" t="e">
        <f t="shared" si="42"/>
        <v>#DIV/0!</v>
      </c>
      <c r="DB82" s="11"/>
      <c r="DC82" s="10"/>
      <c r="DD82" s="11"/>
      <c r="DE82" s="10"/>
      <c r="DF82" s="16"/>
      <c r="DG82" s="11"/>
      <c r="DH82" s="10"/>
      <c r="DI82" s="16"/>
      <c r="DJ82" s="11"/>
      <c r="DK82" s="9"/>
      <c r="DL82" s="213" t="e">
        <f t="shared" si="58"/>
        <v>#DIV/0!</v>
      </c>
      <c r="DM82" s="213" t="e">
        <f t="shared" si="43"/>
        <v>#DIV/0!</v>
      </c>
      <c r="DN82" s="304"/>
      <c r="DO82" s="213"/>
      <c r="DP82" s="11"/>
      <c r="DQ82" s="10"/>
      <c r="DR82" s="11"/>
      <c r="DS82" s="10"/>
      <c r="DT82" s="158"/>
      <c r="DU82" s="159"/>
      <c r="DV82" s="158"/>
      <c r="DW82" s="160"/>
      <c r="DX82" s="351">
        <f t="shared" si="59"/>
        <v>0</v>
      </c>
      <c r="DY82" s="352" t="e">
        <f t="shared" si="44"/>
        <v>#DIV/0!</v>
      </c>
      <c r="DZ82" s="241" t="e">
        <f t="shared" si="45"/>
        <v>#DIV/0!</v>
      </c>
      <c r="EA82" s="9"/>
      <c r="EB82" s="20" t="e">
        <f t="shared" si="46"/>
        <v>#DIV/0!</v>
      </c>
      <c r="EC82" s="353" t="e">
        <f t="shared" si="47"/>
        <v>#DIV/0!</v>
      </c>
      <c r="ED82" s="12"/>
      <c r="EE82" s="120"/>
    </row>
    <row r="83" spans="1:135" s="118" customFormat="1" ht="20.100000000000001" hidden="1" customHeight="1">
      <c r="A83" s="161">
        <v>42235</v>
      </c>
      <c r="B83" s="228"/>
      <c r="C83" s="7">
        <v>1</v>
      </c>
      <c r="D83" s="1"/>
      <c r="E83" s="1"/>
      <c r="F83" s="1"/>
      <c r="G83" s="4"/>
      <c r="H83" s="3"/>
      <c r="I83" s="1"/>
      <c r="J83" s="1"/>
      <c r="K83" s="19"/>
      <c r="L83" s="1"/>
      <c r="M83" s="1"/>
      <c r="N83" s="1"/>
      <c r="O83" s="297"/>
      <c r="P83" s="1"/>
      <c r="Q83" s="22">
        <f t="shared" si="39"/>
        <v>0</v>
      </c>
      <c r="R83" s="116">
        <f t="shared" si="48"/>
        <v>0</v>
      </c>
      <c r="S83" s="17">
        <f t="shared" si="40"/>
        <v>0</v>
      </c>
      <c r="T83" s="3"/>
      <c r="U83" s="1"/>
      <c r="V83" s="1"/>
      <c r="W83" s="22">
        <f t="shared" si="49"/>
        <v>0</v>
      </c>
      <c r="X83" s="1"/>
      <c r="Y83" s="1"/>
      <c r="Z83" s="1"/>
      <c r="AA83" s="1"/>
      <c r="AB83" s="4"/>
      <c r="AC83" s="7"/>
      <c r="AD83" s="199"/>
      <c r="AE83" s="199"/>
      <c r="AF83" s="199"/>
      <c r="AG83" s="199"/>
      <c r="AH83" s="240">
        <f t="shared" si="60"/>
        <v>0</v>
      </c>
      <c r="AI83" s="237" t="e">
        <f t="shared" si="61"/>
        <v>#DIV/0!</v>
      </c>
      <c r="AJ83" s="1"/>
      <c r="AK83" s="1"/>
      <c r="AL83" s="1"/>
      <c r="AM83" s="1"/>
      <c r="AN83" s="1"/>
      <c r="AO83" s="1"/>
      <c r="AP83" s="3"/>
      <c r="AQ83" s="7"/>
      <c r="AR83" s="22">
        <f t="shared" si="35"/>
        <v>0</v>
      </c>
      <c r="AS83" s="270" t="e">
        <f t="shared" si="50"/>
        <v>#DIV/0!</v>
      </c>
      <c r="AT83" s="1"/>
      <c r="AU83" s="1"/>
      <c r="AV83" s="7"/>
      <c r="AW83" s="1"/>
      <c r="AX83" s="1"/>
      <c r="AY83" s="2"/>
      <c r="AZ83" s="3"/>
      <c r="BA83" s="2"/>
      <c r="BB83" s="3"/>
      <c r="BC83" s="4"/>
      <c r="BD83" s="3"/>
      <c r="BE83" s="1"/>
      <c r="BF83" s="1"/>
      <c r="BG83" s="1"/>
      <c r="BH83" s="4"/>
      <c r="BI83" s="3"/>
      <c r="BJ83" s="7"/>
      <c r="BK83" s="1"/>
      <c r="BL83" s="1"/>
      <c r="BM83" s="2"/>
      <c r="BN83" s="3"/>
      <c r="BO83" s="1"/>
      <c r="BP83" s="2"/>
      <c r="BQ83" s="3"/>
      <c r="BR83" s="1"/>
      <c r="BS83" s="2"/>
      <c r="BT83" s="6"/>
      <c r="BU83" s="278"/>
      <c r="BV83" s="272">
        <f t="shared" si="51"/>
        <v>0</v>
      </c>
      <c r="BW83" s="272">
        <f t="shared" si="52"/>
        <v>0</v>
      </c>
      <c r="BX83" s="282" t="e">
        <f t="shared" si="53"/>
        <v>#DIV/0!</v>
      </c>
      <c r="BY83" s="282" t="e">
        <f t="shared" si="54"/>
        <v>#DIV/0!</v>
      </c>
      <c r="BZ83" s="3"/>
      <c r="CA83" s="1"/>
      <c r="CB83" s="1"/>
      <c r="CC83" s="4"/>
      <c r="CD83" s="7"/>
      <c r="CE83" s="7"/>
      <c r="CF83" s="1" t="e">
        <f t="shared" si="55"/>
        <v>#N/A</v>
      </c>
      <c r="CG83" s="1">
        <f t="shared" si="56"/>
        <v>0</v>
      </c>
      <c r="CH83" s="1" t="e">
        <f t="shared" si="34"/>
        <v>#N/A</v>
      </c>
      <c r="CI83" s="1"/>
      <c r="CJ83" s="189" t="e">
        <f t="shared" si="57"/>
        <v>#N/A</v>
      </c>
      <c r="CK83" s="3"/>
      <c r="CL83" s="7"/>
      <c r="CM83" s="1"/>
      <c r="CN83" s="2">
        <v>109</v>
      </c>
      <c r="CO83" s="2">
        <f t="shared" si="36"/>
        <v>0</v>
      </c>
      <c r="CP83" s="2">
        <f t="shared" si="37"/>
        <v>0</v>
      </c>
      <c r="CQ83" s="190" t="e">
        <f t="shared" si="38"/>
        <v>#DIV/0!</v>
      </c>
      <c r="CR83" s="8"/>
      <c r="CS83" s="8"/>
      <c r="CT83" s="8"/>
      <c r="CU83" s="6"/>
      <c r="CV83" s="6"/>
      <c r="CW83" s="6"/>
      <c r="CX83" s="3"/>
      <c r="CY83" s="2"/>
      <c r="CZ83" s="212" t="e">
        <f t="shared" si="41"/>
        <v>#DIV/0!</v>
      </c>
      <c r="DA83" s="212" t="e">
        <f t="shared" si="42"/>
        <v>#DIV/0!</v>
      </c>
      <c r="DB83" s="3"/>
      <c r="DC83" s="2"/>
      <c r="DD83" s="3"/>
      <c r="DE83" s="2"/>
      <c r="DF83" s="8"/>
      <c r="DG83" s="3"/>
      <c r="DH83" s="2"/>
      <c r="DI83" s="8"/>
      <c r="DJ83" s="3"/>
      <c r="DK83" s="1"/>
      <c r="DL83" s="212" t="e">
        <f t="shared" si="58"/>
        <v>#DIV/0!</v>
      </c>
      <c r="DM83" s="212" t="e">
        <f t="shared" si="43"/>
        <v>#DIV/0!</v>
      </c>
      <c r="DN83" s="303"/>
      <c r="DO83" s="212"/>
      <c r="DP83" s="3"/>
      <c r="DQ83" s="2"/>
      <c r="DR83" s="3"/>
      <c r="DS83" s="2"/>
      <c r="DT83" s="155"/>
      <c r="DU83" s="156"/>
      <c r="DV83" s="155"/>
      <c r="DW83" s="157"/>
      <c r="DX83" s="348">
        <f t="shared" si="59"/>
        <v>0</v>
      </c>
      <c r="DY83" s="349" t="e">
        <f t="shared" si="44"/>
        <v>#DIV/0!</v>
      </c>
      <c r="DZ83" s="240" t="e">
        <f t="shared" si="45"/>
        <v>#DIV/0!</v>
      </c>
      <c r="EA83" s="1"/>
      <c r="EB83" s="19" t="e">
        <f t="shared" si="46"/>
        <v>#DIV/0!</v>
      </c>
      <c r="EC83" s="350" t="e">
        <f t="shared" si="47"/>
        <v>#DIV/0!</v>
      </c>
      <c r="ED83" s="4"/>
      <c r="EE83" s="117"/>
    </row>
    <row r="84" spans="1:135" s="118" customFormat="1" ht="20.100000000000001" hidden="1" customHeight="1">
      <c r="A84" s="161">
        <v>42235</v>
      </c>
      <c r="B84" s="228"/>
      <c r="C84" s="7">
        <v>1</v>
      </c>
      <c r="D84" s="1"/>
      <c r="E84" s="1"/>
      <c r="F84" s="1"/>
      <c r="G84" s="4"/>
      <c r="H84" s="3"/>
      <c r="I84" s="1"/>
      <c r="J84" s="1"/>
      <c r="K84" s="19"/>
      <c r="L84" s="1"/>
      <c r="M84" s="1"/>
      <c r="N84" s="1"/>
      <c r="O84" s="297"/>
      <c r="P84" s="1"/>
      <c r="Q84" s="22">
        <f t="shared" si="39"/>
        <v>0</v>
      </c>
      <c r="R84" s="116">
        <f t="shared" si="48"/>
        <v>0</v>
      </c>
      <c r="S84" s="17">
        <f t="shared" si="40"/>
        <v>0</v>
      </c>
      <c r="T84" s="3"/>
      <c r="U84" s="1"/>
      <c r="V84" s="1"/>
      <c r="W84" s="22">
        <f t="shared" si="49"/>
        <v>0</v>
      </c>
      <c r="X84" s="1"/>
      <c r="Y84" s="1"/>
      <c r="Z84" s="1"/>
      <c r="AA84" s="1"/>
      <c r="AB84" s="4"/>
      <c r="AC84" s="7"/>
      <c r="AD84" s="199"/>
      <c r="AE84" s="199"/>
      <c r="AF84" s="199"/>
      <c r="AG84" s="199"/>
      <c r="AH84" s="240">
        <f t="shared" si="60"/>
        <v>0</v>
      </c>
      <c r="AI84" s="237" t="e">
        <f t="shared" si="61"/>
        <v>#DIV/0!</v>
      </c>
      <c r="AJ84" s="1"/>
      <c r="AK84" s="1"/>
      <c r="AL84" s="1"/>
      <c r="AM84" s="1"/>
      <c r="AN84" s="1"/>
      <c r="AO84" s="1"/>
      <c r="AP84" s="3"/>
      <c r="AQ84" s="7"/>
      <c r="AR84" s="22">
        <f t="shared" si="35"/>
        <v>0</v>
      </c>
      <c r="AS84" s="270" t="e">
        <f t="shared" si="50"/>
        <v>#DIV/0!</v>
      </c>
      <c r="AT84" s="1"/>
      <c r="AU84" s="1"/>
      <c r="AV84" s="7"/>
      <c r="AW84" s="1"/>
      <c r="AX84" s="1"/>
      <c r="AY84" s="2"/>
      <c r="AZ84" s="3"/>
      <c r="BA84" s="2"/>
      <c r="BB84" s="3"/>
      <c r="BC84" s="4"/>
      <c r="BD84" s="3"/>
      <c r="BE84" s="1"/>
      <c r="BF84" s="1"/>
      <c r="BG84" s="1"/>
      <c r="BH84" s="4"/>
      <c r="BI84" s="3"/>
      <c r="BJ84" s="7"/>
      <c r="BK84" s="1"/>
      <c r="BL84" s="1"/>
      <c r="BM84" s="2"/>
      <c r="BN84" s="3"/>
      <c r="BO84" s="1"/>
      <c r="BP84" s="2"/>
      <c r="BQ84" s="3"/>
      <c r="BR84" s="1"/>
      <c r="BS84" s="2"/>
      <c r="BT84" s="6"/>
      <c r="BU84" s="278"/>
      <c r="BV84" s="272">
        <f t="shared" si="51"/>
        <v>0</v>
      </c>
      <c r="BW84" s="272">
        <f t="shared" si="52"/>
        <v>0</v>
      </c>
      <c r="BX84" s="282" t="e">
        <f t="shared" si="53"/>
        <v>#DIV/0!</v>
      </c>
      <c r="BY84" s="282" t="e">
        <f t="shared" si="54"/>
        <v>#DIV/0!</v>
      </c>
      <c r="BZ84" s="3"/>
      <c r="CA84" s="1"/>
      <c r="CB84" s="1"/>
      <c r="CC84" s="4"/>
      <c r="CD84" s="7"/>
      <c r="CE84" s="7"/>
      <c r="CF84" s="1" t="e">
        <f t="shared" si="55"/>
        <v>#N/A</v>
      </c>
      <c r="CG84" s="1">
        <f t="shared" si="56"/>
        <v>0</v>
      </c>
      <c r="CH84" s="1" t="e">
        <f t="shared" si="34"/>
        <v>#N/A</v>
      </c>
      <c r="CI84" s="1"/>
      <c r="CJ84" s="189" t="e">
        <f t="shared" si="57"/>
        <v>#N/A</v>
      </c>
      <c r="CK84" s="3"/>
      <c r="CL84" s="7"/>
      <c r="CM84" s="1"/>
      <c r="CN84" s="2">
        <v>109</v>
      </c>
      <c r="CO84" s="2">
        <f t="shared" si="36"/>
        <v>0</v>
      </c>
      <c r="CP84" s="2">
        <f t="shared" si="37"/>
        <v>0</v>
      </c>
      <c r="CQ84" s="190" t="e">
        <f t="shared" si="38"/>
        <v>#DIV/0!</v>
      </c>
      <c r="CR84" s="8"/>
      <c r="CS84" s="8"/>
      <c r="CT84" s="8"/>
      <c r="CU84" s="6"/>
      <c r="CV84" s="6"/>
      <c r="CW84" s="6"/>
      <c r="CX84" s="3"/>
      <c r="CY84" s="2"/>
      <c r="CZ84" s="212" t="e">
        <f t="shared" si="41"/>
        <v>#DIV/0!</v>
      </c>
      <c r="DA84" s="212" t="e">
        <f t="shared" si="42"/>
        <v>#DIV/0!</v>
      </c>
      <c r="DB84" s="3"/>
      <c r="DC84" s="2"/>
      <c r="DD84" s="3"/>
      <c r="DE84" s="2"/>
      <c r="DF84" s="8"/>
      <c r="DG84" s="3"/>
      <c r="DH84" s="2"/>
      <c r="DI84" s="8"/>
      <c r="DJ84" s="3"/>
      <c r="DK84" s="1"/>
      <c r="DL84" s="212" t="e">
        <f t="shared" si="58"/>
        <v>#DIV/0!</v>
      </c>
      <c r="DM84" s="212" t="e">
        <f t="shared" si="43"/>
        <v>#DIV/0!</v>
      </c>
      <c r="DN84" s="303"/>
      <c r="DO84" s="212"/>
      <c r="DP84" s="3"/>
      <c r="DQ84" s="2"/>
      <c r="DR84" s="3"/>
      <c r="DS84" s="2"/>
      <c r="DT84" s="155"/>
      <c r="DU84" s="156"/>
      <c r="DV84" s="155"/>
      <c r="DW84" s="157"/>
      <c r="DX84" s="348">
        <f t="shared" si="59"/>
        <v>0</v>
      </c>
      <c r="DY84" s="349" t="e">
        <f t="shared" si="44"/>
        <v>#DIV/0!</v>
      </c>
      <c r="DZ84" s="240" t="e">
        <f t="shared" si="45"/>
        <v>#DIV/0!</v>
      </c>
      <c r="EA84" s="1"/>
      <c r="EB84" s="19" t="e">
        <f t="shared" si="46"/>
        <v>#DIV/0!</v>
      </c>
      <c r="EC84" s="350" t="e">
        <f t="shared" si="47"/>
        <v>#DIV/0!</v>
      </c>
      <c r="ED84" s="4"/>
      <c r="EE84" s="117"/>
    </row>
    <row r="85" spans="1:135" s="121" customFormat="1" ht="20.100000000000001" hidden="1" customHeight="1">
      <c r="A85" s="162">
        <v>42235</v>
      </c>
      <c r="B85" s="229"/>
      <c r="C85" s="15">
        <v>4</v>
      </c>
      <c r="D85" s="9"/>
      <c r="E85" s="9"/>
      <c r="F85" s="9"/>
      <c r="G85" s="12"/>
      <c r="H85" s="11"/>
      <c r="I85" s="9"/>
      <c r="J85" s="9"/>
      <c r="K85" s="20"/>
      <c r="L85" s="9"/>
      <c r="M85" s="9"/>
      <c r="N85" s="9"/>
      <c r="O85" s="298"/>
      <c r="P85" s="9"/>
      <c r="Q85" s="24">
        <f t="shared" si="39"/>
        <v>0</v>
      </c>
      <c r="R85" s="119">
        <f t="shared" si="48"/>
        <v>0</v>
      </c>
      <c r="S85" s="18">
        <f t="shared" si="40"/>
        <v>0</v>
      </c>
      <c r="T85" s="11"/>
      <c r="U85" s="9"/>
      <c r="V85" s="9"/>
      <c r="W85" s="24">
        <f t="shared" si="49"/>
        <v>0</v>
      </c>
      <c r="X85" s="9"/>
      <c r="Y85" s="9"/>
      <c r="Z85" s="9"/>
      <c r="AA85" s="9"/>
      <c r="AB85" s="12"/>
      <c r="AC85" s="15"/>
      <c r="AD85" s="200"/>
      <c r="AE85" s="200"/>
      <c r="AF85" s="200"/>
      <c r="AG85" s="200"/>
      <c r="AH85" s="241">
        <f t="shared" si="60"/>
        <v>0</v>
      </c>
      <c r="AI85" s="239" t="e">
        <f t="shared" si="61"/>
        <v>#DIV/0!</v>
      </c>
      <c r="AJ85" s="9"/>
      <c r="AK85" s="9"/>
      <c r="AL85" s="9"/>
      <c r="AM85" s="9"/>
      <c r="AN85" s="9"/>
      <c r="AO85" s="9"/>
      <c r="AP85" s="11"/>
      <c r="AQ85" s="15"/>
      <c r="AR85" s="24">
        <f t="shared" si="35"/>
        <v>0</v>
      </c>
      <c r="AS85" s="271" t="e">
        <f t="shared" si="50"/>
        <v>#DIV/0!</v>
      </c>
      <c r="AT85" s="9"/>
      <c r="AU85" s="9"/>
      <c r="AV85" s="15"/>
      <c r="AW85" s="9"/>
      <c r="AX85" s="9"/>
      <c r="AY85" s="10"/>
      <c r="AZ85" s="11"/>
      <c r="BA85" s="10"/>
      <c r="BB85" s="11"/>
      <c r="BC85" s="12"/>
      <c r="BD85" s="11"/>
      <c r="BE85" s="9"/>
      <c r="BF85" s="9"/>
      <c r="BG85" s="9"/>
      <c r="BH85" s="12"/>
      <c r="BI85" s="11"/>
      <c r="BJ85" s="15"/>
      <c r="BK85" s="9"/>
      <c r="BL85" s="9"/>
      <c r="BM85" s="10"/>
      <c r="BN85" s="11"/>
      <c r="BO85" s="9"/>
      <c r="BP85" s="10"/>
      <c r="BQ85" s="11"/>
      <c r="BR85" s="9"/>
      <c r="BS85" s="10"/>
      <c r="BT85" s="14"/>
      <c r="BU85" s="279"/>
      <c r="BV85" s="273">
        <f t="shared" si="51"/>
        <v>0</v>
      </c>
      <c r="BW85" s="273">
        <f t="shared" si="52"/>
        <v>0</v>
      </c>
      <c r="BX85" s="283" t="e">
        <f t="shared" si="53"/>
        <v>#DIV/0!</v>
      </c>
      <c r="BY85" s="283" t="e">
        <f t="shared" si="54"/>
        <v>#DIV/0!</v>
      </c>
      <c r="BZ85" s="11"/>
      <c r="CA85" s="9"/>
      <c r="CB85" s="9"/>
      <c r="CC85" s="12"/>
      <c r="CD85" s="15"/>
      <c r="CE85" s="15"/>
      <c r="CF85" s="9" t="e">
        <f t="shared" si="55"/>
        <v>#N/A</v>
      </c>
      <c r="CG85" s="9">
        <f t="shared" si="56"/>
        <v>0</v>
      </c>
      <c r="CH85" s="9" t="e">
        <f t="shared" si="34"/>
        <v>#N/A</v>
      </c>
      <c r="CI85" s="9"/>
      <c r="CJ85" s="296" t="e">
        <f t="shared" si="57"/>
        <v>#N/A</v>
      </c>
      <c r="CK85" s="11"/>
      <c r="CL85" s="15"/>
      <c r="CM85" s="9"/>
      <c r="CN85" s="10">
        <v>109</v>
      </c>
      <c r="CO85" s="10">
        <f t="shared" si="36"/>
        <v>0</v>
      </c>
      <c r="CP85" s="10">
        <f t="shared" si="37"/>
        <v>0</v>
      </c>
      <c r="CQ85" s="191" t="e">
        <f t="shared" si="38"/>
        <v>#DIV/0!</v>
      </c>
      <c r="CR85" s="16"/>
      <c r="CS85" s="16"/>
      <c r="CT85" s="16"/>
      <c r="CU85" s="14"/>
      <c r="CV85" s="14"/>
      <c r="CW85" s="14"/>
      <c r="CX85" s="11"/>
      <c r="CY85" s="10"/>
      <c r="CZ85" s="213" t="e">
        <f t="shared" si="41"/>
        <v>#DIV/0!</v>
      </c>
      <c r="DA85" s="213" t="e">
        <f t="shared" si="42"/>
        <v>#DIV/0!</v>
      </c>
      <c r="DB85" s="11"/>
      <c r="DC85" s="10"/>
      <c r="DD85" s="11"/>
      <c r="DE85" s="10"/>
      <c r="DF85" s="16"/>
      <c r="DG85" s="11"/>
      <c r="DH85" s="10"/>
      <c r="DI85" s="16"/>
      <c r="DJ85" s="11"/>
      <c r="DK85" s="9"/>
      <c r="DL85" s="213" t="e">
        <f t="shared" si="58"/>
        <v>#DIV/0!</v>
      </c>
      <c r="DM85" s="213" t="e">
        <f t="shared" si="43"/>
        <v>#DIV/0!</v>
      </c>
      <c r="DN85" s="304"/>
      <c r="DO85" s="213"/>
      <c r="DP85" s="11"/>
      <c r="DQ85" s="10"/>
      <c r="DR85" s="11"/>
      <c r="DS85" s="10"/>
      <c r="DT85" s="158"/>
      <c r="DU85" s="159"/>
      <c r="DV85" s="158"/>
      <c r="DW85" s="160"/>
      <c r="DX85" s="351">
        <f t="shared" si="59"/>
        <v>0</v>
      </c>
      <c r="DY85" s="352" t="e">
        <f t="shared" si="44"/>
        <v>#DIV/0!</v>
      </c>
      <c r="DZ85" s="241" t="e">
        <f t="shared" si="45"/>
        <v>#DIV/0!</v>
      </c>
      <c r="EA85" s="9"/>
      <c r="EB85" s="20" t="e">
        <f t="shared" si="46"/>
        <v>#DIV/0!</v>
      </c>
      <c r="EC85" s="353" t="e">
        <f t="shared" si="47"/>
        <v>#DIV/0!</v>
      </c>
      <c r="ED85" s="12"/>
      <c r="EE85" s="120"/>
    </row>
    <row r="86" spans="1:135" s="121" customFormat="1" ht="20.100000000000001" hidden="1" customHeight="1">
      <c r="A86" s="162">
        <v>42235</v>
      </c>
      <c r="B86" s="229"/>
      <c r="C86" s="15">
        <v>4</v>
      </c>
      <c r="D86" s="9"/>
      <c r="E86" s="9"/>
      <c r="F86" s="9"/>
      <c r="G86" s="12"/>
      <c r="H86" s="11"/>
      <c r="I86" s="9"/>
      <c r="J86" s="9"/>
      <c r="K86" s="20"/>
      <c r="L86" s="9"/>
      <c r="M86" s="9"/>
      <c r="N86" s="9"/>
      <c r="O86" s="298"/>
      <c r="P86" s="9"/>
      <c r="Q86" s="24">
        <f t="shared" si="39"/>
        <v>0</v>
      </c>
      <c r="R86" s="119">
        <f t="shared" si="48"/>
        <v>0</v>
      </c>
      <c r="S86" s="18">
        <f t="shared" si="40"/>
        <v>0</v>
      </c>
      <c r="T86" s="11"/>
      <c r="U86" s="9"/>
      <c r="V86" s="9"/>
      <c r="W86" s="24">
        <f t="shared" si="49"/>
        <v>0</v>
      </c>
      <c r="X86" s="9"/>
      <c r="Y86" s="9"/>
      <c r="Z86" s="9"/>
      <c r="AA86" s="9"/>
      <c r="AB86" s="12"/>
      <c r="AC86" s="15"/>
      <c r="AD86" s="200"/>
      <c r="AE86" s="200"/>
      <c r="AF86" s="200"/>
      <c r="AG86" s="200"/>
      <c r="AH86" s="241">
        <f t="shared" si="60"/>
        <v>0</v>
      </c>
      <c r="AI86" s="239" t="e">
        <f t="shared" si="61"/>
        <v>#DIV/0!</v>
      </c>
      <c r="AJ86" s="9"/>
      <c r="AK86" s="9"/>
      <c r="AL86" s="9"/>
      <c r="AM86" s="9"/>
      <c r="AN86" s="9"/>
      <c r="AO86" s="9"/>
      <c r="AP86" s="11"/>
      <c r="AQ86" s="15"/>
      <c r="AR86" s="24">
        <f t="shared" si="35"/>
        <v>0</v>
      </c>
      <c r="AS86" s="271" t="e">
        <f t="shared" si="50"/>
        <v>#DIV/0!</v>
      </c>
      <c r="AT86" s="9"/>
      <c r="AU86" s="9"/>
      <c r="AV86" s="15"/>
      <c r="AW86" s="9"/>
      <c r="AX86" s="9"/>
      <c r="AY86" s="10"/>
      <c r="AZ86" s="11"/>
      <c r="BA86" s="10"/>
      <c r="BB86" s="11"/>
      <c r="BC86" s="12"/>
      <c r="BD86" s="11"/>
      <c r="BE86" s="9"/>
      <c r="BF86" s="9"/>
      <c r="BG86" s="9"/>
      <c r="BH86" s="12"/>
      <c r="BI86" s="11"/>
      <c r="BJ86" s="15"/>
      <c r="BK86" s="9"/>
      <c r="BL86" s="9"/>
      <c r="BM86" s="10"/>
      <c r="BN86" s="11"/>
      <c r="BO86" s="9"/>
      <c r="BP86" s="10"/>
      <c r="BQ86" s="11"/>
      <c r="BR86" s="9"/>
      <c r="BS86" s="10"/>
      <c r="BT86" s="14"/>
      <c r="BU86" s="279"/>
      <c r="BV86" s="273">
        <f t="shared" si="51"/>
        <v>0</v>
      </c>
      <c r="BW86" s="273">
        <f t="shared" si="52"/>
        <v>0</v>
      </c>
      <c r="BX86" s="283" t="e">
        <f t="shared" si="53"/>
        <v>#DIV/0!</v>
      </c>
      <c r="BY86" s="283" t="e">
        <f t="shared" si="54"/>
        <v>#DIV/0!</v>
      </c>
      <c r="BZ86" s="11"/>
      <c r="CA86" s="9"/>
      <c r="CB86" s="9"/>
      <c r="CC86" s="12"/>
      <c r="CD86" s="15"/>
      <c r="CE86" s="15"/>
      <c r="CF86" s="9" t="e">
        <f t="shared" si="55"/>
        <v>#N/A</v>
      </c>
      <c r="CG86" s="9">
        <f t="shared" si="56"/>
        <v>0</v>
      </c>
      <c r="CH86" s="9" t="e">
        <f t="shared" si="34"/>
        <v>#N/A</v>
      </c>
      <c r="CI86" s="9"/>
      <c r="CJ86" s="296" t="e">
        <f t="shared" si="57"/>
        <v>#N/A</v>
      </c>
      <c r="CK86" s="11"/>
      <c r="CL86" s="15"/>
      <c r="CM86" s="9"/>
      <c r="CN86" s="10">
        <v>109</v>
      </c>
      <c r="CO86" s="10">
        <f t="shared" si="36"/>
        <v>0</v>
      </c>
      <c r="CP86" s="10">
        <f t="shared" si="37"/>
        <v>0</v>
      </c>
      <c r="CQ86" s="191" t="e">
        <f t="shared" si="38"/>
        <v>#DIV/0!</v>
      </c>
      <c r="CR86" s="16"/>
      <c r="CS86" s="16"/>
      <c r="CT86" s="16"/>
      <c r="CU86" s="14"/>
      <c r="CV86" s="14"/>
      <c r="CW86" s="14"/>
      <c r="CX86" s="11"/>
      <c r="CY86" s="10"/>
      <c r="CZ86" s="213" t="e">
        <f t="shared" si="41"/>
        <v>#DIV/0!</v>
      </c>
      <c r="DA86" s="213" t="e">
        <f t="shared" si="42"/>
        <v>#DIV/0!</v>
      </c>
      <c r="DB86" s="11"/>
      <c r="DC86" s="10"/>
      <c r="DD86" s="11"/>
      <c r="DE86" s="10"/>
      <c r="DF86" s="16"/>
      <c r="DG86" s="11"/>
      <c r="DH86" s="10"/>
      <c r="DI86" s="16"/>
      <c r="DJ86" s="11"/>
      <c r="DK86" s="9"/>
      <c r="DL86" s="213" t="e">
        <f t="shared" si="58"/>
        <v>#DIV/0!</v>
      </c>
      <c r="DM86" s="213" t="e">
        <f t="shared" si="43"/>
        <v>#DIV/0!</v>
      </c>
      <c r="DN86" s="304"/>
      <c r="DO86" s="213"/>
      <c r="DP86" s="11"/>
      <c r="DQ86" s="10"/>
      <c r="DR86" s="11"/>
      <c r="DS86" s="10"/>
      <c r="DT86" s="158"/>
      <c r="DU86" s="159"/>
      <c r="DV86" s="158"/>
      <c r="DW86" s="160"/>
      <c r="DX86" s="351">
        <f t="shared" si="59"/>
        <v>0</v>
      </c>
      <c r="DY86" s="352" t="e">
        <f t="shared" si="44"/>
        <v>#DIV/0!</v>
      </c>
      <c r="DZ86" s="241" t="e">
        <f t="shared" si="45"/>
        <v>#DIV/0!</v>
      </c>
      <c r="EA86" s="9"/>
      <c r="EB86" s="20" t="e">
        <f t="shared" si="46"/>
        <v>#DIV/0!</v>
      </c>
      <c r="EC86" s="353" t="e">
        <f t="shared" si="47"/>
        <v>#DIV/0!</v>
      </c>
      <c r="ED86" s="12"/>
      <c r="EE86" s="120"/>
    </row>
    <row r="87" spans="1:135" s="118" customFormat="1" ht="20.100000000000001" hidden="1" customHeight="1">
      <c r="A87" s="161">
        <v>42236</v>
      </c>
      <c r="B87" s="228">
        <v>0.72715277777777787</v>
      </c>
      <c r="C87" s="7">
        <v>2</v>
      </c>
      <c r="D87" s="1" t="s">
        <v>132</v>
      </c>
      <c r="E87" s="1" t="s">
        <v>134</v>
      </c>
      <c r="F87" s="1" t="s">
        <v>145</v>
      </c>
      <c r="G87" s="4" t="s">
        <v>145</v>
      </c>
      <c r="H87" s="3" t="s">
        <v>172</v>
      </c>
      <c r="I87" s="1">
        <v>16.5</v>
      </c>
      <c r="J87" s="1" t="s">
        <v>219</v>
      </c>
      <c r="K87" s="19">
        <v>16</v>
      </c>
      <c r="L87" s="1" t="s">
        <v>190</v>
      </c>
      <c r="M87" s="1">
        <v>84</v>
      </c>
      <c r="N87" s="1">
        <v>2700</v>
      </c>
      <c r="O87" s="297"/>
      <c r="P87" s="1">
        <v>1250</v>
      </c>
      <c r="Q87" s="22">
        <f t="shared" si="39"/>
        <v>1050</v>
      </c>
      <c r="R87" s="116">
        <f t="shared" si="48"/>
        <v>2.9625750000000002</v>
      </c>
      <c r="S87" s="17">
        <f t="shared" si="40"/>
        <v>2.8066499999999999</v>
      </c>
      <c r="T87" s="3">
        <v>820</v>
      </c>
      <c r="U87" s="1">
        <v>1006</v>
      </c>
      <c r="V87" s="1">
        <v>0.96899999999999997</v>
      </c>
      <c r="W87" s="22">
        <f t="shared" si="49"/>
        <v>1211.25</v>
      </c>
      <c r="X87" s="1">
        <v>10.3</v>
      </c>
      <c r="Y87" s="1">
        <v>204</v>
      </c>
      <c r="Z87" s="1">
        <v>20</v>
      </c>
      <c r="AA87" s="1">
        <v>15</v>
      </c>
      <c r="AB87" s="4">
        <v>5.9</v>
      </c>
      <c r="AC87" s="7">
        <v>3.6</v>
      </c>
      <c r="AD87" s="199">
        <v>-23</v>
      </c>
      <c r="AE87" s="199">
        <v>-23</v>
      </c>
      <c r="AF87" s="199">
        <v>-23</v>
      </c>
      <c r="AG87" s="199">
        <v>-26</v>
      </c>
      <c r="AH87" s="240">
        <f t="shared" si="60"/>
        <v>-95</v>
      </c>
      <c r="AI87" s="237">
        <f t="shared" si="61"/>
        <v>1</v>
      </c>
      <c r="AJ87" s="1">
        <v>100</v>
      </c>
      <c r="AK87" s="1">
        <v>100</v>
      </c>
      <c r="AL87" s="1">
        <v>100</v>
      </c>
      <c r="AM87" s="1">
        <v>100</v>
      </c>
      <c r="AN87" s="1">
        <v>2.5</v>
      </c>
      <c r="AO87" s="1">
        <v>20</v>
      </c>
      <c r="AP87" s="3">
        <v>2078</v>
      </c>
      <c r="AQ87" s="7">
        <v>1350</v>
      </c>
      <c r="AR87" s="22">
        <f t="shared" si="35"/>
        <v>728</v>
      </c>
      <c r="AS87" s="270">
        <f t="shared" si="50"/>
        <v>0.35033686236766121</v>
      </c>
      <c r="AT87" s="1">
        <v>63</v>
      </c>
      <c r="AU87" s="1">
        <v>80</v>
      </c>
      <c r="AV87" s="7">
        <v>4.3</v>
      </c>
      <c r="AW87" s="1">
        <v>460</v>
      </c>
      <c r="AX87" s="1">
        <v>680</v>
      </c>
      <c r="AY87" s="2">
        <v>40</v>
      </c>
      <c r="AZ87" s="3">
        <v>350</v>
      </c>
      <c r="BA87" s="2">
        <v>67</v>
      </c>
      <c r="BB87" s="3"/>
      <c r="BC87" s="4"/>
      <c r="BD87" s="3">
        <v>4530</v>
      </c>
      <c r="BE87" s="1">
        <v>27</v>
      </c>
      <c r="BF87" s="1">
        <v>22</v>
      </c>
      <c r="BG87" s="1">
        <v>1</v>
      </c>
      <c r="BH87" s="4">
        <v>97</v>
      </c>
      <c r="BI87" s="3">
        <v>407</v>
      </c>
      <c r="BJ87" s="7">
        <v>99</v>
      </c>
      <c r="BK87" s="1">
        <v>1645</v>
      </c>
      <c r="BL87" s="1">
        <v>149</v>
      </c>
      <c r="BM87" s="2">
        <v>109</v>
      </c>
      <c r="BN87" s="3">
        <v>330</v>
      </c>
      <c r="BO87" s="1">
        <v>1215</v>
      </c>
      <c r="BP87" s="2">
        <v>129</v>
      </c>
      <c r="BQ87" s="3">
        <v>320</v>
      </c>
      <c r="BR87" s="1">
        <v>1178</v>
      </c>
      <c r="BS87" s="2">
        <v>97</v>
      </c>
      <c r="BT87" s="6">
        <v>1100</v>
      </c>
      <c r="BU87" s="278">
        <v>321</v>
      </c>
      <c r="BV87" s="272">
        <f t="shared" si="51"/>
        <v>0.65</v>
      </c>
      <c r="BW87" s="272">
        <f t="shared" si="52"/>
        <v>0.52179487179487183</v>
      </c>
      <c r="BX87" s="282">
        <f t="shared" si="53"/>
        <v>0.55470459518599557</v>
      </c>
      <c r="BY87" s="282">
        <f t="shared" si="54"/>
        <v>0.44529540481400437</v>
      </c>
      <c r="BZ87" s="3">
        <v>3</v>
      </c>
      <c r="CA87" s="1">
        <v>3</v>
      </c>
      <c r="CB87" s="1"/>
      <c r="CC87" s="4">
        <v>1.8</v>
      </c>
      <c r="CD87" s="7" t="s">
        <v>163</v>
      </c>
      <c r="CE87" s="7">
        <v>46</v>
      </c>
      <c r="CF87" s="1">
        <f t="shared" si="55"/>
        <v>15.6</v>
      </c>
      <c r="CG87" s="1">
        <f t="shared" si="56"/>
        <v>4225</v>
      </c>
      <c r="CH87" s="1">
        <f t="shared" si="34"/>
        <v>7.8</v>
      </c>
      <c r="CI87" s="1">
        <v>50</v>
      </c>
      <c r="CJ87" s="189">
        <f t="shared" si="57"/>
        <v>1.846153846153846</v>
      </c>
      <c r="CK87" s="3" t="s">
        <v>165</v>
      </c>
      <c r="CL87" s="7">
        <v>18</v>
      </c>
      <c r="CM87" s="1">
        <v>28</v>
      </c>
      <c r="CN87" s="2">
        <v>109</v>
      </c>
      <c r="CO87" s="2">
        <f t="shared" si="36"/>
        <v>4225</v>
      </c>
      <c r="CP87" s="2">
        <f t="shared" si="37"/>
        <v>30.52</v>
      </c>
      <c r="CQ87" s="190">
        <f t="shared" si="38"/>
        <v>7.2236686390532547</v>
      </c>
      <c r="CR87" s="8">
        <v>40</v>
      </c>
      <c r="CS87" s="8">
        <v>2.2000000000000002</v>
      </c>
      <c r="CT87" s="8">
        <v>200</v>
      </c>
      <c r="CU87" s="6">
        <v>24</v>
      </c>
      <c r="CV87" s="6">
        <v>51</v>
      </c>
      <c r="CW87" s="6">
        <v>10</v>
      </c>
      <c r="CX87" s="3" t="s">
        <v>203</v>
      </c>
      <c r="CY87" s="2">
        <v>2000</v>
      </c>
      <c r="CZ87" s="212">
        <f t="shared" si="41"/>
        <v>675.08839438663995</v>
      </c>
      <c r="DA87" s="212">
        <f t="shared" si="42"/>
        <v>712.59330518589786</v>
      </c>
      <c r="DB87" s="3"/>
      <c r="DC87" s="2"/>
      <c r="DD87" s="3" t="s">
        <v>168</v>
      </c>
      <c r="DE87" s="2">
        <v>16.7</v>
      </c>
      <c r="DF87" s="8">
        <v>25</v>
      </c>
      <c r="DG87" s="3" t="s">
        <v>184</v>
      </c>
      <c r="DH87" s="2">
        <v>5.9</v>
      </c>
      <c r="DI87" s="8">
        <v>20</v>
      </c>
      <c r="DJ87" s="3"/>
      <c r="DK87" s="1"/>
      <c r="DL87" s="212">
        <f t="shared" si="58"/>
        <v>0</v>
      </c>
      <c r="DM87" s="212">
        <f t="shared" si="43"/>
        <v>0</v>
      </c>
      <c r="DN87" s="303"/>
      <c r="DO87" s="212"/>
      <c r="DP87" s="3"/>
      <c r="DQ87" s="2"/>
      <c r="DR87" s="3"/>
      <c r="DS87" s="2"/>
      <c r="DT87" s="155"/>
      <c r="DU87" s="156"/>
      <c r="DV87" s="155"/>
      <c r="DW87" s="157"/>
      <c r="DX87" s="348">
        <f t="shared" si="59"/>
        <v>226</v>
      </c>
      <c r="DY87" s="349">
        <f t="shared" si="44"/>
        <v>76.284988565690313</v>
      </c>
      <c r="DZ87" s="240">
        <f t="shared" si="45"/>
        <v>80.523043486006458</v>
      </c>
      <c r="EA87" s="1">
        <v>4.99</v>
      </c>
      <c r="EB87" s="19">
        <f t="shared" si="46"/>
        <v>1.6843455439946668</v>
      </c>
      <c r="EC87" s="350">
        <f t="shared" si="47"/>
        <v>1.7779202964388152</v>
      </c>
      <c r="ED87" s="4">
        <v>260</v>
      </c>
      <c r="EE87" s="117"/>
    </row>
    <row r="88" spans="1:135" s="118" customFormat="1" ht="20.100000000000001" hidden="1" customHeight="1">
      <c r="A88" s="161">
        <v>42236</v>
      </c>
      <c r="B88" s="228"/>
      <c r="C88" s="7">
        <v>2</v>
      </c>
      <c r="D88" s="1"/>
      <c r="E88" s="1"/>
      <c r="F88" s="1"/>
      <c r="G88" s="4"/>
      <c r="H88" s="3"/>
      <c r="I88" s="1"/>
      <c r="J88" s="1"/>
      <c r="K88" s="19"/>
      <c r="L88" s="1"/>
      <c r="M88" s="1"/>
      <c r="N88" s="1"/>
      <c r="O88" s="297"/>
      <c r="P88" s="1"/>
      <c r="Q88" s="22">
        <f t="shared" si="39"/>
        <v>0</v>
      </c>
      <c r="R88" s="116">
        <f t="shared" si="48"/>
        <v>0</v>
      </c>
      <c r="S88" s="17">
        <f t="shared" si="40"/>
        <v>0</v>
      </c>
      <c r="T88" s="3"/>
      <c r="U88" s="1"/>
      <c r="V88" s="1"/>
      <c r="W88" s="22">
        <f t="shared" si="49"/>
        <v>0</v>
      </c>
      <c r="X88" s="1"/>
      <c r="Y88" s="1"/>
      <c r="Z88" s="1"/>
      <c r="AA88" s="1"/>
      <c r="AB88" s="4"/>
      <c r="AC88" s="7"/>
      <c r="AD88" s="199"/>
      <c r="AE88" s="199"/>
      <c r="AF88" s="199"/>
      <c r="AG88" s="199"/>
      <c r="AH88" s="240">
        <f t="shared" si="60"/>
        <v>0</v>
      </c>
      <c r="AI88" s="237" t="e">
        <f t="shared" si="61"/>
        <v>#DIV/0!</v>
      </c>
      <c r="AJ88" s="1"/>
      <c r="AK88" s="1"/>
      <c r="AL88" s="1"/>
      <c r="AM88" s="1"/>
      <c r="AN88" s="1"/>
      <c r="AO88" s="1"/>
      <c r="AP88" s="3"/>
      <c r="AQ88" s="7"/>
      <c r="AR88" s="22">
        <f t="shared" si="35"/>
        <v>0</v>
      </c>
      <c r="AS88" s="270" t="e">
        <f t="shared" si="50"/>
        <v>#DIV/0!</v>
      </c>
      <c r="AT88" s="1"/>
      <c r="AU88" s="1"/>
      <c r="AV88" s="7"/>
      <c r="AW88" s="1"/>
      <c r="AX88" s="1"/>
      <c r="AY88" s="2"/>
      <c r="AZ88" s="3"/>
      <c r="BA88" s="2"/>
      <c r="BB88" s="3"/>
      <c r="BC88" s="4"/>
      <c r="BD88" s="3"/>
      <c r="BE88" s="1"/>
      <c r="BF88" s="1"/>
      <c r="BG88" s="1"/>
      <c r="BH88" s="4"/>
      <c r="BI88" s="3"/>
      <c r="BJ88" s="7"/>
      <c r="BK88" s="1"/>
      <c r="BL88" s="1"/>
      <c r="BM88" s="2"/>
      <c r="BN88" s="3"/>
      <c r="BO88" s="1"/>
      <c r="BP88" s="2"/>
      <c r="BQ88" s="3"/>
      <c r="BR88" s="1"/>
      <c r="BS88" s="2"/>
      <c r="BT88" s="6"/>
      <c r="BU88" s="278"/>
      <c r="BV88" s="272">
        <f t="shared" si="51"/>
        <v>0</v>
      </c>
      <c r="BW88" s="272">
        <f t="shared" si="52"/>
        <v>0</v>
      </c>
      <c r="BX88" s="282" t="e">
        <f t="shared" si="53"/>
        <v>#DIV/0!</v>
      </c>
      <c r="BY88" s="282" t="e">
        <f t="shared" si="54"/>
        <v>#DIV/0!</v>
      </c>
      <c r="BZ88" s="3"/>
      <c r="CA88" s="1"/>
      <c r="CB88" s="1"/>
      <c r="CC88" s="4"/>
      <c r="CD88" s="7"/>
      <c r="CE88" s="7"/>
      <c r="CF88" s="1" t="e">
        <f t="shared" si="55"/>
        <v>#N/A</v>
      </c>
      <c r="CG88" s="1">
        <f t="shared" si="56"/>
        <v>0</v>
      </c>
      <c r="CH88" s="1" t="e">
        <f t="shared" si="34"/>
        <v>#N/A</v>
      </c>
      <c r="CI88" s="1"/>
      <c r="CJ88" s="189" t="e">
        <f t="shared" si="57"/>
        <v>#N/A</v>
      </c>
      <c r="CK88" s="3"/>
      <c r="CL88" s="7"/>
      <c r="CM88" s="1"/>
      <c r="CN88" s="2">
        <v>109</v>
      </c>
      <c r="CO88" s="2">
        <f t="shared" si="36"/>
        <v>0</v>
      </c>
      <c r="CP88" s="2">
        <f t="shared" si="37"/>
        <v>0</v>
      </c>
      <c r="CQ88" s="190" t="e">
        <f t="shared" si="38"/>
        <v>#DIV/0!</v>
      </c>
      <c r="CR88" s="8"/>
      <c r="CS88" s="8"/>
      <c r="CT88" s="8"/>
      <c r="CU88" s="6"/>
      <c r="CV88" s="6"/>
      <c r="CW88" s="6"/>
      <c r="CX88" s="3"/>
      <c r="CY88" s="2"/>
      <c r="CZ88" s="212" t="e">
        <f t="shared" si="41"/>
        <v>#DIV/0!</v>
      </c>
      <c r="DA88" s="212" t="e">
        <f t="shared" si="42"/>
        <v>#DIV/0!</v>
      </c>
      <c r="DB88" s="3"/>
      <c r="DC88" s="2"/>
      <c r="DD88" s="3"/>
      <c r="DE88" s="2"/>
      <c r="DF88" s="8"/>
      <c r="DG88" s="3"/>
      <c r="DH88" s="2"/>
      <c r="DI88" s="8"/>
      <c r="DJ88" s="3"/>
      <c r="DK88" s="1"/>
      <c r="DL88" s="212" t="e">
        <f t="shared" si="58"/>
        <v>#DIV/0!</v>
      </c>
      <c r="DM88" s="212" t="e">
        <f t="shared" si="43"/>
        <v>#DIV/0!</v>
      </c>
      <c r="DN88" s="303"/>
      <c r="DO88" s="212"/>
      <c r="DP88" s="3"/>
      <c r="DQ88" s="2"/>
      <c r="DR88" s="3"/>
      <c r="DS88" s="2"/>
      <c r="DT88" s="155"/>
      <c r="DU88" s="156"/>
      <c r="DV88" s="155"/>
      <c r="DW88" s="157"/>
      <c r="DX88" s="348">
        <f t="shared" si="59"/>
        <v>0</v>
      </c>
      <c r="DY88" s="349" t="e">
        <f t="shared" si="44"/>
        <v>#DIV/0!</v>
      </c>
      <c r="DZ88" s="240" t="e">
        <f t="shared" si="45"/>
        <v>#DIV/0!</v>
      </c>
      <c r="EA88" s="1"/>
      <c r="EB88" s="19" t="e">
        <f t="shared" si="46"/>
        <v>#DIV/0!</v>
      </c>
      <c r="EC88" s="350" t="e">
        <f t="shared" si="47"/>
        <v>#DIV/0!</v>
      </c>
      <c r="ED88" s="4"/>
      <c r="EE88" s="117"/>
    </row>
    <row r="89" spans="1:135" s="121" customFormat="1" ht="20.100000000000001" hidden="1" customHeight="1">
      <c r="A89" s="162">
        <v>42236</v>
      </c>
      <c r="B89" s="229">
        <v>0.875000000000001</v>
      </c>
      <c r="C89" s="15">
        <v>1</v>
      </c>
      <c r="D89" s="9" t="s">
        <v>131</v>
      </c>
      <c r="E89" s="9" t="s">
        <v>135</v>
      </c>
      <c r="F89" s="9" t="s">
        <v>138</v>
      </c>
      <c r="G89" s="12" t="s">
        <v>147</v>
      </c>
      <c r="H89" s="11" t="s">
        <v>172</v>
      </c>
      <c r="I89" s="9">
        <v>16.5</v>
      </c>
      <c r="J89" s="9" t="s">
        <v>268</v>
      </c>
      <c r="K89" s="20">
        <v>16</v>
      </c>
      <c r="L89" s="9" t="s">
        <v>190</v>
      </c>
      <c r="M89" s="9">
        <v>84</v>
      </c>
      <c r="N89" s="9">
        <v>2700</v>
      </c>
      <c r="O89" s="298"/>
      <c r="P89" s="9">
        <v>1260</v>
      </c>
      <c r="Q89" s="24">
        <f t="shared" si="39"/>
        <v>1058.3999999999999</v>
      </c>
      <c r="R89" s="119">
        <f t="shared" si="48"/>
        <v>2.9862755999999995</v>
      </c>
      <c r="S89" s="18">
        <f t="shared" si="40"/>
        <v>2.8291031999999996</v>
      </c>
      <c r="T89" s="11">
        <v>826</v>
      </c>
      <c r="U89" s="9">
        <v>1006</v>
      </c>
      <c r="V89" s="9">
        <v>0.96399999999999997</v>
      </c>
      <c r="W89" s="24">
        <f t="shared" si="49"/>
        <v>1214.6399999999999</v>
      </c>
      <c r="X89" s="9">
        <v>10.3</v>
      </c>
      <c r="Y89" s="9">
        <v>205</v>
      </c>
      <c r="Z89" s="9">
        <v>20</v>
      </c>
      <c r="AA89" s="9">
        <v>20</v>
      </c>
      <c r="AB89" s="12">
        <v>5.9</v>
      </c>
      <c r="AC89" s="15">
        <v>3.9</v>
      </c>
      <c r="AD89" s="200">
        <v>-24</v>
      </c>
      <c r="AE89" s="200">
        <v>-26</v>
      </c>
      <c r="AF89" s="200">
        <v>-24</v>
      </c>
      <c r="AG89" s="200">
        <v>-25</v>
      </c>
      <c r="AH89" s="241">
        <f t="shared" si="60"/>
        <v>-99</v>
      </c>
      <c r="AI89" s="239">
        <f t="shared" si="61"/>
        <v>1</v>
      </c>
      <c r="AJ89" s="9">
        <v>100</v>
      </c>
      <c r="AK89" s="9">
        <v>100</v>
      </c>
      <c r="AL89" s="9">
        <v>100</v>
      </c>
      <c r="AM89" s="9">
        <v>100</v>
      </c>
      <c r="AN89" s="9">
        <v>4.5999999999999996</v>
      </c>
      <c r="AO89" s="9">
        <v>0</v>
      </c>
      <c r="AP89" s="11">
        <v>2100</v>
      </c>
      <c r="AQ89" s="15">
        <v>1300</v>
      </c>
      <c r="AR89" s="24">
        <f t="shared" si="35"/>
        <v>800</v>
      </c>
      <c r="AS89" s="271">
        <f t="shared" si="50"/>
        <v>0.38095238095238093</v>
      </c>
      <c r="AT89" s="9">
        <v>62</v>
      </c>
      <c r="AU89" s="9">
        <v>80</v>
      </c>
      <c r="AV89" s="15">
        <v>4.3</v>
      </c>
      <c r="AW89" s="9">
        <v>430</v>
      </c>
      <c r="AX89" s="9">
        <v>640</v>
      </c>
      <c r="AY89" s="10">
        <v>40</v>
      </c>
      <c r="AZ89" s="11">
        <v>355</v>
      </c>
      <c r="BA89" s="10">
        <v>65</v>
      </c>
      <c r="BB89" s="11"/>
      <c r="BC89" s="12"/>
      <c r="BD89" s="11">
        <v>4620</v>
      </c>
      <c r="BE89" s="9">
        <v>35</v>
      </c>
      <c r="BF89" s="9">
        <v>20</v>
      </c>
      <c r="BG89" s="9">
        <v>2</v>
      </c>
      <c r="BH89" s="12">
        <v>97</v>
      </c>
      <c r="BI89" s="11">
        <v>420</v>
      </c>
      <c r="BJ89" s="15">
        <v>100</v>
      </c>
      <c r="BK89" s="9">
        <v>1650</v>
      </c>
      <c r="BL89" s="9">
        <v>144</v>
      </c>
      <c r="BM89" s="10">
        <v>116</v>
      </c>
      <c r="BN89" s="11">
        <v>330</v>
      </c>
      <c r="BO89" s="9">
        <v>1213</v>
      </c>
      <c r="BP89" s="10">
        <v>116</v>
      </c>
      <c r="BQ89" s="11">
        <v>320</v>
      </c>
      <c r="BR89" s="9">
        <v>1178</v>
      </c>
      <c r="BS89" s="10">
        <v>90</v>
      </c>
      <c r="BT89" s="14">
        <v>1100</v>
      </c>
      <c r="BU89" s="279">
        <v>311</v>
      </c>
      <c r="BV89" s="273">
        <f t="shared" si="51"/>
        <v>0.65</v>
      </c>
      <c r="BW89" s="273">
        <f t="shared" si="52"/>
        <v>0.53846153846153844</v>
      </c>
      <c r="BX89" s="283">
        <f t="shared" si="53"/>
        <v>0.54692556634304212</v>
      </c>
      <c r="BY89" s="283">
        <f t="shared" si="54"/>
        <v>0.45307443365695793</v>
      </c>
      <c r="BZ89" s="11">
        <v>3</v>
      </c>
      <c r="CA89" s="9">
        <v>3</v>
      </c>
      <c r="CB89" s="9">
        <v>27</v>
      </c>
      <c r="CC89" s="12">
        <v>1.8</v>
      </c>
      <c r="CD89" s="15" t="s">
        <v>163</v>
      </c>
      <c r="CE89" s="15">
        <v>46</v>
      </c>
      <c r="CF89" s="9">
        <f t="shared" si="55"/>
        <v>15.6</v>
      </c>
      <c r="CG89" s="9">
        <f t="shared" si="56"/>
        <v>4258.8</v>
      </c>
      <c r="CH89" s="9">
        <f t="shared" si="34"/>
        <v>5.6160000000000005</v>
      </c>
      <c r="CI89" s="9">
        <v>36</v>
      </c>
      <c r="CJ89" s="296">
        <f t="shared" si="57"/>
        <v>1.3186813186813187</v>
      </c>
      <c r="CK89" s="11" t="s">
        <v>165</v>
      </c>
      <c r="CL89" s="15">
        <v>12</v>
      </c>
      <c r="CM89" s="9">
        <v>16</v>
      </c>
      <c r="CN89" s="10">
        <v>109</v>
      </c>
      <c r="CO89" s="10">
        <f t="shared" si="36"/>
        <v>4258.8</v>
      </c>
      <c r="CP89" s="10">
        <f t="shared" si="37"/>
        <v>17.440000000000001</v>
      </c>
      <c r="CQ89" s="191">
        <f t="shared" si="38"/>
        <v>4.0950502488964027</v>
      </c>
      <c r="CR89" s="16">
        <v>41</v>
      </c>
      <c r="CS89" s="16">
        <v>2.2000000000000002</v>
      </c>
      <c r="CT89" s="16">
        <v>201</v>
      </c>
      <c r="CU89" s="14">
        <v>26</v>
      </c>
      <c r="CV89" s="14">
        <v>51</v>
      </c>
      <c r="CW89" s="14">
        <v>10</v>
      </c>
      <c r="CX89" s="11" t="s">
        <v>203</v>
      </c>
      <c r="CY89" s="10">
        <v>2000</v>
      </c>
      <c r="CZ89" s="213">
        <f t="shared" si="41"/>
        <v>669.73054998674615</v>
      </c>
      <c r="DA89" s="213">
        <f t="shared" si="42"/>
        <v>706.93780276378754</v>
      </c>
      <c r="DB89" s="11"/>
      <c r="DC89" s="10"/>
      <c r="DD89" s="11" t="s">
        <v>168</v>
      </c>
      <c r="DE89" s="10">
        <v>16.7</v>
      </c>
      <c r="DF89" s="16">
        <v>20</v>
      </c>
      <c r="DG89" s="11" t="s">
        <v>184</v>
      </c>
      <c r="DH89" s="10">
        <v>5.9</v>
      </c>
      <c r="DI89" s="16">
        <v>20</v>
      </c>
      <c r="DJ89" s="11"/>
      <c r="DK89" s="9"/>
      <c r="DL89" s="213">
        <f t="shared" si="58"/>
        <v>0</v>
      </c>
      <c r="DM89" s="213">
        <f t="shared" si="43"/>
        <v>0</v>
      </c>
      <c r="DN89" s="304"/>
      <c r="DO89" s="213"/>
      <c r="DP89" s="11"/>
      <c r="DQ89" s="10"/>
      <c r="DR89" s="11"/>
      <c r="DS89" s="10"/>
      <c r="DT89" s="158"/>
      <c r="DU89" s="159"/>
      <c r="DV89" s="158"/>
      <c r="DW89" s="160"/>
      <c r="DX89" s="351">
        <f t="shared" si="59"/>
        <v>206</v>
      </c>
      <c r="DY89" s="352">
        <f t="shared" si="44"/>
        <v>68.982246648634856</v>
      </c>
      <c r="DZ89" s="241">
        <f t="shared" si="45"/>
        <v>72.814593684670115</v>
      </c>
      <c r="EA89" s="9"/>
      <c r="EB89" s="20">
        <f t="shared" si="46"/>
        <v>0</v>
      </c>
      <c r="EC89" s="353">
        <f t="shared" si="47"/>
        <v>0</v>
      </c>
      <c r="ED89" s="12"/>
      <c r="EE89" s="120"/>
    </row>
    <row r="90" spans="1:135" s="121" customFormat="1" ht="20.100000000000001" hidden="1" customHeight="1">
      <c r="A90" s="162">
        <v>42236</v>
      </c>
      <c r="B90" s="229">
        <v>1.1875</v>
      </c>
      <c r="C90" s="15">
        <v>1</v>
      </c>
      <c r="D90" s="9" t="s">
        <v>131</v>
      </c>
      <c r="E90" s="9" t="s">
        <v>135</v>
      </c>
      <c r="F90" s="9" t="s">
        <v>138</v>
      </c>
      <c r="G90" s="12" t="s">
        <v>147</v>
      </c>
      <c r="H90" s="11" t="s">
        <v>172</v>
      </c>
      <c r="I90" s="9">
        <v>16</v>
      </c>
      <c r="J90" s="9" t="s">
        <v>205</v>
      </c>
      <c r="K90" s="20">
        <v>16</v>
      </c>
      <c r="L90" s="9" t="s">
        <v>190</v>
      </c>
      <c r="M90" s="9">
        <v>84</v>
      </c>
      <c r="N90" s="9">
        <v>2700</v>
      </c>
      <c r="O90" s="298"/>
      <c r="P90" s="9">
        <v>1260</v>
      </c>
      <c r="Q90" s="24">
        <f t="shared" si="39"/>
        <v>1058.3999999999999</v>
      </c>
      <c r="R90" s="119">
        <f t="shared" si="48"/>
        <v>2.8957823999999994</v>
      </c>
      <c r="S90" s="18">
        <f t="shared" si="40"/>
        <v>2.7433727999999995</v>
      </c>
      <c r="T90" s="11">
        <v>825</v>
      </c>
      <c r="U90" s="9">
        <v>1006</v>
      </c>
      <c r="V90" s="9">
        <v>0.96299999999999997</v>
      </c>
      <c r="W90" s="24">
        <f t="shared" si="49"/>
        <v>1213.3799999999999</v>
      </c>
      <c r="X90" s="9">
        <v>10.3</v>
      </c>
      <c r="Y90" s="9">
        <v>205</v>
      </c>
      <c r="Z90" s="9">
        <v>20</v>
      </c>
      <c r="AA90" s="9">
        <v>20</v>
      </c>
      <c r="AB90" s="12">
        <v>5.9</v>
      </c>
      <c r="AC90" s="15">
        <v>3.8</v>
      </c>
      <c r="AD90" s="200">
        <v>-24</v>
      </c>
      <c r="AE90" s="200">
        <v>-26</v>
      </c>
      <c r="AF90" s="200">
        <v>-24</v>
      </c>
      <c r="AG90" s="200">
        <v>-25</v>
      </c>
      <c r="AH90" s="241">
        <f t="shared" si="60"/>
        <v>-99</v>
      </c>
      <c r="AI90" s="239">
        <f t="shared" si="61"/>
        <v>0</v>
      </c>
      <c r="AJ90" s="9">
        <v>100</v>
      </c>
      <c r="AK90" s="9">
        <v>100</v>
      </c>
      <c r="AL90" s="9">
        <v>100</v>
      </c>
      <c r="AM90" s="9">
        <v>100</v>
      </c>
      <c r="AN90" s="9">
        <v>4.7</v>
      </c>
      <c r="AO90" s="9">
        <v>0</v>
      </c>
      <c r="AP90" s="11">
        <v>2000</v>
      </c>
      <c r="AQ90" s="15">
        <v>1285</v>
      </c>
      <c r="AR90" s="24">
        <f t="shared" si="35"/>
        <v>715</v>
      </c>
      <c r="AS90" s="271">
        <f t="shared" si="50"/>
        <v>0.35749999999999998</v>
      </c>
      <c r="AT90" s="9">
        <v>61</v>
      </c>
      <c r="AU90" s="9">
        <v>80</v>
      </c>
      <c r="AV90" s="15">
        <v>4.3</v>
      </c>
      <c r="AW90" s="9">
        <v>400</v>
      </c>
      <c r="AX90" s="9">
        <v>630</v>
      </c>
      <c r="AY90" s="10">
        <v>40</v>
      </c>
      <c r="AZ90" s="11">
        <v>355</v>
      </c>
      <c r="BA90" s="10">
        <v>65</v>
      </c>
      <c r="BB90" s="11"/>
      <c r="BC90" s="12"/>
      <c r="BD90" s="11">
        <v>4550</v>
      </c>
      <c r="BE90" s="9">
        <v>35</v>
      </c>
      <c r="BF90" s="9">
        <v>20</v>
      </c>
      <c r="BG90" s="9">
        <v>1.5</v>
      </c>
      <c r="BH90" s="12">
        <v>97</v>
      </c>
      <c r="BI90" s="11">
        <v>400</v>
      </c>
      <c r="BJ90" s="15">
        <v>100</v>
      </c>
      <c r="BK90" s="9">
        <v>1650</v>
      </c>
      <c r="BL90" s="9">
        <v>142</v>
      </c>
      <c r="BM90" s="10">
        <v>121</v>
      </c>
      <c r="BN90" s="11">
        <v>327</v>
      </c>
      <c r="BO90" s="9">
        <v>1207</v>
      </c>
      <c r="BP90" s="10">
        <v>119</v>
      </c>
      <c r="BQ90" s="11">
        <v>315</v>
      </c>
      <c r="BR90" s="9">
        <v>1159</v>
      </c>
      <c r="BS90" s="10">
        <v>90</v>
      </c>
      <c r="BT90" s="14">
        <v>1100</v>
      </c>
      <c r="BU90" s="279">
        <v>294</v>
      </c>
      <c r="BV90" s="273">
        <f t="shared" si="51"/>
        <v>0.64200000000000002</v>
      </c>
      <c r="BW90" s="273">
        <f t="shared" si="52"/>
        <v>0.51282051282051277</v>
      </c>
      <c r="BX90" s="283">
        <f t="shared" si="53"/>
        <v>0.55593054753763493</v>
      </c>
      <c r="BY90" s="283">
        <f t="shared" si="54"/>
        <v>0.44406945246236512</v>
      </c>
      <c r="BZ90" s="11">
        <v>3</v>
      </c>
      <c r="CA90" s="9">
        <v>3</v>
      </c>
      <c r="CB90" s="9">
        <v>27</v>
      </c>
      <c r="CC90" s="12">
        <v>1.8</v>
      </c>
      <c r="CD90" s="15" t="s">
        <v>163</v>
      </c>
      <c r="CE90" s="15">
        <v>42</v>
      </c>
      <c r="CF90" s="9">
        <f t="shared" si="55"/>
        <v>15.6</v>
      </c>
      <c r="CG90" s="9">
        <f t="shared" si="56"/>
        <v>4258.8</v>
      </c>
      <c r="CH90" s="9">
        <f t="shared" si="34"/>
        <v>5.3039999999999994</v>
      </c>
      <c r="CI90" s="9">
        <v>34</v>
      </c>
      <c r="CJ90" s="296">
        <f t="shared" si="57"/>
        <v>1.2454212454212452</v>
      </c>
      <c r="CK90" s="11" t="s">
        <v>165</v>
      </c>
      <c r="CL90" s="15">
        <v>21</v>
      </c>
      <c r="CM90" s="9">
        <v>33</v>
      </c>
      <c r="CN90" s="10">
        <v>109</v>
      </c>
      <c r="CO90" s="10">
        <f t="shared" si="36"/>
        <v>4258.8</v>
      </c>
      <c r="CP90" s="10">
        <f t="shared" si="37"/>
        <v>35.97</v>
      </c>
      <c r="CQ90" s="191">
        <f t="shared" si="38"/>
        <v>8.4460411383488303</v>
      </c>
      <c r="CR90" s="16">
        <v>40</v>
      </c>
      <c r="CS90" s="16">
        <v>2.2000000000000002</v>
      </c>
      <c r="CT90" s="16">
        <v>200</v>
      </c>
      <c r="CU90" s="14">
        <v>25</v>
      </c>
      <c r="CV90" s="14">
        <v>52</v>
      </c>
      <c r="CW90" s="14">
        <v>10</v>
      </c>
      <c r="CX90" s="11" t="s">
        <v>203</v>
      </c>
      <c r="CY90" s="10">
        <v>2000</v>
      </c>
      <c r="CZ90" s="213">
        <f t="shared" si="41"/>
        <v>690.659629673832</v>
      </c>
      <c r="DA90" s="213">
        <f t="shared" si="42"/>
        <v>729.02960910015599</v>
      </c>
      <c r="DB90" s="11"/>
      <c r="DC90" s="10"/>
      <c r="DD90" s="11" t="s">
        <v>168</v>
      </c>
      <c r="DE90" s="10">
        <v>16.7</v>
      </c>
      <c r="DF90" s="16">
        <v>20</v>
      </c>
      <c r="DG90" s="11" t="s">
        <v>184</v>
      </c>
      <c r="DH90" s="10">
        <v>5.9</v>
      </c>
      <c r="DI90" s="16">
        <v>20</v>
      </c>
      <c r="DJ90" s="11"/>
      <c r="DK90" s="9"/>
      <c r="DL90" s="213">
        <f t="shared" si="58"/>
        <v>0</v>
      </c>
      <c r="DM90" s="213">
        <f t="shared" si="43"/>
        <v>0</v>
      </c>
      <c r="DN90" s="304"/>
      <c r="DO90" s="213"/>
      <c r="DP90" s="11"/>
      <c r="DQ90" s="10"/>
      <c r="DR90" s="11"/>
      <c r="DS90" s="10"/>
      <c r="DT90" s="158"/>
      <c r="DU90" s="159"/>
      <c r="DV90" s="158"/>
      <c r="DW90" s="160"/>
      <c r="DX90" s="351">
        <f t="shared" si="59"/>
        <v>209</v>
      </c>
      <c r="DY90" s="352">
        <f t="shared" si="44"/>
        <v>72.173931300915442</v>
      </c>
      <c r="DZ90" s="241">
        <f t="shared" si="45"/>
        <v>76.1835941509663</v>
      </c>
      <c r="EA90" s="9"/>
      <c r="EB90" s="20">
        <f t="shared" si="46"/>
        <v>0</v>
      </c>
      <c r="EC90" s="353">
        <f t="shared" si="47"/>
        <v>0</v>
      </c>
      <c r="ED90" s="12"/>
      <c r="EE90" s="120"/>
    </row>
    <row r="91" spans="1:135" s="118" customFormat="1" ht="20.100000000000001" hidden="1" customHeight="1">
      <c r="A91" s="161">
        <v>42237</v>
      </c>
      <c r="B91" s="228">
        <v>0.66981481481481486</v>
      </c>
      <c r="C91" s="7">
        <v>3</v>
      </c>
      <c r="D91" s="1" t="s">
        <v>130</v>
      </c>
      <c r="E91" s="1" t="s">
        <v>136</v>
      </c>
      <c r="F91" s="1" t="s">
        <v>141</v>
      </c>
      <c r="G91" s="4" t="s">
        <v>142</v>
      </c>
      <c r="H91" s="3" t="s">
        <v>172</v>
      </c>
      <c r="I91" s="1">
        <v>16.5</v>
      </c>
      <c r="J91" s="1" t="s">
        <v>219</v>
      </c>
      <c r="K91" s="19">
        <v>16.399999999999999</v>
      </c>
      <c r="L91" s="1" t="s">
        <v>190</v>
      </c>
      <c r="M91" s="1">
        <v>84</v>
      </c>
      <c r="N91" s="1">
        <v>2700</v>
      </c>
      <c r="O91" s="297"/>
      <c r="P91" s="1">
        <v>1450</v>
      </c>
      <c r="Q91" s="22">
        <f t="shared" si="39"/>
        <v>1212.1999999999998</v>
      </c>
      <c r="R91" s="116">
        <f t="shared" si="48"/>
        <v>3.4202222999999994</v>
      </c>
      <c r="S91" s="17">
        <f t="shared" si="40"/>
        <v>3.2402105999999997</v>
      </c>
      <c r="T91" s="3">
        <v>951.2</v>
      </c>
      <c r="U91" s="1">
        <v>1006</v>
      </c>
      <c r="V91" s="1">
        <v>0.96</v>
      </c>
      <c r="W91" s="22">
        <f t="shared" si="49"/>
        <v>1392</v>
      </c>
      <c r="X91" s="1">
        <v>10.7</v>
      </c>
      <c r="Y91" s="1">
        <v>269</v>
      </c>
      <c r="Z91" s="1">
        <v>20</v>
      </c>
      <c r="AA91" s="1">
        <v>20</v>
      </c>
      <c r="AB91" s="4">
        <v>6</v>
      </c>
      <c r="AC91" s="7">
        <v>3.6</v>
      </c>
      <c r="AD91" s="199">
        <v>-24</v>
      </c>
      <c r="AE91" s="199">
        <v>-24</v>
      </c>
      <c r="AF91" s="199">
        <v>-24</v>
      </c>
      <c r="AG91" s="199">
        <v>-25</v>
      </c>
      <c r="AH91" s="240">
        <f t="shared" si="60"/>
        <v>-97</v>
      </c>
      <c r="AI91" s="237">
        <f t="shared" si="61"/>
        <v>-2.0618556701030927E-2</v>
      </c>
      <c r="AJ91" s="1">
        <v>100</v>
      </c>
      <c r="AK91" s="1">
        <v>100</v>
      </c>
      <c r="AL91" s="1">
        <v>100</v>
      </c>
      <c r="AM91" s="1">
        <v>100</v>
      </c>
      <c r="AN91" s="1">
        <v>4.5999999999999996</v>
      </c>
      <c r="AO91" s="1">
        <v>5</v>
      </c>
      <c r="AP91" s="3">
        <v>1935</v>
      </c>
      <c r="AQ91" s="7">
        <v>1459</v>
      </c>
      <c r="AR91" s="22">
        <f t="shared" si="35"/>
        <v>476</v>
      </c>
      <c r="AS91" s="270">
        <f t="shared" si="50"/>
        <v>0.24599483204134368</v>
      </c>
      <c r="AT91" s="1">
        <v>66</v>
      </c>
      <c r="AU91" s="1">
        <v>80</v>
      </c>
      <c r="AV91" s="7">
        <v>4.3</v>
      </c>
      <c r="AW91" s="1">
        <v>436</v>
      </c>
      <c r="AX91" s="1">
        <v>803</v>
      </c>
      <c r="AY91" s="2">
        <v>35</v>
      </c>
      <c r="AZ91" s="3">
        <v>340</v>
      </c>
      <c r="BA91" s="2">
        <v>58</v>
      </c>
      <c r="BB91" s="3"/>
      <c r="BC91" s="4"/>
      <c r="BD91" s="3">
        <v>4781</v>
      </c>
      <c r="BE91" s="1">
        <v>35</v>
      </c>
      <c r="BF91" s="1">
        <v>20</v>
      </c>
      <c r="BG91" s="1">
        <v>2</v>
      </c>
      <c r="BH91" s="4">
        <v>96</v>
      </c>
      <c r="BI91" s="3">
        <v>400</v>
      </c>
      <c r="BJ91" s="7">
        <v>102</v>
      </c>
      <c r="BK91" s="1">
        <v>1663</v>
      </c>
      <c r="BL91" s="1">
        <v>142</v>
      </c>
      <c r="BM91" s="2">
        <v>123</v>
      </c>
      <c r="BN91" s="3">
        <v>380</v>
      </c>
      <c r="BO91" s="1">
        <v>1415</v>
      </c>
      <c r="BP91" s="2">
        <v>152</v>
      </c>
      <c r="BQ91" s="3">
        <v>370</v>
      </c>
      <c r="BR91" s="1">
        <v>1372</v>
      </c>
      <c r="BS91" s="2">
        <v>131</v>
      </c>
      <c r="BT91" s="6">
        <v>1100</v>
      </c>
      <c r="BU91" s="278">
        <v>422</v>
      </c>
      <c r="BV91" s="272">
        <f t="shared" si="51"/>
        <v>0.75</v>
      </c>
      <c r="BW91" s="272">
        <f t="shared" si="52"/>
        <v>0.51282051282051277</v>
      </c>
      <c r="BX91" s="282">
        <f t="shared" si="53"/>
        <v>0.59390862944162437</v>
      </c>
      <c r="BY91" s="282">
        <f t="shared" si="54"/>
        <v>0.40609137055837563</v>
      </c>
      <c r="BZ91" s="3">
        <v>3</v>
      </c>
      <c r="CA91" s="1">
        <v>3.5</v>
      </c>
      <c r="CB91" s="1">
        <v>29</v>
      </c>
      <c r="CC91" s="4">
        <v>1.8</v>
      </c>
      <c r="CD91" s="7" t="s">
        <v>163</v>
      </c>
      <c r="CE91" s="7">
        <v>67</v>
      </c>
      <c r="CF91" s="1">
        <f t="shared" si="55"/>
        <v>15.6</v>
      </c>
      <c r="CG91" s="1">
        <f t="shared" si="56"/>
        <v>4901</v>
      </c>
      <c r="CH91" s="1">
        <f t="shared" si="34"/>
        <v>8.8919999999999995</v>
      </c>
      <c r="CI91" s="1">
        <v>57</v>
      </c>
      <c r="CJ91" s="189">
        <f t="shared" si="57"/>
        <v>1.8143236074270555</v>
      </c>
      <c r="CK91" s="3" t="s">
        <v>165</v>
      </c>
      <c r="CL91" s="7">
        <v>25</v>
      </c>
      <c r="CM91" s="1">
        <v>36</v>
      </c>
      <c r="CN91" s="2">
        <v>109</v>
      </c>
      <c r="CO91" s="2">
        <f t="shared" si="36"/>
        <v>4901</v>
      </c>
      <c r="CP91" s="2">
        <f t="shared" si="37"/>
        <v>39.24</v>
      </c>
      <c r="CQ91" s="190">
        <f t="shared" si="38"/>
        <v>8.0065292797388299</v>
      </c>
      <c r="CR91" s="8">
        <v>40</v>
      </c>
      <c r="CS91" s="8">
        <v>2.2000000000000002</v>
      </c>
      <c r="CT91" s="8">
        <v>200</v>
      </c>
      <c r="CU91" s="6">
        <v>26</v>
      </c>
      <c r="CV91" s="6">
        <v>52</v>
      </c>
      <c r="CW91" s="6">
        <v>0</v>
      </c>
      <c r="CX91" s="3" t="s">
        <v>203</v>
      </c>
      <c r="CY91" s="2">
        <v>200</v>
      </c>
      <c r="CZ91" s="212">
        <f t="shared" si="41"/>
        <v>58.475731241212024</v>
      </c>
      <c r="DA91" s="212">
        <f t="shared" si="42"/>
        <v>61.724382976834903</v>
      </c>
      <c r="DB91" s="3"/>
      <c r="DC91" s="2"/>
      <c r="DD91" s="3" t="s">
        <v>168</v>
      </c>
      <c r="DE91" s="2">
        <v>16.7</v>
      </c>
      <c r="DF91" s="8">
        <v>20</v>
      </c>
      <c r="DG91" s="3" t="s">
        <v>184</v>
      </c>
      <c r="DH91" s="2">
        <v>5.9</v>
      </c>
      <c r="DI91" s="8">
        <v>20</v>
      </c>
      <c r="DJ91" s="3"/>
      <c r="DK91" s="1"/>
      <c r="DL91" s="212">
        <f t="shared" si="58"/>
        <v>0</v>
      </c>
      <c r="DM91" s="212">
        <f t="shared" si="43"/>
        <v>0</v>
      </c>
      <c r="DN91" s="303"/>
      <c r="DO91" s="212"/>
      <c r="DP91" s="3"/>
      <c r="DQ91" s="2"/>
      <c r="DR91" s="3"/>
      <c r="DS91" s="2"/>
      <c r="DT91" s="155"/>
      <c r="DU91" s="156"/>
      <c r="DV91" s="155"/>
      <c r="DW91" s="157"/>
      <c r="DX91" s="348">
        <f t="shared" si="59"/>
        <v>283</v>
      </c>
      <c r="DY91" s="349">
        <f t="shared" si="44"/>
        <v>82.743159706315012</v>
      </c>
      <c r="DZ91" s="240">
        <f t="shared" si="45"/>
        <v>87.340001912221396</v>
      </c>
      <c r="EA91" s="1">
        <v>3.9</v>
      </c>
      <c r="EB91" s="19">
        <f t="shared" si="46"/>
        <v>1.1402767592036345</v>
      </c>
      <c r="EC91" s="350">
        <f t="shared" si="47"/>
        <v>1.2036254680482807</v>
      </c>
      <c r="ED91" s="4">
        <v>286</v>
      </c>
      <c r="EE91" s="117"/>
    </row>
    <row r="92" spans="1:135" s="118" customFormat="1" ht="20.100000000000001" hidden="1" customHeight="1">
      <c r="A92" s="161">
        <v>42237</v>
      </c>
      <c r="B92" s="228"/>
      <c r="C92" s="7">
        <v>3</v>
      </c>
      <c r="D92" s="1"/>
      <c r="E92" s="1"/>
      <c r="F92" s="1"/>
      <c r="G92" s="4"/>
      <c r="H92" s="3"/>
      <c r="I92" s="1"/>
      <c r="J92" s="1"/>
      <c r="K92" s="19"/>
      <c r="L92" s="1"/>
      <c r="M92" s="1"/>
      <c r="N92" s="1"/>
      <c r="O92" s="297"/>
      <c r="P92" s="1"/>
      <c r="Q92" s="22">
        <f t="shared" si="39"/>
        <v>0</v>
      </c>
      <c r="R92" s="116">
        <f t="shared" si="48"/>
        <v>0</v>
      </c>
      <c r="S92" s="17">
        <f t="shared" si="40"/>
        <v>0</v>
      </c>
      <c r="T92" s="3"/>
      <c r="U92" s="1"/>
      <c r="V92" s="1"/>
      <c r="W92" s="22">
        <f t="shared" si="49"/>
        <v>0</v>
      </c>
      <c r="X92" s="1"/>
      <c r="Y92" s="1"/>
      <c r="Z92" s="1"/>
      <c r="AA92" s="1"/>
      <c r="AB92" s="4"/>
      <c r="AC92" s="7"/>
      <c r="AD92" s="199"/>
      <c r="AE92" s="199"/>
      <c r="AF92" s="199"/>
      <c r="AG92" s="199"/>
      <c r="AH92" s="240">
        <f t="shared" si="60"/>
        <v>0</v>
      </c>
      <c r="AI92" s="237" t="e">
        <f t="shared" si="61"/>
        <v>#DIV/0!</v>
      </c>
      <c r="AJ92" s="1"/>
      <c r="AK92" s="1"/>
      <c r="AL92" s="1"/>
      <c r="AM92" s="1"/>
      <c r="AN92" s="1"/>
      <c r="AO92" s="1"/>
      <c r="AP92" s="3"/>
      <c r="AQ92" s="7"/>
      <c r="AR92" s="22">
        <f t="shared" si="35"/>
        <v>0</v>
      </c>
      <c r="AS92" s="270" t="e">
        <f t="shared" si="50"/>
        <v>#DIV/0!</v>
      </c>
      <c r="AT92" s="1"/>
      <c r="AU92" s="1"/>
      <c r="AV92" s="7"/>
      <c r="AW92" s="1"/>
      <c r="AX92" s="1"/>
      <c r="AY92" s="2"/>
      <c r="AZ92" s="3"/>
      <c r="BA92" s="2"/>
      <c r="BB92" s="3"/>
      <c r="BC92" s="4"/>
      <c r="BD92" s="3"/>
      <c r="BE92" s="1"/>
      <c r="BF92" s="1"/>
      <c r="BG92" s="1"/>
      <c r="BH92" s="4"/>
      <c r="BI92" s="3"/>
      <c r="BJ92" s="7"/>
      <c r="BK92" s="1"/>
      <c r="BL92" s="1"/>
      <c r="BM92" s="2"/>
      <c r="BN92" s="3"/>
      <c r="BO92" s="1"/>
      <c r="BP92" s="2"/>
      <c r="BQ92" s="3"/>
      <c r="BR92" s="1"/>
      <c r="BS92" s="2"/>
      <c r="BT92" s="6"/>
      <c r="BU92" s="278"/>
      <c r="BV92" s="272">
        <f t="shared" si="51"/>
        <v>0</v>
      </c>
      <c r="BW92" s="272">
        <f t="shared" si="52"/>
        <v>0</v>
      </c>
      <c r="BX92" s="282" t="e">
        <f t="shared" si="53"/>
        <v>#DIV/0!</v>
      </c>
      <c r="BY92" s="282" t="e">
        <f t="shared" si="54"/>
        <v>#DIV/0!</v>
      </c>
      <c r="BZ92" s="3"/>
      <c r="CA92" s="1"/>
      <c r="CB92" s="1"/>
      <c r="CC92" s="4"/>
      <c r="CD92" s="7"/>
      <c r="CE92" s="7"/>
      <c r="CF92" s="1" t="e">
        <f t="shared" si="55"/>
        <v>#N/A</v>
      </c>
      <c r="CG92" s="1">
        <f t="shared" si="56"/>
        <v>0</v>
      </c>
      <c r="CH92" s="1" t="e">
        <f t="shared" si="34"/>
        <v>#N/A</v>
      </c>
      <c r="CI92" s="1"/>
      <c r="CJ92" s="189" t="e">
        <f t="shared" si="57"/>
        <v>#N/A</v>
      </c>
      <c r="CK92" s="3"/>
      <c r="CL92" s="7"/>
      <c r="CM92" s="1"/>
      <c r="CN92" s="2">
        <v>109</v>
      </c>
      <c r="CO92" s="2">
        <f t="shared" si="36"/>
        <v>0</v>
      </c>
      <c r="CP92" s="2">
        <f t="shared" si="37"/>
        <v>0</v>
      </c>
      <c r="CQ92" s="190" t="e">
        <f t="shared" si="38"/>
        <v>#DIV/0!</v>
      </c>
      <c r="CR92" s="8"/>
      <c r="CS92" s="8"/>
      <c r="CT92" s="8"/>
      <c r="CU92" s="6"/>
      <c r="CV92" s="6"/>
      <c r="CW92" s="6"/>
      <c r="CX92" s="3"/>
      <c r="CY92" s="2"/>
      <c r="CZ92" s="212" t="e">
        <f t="shared" si="41"/>
        <v>#DIV/0!</v>
      </c>
      <c r="DA92" s="212" t="e">
        <f t="shared" si="42"/>
        <v>#DIV/0!</v>
      </c>
      <c r="DB92" s="3"/>
      <c r="DC92" s="2"/>
      <c r="DD92" s="3"/>
      <c r="DE92" s="2"/>
      <c r="DF92" s="8"/>
      <c r="DG92" s="3"/>
      <c r="DH92" s="2"/>
      <c r="DI92" s="8"/>
      <c r="DJ92" s="3"/>
      <c r="DK92" s="1"/>
      <c r="DL92" s="212" t="e">
        <f t="shared" si="58"/>
        <v>#DIV/0!</v>
      </c>
      <c r="DM92" s="212" t="e">
        <f t="shared" si="43"/>
        <v>#DIV/0!</v>
      </c>
      <c r="DN92" s="303"/>
      <c r="DO92" s="212"/>
      <c r="DP92" s="3"/>
      <c r="DQ92" s="2"/>
      <c r="DR92" s="3"/>
      <c r="DS92" s="2"/>
      <c r="DT92" s="155"/>
      <c r="DU92" s="156"/>
      <c r="DV92" s="155"/>
      <c r="DW92" s="157"/>
      <c r="DX92" s="348">
        <f t="shared" si="59"/>
        <v>0</v>
      </c>
      <c r="DY92" s="349" t="e">
        <f t="shared" si="44"/>
        <v>#DIV/0!</v>
      </c>
      <c r="DZ92" s="240" t="e">
        <f t="shared" si="45"/>
        <v>#DIV/0!</v>
      </c>
      <c r="EA92" s="1"/>
      <c r="EB92" s="19" t="e">
        <f t="shared" si="46"/>
        <v>#DIV/0!</v>
      </c>
      <c r="EC92" s="350" t="e">
        <f t="shared" si="47"/>
        <v>#DIV/0!</v>
      </c>
      <c r="ED92" s="4"/>
      <c r="EE92" s="117"/>
    </row>
    <row r="93" spans="1:135" s="121" customFormat="1" ht="20.100000000000001" hidden="1" customHeight="1">
      <c r="A93" s="162">
        <v>42237</v>
      </c>
      <c r="B93" s="229">
        <v>0.93184027777777778</v>
      </c>
      <c r="C93" s="15">
        <v>2</v>
      </c>
      <c r="D93" s="9" t="s">
        <v>132</v>
      </c>
      <c r="E93" s="9" t="s">
        <v>134</v>
      </c>
      <c r="F93" s="9" t="s">
        <v>140</v>
      </c>
      <c r="G93" s="12" t="s">
        <v>145</v>
      </c>
      <c r="H93" s="11" t="s">
        <v>172</v>
      </c>
      <c r="I93" s="9">
        <v>16</v>
      </c>
      <c r="J93" s="9" t="s">
        <v>204</v>
      </c>
      <c r="K93" s="20">
        <v>16.399999999999999</v>
      </c>
      <c r="L93" s="9" t="s">
        <v>190</v>
      </c>
      <c r="M93" s="9">
        <v>84</v>
      </c>
      <c r="N93" s="9">
        <v>2750</v>
      </c>
      <c r="O93" s="298"/>
      <c r="P93" s="9">
        <v>1460</v>
      </c>
      <c r="Q93" s="24">
        <f t="shared" si="39"/>
        <v>1220.56</v>
      </c>
      <c r="R93" s="119">
        <f t="shared" si="48"/>
        <v>3.33945216</v>
      </c>
      <c r="S93" s="18">
        <f t="shared" si="40"/>
        <v>3.2222784</v>
      </c>
      <c r="T93" s="11">
        <v>953</v>
      </c>
      <c r="U93" s="9">
        <v>1000</v>
      </c>
      <c r="V93" s="9">
        <v>0.95499999999999996</v>
      </c>
      <c r="W93" s="24">
        <f t="shared" si="49"/>
        <v>1394.3</v>
      </c>
      <c r="X93" s="9">
        <v>10.7</v>
      </c>
      <c r="Y93" s="9">
        <v>270</v>
      </c>
      <c r="Z93" s="9">
        <v>20</v>
      </c>
      <c r="AA93" s="9">
        <v>20</v>
      </c>
      <c r="AB93" s="12">
        <v>6</v>
      </c>
      <c r="AC93" s="15">
        <v>3.6</v>
      </c>
      <c r="AD93" s="200">
        <v>-23</v>
      </c>
      <c r="AE93" s="200">
        <v>-24</v>
      </c>
      <c r="AF93" s="200">
        <v>-24</v>
      </c>
      <c r="AG93" s="200">
        <v>-26</v>
      </c>
      <c r="AH93" s="241">
        <f t="shared" si="60"/>
        <v>-97</v>
      </c>
      <c r="AI93" s="239">
        <f t="shared" si="61"/>
        <v>1</v>
      </c>
      <c r="AJ93" s="9">
        <v>100</v>
      </c>
      <c r="AK93" s="9">
        <v>100</v>
      </c>
      <c r="AL93" s="9">
        <v>100</v>
      </c>
      <c r="AM93" s="9">
        <v>100</v>
      </c>
      <c r="AN93" s="9">
        <v>4.7</v>
      </c>
      <c r="AO93" s="9">
        <v>5</v>
      </c>
      <c r="AP93" s="11">
        <v>1650</v>
      </c>
      <c r="AQ93" s="15">
        <v>1460</v>
      </c>
      <c r="AR93" s="24">
        <f t="shared" si="35"/>
        <v>190</v>
      </c>
      <c r="AS93" s="271">
        <f t="shared" si="50"/>
        <v>0.11515151515151516</v>
      </c>
      <c r="AT93" s="9">
        <v>66</v>
      </c>
      <c r="AU93" s="9">
        <v>80</v>
      </c>
      <c r="AV93" s="15">
        <v>4.3</v>
      </c>
      <c r="AW93" s="9">
        <v>430</v>
      </c>
      <c r="AX93" s="9">
        <v>830</v>
      </c>
      <c r="AY93" s="10">
        <v>35</v>
      </c>
      <c r="AZ93" s="11">
        <v>348</v>
      </c>
      <c r="BA93" s="10">
        <v>60</v>
      </c>
      <c r="BB93" s="11">
        <v>0</v>
      </c>
      <c r="BC93" s="12">
        <v>0</v>
      </c>
      <c r="BD93" s="11">
        <v>6100</v>
      </c>
      <c r="BE93" s="9">
        <v>35</v>
      </c>
      <c r="BF93" s="9">
        <v>20</v>
      </c>
      <c r="BG93" s="9">
        <v>1.5</v>
      </c>
      <c r="BH93" s="12">
        <v>97</v>
      </c>
      <c r="BI93" s="11">
        <v>380</v>
      </c>
      <c r="BJ93" s="15">
        <v>100</v>
      </c>
      <c r="BK93" s="9">
        <v>1664</v>
      </c>
      <c r="BL93" s="9">
        <v>140</v>
      </c>
      <c r="BM93" s="10">
        <v>124</v>
      </c>
      <c r="BN93" s="11">
        <v>390</v>
      </c>
      <c r="BO93" s="9">
        <v>1470</v>
      </c>
      <c r="BP93" s="10">
        <v>168</v>
      </c>
      <c r="BQ93" s="11">
        <v>380</v>
      </c>
      <c r="BR93" s="9">
        <v>1427</v>
      </c>
      <c r="BS93" s="10">
        <v>140</v>
      </c>
      <c r="BT93" s="14">
        <v>1200</v>
      </c>
      <c r="BU93" s="279">
        <v>444</v>
      </c>
      <c r="BV93" s="273">
        <f t="shared" si="51"/>
        <v>0.77</v>
      </c>
      <c r="BW93" s="273">
        <f t="shared" si="52"/>
        <v>0.48717948717948717</v>
      </c>
      <c r="BX93" s="283">
        <f t="shared" si="53"/>
        <v>0.61248215378339788</v>
      </c>
      <c r="BY93" s="283">
        <f t="shared" si="54"/>
        <v>0.38751784621660207</v>
      </c>
      <c r="BZ93" s="11">
        <v>3</v>
      </c>
      <c r="CA93" s="9">
        <v>3.4</v>
      </c>
      <c r="CB93" s="9">
        <v>29</v>
      </c>
      <c r="CC93" s="12"/>
      <c r="CD93" s="15" t="s">
        <v>163</v>
      </c>
      <c r="CE93" s="15">
        <v>73</v>
      </c>
      <c r="CF93" s="9">
        <f t="shared" si="55"/>
        <v>15.6</v>
      </c>
      <c r="CG93" s="9">
        <f t="shared" si="56"/>
        <v>4934.8</v>
      </c>
      <c r="CH93" s="9">
        <f t="shared" si="34"/>
        <v>8.1120000000000001</v>
      </c>
      <c r="CI93" s="9">
        <v>52</v>
      </c>
      <c r="CJ93" s="296">
        <f t="shared" si="57"/>
        <v>1.6438356164383561</v>
      </c>
      <c r="CK93" s="11" t="s">
        <v>165</v>
      </c>
      <c r="CL93" s="15">
        <v>29</v>
      </c>
      <c r="CM93" s="9">
        <v>38</v>
      </c>
      <c r="CN93" s="10">
        <v>109</v>
      </c>
      <c r="CO93" s="10">
        <f t="shared" si="36"/>
        <v>4934.8</v>
      </c>
      <c r="CP93" s="10">
        <f t="shared" si="37"/>
        <v>41.42</v>
      </c>
      <c r="CQ93" s="191">
        <f t="shared" si="38"/>
        <v>8.3934505957688259</v>
      </c>
      <c r="CR93" s="16">
        <v>43</v>
      </c>
      <c r="CS93" s="16">
        <v>2.2000000000000002</v>
      </c>
      <c r="CT93" s="16">
        <v>200</v>
      </c>
      <c r="CU93" s="14">
        <v>16</v>
      </c>
      <c r="CV93" s="14">
        <v>52</v>
      </c>
      <c r="CW93" s="14">
        <v>0</v>
      </c>
      <c r="CX93" s="11" t="s">
        <v>203</v>
      </c>
      <c r="CY93" s="10">
        <v>270</v>
      </c>
      <c r="CZ93" s="213">
        <f t="shared" si="41"/>
        <v>80.851584949790094</v>
      </c>
      <c r="DA93" s="213">
        <f t="shared" si="42"/>
        <v>83.791642584327903</v>
      </c>
      <c r="DB93" s="11"/>
      <c r="DC93" s="10"/>
      <c r="DD93" s="11" t="s">
        <v>168</v>
      </c>
      <c r="DE93" s="10">
        <v>16.7</v>
      </c>
      <c r="DF93" s="16">
        <v>25</v>
      </c>
      <c r="DG93" s="11" t="s">
        <v>184</v>
      </c>
      <c r="DH93" s="10">
        <v>5.8</v>
      </c>
      <c r="DI93" s="16">
        <v>20</v>
      </c>
      <c r="DJ93" s="11"/>
      <c r="DK93" s="9"/>
      <c r="DL93" s="213">
        <f t="shared" si="58"/>
        <v>0</v>
      </c>
      <c r="DM93" s="213">
        <f t="shared" si="43"/>
        <v>0</v>
      </c>
      <c r="DN93" s="304"/>
      <c r="DO93" s="213"/>
      <c r="DP93" s="11"/>
      <c r="DQ93" s="10"/>
      <c r="DR93" s="11"/>
      <c r="DS93" s="10"/>
      <c r="DT93" s="158"/>
      <c r="DU93" s="159"/>
      <c r="DV93" s="158"/>
      <c r="DW93" s="160"/>
      <c r="DX93" s="351">
        <f t="shared" si="59"/>
        <v>308</v>
      </c>
      <c r="DY93" s="352">
        <f t="shared" si="44"/>
        <v>92.230696905686472</v>
      </c>
      <c r="DZ93" s="241">
        <f t="shared" si="45"/>
        <v>95.584540429529611</v>
      </c>
      <c r="EA93" s="9">
        <v>4</v>
      </c>
      <c r="EB93" s="20">
        <f t="shared" si="46"/>
        <v>1.1978012585154088</v>
      </c>
      <c r="EC93" s="353">
        <f t="shared" si="47"/>
        <v>1.241357667915969</v>
      </c>
      <c r="ED93" s="12">
        <v>350</v>
      </c>
      <c r="EE93" s="120"/>
    </row>
    <row r="94" spans="1:135" s="121" customFormat="1" ht="20.100000000000001" hidden="1" customHeight="1">
      <c r="A94" s="162">
        <v>42237</v>
      </c>
      <c r="B94" s="229"/>
      <c r="C94" s="15">
        <v>2</v>
      </c>
      <c r="D94" s="9"/>
      <c r="E94" s="9"/>
      <c r="F94" s="9"/>
      <c r="G94" s="12"/>
      <c r="H94" s="11"/>
      <c r="I94" s="9"/>
      <c r="J94" s="9"/>
      <c r="K94" s="20"/>
      <c r="L94" s="9"/>
      <c r="M94" s="9"/>
      <c r="N94" s="9"/>
      <c r="O94" s="298"/>
      <c r="P94" s="9"/>
      <c r="Q94" s="24">
        <f t="shared" si="39"/>
        <v>0</v>
      </c>
      <c r="R94" s="119">
        <f t="shared" si="48"/>
        <v>0</v>
      </c>
      <c r="S94" s="18">
        <f t="shared" si="40"/>
        <v>0</v>
      </c>
      <c r="T94" s="11"/>
      <c r="U94" s="9"/>
      <c r="V94" s="9"/>
      <c r="W94" s="24">
        <f t="shared" si="49"/>
        <v>0</v>
      </c>
      <c r="X94" s="9"/>
      <c r="Y94" s="9"/>
      <c r="Z94" s="9"/>
      <c r="AA94" s="9"/>
      <c r="AB94" s="12"/>
      <c r="AC94" s="15"/>
      <c r="AD94" s="200"/>
      <c r="AE94" s="200"/>
      <c r="AF94" s="200"/>
      <c r="AG94" s="200"/>
      <c r="AH94" s="241">
        <f t="shared" si="60"/>
        <v>0</v>
      </c>
      <c r="AI94" s="239" t="e">
        <f t="shared" si="61"/>
        <v>#DIV/0!</v>
      </c>
      <c r="AJ94" s="9"/>
      <c r="AK94" s="9"/>
      <c r="AL94" s="9"/>
      <c r="AM94" s="9"/>
      <c r="AN94" s="9"/>
      <c r="AO94" s="9"/>
      <c r="AP94" s="11"/>
      <c r="AQ94" s="15"/>
      <c r="AR94" s="24">
        <f t="shared" si="35"/>
        <v>0</v>
      </c>
      <c r="AS94" s="271" t="e">
        <f t="shared" si="50"/>
        <v>#DIV/0!</v>
      </c>
      <c r="AT94" s="9"/>
      <c r="AU94" s="9"/>
      <c r="AV94" s="15"/>
      <c r="AW94" s="9"/>
      <c r="AX94" s="9"/>
      <c r="AY94" s="10"/>
      <c r="AZ94" s="11"/>
      <c r="BA94" s="10"/>
      <c r="BB94" s="11"/>
      <c r="BC94" s="12"/>
      <c r="BD94" s="11"/>
      <c r="BE94" s="9"/>
      <c r="BF94" s="9"/>
      <c r="BG94" s="9"/>
      <c r="BH94" s="12"/>
      <c r="BI94" s="11"/>
      <c r="BJ94" s="15"/>
      <c r="BK94" s="9"/>
      <c r="BL94" s="9"/>
      <c r="BM94" s="10"/>
      <c r="BN94" s="11"/>
      <c r="BO94" s="9"/>
      <c r="BP94" s="10"/>
      <c r="BQ94" s="11"/>
      <c r="BR94" s="9"/>
      <c r="BS94" s="10"/>
      <c r="BT94" s="14"/>
      <c r="BU94" s="279"/>
      <c r="BV94" s="273">
        <f t="shared" si="51"/>
        <v>0</v>
      </c>
      <c r="BW94" s="273">
        <f t="shared" si="52"/>
        <v>0</v>
      </c>
      <c r="BX94" s="283" t="e">
        <f t="shared" si="53"/>
        <v>#DIV/0!</v>
      </c>
      <c r="BY94" s="283" t="e">
        <f t="shared" si="54"/>
        <v>#DIV/0!</v>
      </c>
      <c r="BZ94" s="11"/>
      <c r="CA94" s="9"/>
      <c r="CB94" s="9"/>
      <c r="CC94" s="12"/>
      <c r="CD94" s="15"/>
      <c r="CE94" s="15"/>
      <c r="CF94" s="9" t="e">
        <f t="shared" si="55"/>
        <v>#N/A</v>
      </c>
      <c r="CG94" s="9">
        <f t="shared" si="56"/>
        <v>0</v>
      </c>
      <c r="CH94" s="9" t="e">
        <f t="shared" si="34"/>
        <v>#N/A</v>
      </c>
      <c r="CI94" s="9"/>
      <c r="CJ94" s="296" t="e">
        <f t="shared" si="57"/>
        <v>#N/A</v>
      </c>
      <c r="CK94" s="11"/>
      <c r="CL94" s="15"/>
      <c r="CM94" s="9"/>
      <c r="CN94" s="10">
        <v>109</v>
      </c>
      <c r="CO94" s="10">
        <f t="shared" si="36"/>
        <v>0</v>
      </c>
      <c r="CP94" s="10">
        <f t="shared" si="37"/>
        <v>0</v>
      </c>
      <c r="CQ94" s="191" t="e">
        <f t="shared" si="38"/>
        <v>#DIV/0!</v>
      </c>
      <c r="CR94" s="16"/>
      <c r="CS94" s="16"/>
      <c r="CT94" s="16"/>
      <c r="CU94" s="14"/>
      <c r="CV94" s="14"/>
      <c r="CW94" s="14"/>
      <c r="CX94" s="11"/>
      <c r="CY94" s="10"/>
      <c r="CZ94" s="213" t="e">
        <f t="shared" si="41"/>
        <v>#DIV/0!</v>
      </c>
      <c r="DA94" s="213" t="e">
        <f t="shared" si="42"/>
        <v>#DIV/0!</v>
      </c>
      <c r="DB94" s="11"/>
      <c r="DC94" s="10"/>
      <c r="DD94" s="11"/>
      <c r="DE94" s="10"/>
      <c r="DF94" s="16"/>
      <c r="DG94" s="11"/>
      <c r="DH94" s="10"/>
      <c r="DI94" s="16"/>
      <c r="DJ94" s="11"/>
      <c r="DK94" s="9"/>
      <c r="DL94" s="213" t="e">
        <f t="shared" si="58"/>
        <v>#DIV/0!</v>
      </c>
      <c r="DM94" s="213" t="e">
        <f t="shared" si="43"/>
        <v>#DIV/0!</v>
      </c>
      <c r="DN94" s="304"/>
      <c r="DO94" s="213"/>
      <c r="DP94" s="11"/>
      <c r="DQ94" s="10"/>
      <c r="DR94" s="11"/>
      <c r="DS94" s="10"/>
      <c r="DT94" s="158"/>
      <c r="DU94" s="159"/>
      <c r="DV94" s="158"/>
      <c r="DW94" s="160"/>
      <c r="DX94" s="351">
        <f t="shared" si="59"/>
        <v>0</v>
      </c>
      <c r="DY94" s="352" t="e">
        <f t="shared" si="44"/>
        <v>#DIV/0!</v>
      </c>
      <c r="DZ94" s="241" t="e">
        <f t="shared" si="45"/>
        <v>#DIV/0!</v>
      </c>
      <c r="EA94" s="9"/>
      <c r="EB94" s="20" t="e">
        <f t="shared" si="46"/>
        <v>#DIV/0!</v>
      </c>
      <c r="EC94" s="353" t="e">
        <f t="shared" si="47"/>
        <v>#DIV/0!</v>
      </c>
      <c r="ED94" s="12"/>
      <c r="EE94" s="120"/>
    </row>
    <row r="95" spans="1:135" s="118" customFormat="1" ht="20.100000000000001" hidden="1" customHeight="1">
      <c r="A95" s="161">
        <v>42238</v>
      </c>
      <c r="B95" s="228">
        <v>0.54166666666666696</v>
      </c>
      <c r="C95" s="7">
        <v>4</v>
      </c>
      <c r="D95" s="1" t="s">
        <v>137</v>
      </c>
      <c r="E95" s="1" t="s">
        <v>137</v>
      </c>
      <c r="F95" s="1" t="s">
        <v>139</v>
      </c>
      <c r="G95" s="4"/>
      <c r="H95" s="3" t="s">
        <v>172</v>
      </c>
      <c r="I95" s="1">
        <v>16</v>
      </c>
      <c r="J95" s="1"/>
      <c r="K95" s="19">
        <v>18</v>
      </c>
      <c r="L95" s="1" t="s">
        <v>190</v>
      </c>
      <c r="M95" s="1">
        <v>84</v>
      </c>
      <c r="N95" s="1">
        <v>2750</v>
      </c>
      <c r="O95" s="297"/>
      <c r="P95" s="1">
        <v>1350</v>
      </c>
      <c r="Q95" s="22">
        <f t="shared" si="39"/>
        <v>1107</v>
      </c>
      <c r="R95" s="116">
        <f t="shared" si="48"/>
        <v>3.0287519999999999</v>
      </c>
      <c r="S95" s="17">
        <f t="shared" si="40"/>
        <v>2.9224800000000002</v>
      </c>
      <c r="T95" s="3">
        <v>857</v>
      </c>
      <c r="U95" s="1">
        <v>1000</v>
      </c>
      <c r="V95" s="1">
        <v>0.95399999999999996</v>
      </c>
      <c r="W95" s="22">
        <f t="shared" si="49"/>
        <v>1287.8999999999999</v>
      </c>
      <c r="X95" s="1">
        <v>10.3</v>
      </c>
      <c r="Y95" s="1">
        <v>230</v>
      </c>
      <c r="Z95" s="1">
        <v>20</v>
      </c>
      <c r="AA95" s="1">
        <v>20</v>
      </c>
      <c r="AB95" s="4">
        <v>6</v>
      </c>
      <c r="AC95" s="7">
        <v>4</v>
      </c>
      <c r="AD95" s="199">
        <v>-24</v>
      </c>
      <c r="AE95" s="199">
        <v>-25</v>
      </c>
      <c r="AF95" s="199">
        <v>-23</v>
      </c>
      <c r="AG95" s="199">
        <v>-28</v>
      </c>
      <c r="AH95" s="240">
        <f t="shared" si="60"/>
        <v>-100</v>
      </c>
      <c r="AI95" s="237">
        <f t="shared" si="61"/>
        <v>1</v>
      </c>
      <c r="AJ95" s="1">
        <v>100</v>
      </c>
      <c r="AK95" s="1">
        <v>100</v>
      </c>
      <c r="AL95" s="1">
        <v>100</v>
      </c>
      <c r="AM95" s="1">
        <v>100</v>
      </c>
      <c r="AN95" s="1">
        <v>3</v>
      </c>
      <c r="AO95" s="1">
        <v>5</v>
      </c>
      <c r="AP95" s="3">
        <v>1952</v>
      </c>
      <c r="AQ95" s="7">
        <v>1288</v>
      </c>
      <c r="AR95" s="22">
        <f t="shared" si="35"/>
        <v>664</v>
      </c>
      <c r="AS95" s="270">
        <f t="shared" si="50"/>
        <v>0.3401639344262295</v>
      </c>
      <c r="AT95" s="1">
        <v>62</v>
      </c>
      <c r="AU95" s="1">
        <v>80</v>
      </c>
      <c r="AV95" s="7">
        <v>4.4000000000000004</v>
      </c>
      <c r="AW95" s="1">
        <v>401</v>
      </c>
      <c r="AX95" s="1">
        <v>672</v>
      </c>
      <c r="AY95" s="2">
        <v>39</v>
      </c>
      <c r="AZ95" s="3">
        <v>350</v>
      </c>
      <c r="BA95" s="2">
        <v>69</v>
      </c>
      <c r="BB95" s="3">
        <v>0</v>
      </c>
      <c r="BC95" s="4">
        <v>0</v>
      </c>
      <c r="BD95" s="3">
        <v>4466</v>
      </c>
      <c r="BE95" s="1">
        <v>35</v>
      </c>
      <c r="BF95" s="1">
        <v>25</v>
      </c>
      <c r="BG95" s="1">
        <v>2</v>
      </c>
      <c r="BH95" s="4">
        <v>97</v>
      </c>
      <c r="BI95" s="3">
        <v>370</v>
      </c>
      <c r="BJ95" s="7">
        <v>100</v>
      </c>
      <c r="BK95" s="1">
        <v>1607</v>
      </c>
      <c r="BL95" s="1">
        <v>140</v>
      </c>
      <c r="BM95" s="2">
        <v>125</v>
      </c>
      <c r="BN95" s="3">
        <v>330</v>
      </c>
      <c r="BO95" s="1">
        <v>1221</v>
      </c>
      <c r="BP95" s="2">
        <v>133</v>
      </c>
      <c r="BQ95" s="3">
        <v>319</v>
      </c>
      <c r="BR95" s="1">
        <v>1176</v>
      </c>
      <c r="BS95" s="2">
        <v>95</v>
      </c>
      <c r="BT95" s="6">
        <v>1200</v>
      </c>
      <c r="BU95" s="278">
        <v>286</v>
      </c>
      <c r="BV95" s="272">
        <f t="shared" si="51"/>
        <v>0.64900000000000002</v>
      </c>
      <c r="BW95" s="272">
        <f t="shared" si="52"/>
        <v>0.47435897435897434</v>
      </c>
      <c r="BX95" s="282">
        <f t="shared" si="53"/>
        <v>0.57773161991280719</v>
      </c>
      <c r="BY95" s="282">
        <f t="shared" si="54"/>
        <v>0.42226838008719264</v>
      </c>
      <c r="BZ95" s="3">
        <v>3</v>
      </c>
      <c r="CA95" s="1">
        <v>3.2</v>
      </c>
      <c r="CB95" s="1">
        <v>29</v>
      </c>
      <c r="CC95" s="4"/>
      <c r="CD95" s="7" t="s">
        <v>163</v>
      </c>
      <c r="CE95" s="7">
        <v>67</v>
      </c>
      <c r="CF95" s="1">
        <f t="shared" si="55"/>
        <v>15.6</v>
      </c>
      <c r="CG95" s="1">
        <f t="shared" si="56"/>
        <v>4563</v>
      </c>
      <c r="CH95" s="1">
        <f t="shared" si="34"/>
        <v>8.8919999999999995</v>
      </c>
      <c r="CI95" s="1">
        <v>57</v>
      </c>
      <c r="CJ95" s="189">
        <f t="shared" si="57"/>
        <v>1.9487179487179487</v>
      </c>
      <c r="CK95" s="3" t="s">
        <v>165</v>
      </c>
      <c r="CL95" s="7">
        <v>35</v>
      </c>
      <c r="CM95" s="1">
        <v>42</v>
      </c>
      <c r="CN95" s="2">
        <v>109</v>
      </c>
      <c r="CO95" s="2">
        <f t="shared" si="36"/>
        <v>4563</v>
      </c>
      <c r="CP95" s="2">
        <f t="shared" si="37"/>
        <v>45.78</v>
      </c>
      <c r="CQ95" s="190">
        <f t="shared" si="38"/>
        <v>10.032873109796187</v>
      </c>
      <c r="CR95" s="8">
        <v>43</v>
      </c>
      <c r="CS95" s="8">
        <v>2.2000000000000002</v>
      </c>
      <c r="CT95" s="8">
        <v>200</v>
      </c>
      <c r="CU95" s="6">
        <v>22</v>
      </c>
      <c r="CV95" s="6">
        <v>51</v>
      </c>
      <c r="CW95" s="6">
        <v>15</v>
      </c>
      <c r="CX95" s="3" t="s">
        <v>203</v>
      </c>
      <c r="CY95" s="2">
        <v>270</v>
      </c>
      <c r="CZ95" s="212">
        <f t="shared" si="41"/>
        <v>89.145628298388246</v>
      </c>
      <c r="DA95" s="212">
        <f t="shared" si="42"/>
        <v>92.387287509238718</v>
      </c>
      <c r="DB95" s="3"/>
      <c r="DC95" s="2"/>
      <c r="DD95" s="3" t="s">
        <v>168</v>
      </c>
      <c r="DE95" s="2">
        <v>16.7</v>
      </c>
      <c r="DF95" s="8">
        <v>50</v>
      </c>
      <c r="DG95" s="3" t="s">
        <v>184</v>
      </c>
      <c r="DH95" s="2">
        <v>5.8</v>
      </c>
      <c r="DI95" s="8">
        <v>20</v>
      </c>
      <c r="DJ95" s="3"/>
      <c r="DK95" s="1"/>
      <c r="DL95" s="212">
        <f t="shared" si="58"/>
        <v>0</v>
      </c>
      <c r="DM95" s="212">
        <f t="shared" si="43"/>
        <v>0</v>
      </c>
      <c r="DN95" s="303"/>
      <c r="DO95" s="212"/>
      <c r="DP95" s="3"/>
      <c r="DQ95" s="2"/>
      <c r="DR95" s="3"/>
      <c r="DS95" s="2"/>
      <c r="DT95" s="155"/>
      <c r="DU95" s="156"/>
      <c r="DV95" s="155"/>
      <c r="DW95" s="157"/>
      <c r="DX95" s="348">
        <f t="shared" si="59"/>
        <v>228</v>
      </c>
      <c r="DY95" s="349">
        <f t="shared" si="44"/>
        <v>75.278530563083407</v>
      </c>
      <c r="DZ95" s="240">
        <f t="shared" si="45"/>
        <v>78.015931674468249</v>
      </c>
      <c r="EA95" s="1">
        <v>4.03</v>
      </c>
      <c r="EB95" s="19">
        <f t="shared" si="46"/>
        <v>1.3305810446018691</v>
      </c>
      <c r="EC95" s="350">
        <f t="shared" si="47"/>
        <v>1.3789658098601187</v>
      </c>
      <c r="ED95" s="4">
        <v>281</v>
      </c>
      <c r="EE95" s="117"/>
    </row>
    <row r="96" spans="1:135" s="118" customFormat="1" ht="20.100000000000001" hidden="1" customHeight="1">
      <c r="A96" s="161">
        <v>42238</v>
      </c>
      <c r="B96" s="228"/>
      <c r="C96" s="7">
        <v>4</v>
      </c>
      <c r="D96" s="1"/>
      <c r="E96" s="1"/>
      <c r="F96" s="1"/>
      <c r="G96" s="4"/>
      <c r="H96" s="3"/>
      <c r="I96" s="1"/>
      <c r="J96" s="1"/>
      <c r="K96" s="19"/>
      <c r="L96" s="1"/>
      <c r="M96" s="1"/>
      <c r="N96" s="1"/>
      <c r="O96" s="297"/>
      <c r="P96" s="1"/>
      <c r="Q96" s="22">
        <f t="shared" si="39"/>
        <v>0</v>
      </c>
      <c r="R96" s="116">
        <f t="shared" si="48"/>
        <v>0</v>
      </c>
      <c r="S96" s="17">
        <f t="shared" si="40"/>
        <v>0</v>
      </c>
      <c r="T96" s="3"/>
      <c r="U96" s="1"/>
      <c r="V96" s="1"/>
      <c r="W96" s="22">
        <f t="shared" si="49"/>
        <v>0</v>
      </c>
      <c r="X96" s="1"/>
      <c r="Y96" s="1"/>
      <c r="Z96" s="1"/>
      <c r="AA96" s="1"/>
      <c r="AB96" s="4"/>
      <c r="AC96" s="7"/>
      <c r="AD96" s="199"/>
      <c r="AE96" s="199"/>
      <c r="AF96" s="199"/>
      <c r="AG96" s="199"/>
      <c r="AH96" s="240">
        <f t="shared" si="60"/>
        <v>0</v>
      </c>
      <c r="AI96" s="237" t="e">
        <f t="shared" si="61"/>
        <v>#DIV/0!</v>
      </c>
      <c r="AJ96" s="1"/>
      <c r="AK96" s="1"/>
      <c r="AL96" s="1"/>
      <c r="AM96" s="1"/>
      <c r="AN96" s="1"/>
      <c r="AO96" s="1"/>
      <c r="AP96" s="3"/>
      <c r="AQ96" s="7"/>
      <c r="AR96" s="22">
        <f t="shared" si="35"/>
        <v>0</v>
      </c>
      <c r="AS96" s="270" t="e">
        <f t="shared" si="50"/>
        <v>#DIV/0!</v>
      </c>
      <c r="AT96" s="1"/>
      <c r="AU96" s="1"/>
      <c r="AV96" s="7"/>
      <c r="AW96" s="1"/>
      <c r="AX96" s="1"/>
      <c r="AY96" s="2"/>
      <c r="AZ96" s="3"/>
      <c r="BA96" s="2"/>
      <c r="BB96" s="3"/>
      <c r="BC96" s="4"/>
      <c r="BD96" s="3"/>
      <c r="BE96" s="1"/>
      <c r="BF96" s="1"/>
      <c r="BG96" s="1"/>
      <c r="BH96" s="4"/>
      <c r="BI96" s="3"/>
      <c r="BJ96" s="7"/>
      <c r="BK96" s="1"/>
      <c r="BL96" s="1"/>
      <c r="BM96" s="2"/>
      <c r="BN96" s="3"/>
      <c r="BO96" s="1"/>
      <c r="BP96" s="2"/>
      <c r="BQ96" s="3"/>
      <c r="BR96" s="1"/>
      <c r="BS96" s="2"/>
      <c r="BT96" s="6"/>
      <c r="BU96" s="278"/>
      <c r="BV96" s="272">
        <f t="shared" si="51"/>
        <v>0</v>
      </c>
      <c r="BW96" s="272">
        <f t="shared" si="52"/>
        <v>0</v>
      </c>
      <c r="BX96" s="282" t="e">
        <f t="shared" si="53"/>
        <v>#DIV/0!</v>
      </c>
      <c r="BY96" s="282" t="e">
        <f t="shared" si="54"/>
        <v>#DIV/0!</v>
      </c>
      <c r="BZ96" s="3"/>
      <c r="CA96" s="1"/>
      <c r="CB96" s="1"/>
      <c r="CC96" s="4"/>
      <c r="CD96" s="7"/>
      <c r="CE96" s="7"/>
      <c r="CF96" s="1" t="e">
        <f t="shared" si="55"/>
        <v>#N/A</v>
      </c>
      <c r="CG96" s="1">
        <f t="shared" si="56"/>
        <v>0</v>
      </c>
      <c r="CH96" s="1" t="e">
        <f t="shared" ref="CH96:CH134" si="62">CF96*CI96/100</f>
        <v>#N/A</v>
      </c>
      <c r="CI96" s="1"/>
      <c r="CJ96" s="189" t="e">
        <f t="shared" si="57"/>
        <v>#N/A</v>
      </c>
      <c r="CK96" s="3"/>
      <c r="CL96" s="7"/>
      <c r="CM96" s="1"/>
      <c r="CN96" s="2">
        <v>109</v>
      </c>
      <c r="CO96" s="2">
        <f t="shared" si="36"/>
        <v>0</v>
      </c>
      <c r="CP96" s="2">
        <f t="shared" si="37"/>
        <v>0</v>
      </c>
      <c r="CQ96" s="190" t="e">
        <f t="shared" si="38"/>
        <v>#DIV/0!</v>
      </c>
      <c r="CR96" s="8"/>
      <c r="CS96" s="8"/>
      <c r="CT96" s="8"/>
      <c r="CU96" s="6"/>
      <c r="CV96" s="6"/>
      <c r="CW96" s="6"/>
      <c r="CX96" s="3"/>
      <c r="CY96" s="2"/>
      <c r="CZ96" s="212" t="e">
        <f t="shared" si="41"/>
        <v>#DIV/0!</v>
      </c>
      <c r="DA96" s="212" t="e">
        <f t="shared" si="42"/>
        <v>#DIV/0!</v>
      </c>
      <c r="DB96" s="3"/>
      <c r="DC96" s="2"/>
      <c r="DD96" s="3"/>
      <c r="DE96" s="2"/>
      <c r="DF96" s="8"/>
      <c r="DG96" s="3"/>
      <c r="DH96" s="2"/>
      <c r="DI96" s="8"/>
      <c r="DJ96" s="3"/>
      <c r="DK96" s="1"/>
      <c r="DL96" s="212" t="e">
        <f t="shared" si="58"/>
        <v>#DIV/0!</v>
      </c>
      <c r="DM96" s="212" t="e">
        <f t="shared" si="43"/>
        <v>#DIV/0!</v>
      </c>
      <c r="DN96" s="303"/>
      <c r="DO96" s="212"/>
      <c r="DP96" s="3"/>
      <c r="DQ96" s="2"/>
      <c r="DR96" s="3"/>
      <c r="DS96" s="2"/>
      <c r="DT96" s="155"/>
      <c r="DU96" s="156"/>
      <c r="DV96" s="155"/>
      <c r="DW96" s="157"/>
      <c r="DX96" s="348">
        <f t="shared" si="59"/>
        <v>0</v>
      </c>
      <c r="DY96" s="349" t="e">
        <f t="shared" si="44"/>
        <v>#DIV/0!</v>
      </c>
      <c r="DZ96" s="240" t="e">
        <f t="shared" si="45"/>
        <v>#DIV/0!</v>
      </c>
      <c r="EA96" s="1"/>
      <c r="EB96" s="19" t="e">
        <f t="shared" si="46"/>
        <v>#DIV/0!</v>
      </c>
      <c r="EC96" s="350" t="e">
        <f t="shared" si="47"/>
        <v>#DIV/0!</v>
      </c>
      <c r="ED96" s="4"/>
      <c r="EE96" s="117"/>
    </row>
    <row r="97" spans="1:135" s="121" customFormat="1" ht="20.100000000000001" hidden="1" customHeight="1">
      <c r="A97" s="162">
        <v>42238</v>
      </c>
      <c r="B97" s="229">
        <v>0.20570601851851852</v>
      </c>
      <c r="C97" s="15">
        <v>3</v>
      </c>
      <c r="D97" s="9" t="s">
        <v>130</v>
      </c>
      <c r="E97" s="9" t="s">
        <v>136</v>
      </c>
      <c r="F97" s="9" t="s">
        <v>141</v>
      </c>
      <c r="G97" s="12" t="s">
        <v>142</v>
      </c>
      <c r="H97" s="11" t="s">
        <v>172</v>
      </c>
      <c r="I97" s="9">
        <v>15.5</v>
      </c>
      <c r="J97" s="9" t="s">
        <v>204</v>
      </c>
      <c r="K97" s="20">
        <v>20</v>
      </c>
      <c r="L97" s="9" t="s">
        <v>190</v>
      </c>
      <c r="M97" s="9">
        <v>84</v>
      </c>
      <c r="N97" s="9">
        <v>2750</v>
      </c>
      <c r="O97" s="298"/>
      <c r="P97" s="9">
        <v>1350</v>
      </c>
      <c r="Q97" s="24">
        <f t="shared" si="39"/>
        <v>1080</v>
      </c>
      <c r="R97" s="119">
        <f t="shared" si="48"/>
        <v>2.8625400000000001</v>
      </c>
      <c r="S97" s="18">
        <f t="shared" si="40"/>
        <v>2.7621000000000002</v>
      </c>
      <c r="T97" s="11">
        <v>868</v>
      </c>
      <c r="U97" s="9">
        <v>1000</v>
      </c>
      <c r="V97" s="9">
        <v>0.95199999999999996</v>
      </c>
      <c r="W97" s="24">
        <f t="shared" si="49"/>
        <v>1285.2</v>
      </c>
      <c r="X97" s="9">
        <v>10.1</v>
      </c>
      <c r="Y97" s="9">
        <v>229</v>
      </c>
      <c r="Z97" s="9">
        <v>20</v>
      </c>
      <c r="AA97" s="9">
        <v>20</v>
      </c>
      <c r="AB97" s="12">
        <v>5.8</v>
      </c>
      <c r="AC97" s="15">
        <v>3.6</v>
      </c>
      <c r="AD97" s="200">
        <v>-25</v>
      </c>
      <c r="AE97" s="200">
        <v>-26</v>
      </c>
      <c r="AF97" s="200">
        <v>-25</v>
      </c>
      <c r="AG97" s="200">
        <v>-26</v>
      </c>
      <c r="AH97" s="241">
        <f t="shared" si="60"/>
        <v>-102</v>
      </c>
      <c r="AI97" s="239">
        <f t="shared" si="61"/>
        <v>1</v>
      </c>
      <c r="AJ97" s="9">
        <v>100</v>
      </c>
      <c r="AK97" s="9">
        <v>97</v>
      </c>
      <c r="AL97" s="9">
        <v>100</v>
      </c>
      <c r="AM97" s="9">
        <v>100</v>
      </c>
      <c r="AN97" s="9">
        <v>3</v>
      </c>
      <c r="AO97" s="9">
        <v>5</v>
      </c>
      <c r="AP97" s="11">
        <v>2088</v>
      </c>
      <c r="AQ97" s="15">
        <v>1270</v>
      </c>
      <c r="AR97" s="24">
        <f t="shared" si="35"/>
        <v>818</v>
      </c>
      <c r="AS97" s="271">
        <f t="shared" si="50"/>
        <v>0.39176245210727967</v>
      </c>
      <c r="AT97" s="9">
        <v>60</v>
      </c>
      <c r="AU97" s="9">
        <v>80</v>
      </c>
      <c r="AV97" s="15">
        <v>4.4000000000000004</v>
      </c>
      <c r="AW97" s="9">
        <v>507</v>
      </c>
      <c r="AX97" s="9">
        <v>507</v>
      </c>
      <c r="AY97" s="10">
        <v>50</v>
      </c>
      <c r="AZ97" s="11">
        <v>355</v>
      </c>
      <c r="BA97" s="10">
        <v>55</v>
      </c>
      <c r="BB97" s="11">
        <v>0</v>
      </c>
      <c r="BC97" s="12">
        <v>0</v>
      </c>
      <c r="BD97" s="11">
        <v>4360</v>
      </c>
      <c r="BE97" s="9">
        <v>35</v>
      </c>
      <c r="BF97" s="9">
        <v>23</v>
      </c>
      <c r="BG97" s="9">
        <v>1.5</v>
      </c>
      <c r="BH97" s="12">
        <v>97</v>
      </c>
      <c r="BI97" s="11">
        <v>370</v>
      </c>
      <c r="BJ97" s="15">
        <v>101</v>
      </c>
      <c r="BK97" s="9">
        <v>1663</v>
      </c>
      <c r="BL97" s="9">
        <v>140</v>
      </c>
      <c r="BM97" s="10">
        <v>125</v>
      </c>
      <c r="BN97" s="11">
        <v>320</v>
      </c>
      <c r="BO97" s="9">
        <v>1172</v>
      </c>
      <c r="BP97" s="10">
        <v>114</v>
      </c>
      <c r="BQ97" s="11">
        <v>310</v>
      </c>
      <c r="BR97" s="9">
        <v>1139</v>
      </c>
      <c r="BS97" s="10">
        <v>91</v>
      </c>
      <c r="BT97" s="14">
        <v>1200</v>
      </c>
      <c r="BU97" s="279">
        <v>265</v>
      </c>
      <c r="BV97" s="273">
        <f t="shared" si="51"/>
        <v>0.63</v>
      </c>
      <c r="BW97" s="273">
        <f t="shared" si="52"/>
        <v>0.47435897435897434</v>
      </c>
      <c r="BX97" s="283">
        <f t="shared" si="53"/>
        <v>0.57046668214534479</v>
      </c>
      <c r="BY97" s="283">
        <f t="shared" si="54"/>
        <v>0.42953331785465521</v>
      </c>
      <c r="BZ97" s="11">
        <v>3</v>
      </c>
      <c r="CA97" s="9">
        <v>3.2</v>
      </c>
      <c r="CB97" s="9">
        <v>29</v>
      </c>
      <c r="CC97" s="12"/>
      <c r="CD97" s="15" t="s">
        <v>163</v>
      </c>
      <c r="CE97" s="15">
        <v>62</v>
      </c>
      <c r="CF97" s="9">
        <f t="shared" si="55"/>
        <v>15.6</v>
      </c>
      <c r="CG97" s="9">
        <f t="shared" si="56"/>
        <v>4563</v>
      </c>
      <c r="CH97" s="9">
        <f t="shared" si="62"/>
        <v>8.1120000000000001</v>
      </c>
      <c r="CI97" s="9">
        <v>52</v>
      </c>
      <c r="CJ97" s="296">
        <f t="shared" si="57"/>
        <v>1.7777777777777779</v>
      </c>
      <c r="CK97" s="11" t="s">
        <v>165</v>
      </c>
      <c r="CL97" s="15">
        <v>27</v>
      </c>
      <c r="CM97" s="9">
        <v>35</v>
      </c>
      <c r="CN97" s="10">
        <v>109</v>
      </c>
      <c r="CO97" s="10">
        <f t="shared" si="36"/>
        <v>4563</v>
      </c>
      <c r="CP97" s="10">
        <f t="shared" si="37"/>
        <v>38.15</v>
      </c>
      <c r="CQ97" s="191">
        <f t="shared" si="38"/>
        <v>8.360727591496822</v>
      </c>
      <c r="CR97" s="16">
        <v>40</v>
      </c>
      <c r="CS97" s="16">
        <v>2.2000000000000002</v>
      </c>
      <c r="CT97" s="16">
        <v>200</v>
      </c>
      <c r="CU97" s="14">
        <v>4</v>
      </c>
      <c r="CV97" s="14">
        <v>50</v>
      </c>
      <c r="CW97" s="14">
        <v>15</v>
      </c>
      <c r="CX97" s="11" t="s">
        <v>203</v>
      </c>
      <c r="CY97" s="10">
        <v>270</v>
      </c>
      <c r="CZ97" s="213">
        <f t="shared" si="41"/>
        <v>94.321826070552717</v>
      </c>
      <c r="DA97" s="213">
        <f t="shared" si="42"/>
        <v>97.75171065493646</v>
      </c>
      <c r="DB97" s="11"/>
      <c r="DC97" s="10"/>
      <c r="DD97" s="11" t="s">
        <v>168</v>
      </c>
      <c r="DE97" s="10">
        <v>16.7</v>
      </c>
      <c r="DF97" s="16">
        <v>25</v>
      </c>
      <c r="DG97" s="11" t="s">
        <v>184</v>
      </c>
      <c r="DH97" s="10">
        <v>5.8</v>
      </c>
      <c r="DI97" s="16">
        <v>20</v>
      </c>
      <c r="DJ97" s="11"/>
      <c r="DK97" s="9"/>
      <c r="DL97" s="213">
        <f t="shared" si="58"/>
        <v>0</v>
      </c>
      <c r="DM97" s="213">
        <f t="shared" si="43"/>
        <v>0</v>
      </c>
      <c r="DN97" s="304"/>
      <c r="DO97" s="213"/>
      <c r="DP97" s="11"/>
      <c r="DQ97" s="10"/>
      <c r="DR97" s="11"/>
      <c r="DS97" s="10"/>
      <c r="DT97" s="158"/>
      <c r="DU97" s="159"/>
      <c r="DV97" s="158"/>
      <c r="DW97" s="160"/>
      <c r="DX97" s="351">
        <f t="shared" si="59"/>
        <v>205</v>
      </c>
      <c r="DY97" s="352">
        <f t="shared" si="44"/>
        <v>71.614719794308556</v>
      </c>
      <c r="DZ97" s="241">
        <f t="shared" si="45"/>
        <v>74.218891423192488</v>
      </c>
      <c r="EA97" s="9">
        <v>4.08</v>
      </c>
      <c r="EB97" s="20">
        <f t="shared" si="46"/>
        <v>1.425307593955019</v>
      </c>
      <c r="EC97" s="353">
        <f t="shared" si="47"/>
        <v>1.4771369610079286</v>
      </c>
      <c r="ED97" s="12">
        <v>290</v>
      </c>
      <c r="EE97" s="120"/>
    </row>
    <row r="98" spans="1:135" s="121" customFormat="1" ht="20.100000000000001" hidden="1" customHeight="1">
      <c r="A98" s="162">
        <v>42238</v>
      </c>
      <c r="B98" s="229"/>
      <c r="C98" s="15">
        <v>3</v>
      </c>
      <c r="D98" s="9"/>
      <c r="E98" s="9"/>
      <c r="F98" s="9"/>
      <c r="G98" s="12"/>
      <c r="H98" s="11"/>
      <c r="I98" s="9"/>
      <c r="J98" s="9"/>
      <c r="K98" s="20"/>
      <c r="L98" s="9"/>
      <c r="M98" s="9"/>
      <c r="N98" s="9"/>
      <c r="O98" s="298"/>
      <c r="P98" s="9"/>
      <c r="Q98" s="24">
        <f t="shared" si="39"/>
        <v>0</v>
      </c>
      <c r="R98" s="119">
        <f t="shared" si="48"/>
        <v>0</v>
      </c>
      <c r="S98" s="18">
        <f t="shared" si="40"/>
        <v>0</v>
      </c>
      <c r="T98" s="11"/>
      <c r="U98" s="9"/>
      <c r="V98" s="9"/>
      <c r="W98" s="24">
        <f t="shared" si="49"/>
        <v>0</v>
      </c>
      <c r="X98" s="9"/>
      <c r="Y98" s="9"/>
      <c r="Z98" s="9"/>
      <c r="AA98" s="9"/>
      <c r="AB98" s="12"/>
      <c r="AC98" s="15"/>
      <c r="AD98" s="200"/>
      <c r="AE98" s="200"/>
      <c r="AF98" s="200"/>
      <c r="AG98" s="200"/>
      <c r="AH98" s="241">
        <f t="shared" si="60"/>
        <v>0</v>
      </c>
      <c r="AI98" s="239" t="e">
        <f t="shared" si="61"/>
        <v>#DIV/0!</v>
      </c>
      <c r="AJ98" s="9"/>
      <c r="AK98" s="9"/>
      <c r="AL98" s="9"/>
      <c r="AM98" s="9"/>
      <c r="AN98" s="9"/>
      <c r="AO98" s="9"/>
      <c r="AP98" s="11"/>
      <c r="AQ98" s="15"/>
      <c r="AR98" s="24">
        <f t="shared" si="35"/>
        <v>0</v>
      </c>
      <c r="AS98" s="271" t="e">
        <f t="shared" si="50"/>
        <v>#DIV/0!</v>
      </c>
      <c r="AT98" s="9"/>
      <c r="AU98" s="9"/>
      <c r="AV98" s="15"/>
      <c r="AW98" s="9"/>
      <c r="AX98" s="9"/>
      <c r="AY98" s="10"/>
      <c r="AZ98" s="11"/>
      <c r="BA98" s="10"/>
      <c r="BB98" s="11"/>
      <c r="BC98" s="12"/>
      <c r="BD98" s="11"/>
      <c r="BE98" s="9"/>
      <c r="BF98" s="9"/>
      <c r="BG98" s="9"/>
      <c r="BH98" s="12"/>
      <c r="BI98" s="11"/>
      <c r="BJ98" s="15"/>
      <c r="BK98" s="9"/>
      <c r="BL98" s="9"/>
      <c r="BM98" s="10"/>
      <c r="BN98" s="11"/>
      <c r="BO98" s="9"/>
      <c r="BP98" s="10"/>
      <c r="BQ98" s="11"/>
      <c r="BR98" s="9"/>
      <c r="BS98" s="10"/>
      <c r="BT98" s="14"/>
      <c r="BU98" s="279"/>
      <c r="BV98" s="273">
        <f t="shared" si="51"/>
        <v>0</v>
      </c>
      <c r="BW98" s="273">
        <f t="shared" si="52"/>
        <v>0</v>
      </c>
      <c r="BX98" s="283" t="e">
        <f t="shared" si="53"/>
        <v>#DIV/0!</v>
      </c>
      <c r="BY98" s="283" t="e">
        <f t="shared" si="54"/>
        <v>#DIV/0!</v>
      </c>
      <c r="BZ98" s="11"/>
      <c r="CA98" s="9"/>
      <c r="CB98" s="9"/>
      <c r="CC98" s="12"/>
      <c r="CD98" s="15"/>
      <c r="CE98" s="15"/>
      <c r="CF98" s="9" t="e">
        <f t="shared" si="55"/>
        <v>#N/A</v>
      </c>
      <c r="CG98" s="9">
        <f t="shared" si="56"/>
        <v>0</v>
      </c>
      <c r="CH98" s="9" t="e">
        <f t="shared" si="62"/>
        <v>#N/A</v>
      </c>
      <c r="CI98" s="9"/>
      <c r="CJ98" s="296" t="e">
        <f t="shared" si="57"/>
        <v>#N/A</v>
      </c>
      <c r="CK98" s="11"/>
      <c r="CL98" s="15"/>
      <c r="CM98" s="9"/>
      <c r="CN98" s="10">
        <v>109</v>
      </c>
      <c r="CO98" s="10">
        <f t="shared" si="36"/>
        <v>0</v>
      </c>
      <c r="CP98" s="10">
        <f t="shared" si="37"/>
        <v>0</v>
      </c>
      <c r="CQ98" s="191" t="e">
        <f t="shared" si="38"/>
        <v>#DIV/0!</v>
      </c>
      <c r="CR98" s="16"/>
      <c r="CS98" s="16"/>
      <c r="CT98" s="16"/>
      <c r="CU98" s="14"/>
      <c r="CV98" s="14"/>
      <c r="CW98" s="14"/>
      <c r="CX98" s="11"/>
      <c r="CY98" s="10"/>
      <c r="CZ98" s="213" t="e">
        <f t="shared" si="41"/>
        <v>#DIV/0!</v>
      </c>
      <c r="DA98" s="213" t="e">
        <f t="shared" si="42"/>
        <v>#DIV/0!</v>
      </c>
      <c r="DB98" s="11"/>
      <c r="DC98" s="10"/>
      <c r="DD98" s="11"/>
      <c r="DE98" s="10"/>
      <c r="DF98" s="16"/>
      <c r="DG98" s="11"/>
      <c r="DH98" s="10"/>
      <c r="DI98" s="16"/>
      <c r="DJ98" s="11"/>
      <c r="DK98" s="9"/>
      <c r="DL98" s="213" t="e">
        <f t="shared" si="58"/>
        <v>#DIV/0!</v>
      </c>
      <c r="DM98" s="213" t="e">
        <f t="shared" si="43"/>
        <v>#DIV/0!</v>
      </c>
      <c r="DN98" s="304"/>
      <c r="DO98" s="213"/>
      <c r="DP98" s="11"/>
      <c r="DQ98" s="10"/>
      <c r="DR98" s="11"/>
      <c r="DS98" s="10"/>
      <c r="DT98" s="158"/>
      <c r="DU98" s="159"/>
      <c r="DV98" s="158"/>
      <c r="DW98" s="160"/>
      <c r="DX98" s="351">
        <f t="shared" si="59"/>
        <v>0</v>
      </c>
      <c r="DY98" s="352" t="e">
        <f t="shared" si="44"/>
        <v>#DIV/0!</v>
      </c>
      <c r="DZ98" s="241" t="e">
        <f t="shared" si="45"/>
        <v>#DIV/0!</v>
      </c>
      <c r="EA98" s="9"/>
      <c r="EB98" s="20" t="e">
        <f t="shared" si="46"/>
        <v>#DIV/0!</v>
      </c>
      <c r="EC98" s="353" t="e">
        <f t="shared" si="47"/>
        <v>#DIV/0!</v>
      </c>
      <c r="ED98" s="12"/>
      <c r="EE98" s="120"/>
    </row>
    <row r="99" spans="1:135" s="118" customFormat="1" ht="20.100000000000001" hidden="1" customHeight="1">
      <c r="A99" s="161">
        <v>42239</v>
      </c>
      <c r="B99" s="228"/>
      <c r="C99" s="7">
        <v>1</v>
      </c>
      <c r="D99" s="1"/>
      <c r="E99" s="1"/>
      <c r="F99" s="1"/>
      <c r="G99" s="4"/>
      <c r="H99" s="3"/>
      <c r="I99" s="1"/>
      <c r="J99" s="1"/>
      <c r="K99" s="19"/>
      <c r="L99" s="1"/>
      <c r="M99" s="1"/>
      <c r="N99" s="1"/>
      <c r="O99" s="297"/>
      <c r="P99" s="1"/>
      <c r="Q99" s="22">
        <f t="shared" si="39"/>
        <v>0</v>
      </c>
      <c r="R99" s="116">
        <f t="shared" si="48"/>
        <v>0</v>
      </c>
      <c r="S99" s="17">
        <f t="shared" si="40"/>
        <v>0</v>
      </c>
      <c r="T99" s="3"/>
      <c r="U99" s="1"/>
      <c r="V99" s="1"/>
      <c r="W99" s="22">
        <f t="shared" si="49"/>
        <v>0</v>
      </c>
      <c r="X99" s="1"/>
      <c r="Y99" s="1"/>
      <c r="Z99" s="1"/>
      <c r="AA99" s="1"/>
      <c r="AB99" s="4"/>
      <c r="AC99" s="7"/>
      <c r="AD99" s="199"/>
      <c r="AE99" s="199"/>
      <c r="AF99" s="199"/>
      <c r="AG99" s="199"/>
      <c r="AH99" s="240">
        <f t="shared" si="60"/>
        <v>0</v>
      </c>
      <c r="AI99" s="237" t="e">
        <f t="shared" si="61"/>
        <v>#DIV/0!</v>
      </c>
      <c r="AJ99" s="1"/>
      <c r="AK99" s="1"/>
      <c r="AL99" s="1"/>
      <c r="AM99" s="1"/>
      <c r="AN99" s="1"/>
      <c r="AO99" s="1"/>
      <c r="AP99" s="3"/>
      <c r="AQ99" s="7"/>
      <c r="AR99" s="22">
        <f t="shared" si="35"/>
        <v>0</v>
      </c>
      <c r="AS99" s="270" t="e">
        <f t="shared" si="50"/>
        <v>#DIV/0!</v>
      </c>
      <c r="AT99" s="1"/>
      <c r="AU99" s="1"/>
      <c r="AV99" s="7"/>
      <c r="AW99" s="1"/>
      <c r="AX99" s="1"/>
      <c r="AY99" s="2"/>
      <c r="AZ99" s="3"/>
      <c r="BA99" s="2"/>
      <c r="BB99" s="3"/>
      <c r="BC99" s="4"/>
      <c r="BD99" s="3"/>
      <c r="BE99" s="1"/>
      <c r="BF99" s="1"/>
      <c r="BG99" s="1"/>
      <c r="BH99" s="4"/>
      <c r="BI99" s="3"/>
      <c r="BJ99" s="7"/>
      <c r="BK99" s="1"/>
      <c r="BL99" s="1"/>
      <c r="BM99" s="2"/>
      <c r="BN99" s="3"/>
      <c r="BO99" s="1"/>
      <c r="BP99" s="2"/>
      <c r="BQ99" s="3"/>
      <c r="BR99" s="1"/>
      <c r="BS99" s="2"/>
      <c r="BT99" s="6"/>
      <c r="BU99" s="278"/>
      <c r="BV99" s="272">
        <f t="shared" si="51"/>
        <v>0</v>
      </c>
      <c r="BW99" s="272">
        <f t="shared" si="52"/>
        <v>0</v>
      </c>
      <c r="BX99" s="282" t="e">
        <f t="shared" si="53"/>
        <v>#DIV/0!</v>
      </c>
      <c r="BY99" s="282" t="e">
        <f t="shared" si="54"/>
        <v>#DIV/0!</v>
      </c>
      <c r="BZ99" s="3"/>
      <c r="CA99" s="1"/>
      <c r="CB99" s="1"/>
      <c r="CC99" s="4"/>
      <c r="CD99" s="7"/>
      <c r="CE99" s="7"/>
      <c r="CF99" s="1" t="e">
        <f t="shared" si="55"/>
        <v>#N/A</v>
      </c>
      <c r="CG99" s="1">
        <f t="shared" si="56"/>
        <v>0</v>
      </c>
      <c r="CH99" s="1" t="e">
        <f t="shared" si="62"/>
        <v>#N/A</v>
      </c>
      <c r="CI99" s="1"/>
      <c r="CJ99" s="189" t="e">
        <f t="shared" si="57"/>
        <v>#N/A</v>
      </c>
      <c r="CK99" s="3"/>
      <c r="CL99" s="7"/>
      <c r="CM99" s="1"/>
      <c r="CN99" s="2">
        <v>109</v>
      </c>
      <c r="CO99" s="2">
        <f t="shared" si="36"/>
        <v>0</v>
      </c>
      <c r="CP99" s="2">
        <f t="shared" si="37"/>
        <v>0</v>
      </c>
      <c r="CQ99" s="190" t="e">
        <f t="shared" si="38"/>
        <v>#DIV/0!</v>
      </c>
      <c r="CR99" s="8"/>
      <c r="CS99" s="8"/>
      <c r="CT99" s="8"/>
      <c r="CU99" s="6"/>
      <c r="CV99" s="6"/>
      <c r="CW99" s="6"/>
      <c r="CX99" s="3"/>
      <c r="CY99" s="2"/>
      <c r="CZ99" s="212" t="e">
        <f t="shared" si="41"/>
        <v>#DIV/0!</v>
      </c>
      <c r="DA99" s="212" t="e">
        <f t="shared" si="42"/>
        <v>#DIV/0!</v>
      </c>
      <c r="DB99" s="3"/>
      <c r="DC99" s="2"/>
      <c r="DD99" s="3"/>
      <c r="DE99" s="2"/>
      <c r="DF99" s="8"/>
      <c r="DG99" s="3"/>
      <c r="DH99" s="2"/>
      <c r="DI99" s="8"/>
      <c r="DJ99" s="3"/>
      <c r="DK99" s="1"/>
      <c r="DL99" s="212" t="e">
        <f t="shared" si="58"/>
        <v>#DIV/0!</v>
      </c>
      <c r="DM99" s="212" t="e">
        <f t="shared" si="43"/>
        <v>#DIV/0!</v>
      </c>
      <c r="DN99" s="303"/>
      <c r="DO99" s="212"/>
      <c r="DP99" s="3"/>
      <c r="DQ99" s="2"/>
      <c r="DR99" s="3"/>
      <c r="DS99" s="2"/>
      <c r="DT99" s="155"/>
      <c r="DU99" s="156"/>
      <c r="DV99" s="155"/>
      <c r="DW99" s="157"/>
      <c r="DX99" s="348">
        <f t="shared" si="59"/>
        <v>0</v>
      </c>
      <c r="DY99" s="349" t="e">
        <f t="shared" si="44"/>
        <v>#DIV/0!</v>
      </c>
      <c r="DZ99" s="240" t="e">
        <f t="shared" si="45"/>
        <v>#DIV/0!</v>
      </c>
      <c r="EA99" s="1"/>
      <c r="EB99" s="19" t="e">
        <f t="shared" si="46"/>
        <v>#DIV/0!</v>
      </c>
      <c r="EC99" s="350" t="e">
        <f t="shared" si="47"/>
        <v>#DIV/0!</v>
      </c>
      <c r="ED99" s="4"/>
      <c r="EE99" s="117"/>
    </row>
    <row r="100" spans="1:135" s="118" customFormat="1" ht="20.100000000000001" hidden="1" customHeight="1">
      <c r="A100" s="161">
        <v>42239</v>
      </c>
      <c r="B100" s="228">
        <v>0.64583333333333404</v>
      </c>
      <c r="C100" s="7">
        <v>1</v>
      </c>
      <c r="D100" s="1" t="s">
        <v>131</v>
      </c>
      <c r="E100" s="1" t="s">
        <v>135</v>
      </c>
      <c r="F100" s="1" t="s">
        <v>138</v>
      </c>
      <c r="G100" s="4" t="s">
        <v>147</v>
      </c>
      <c r="H100" s="3" t="s">
        <v>172</v>
      </c>
      <c r="I100" s="1">
        <v>15.5</v>
      </c>
      <c r="J100" s="1" t="s">
        <v>204</v>
      </c>
      <c r="K100" s="19">
        <v>21</v>
      </c>
      <c r="L100" s="1" t="s">
        <v>190</v>
      </c>
      <c r="M100" s="1">
        <v>84</v>
      </c>
      <c r="N100" s="1">
        <v>2750</v>
      </c>
      <c r="O100" s="297"/>
      <c r="P100" s="1">
        <v>1360</v>
      </c>
      <c r="Q100" s="22">
        <f t="shared" si="39"/>
        <v>1074.3999999999999</v>
      </c>
      <c r="R100" s="116">
        <f t="shared" si="48"/>
        <v>2.8476971999999994</v>
      </c>
      <c r="S100" s="17">
        <f t="shared" si="40"/>
        <v>2.7477779999999994</v>
      </c>
      <c r="T100" s="3">
        <v>871</v>
      </c>
      <c r="U100" s="1">
        <v>1000</v>
      </c>
      <c r="V100" s="1">
        <v>0.95</v>
      </c>
      <c r="W100" s="22">
        <f t="shared" si="49"/>
        <v>1292</v>
      </c>
      <c r="X100" s="1">
        <v>10.199999999999999</v>
      </c>
      <c r="Y100" s="1">
        <v>232</v>
      </c>
      <c r="Z100" s="1">
        <v>20</v>
      </c>
      <c r="AA100" s="1">
        <v>20</v>
      </c>
      <c r="AB100" s="4">
        <v>5.9</v>
      </c>
      <c r="AC100" s="7">
        <v>3.6</v>
      </c>
      <c r="AD100" s="199">
        <v>-25</v>
      </c>
      <c r="AE100" s="199">
        <v>-26</v>
      </c>
      <c r="AF100" s="199">
        <v>-25</v>
      </c>
      <c r="AG100" s="199">
        <v>-26</v>
      </c>
      <c r="AH100" s="240">
        <f t="shared" si="60"/>
        <v>-102</v>
      </c>
      <c r="AI100" s="237">
        <f t="shared" si="61"/>
        <v>1</v>
      </c>
      <c r="AJ100" s="1">
        <v>100</v>
      </c>
      <c r="AK100" s="1">
        <v>100</v>
      </c>
      <c r="AL100" s="1">
        <v>100</v>
      </c>
      <c r="AM100" s="1">
        <v>100</v>
      </c>
      <c r="AN100" s="1">
        <v>3</v>
      </c>
      <c r="AO100" s="1">
        <v>5</v>
      </c>
      <c r="AP100" s="3">
        <v>1790</v>
      </c>
      <c r="AQ100" s="7">
        <v>1245</v>
      </c>
      <c r="AR100" s="22">
        <f t="shared" ref="AR100:AR134" si="63">AP100-AQ100</f>
        <v>545</v>
      </c>
      <c r="AS100" s="270">
        <f t="shared" si="50"/>
        <v>0.30446927374301674</v>
      </c>
      <c r="AT100" s="1">
        <v>61</v>
      </c>
      <c r="AU100" s="1">
        <v>80</v>
      </c>
      <c r="AV100" s="7">
        <v>4.4000000000000004</v>
      </c>
      <c r="AW100" s="1">
        <v>405</v>
      </c>
      <c r="AX100" s="1">
        <v>602</v>
      </c>
      <c r="AY100" s="2">
        <v>40</v>
      </c>
      <c r="AZ100" s="3">
        <v>350</v>
      </c>
      <c r="BA100" s="2">
        <v>64</v>
      </c>
      <c r="BB100" s="3">
        <v>0</v>
      </c>
      <c r="BC100" s="4">
        <v>0</v>
      </c>
      <c r="BD100" s="3">
        <v>4270</v>
      </c>
      <c r="BE100" s="1">
        <v>35</v>
      </c>
      <c r="BF100" s="1">
        <v>20</v>
      </c>
      <c r="BG100" s="1">
        <v>1</v>
      </c>
      <c r="BH100" s="4">
        <v>97</v>
      </c>
      <c r="BI100" s="3">
        <v>370</v>
      </c>
      <c r="BJ100" s="7">
        <v>101</v>
      </c>
      <c r="BK100" s="1">
        <v>1666</v>
      </c>
      <c r="BL100" s="1">
        <v>140</v>
      </c>
      <c r="BM100" s="2">
        <v>123</v>
      </c>
      <c r="BN100" s="3">
        <v>335</v>
      </c>
      <c r="BO100" s="1">
        <v>1239</v>
      </c>
      <c r="BP100" s="2">
        <v>130</v>
      </c>
      <c r="BQ100" s="3">
        <v>325</v>
      </c>
      <c r="BR100" s="1">
        <v>1196</v>
      </c>
      <c r="BS100" s="2">
        <v>98</v>
      </c>
      <c r="BT100" s="6">
        <v>1200</v>
      </c>
      <c r="BU100" s="278">
        <v>291</v>
      </c>
      <c r="BV100" s="272">
        <f t="shared" si="51"/>
        <v>0.66</v>
      </c>
      <c r="BW100" s="272">
        <f t="shared" si="52"/>
        <v>0.47435897435897434</v>
      </c>
      <c r="BX100" s="282">
        <f t="shared" si="53"/>
        <v>0.58182640144665465</v>
      </c>
      <c r="BY100" s="282">
        <f t="shared" si="54"/>
        <v>0.41817359855334535</v>
      </c>
      <c r="BZ100" s="3">
        <v>3.6</v>
      </c>
      <c r="CA100" s="1">
        <v>3</v>
      </c>
      <c r="CB100" s="1">
        <v>30</v>
      </c>
      <c r="CC100" s="4">
        <v>1.2</v>
      </c>
      <c r="CD100" s="7" t="s">
        <v>163</v>
      </c>
      <c r="CE100" s="7">
        <v>62</v>
      </c>
      <c r="CF100" s="1">
        <f t="shared" si="55"/>
        <v>15.6</v>
      </c>
      <c r="CG100" s="1">
        <f t="shared" si="56"/>
        <v>4596.8</v>
      </c>
      <c r="CH100" s="1">
        <f t="shared" si="62"/>
        <v>8.2679999999999989</v>
      </c>
      <c r="CI100" s="1">
        <v>53</v>
      </c>
      <c r="CJ100" s="189">
        <f t="shared" si="57"/>
        <v>1.7986425339366512</v>
      </c>
      <c r="CK100" s="3" t="s">
        <v>165</v>
      </c>
      <c r="CL100" s="7">
        <v>28</v>
      </c>
      <c r="CM100" s="1">
        <v>43</v>
      </c>
      <c r="CN100" s="2">
        <v>109</v>
      </c>
      <c r="CO100" s="2">
        <f t="shared" ref="CO100:CO134" si="64">P100*3.38</f>
        <v>4596.8</v>
      </c>
      <c r="CP100" s="2">
        <f t="shared" ref="CP100:CP134" si="65">CN100*CM100/100</f>
        <v>46.87</v>
      </c>
      <c r="CQ100" s="190">
        <f t="shared" ref="CQ100:CQ134" si="66">CP100/CO100*1000</f>
        <v>10.196223459798119</v>
      </c>
      <c r="CR100" s="8">
        <v>40</v>
      </c>
      <c r="CS100" s="8">
        <v>2.2000000000000002</v>
      </c>
      <c r="CT100" s="8">
        <v>200</v>
      </c>
      <c r="CU100" s="6">
        <v>3</v>
      </c>
      <c r="CV100" s="6">
        <v>51</v>
      </c>
      <c r="CW100" s="6">
        <v>15</v>
      </c>
      <c r="CX100" s="3" t="s">
        <v>203</v>
      </c>
      <c r="CY100" s="2">
        <v>270</v>
      </c>
      <c r="CZ100" s="212">
        <f t="shared" si="41"/>
        <v>94.813451373973351</v>
      </c>
      <c r="DA100" s="212">
        <f t="shared" si="42"/>
        <v>98.261213242117833</v>
      </c>
      <c r="DB100" s="3"/>
      <c r="DC100" s="2"/>
      <c r="DD100" s="3" t="s">
        <v>168</v>
      </c>
      <c r="DE100" s="2">
        <v>16.7</v>
      </c>
      <c r="DF100" s="8">
        <v>25</v>
      </c>
      <c r="DG100" s="3" t="s">
        <v>184</v>
      </c>
      <c r="DH100" s="2">
        <v>5.8</v>
      </c>
      <c r="DI100" s="8">
        <v>20</v>
      </c>
      <c r="DJ100" s="3"/>
      <c r="DK100" s="1"/>
      <c r="DL100" s="212">
        <f t="shared" si="58"/>
        <v>0</v>
      </c>
      <c r="DM100" s="212">
        <f t="shared" si="43"/>
        <v>0</v>
      </c>
      <c r="DN100" s="303"/>
      <c r="DO100" s="212"/>
      <c r="DP100" s="3"/>
      <c r="DQ100" s="2"/>
      <c r="DR100" s="3"/>
      <c r="DS100" s="2"/>
      <c r="DT100" s="155"/>
      <c r="DU100" s="156"/>
      <c r="DV100" s="155"/>
      <c r="DW100" s="157"/>
      <c r="DX100" s="348">
        <f t="shared" si="59"/>
        <v>228</v>
      </c>
      <c r="DY100" s="349">
        <f t="shared" si="44"/>
        <v>80.06469227135527</v>
      </c>
      <c r="DZ100" s="240">
        <f t="shared" si="45"/>
        <v>82.976135626677276</v>
      </c>
      <c r="EA100" s="1"/>
      <c r="EB100" s="19">
        <f t="shared" si="46"/>
        <v>0</v>
      </c>
      <c r="EC100" s="350">
        <f t="shared" si="47"/>
        <v>0</v>
      </c>
      <c r="ED100" s="4"/>
      <c r="EE100" s="117"/>
    </row>
    <row r="101" spans="1:135" s="121" customFormat="1" ht="20.100000000000001" hidden="1" customHeight="1">
      <c r="A101" s="162">
        <v>42239</v>
      </c>
      <c r="B101" s="229">
        <v>1.0833333333333299</v>
      </c>
      <c r="C101" s="15">
        <v>4</v>
      </c>
      <c r="D101" s="9" t="s">
        <v>137</v>
      </c>
      <c r="E101" s="9" t="s">
        <v>137</v>
      </c>
      <c r="F101" s="9" t="s">
        <v>139</v>
      </c>
      <c r="G101" s="12"/>
      <c r="H101" s="11" t="s">
        <v>172</v>
      </c>
      <c r="I101" s="9">
        <v>17</v>
      </c>
      <c r="J101" s="9"/>
      <c r="K101" s="20">
        <v>21</v>
      </c>
      <c r="L101" s="9" t="s">
        <v>190</v>
      </c>
      <c r="M101" s="9">
        <v>84</v>
      </c>
      <c r="N101" s="9">
        <v>2750</v>
      </c>
      <c r="O101" s="298"/>
      <c r="P101" s="9">
        <v>1370</v>
      </c>
      <c r="Q101" s="24">
        <f t="shared" si="39"/>
        <v>1082.3</v>
      </c>
      <c r="R101" s="119">
        <f t="shared" si="48"/>
        <v>3.1462460999999999</v>
      </c>
      <c r="S101" s="18">
        <f t="shared" si="40"/>
        <v>3.0358515000000001</v>
      </c>
      <c r="T101" s="11">
        <v>879</v>
      </c>
      <c r="U101" s="9">
        <v>1000</v>
      </c>
      <c r="V101" s="9">
        <v>0.95</v>
      </c>
      <c r="W101" s="24">
        <f t="shared" si="49"/>
        <v>1301.5</v>
      </c>
      <c r="X101" s="9">
        <v>10.3</v>
      </c>
      <c r="Y101" s="9">
        <v>235</v>
      </c>
      <c r="Z101" s="9">
        <v>20</v>
      </c>
      <c r="AA101" s="9">
        <v>20</v>
      </c>
      <c r="AB101" s="12">
        <v>6</v>
      </c>
      <c r="AC101" s="15">
        <v>4</v>
      </c>
      <c r="AD101" s="200">
        <v>-25</v>
      </c>
      <c r="AE101" s="200">
        <v>-26</v>
      </c>
      <c r="AF101" s="200">
        <v>-25</v>
      </c>
      <c r="AG101" s="200">
        <v>-26</v>
      </c>
      <c r="AH101" s="241">
        <f t="shared" si="60"/>
        <v>-102</v>
      </c>
      <c r="AI101" s="239">
        <f t="shared" si="61"/>
        <v>0</v>
      </c>
      <c r="AJ101" s="9">
        <v>100</v>
      </c>
      <c r="AK101" s="9">
        <v>100</v>
      </c>
      <c r="AL101" s="9">
        <v>100</v>
      </c>
      <c r="AM101" s="9">
        <v>100</v>
      </c>
      <c r="AN101" s="9">
        <v>3</v>
      </c>
      <c r="AO101" s="9">
        <v>5</v>
      </c>
      <c r="AP101" s="11">
        <v>1678</v>
      </c>
      <c r="AQ101" s="15">
        <v>1294</v>
      </c>
      <c r="AR101" s="24">
        <f t="shared" si="63"/>
        <v>384</v>
      </c>
      <c r="AS101" s="271">
        <f t="shared" si="50"/>
        <v>0.22884386174016685</v>
      </c>
      <c r="AT101" s="9">
        <v>62</v>
      </c>
      <c r="AU101" s="9">
        <v>80</v>
      </c>
      <c r="AV101" s="15">
        <v>4.4000000000000004</v>
      </c>
      <c r="AW101" s="9">
        <v>259</v>
      </c>
      <c r="AX101" s="9">
        <v>750</v>
      </c>
      <c r="AY101" s="10">
        <v>25</v>
      </c>
      <c r="AZ101" s="11">
        <v>330</v>
      </c>
      <c r="BA101" s="10">
        <v>64</v>
      </c>
      <c r="BB101" s="11">
        <v>0</v>
      </c>
      <c r="BC101" s="12">
        <v>0</v>
      </c>
      <c r="BD101" s="11">
        <v>4418</v>
      </c>
      <c r="BE101" s="9">
        <v>30</v>
      </c>
      <c r="BF101" s="9">
        <v>25</v>
      </c>
      <c r="BG101" s="9">
        <v>1</v>
      </c>
      <c r="BH101" s="12">
        <v>96</v>
      </c>
      <c r="BI101" s="11">
        <v>300</v>
      </c>
      <c r="BJ101" s="15">
        <v>100</v>
      </c>
      <c r="BK101" s="9">
        <v>16725</v>
      </c>
      <c r="BL101" s="9">
        <v>132</v>
      </c>
      <c r="BM101" s="10">
        <v>146</v>
      </c>
      <c r="BN101" s="11">
        <v>369</v>
      </c>
      <c r="BO101" s="9">
        <v>1374</v>
      </c>
      <c r="BP101" s="10">
        <v>147</v>
      </c>
      <c r="BQ101" s="11">
        <v>358</v>
      </c>
      <c r="BR101" s="9">
        <v>1332</v>
      </c>
      <c r="BS101" s="10">
        <v>122</v>
      </c>
      <c r="BT101" s="14">
        <v>1200</v>
      </c>
      <c r="BU101" s="279">
        <v>336</v>
      </c>
      <c r="BV101" s="273">
        <f t="shared" si="51"/>
        <v>0.72699999999999998</v>
      </c>
      <c r="BW101" s="273">
        <f t="shared" si="52"/>
        <v>0.38461538461538464</v>
      </c>
      <c r="BX101" s="283">
        <f t="shared" si="53"/>
        <v>0.65400318317071482</v>
      </c>
      <c r="BY101" s="283">
        <f t="shared" si="54"/>
        <v>0.34599681682928518</v>
      </c>
      <c r="BZ101" s="11">
        <v>2.9</v>
      </c>
      <c r="CA101" s="9">
        <v>2.9</v>
      </c>
      <c r="CB101" s="9">
        <v>30</v>
      </c>
      <c r="CC101" s="12">
        <v>1.2</v>
      </c>
      <c r="CD101" s="15" t="s">
        <v>163</v>
      </c>
      <c r="CE101" s="15">
        <v>61</v>
      </c>
      <c r="CF101" s="9">
        <f t="shared" si="55"/>
        <v>15.6</v>
      </c>
      <c r="CG101" s="9">
        <f t="shared" si="56"/>
        <v>4630.5999999999995</v>
      </c>
      <c r="CH101" s="9">
        <f t="shared" si="62"/>
        <v>8.2679999999999989</v>
      </c>
      <c r="CI101" s="9">
        <v>53</v>
      </c>
      <c r="CJ101" s="296">
        <f t="shared" si="57"/>
        <v>1.7855137563166761</v>
      </c>
      <c r="CK101" s="11" t="s">
        <v>165</v>
      </c>
      <c r="CL101" s="15">
        <v>27</v>
      </c>
      <c r="CM101" s="9">
        <v>41</v>
      </c>
      <c r="CN101" s="10">
        <v>109</v>
      </c>
      <c r="CO101" s="10">
        <f t="shared" si="64"/>
        <v>4630.5999999999995</v>
      </c>
      <c r="CP101" s="10">
        <f t="shared" si="65"/>
        <v>44.69</v>
      </c>
      <c r="CQ101" s="191">
        <f t="shared" si="66"/>
        <v>9.65101714680603</v>
      </c>
      <c r="CR101" s="16">
        <v>41</v>
      </c>
      <c r="CS101" s="16">
        <v>2.1</v>
      </c>
      <c r="CT101" s="16">
        <v>200</v>
      </c>
      <c r="CU101" s="14">
        <v>5</v>
      </c>
      <c r="CV101" s="14">
        <v>50</v>
      </c>
      <c r="CW101" s="14">
        <v>15</v>
      </c>
      <c r="CX101" s="11" t="s">
        <v>203</v>
      </c>
      <c r="CY101" s="10">
        <v>270</v>
      </c>
      <c r="CZ101" s="213">
        <f t="shared" si="41"/>
        <v>85.816554528267829</v>
      </c>
      <c r="DA101" s="213">
        <f t="shared" si="42"/>
        <v>88.937156511113926</v>
      </c>
      <c r="DB101" s="11"/>
      <c r="DC101" s="10"/>
      <c r="DD101" s="11" t="s">
        <v>168</v>
      </c>
      <c r="DE101" s="10"/>
      <c r="DF101" s="16">
        <v>40</v>
      </c>
      <c r="DG101" s="11" t="s">
        <v>184</v>
      </c>
      <c r="DH101" s="10">
        <v>5.8</v>
      </c>
      <c r="DI101" s="16">
        <v>20</v>
      </c>
      <c r="DJ101" s="11"/>
      <c r="DK101" s="9"/>
      <c r="DL101" s="213">
        <f t="shared" si="58"/>
        <v>0</v>
      </c>
      <c r="DM101" s="213">
        <f t="shared" si="43"/>
        <v>0</v>
      </c>
      <c r="DN101" s="304"/>
      <c r="DO101" s="213"/>
      <c r="DP101" s="11"/>
      <c r="DQ101" s="10"/>
      <c r="DR101" s="11"/>
      <c r="DS101" s="10"/>
      <c r="DT101" s="158"/>
      <c r="DU101" s="159"/>
      <c r="DV101" s="158"/>
      <c r="DW101" s="160"/>
      <c r="DX101" s="351">
        <f t="shared" si="59"/>
        <v>269</v>
      </c>
      <c r="DY101" s="352">
        <f t="shared" si="44"/>
        <v>85.498715437422391</v>
      </c>
      <c r="DZ101" s="241">
        <f t="shared" si="45"/>
        <v>88.607759635146834</v>
      </c>
      <c r="EA101" s="9">
        <v>3.3</v>
      </c>
      <c r="EB101" s="20">
        <f t="shared" si="46"/>
        <v>1.0488689997899401</v>
      </c>
      <c r="EC101" s="353">
        <f t="shared" si="47"/>
        <v>1.0870096906913924</v>
      </c>
      <c r="ED101" s="12">
        <v>284</v>
      </c>
      <c r="EE101" s="120"/>
    </row>
    <row r="102" spans="1:135" s="121" customFormat="1" ht="20.100000000000001" hidden="1" customHeight="1">
      <c r="A102" s="162">
        <v>42239</v>
      </c>
      <c r="B102" s="229"/>
      <c r="C102" s="15">
        <v>4</v>
      </c>
      <c r="D102" s="9"/>
      <c r="E102" s="9"/>
      <c r="F102" s="9"/>
      <c r="G102" s="12"/>
      <c r="H102" s="11"/>
      <c r="I102" s="9"/>
      <c r="J102" s="9"/>
      <c r="K102" s="20"/>
      <c r="L102" s="9"/>
      <c r="M102" s="9"/>
      <c r="N102" s="9"/>
      <c r="O102" s="298"/>
      <c r="P102" s="9"/>
      <c r="Q102" s="24">
        <f t="shared" si="39"/>
        <v>0</v>
      </c>
      <c r="R102" s="119">
        <f t="shared" si="48"/>
        <v>0</v>
      </c>
      <c r="S102" s="18">
        <f t="shared" si="40"/>
        <v>0</v>
      </c>
      <c r="T102" s="11"/>
      <c r="U102" s="9"/>
      <c r="V102" s="9"/>
      <c r="W102" s="24">
        <f t="shared" si="49"/>
        <v>0</v>
      </c>
      <c r="X102" s="9"/>
      <c r="Y102" s="9"/>
      <c r="Z102" s="9"/>
      <c r="AA102" s="9"/>
      <c r="AB102" s="12"/>
      <c r="AC102" s="15"/>
      <c r="AD102" s="200"/>
      <c r="AE102" s="200"/>
      <c r="AF102" s="200"/>
      <c r="AG102" s="200"/>
      <c r="AH102" s="241">
        <f t="shared" si="60"/>
        <v>0</v>
      </c>
      <c r="AI102" s="239" t="e">
        <f t="shared" si="61"/>
        <v>#DIV/0!</v>
      </c>
      <c r="AJ102" s="9"/>
      <c r="AK102" s="9"/>
      <c r="AL102" s="9"/>
      <c r="AM102" s="9"/>
      <c r="AN102" s="9"/>
      <c r="AO102" s="9"/>
      <c r="AP102" s="11"/>
      <c r="AQ102" s="15"/>
      <c r="AR102" s="24">
        <f t="shared" si="63"/>
        <v>0</v>
      </c>
      <c r="AS102" s="271" t="e">
        <f t="shared" si="50"/>
        <v>#DIV/0!</v>
      </c>
      <c r="AT102" s="9"/>
      <c r="AU102" s="9"/>
      <c r="AV102" s="15"/>
      <c r="AW102" s="9"/>
      <c r="AX102" s="9"/>
      <c r="AY102" s="10"/>
      <c r="AZ102" s="11"/>
      <c r="BA102" s="10"/>
      <c r="BB102" s="11"/>
      <c r="BC102" s="12"/>
      <c r="BD102" s="11"/>
      <c r="BE102" s="9"/>
      <c r="BF102" s="9"/>
      <c r="BG102" s="9"/>
      <c r="BH102" s="12"/>
      <c r="BI102" s="11"/>
      <c r="BJ102" s="15"/>
      <c r="BK102" s="9"/>
      <c r="BL102" s="9"/>
      <c r="BM102" s="10"/>
      <c r="BN102" s="11"/>
      <c r="BO102" s="9"/>
      <c r="BP102" s="10"/>
      <c r="BQ102" s="11"/>
      <c r="BR102" s="9"/>
      <c r="BS102" s="10"/>
      <c r="BT102" s="14"/>
      <c r="BU102" s="279"/>
      <c r="BV102" s="273">
        <f t="shared" si="51"/>
        <v>0</v>
      </c>
      <c r="BW102" s="273">
        <f t="shared" si="52"/>
        <v>0</v>
      </c>
      <c r="BX102" s="283" t="e">
        <f t="shared" si="53"/>
        <v>#DIV/0!</v>
      </c>
      <c r="BY102" s="283" t="e">
        <f t="shared" si="54"/>
        <v>#DIV/0!</v>
      </c>
      <c r="BZ102" s="11"/>
      <c r="CA102" s="9"/>
      <c r="CB102" s="9"/>
      <c r="CC102" s="12"/>
      <c r="CD102" s="15"/>
      <c r="CE102" s="15"/>
      <c r="CF102" s="9" t="e">
        <f t="shared" si="55"/>
        <v>#N/A</v>
      </c>
      <c r="CG102" s="9">
        <f t="shared" si="56"/>
        <v>0</v>
      </c>
      <c r="CH102" s="9" t="e">
        <f t="shared" si="62"/>
        <v>#N/A</v>
      </c>
      <c r="CI102" s="9"/>
      <c r="CJ102" s="296" t="e">
        <f t="shared" si="57"/>
        <v>#N/A</v>
      </c>
      <c r="CK102" s="11"/>
      <c r="CL102" s="15"/>
      <c r="CM102" s="9"/>
      <c r="CN102" s="10">
        <v>109</v>
      </c>
      <c r="CO102" s="10">
        <f t="shared" si="64"/>
        <v>0</v>
      </c>
      <c r="CP102" s="10">
        <f t="shared" si="65"/>
        <v>0</v>
      </c>
      <c r="CQ102" s="191" t="e">
        <f t="shared" si="66"/>
        <v>#DIV/0!</v>
      </c>
      <c r="CR102" s="16"/>
      <c r="CS102" s="16"/>
      <c r="CT102" s="16"/>
      <c r="CU102" s="14"/>
      <c r="CV102" s="14"/>
      <c r="CW102" s="14"/>
      <c r="CX102" s="11"/>
      <c r="CY102" s="10"/>
      <c r="CZ102" s="213" t="e">
        <f t="shared" si="41"/>
        <v>#DIV/0!</v>
      </c>
      <c r="DA102" s="213" t="e">
        <f t="shared" si="42"/>
        <v>#DIV/0!</v>
      </c>
      <c r="DB102" s="11"/>
      <c r="DC102" s="10"/>
      <c r="DD102" s="11"/>
      <c r="DE102" s="10"/>
      <c r="DF102" s="16"/>
      <c r="DG102" s="11"/>
      <c r="DH102" s="10"/>
      <c r="DI102" s="16"/>
      <c r="DJ102" s="11"/>
      <c r="DK102" s="9"/>
      <c r="DL102" s="213" t="e">
        <f t="shared" si="58"/>
        <v>#DIV/0!</v>
      </c>
      <c r="DM102" s="213" t="e">
        <f t="shared" si="43"/>
        <v>#DIV/0!</v>
      </c>
      <c r="DN102" s="304"/>
      <c r="DO102" s="213"/>
      <c r="DP102" s="11"/>
      <c r="DQ102" s="10"/>
      <c r="DR102" s="11"/>
      <c r="DS102" s="10"/>
      <c r="DT102" s="158"/>
      <c r="DU102" s="159"/>
      <c r="DV102" s="158"/>
      <c r="DW102" s="160"/>
      <c r="DX102" s="351">
        <f t="shared" si="59"/>
        <v>0</v>
      </c>
      <c r="DY102" s="352" t="e">
        <f t="shared" si="44"/>
        <v>#DIV/0!</v>
      </c>
      <c r="DZ102" s="241" t="e">
        <f t="shared" si="45"/>
        <v>#DIV/0!</v>
      </c>
      <c r="EA102" s="9"/>
      <c r="EB102" s="20" t="e">
        <f t="shared" si="46"/>
        <v>#DIV/0!</v>
      </c>
      <c r="EC102" s="353" t="e">
        <f t="shared" si="47"/>
        <v>#DIV/0!</v>
      </c>
      <c r="ED102" s="12"/>
      <c r="EE102" s="120"/>
    </row>
    <row r="103" spans="1:135" s="118" customFormat="1" ht="20.100000000000001" hidden="1" customHeight="1">
      <c r="A103" s="161">
        <v>42240</v>
      </c>
      <c r="B103" s="228">
        <v>0.53125</v>
      </c>
      <c r="C103" s="7">
        <v>2</v>
      </c>
      <c r="D103" s="1" t="s">
        <v>132</v>
      </c>
      <c r="E103" s="1" t="s">
        <v>134</v>
      </c>
      <c r="F103" s="1" t="s">
        <v>140</v>
      </c>
      <c r="G103" s="4" t="s">
        <v>145</v>
      </c>
      <c r="H103" s="3" t="s">
        <v>172</v>
      </c>
      <c r="I103" s="1">
        <v>17</v>
      </c>
      <c r="J103" s="1" t="s">
        <v>204</v>
      </c>
      <c r="K103" s="19">
        <v>20.5</v>
      </c>
      <c r="L103" s="1" t="s">
        <v>190</v>
      </c>
      <c r="M103" s="1">
        <v>84</v>
      </c>
      <c r="N103" s="1">
        <v>2750</v>
      </c>
      <c r="O103" s="297"/>
      <c r="P103" s="1">
        <v>1430</v>
      </c>
      <c r="Q103" s="22">
        <f t="shared" si="39"/>
        <v>1136.8500000000001</v>
      </c>
      <c r="R103" s="116">
        <f t="shared" si="48"/>
        <v>3.3048229500000006</v>
      </c>
      <c r="S103" s="17">
        <f t="shared" si="40"/>
        <v>3.1888642500000004</v>
      </c>
      <c r="T103" s="3">
        <v>917</v>
      </c>
      <c r="U103" s="1">
        <v>1000</v>
      </c>
      <c r="V103" s="1">
        <v>0.94799999999999995</v>
      </c>
      <c r="W103" s="22">
        <f t="shared" si="49"/>
        <v>1355.6399999999999</v>
      </c>
      <c r="X103" s="1">
        <v>10.3</v>
      </c>
      <c r="Y103" s="1">
        <v>255</v>
      </c>
      <c r="Z103" s="1">
        <v>20</v>
      </c>
      <c r="AA103" s="1">
        <v>20</v>
      </c>
      <c r="AB103" s="4">
        <v>6</v>
      </c>
      <c r="AC103" s="7">
        <v>3.6</v>
      </c>
      <c r="AD103" s="199">
        <v>-25</v>
      </c>
      <c r="AE103" s="199">
        <v>-26</v>
      </c>
      <c r="AF103" s="199">
        <v>-25</v>
      </c>
      <c r="AG103" s="199">
        <v>-26</v>
      </c>
      <c r="AH103" s="240">
        <f t="shared" si="60"/>
        <v>-102</v>
      </c>
      <c r="AI103" s="237">
        <f t="shared" si="61"/>
        <v>1</v>
      </c>
      <c r="AJ103" s="1">
        <v>100</v>
      </c>
      <c r="AK103" s="1">
        <v>100</v>
      </c>
      <c r="AL103" s="1">
        <v>100</v>
      </c>
      <c r="AM103" s="1">
        <v>100</v>
      </c>
      <c r="AN103" s="1">
        <v>3</v>
      </c>
      <c r="AO103" s="1">
        <v>7</v>
      </c>
      <c r="AP103" s="3">
        <v>1750</v>
      </c>
      <c r="AQ103" s="7">
        <v>1350</v>
      </c>
      <c r="AR103" s="22">
        <f t="shared" si="63"/>
        <v>400</v>
      </c>
      <c r="AS103" s="270">
        <f t="shared" si="50"/>
        <v>0.22857142857142856</v>
      </c>
      <c r="AT103" s="1">
        <v>67</v>
      </c>
      <c r="AU103" s="1">
        <v>80</v>
      </c>
      <c r="AV103" s="7">
        <v>4.5</v>
      </c>
      <c r="AW103" s="1">
        <v>520</v>
      </c>
      <c r="AX103" s="1">
        <v>800</v>
      </c>
      <c r="AY103" s="2">
        <v>40</v>
      </c>
      <c r="AZ103" s="3">
        <v>350</v>
      </c>
      <c r="BA103" s="2">
        <v>64</v>
      </c>
      <c r="BB103" s="3"/>
      <c r="BC103" s="4"/>
      <c r="BD103" s="3">
        <v>4400</v>
      </c>
      <c r="BE103" s="1">
        <v>20</v>
      </c>
      <c r="BF103" s="1">
        <v>21</v>
      </c>
      <c r="BG103" s="1">
        <v>1</v>
      </c>
      <c r="BH103" s="4">
        <v>96</v>
      </c>
      <c r="BI103" s="3">
        <v>330</v>
      </c>
      <c r="BJ103" s="7">
        <v>100</v>
      </c>
      <c r="BK103" s="1">
        <v>1608</v>
      </c>
      <c r="BL103" s="1">
        <v>135</v>
      </c>
      <c r="BM103" s="2">
        <v>132</v>
      </c>
      <c r="BN103" s="3">
        <v>370</v>
      </c>
      <c r="BO103" s="1">
        <v>1384</v>
      </c>
      <c r="BP103" s="2">
        <v>156</v>
      </c>
      <c r="BQ103" s="3">
        <v>360</v>
      </c>
      <c r="BR103" s="1">
        <v>1345</v>
      </c>
      <c r="BS103" s="2">
        <v>131</v>
      </c>
      <c r="BT103" s="6">
        <v>1200</v>
      </c>
      <c r="BU103" s="278">
        <v>357</v>
      </c>
      <c r="BV103" s="272">
        <f t="shared" si="51"/>
        <v>0.73</v>
      </c>
      <c r="BW103" s="272">
        <f t="shared" si="52"/>
        <v>0.42307692307692307</v>
      </c>
      <c r="BX103" s="282">
        <f t="shared" si="53"/>
        <v>0.63308872581721143</v>
      </c>
      <c r="BY103" s="282">
        <f t="shared" si="54"/>
        <v>0.36691127418278852</v>
      </c>
      <c r="BZ103" s="3">
        <v>3</v>
      </c>
      <c r="CA103" s="1">
        <v>2.8</v>
      </c>
      <c r="CB103" s="1">
        <v>29</v>
      </c>
      <c r="CC103" s="4">
        <v>1.3</v>
      </c>
      <c r="CD103" s="7" t="s">
        <v>163</v>
      </c>
      <c r="CE103" s="7">
        <v>57</v>
      </c>
      <c r="CF103" s="1">
        <f t="shared" si="55"/>
        <v>15.6</v>
      </c>
      <c r="CG103" s="1">
        <f t="shared" si="56"/>
        <v>4833.3999999999996</v>
      </c>
      <c r="CH103" s="1">
        <f t="shared" si="62"/>
        <v>7.331999999999999</v>
      </c>
      <c r="CI103" s="1">
        <v>47</v>
      </c>
      <c r="CJ103" s="189">
        <f t="shared" si="57"/>
        <v>1.5169445938676707</v>
      </c>
      <c r="CK103" s="3" t="s">
        <v>165</v>
      </c>
      <c r="CL103" s="7">
        <v>27</v>
      </c>
      <c r="CM103" s="1">
        <v>39</v>
      </c>
      <c r="CN103" s="2">
        <v>109</v>
      </c>
      <c r="CO103" s="2">
        <f t="shared" si="64"/>
        <v>4833.3999999999996</v>
      </c>
      <c r="CP103" s="2">
        <f t="shared" si="65"/>
        <v>42.51</v>
      </c>
      <c r="CQ103" s="190">
        <f t="shared" si="66"/>
        <v>8.7950511027434111</v>
      </c>
      <c r="CR103" s="8">
        <v>40</v>
      </c>
      <c r="CS103" s="8">
        <v>2.1</v>
      </c>
      <c r="CT103" s="8">
        <v>200</v>
      </c>
      <c r="CU103" s="6">
        <v>20</v>
      </c>
      <c r="CV103" s="6">
        <v>50</v>
      </c>
      <c r="CW103" s="6">
        <v>10</v>
      </c>
      <c r="CX103" s="3" t="s">
        <v>203</v>
      </c>
      <c r="CY103" s="2">
        <v>270</v>
      </c>
      <c r="CZ103" s="212">
        <f t="shared" si="41"/>
        <v>81.698779052596436</v>
      </c>
      <c r="DA103" s="212">
        <f t="shared" si="42"/>
        <v>84.669643745418128</v>
      </c>
      <c r="DB103" s="3"/>
      <c r="DC103" s="2"/>
      <c r="DD103" s="3"/>
      <c r="DE103" s="2"/>
      <c r="DF103" s="8">
        <v>15</v>
      </c>
      <c r="DG103" s="3" t="s">
        <v>184</v>
      </c>
      <c r="DH103" s="2">
        <v>5.9</v>
      </c>
      <c r="DI103" s="8">
        <v>20</v>
      </c>
      <c r="DJ103" s="3"/>
      <c r="DK103" s="1"/>
      <c r="DL103" s="212">
        <f t="shared" si="58"/>
        <v>0</v>
      </c>
      <c r="DM103" s="212">
        <f t="shared" si="43"/>
        <v>0</v>
      </c>
      <c r="DN103" s="303"/>
      <c r="DO103" s="212"/>
      <c r="DP103" s="3"/>
      <c r="DQ103" s="2"/>
      <c r="DR103" s="3"/>
      <c r="DS103" s="2"/>
      <c r="DT103" s="155"/>
      <c r="DU103" s="156"/>
      <c r="DV103" s="155"/>
      <c r="DW103" s="157"/>
      <c r="DX103" s="348">
        <f t="shared" si="59"/>
        <v>287</v>
      </c>
      <c r="DY103" s="349">
        <f t="shared" si="44"/>
        <v>86.842776252204359</v>
      </c>
      <c r="DZ103" s="240">
        <f t="shared" si="45"/>
        <v>90.000695388648154</v>
      </c>
      <c r="EA103" s="1">
        <v>3.5</v>
      </c>
      <c r="EB103" s="19">
        <f t="shared" si="46"/>
        <v>1.059058246978102</v>
      </c>
      <c r="EC103" s="350">
        <f t="shared" si="47"/>
        <v>1.0975694559591238</v>
      </c>
      <c r="ED103" s="4">
        <v>420</v>
      </c>
      <c r="EE103" s="117"/>
    </row>
    <row r="104" spans="1:135" s="118" customFormat="1" ht="20.100000000000001" hidden="1" customHeight="1">
      <c r="A104" s="161">
        <v>42240</v>
      </c>
      <c r="B104" s="228"/>
      <c r="C104" s="7">
        <v>2</v>
      </c>
      <c r="D104" s="1"/>
      <c r="E104" s="1"/>
      <c r="F104" s="1"/>
      <c r="G104" s="4"/>
      <c r="H104" s="3"/>
      <c r="I104" s="1"/>
      <c r="J104" s="1"/>
      <c r="K104" s="19"/>
      <c r="L104" s="1"/>
      <c r="M104" s="1"/>
      <c r="N104" s="1"/>
      <c r="O104" s="297"/>
      <c r="P104" s="1"/>
      <c r="Q104" s="22">
        <f t="shared" si="39"/>
        <v>0</v>
      </c>
      <c r="R104" s="116">
        <f t="shared" si="48"/>
        <v>0</v>
      </c>
      <c r="S104" s="17">
        <f t="shared" si="40"/>
        <v>0</v>
      </c>
      <c r="T104" s="3"/>
      <c r="U104" s="1"/>
      <c r="V104" s="1"/>
      <c r="W104" s="22">
        <f t="shared" si="49"/>
        <v>0</v>
      </c>
      <c r="X104" s="1"/>
      <c r="Y104" s="1"/>
      <c r="Z104" s="1"/>
      <c r="AA104" s="1"/>
      <c r="AB104" s="4"/>
      <c r="AC104" s="7"/>
      <c r="AD104" s="199"/>
      <c r="AE104" s="199"/>
      <c r="AF104" s="199"/>
      <c r="AG104" s="199"/>
      <c r="AH104" s="240">
        <f t="shared" si="60"/>
        <v>0</v>
      </c>
      <c r="AI104" s="237" t="e">
        <f t="shared" si="61"/>
        <v>#DIV/0!</v>
      </c>
      <c r="AJ104" s="1"/>
      <c r="AK104" s="1"/>
      <c r="AL104" s="1"/>
      <c r="AM104" s="1"/>
      <c r="AN104" s="1"/>
      <c r="AO104" s="1"/>
      <c r="AP104" s="3"/>
      <c r="AQ104" s="7"/>
      <c r="AR104" s="22">
        <f t="shared" si="63"/>
        <v>0</v>
      </c>
      <c r="AS104" s="270" t="e">
        <f t="shared" si="50"/>
        <v>#DIV/0!</v>
      </c>
      <c r="AT104" s="1"/>
      <c r="AU104" s="1"/>
      <c r="AV104" s="7"/>
      <c r="AW104" s="1"/>
      <c r="AX104" s="1"/>
      <c r="AY104" s="2"/>
      <c r="AZ104" s="3"/>
      <c r="BA104" s="2"/>
      <c r="BB104" s="3"/>
      <c r="BC104" s="4"/>
      <c r="BD104" s="3"/>
      <c r="BE104" s="1"/>
      <c r="BF104" s="1"/>
      <c r="BG104" s="1"/>
      <c r="BH104" s="4"/>
      <c r="BI104" s="3"/>
      <c r="BJ104" s="7"/>
      <c r="BK104" s="1"/>
      <c r="BL104" s="1"/>
      <c r="BM104" s="2"/>
      <c r="BN104" s="3"/>
      <c r="BO104" s="1"/>
      <c r="BP104" s="2"/>
      <c r="BQ104" s="3"/>
      <c r="BR104" s="1"/>
      <c r="BS104" s="2"/>
      <c r="BT104" s="6"/>
      <c r="BU104" s="278"/>
      <c r="BV104" s="272">
        <f t="shared" si="51"/>
        <v>0</v>
      </c>
      <c r="BW104" s="272">
        <f t="shared" si="52"/>
        <v>0</v>
      </c>
      <c r="BX104" s="282" t="e">
        <f t="shared" si="53"/>
        <v>#DIV/0!</v>
      </c>
      <c r="BY104" s="282" t="e">
        <f t="shared" si="54"/>
        <v>#DIV/0!</v>
      </c>
      <c r="BZ104" s="3"/>
      <c r="CA104" s="1"/>
      <c r="CB104" s="1"/>
      <c r="CC104" s="4"/>
      <c r="CD104" s="7"/>
      <c r="CE104" s="7"/>
      <c r="CF104" s="1" t="e">
        <f t="shared" si="55"/>
        <v>#N/A</v>
      </c>
      <c r="CG104" s="1">
        <f t="shared" si="56"/>
        <v>0</v>
      </c>
      <c r="CH104" s="1" t="e">
        <f t="shared" si="62"/>
        <v>#N/A</v>
      </c>
      <c r="CI104" s="1"/>
      <c r="CJ104" s="189" t="e">
        <f t="shared" si="57"/>
        <v>#N/A</v>
      </c>
      <c r="CK104" s="3"/>
      <c r="CL104" s="7"/>
      <c r="CM104" s="1"/>
      <c r="CN104" s="2">
        <v>109</v>
      </c>
      <c r="CO104" s="2">
        <f t="shared" si="64"/>
        <v>0</v>
      </c>
      <c r="CP104" s="2">
        <f t="shared" si="65"/>
        <v>0</v>
      </c>
      <c r="CQ104" s="190" t="e">
        <f t="shared" si="66"/>
        <v>#DIV/0!</v>
      </c>
      <c r="CR104" s="8"/>
      <c r="CS104" s="8"/>
      <c r="CT104" s="8"/>
      <c r="CU104" s="6"/>
      <c r="CV104" s="6"/>
      <c r="CW104" s="6"/>
      <c r="CX104" s="3"/>
      <c r="CY104" s="2"/>
      <c r="CZ104" s="212" t="e">
        <f t="shared" si="41"/>
        <v>#DIV/0!</v>
      </c>
      <c r="DA104" s="212" t="e">
        <f t="shared" si="42"/>
        <v>#DIV/0!</v>
      </c>
      <c r="DB104" s="3"/>
      <c r="DC104" s="2"/>
      <c r="DD104" s="3"/>
      <c r="DE104" s="2"/>
      <c r="DF104" s="8"/>
      <c r="DG104" s="3"/>
      <c r="DH104" s="2"/>
      <c r="DI104" s="8"/>
      <c r="DJ104" s="3"/>
      <c r="DK104" s="1"/>
      <c r="DL104" s="212" t="e">
        <f t="shared" si="58"/>
        <v>#DIV/0!</v>
      </c>
      <c r="DM104" s="212" t="e">
        <f t="shared" si="43"/>
        <v>#DIV/0!</v>
      </c>
      <c r="DN104" s="303"/>
      <c r="DO104" s="212"/>
      <c r="DP104" s="3"/>
      <c r="DQ104" s="2"/>
      <c r="DR104" s="3"/>
      <c r="DS104" s="2"/>
      <c r="DT104" s="155"/>
      <c r="DU104" s="156"/>
      <c r="DV104" s="155"/>
      <c r="DW104" s="157"/>
      <c r="DX104" s="348">
        <f t="shared" si="59"/>
        <v>0</v>
      </c>
      <c r="DY104" s="349" t="e">
        <f t="shared" si="44"/>
        <v>#DIV/0!</v>
      </c>
      <c r="DZ104" s="240" t="e">
        <f t="shared" si="45"/>
        <v>#DIV/0!</v>
      </c>
      <c r="EA104" s="1"/>
      <c r="EB104" s="19" t="e">
        <f t="shared" si="46"/>
        <v>#DIV/0!</v>
      </c>
      <c r="EC104" s="350" t="e">
        <f t="shared" si="47"/>
        <v>#DIV/0!</v>
      </c>
      <c r="ED104" s="4"/>
      <c r="EE104" s="117"/>
    </row>
    <row r="105" spans="1:135" s="121" customFormat="1" ht="20.100000000000001" hidden="1" customHeight="1">
      <c r="A105" s="162">
        <v>42240</v>
      </c>
      <c r="B105" s="229"/>
      <c r="C105" s="15">
        <v>1</v>
      </c>
      <c r="D105" s="9"/>
      <c r="E105" s="9"/>
      <c r="F105" s="9"/>
      <c r="G105" s="12"/>
      <c r="H105" s="11"/>
      <c r="I105" s="9"/>
      <c r="J105" s="9"/>
      <c r="K105" s="20"/>
      <c r="L105" s="9"/>
      <c r="M105" s="9"/>
      <c r="N105" s="9"/>
      <c r="O105" s="298"/>
      <c r="P105" s="9"/>
      <c r="Q105" s="24">
        <f t="shared" si="39"/>
        <v>0</v>
      </c>
      <c r="R105" s="119">
        <f t="shared" si="48"/>
        <v>0</v>
      </c>
      <c r="S105" s="18">
        <f t="shared" si="40"/>
        <v>0</v>
      </c>
      <c r="T105" s="11"/>
      <c r="U105" s="9"/>
      <c r="V105" s="9"/>
      <c r="W105" s="24">
        <f t="shared" si="49"/>
        <v>0</v>
      </c>
      <c r="X105" s="9"/>
      <c r="Y105" s="9"/>
      <c r="Z105" s="9"/>
      <c r="AA105" s="9"/>
      <c r="AB105" s="12"/>
      <c r="AC105" s="15"/>
      <c r="AD105" s="200"/>
      <c r="AE105" s="200"/>
      <c r="AF105" s="200"/>
      <c r="AG105" s="200"/>
      <c r="AH105" s="241">
        <f t="shared" si="60"/>
        <v>0</v>
      </c>
      <c r="AI105" s="239" t="e">
        <f t="shared" si="61"/>
        <v>#DIV/0!</v>
      </c>
      <c r="AJ105" s="9"/>
      <c r="AK105" s="9"/>
      <c r="AL105" s="9"/>
      <c r="AM105" s="9"/>
      <c r="AN105" s="9"/>
      <c r="AO105" s="9"/>
      <c r="AP105" s="11"/>
      <c r="AQ105" s="15"/>
      <c r="AR105" s="24">
        <f t="shared" si="63"/>
        <v>0</v>
      </c>
      <c r="AS105" s="271" t="e">
        <f t="shared" si="50"/>
        <v>#DIV/0!</v>
      </c>
      <c r="AT105" s="9"/>
      <c r="AU105" s="9"/>
      <c r="AV105" s="15"/>
      <c r="AW105" s="9"/>
      <c r="AX105" s="9"/>
      <c r="AY105" s="10"/>
      <c r="AZ105" s="11"/>
      <c r="BA105" s="10"/>
      <c r="BB105" s="11"/>
      <c r="BC105" s="12"/>
      <c r="BD105" s="11"/>
      <c r="BE105" s="9"/>
      <c r="BF105" s="9"/>
      <c r="BG105" s="9"/>
      <c r="BH105" s="12"/>
      <c r="BI105" s="11"/>
      <c r="BJ105" s="15"/>
      <c r="BK105" s="9"/>
      <c r="BL105" s="9"/>
      <c r="BM105" s="10"/>
      <c r="BN105" s="11"/>
      <c r="BO105" s="9"/>
      <c r="BP105" s="10"/>
      <c r="BQ105" s="11"/>
      <c r="BR105" s="9"/>
      <c r="BS105" s="10"/>
      <c r="BT105" s="14"/>
      <c r="BU105" s="279"/>
      <c r="BV105" s="273">
        <f t="shared" si="51"/>
        <v>0</v>
      </c>
      <c r="BW105" s="273">
        <f t="shared" si="52"/>
        <v>0</v>
      </c>
      <c r="BX105" s="283" t="e">
        <f t="shared" si="53"/>
        <v>#DIV/0!</v>
      </c>
      <c r="BY105" s="283" t="e">
        <f t="shared" si="54"/>
        <v>#DIV/0!</v>
      </c>
      <c r="BZ105" s="11"/>
      <c r="CA105" s="9"/>
      <c r="CB105" s="9"/>
      <c r="CC105" s="12"/>
      <c r="CD105" s="15"/>
      <c r="CE105" s="15"/>
      <c r="CF105" s="9" t="e">
        <f t="shared" si="55"/>
        <v>#N/A</v>
      </c>
      <c r="CG105" s="9">
        <f t="shared" si="56"/>
        <v>0</v>
      </c>
      <c r="CH105" s="9" t="e">
        <f t="shared" si="62"/>
        <v>#N/A</v>
      </c>
      <c r="CI105" s="9"/>
      <c r="CJ105" s="296" t="e">
        <f t="shared" si="57"/>
        <v>#N/A</v>
      </c>
      <c r="CK105" s="11"/>
      <c r="CL105" s="15"/>
      <c r="CM105" s="9"/>
      <c r="CN105" s="10">
        <v>109</v>
      </c>
      <c r="CO105" s="10">
        <f t="shared" si="64"/>
        <v>0</v>
      </c>
      <c r="CP105" s="10">
        <f t="shared" si="65"/>
        <v>0</v>
      </c>
      <c r="CQ105" s="191" t="e">
        <f t="shared" si="66"/>
        <v>#DIV/0!</v>
      </c>
      <c r="CR105" s="16"/>
      <c r="CS105" s="16"/>
      <c r="CT105" s="16"/>
      <c r="CU105" s="14"/>
      <c r="CV105" s="14"/>
      <c r="CW105" s="14"/>
      <c r="CX105" s="11"/>
      <c r="CY105" s="10"/>
      <c r="CZ105" s="213" t="e">
        <f t="shared" si="41"/>
        <v>#DIV/0!</v>
      </c>
      <c r="DA105" s="213" t="e">
        <f t="shared" si="42"/>
        <v>#DIV/0!</v>
      </c>
      <c r="DB105" s="11"/>
      <c r="DC105" s="10"/>
      <c r="DD105" s="11"/>
      <c r="DE105" s="10"/>
      <c r="DF105" s="16"/>
      <c r="DG105" s="11"/>
      <c r="DH105" s="10"/>
      <c r="DI105" s="16"/>
      <c r="DJ105" s="11"/>
      <c r="DK105" s="9"/>
      <c r="DL105" s="213" t="e">
        <f t="shared" si="58"/>
        <v>#DIV/0!</v>
      </c>
      <c r="DM105" s="213" t="e">
        <f t="shared" si="43"/>
        <v>#DIV/0!</v>
      </c>
      <c r="DN105" s="304"/>
      <c r="DO105" s="213"/>
      <c r="DP105" s="11"/>
      <c r="DQ105" s="10"/>
      <c r="DR105" s="11"/>
      <c r="DS105" s="10"/>
      <c r="DT105" s="158"/>
      <c r="DU105" s="159"/>
      <c r="DV105" s="158"/>
      <c r="DW105" s="160"/>
      <c r="DX105" s="351">
        <f t="shared" si="59"/>
        <v>0</v>
      </c>
      <c r="DY105" s="352" t="e">
        <f t="shared" si="44"/>
        <v>#DIV/0!</v>
      </c>
      <c r="DZ105" s="241" t="e">
        <f t="shared" si="45"/>
        <v>#DIV/0!</v>
      </c>
      <c r="EA105" s="9"/>
      <c r="EB105" s="20" t="e">
        <f t="shared" si="46"/>
        <v>#DIV/0!</v>
      </c>
      <c r="EC105" s="353" t="e">
        <f t="shared" si="47"/>
        <v>#DIV/0!</v>
      </c>
      <c r="ED105" s="12"/>
      <c r="EE105" s="120"/>
    </row>
    <row r="106" spans="1:135" s="121" customFormat="1" ht="20.100000000000001" hidden="1" customHeight="1">
      <c r="A106" s="162">
        <v>42240</v>
      </c>
      <c r="B106" s="229">
        <v>1.1041666666666701</v>
      </c>
      <c r="C106" s="15">
        <v>1</v>
      </c>
      <c r="D106" s="9" t="s">
        <v>131</v>
      </c>
      <c r="E106" s="9" t="s">
        <v>135</v>
      </c>
      <c r="F106" s="9" t="s">
        <v>138</v>
      </c>
      <c r="G106" s="12" t="s">
        <v>144</v>
      </c>
      <c r="H106" s="11" t="s">
        <v>172</v>
      </c>
      <c r="I106" s="9">
        <v>17</v>
      </c>
      <c r="J106" s="9" t="s">
        <v>204</v>
      </c>
      <c r="K106" s="20">
        <v>20</v>
      </c>
      <c r="L106" s="9" t="s">
        <v>190</v>
      </c>
      <c r="M106" s="9">
        <v>84</v>
      </c>
      <c r="N106" s="9">
        <v>2750</v>
      </c>
      <c r="O106" s="298"/>
      <c r="P106" s="9">
        <v>1360</v>
      </c>
      <c r="Q106" s="24">
        <f t="shared" si="39"/>
        <v>1088</v>
      </c>
      <c r="R106" s="119">
        <f t="shared" si="48"/>
        <v>3.1628159999999998</v>
      </c>
      <c r="S106" s="18">
        <f t="shared" si="40"/>
        <v>3.0518399999999999</v>
      </c>
      <c r="T106" s="11">
        <v>834</v>
      </c>
      <c r="U106" s="9">
        <v>1000</v>
      </c>
      <c r="V106" s="9">
        <v>0.95099999999999996</v>
      </c>
      <c r="W106" s="24">
        <f t="shared" si="49"/>
        <v>1293.3599999999999</v>
      </c>
      <c r="X106" s="9">
        <v>10</v>
      </c>
      <c r="Y106" s="9">
        <v>212</v>
      </c>
      <c r="Z106" s="9">
        <v>20</v>
      </c>
      <c r="AA106" s="9">
        <v>20</v>
      </c>
      <c r="AB106" s="12">
        <v>6</v>
      </c>
      <c r="AC106" s="15">
        <v>3.9</v>
      </c>
      <c r="AD106" s="200">
        <v>-23</v>
      </c>
      <c r="AE106" s="200">
        <v>-25</v>
      </c>
      <c r="AF106" s="200">
        <v>-24</v>
      </c>
      <c r="AG106" s="200">
        <v>-24</v>
      </c>
      <c r="AH106" s="241">
        <f t="shared" si="60"/>
        <v>-96</v>
      </c>
      <c r="AI106" s="239">
        <f t="shared" si="61"/>
        <v>1</v>
      </c>
      <c r="AJ106" s="9">
        <v>100</v>
      </c>
      <c r="AK106" s="9">
        <v>100</v>
      </c>
      <c r="AL106" s="9">
        <v>100</v>
      </c>
      <c r="AM106" s="9">
        <v>100</v>
      </c>
      <c r="AN106" s="9">
        <v>3</v>
      </c>
      <c r="AO106" s="9">
        <v>7</v>
      </c>
      <c r="AP106" s="11">
        <v>1700</v>
      </c>
      <c r="AQ106" s="15">
        <v>1360</v>
      </c>
      <c r="AR106" s="24">
        <f t="shared" si="63"/>
        <v>340</v>
      </c>
      <c r="AS106" s="271">
        <f t="shared" si="50"/>
        <v>0.2</v>
      </c>
      <c r="AT106" s="9">
        <v>62</v>
      </c>
      <c r="AU106" s="9">
        <v>80</v>
      </c>
      <c r="AV106" s="15">
        <v>4.3</v>
      </c>
      <c r="AW106" s="9">
        <v>490</v>
      </c>
      <c r="AX106" s="9">
        <v>740</v>
      </c>
      <c r="AY106" s="10">
        <v>40</v>
      </c>
      <c r="AZ106" s="11">
        <v>290</v>
      </c>
      <c r="BA106" s="10">
        <v>55</v>
      </c>
      <c r="BB106" s="11">
        <v>0</v>
      </c>
      <c r="BC106" s="12">
        <v>0</v>
      </c>
      <c r="BD106" s="11">
        <v>4430</v>
      </c>
      <c r="BE106" s="9">
        <v>16</v>
      </c>
      <c r="BF106" s="9">
        <v>23</v>
      </c>
      <c r="BG106" s="9">
        <v>1.5</v>
      </c>
      <c r="BH106" s="12">
        <v>95</v>
      </c>
      <c r="BI106" s="11">
        <v>350</v>
      </c>
      <c r="BJ106" s="15" t="s">
        <v>273</v>
      </c>
      <c r="BK106" s="9">
        <v>1663</v>
      </c>
      <c r="BL106" s="9">
        <v>138</v>
      </c>
      <c r="BM106" s="10">
        <v>127</v>
      </c>
      <c r="BN106" s="11">
        <v>340</v>
      </c>
      <c r="BO106" s="9">
        <v>1261</v>
      </c>
      <c r="BP106" s="10">
        <v>134</v>
      </c>
      <c r="BQ106" s="11">
        <v>330</v>
      </c>
      <c r="BR106" s="9">
        <v>1214</v>
      </c>
      <c r="BS106" s="10">
        <v>107</v>
      </c>
      <c r="BT106" s="14">
        <v>1200</v>
      </c>
      <c r="BU106" s="279">
        <v>300</v>
      </c>
      <c r="BV106" s="273">
        <f t="shared" si="51"/>
        <v>0.67</v>
      </c>
      <c r="BW106" s="273">
        <f t="shared" si="52"/>
        <v>0.44871794871794873</v>
      </c>
      <c r="BX106" s="283">
        <f t="shared" si="53"/>
        <v>0.59889983955993575</v>
      </c>
      <c r="BY106" s="283">
        <f t="shared" si="54"/>
        <v>0.40110016044006414</v>
      </c>
      <c r="BZ106" s="11">
        <v>3</v>
      </c>
      <c r="CA106" s="9">
        <v>2.8</v>
      </c>
      <c r="CB106" s="9">
        <v>29</v>
      </c>
      <c r="CC106" s="12">
        <v>1.8</v>
      </c>
      <c r="CD106" s="15" t="s">
        <v>163</v>
      </c>
      <c r="CE106" s="15">
        <v>53</v>
      </c>
      <c r="CF106" s="9">
        <f t="shared" si="55"/>
        <v>15.6</v>
      </c>
      <c r="CG106" s="9">
        <f t="shared" si="56"/>
        <v>4596.8</v>
      </c>
      <c r="CH106" s="9">
        <f t="shared" si="62"/>
        <v>7.02</v>
      </c>
      <c r="CI106" s="9">
        <v>45</v>
      </c>
      <c r="CJ106" s="296">
        <f t="shared" si="57"/>
        <v>1.527149321266968</v>
      </c>
      <c r="CK106" s="11" t="s">
        <v>165</v>
      </c>
      <c r="CL106" s="15">
        <v>32</v>
      </c>
      <c r="CM106" s="9">
        <v>48</v>
      </c>
      <c r="CN106" s="10">
        <v>109</v>
      </c>
      <c r="CO106" s="10">
        <f t="shared" si="64"/>
        <v>4596.8</v>
      </c>
      <c r="CP106" s="10">
        <f t="shared" si="65"/>
        <v>52.32</v>
      </c>
      <c r="CQ106" s="191">
        <f t="shared" si="66"/>
        <v>11.381830838844413</v>
      </c>
      <c r="CR106" s="16">
        <v>42</v>
      </c>
      <c r="CS106" s="16">
        <v>2.1</v>
      </c>
      <c r="CT106" s="16">
        <v>200</v>
      </c>
      <c r="CU106" s="14">
        <v>20</v>
      </c>
      <c r="CV106" s="14">
        <v>51</v>
      </c>
      <c r="CW106" s="14">
        <v>10</v>
      </c>
      <c r="CX106" s="11" t="s">
        <v>203</v>
      </c>
      <c r="CY106" s="10">
        <v>270</v>
      </c>
      <c r="CZ106" s="213">
        <f t="shared" si="41"/>
        <v>85.366964123110549</v>
      </c>
      <c r="DA106" s="213">
        <f t="shared" si="42"/>
        <v>88.471217363950927</v>
      </c>
      <c r="DB106" s="11"/>
      <c r="DC106" s="10"/>
      <c r="DD106" s="11"/>
      <c r="DE106" s="10"/>
      <c r="DF106" s="16">
        <v>15</v>
      </c>
      <c r="DG106" s="11" t="s">
        <v>184</v>
      </c>
      <c r="DH106" s="10">
        <v>5.9</v>
      </c>
      <c r="DI106" s="16">
        <v>20</v>
      </c>
      <c r="DJ106" s="11"/>
      <c r="DK106" s="9"/>
      <c r="DL106" s="213">
        <f t="shared" si="58"/>
        <v>0</v>
      </c>
      <c r="DM106" s="213">
        <f t="shared" si="43"/>
        <v>0</v>
      </c>
      <c r="DN106" s="304"/>
      <c r="DO106" s="213"/>
      <c r="DP106" s="11"/>
      <c r="DQ106" s="10"/>
      <c r="DR106" s="11"/>
      <c r="DS106" s="10"/>
      <c r="DT106" s="158"/>
      <c r="DU106" s="159"/>
      <c r="DV106" s="158"/>
      <c r="DW106" s="160"/>
      <c r="DX106" s="351">
        <f t="shared" si="59"/>
        <v>241</v>
      </c>
      <c r="DY106" s="352">
        <f t="shared" si="44"/>
        <v>76.197919828406086</v>
      </c>
      <c r="DZ106" s="241">
        <f t="shared" si="45"/>
        <v>78.968753276711752</v>
      </c>
      <c r="EA106" s="9"/>
      <c r="EB106" s="20">
        <f t="shared" si="46"/>
        <v>0</v>
      </c>
      <c r="EC106" s="353">
        <f t="shared" si="47"/>
        <v>0</v>
      </c>
      <c r="ED106" s="12"/>
      <c r="EE106" s="120"/>
    </row>
    <row r="107" spans="1:135" s="118" customFormat="1" ht="20.100000000000001" hidden="1" customHeight="1">
      <c r="A107" s="161">
        <v>42241</v>
      </c>
      <c r="B107" s="228">
        <v>0.60682870370370368</v>
      </c>
      <c r="C107" s="7">
        <v>3</v>
      </c>
      <c r="D107" s="1" t="s">
        <v>130</v>
      </c>
      <c r="E107" s="1" t="s">
        <v>136</v>
      </c>
      <c r="F107" s="1" t="s">
        <v>141</v>
      </c>
      <c r="G107" s="4" t="s">
        <v>142</v>
      </c>
      <c r="H107" s="3" t="s">
        <v>172</v>
      </c>
      <c r="I107" s="1">
        <v>17</v>
      </c>
      <c r="J107" s="1" t="s">
        <v>204</v>
      </c>
      <c r="K107" s="19">
        <v>19</v>
      </c>
      <c r="L107" s="1" t="s">
        <v>190</v>
      </c>
      <c r="M107" s="1">
        <v>84</v>
      </c>
      <c r="N107" s="1">
        <v>2750</v>
      </c>
      <c r="O107" s="297"/>
      <c r="P107" s="1">
        <v>1470</v>
      </c>
      <c r="Q107" s="22">
        <f t="shared" si="39"/>
        <v>1190.7</v>
      </c>
      <c r="R107" s="116">
        <f t="shared" si="48"/>
        <v>3.4613649</v>
      </c>
      <c r="S107" s="17">
        <f t="shared" si="40"/>
        <v>3.3399135000000002</v>
      </c>
      <c r="T107" s="3">
        <v>946.7</v>
      </c>
      <c r="U107" s="1">
        <v>1000</v>
      </c>
      <c r="V107" s="1">
        <v>0.95099999999999996</v>
      </c>
      <c r="W107" s="22">
        <f t="shared" si="49"/>
        <v>1397.97</v>
      </c>
      <c r="X107" s="1">
        <v>10.4</v>
      </c>
      <c r="Y107" s="1">
        <v>271</v>
      </c>
      <c r="Z107" s="1">
        <v>20</v>
      </c>
      <c r="AA107" s="1">
        <v>20</v>
      </c>
      <c r="AB107" s="4">
        <v>6.1</v>
      </c>
      <c r="AC107" s="7">
        <v>3.6</v>
      </c>
      <c r="AD107" s="199">
        <v>-24</v>
      </c>
      <c r="AE107" s="199">
        <v>-25</v>
      </c>
      <c r="AF107" s="199">
        <v>-24</v>
      </c>
      <c r="AG107" s="199">
        <v>-25</v>
      </c>
      <c r="AH107" s="240">
        <f t="shared" si="60"/>
        <v>-98</v>
      </c>
      <c r="AI107" s="237">
        <f t="shared" si="61"/>
        <v>2.0408163265306121E-2</v>
      </c>
      <c r="AJ107" s="1">
        <v>100</v>
      </c>
      <c r="AK107" s="1">
        <v>100</v>
      </c>
      <c r="AL107" s="1">
        <v>100</v>
      </c>
      <c r="AM107" s="1">
        <v>100</v>
      </c>
      <c r="AN107" s="1">
        <v>3</v>
      </c>
      <c r="AO107" s="1">
        <v>7</v>
      </c>
      <c r="AP107" s="3">
        <v>1837</v>
      </c>
      <c r="AQ107" s="7">
        <v>1457</v>
      </c>
      <c r="AR107" s="22">
        <f t="shared" si="63"/>
        <v>380</v>
      </c>
      <c r="AS107" s="270">
        <f t="shared" si="50"/>
        <v>0.20685900925421882</v>
      </c>
      <c r="AT107" s="1">
        <v>67</v>
      </c>
      <c r="AU107" s="1">
        <v>80</v>
      </c>
      <c r="AV107" s="7">
        <v>3.9</v>
      </c>
      <c r="AW107" s="1">
        <v>867</v>
      </c>
      <c r="AX107" s="1">
        <v>562</v>
      </c>
      <c r="AY107" s="2">
        <v>40</v>
      </c>
      <c r="AZ107" s="3">
        <v>310</v>
      </c>
      <c r="BA107" s="2">
        <v>60</v>
      </c>
      <c r="BB107" s="3">
        <v>0</v>
      </c>
      <c r="BC107" s="4">
        <v>0</v>
      </c>
      <c r="BD107" s="3">
        <v>4530</v>
      </c>
      <c r="BE107" s="1">
        <v>25</v>
      </c>
      <c r="BF107" s="1">
        <v>23</v>
      </c>
      <c r="BG107" s="1">
        <v>1.5</v>
      </c>
      <c r="BH107" s="4">
        <v>95</v>
      </c>
      <c r="BI107" s="3">
        <v>360</v>
      </c>
      <c r="BJ107" s="7">
        <v>100</v>
      </c>
      <c r="BK107" s="1">
        <v>1669</v>
      </c>
      <c r="BL107" s="1">
        <v>138</v>
      </c>
      <c r="BM107" s="2">
        <v>128</v>
      </c>
      <c r="BN107" s="3">
        <v>400</v>
      </c>
      <c r="BO107" s="1">
        <v>1500</v>
      </c>
      <c r="BP107" s="2">
        <v>169</v>
      </c>
      <c r="BQ107" s="3">
        <v>390</v>
      </c>
      <c r="BR107" s="1">
        <v>1453</v>
      </c>
      <c r="BS107" s="2">
        <v>143</v>
      </c>
      <c r="BT107" s="6">
        <v>1200</v>
      </c>
      <c r="BU107" s="278">
        <v>412</v>
      </c>
      <c r="BV107" s="272">
        <f t="shared" si="51"/>
        <v>0.79</v>
      </c>
      <c r="BW107" s="272">
        <f t="shared" si="52"/>
        <v>0.46153846153846156</v>
      </c>
      <c r="BX107" s="282">
        <f t="shared" si="53"/>
        <v>0.63122311001843878</v>
      </c>
      <c r="BY107" s="282">
        <f t="shared" si="54"/>
        <v>0.36877688998156111</v>
      </c>
      <c r="BZ107" s="3">
        <v>3</v>
      </c>
      <c r="CA107" s="1">
        <v>3</v>
      </c>
      <c r="CB107" s="1">
        <v>29</v>
      </c>
      <c r="CC107" s="4">
        <v>1.8</v>
      </c>
      <c r="CD107" s="7" t="s">
        <v>163</v>
      </c>
      <c r="CE107" s="7">
        <v>67</v>
      </c>
      <c r="CF107" s="1">
        <f t="shared" si="55"/>
        <v>15.6</v>
      </c>
      <c r="CG107" s="1">
        <f t="shared" si="56"/>
        <v>4968.5999999999995</v>
      </c>
      <c r="CH107" s="1">
        <f t="shared" si="62"/>
        <v>8.7360000000000007</v>
      </c>
      <c r="CI107" s="1">
        <v>56</v>
      </c>
      <c r="CJ107" s="189">
        <f t="shared" si="57"/>
        <v>1.7582417582417587</v>
      </c>
      <c r="CK107" s="3" t="s">
        <v>165</v>
      </c>
      <c r="CL107" s="7">
        <v>28</v>
      </c>
      <c r="CM107" s="1">
        <v>36</v>
      </c>
      <c r="CN107" s="2">
        <v>109</v>
      </c>
      <c r="CO107" s="2">
        <f t="shared" si="64"/>
        <v>4968.5999999999995</v>
      </c>
      <c r="CP107" s="2">
        <f t="shared" si="65"/>
        <v>39.24</v>
      </c>
      <c r="CQ107" s="190">
        <f t="shared" si="66"/>
        <v>7.8975969085859212</v>
      </c>
      <c r="CR107" s="8">
        <v>39</v>
      </c>
      <c r="CS107" s="8">
        <v>2.1</v>
      </c>
      <c r="CT107" s="8">
        <v>200</v>
      </c>
      <c r="CU107" s="6">
        <v>19</v>
      </c>
      <c r="CV107" s="6">
        <v>51</v>
      </c>
      <c r="CW107" s="6">
        <v>10</v>
      </c>
      <c r="CX107" s="3" t="s">
        <v>203</v>
      </c>
      <c r="CY107" s="2">
        <v>270</v>
      </c>
      <c r="CZ107" s="212">
        <f t="shared" si="41"/>
        <v>78.003911116103367</v>
      </c>
      <c r="DA107" s="212">
        <f t="shared" si="42"/>
        <v>80.840416974870749</v>
      </c>
      <c r="DB107" s="3"/>
      <c r="DC107" s="2"/>
      <c r="DD107" s="3"/>
      <c r="DE107" s="2"/>
      <c r="DF107" s="8"/>
      <c r="DG107" s="3" t="s">
        <v>184</v>
      </c>
      <c r="DH107" s="2">
        <v>5.9</v>
      </c>
      <c r="DI107" s="8">
        <v>20</v>
      </c>
      <c r="DJ107" s="3"/>
      <c r="DK107" s="1"/>
      <c r="DL107" s="212">
        <f t="shared" si="58"/>
        <v>0</v>
      </c>
      <c r="DM107" s="212">
        <f t="shared" si="43"/>
        <v>0</v>
      </c>
      <c r="DN107" s="303"/>
      <c r="DO107" s="212"/>
      <c r="DP107" s="3"/>
      <c r="DQ107" s="2"/>
      <c r="DR107" s="3"/>
      <c r="DS107" s="2"/>
      <c r="DT107" s="155"/>
      <c r="DU107" s="156"/>
      <c r="DV107" s="155"/>
      <c r="DW107" s="157"/>
      <c r="DX107" s="348">
        <f t="shared" si="59"/>
        <v>312</v>
      </c>
      <c r="DY107" s="349">
        <f t="shared" si="44"/>
        <v>90.137852845274992</v>
      </c>
      <c r="DZ107" s="240">
        <f t="shared" si="45"/>
        <v>93.41559294873953</v>
      </c>
      <c r="EA107" s="1">
        <v>3.63</v>
      </c>
      <c r="EB107" s="19">
        <f t="shared" si="46"/>
        <v>1.0487192494498341</v>
      </c>
      <c r="EC107" s="350">
        <f t="shared" si="47"/>
        <v>1.0868544948843735</v>
      </c>
      <c r="ED107" s="4">
        <v>291</v>
      </c>
      <c r="EE107" s="117"/>
    </row>
    <row r="108" spans="1:135" s="118" customFormat="1" ht="20.100000000000001" hidden="1" customHeight="1">
      <c r="A108" s="161">
        <v>42241</v>
      </c>
      <c r="B108" s="228"/>
      <c r="C108" s="7">
        <v>3</v>
      </c>
      <c r="D108" s="1"/>
      <c r="E108" s="1"/>
      <c r="F108" s="1"/>
      <c r="G108" s="4"/>
      <c r="H108" s="3"/>
      <c r="I108" s="1"/>
      <c r="J108" s="1"/>
      <c r="K108" s="19"/>
      <c r="L108" s="1"/>
      <c r="M108" s="1"/>
      <c r="N108" s="1"/>
      <c r="O108" s="297"/>
      <c r="P108" s="1"/>
      <c r="Q108" s="22">
        <f t="shared" si="39"/>
        <v>0</v>
      </c>
      <c r="R108" s="116">
        <f t="shared" si="48"/>
        <v>0</v>
      </c>
      <c r="S108" s="17">
        <f t="shared" si="40"/>
        <v>0</v>
      </c>
      <c r="T108" s="3"/>
      <c r="U108" s="1"/>
      <c r="V108" s="1"/>
      <c r="W108" s="22">
        <f t="shared" si="49"/>
        <v>0</v>
      </c>
      <c r="X108" s="1"/>
      <c r="Y108" s="1"/>
      <c r="Z108" s="1"/>
      <c r="AA108" s="1"/>
      <c r="AB108" s="4"/>
      <c r="AC108" s="7"/>
      <c r="AD108" s="199"/>
      <c r="AE108" s="199"/>
      <c r="AF108" s="199"/>
      <c r="AG108" s="199"/>
      <c r="AH108" s="240">
        <f t="shared" si="60"/>
        <v>0</v>
      </c>
      <c r="AI108" s="237" t="e">
        <f t="shared" si="61"/>
        <v>#DIV/0!</v>
      </c>
      <c r="AJ108" s="1"/>
      <c r="AK108" s="1"/>
      <c r="AL108" s="1"/>
      <c r="AM108" s="1"/>
      <c r="AN108" s="1"/>
      <c r="AO108" s="1"/>
      <c r="AP108" s="3"/>
      <c r="AQ108" s="7"/>
      <c r="AR108" s="22">
        <f t="shared" si="63"/>
        <v>0</v>
      </c>
      <c r="AS108" s="270" t="e">
        <f t="shared" si="50"/>
        <v>#DIV/0!</v>
      </c>
      <c r="AT108" s="1"/>
      <c r="AU108" s="1"/>
      <c r="AV108" s="7"/>
      <c r="AW108" s="1"/>
      <c r="AX108" s="1"/>
      <c r="AY108" s="2"/>
      <c r="AZ108" s="3"/>
      <c r="BA108" s="2"/>
      <c r="BB108" s="3"/>
      <c r="BC108" s="4"/>
      <c r="BD108" s="3"/>
      <c r="BE108" s="1"/>
      <c r="BF108" s="1"/>
      <c r="BG108" s="1"/>
      <c r="BH108" s="4"/>
      <c r="BI108" s="3"/>
      <c r="BJ108" s="7"/>
      <c r="BK108" s="1"/>
      <c r="BL108" s="1"/>
      <c r="BM108" s="2"/>
      <c r="BN108" s="3"/>
      <c r="BO108" s="1"/>
      <c r="BP108" s="2"/>
      <c r="BQ108" s="3"/>
      <c r="BR108" s="1"/>
      <c r="BS108" s="2"/>
      <c r="BT108" s="6"/>
      <c r="BU108" s="278"/>
      <c r="BV108" s="272">
        <f t="shared" si="51"/>
        <v>0</v>
      </c>
      <c r="BW108" s="272">
        <f t="shared" si="52"/>
        <v>0</v>
      </c>
      <c r="BX108" s="282" t="e">
        <f t="shared" si="53"/>
        <v>#DIV/0!</v>
      </c>
      <c r="BY108" s="282" t="e">
        <f t="shared" si="54"/>
        <v>#DIV/0!</v>
      </c>
      <c r="BZ108" s="3"/>
      <c r="CA108" s="1"/>
      <c r="CB108" s="1"/>
      <c r="CC108" s="4"/>
      <c r="CD108" s="7"/>
      <c r="CE108" s="7"/>
      <c r="CF108" s="1" t="e">
        <f t="shared" si="55"/>
        <v>#N/A</v>
      </c>
      <c r="CG108" s="1">
        <f t="shared" si="56"/>
        <v>0</v>
      </c>
      <c r="CH108" s="1" t="e">
        <f t="shared" si="62"/>
        <v>#N/A</v>
      </c>
      <c r="CI108" s="1"/>
      <c r="CJ108" s="189" t="e">
        <f t="shared" si="57"/>
        <v>#N/A</v>
      </c>
      <c r="CK108" s="3"/>
      <c r="CL108" s="7"/>
      <c r="CM108" s="1"/>
      <c r="CN108" s="2">
        <v>109</v>
      </c>
      <c r="CO108" s="2">
        <f t="shared" si="64"/>
        <v>0</v>
      </c>
      <c r="CP108" s="2">
        <f t="shared" si="65"/>
        <v>0</v>
      </c>
      <c r="CQ108" s="190" t="e">
        <f t="shared" si="66"/>
        <v>#DIV/0!</v>
      </c>
      <c r="CR108" s="8"/>
      <c r="CS108" s="8"/>
      <c r="CT108" s="8"/>
      <c r="CU108" s="6"/>
      <c r="CV108" s="6"/>
      <c r="CW108" s="6"/>
      <c r="CX108" s="3"/>
      <c r="CY108" s="2"/>
      <c r="CZ108" s="212" t="e">
        <f t="shared" si="41"/>
        <v>#DIV/0!</v>
      </c>
      <c r="DA108" s="212" t="e">
        <f t="shared" si="42"/>
        <v>#DIV/0!</v>
      </c>
      <c r="DB108" s="3"/>
      <c r="DC108" s="2"/>
      <c r="DD108" s="3"/>
      <c r="DE108" s="2"/>
      <c r="DF108" s="8"/>
      <c r="DG108" s="3" t="s">
        <v>184</v>
      </c>
      <c r="DH108" s="2">
        <v>5.9</v>
      </c>
      <c r="DI108" s="8">
        <v>20</v>
      </c>
      <c r="DJ108" s="3"/>
      <c r="DK108" s="1"/>
      <c r="DL108" s="212" t="e">
        <f t="shared" si="58"/>
        <v>#DIV/0!</v>
      </c>
      <c r="DM108" s="212" t="e">
        <f t="shared" si="43"/>
        <v>#DIV/0!</v>
      </c>
      <c r="DN108" s="303"/>
      <c r="DO108" s="212"/>
      <c r="DP108" s="3"/>
      <c r="DQ108" s="2"/>
      <c r="DR108" s="3"/>
      <c r="DS108" s="2"/>
      <c r="DT108" s="155"/>
      <c r="DU108" s="156"/>
      <c r="DV108" s="155"/>
      <c r="DW108" s="157"/>
      <c r="DX108" s="348">
        <f t="shared" si="59"/>
        <v>0</v>
      </c>
      <c r="DY108" s="349" t="e">
        <f t="shared" si="44"/>
        <v>#DIV/0!</v>
      </c>
      <c r="DZ108" s="240" t="e">
        <f t="shared" si="45"/>
        <v>#DIV/0!</v>
      </c>
      <c r="EA108" s="1">
        <v>3.63</v>
      </c>
      <c r="EB108" s="19" t="e">
        <f t="shared" si="46"/>
        <v>#DIV/0!</v>
      </c>
      <c r="EC108" s="350" t="e">
        <f t="shared" si="47"/>
        <v>#DIV/0!</v>
      </c>
      <c r="ED108" s="4">
        <v>291</v>
      </c>
      <c r="EE108" s="117"/>
    </row>
    <row r="109" spans="1:135" s="121" customFormat="1" ht="20.100000000000001" hidden="1" customHeight="1">
      <c r="A109" s="162">
        <v>42241</v>
      </c>
      <c r="B109" s="229">
        <v>0.29129629629629633</v>
      </c>
      <c r="C109" s="15">
        <v>2</v>
      </c>
      <c r="D109" s="9" t="s">
        <v>132</v>
      </c>
      <c r="E109" s="9" t="s">
        <v>134</v>
      </c>
      <c r="F109" s="9" t="s">
        <v>140</v>
      </c>
      <c r="G109" s="12" t="s">
        <v>145</v>
      </c>
      <c r="H109" s="11" t="s">
        <v>172</v>
      </c>
      <c r="I109" s="9">
        <v>17</v>
      </c>
      <c r="J109" s="9" t="s">
        <v>204</v>
      </c>
      <c r="K109" s="20">
        <v>19</v>
      </c>
      <c r="L109" s="9" t="s">
        <v>190</v>
      </c>
      <c r="M109" s="9">
        <v>84</v>
      </c>
      <c r="N109" s="9">
        <v>2750</v>
      </c>
      <c r="O109" s="298"/>
      <c r="P109" s="9">
        <v>1260</v>
      </c>
      <c r="Q109" s="24">
        <f t="shared" si="39"/>
        <v>1020.6</v>
      </c>
      <c r="R109" s="119">
        <f t="shared" si="48"/>
        <v>2.9668842</v>
      </c>
      <c r="S109" s="18">
        <f t="shared" si="40"/>
        <v>2.8627829999999999</v>
      </c>
      <c r="T109" s="11">
        <v>807</v>
      </c>
      <c r="U109" s="9">
        <v>1000</v>
      </c>
      <c r="V109" s="9">
        <v>0.95099999999999996</v>
      </c>
      <c r="W109" s="24">
        <f t="shared" si="49"/>
        <v>1198.26</v>
      </c>
      <c r="X109" s="9">
        <v>10</v>
      </c>
      <c r="Y109" s="9">
        <v>199</v>
      </c>
      <c r="Z109" s="9">
        <v>20</v>
      </c>
      <c r="AA109" s="9">
        <v>20</v>
      </c>
      <c r="AB109" s="12">
        <v>6</v>
      </c>
      <c r="AC109" s="15">
        <v>3.8</v>
      </c>
      <c r="AD109" s="200">
        <v>-25</v>
      </c>
      <c r="AE109" s="200">
        <v>-26</v>
      </c>
      <c r="AF109" s="200">
        <v>-25</v>
      </c>
      <c r="AG109" s="200">
        <v>-26</v>
      </c>
      <c r="AH109" s="241">
        <f t="shared" si="60"/>
        <v>-102</v>
      </c>
      <c r="AI109" s="239">
        <f t="shared" si="61"/>
        <v>1</v>
      </c>
      <c r="AJ109" s="9">
        <v>100</v>
      </c>
      <c r="AK109" s="9">
        <v>100</v>
      </c>
      <c r="AL109" s="9">
        <v>100</v>
      </c>
      <c r="AM109" s="9">
        <v>100</v>
      </c>
      <c r="AN109" s="9">
        <v>3</v>
      </c>
      <c r="AO109" s="9">
        <v>7</v>
      </c>
      <c r="AP109" s="11">
        <v>1912</v>
      </c>
      <c r="AQ109" s="15">
        <v>1219</v>
      </c>
      <c r="AR109" s="24">
        <f t="shared" si="63"/>
        <v>693</v>
      </c>
      <c r="AS109" s="271">
        <f t="shared" si="50"/>
        <v>0.3624476987447699</v>
      </c>
      <c r="AT109" s="9">
        <v>64</v>
      </c>
      <c r="AU109" s="9">
        <v>80</v>
      </c>
      <c r="AV109" s="15">
        <v>4</v>
      </c>
      <c r="AW109" s="9">
        <v>600</v>
      </c>
      <c r="AX109" s="9">
        <v>665</v>
      </c>
      <c r="AY109" s="10">
        <v>50</v>
      </c>
      <c r="AZ109" s="11">
        <v>341</v>
      </c>
      <c r="BA109" s="10">
        <v>60</v>
      </c>
      <c r="BB109" s="11"/>
      <c r="BC109" s="12"/>
      <c r="BD109" s="11"/>
      <c r="BE109" s="9"/>
      <c r="BF109" s="9"/>
      <c r="BG109" s="9"/>
      <c r="BH109" s="12"/>
      <c r="BI109" s="11">
        <v>350</v>
      </c>
      <c r="BJ109" s="15">
        <v>100</v>
      </c>
      <c r="BK109" s="9">
        <v>1650</v>
      </c>
      <c r="BL109" s="9">
        <v>137</v>
      </c>
      <c r="BM109" s="10">
        <v>126</v>
      </c>
      <c r="BN109" s="11">
        <v>320</v>
      </c>
      <c r="BO109" s="9">
        <v>1187</v>
      </c>
      <c r="BP109" s="10">
        <v>120</v>
      </c>
      <c r="BQ109" s="11">
        <v>310</v>
      </c>
      <c r="BR109" s="9">
        <v>1256</v>
      </c>
      <c r="BS109" s="10">
        <v>91</v>
      </c>
      <c r="BT109" s="14">
        <v>1200</v>
      </c>
      <c r="BU109" s="279">
        <v>252</v>
      </c>
      <c r="BV109" s="273">
        <f t="shared" si="51"/>
        <v>0.63</v>
      </c>
      <c r="BW109" s="273">
        <f t="shared" si="52"/>
        <v>0.44871794871794873</v>
      </c>
      <c r="BX109" s="283">
        <f t="shared" si="53"/>
        <v>0.58402662229617297</v>
      </c>
      <c r="BY109" s="283">
        <f t="shared" si="54"/>
        <v>0.41597337770382692</v>
      </c>
      <c r="BZ109" s="11">
        <v>2.8</v>
      </c>
      <c r="CA109" s="9">
        <v>3</v>
      </c>
      <c r="CB109" s="9">
        <v>25</v>
      </c>
      <c r="CC109" s="12">
        <v>1.3</v>
      </c>
      <c r="CD109" s="15" t="s">
        <v>163</v>
      </c>
      <c r="CE109" s="15">
        <v>61</v>
      </c>
      <c r="CF109" s="9">
        <f t="shared" si="55"/>
        <v>15.6</v>
      </c>
      <c r="CG109" s="9">
        <f t="shared" si="56"/>
        <v>4258.8</v>
      </c>
      <c r="CH109" s="9">
        <f t="shared" si="62"/>
        <v>7.9560000000000004</v>
      </c>
      <c r="CI109" s="9">
        <v>51</v>
      </c>
      <c r="CJ109" s="296">
        <f t="shared" si="57"/>
        <v>1.8681318681318682</v>
      </c>
      <c r="CK109" s="11" t="s">
        <v>165</v>
      </c>
      <c r="CL109" s="15">
        <v>27</v>
      </c>
      <c r="CM109" s="9">
        <v>36</v>
      </c>
      <c r="CN109" s="10">
        <v>109</v>
      </c>
      <c r="CO109" s="10">
        <f t="shared" si="64"/>
        <v>4258.8</v>
      </c>
      <c r="CP109" s="10">
        <f t="shared" si="65"/>
        <v>39.24</v>
      </c>
      <c r="CQ109" s="191">
        <f t="shared" si="66"/>
        <v>9.2138630600169051</v>
      </c>
      <c r="CR109" s="16">
        <v>39</v>
      </c>
      <c r="CS109" s="16">
        <v>2.1</v>
      </c>
      <c r="CT109" s="16">
        <v>200</v>
      </c>
      <c r="CU109" s="14">
        <v>16</v>
      </c>
      <c r="CV109" s="14">
        <v>49</v>
      </c>
      <c r="CW109" s="14">
        <v>10</v>
      </c>
      <c r="CX109" s="11" t="s">
        <v>203</v>
      </c>
      <c r="CY109" s="10">
        <v>270</v>
      </c>
      <c r="CZ109" s="213">
        <f t="shared" si="41"/>
        <v>91.004562968787255</v>
      </c>
      <c r="DA109" s="213">
        <f t="shared" si="42"/>
        <v>94.313819804015893</v>
      </c>
      <c r="DB109" s="11"/>
      <c r="DC109" s="10"/>
      <c r="DD109" s="11"/>
      <c r="DE109" s="10"/>
      <c r="DF109" s="16">
        <v>15</v>
      </c>
      <c r="DG109" s="11" t="s">
        <v>184</v>
      </c>
      <c r="DH109" s="10">
        <v>5.9</v>
      </c>
      <c r="DI109" s="16">
        <v>20</v>
      </c>
      <c r="DJ109" s="11"/>
      <c r="DK109" s="9"/>
      <c r="DL109" s="213">
        <f t="shared" si="58"/>
        <v>0</v>
      </c>
      <c r="DM109" s="213">
        <f t="shared" si="43"/>
        <v>0</v>
      </c>
      <c r="DN109" s="304"/>
      <c r="DO109" s="213"/>
      <c r="DP109" s="11"/>
      <c r="DQ109" s="10"/>
      <c r="DR109" s="11"/>
      <c r="DS109" s="10"/>
      <c r="DT109" s="158"/>
      <c r="DU109" s="159"/>
      <c r="DV109" s="158"/>
      <c r="DW109" s="160"/>
      <c r="DX109" s="351">
        <f t="shared" si="59"/>
        <v>211</v>
      </c>
      <c r="DY109" s="352">
        <f t="shared" si="44"/>
        <v>71.11838069042264</v>
      </c>
      <c r="DZ109" s="241">
        <f t="shared" si="45"/>
        <v>73.704503624619818</v>
      </c>
      <c r="EA109" s="9">
        <v>4.16</v>
      </c>
      <c r="EB109" s="20">
        <f t="shared" si="46"/>
        <v>1.4021443775931666</v>
      </c>
      <c r="EC109" s="353">
        <f t="shared" si="47"/>
        <v>1.4531314458692819</v>
      </c>
      <c r="ED109" s="12">
        <v>300</v>
      </c>
      <c r="EE109" s="120"/>
    </row>
    <row r="110" spans="1:135" s="121" customFormat="1" ht="20.100000000000001" hidden="1" customHeight="1">
      <c r="A110" s="162">
        <v>42241</v>
      </c>
      <c r="B110" s="229"/>
      <c r="C110" s="15">
        <v>2</v>
      </c>
      <c r="D110" s="9"/>
      <c r="E110" s="9"/>
      <c r="F110" s="9"/>
      <c r="G110" s="12"/>
      <c r="H110" s="11"/>
      <c r="I110" s="9"/>
      <c r="J110" s="9"/>
      <c r="K110" s="20"/>
      <c r="L110" s="9"/>
      <c r="M110" s="9"/>
      <c r="N110" s="9"/>
      <c r="O110" s="298"/>
      <c r="P110" s="9"/>
      <c r="Q110" s="24">
        <f t="shared" si="39"/>
        <v>0</v>
      </c>
      <c r="R110" s="119">
        <f t="shared" si="48"/>
        <v>0</v>
      </c>
      <c r="S110" s="18">
        <f t="shared" si="40"/>
        <v>0</v>
      </c>
      <c r="T110" s="11"/>
      <c r="U110" s="9"/>
      <c r="V110" s="9"/>
      <c r="W110" s="24">
        <f t="shared" si="49"/>
        <v>0</v>
      </c>
      <c r="X110" s="9"/>
      <c r="Y110" s="9"/>
      <c r="Z110" s="9"/>
      <c r="AA110" s="9"/>
      <c r="AB110" s="12"/>
      <c r="AC110" s="15"/>
      <c r="AD110" s="200"/>
      <c r="AE110" s="200"/>
      <c r="AF110" s="200"/>
      <c r="AG110" s="200"/>
      <c r="AH110" s="241">
        <f t="shared" si="60"/>
        <v>0</v>
      </c>
      <c r="AI110" s="239" t="e">
        <f t="shared" si="61"/>
        <v>#DIV/0!</v>
      </c>
      <c r="AJ110" s="9"/>
      <c r="AK110" s="9"/>
      <c r="AL110" s="9"/>
      <c r="AM110" s="9"/>
      <c r="AN110" s="9"/>
      <c r="AO110" s="9"/>
      <c r="AP110" s="11"/>
      <c r="AQ110" s="15"/>
      <c r="AR110" s="24">
        <f t="shared" si="63"/>
        <v>0</v>
      </c>
      <c r="AS110" s="271" t="e">
        <f t="shared" si="50"/>
        <v>#DIV/0!</v>
      </c>
      <c r="AT110" s="9"/>
      <c r="AU110" s="9"/>
      <c r="AV110" s="15"/>
      <c r="AW110" s="9"/>
      <c r="AX110" s="9"/>
      <c r="AY110" s="10"/>
      <c r="AZ110" s="11"/>
      <c r="BA110" s="10"/>
      <c r="BB110" s="11"/>
      <c r="BC110" s="12"/>
      <c r="BD110" s="11"/>
      <c r="BE110" s="9"/>
      <c r="BF110" s="9"/>
      <c r="BG110" s="9"/>
      <c r="BH110" s="12"/>
      <c r="BI110" s="11"/>
      <c r="BJ110" s="15"/>
      <c r="BK110" s="9"/>
      <c r="BL110" s="9"/>
      <c r="BM110" s="10"/>
      <c r="BN110" s="11"/>
      <c r="BO110" s="9"/>
      <c r="BP110" s="10"/>
      <c r="BQ110" s="11"/>
      <c r="BR110" s="9"/>
      <c r="BS110" s="10"/>
      <c r="BT110" s="14"/>
      <c r="BU110" s="279"/>
      <c r="BV110" s="273">
        <f t="shared" si="51"/>
        <v>0</v>
      </c>
      <c r="BW110" s="273">
        <f t="shared" si="52"/>
        <v>0</v>
      </c>
      <c r="BX110" s="283" t="e">
        <f t="shared" si="53"/>
        <v>#DIV/0!</v>
      </c>
      <c r="BY110" s="283" t="e">
        <f t="shared" si="54"/>
        <v>#DIV/0!</v>
      </c>
      <c r="BZ110" s="11"/>
      <c r="CA110" s="9"/>
      <c r="CB110" s="9"/>
      <c r="CC110" s="12"/>
      <c r="CD110" s="15"/>
      <c r="CE110" s="15"/>
      <c r="CF110" s="9" t="e">
        <f t="shared" si="55"/>
        <v>#N/A</v>
      </c>
      <c r="CG110" s="9">
        <f t="shared" si="56"/>
        <v>0</v>
      </c>
      <c r="CH110" s="9" t="e">
        <f t="shared" si="62"/>
        <v>#N/A</v>
      </c>
      <c r="CI110" s="9"/>
      <c r="CJ110" s="296" t="e">
        <f t="shared" si="57"/>
        <v>#N/A</v>
      </c>
      <c r="CK110" s="11"/>
      <c r="CL110" s="15"/>
      <c r="CM110" s="9"/>
      <c r="CN110" s="10">
        <v>109</v>
      </c>
      <c r="CO110" s="10">
        <f t="shared" si="64"/>
        <v>0</v>
      </c>
      <c r="CP110" s="10">
        <f t="shared" si="65"/>
        <v>0</v>
      </c>
      <c r="CQ110" s="191" t="e">
        <f t="shared" si="66"/>
        <v>#DIV/0!</v>
      </c>
      <c r="CR110" s="16"/>
      <c r="CS110" s="16"/>
      <c r="CT110" s="16"/>
      <c r="CU110" s="14"/>
      <c r="CV110" s="14"/>
      <c r="CW110" s="14"/>
      <c r="CX110" s="11"/>
      <c r="CY110" s="10"/>
      <c r="CZ110" s="213" t="e">
        <f t="shared" si="41"/>
        <v>#DIV/0!</v>
      </c>
      <c r="DA110" s="213" t="e">
        <f t="shared" si="42"/>
        <v>#DIV/0!</v>
      </c>
      <c r="DB110" s="11"/>
      <c r="DC110" s="10"/>
      <c r="DD110" s="11"/>
      <c r="DE110" s="10"/>
      <c r="DF110" s="16"/>
      <c r="DG110" s="11"/>
      <c r="DH110" s="10"/>
      <c r="DI110" s="16"/>
      <c r="DJ110" s="11"/>
      <c r="DK110" s="9"/>
      <c r="DL110" s="213" t="e">
        <f t="shared" si="58"/>
        <v>#DIV/0!</v>
      </c>
      <c r="DM110" s="213" t="e">
        <f t="shared" si="43"/>
        <v>#DIV/0!</v>
      </c>
      <c r="DN110" s="304"/>
      <c r="DO110" s="213"/>
      <c r="DP110" s="11"/>
      <c r="DQ110" s="10"/>
      <c r="DR110" s="11"/>
      <c r="DS110" s="10"/>
      <c r="DT110" s="158"/>
      <c r="DU110" s="159"/>
      <c r="DV110" s="158"/>
      <c r="DW110" s="160"/>
      <c r="DX110" s="351">
        <f t="shared" si="59"/>
        <v>0</v>
      </c>
      <c r="DY110" s="352" t="e">
        <f t="shared" si="44"/>
        <v>#DIV/0!</v>
      </c>
      <c r="DZ110" s="241" t="e">
        <f t="shared" si="45"/>
        <v>#DIV/0!</v>
      </c>
      <c r="EA110" s="9"/>
      <c r="EB110" s="20" t="e">
        <f t="shared" si="46"/>
        <v>#DIV/0!</v>
      </c>
      <c r="EC110" s="353" t="e">
        <f t="shared" si="47"/>
        <v>#DIV/0!</v>
      </c>
      <c r="ED110" s="12"/>
      <c r="EE110" s="120"/>
    </row>
    <row r="111" spans="1:135" s="118" customFormat="1" ht="20.100000000000001" hidden="1" customHeight="1">
      <c r="A111" s="161">
        <v>42242</v>
      </c>
      <c r="B111" s="228">
        <v>0.79166666666666696</v>
      </c>
      <c r="C111" s="7">
        <v>4</v>
      </c>
      <c r="D111" s="1" t="s">
        <v>137</v>
      </c>
      <c r="E111" s="1" t="s">
        <v>137</v>
      </c>
      <c r="F111" s="1" t="s">
        <v>139</v>
      </c>
      <c r="G111" s="4" t="s">
        <v>261</v>
      </c>
      <c r="H111" s="3" t="s">
        <v>172</v>
      </c>
      <c r="I111" s="1">
        <v>20</v>
      </c>
      <c r="J111" s="1" t="s">
        <v>204</v>
      </c>
      <c r="K111" s="19">
        <v>18.2</v>
      </c>
      <c r="L111" s="1" t="s">
        <v>190</v>
      </c>
      <c r="M111" s="1">
        <v>84</v>
      </c>
      <c r="N111" s="1">
        <v>2750</v>
      </c>
      <c r="O111" s="297"/>
      <c r="P111" s="1">
        <v>1500</v>
      </c>
      <c r="Q111" s="22">
        <f t="shared" si="39"/>
        <v>1227</v>
      </c>
      <c r="R111" s="116">
        <f t="shared" si="48"/>
        <v>4.1963400000000002</v>
      </c>
      <c r="S111" s="17">
        <f t="shared" si="40"/>
        <v>4.0491000000000001</v>
      </c>
      <c r="T111" s="3">
        <v>806</v>
      </c>
      <c r="U111" s="1">
        <v>1000</v>
      </c>
      <c r="V111" s="1">
        <v>0.95799999999999996</v>
      </c>
      <c r="W111" s="22">
        <f t="shared" si="49"/>
        <v>1437</v>
      </c>
      <c r="X111" s="1">
        <v>10.4</v>
      </c>
      <c r="Y111" s="1">
        <v>286</v>
      </c>
      <c r="Z111" s="1">
        <v>25</v>
      </c>
      <c r="AA111" s="1">
        <v>25</v>
      </c>
      <c r="AB111" s="4">
        <v>6</v>
      </c>
      <c r="AC111" s="7">
        <v>4</v>
      </c>
      <c r="AD111" s="199">
        <v>-25</v>
      </c>
      <c r="AE111" s="199">
        <v>-25</v>
      </c>
      <c r="AF111" s="199">
        <v>-25</v>
      </c>
      <c r="AG111" s="199">
        <v>-25</v>
      </c>
      <c r="AH111" s="240">
        <f t="shared" si="60"/>
        <v>-100</v>
      </c>
      <c r="AI111" s="237">
        <f t="shared" si="61"/>
        <v>1</v>
      </c>
      <c r="AJ111" s="1">
        <v>100</v>
      </c>
      <c r="AK111" s="1">
        <v>100</v>
      </c>
      <c r="AL111" s="1">
        <v>100</v>
      </c>
      <c r="AM111" s="1">
        <v>100</v>
      </c>
      <c r="AN111" s="1">
        <v>3</v>
      </c>
      <c r="AO111" s="1">
        <v>7</v>
      </c>
      <c r="AP111" s="3">
        <v>2040</v>
      </c>
      <c r="AQ111" s="7">
        <v>1500</v>
      </c>
      <c r="AR111" s="22">
        <f t="shared" si="63"/>
        <v>540</v>
      </c>
      <c r="AS111" s="270">
        <f t="shared" si="50"/>
        <v>0.26470588235294118</v>
      </c>
      <c r="AT111" s="1">
        <v>80</v>
      </c>
      <c r="AU111" s="1">
        <v>80</v>
      </c>
      <c r="AV111" s="7">
        <v>4.0999999999999996</v>
      </c>
      <c r="AW111" s="1">
        <v>480</v>
      </c>
      <c r="AX111" s="1">
        <v>1000</v>
      </c>
      <c r="AY111" s="2">
        <v>49</v>
      </c>
      <c r="AZ111" s="3">
        <v>320</v>
      </c>
      <c r="BA111" s="2">
        <v>54</v>
      </c>
      <c r="BB111" s="3">
        <v>0</v>
      </c>
      <c r="BC111" s="4">
        <v>0</v>
      </c>
      <c r="BD111" s="3">
        <v>4700</v>
      </c>
      <c r="BE111" s="1">
        <v>25</v>
      </c>
      <c r="BF111" s="1">
        <v>25</v>
      </c>
      <c r="BG111" s="1">
        <v>2</v>
      </c>
      <c r="BH111" s="4">
        <v>95</v>
      </c>
      <c r="BI111" s="3">
        <v>450</v>
      </c>
      <c r="BJ111" s="7">
        <v>99</v>
      </c>
      <c r="BK111" s="1">
        <v>1660</v>
      </c>
      <c r="BL111" s="1">
        <v>147</v>
      </c>
      <c r="BM111" s="2">
        <v>107</v>
      </c>
      <c r="BN111" s="3">
        <v>430</v>
      </c>
      <c r="BO111" s="1">
        <v>1500</v>
      </c>
      <c r="BP111" s="2">
        <v>200</v>
      </c>
      <c r="BQ111" s="3">
        <v>420</v>
      </c>
      <c r="BR111" s="1">
        <v>1500</v>
      </c>
      <c r="BS111" s="2">
        <v>170</v>
      </c>
      <c r="BT111" s="6">
        <v>1350</v>
      </c>
      <c r="BU111" s="278">
        <v>430</v>
      </c>
      <c r="BV111" s="272">
        <f t="shared" si="51"/>
        <v>0.85</v>
      </c>
      <c r="BW111" s="272">
        <f t="shared" si="52"/>
        <v>0.57692307692307687</v>
      </c>
      <c r="BX111" s="282">
        <f t="shared" si="53"/>
        <v>0.5956873315363882</v>
      </c>
      <c r="BY111" s="282">
        <f t="shared" si="54"/>
        <v>0.40431266846361186</v>
      </c>
      <c r="BZ111" s="3">
        <v>3</v>
      </c>
      <c r="CA111" s="1">
        <v>3.3</v>
      </c>
      <c r="CB111" s="1">
        <v>28</v>
      </c>
      <c r="CC111" s="4"/>
      <c r="CD111" s="7" t="s">
        <v>163</v>
      </c>
      <c r="CE111" s="7">
        <v>75</v>
      </c>
      <c r="CF111" s="1">
        <f t="shared" si="55"/>
        <v>15.6</v>
      </c>
      <c r="CG111" s="1">
        <f t="shared" si="56"/>
        <v>5070</v>
      </c>
      <c r="CH111" s="1">
        <f t="shared" si="62"/>
        <v>9.984</v>
      </c>
      <c r="CI111" s="1">
        <v>64</v>
      </c>
      <c r="CJ111" s="189">
        <f t="shared" si="57"/>
        <v>1.9692307692307691</v>
      </c>
      <c r="CK111" s="3" t="s">
        <v>165</v>
      </c>
      <c r="CL111" s="7">
        <v>38</v>
      </c>
      <c r="CM111" s="1">
        <v>52</v>
      </c>
      <c r="CN111" s="2">
        <v>109</v>
      </c>
      <c r="CO111" s="2">
        <f t="shared" si="64"/>
        <v>5070</v>
      </c>
      <c r="CP111" s="2">
        <f t="shared" si="65"/>
        <v>56.68</v>
      </c>
      <c r="CQ111" s="190">
        <f t="shared" si="66"/>
        <v>11.179487179487179</v>
      </c>
      <c r="CR111" s="8">
        <v>40</v>
      </c>
      <c r="CS111" s="8">
        <v>2.2000000000000002</v>
      </c>
      <c r="CT111" s="8">
        <v>200</v>
      </c>
      <c r="CU111" s="6">
        <v>19</v>
      </c>
      <c r="CV111" s="6">
        <v>50</v>
      </c>
      <c r="CW111" s="6">
        <v>0</v>
      </c>
      <c r="CX111" s="3" t="s">
        <v>203</v>
      </c>
      <c r="CY111" s="2">
        <v>270</v>
      </c>
      <c r="CZ111" s="212">
        <f t="shared" si="41"/>
        <v>64.341783554240124</v>
      </c>
      <c r="DA111" s="212">
        <f t="shared" si="42"/>
        <v>66.681484774394306</v>
      </c>
      <c r="DB111" s="3"/>
      <c r="DC111" s="2"/>
      <c r="DD111" s="3"/>
      <c r="DE111" s="2"/>
      <c r="DF111" s="8">
        <v>15</v>
      </c>
      <c r="DG111" s="3" t="s">
        <v>184</v>
      </c>
      <c r="DH111" s="2">
        <v>5.9</v>
      </c>
      <c r="DI111" s="8">
        <v>20</v>
      </c>
      <c r="DJ111" s="3"/>
      <c r="DK111" s="1"/>
      <c r="DL111" s="212">
        <f t="shared" si="58"/>
        <v>0</v>
      </c>
      <c r="DM111" s="212">
        <f t="shared" si="43"/>
        <v>0</v>
      </c>
      <c r="DN111" s="303"/>
      <c r="DO111" s="212"/>
      <c r="DP111" s="3"/>
      <c r="DQ111" s="2"/>
      <c r="DR111" s="3"/>
      <c r="DS111" s="2"/>
      <c r="DT111" s="155"/>
      <c r="DU111" s="156"/>
      <c r="DV111" s="155"/>
      <c r="DW111" s="157"/>
      <c r="DX111" s="348">
        <f t="shared" si="59"/>
        <v>370</v>
      </c>
      <c r="DY111" s="349">
        <f t="shared" si="44"/>
        <v>88.172073759514234</v>
      </c>
      <c r="DZ111" s="240">
        <f t="shared" si="45"/>
        <v>91.378330987132941</v>
      </c>
      <c r="EA111" s="1">
        <v>4</v>
      </c>
      <c r="EB111" s="19">
        <f t="shared" si="46"/>
        <v>0.95321160821096473</v>
      </c>
      <c r="EC111" s="350">
        <f t="shared" si="47"/>
        <v>0.98787384850954529</v>
      </c>
      <c r="ED111" s="4">
        <v>350</v>
      </c>
      <c r="EE111" s="117"/>
    </row>
    <row r="112" spans="1:135" s="118" customFormat="1" ht="20.100000000000001" hidden="1" customHeight="1">
      <c r="A112" s="161">
        <v>42242</v>
      </c>
      <c r="B112" s="228"/>
      <c r="C112" s="7">
        <v>4</v>
      </c>
      <c r="D112" s="1"/>
      <c r="E112" s="1"/>
      <c r="F112" s="1"/>
      <c r="G112" s="4"/>
      <c r="H112" s="3"/>
      <c r="I112" s="1"/>
      <c r="J112" s="1"/>
      <c r="K112" s="19"/>
      <c r="L112" s="1"/>
      <c r="M112" s="1"/>
      <c r="N112" s="1"/>
      <c r="O112" s="297"/>
      <c r="P112" s="1"/>
      <c r="Q112" s="22">
        <f t="shared" si="39"/>
        <v>0</v>
      </c>
      <c r="R112" s="116">
        <f t="shared" si="48"/>
        <v>0</v>
      </c>
      <c r="S112" s="17">
        <f t="shared" si="40"/>
        <v>0</v>
      </c>
      <c r="T112" s="3"/>
      <c r="U112" s="1"/>
      <c r="V112" s="1"/>
      <c r="W112" s="22">
        <f t="shared" si="49"/>
        <v>0</v>
      </c>
      <c r="X112" s="1"/>
      <c r="Y112" s="1"/>
      <c r="Z112" s="1"/>
      <c r="AA112" s="1"/>
      <c r="AB112" s="4"/>
      <c r="AC112" s="7"/>
      <c r="AD112" s="199"/>
      <c r="AE112" s="199"/>
      <c r="AF112" s="199"/>
      <c r="AG112" s="199"/>
      <c r="AH112" s="240">
        <f t="shared" si="60"/>
        <v>0</v>
      </c>
      <c r="AI112" s="237" t="e">
        <f t="shared" si="61"/>
        <v>#DIV/0!</v>
      </c>
      <c r="AJ112" s="1"/>
      <c r="AK112" s="1"/>
      <c r="AL112" s="1"/>
      <c r="AM112" s="1"/>
      <c r="AN112" s="1"/>
      <c r="AO112" s="1"/>
      <c r="AP112" s="3"/>
      <c r="AQ112" s="7"/>
      <c r="AR112" s="22">
        <f t="shared" si="63"/>
        <v>0</v>
      </c>
      <c r="AS112" s="270" t="e">
        <f t="shared" si="50"/>
        <v>#DIV/0!</v>
      </c>
      <c r="AT112" s="1"/>
      <c r="AU112" s="1"/>
      <c r="AV112" s="7"/>
      <c r="AW112" s="1"/>
      <c r="AX112" s="1"/>
      <c r="AY112" s="2"/>
      <c r="AZ112" s="3"/>
      <c r="BA112" s="2"/>
      <c r="BB112" s="3"/>
      <c r="BC112" s="4"/>
      <c r="BD112" s="3"/>
      <c r="BE112" s="1"/>
      <c r="BF112" s="1"/>
      <c r="BG112" s="1"/>
      <c r="BH112" s="4"/>
      <c r="BI112" s="3"/>
      <c r="BJ112" s="7"/>
      <c r="BK112" s="1"/>
      <c r="BL112" s="1"/>
      <c r="BM112" s="2"/>
      <c r="BN112" s="3"/>
      <c r="BO112" s="1"/>
      <c r="BP112" s="2"/>
      <c r="BQ112" s="3"/>
      <c r="BR112" s="1"/>
      <c r="BS112" s="2"/>
      <c r="BT112" s="6"/>
      <c r="BU112" s="278"/>
      <c r="BV112" s="272">
        <f t="shared" si="51"/>
        <v>0</v>
      </c>
      <c r="BW112" s="272">
        <f t="shared" si="52"/>
        <v>0</v>
      </c>
      <c r="BX112" s="282" t="e">
        <f t="shared" si="53"/>
        <v>#DIV/0!</v>
      </c>
      <c r="BY112" s="282" t="e">
        <f t="shared" si="54"/>
        <v>#DIV/0!</v>
      </c>
      <c r="BZ112" s="3"/>
      <c r="CA112" s="1"/>
      <c r="CB112" s="1"/>
      <c r="CC112" s="4"/>
      <c r="CD112" s="7"/>
      <c r="CE112" s="7"/>
      <c r="CF112" s="1" t="e">
        <f t="shared" si="55"/>
        <v>#N/A</v>
      </c>
      <c r="CG112" s="1">
        <f t="shared" si="56"/>
        <v>0</v>
      </c>
      <c r="CH112" s="1" t="e">
        <f t="shared" si="62"/>
        <v>#N/A</v>
      </c>
      <c r="CI112" s="1"/>
      <c r="CJ112" s="189" t="e">
        <f t="shared" si="57"/>
        <v>#N/A</v>
      </c>
      <c r="CK112" s="3"/>
      <c r="CL112" s="7"/>
      <c r="CM112" s="1"/>
      <c r="CN112" s="2">
        <v>109</v>
      </c>
      <c r="CO112" s="2">
        <f t="shared" si="64"/>
        <v>0</v>
      </c>
      <c r="CP112" s="2">
        <f t="shared" si="65"/>
        <v>0</v>
      </c>
      <c r="CQ112" s="190" t="e">
        <f t="shared" si="66"/>
        <v>#DIV/0!</v>
      </c>
      <c r="CR112" s="8"/>
      <c r="CS112" s="8"/>
      <c r="CT112" s="8"/>
      <c r="CU112" s="6"/>
      <c r="CV112" s="6"/>
      <c r="CW112" s="6"/>
      <c r="CX112" s="3"/>
      <c r="CY112" s="2"/>
      <c r="CZ112" s="212" t="e">
        <f t="shared" si="41"/>
        <v>#DIV/0!</v>
      </c>
      <c r="DA112" s="212" t="e">
        <f t="shared" si="42"/>
        <v>#DIV/0!</v>
      </c>
      <c r="DB112" s="3"/>
      <c r="DC112" s="2"/>
      <c r="DD112" s="3"/>
      <c r="DE112" s="2"/>
      <c r="DF112" s="8"/>
      <c r="DG112" s="3"/>
      <c r="DH112" s="2"/>
      <c r="DI112" s="8"/>
      <c r="DJ112" s="3"/>
      <c r="DK112" s="1"/>
      <c r="DL112" s="212" t="e">
        <f t="shared" si="58"/>
        <v>#DIV/0!</v>
      </c>
      <c r="DM112" s="212" t="e">
        <f t="shared" si="43"/>
        <v>#DIV/0!</v>
      </c>
      <c r="DN112" s="303"/>
      <c r="DO112" s="212"/>
      <c r="DP112" s="3"/>
      <c r="DQ112" s="2"/>
      <c r="DR112" s="3"/>
      <c r="DS112" s="2"/>
      <c r="DT112" s="155"/>
      <c r="DU112" s="156"/>
      <c r="DV112" s="155"/>
      <c r="DW112" s="157"/>
      <c r="DX112" s="348">
        <f t="shared" si="59"/>
        <v>0</v>
      </c>
      <c r="DY112" s="349" t="e">
        <f t="shared" si="44"/>
        <v>#DIV/0!</v>
      </c>
      <c r="DZ112" s="240" t="e">
        <f t="shared" si="45"/>
        <v>#DIV/0!</v>
      </c>
      <c r="EA112" s="1"/>
      <c r="EB112" s="19" t="e">
        <f t="shared" si="46"/>
        <v>#DIV/0!</v>
      </c>
      <c r="EC112" s="350" t="e">
        <f t="shared" si="47"/>
        <v>#DIV/0!</v>
      </c>
      <c r="ED112" s="4"/>
      <c r="EE112" s="117"/>
    </row>
    <row r="113" spans="1:135" s="121" customFormat="1" ht="20.100000000000001" hidden="1" customHeight="1">
      <c r="A113" s="162">
        <v>42242</v>
      </c>
      <c r="B113" s="229">
        <v>0.94791666666666696</v>
      </c>
      <c r="C113" s="15">
        <v>3</v>
      </c>
      <c r="D113" s="9" t="s">
        <v>130</v>
      </c>
      <c r="E113" s="9" t="s">
        <v>136</v>
      </c>
      <c r="F113" s="9" t="s">
        <v>141</v>
      </c>
      <c r="G113" s="12" t="s">
        <v>142</v>
      </c>
      <c r="H113" s="11" t="s">
        <v>172</v>
      </c>
      <c r="I113" s="9">
        <v>20</v>
      </c>
      <c r="J113" s="9" t="s">
        <v>204</v>
      </c>
      <c r="K113" s="20">
        <v>18.2</v>
      </c>
      <c r="L113" s="9" t="s">
        <v>190</v>
      </c>
      <c r="M113" s="9">
        <v>84</v>
      </c>
      <c r="N113" s="9">
        <v>2750</v>
      </c>
      <c r="O113" s="298"/>
      <c r="P113" s="9">
        <v>1500</v>
      </c>
      <c r="Q113" s="24">
        <f t="shared" si="39"/>
        <v>1227</v>
      </c>
      <c r="R113" s="119">
        <f t="shared" si="48"/>
        <v>4.1963400000000002</v>
      </c>
      <c r="S113" s="18">
        <f t="shared" si="40"/>
        <v>4.0491000000000001</v>
      </c>
      <c r="T113" s="11">
        <v>971</v>
      </c>
      <c r="U113" s="9">
        <v>1000</v>
      </c>
      <c r="V113" s="9">
        <v>0.95799999999999996</v>
      </c>
      <c r="W113" s="24">
        <f t="shared" si="49"/>
        <v>1437</v>
      </c>
      <c r="X113" s="9">
        <v>10.4</v>
      </c>
      <c r="Y113" s="9">
        <v>286</v>
      </c>
      <c r="Z113" s="9">
        <v>20</v>
      </c>
      <c r="AA113" s="9">
        <v>20</v>
      </c>
      <c r="AB113" s="12">
        <v>6.1</v>
      </c>
      <c r="AC113" s="15">
        <v>3.5</v>
      </c>
      <c r="AD113" s="200">
        <v>-25</v>
      </c>
      <c r="AE113" s="200">
        <v>-26</v>
      </c>
      <c r="AF113" s="200">
        <v>-25</v>
      </c>
      <c r="AG113" s="200">
        <v>-26</v>
      </c>
      <c r="AH113" s="241">
        <f t="shared" si="60"/>
        <v>-102</v>
      </c>
      <c r="AI113" s="239">
        <f t="shared" si="61"/>
        <v>1</v>
      </c>
      <c r="AJ113" s="9">
        <v>100</v>
      </c>
      <c r="AK113" s="9">
        <v>100</v>
      </c>
      <c r="AL113" s="9">
        <v>100</v>
      </c>
      <c r="AM113" s="9">
        <v>100</v>
      </c>
      <c r="AN113" s="9">
        <v>3</v>
      </c>
      <c r="AO113" s="9">
        <v>7</v>
      </c>
      <c r="AP113" s="11">
        <v>2049</v>
      </c>
      <c r="AQ113" s="15">
        <v>1560</v>
      </c>
      <c r="AR113" s="24">
        <f t="shared" si="63"/>
        <v>489</v>
      </c>
      <c r="AS113" s="271">
        <f t="shared" si="50"/>
        <v>0.23865300146412885</v>
      </c>
      <c r="AT113" s="9">
        <v>80</v>
      </c>
      <c r="AU113" s="9">
        <v>80</v>
      </c>
      <c r="AV113" s="15">
        <v>4.16</v>
      </c>
      <c r="AW113" s="9">
        <v>469</v>
      </c>
      <c r="AX113" s="9">
        <v>1080</v>
      </c>
      <c r="AY113" s="10">
        <v>47</v>
      </c>
      <c r="AZ113" s="11">
        <v>313</v>
      </c>
      <c r="BA113" s="10">
        <v>52</v>
      </c>
      <c r="BB113" s="11">
        <v>0</v>
      </c>
      <c r="BC113" s="12">
        <v>0</v>
      </c>
      <c r="BD113" s="11">
        <v>4661</v>
      </c>
      <c r="BE113" s="9">
        <v>25</v>
      </c>
      <c r="BF113" s="9">
        <v>25</v>
      </c>
      <c r="BG113" s="9">
        <v>1.5</v>
      </c>
      <c r="BH113" s="12">
        <v>95</v>
      </c>
      <c r="BI113" s="11">
        <v>450</v>
      </c>
      <c r="BJ113" s="15">
        <v>98.7</v>
      </c>
      <c r="BK113" s="9">
        <v>1662</v>
      </c>
      <c r="BL113" s="9">
        <v>147</v>
      </c>
      <c r="BM113" s="10">
        <v>109</v>
      </c>
      <c r="BN113" s="11">
        <v>430</v>
      </c>
      <c r="BO113" s="9">
        <v>1500</v>
      </c>
      <c r="BP113" s="10">
        <v>203</v>
      </c>
      <c r="BQ113" s="11">
        <v>420</v>
      </c>
      <c r="BR113" s="9">
        <v>1500</v>
      </c>
      <c r="BS113" s="10">
        <v>169</v>
      </c>
      <c r="BT113" s="14">
        <v>1350</v>
      </c>
      <c r="BU113" s="279">
        <v>459</v>
      </c>
      <c r="BV113" s="273">
        <f t="shared" si="51"/>
        <v>0.85</v>
      </c>
      <c r="BW113" s="273">
        <f t="shared" si="52"/>
        <v>0.57692307692307687</v>
      </c>
      <c r="BX113" s="283">
        <f t="shared" si="53"/>
        <v>0.5956873315363882</v>
      </c>
      <c r="BY113" s="283">
        <f t="shared" si="54"/>
        <v>0.40431266846361186</v>
      </c>
      <c r="BZ113" s="11">
        <v>3</v>
      </c>
      <c r="CA113" s="9">
        <v>3.3</v>
      </c>
      <c r="CB113" s="9">
        <v>29</v>
      </c>
      <c r="CC113" s="12">
        <v>1.8</v>
      </c>
      <c r="CD113" s="15" t="s">
        <v>163</v>
      </c>
      <c r="CE113" s="15">
        <v>75</v>
      </c>
      <c r="CF113" s="9">
        <f t="shared" si="55"/>
        <v>15.6</v>
      </c>
      <c r="CG113" s="9">
        <f t="shared" si="56"/>
        <v>5070</v>
      </c>
      <c r="CH113" s="9">
        <f t="shared" si="62"/>
        <v>9.984</v>
      </c>
      <c r="CI113" s="9">
        <v>64</v>
      </c>
      <c r="CJ113" s="296">
        <f t="shared" si="57"/>
        <v>1.9692307692307691</v>
      </c>
      <c r="CK113" s="11" t="s">
        <v>165</v>
      </c>
      <c r="CL113" s="15">
        <v>38</v>
      </c>
      <c r="CM113" s="9">
        <v>52</v>
      </c>
      <c r="CN113" s="10">
        <v>109</v>
      </c>
      <c r="CO113" s="10">
        <f t="shared" si="64"/>
        <v>5070</v>
      </c>
      <c r="CP113" s="10">
        <f t="shared" si="65"/>
        <v>56.68</v>
      </c>
      <c r="CQ113" s="191">
        <f t="shared" si="66"/>
        <v>11.179487179487179</v>
      </c>
      <c r="CR113" s="16">
        <v>41</v>
      </c>
      <c r="CS113" s="16">
        <v>2.1</v>
      </c>
      <c r="CT113" s="16">
        <v>200</v>
      </c>
      <c r="CU113" s="14">
        <v>17</v>
      </c>
      <c r="CV113" s="14">
        <v>49</v>
      </c>
      <c r="CW113" s="14">
        <v>0</v>
      </c>
      <c r="CX113" s="11" t="s">
        <v>203</v>
      </c>
      <c r="CY113" s="10">
        <v>270</v>
      </c>
      <c r="CZ113" s="213">
        <f t="shared" si="41"/>
        <v>64.341783554240124</v>
      </c>
      <c r="DA113" s="213">
        <f t="shared" si="42"/>
        <v>66.681484774394306</v>
      </c>
      <c r="DB113" s="11"/>
      <c r="DC113" s="10"/>
      <c r="DD113" s="11"/>
      <c r="DE113" s="10"/>
      <c r="DF113" s="16">
        <v>15</v>
      </c>
      <c r="DG113" s="11" t="s">
        <v>184</v>
      </c>
      <c r="DH113" s="10">
        <v>5.9</v>
      </c>
      <c r="DI113" s="16">
        <v>20</v>
      </c>
      <c r="DJ113" s="11"/>
      <c r="DK113" s="9"/>
      <c r="DL113" s="213">
        <f t="shared" si="58"/>
        <v>0</v>
      </c>
      <c r="DM113" s="213">
        <f t="shared" si="43"/>
        <v>0</v>
      </c>
      <c r="DN113" s="304"/>
      <c r="DO113" s="213"/>
      <c r="DP113" s="11"/>
      <c r="DQ113" s="10"/>
      <c r="DR113" s="11"/>
      <c r="DS113" s="10"/>
      <c r="DT113" s="158"/>
      <c r="DU113" s="159"/>
      <c r="DV113" s="158"/>
      <c r="DW113" s="160"/>
      <c r="DX113" s="351">
        <f t="shared" si="59"/>
        <v>372</v>
      </c>
      <c r="DY113" s="352">
        <f t="shared" si="44"/>
        <v>88.648679563619723</v>
      </c>
      <c r="DZ113" s="241">
        <f t="shared" si="45"/>
        <v>91.872267911387709</v>
      </c>
      <c r="EA113" s="9">
        <v>4.0199999999999996</v>
      </c>
      <c r="EB113" s="20">
        <f t="shared" si="46"/>
        <v>0.95797766625201952</v>
      </c>
      <c r="EC113" s="353">
        <f t="shared" si="47"/>
        <v>0.99281321775209297</v>
      </c>
      <c r="ED113" s="12">
        <v>295</v>
      </c>
      <c r="EE113" s="120"/>
    </row>
    <row r="114" spans="1:135" s="121" customFormat="1" ht="20.100000000000001" hidden="1" customHeight="1">
      <c r="A114" s="162">
        <v>42242</v>
      </c>
      <c r="B114" s="229">
        <v>0.23807870370370368</v>
      </c>
      <c r="C114" s="15">
        <v>3</v>
      </c>
      <c r="D114" s="9" t="s">
        <v>130</v>
      </c>
      <c r="E114" s="9" t="s">
        <v>136</v>
      </c>
      <c r="F114" s="9" t="s">
        <v>141</v>
      </c>
      <c r="G114" s="12" t="s">
        <v>142</v>
      </c>
      <c r="H114" s="11" t="s">
        <v>172</v>
      </c>
      <c r="I114" s="9">
        <v>16.5</v>
      </c>
      <c r="J114" s="9" t="s">
        <v>219</v>
      </c>
      <c r="K114" s="20">
        <v>16</v>
      </c>
      <c r="L114" s="9" t="s">
        <v>190</v>
      </c>
      <c r="M114" s="9">
        <v>84</v>
      </c>
      <c r="N114" s="9">
        <v>2700</v>
      </c>
      <c r="O114" s="298"/>
      <c r="P114" s="9">
        <v>1600</v>
      </c>
      <c r="Q114" s="24">
        <f t="shared" si="39"/>
        <v>1344</v>
      </c>
      <c r="R114" s="119">
        <f t="shared" si="48"/>
        <v>3.7920959999999999</v>
      </c>
      <c r="S114" s="18">
        <f t="shared" si="40"/>
        <v>3.5925120000000001</v>
      </c>
      <c r="T114" s="11">
        <v>1031</v>
      </c>
      <c r="U114" s="9">
        <v>1000</v>
      </c>
      <c r="V114" s="9">
        <v>0.96099999999999997</v>
      </c>
      <c r="W114" s="24">
        <f t="shared" si="49"/>
        <v>1537.6</v>
      </c>
      <c r="X114" s="9">
        <v>10.199999999999999</v>
      </c>
      <c r="Y114" s="9">
        <v>328</v>
      </c>
      <c r="Z114" s="9">
        <v>20</v>
      </c>
      <c r="AA114" s="9">
        <v>20</v>
      </c>
      <c r="AB114" s="12">
        <v>6.3</v>
      </c>
      <c r="AC114" s="15">
        <v>3.6</v>
      </c>
      <c r="AD114" s="200">
        <v>-25</v>
      </c>
      <c r="AE114" s="200">
        <v>-25</v>
      </c>
      <c r="AF114" s="200">
        <v>-25</v>
      </c>
      <c r="AG114" s="200">
        <v>-26</v>
      </c>
      <c r="AH114" s="241">
        <f t="shared" si="60"/>
        <v>-101</v>
      </c>
      <c r="AI114" s="239">
        <f t="shared" si="61"/>
        <v>-9.9009900990099011E-3</v>
      </c>
      <c r="AJ114" s="9">
        <v>100</v>
      </c>
      <c r="AK114" s="9">
        <v>100</v>
      </c>
      <c r="AL114" s="9">
        <v>100</v>
      </c>
      <c r="AM114" s="9">
        <v>100</v>
      </c>
      <c r="AN114" s="9">
        <v>3</v>
      </c>
      <c r="AO114" s="9">
        <v>7</v>
      </c>
      <c r="AP114" s="11">
        <v>1779</v>
      </c>
      <c r="AQ114" s="15">
        <v>1471</v>
      </c>
      <c r="AR114" s="24">
        <f t="shared" si="63"/>
        <v>308</v>
      </c>
      <c r="AS114" s="271">
        <f t="shared" si="50"/>
        <v>0.17313097245643619</v>
      </c>
      <c r="AT114" s="9">
        <v>72</v>
      </c>
      <c r="AU114" s="9">
        <v>80</v>
      </c>
      <c r="AV114" s="15">
        <v>4.0999999999999996</v>
      </c>
      <c r="AW114" s="9">
        <v>696</v>
      </c>
      <c r="AX114" s="9">
        <v>672</v>
      </c>
      <c r="AY114" s="10">
        <v>50</v>
      </c>
      <c r="AZ114" s="11">
        <v>342</v>
      </c>
      <c r="BA114" s="10">
        <v>66</v>
      </c>
      <c r="BB114" s="11">
        <v>169</v>
      </c>
      <c r="BC114" s="12"/>
      <c r="BD114" s="11">
        <v>4573</v>
      </c>
      <c r="BE114" s="9">
        <v>25</v>
      </c>
      <c r="BF114" s="9">
        <v>25</v>
      </c>
      <c r="BG114" s="9">
        <v>1.5</v>
      </c>
      <c r="BH114" s="12">
        <v>95</v>
      </c>
      <c r="BI114" s="11">
        <v>460</v>
      </c>
      <c r="BJ114" s="15">
        <v>99.8</v>
      </c>
      <c r="BK114" s="9">
        <v>1656</v>
      </c>
      <c r="BL114" s="9">
        <v>147</v>
      </c>
      <c r="BM114" s="10">
        <v>106</v>
      </c>
      <c r="BN114" s="11">
        <v>457</v>
      </c>
      <c r="BO114" s="9">
        <v>1500</v>
      </c>
      <c r="BP114" s="10">
        <v>217</v>
      </c>
      <c r="BQ114" s="11">
        <v>447</v>
      </c>
      <c r="BR114" s="9">
        <v>1500</v>
      </c>
      <c r="BS114" s="10">
        <v>182</v>
      </c>
      <c r="BT114" s="14">
        <v>1350</v>
      </c>
      <c r="BU114" s="279">
        <v>508</v>
      </c>
      <c r="BV114" s="273">
        <f t="shared" si="51"/>
        <v>0.90400000000000003</v>
      </c>
      <c r="BW114" s="273">
        <f t="shared" si="52"/>
        <v>0.58974358974358976</v>
      </c>
      <c r="BX114" s="283">
        <f t="shared" si="53"/>
        <v>0.60519088162592694</v>
      </c>
      <c r="BY114" s="283">
        <f t="shared" si="54"/>
        <v>0.39480911837407306</v>
      </c>
      <c r="BZ114" s="11">
        <v>3</v>
      </c>
      <c r="CA114" s="9">
        <v>3.3</v>
      </c>
      <c r="CB114" s="9">
        <v>29</v>
      </c>
      <c r="CC114" s="12">
        <v>1.8</v>
      </c>
      <c r="CD114" s="15" t="s">
        <v>163</v>
      </c>
      <c r="CE114" s="15">
        <v>80</v>
      </c>
      <c r="CF114" s="9">
        <f t="shared" si="55"/>
        <v>15.6</v>
      </c>
      <c r="CG114" s="9">
        <f t="shared" si="56"/>
        <v>5408</v>
      </c>
      <c r="CH114" s="9">
        <f t="shared" si="62"/>
        <v>10.92</v>
      </c>
      <c r="CI114" s="9">
        <v>70</v>
      </c>
      <c r="CJ114" s="296">
        <f t="shared" si="57"/>
        <v>2.0192307692307692</v>
      </c>
      <c r="CK114" s="11" t="s">
        <v>165</v>
      </c>
      <c r="CL114" s="15">
        <v>54</v>
      </c>
      <c r="CM114" s="9"/>
      <c r="CN114" s="10">
        <v>109</v>
      </c>
      <c r="CO114" s="10">
        <f t="shared" si="64"/>
        <v>5408</v>
      </c>
      <c r="CP114" s="10">
        <f t="shared" si="65"/>
        <v>0</v>
      </c>
      <c r="CQ114" s="191">
        <f t="shared" si="66"/>
        <v>0</v>
      </c>
      <c r="CR114" s="16">
        <v>40</v>
      </c>
      <c r="CS114" s="16">
        <v>2.1</v>
      </c>
      <c r="CT114" s="16">
        <v>200</v>
      </c>
      <c r="CU114" s="14">
        <v>16</v>
      </c>
      <c r="CV114" s="14">
        <v>49</v>
      </c>
      <c r="CW114" s="14">
        <v>0</v>
      </c>
      <c r="CX114" s="11" t="s">
        <v>203</v>
      </c>
      <c r="CY114" s="10">
        <v>270</v>
      </c>
      <c r="CZ114" s="213">
        <f t="shared" si="41"/>
        <v>71.200729095465945</v>
      </c>
      <c r="DA114" s="213">
        <f t="shared" si="42"/>
        <v>75.156325156325153</v>
      </c>
      <c r="DB114" s="11"/>
      <c r="DC114" s="10"/>
      <c r="DD114" s="11"/>
      <c r="DE114" s="10"/>
      <c r="DF114" s="16">
        <v>15</v>
      </c>
      <c r="DG114" s="11" t="s">
        <v>184</v>
      </c>
      <c r="DH114" s="10">
        <v>5.9</v>
      </c>
      <c r="DI114" s="16">
        <v>20</v>
      </c>
      <c r="DJ114" s="11"/>
      <c r="DK114" s="9"/>
      <c r="DL114" s="213">
        <f t="shared" si="58"/>
        <v>0</v>
      </c>
      <c r="DM114" s="213">
        <f t="shared" si="43"/>
        <v>0</v>
      </c>
      <c r="DN114" s="304"/>
      <c r="DO114" s="213"/>
      <c r="DP114" s="11"/>
      <c r="DQ114" s="10"/>
      <c r="DR114" s="11"/>
      <c r="DS114" s="10"/>
      <c r="DT114" s="158"/>
      <c r="DU114" s="159"/>
      <c r="DV114" s="158"/>
      <c r="DW114" s="160"/>
      <c r="DX114" s="351">
        <f t="shared" si="59"/>
        <v>399</v>
      </c>
      <c r="DY114" s="352">
        <f t="shared" si="44"/>
        <v>105.21885521885523</v>
      </c>
      <c r="DZ114" s="241">
        <f t="shared" si="45"/>
        <v>111.06434717545828</v>
      </c>
      <c r="EA114" s="9">
        <v>3.95</v>
      </c>
      <c r="EB114" s="20">
        <f t="shared" si="46"/>
        <v>1.041640296026261</v>
      </c>
      <c r="EC114" s="353">
        <f t="shared" si="47"/>
        <v>1.0995092013610532</v>
      </c>
      <c r="ED114" s="12">
        <v>340</v>
      </c>
      <c r="EE114" s="120"/>
    </row>
    <row r="115" spans="1:135" s="118" customFormat="1" ht="20.100000000000001" hidden="1" customHeight="1">
      <c r="A115" s="161">
        <v>42243</v>
      </c>
      <c r="B115" s="228"/>
      <c r="C115" s="7">
        <v>1</v>
      </c>
      <c r="D115" s="1"/>
      <c r="E115" s="1"/>
      <c r="F115" s="1"/>
      <c r="G115" s="4"/>
      <c r="H115" s="3"/>
      <c r="I115" s="1"/>
      <c r="J115" s="1"/>
      <c r="K115" s="19"/>
      <c r="L115" s="1"/>
      <c r="M115" s="1"/>
      <c r="N115" s="1"/>
      <c r="O115" s="297"/>
      <c r="P115" s="1"/>
      <c r="Q115" s="22">
        <f t="shared" si="39"/>
        <v>0</v>
      </c>
      <c r="R115" s="116">
        <f t="shared" si="48"/>
        <v>0</v>
      </c>
      <c r="S115" s="17">
        <f t="shared" si="40"/>
        <v>0</v>
      </c>
      <c r="T115" s="3"/>
      <c r="U115" s="1"/>
      <c r="V115" s="1"/>
      <c r="W115" s="22">
        <f t="shared" si="49"/>
        <v>0</v>
      </c>
      <c r="X115" s="1"/>
      <c r="Y115" s="1"/>
      <c r="Z115" s="1"/>
      <c r="AA115" s="1"/>
      <c r="AB115" s="4"/>
      <c r="AC115" s="7"/>
      <c r="AD115" s="199"/>
      <c r="AE115" s="199"/>
      <c r="AF115" s="199"/>
      <c r="AG115" s="199"/>
      <c r="AH115" s="240">
        <f t="shared" si="60"/>
        <v>0</v>
      </c>
      <c r="AI115" s="237" t="e">
        <f t="shared" si="61"/>
        <v>#DIV/0!</v>
      </c>
      <c r="AJ115" s="1"/>
      <c r="AK115" s="1"/>
      <c r="AL115" s="1"/>
      <c r="AM115" s="1"/>
      <c r="AN115" s="1"/>
      <c r="AO115" s="1"/>
      <c r="AP115" s="3"/>
      <c r="AQ115" s="7"/>
      <c r="AR115" s="22">
        <f t="shared" si="63"/>
        <v>0</v>
      </c>
      <c r="AS115" s="270" t="e">
        <f t="shared" si="50"/>
        <v>#DIV/0!</v>
      </c>
      <c r="AT115" s="1"/>
      <c r="AU115" s="1"/>
      <c r="AV115" s="7"/>
      <c r="AW115" s="1"/>
      <c r="AX115" s="1"/>
      <c r="AY115" s="2"/>
      <c r="AZ115" s="3"/>
      <c r="BA115" s="2"/>
      <c r="BB115" s="3"/>
      <c r="BC115" s="4"/>
      <c r="BD115" s="3"/>
      <c r="BE115" s="1"/>
      <c r="BF115" s="1"/>
      <c r="BG115" s="1"/>
      <c r="BH115" s="4"/>
      <c r="BI115" s="3"/>
      <c r="BJ115" s="7"/>
      <c r="BK115" s="1"/>
      <c r="BL115" s="1"/>
      <c r="BM115" s="2"/>
      <c r="BN115" s="3"/>
      <c r="BO115" s="1"/>
      <c r="BP115" s="2"/>
      <c r="BQ115" s="3"/>
      <c r="BR115" s="1"/>
      <c r="BS115" s="2"/>
      <c r="BT115" s="6"/>
      <c r="BU115" s="278"/>
      <c r="BV115" s="272">
        <f t="shared" si="51"/>
        <v>0</v>
      </c>
      <c r="BW115" s="272">
        <f t="shared" si="52"/>
        <v>0</v>
      </c>
      <c r="BX115" s="282" t="e">
        <f t="shared" si="53"/>
        <v>#DIV/0!</v>
      </c>
      <c r="BY115" s="282" t="e">
        <f t="shared" si="54"/>
        <v>#DIV/0!</v>
      </c>
      <c r="BZ115" s="3"/>
      <c r="CA115" s="1"/>
      <c r="CB115" s="1"/>
      <c r="CC115" s="4"/>
      <c r="CD115" s="7"/>
      <c r="CE115" s="7"/>
      <c r="CF115" s="1" t="e">
        <f t="shared" si="55"/>
        <v>#N/A</v>
      </c>
      <c r="CG115" s="1">
        <f t="shared" si="56"/>
        <v>0</v>
      </c>
      <c r="CH115" s="1" t="e">
        <f t="shared" si="62"/>
        <v>#N/A</v>
      </c>
      <c r="CI115" s="1"/>
      <c r="CJ115" s="189" t="e">
        <f t="shared" si="57"/>
        <v>#N/A</v>
      </c>
      <c r="CK115" s="3"/>
      <c r="CL115" s="7"/>
      <c r="CM115" s="1"/>
      <c r="CN115" s="2">
        <v>109</v>
      </c>
      <c r="CO115" s="2">
        <f t="shared" si="64"/>
        <v>0</v>
      </c>
      <c r="CP115" s="2">
        <f t="shared" si="65"/>
        <v>0</v>
      </c>
      <c r="CQ115" s="190" t="e">
        <f t="shared" si="66"/>
        <v>#DIV/0!</v>
      </c>
      <c r="CR115" s="8"/>
      <c r="CS115" s="8"/>
      <c r="CT115" s="8"/>
      <c r="CU115" s="6"/>
      <c r="CV115" s="6"/>
      <c r="CW115" s="6"/>
      <c r="CX115" s="3"/>
      <c r="CY115" s="2"/>
      <c r="CZ115" s="212" t="e">
        <f t="shared" si="41"/>
        <v>#DIV/0!</v>
      </c>
      <c r="DA115" s="212" t="e">
        <f t="shared" si="42"/>
        <v>#DIV/0!</v>
      </c>
      <c r="DB115" s="3"/>
      <c r="DC115" s="2"/>
      <c r="DD115" s="3"/>
      <c r="DE115" s="2"/>
      <c r="DF115" s="8"/>
      <c r="DG115" s="3"/>
      <c r="DH115" s="2"/>
      <c r="DI115" s="8"/>
      <c r="DJ115" s="3"/>
      <c r="DK115" s="1"/>
      <c r="DL115" s="212" t="e">
        <f t="shared" si="58"/>
        <v>#DIV/0!</v>
      </c>
      <c r="DM115" s="212" t="e">
        <f t="shared" si="43"/>
        <v>#DIV/0!</v>
      </c>
      <c r="DN115" s="303"/>
      <c r="DO115" s="212"/>
      <c r="DP115" s="3"/>
      <c r="DQ115" s="2"/>
      <c r="DR115" s="3"/>
      <c r="DS115" s="2"/>
      <c r="DT115" s="155"/>
      <c r="DU115" s="156"/>
      <c r="DV115" s="155"/>
      <c r="DW115" s="157"/>
      <c r="DX115" s="348">
        <f t="shared" si="59"/>
        <v>0</v>
      </c>
      <c r="DY115" s="349" t="e">
        <f t="shared" si="44"/>
        <v>#DIV/0!</v>
      </c>
      <c r="DZ115" s="240" t="e">
        <f t="shared" si="45"/>
        <v>#DIV/0!</v>
      </c>
      <c r="EA115" s="1"/>
      <c r="EB115" s="19" t="e">
        <f t="shared" si="46"/>
        <v>#DIV/0!</v>
      </c>
      <c r="EC115" s="350" t="e">
        <f t="shared" si="47"/>
        <v>#DIV/0!</v>
      </c>
      <c r="ED115" s="4"/>
      <c r="EE115" s="117"/>
    </row>
    <row r="116" spans="1:135" s="118" customFormat="1" ht="20.100000000000001" hidden="1" customHeight="1">
      <c r="A116" s="161">
        <v>42243</v>
      </c>
      <c r="B116" s="228"/>
      <c r="C116" s="7">
        <v>1</v>
      </c>
      <c r="D116" s="1"/>
      <c r="E116" s="1"/>
      <c r="F116" s="1"/>
      <c r="G116" s="4"/>
      <c r="H116" s="3"/>
      <c r="I116" s="1"/>
      <c r="J116" s="1"/>
      <c r="K116" s="19"/>
      <c r="L116" s="1"/>
      <c r="M116" s="1"/>
      <c r="N116" s="1"/>
      <c r="O116" s="297"/>
      <c r="P116" s="1"/>
      <c r="Q116" s="22">
        <f t="shared" si="39"/>
        <v>0</v>
      </c>
      <c r="R116" s="116">
        <f t="shared" si="48"/>
        <v>0</v>
      </c>
      <c r="S116" s="17">
        <f t="shared" si="40"/>
        <v>0</v>
      </c>
      <c r="T116" s="3"/>
      <c r="U116" s="1"/>
      <c r="V116" s="1"/>
      <c r="W116" s="22">
        <f t="shared" si="49"/>
        <v>0</v>
      </c>
      <c r="X116" s="1"/>
      <c r="Y116" s="1"/>
      <c r="Z116" s="1"/>
      <c r="AA116" s="1"/>
      <c r="AB116" s="4"/>
      <c r="AC116" s="7"/>
      <c r="AD116" s="199"/>
      <c r="AE116" s="199"/>
      <c r="AF116" s="199"/>
      <c r="AG116" s="199"/>
      <c r="AH116" s="240">
        <f t="shared" si="60"/>
        <v>0</v>
      </c>
      <c r="AI116" s="237" t="e">
        <f t="shared" si="61"/>
        <v>#DIV/0!</v>
      </c>
      <c r="AJ116" s="1"/>
      <c r="AK116" s="1"/>
      <c r="AL116" s="1"/>
      <c r="AM116" s="1"/>
      <c r="AN116" s="1"/>
      <c r="AO116" s="1"/>
      <c r="AP116" s="3"/>
      <c r="AQ116" s="7"/>
      <c r="AR116" s="22">
        <f t="shared" si="63"/>
        <v>0</v>
      </c>
      <c r="AS116" s="270" t="e">
        <f t="shared" si="50"/>
        <v>#DIV/0!</v>
      </c>
      <c r="AT116" s="1"/>
      <c r="AU116" s="1"/>
      <c r="AV116" s="7"/>
      <c r="AW116" s="1"/>
      <c r="AX116" s="1"/>
      <c r="AY116" s="2"/>
      <c r="AZ116" s="3"/>
      <c r="BA116" s="2"/>
      <c r="BB116" s="3"/>
      <c r="BC116" s="4"/>
      <c r="BD116" s="3"/>
      <c r="BE116" s="1"/>
      <c r="BF116" s="1"/>
      <c r="BG116" s="1"/>
      <c r="BH116" s="4"/>
      <c r="BI116" s="3"/>
      <c r="BJ116" s="7"/>
      <c r="BK116" s="1"/>
      <c r="BL116" s="1"/>
      <c r="BM116" s="2"/>
      <c r="BN116" s="3"/>
      <c r="BO116" s="1"/>
      <c r="BP116" s="2"/>
      <c r="BQ116" s="3"/>
      <c r="BR116" s="1"/>
      <c r="BS116" s="2"/>
      <c r="BT116" s="6"/>
      <c r="BU116" s="278"/>
      <c r="BV116" s="272">
        <f t="shared" si="51"/>
        <v>0</v>
      </c>
      <c r="BW116" s="272">
        <f t="shared" si="52"/>
        <v>0</v>
      </c>
      <c r="BX116" s="282" t="e">
        <f t="shared" si="53"/>
        <v>#DIV/0!</v>
      </c>
      <c r="BY116" s="282" t="e">
        <f t="shared" si="54"/>
        <v>#DIV/0!</v>
      </c>
      <c r="BZ116" s="3"/>
      <c r="CA116" s="1"/>
      <c r="CB116" s="1"/>
      <c r="CC116" s="4"/>
      <c r="CD116" s="7"/>
      <c r="CE116" s="7"/>
      <c r="CF116" s="1" t="e">
        <f t="shared" si="55"/>
        <v>#N/A</v>
      </c>
      <c r="CG116" s="1">
        <f t="shared" si="56"/>
        <v>0</v>
      </c>
      <c r="CH116" s="1" t="e">
        <f t="shared" si="62"/>
        <v>#N/A</v>
      </c>
      <c r="CI116" s="1"/>
      <c r="CJ116" s="189" t="e">
        <f t="shared" si="57"/>
        <v>#N/A</v>
      </c>
      <c r="CK116" s="3"/>
      <c r="CL116" s="7"/>
      <c r="CM116" s="1"/>
      <c r="CN116" s="2">
        <v>109</v>
      </c>
      <c r="CO116" s="2">
        <f t="shared" si="64"/>
        <v>0</v>
      </c>
      <c r="CP116" s="2">
        <f t="shared" si="65"/>
        <v>0</v>
      </c>
      <c r="CQ116" s="190" t="e">
        <f t="shared" si="66"/>
        <v>#DIV/0!</v>
      </c>
      <c r="CR116" s="8"/>
      <c r="CS116" s="8"/>
      <c r="CT116" s="8"/>
      <c r="CU116" s="6"/>
      <c r="CV116" s="6"/>
      <c r="CW116" s="6"/>
      <c r="CX116" s="3"/>
      <c r="CY116" s="2"/>
      <c r="CZ116" s="212" t="e">
        <f t="shared" si="41"/>
        <v>#DIV/0!</v>
      </c>
      <c r="DA116" s="212" t="e">
        <f t="shared" si="42"/>
        <v>#DIV/0!</v>
      </c>
      <c r="DB116" s="3"/>
      <c r="DC116" s="2"/>
      <c r="DD116" s="3"/>
      <c r="DE116" s="2"/>
      <c r="DF116" s="8"/>
      <c r="DG116" s="3"/>
      <c r="DH116" s="2"/>
      <c r="DI116" s="8"/>
      <c r="DJ116" s="3"/>
      <c r="DK116" s="1"/>
      <c r="DL116" s="212" t="e">
        <f t="shared" si="58"/>
        <v>#DIV/0!</v>
      </c>
      <c r="DM116" s="212" t="e">
        <f t="shared" si="43"/>
        <v>#DIV/0!</v>
      </c>
      <c r="DN116" s="303"/>
      <c r="DO116" s="212"/>
      <c r="DP116" s="3"/>
      <c r="DQ116" s="2"/>
      <c r="DR116" s="3"/>
      <c r="DS116" s="2"/>
      <c r="DT116" s="155"/>
      <c r="DU116" s="156"/>
      <c r="DV116" s="155"/>
      <c r="DW116" s="157"/>
      <c r="DX116" s="348">
        <f t="shared" si="59"/>
        <v>0</v>
      </c>
      <c r="DY116" s="349" t="e">
        <f t="shared" si="44"/>
        <v>#DIV/0!</v>
      </c>
      <c r="DZ116" s="240" t="e">
        <f t="shared" si="45"/>
        <v>#DIV/0!</v>
      </c>
      <c r="EA116" s="1"/>
      <c r="EB116" s="19" t="e">
        <f t="shared" si="46"/>
        <v>#DIV/0!</v>
      </c>
      <c r="EC116" s="350" t="e">
        <f t="shared" si="47"/>
        <v>#DIV/0!</v>
      </c>
      <c r="ED116" s="4"/>
      <c r="EE116" s="117"/>
    </row>
    <row r="117" spans="1:135" s="121" customFormat="1" ht="20.100000000000001" hidden="1" customHeight="1">
      <c r="A117" s="162">
        <v>42243</v>
      </c>
      <c r="B117" s="229">
        <v>1.0625</v>
      </c>
      <c r="C117" s="15">
        <v>4</v>
      </c>
      <c r="D117" s="9" t="s">
        <v>137</v>
      </c>
      <c r="E117" s="9" t="s">
        <v>137</v>
      </c>
      <c r="F117" s="9" t="s">
        <v>139</v>
      </c>
      <c r="G117" s="12" t="s">
        <v>261</v>
      </c>
      <c r="H117" s="11" t="s">
        <v>173</v>
      </c>
      <c r="I117" s="9">
        <v>17</v>
      </c>
      <c r="J117" s="9"/>
      <c r="K117" s="20">
        <v>13</v>
      </c>
      <c r="L117" s="9" t="s">
        <v>193</v>
      </c>
      <c r="M117" s="9">
        <v>84</v>
      </c>
      <c r="N117" s="9">
        <v>2820</v>
      </c>
      <c r="O117" s="298"/>
      <c r="P117" s="9">
        <v>1450</v>
      </c>
      <c r="Q117" s="24">
        <f t="shared" si="39"/>
        <v>1261.5</v>
      </c>
      <c r="R117" s="119">
        <f t="shared" si="48"/>
        <v>3.6671805000000002</v>
      </c>
      <c r="S117" s="18">
        <f t="shared" si="40"/>
        <v>3.6285786</v>
      </c>
      <c r="T117" s="11">
        <v>966</v>
      </c>
      <c r="U117" s="9">
        <v>1000</v>
      </c>
      <c r="V117" s="9">
        <v>0.95199999999999996</v>
      </c>
      <c r="W117" s="24">
        <f t="shared" si="49"/>
        <v>1380.3999999999999</v>
      </c>
      <c r="X117" s="9">
        <v>10.4</v>
      </c>
      <c r="Y117" s="9">
        <v>287</v>
      </c>
      <c r="Z117" s="9">
        <v>25</v>
      </c>
      <c r="AA117" s="9">
        <v>25</v>
      </c>
      <c r="AB117" s="12">
        <v>6</v>
      </c>
      <c r="AC117" s="15">
        <v>4</v>
      </c>
      <c r="AD117" s="200">
        <v>-25</v>
      </c>
      <c r="AE117" s="200">
        <v>-26</v>
      </c>
      <c r="AF117" s="200">
        <v>-25</v>
      </c>
      <c r="AG117" s="200">
        <v>-25</v>
      </c>
      <c r="AH117" s="241">
        <f t="shared" si="60"/>
        <v>-101</v>
      </c>
      <c r="AI117" s="239">
        <f t="shared" si="61"/>
        <v>1</v>
      </c>
      <c r="AJ117" s="9">
        <v>100</v>
      </c>
      <c r="AK117" s="9">
        <v>100</v>
      </c>
      <c r="AL117" s="9">
        <v>100</v>
      </c>
      <c r="AM117" s="9">
        <v>100</v>
      </c>
      <c r="AN117" s="9">
        <v>5</v>
      </c>
      <c r="AO117" s="9">
        <v>10</v>
      </c>
      <c r="AP117" s="11">
        <v>2249</v>
      </c>
      <c r="AQ117" s="15">
        <v>2036</v>
      </c>
      <c r="AR117" s="24">
        <f t="shared" si="63"/>
        <v>213</v>
      </c>
      <c r="AS117" s="271">
        <f t="shared" si="50"/>
        <v>9.4708759448643848E-2</v>
      </c>
      <c r="AT117" s="9">
        <v>72.7</v>
      </c>
      <c r="AU117" s="9">
        <v>80</v>
      </c>
      <c r="AV117" s="15">
        <v>3.2</v>
      </c>
      <c r="AW117" s="9">
        <v>604</v>
      </c>
      <c r="AX117" s="9">
        <v>1421</v>
      </c>
      <c r="AY117" s="10">
        <v>30</v>
      </c>
      <c r="AZ117" s="11">
        <v>333</v>
      </c>
      <c r="BA117" s="10">
        <v>65</v>
      </c>
      <c r="BB117" s="11">
        <v>210</v>
      </c>
      <c r="BC117" s="12"/>
      <c r="BD117" s="11">
        <v>5114</v>
      </c>
      <c r="BE117" s="9">
        <v>25</v>
      </c>
      <c r="BF117" s="9">
        <v>35</v>
      </c>
      <c r="BG117" s="9">
        <v>3</v>
      </c>
      <c r="BH117" s="12">
        <v>97</v>
      </c>
      <c r="BI117" s="11">
        <v>555</v>
      </c>
      <c r="BJ117" s="15">
        <v>120</v>
      </c>
      <c r="BK117" s="9">
        <v>1650</v>
      </c>
      <c r="BL117" s="9">
        <v>153</v>
      </c>
      <c r="BM117" s="10">
        <v>116</v>
      </c>
      <c r="BN117" s="11">
        <v>409</v>
      </c>
      <c r="BO117" s="9">
        <v>1536</v>
      </c>
      <c r="BP117" s="10">
        <v>187</v>
      </c>
      <c r="BQ117" s="11">
        <v>398</v>
      </c>
      <c r="BR117" s="9">
        <v>1491</v>
      </c>
      <c r="BS117" s="10">
        <v>156</v>
      </c>
      <c r="BT117" s="14">
        <v>1500</v>
      </c>
      <c r="BU117" s="279">
        <v>336</v>
      </c>
      <c r="BV117" s="273">
        <f t="shared" si="51"/>
        <v>0.80700000000000005</v>
      </c>
      <c r="BW117" s="273">
        <f t="shared" si="52"/>
        <v>0.71153846153846156</v>
      </c>
      <c r="BX117" s="283">
        <f t="shared" si="53"/>
        <v>0.53143204498252372</v>
      </c>
      <c r="BY117" s="283">
        <f t="shared" si="54"/>
        <v>0.46856795501747633</v>
      </c>
      <c r="BZ117" s="11">
        <v>2.9</v>
      </c>
      <c r="CA117" s="9">
        <v>2.9</v>
      </c>
      <c r="CB117" s="9">
        <v>29</v>
      </c>
      <c r="CC117" s="12">
        <v>1.2</v>
      </c>
      <c r="CD117" s="15" t="s">
        <v>163</v>
      </c>
      <c r="CE117" s="15">
        <v>75</v>
      </c>
      <c r="CF117" s="9">
        <f t="shared" si="55"/>
        <v>15.6</v>
      </c>
      <c r="CG117" s="9">
        <f t="shared" si="56"/>
        <v>4901</v>
      </c>
      <c r="CH117" s="9">
        <f t="shared" si="62"/>
        <v>9.984</v>
      </c>
      <c r="CI117" s="9">
        <v>64</v>
      </c>
      <c r="CJ117" s="296">
        <f t="shared" si="57"/>
        <v>2.0371352785145889</v>
      </c>
      <c r="CK117" s="11" t="s">
        <v>165</v>
      </c>
      <c r="CL117" s="15">
        <v>44</v>
      </c>
      <c r="CM117" s="9">
        <v>65</v>
      </c>
      <c r="CN117" s="10">
        <v>109</v>
      </c>
      <c r="CO117" s="10">
        <f t="shared" si="64"/>
        <v>4901</v>
      </c>
      <c r="CP117" s="10">
        <f t="shared" si="65"/>
        <v>70.849999999999994</v>
      </c>
      <c r="CQ117" s="191">
        <f t="shared" si="66"/>
        <v>14.456233421750662</v>
      </c>
      <c r="CR117" s="16">
        <v>40</v>
      </c>
      <c r="CS117" s="16">
        <v>2.2000000000000002</v>
      </c>
      <c r="CT117" s="16">
        <v>200</v>
      </c>
      <c r="CU117" s="14">
        <v>15</v>
      </c>
      <c r="CV117" s="14">
        <v>50</v>
      </c>
      <c r="CW117" s="14"/>
      <c r="CX117" s="11" t="s">
        <v>203</v>
      </c>
      <c r="CY117" s="10">
        <v>270</v>
      </c>
      <c r="CZ117" s="213">
        <f t="shared" si="41"/>
        <v>73.626045950015268</v>
      </c>
      <c r="DA117" s="213">
        <f t="shared" si="42"/>
        <v>74.409301757994157</v>
      </c>
      <c r="DB117" s="11"/>
      <c r="DC117" s="10"/>
      <c r="DD117" s="11"/>
      <c r="DE117" s="10"/>
      <c r="DF117" s="16">
        <v>40</v>
      </c>
      <c r="DG117" s="11" t="s">
        <v>185</v>
      </c>
      <c r="DH117" s="10">
        <v>2.7</v>
      </c>
      <c r="DI117" s="16">
        <v>20</v>
      </c>
      <c r="DJ117" s="11"/>
      <c r="DK117" s="9">
        <v>45</v>
      </c>
      <c r="DL117" s="213">
        <f t="shared" si="58"/>
        <v>12.271007658335879</v>
      </c>
      <c r="DM117" s="213">
        <f t="shared" si="43"/>
        <v>12.401550292999028</v>
      </c>
      <c r="DN117" s="304"/>
      <c r="DO117" s="213"/>
      <c r="DP117" s="11"/>
      <c r="DQ117" s="10"/>
      <c r="DR117" s="11"/>
      <c r="DS117" s="10"/>
      <c r="DT117" s="158"/>
      <c r="DU117" s="159"/>
      <c r="DV117" s="158"/>
      <c r="DW117" s="160"/>
      <c r="DX117" s="351">
        <f t="shared" si="59"/>
        <v>343</v>
      </c>
      <c r="DY117" s="352">
        <f t="shared" si="44"/>
        <v>93.532347262426811</v>
      </c>
      <c r="DZ117" s="241">
        <f t="shared" si="45"/>
        <v>94.527372233303694</v>
      </c>
      <c r="EA117" s="9">
        <v>4.57</v>
      </c>
      <c r="EB117" s="20">
        <f t="shared" si="46"/>
        <v>1.2461889999687772</v>
      </c>
      <c r="EC117" s="353">
        <f t="shared" si="47"/>
        <v>1.2594463297556791</v>
      </c>
      <c r="ED117" s="12">
        <v>342</v>
      </c>
      <c r="EE117" s="120"/>
    </row>
    <row r="118" spans="1:135" s="121" customFormat="1" ht="20.100000000000001" hidden="1" customHeight="1">
      <c r="A118" s="162">
        <v>42243</v>
      </c>
      <c r="B118" s="229"/>
      <c r="C118" s="15">
        <v>4</v>
      </c>
      <c r="D118" s="9"/>
      <c r="E118" s="9"/>
      <c r="F118" s="9"/>
      <c r="G118" s="12"/>
      <c r="H118" s="11"/>
      <c r="I118" s="9"/>
      <c r="J118" s="9"/>
      <c r="K118" s="20"/>
      <c r="L118" s="9"/>
      <c r="M118" s="9"/>
      <c r="N118" s="9"/>
      <c r="O118" s="298"/>
      <c r="P118" s="9"/>
      <c r="Q118" s="24">
        <f t="shared" si="39"/>
        <v>0</v>
      </c>
      <c r="R118" s="119">
        <f t="shared" si="48"/>
        <v>0</v>
      </c>
      <c r="S118" s="18">
        <f t="shared" si="40"/>
        <v>0</v>
      </c>
      <c r="T118" s="11"/>
      <c r="U118" s="9"/>
      <c r="V118" s="9"/>
      <c r="W118" s="24">
        <f t="shared" si="49"/>
        <v>0</v>
      </c>
      <c r="X118" s="9"/>
      <c r="Y118" s="9"/>
      <c r="Z118" s="9"/>
      <c r="AA118" s="9"/>
      <c r="AB118" s="12"/>
      <c r="AC118" s="15"/>
      <c r="AD118" s="200"/>
      <c r="AE118" s="200"/>
      <c r="AF118" s="200"/>
      <c r="AG118" s="200"/>
      <c r="AH118" s="241">
        <f t="shared" si="60"/>
        <v>0</v>
      </c>
      <c r="AI118" s="239" t="e">
        <f t="shared" si="61"/>
        <v>#DIV/0!</v>
      </c>
      <c r="AJ118" s="9"/>
      <c r="AK118" s="9"/>
      <c r="AL118" s="9"/>
      <c r="AM118" s="9"/>
      <c r="AN118" s="9"/>
      <c r="AO118" s="9"/>
      <c r="AP118" s="11"/>
      <c r="AQ118" s="15"/>
      <c r="AR118" s="24">
        <f t="shared" si="63"/>
        <v>0</v>
      </c>
      <c r="AS118" s="271" t="e">
        <f t="shared" si="50"/>
        <v>#DIV/0!</v>
      </c>
      <c r="AT118" s="9"/>
      <c r="AU118" s="9"/>
      <c r="AV118" s="15"/>
      <c r="AW118" s="9"/>
      <c r="AX118" s="9"/>
      <c r="AY118" s="10"/>
      <c r="AZ118" s="11"/>
      <c r="BA118" s="10"/>
      <c r="BB118" s="11"/>
      <c r="BC118" s="12"/>
      <c r="BD118" s="11"/>
      <c r="BE118" s="9"/>
      <c r="BF118" s="9"/>
      <c r="BG118" s="9"/>
      <c r="BH118" s="12"/>
      <c r="BI118" s="11"/>
      <c r="BJ118" s="15"/>
      <c r="BK118" s="9"/>
      <c r="BL118" s="9"/>
      <c r="BM118" s="10"/>
      <c r="BN118" s="11"/>
      <c r="BO118" s="9"/>
      <c r="BP118" s="10"/>
      <c r="BQ118" s="11"/>
      <c r="BR118" s="9"/>
      <c r="BS118" s="10"/>
      <c r="BT118" s="14"/>
      <c r="BU118" s="279"/>
      <c r="BV118" s="273">
        <f t="shared" si="51"/>
        <v>0</v>
      </c>
      <c r="BW118" s="273">
        <f t="shared" si="52"/>
        <v>0</v>
      </c>
      <c r="BX118" s="283" t="e">
        <f t="shared" si="53"/>
        <v>#DIV/0!</v>
      </c>
      <c r="BY118" s="283" t="e">
        <f t="shared" si="54"/>
        <v>#DIV/0!</v>
      </c>
      <c r="BZ118" s="11"/>
      <c r="CA118" s="9"/>
      <c r="CB118" s="9"/>
      <c r="CC118" s="12"/>
      <c r="CD118" s="15"/>
      <c r="CE118" s="15"/>
      <c r="CF118" s="9" t="e">
        <f t="shared" si="55"/>
        <v>#N/A</v>
      </c>
      <c r="CG118" s="9">
        <f t="shared" si="56"/>
        <v>0</v>
      </c>
      <c r="CH118" s="9" t="e">
        <f t="shared" si="62"/>
        <v>#N/A</v>
      </c>
      <c r="CI118" s="9"/>
      <c r="CJ118" s="296" t="e">
        <f t="shared" si="57"/>
        <v>#N/A</v>
      </c>
      <c r="CK118" s="11"/>
      <c r="CL118" s="15"/>
      <c r="CM118" s="9"/>
      <c r="CN118" s="10">
        <v>109</v>
      </c>
      <c r="CO118" s="10">
        <f t="shared" si="64"/>
        <v>0</v>
      </c>
      <c r="CP118" s="10">
        <f t="shared" si="65"/>
        <v>0</v>
      </c>
      <c r="CQ118" s="191" t="e">
        <f t="shared" si="66"/>
        <v>#DIV/0!</v>
      </c>
      <c r="CR118" s="16"/>
      <c r="CS118" s="16"/>
      <c r="CT118" s="16"/>
      <c r="CU118" s="14"/>
      <c r="CV118" s="14"/>
      <c r="CW118" s="14"/>
      <c r="CX118" s="11"/>
      <c r="CY118" s="10"/>
      <c r="CZ118" s="213" t="e">
        <f t="shared" si="41"/>
        <v>#DIV/0!</v>
      </c>
      <c r="DA118" s="213" t="e">
        <f t="shared" si="42"/>
        <v>#DIV/0!</v>
      </c>
      <c r="DB118" s="11"/>
      <c r="DC118" s="10"/>
      <c r="DD118" s="11"/>
      <c r="DE118" s="10"/>
      <c r="DF118" s="16"/>
      <c r="DG118" s="11"/>
      <c r="DH118" s="10"/>
      <c r="DI118" s="16"/>
      <c r="DJ118" s="11"/>
      <c r="DK118" s="9"/>
      <c r="DL118" s="213" t="e">
        <f t="shared" si="58"/>
        <v>#DIV/0!</v>
      </c>
      <c r="DM118" s="213" t="e">
        <f t="shared" si="43"/>
        <v>#DIV/0!</v>
      </c>
      <c r="DN118" s="304"/>
      <c r="DO118" s="213"/>
      <c r="DP118" s="11"/>
      <c r="DQ118" s="10"/>
      <c r="DR118" s="11"/>
      <c r="DS118" s="10"/>
      <c r="DT118" s="158"/>
      <c r="DU118" s="159"/>
      <c r="DV118" s="158"/>
      <c r="DW118" s="160"/>
      <c r="DX118" s="351">
        <f t="shared" si="59"/>
        <v>0</v>
      </c>
      <c r="DY118" s="352" t="e">
        <f t="shared" si="44"/>
        <v>#DIV/0!</v>
      </c>
      <c r="DZ118" s="241" t="e">
        <f t="shared" si="45"/>
        <v>#DIV/0!</v>
      </c>
      <c r="EA118" s="9"/>
      <c r="EB118" s="20" t="e">
        <f t="shared" si="46"/>
        <v>#DIV/0!</v>
      </c>
      <c r="EC118" s="353" t="e">
        <f t="shared" si="47"/>
        <v>#DIV/0!</v>
      </c>
      <c r="ED118" s="12"/>
      <c r="EE118" s="120"/>
    </row>
    <row r="119" spans="1:135" s="118" customFormat="1" ht="20.100000000000001" hidden="1" customHeight="1">
      <c r="A119" s="161">
        <v>42244</v>
      </c>
      <c r="B119" s="228"/>
      <c r="C119" s="7">
        <v>2</v>
      </c>
      <c r="D119" s="1"/>
      <c r="E119" s="1"/>
      <c r="F119" s="1"/>
      <c r="G119" s="4"/>
      <c r="H119" s="3"/>
      <c r="I119" s="1"/>
      <c r="J119" s="1"/>
      <c r="K119" s="19"/>
      <c r="L119" s="1"/>
      <c r="M119" s="1"/>
      <c r="N119" s="1"/>
      <c r="O119" s="297"/>
      <c r="P119" s="1"/>
      <c r="Q119" s="22">
        <f t="shared" si="39"/>
        <v>0</v>
      </c>
      <c r="R119" s="116">
        <f t="shared" si="48"/>
        <v>0</v>
      </c>
      <c r="S119" s="17">
        <f t="shared" si="40"/>
        <v>0</v>
      </c>
      <c r="T119" s="3"/>
      <c r="U119" s="1"/>
      <c r="V119" s="1"/>
      <c r="W119" s="22">
        <f t="shared" si="49"/>
        <v>0</v>
      </c>
      <c r="X119" s="1"/>
      <c r="Y119" s="1"/>
      <c r="Z119" s="1"/>
      <c r="AA119" s="1"/>
      <c r="AB119" s="4"/>
      <c r="AC119" s="7"/>
      <c r="AD119" s="199"/>
      <c r="AE119" s="199"/>
      <c r="AF119" s="199"/>
      <c r="AG119" s="199"/>
      <c r="AH119" s="240">
        <f t="shared" si="60"/>
        <v>0</v>
      </c>
      <c r="AI119" s="237" t="e">
        <f t="shared" si="61"/>
        <v>#DIV/0!</v>
      </c>
      <c r="AJ119" s="1"/>
      <c r="AK119" s="1"/>
      <c r="AL119" s="1"/>
      <c r="AM119" s="1"/>
      <c r="AN119" s="1"/>
      <c r="AO119" s="1"/>
      <c r="AP119" s="3"/>
      <c r="AQ119" s="7"/>
      <c r="AR119" s="22">
        <f t="shared" si="63"/>
        <v>0</v>
      </c>
      <c r="AS119" s="270" t="e">
        <f t="shared" si="50"/>
        <v>#DIV/0!</v>
      </c>
      <c r="AT119" s="1"/>
      <c r="AU119" s="1"/>
      <c r="AV119" s="7"/>
      <c r="AW119" s="1"/>
      <c r="AX119" s="1"/>
      <c r="AY119" s="2"/>
      <c r="AZ119" s="3"/>
      <c r="BA119" s="2"/>
      <c r="BB119" s="3"/>
      <c r="BC119" s="4"/>
      <c r="BD119" s="3"/>
      <c r="BE119" s="1"/>
      <c r="BF119" s="1"/>
      <c r="BG119" s="1"/>
      <c r="BH119" s="4"/>
      <c r="BI119" s="3"/>
      <c r="BJ119" s="7"/>
      <c r="BK119" s="1"/>
      <c r="BL119" s="1"/>
      <c r="BM119" s="2"/>
      <c r="BN119" s="3"/>
      <c r="BO119" s="1"/>
      <c r="BP119" s="2"/>
      <c r="BQ119" s="3"/>
      <c r="BR119" s="1"/>
      <c r="BS119" s="2"/>
      <c r="BT119" s="6"/>
      <c r="BU119" s="278"/>
      <c r="BV119" s="272">
        <f t="shared" si="51"/>
        <v>0</v>
      </c>
      <c r="BW119" s="272">
        <f t="shared" si="52"/>
        <v>0</v>
      </c>
      <c r="BX119" s="282" t="e">
        <f t="shared" si="53"/>
        <v>#DIV/0!</v>
      </c>
      <c r="BY119" s="282" t="e">
        <f t="shared" si="54"/>
        <v>#DIV/0!</v>
      </c>
      <c r="BZ119" s="3"/>
      <c r="CA119" s="1"/>
      <c r="CB119" s="1"/>
      <c r="CC119" s="4"/>
      <c r="CD119" s="7"/>
      <c r="CE119" s="7"/>
      <c r="CF119" s="1" t="e">
        <f t="shared" si="55"/>
        <v>#N/A</v>
      </c>
      <c r="CG119" s="1">
        <f t="shared" si="56"/>
        <v>0</v>
      </c>
      <c r="CH119" s="1" t="e">
        <f t="shared" si="62"/>
        <v>#N/A</v>
      </c>
      <c r="CI119" s="1"/>
      <c r="CJ119" s="189" t="e">
        <f t="shared" si="57"/>
        <v>#N/A</v>
      </c>
      <c r="CK119" s="3"/>
      <c r="CL119" s="7"/>
      <c r="CM119" s="1"/>
      <c r="CN119" s="2">
        <v>109</v>
      </c>
      <c r="CO119" s="2">
        <f t="shared" si="64"/>
        <v>0</v>
      </c>
      <c r="CP119" s="2">
        <f t="shared" si="65"/>
        <v>0</v>
      </c>
      <c r="CQ119" s="190" t="e">
        <f t="shared" si="66"/>
        <v>#DIV/0!</v>
      </c>
      <c r="CR119" s="8"/>
      <c r="CS119" s="8"/>
      <c r="CT119" s="8"/>
      <c r="CU119" s="6"/>
      <c r="CV119" s="6"/>
      <c r="CW119" s="6"/>
      <c r="CX119" s="3"/>
      <c r="CY119" s="2"/>
      <c r="CZ119" s="212" t="e">
        <f t="shared" si="41"/>
        <v>#DIV/0!</v>
      </c>
      <c r="DA119" s="212" t="e">
        <f t="shared" si="42"/>
        <v>#DIV/0!</v>
      </c>
      <c r="DB119" s="3"/>
      <c r="DC119" s="2"/>
      <c r="DD119" s="3"/>
      <c r="DE119" s="2"/>
      <c r="DF119" s="8"/>
      <c r="DG119" s="3"/>
      <c r="DH119" s="2"/>
      <c r="DI119" s="8"/>
      <c r="DJ119" s="3"/>
      <c r="DK119" s="1"/>
      <c r="DL119" s="212" t="e">
        <f t="shared" si="58"/>
        <v>#DIV/0!</v>
      </c>
      <c r="DM119" s="212" t="e">
        <f t="shared" si="43"/>
        <v>#DIV/0!</v>
      </c>
      <c r="DN119" s="303"/>
      <c r="DO119" s="212"/>
      <c r="DP119" s="3"/>
      <c r="DQ119" s="2"/>
      <c r="DR119" s="3"/>
      <c r="DS119" s="2"/>
      <c r="DT119" s="155"/>
      <c r="DU119" s="156"/>
      <c r="DV119" s="155"/>
      <c r="DW119" s="157"/>
      <c r="DX119" s="348">
        <f t="shared" si="59"/>
        <v>0</v>
      </c>
      <c r="DY119" s="349" t="e">
        <f t="shared" si="44"/>
        <v>#DIV/0!</v>
      </c>
      <c r="DZ119" s="240" t="e">
        <f t="shared" si="45"/>
        <v>#DIV/0!</v>
      </c>
      <c r="EA119" s="1"/>
      <c r="EB119" s="19" t="e">
        <f t="shared" si="46"/>
        <v>#DIV/0!</v>
      </c>
      <c r="EC119" s="350" t="e">
        <f t="shared" si="47"/>
        <v>#DIV/0!</v>
      </c>
      <c r="ED119" s="4"/>
      <c r="EE119" s="117"/>
    </row>
    <row r="120" spans="1:135" s="118" customFormat="1" ht="20.100000000000001" hidden="1" customHeight="1">
      <c r="A120" s="161">
        <v>42244</v>
      </c>
      <c r="B120" s="228"/>
      <c r="C120" s="7">
        <v>2</v>
      </c>
      <c r="D120" s="1"/>
      <c r="E120" s="1"/>
      <c r="F120" s="1"/>
      <c r="G120" s="4"/>
      <c r="H120" s="3"/>
      <c r="I120" s="1"/>
      <c r="J120" s="1"/>
      <c r="K120" s="19"/>
      <c r="L120" s="1"/>
      <c r="M120" s="1"/>
      <c r="N120" s="1"/>
      <c r="O120" s="297"/>
      <c r="P120" s="1"/>
      <c r="Q120" s="22">
        <f t="shared" si="39"/>
        <v>0</v>
      </c>
      <c r="R120" s="116">
        <f t="shared" si="48"/>
        <v>0</v>
      </c>
      <c r="S120" s="17">
        <f t="shared" si="40"/>
        <v>0</v>
      </c>
      <c r="T120" s="3"/>
      <c r="U120" s="1"/>
      <c r="V120" s="1"/>
      <c r="W120" s="22">
        <f t="shared" si="49"/>
        <v>0</v>
      </c>
      <c r="X120" s="1"/>
      <c r="Y120" s="1"/>
      <c r="Z120" s="1"/>
      <c r="AA120" s="1"/>
      <c r="AB120" s="4"/>
      <c r="AC120" s="7"/>
      <c r="AD120" s="199"/>
      <c r="AE120" s="199"/>
      <c r="AF120" s="199"/>
      <c r="AG120" s="199"/>
      <c r="AH120" s="240">
        <f t="shared" si="60"/>
        <v>0</v>
      </c>
      <c r="AI120" s="237" t="e">
        <f t="shared" si="61"/>
        <v>#DIV/0!</v>
      </c>
      <c r="AJ120" s="1"/>
      <c r="AK120" s="1"/>
      <c r="AL120" s="1"/>
      <c r="AM120" s="1"/>
      <c r="AN120" s="1"/>
      <c r="AO120" s="1"/>
      <c r="AP120" s="3"/>
      <c r="AQ120" s="7"/>
      <c r="AR120" s="22">
        <f t="shared" si="63"/>
        <v>0</v>
      </c>
      <c r="AS120" s="270" t="e">
        <f t="shared" si="50"/>
        <v>#DIV/0!</v>
      </c>
      <c r="AT120" s="1"/>
      <c r="AU120" s="1"/>
      <c r="AV120" s="7"/>
      <c r="AW120" s="1"/>
      <c r="AX120" s="1"/>
      <c r="AY120" s="2"/>
      <c r="AZ120" s="3"/>
      <c r="BA120" s="2"/>
      <c r="BB120" s="3"/>
      <c r="BC120" s="4"/>
      <c r="BD120" s="3"/>
      <c r="BE120" s="1"/>
      <c r="BF120" s="1"/>
      <c r="BG120" s="1"/>
      <c r="BH120" s="4"/>
      <c r="BI120" s="3"/>
      <c r="BJ120" s="7"/>
      <c r="BK120" s="1"/>
      <c r="BL120" s="1"/>
      <c r="BM120" s="2"/>
      <c r="BN120" s="3"/>
      <c r="BO120" s="1"/>
      <c r="BP120" s="2"/>
      <c r="BQ120" s="3"/>
      <c r="BR120" s="1"/>
      <c r="BS120" s="2"/>
      <c r="BT120" s="6"/>
      <c r="BU120" s="278"/>
      <c r="BV120" s="272">
        <f t="shared" si="51"/>
        <v>0</v>
      </c>
      <c r="BW120" s="272">
        <f t="shared" si="52"/>
        <v>0</v>
      </c>
      <c r="BX120" s="282" t="e">
        <f t="shared" si="53"/>
        <v>#DIV/0!</v>
      </c>
      <c r="BY120" s="282" t="e">
        <f t="shared" si="54"/>
        <v>#DIV/0!</v>
      </c>
      <c r="BZ120" s="3"/>
      <c r="CA120" s="1"/>
      <c r="CB120" s="1"/>
      <c r="CC120" s="4"/>
      <c r="CD120" s="7"/>
      <c r="CE120" s="7"/>
      <c r="CF120" s="1" t="e">
        <f t="shared" si="55"/>
        <v>#N/A</v>
      </c>
      <c r="CG120" s="1">
        <f t="shared" si="56"/>
        <v>0</v>
      </c>
      <c r="CH120" s="1" t="e">
        <f t="shared" si="62"/>
        <v>#N/A</v>
      </c>
      <c r="CI120" s="1"/>
      <c r="CJ120" s="189" t="e">
        <f t="shared" si="57"/>
        <v>#N/A</v>
      </c>
      <c r="CK120" s="3"/>
      <c r="CL120" s="7"/>
      <c r="CM120" s="1"/>
      <c r="CN120" s="2">
        <v>109</v>
      </c>
      <c r="CO120" s="2">
        <f t="shared" si="64"/>
        <v>0</v>
      </c>
      <c r="CP120" s="2">
        <f t="shared" si="65"/>
        <v>0</v>
      </c>
      <c r="CQ120" s="190" t="e">
        <f t="shared" si="66"/>
        <v>#DIV/0!</v>
      </c>
      <c r="CR120" s="8"/>
      <c r="CS120" s="8"/>
      <c r="CT120" s="8"/>
      <c r="CU120" s="6"/>
      <c r="CV120" s="6"/>
      <c r="CW120" s="6"/>
      <c r="CX120" s="3"/>
      <c r="CY120" s="2"/>
      <c r="CZ120" s="212" t="e">
        <f t="shared" si="41"/>
        <v>#DIV/0!</v>
      </c>
      <c r="DA120" s="212" t="e">
        <f t="shared" si="42"/>
        <v>#DIV/0!</v>
      </c>
      <c r="DB120" s="3"/>
      <c r="DC120" s="2"/>
      <c r="DD120" s="3"/>
      <c r="DE120" s="2"/>
      <c r="DF120" s="8"/>
      <c r="DG120" s="3"/>
      <c r="DH120" s="2"/>
      <c r="DI120" s="8"/>
      <c r="DJ120" s="3"/>
      <c r="DK120" s="1"/>
      <c r="DL120" s="212" t="e">
        <f t="shared" si="58"/>
        <v>#DIV/0!</v>
      </c>
      <c r="DM120" s="212" t="e">
        <f t="shared" si="43"/>
        <v>#DIV/0!</v>
      </c>
      <c r="DN120" s="303"/>
      <c r="DO120" s="212"/>
      <c r="DP120" s="3"/>
      <c r="DQ120" s="2"/>
      <c r="DR120" s="3"/>
      <c r="DS120" s="2"/>
      <c r="DT120" s="155"/>
      <c r="DU120" s="156"/>
      <c r="DV120" s="155"/>
      <c r="DW120" s="157"/>
      <c r="DX120" s="348">
        <f t="shared" si="59"/>
        <v>0</v>
      </c>
      <c r="DY120" s="349" t="e">
        <f t="shared" si="44"/>
        <v>#DIV/0!</v>
      </c>
      <c r="DZ120" s="240" t="e">
        <f t="shared" si="45"/>
        <v>#DIV/0!</v>
      </c>
      <c r="EA120" s="1"/>
      <c r="EB120" s="19" t="e">
        <f t="shared" si="46"/>
        <v>#DIV/0!</v>
      </c>
      <c r="EC120" s="350" t="e">
        <f t="shared" si="47"/>
        <v>#DIV/0!</v>
      </c>
      <c r="ED120" s="4"/>
      <c r="EE120" s="117"/>
    </row>
    <row r="121" spans="1:135" s="121" customFormat="1" ht="20.100000000000001" hidden="1" customHeight="1">
      <c r="A121" s="162">
        <v>42244</v>
      </c>
      <c r="B121" s="229">
        <v>0.89583333333333404</v>
      </c>
      <c r="C121" s="15">
        <v>1</v>
      </c>
      <c r="D121" s="9" t="s">
        <v>131</v>
      </c>
      <c r="E121" s="9" t="s">
        <v>138</v>
      </c>
      <c r="F121" s="9" t="s">
        <v>144</v>
      </c>
      <c r="G121" s="12" t="s">
        <v>147</v>
      </c>
      <c r="H121" s="11" t="s">
        <v>174</v>
      </c>
      <c r="I121" s="9">
        <v>18</v>
      </c>
      <c r="J121" s="9"/>
      <c r="K121" s="20">
        <v>14.5</v>
      </c>
      <c r="L121" s="9" t="s">
        <v>192</v>
      </c>
      <c r="M121" s="9">
        <v>84</v>
      </c>
      <c r="N121" s="9">
        <v>2750</v>
      </c>
      <c r="O121" s="298"/>
      <c r="P121" s="9">
        <v>1450</v>
      </c>
      <c r="Q121" s="24">
        <f t="shared" si="39"/>
        <v>1239.75</v>
      </c>
      <c r="R121" s="119">
        <f t="shared" si="48"/>
        <v>3.8159505</v>
      </c>
      <c r="S121" s="18">
        <f t="shared" si="40"/>
        <v>3.6820575</v>
      </c>
      <c r="T121" s="11">
        <v>938</v>
      </c>
      <c r="U121" s="9">
        <v>1000</v>
      </c>
      <c r="V121" s="9">
        <v>0.96499999999999997</v>
      </c>
      <c r="W121" s="24">
        <f t="shared" si="49"/>
        <v>1399.25</v>
      </c>
      <c r="X121" s="9">
        <v>10</v>
      </c>
      <c r="Y121" s="9">
        <v>272</v>
      </c>
      <c r="Z121" s="9">
        <v>25</v>
      </c>
      <c r="AA121" s="9">
        <v>25</v>
      </c>
      <c r="AB121" s="12">
        <v>5.6</v>
      </c>
      <c r="AC121" s="15">
        <v>3.9</v>
      </c>
      <c r="AD121" s="200">
        <v>-25</v>
      </c>
      <c r="AE121" s="200">
        <v>-26</v>
      </c>
      <c r="AF121" s="200">
        <v>-25</v>
      </c>
      <c r="AG121" s="200">
        <v>-25</v>
      </c>
      <c r="AH121" s="241">
        <f t="shared" si="60"/>
        <v>-101</v>
      </c>
      <c r="AI121" s="239">
        <f t="shared" si="61"/>
        <v>1</v>
      </c>
      <c r="AJ121" s="9">
        <v>100</v>
      </c>
      <c r="AK121" s="9">
        <v>100</v>
      </c>
      <c r="AL121" s="9">
        <v>100</v>
      </c>
      <c r="AM121" s="9">
        <v>100</v>
      </c>
      <c r="AN121" s="9">
        <v>3</v>
      </c>
      <c r="AO121" s="9">
        <v>10</v>
      </c>
      <c r="AP121" s="11">
        <v>1700</v>
      </c>
      <c r="AQ121" s="15">
        <v>1700</v>
      </c>
      <c r="AR121" s="24">
        <f t="shared" si="63"/>
        <v>0</v>
      </c>
      <c r="AS121" s="271">
        <f t="shared" si="50"/>
        <v>0</v>
      </c>
      <c r="AT121" s="9">
        <v>69</v>
      </c>
      <c r="AU121" s="9">
        <v>80</v>
      </c>
      <c r="AV121" s="15">
        <v>3.8</v>
      </c>
      <c r="AW121" s="9">
        <v>590</v>
      </c>
      <c r="AX121" s="9">
        <v>1108</v>
      </c>
      <c r="AY121" s="10">
        <v>35</v>
      </c>
      <c r="AZ121" s="11">
        <v>268</v>
      </c>
      <c r="BA121" s="10">
        <v>57</v>
      </c>
      <c r="BB121" s="11"/>
      <c r="BC121" s="12">
        <v>175</v>
      </c>
      <c r="BD121" s="11">
        <v>4787</v>
      </c>
      <c r="BE121" s="9">
        <v>25</v>
      </c>
      <c r="BF121" s="9">
        <v>28</v>
      </c>
      <c r="BG121" s="9">
        <v>2</v>
      </c>
      <c r="BH121" s="12">
        <v>97</v>
      </c>
      <c r="BI121" s="11">
        <v>550</v>
      </c>
      <c r="BJ121" s="15">
        <v>120</v>
      </c>
      <c r="BK121" s="9">
        <v>1630</v>
      </c>
      <c r="BL121" s="9">
        <v>153</v>
      </c>
      <c r="BM121" s="10">
        <v>109</v>
      </c>
      <c r="BN121" s="11">
        <v>378</v>
      </c>
      <c r="BO121" s="9">
        <v>1411</v>
      </c>
      <c r="BP121" s="10">
        <v>162</v>
      </c>
      <c r="BQ121" s="11">
        <v>366</v>
      </c>
      <c r="BR121" s="9">
        <v>1364</v>
      </c>
      <c r="BS121" s="10">
        <v>139</v>
      </c>
      <c r="BT121" s="14">
        <v>1500</v>
      </c>
      <c r="BU121" s="279">
        <v>307</v>
      </c>
      <c r="BV121" s="273">
        <f t="shared" si="51"/>
        <v>0.74399999999999999</v>
      </c>
      <c r="BW121" s="273">
        <f t="shared" si="52"/>
        <v>0.70512820512820518</v>
      </c>
      <c r="BX121" s="283">
        <f t="shared" si="53"/>
        <v>0.51341213107792483</v>
      </c>
      <c r="BY121" s="283">
        <f t="shared" si="54"/>
        <v>0.48658786892207523</v>
      </c>
      <c r="BZ121" s="11">
        <v>2.9</v>
      </c>
      <c r="CA121" s="9">
        <v>2.9</v>
      </c>
      <c r="CB121" s="9">
        <v>29</v>
      </c>
      <c r="CC121" s="12"/>
      <c r="CD121" s="15" t="s">
        <v>163</v>
      </c>
      <c r="CE121" s="15">
        <v>75</v>
      </c>
      <c r="CF121" s="9">
        <f t="shared" si="55"/>
        <v>15.6</v>
      </c>
      <c r="CG121" s="9">
        <f t="shared" si="56"/>
        <v>4901</v>
      </c>
      <c r="CH121" s="9">
        <f t="shared" si="62"/>
        <v>9.6719999999999988</v>
      </c>
      <c r="CI121" s="9">
        <v>62</v>
      </c>
      <c r="CJ121" s="296">
        <f t="shared" si="57"/>
        <v>1.9734748010610077</v>
      </c>
      <c r="CK121" s="11" t="s">
        <v>165</v>
      </c>
      <c r="CL121" s="15">
        <v>43</v>
      </c>
      <c r="CM121" s="9">
        <v>52</v>
      </c>
      <c r="CN121" s="10">
        <v>109</v>
      </c>
      <c r="CO121" s="10">
        <f t="shared" si="64"/>
        <v>4901</v>
      </c>
      <c r="CP121" s="10">
        <f t="shared" si="65"/>
        <v>56.68</v>
      </c>
      <c r="CQ121" s="191">
        <f t="shared" si="66"/>
        <v>11.564986737400531</v>
      </c>
      <c r="CR121" s="16">
        <v>42</v>
      </c>
      <c r="CS121" s="16">
        <v>2.2000000000000002</v>
      </c>
      <c r="CT121" s="16">
        <v>200</v>
      </c>
      <c r="CU121" s="14">
        <v>16</v>
      </c>
      <c r="CV121" s="14">
        <v>49</v>
      </c>
      <c r="CW121" s="14"/>
      <c r="CX121" s="11" t="s">
        <v>203</v>
      </c>
      <c r="CY121" s="10">
        <v>270</v>
      </c>
      <c r="CZ121" s="213">
        <f t="shared" si="41"/>
        <v>70.755634801866535</v>
      </c>
      <c r="DA121" s="213">
        <f t="shared" si="42"/>
        <v>73.328566976479863</v>
      </c>
      <c r="DB121" s="11"/>
      <c r="DC121" s="10"/>
      <c r="DD121" s="11" t="s">
        <v>168</v>
      </c>
      <c r="DE121" s="10"/>
      <c r="DF121" s="16">
        <v>40</v>
      </c>
      <c r="DG121" s="11" t="s">
        <v>185</v>
      </c>
      <c r="DH121" s="10">
        <v>2.7</v>
      </c>
      <c r="DI121" s="16">
        <v>20</v>
      </c>
      <c r="DJ121" s="11" t="s">
        <v>169</v>
      </c>
      <c r="DK121" s="9">
        <v>75</v>
      </c>
      <c r="DL121" s="213">
        <f t="shared" si="58"/>
        <v>19.65434300051848</v>
      </c>
      <c r="DM121" s="213">
        <f t="shared" si="43"/>
        <v>20.369046382355517</v>
      </c>
      <c r="DN121" s="304"/>
      <c r="DO121" s="213"/>
      <c r="DP121" s="11"/>
      <c r="DQ121" s="10"/>
      <c r="DR121" s="11"/>
      <c r="DS121" s="10"/>
      <c r="DT121" s="158"/>
      <c r="DU121" s="159"/>
      <c r="DV121" s="158"/>
      <c r="DW121" s="160"/>
      <c r="DX121" s="351">
        <f t="shared" si="59"/>
        <v>301</v>
      </c>
      <c r="DY121" s="352">
        <f t="shared" si="44"/>
        <v>78.879429908747511</v>
      </c>
      <c r="DZ121" s="241">
        <f t="shared" si="45"/>
        <v>81.747772814520147</v>
      </c>
      <c r="EA121" s="9"/>
      <c r="EB121" s="20">
        <f t="shared" si="46"/>
        <v>0</v>
      </c>
      <c r="EC121" s="353">
        <f t="shared" si="47"/>
        <v>0</v>
      </c>
      <c r="ED121" s="12"/>
      <c r="EE121" s="120"/>
    </row>
    <row r="122" spans="1:135" s="121" customFormat="1" ht="20.100000000000001" hidden="1" customHeight="1">
      <c r="A122" s="162">
        <v>42244</v>
      </c>
      <c r="B122" s="229">
        <v>1.0833333333333299</v>
      </c>
      <c r="C122" s="15">
        <v>1</v>
      </c>
      <c r="D122" s="9" t="s">
        <v>131</v>
      </c>
      <c r="E122" s="9" t="s">
        <v>138</v>
      </c>
      <c r="F122" s="9" t="s">
        <v>144</v>
      </c>
      <c r="G122" s="12" t="s">
        <v>147</v>
      </c>
      <c r="H122" s="11" t="s">
        <v>174</v>
      </c>
      <c r="I122" s="9">
        <v>17</v>
      </c>
      <c r="J122" s="9"/>
      <c r="K122" s="20">
        <v>14</v>
      </c>
      <c r="L122" s="9" t="s">
        <v>192</v>
      </c>
      <c r="M122" s="9">
        <v>84</v>
      </c>
      <c r="N122" s="9">
        <v>2750</v>
      </c>
      <c r="O122" s="298"/>
      <c r="P122" s="9">
        <v>1450</v>
      </c>
      <c r="Q122" s="24">
        <f t="shared" si="39"/>
        <v>1247</v>
      </c>
      <c r="R122" s="119">
        <f t="shared" si="48"/>
        <v>3.6250290000000001</v>
      </c>
      <c r="S122" s="18">
        <f t="shared" si="40"/>
        <v>3.4978349999999998</v>
      </c>
      <c r="T122" s="11">
        <v>949</v>
      </c>
      <c r="U122" s="9">
        <v>1000</v>
      </c>
      <c r="V122" s="9">
        <v>0.97699999999999998</v>
      </c>
      <c r="W122" s="24">
        <f t="shared" si="49"/>
        <v>1416.6499999999999</v>
      </c>
      <c r="X122" s="9">
        <v>10.1</v>
      </c>
      <c r="Y122" s="9">
        <v>278</v>
      </c>
      <c r="Z122" s="9">
        <v>25</v>
      </c>
      <c r="AA122" s="9">
        <v>25</v>
      </c>
      <c r="AB122" s="12">
        <v>5.7</v>
      </c>
      <c r="AC122" s="15">
        <v>3.9</v>
      </c>
      <c r="AD122" s="200">
        <v>-25</v>
      </c>
      <c r="AE122" s="200">
        <v>-26</v>
      </c>
      <c r="AF122" s="200">
        <v>-24</v>
      </c>
      <c r="AG122" s="200">
        <v>-25</v>
      </c>
      <c r="AH122" s="241">
        <f t="shared" si="60"/>
        <v>-100</v>
      </c>
      <c r="AI122" s="239">
        <f t="shared" si="61"/>
        <v>-0.01</v>
      </c>
      <c r="AJ122" s="9">
        <v>100</v>
      </c>
      <c r="AK122" s="9">
        <v>100</v>
      </c>
      <c r="AL122" s="9">
        <v>100</v>
      </c>
      <c r="AM122" s="9">
        <v>100</v>
      </c>
      <c r="AN122" s="9">
        <v>3</v>
      </c>
      <c r="AO122" s="9">
        <v>10</v>
      </c>
      <c r="AP122" s="11">
        <v>1726</v>
      </c>
      <c r="AQ122" s="15"/>
      <c r="AR122" s="24">
        <f t="shared" si="63"/>
        <v>1726</v>
      </c>
      <c r="AS122" s="271">
        <f t="shared" si="50"/>
        <v>1</v>
      </c>
      <c r="AT122" s="9">
        <v>66</v>
      </c>
      <c r="AU122" s="9">
        <v>80</v>
      </c>
      <c r="AV122" s="15">
        <v>3.9</v>
      </c>
      <c r="AW122" s="9">
        <v>629</v>
      </c>
      <c r="AX122" s="9">
        <v>1000</v>
      </c>
      <c r="AY122" s="10">
        <v>40</v>
      </c>
      <c r="AZ122" s="11">
        <v>313</v>
      </c>
      <c r="BA122" s="10">
        <v>68</v>
      </c>
      <c r="BB122" s="11"/>
      <c r="BC122" s="12">
        <v>178</v>
      </c>
      <c r="BD122" s="11">
        <v>4711</v>
      </c>
      <c r="BE122" s="9">
        <v>25</v>
      </c>
      <c r="BF122" s="9">
        <v>28</v>
      </c>
      <c r="BG122" s="9">
        <v>2</v>
      </c>
      <c r="BH122" s="12">
        <v>97</v>
      </c>
      <c r="BI122" s="11">
        <v>550</v>
      </c>
      <c r="BJ122" s="15">
        <v>120</v>
      </c>
      <c r="BK122" s="9">
        <v>1620</v>
      </c>
      <c r="BL122" s="9">
        <v>153</v>
      </c>
      <c r="BM122" s="10">
        <v>107</v>
      </c>
      <c r="BN122" s="11">
        <v>354</v>
      </c>
      <c r="BO122" s="9">
        <v>1318</v>
      </c>
      <c r="BP122" s="10">
        <v>150</v>
      </c>
      <c r="BQ122" s="11">
        <v>344</v>
      </c>
      <c r="BR122" s="9">
        <v>1277</v>
      </c>
      <c r="BS122" s="10">
        <v>129</v>
      </c>
      <c r="BT122" s="14">
        <v>1500</v>
      </c>
      <c r="BU122" s="279">
        <v>271</v>
      </c>
      <c r="BV122" s="273">
        <f t="shared" si="51"/>
        <v>0.69799999999999995</v>
      </c>
      <c r="BW122" s="273">
        <f t="shared" si="52"/>
        <v>0.70512820512820518</v>
      </c>
      <c r="BX122" s="283">
        <f t="shared" si="53"/>
        <v>0.49745988816198233</v>
      </c>
      <c r="BY122" s="283">
        <f t="shared" si="54"/>
        <v>0.50254011183801761</v>
      </c>
      <c r="BZ122" s="11">
        <v>2.9</v>
      </c>
      <c r="CA122" s="9">
        <v>2.9</v>
      </c>
      <c r="CB122" s="9">
        <v>29</v>
      </c>
      <c r="CC122" s="12"/>
      <c r="CD122" s="15" t="s">
        <v>163</v>
      </c>
      <c r="CE122" s="15">
        <v>75</v>
      </c>
      <c r="CF122" s="9">
        <f t="shared" si="55"/>
        <v>15.6</v>
      </c>
      <c r="CG122" s="9">
        <f t="shared" si="56"/>
        <v>4901</v>
      </c>
      <c r="CH122" s="9">
        <f t="shared" si="62"/>
        <v>9.8279999999999994</v>
      </c>
      <c r="CI122" s="9">
        <v>63</v>
      </c>
      <c r="CJ122" s="296">
        <f t="shared" si="57"/>
        <v>2.0053050397877983</v>
      </c>
      <c r="CK122" s="11" t="s">
        <v>165</v>
      </c>
      <c r="CL122" s="15">
        <v>42</v>
      </c>
      <c r="CM122" s="9">
        <v>51</v>
      </c>
      <c r="CN122" s="10">
        <v>109</v>
      </c>
      <c r="CO122" s="10">
        <f t="shared" si="64"/>
        <v>4901</v>
      </c>
      <c r="CP122" s="10">
        <f t="shared" si="65"/>
        <v>55.59</v>
      </c>
      <c r="CQ122" s="191">
        <f t="shared" si="66"/>
        <v>11.342583146296674</v>
      </c>
      <c r="CR122" s="16">
        <v>39</v>
      </c>
      <c r="CS122" s="16">
        <v>2.2000000000000002</v>
      </c>
      <c r="CT122" s="16">
        <v>200</v>
      </c>
      <c r="CU122" s="14">
        <v>16</v>
      </c>
      <c r="CV122" s="14">
        <v>49</v>
      </c>
      <c r="CW122" s="14">
        <v>31</v>
      </c>
      <c r="CX122" s="11" t="s">
        <v>203</v>
      </c>
      <c r="CY122" s="10">
        <v>270</v>
      </c>
      <c r="CZ122" s="213">
        <f t="shared" si="41"/>
        <v>74.482162763387549</v>
      </c>
      <c r="DA122" s="213">
        <f t="shared" si="42"/>
        <v>77.19060504569255</v>
      </c>
      <c r="DB122" s="11"/>
      <c r="DC122" s="10"/>
      <c r="DD122" s="11" t="s">
        <v>168</v>
      </c>
      <c r="DE122" s="10"/>
      <c r="DF122" s="16">
        <v>40</v>
      </c>
      <c r="DG122" s="11" t="s">
        <v>185</v>
      </c>
      <c r="DH122" s="10">
        <v>2.7</v>
      </c>
      <c r="DI122" s="16">
        <v>20</v>
      </c>
      <c r="DJ122" s="11" t="s">
        <v>169</v>
      </c>
      <c r="DK122" s="9">
        <v>85</v>
      </c>
      <c r="DL122" s="213">
        <f t="shared" si="58"/>
        <v>23.448088277362746</v>
      </c>
      <c r="DM122" s="213">
        <f t="shared" si="43"/>
        <v>24.300746032903213</v>
      </c>
      <c r="DN122" s="304"/>
      <c r="DO122" s="213"/>
      <c r="DP122" s="11"/>
      <c r="DQ122" s="10"/>
      <c r="DR122" s="11"/>
      <c r="DS122" s="10"/>
      <c r="DT122" s="158"/>
      <c r="DU122" s="159"/>
      <c r="DV122" s="158"/>
      <c r="DW122" s="160"/>
      <c r="DX122" s="351">
        <f t="shared" si="59"/>
        <v>279</v>
      </c>
      <c r="DY122" s="352">
        <f t="shared" si="44"/>
        <v>76.964901522167125</v>
      </c>
      <c r="DZ122" s="241">
        <f t="shared" si="45"/>
        <v>79.763625213882307</v>
      </c>
      <c r="EA122" s="9"/>
      <c r="EB122" s="20">
        <f t="shared" si="46"/>
        <v>0</v>
      </c>
      <c r="EC122" s="353">
        <f t="shared" si="47"/>
        <v>0</v>
      </c>
      <c r="ED122" s="12"/>
      <c r="EE122" s="120"/>
    </row>
    <row r="123" spans="1:135" s="118" customFormat="1" ht="20.100000000000001" hidden="1" customHeight="1">
      <c r="A123" s="161">
        <v>42245</v>
      </c>
      <c r="B123" s="228">
        <v>0.79226851851851843</v>
      </c>
      <c r="C123" s="7">
        <v>3</v>
      </c>
      <c r="D123" s="1" t="s">
        <v>130</v>
      </c>
      <c r="E123" s="1" t="s">
        <v>136</v>
      </c>
      <c r="F123" s="1" t="s">
        <v>141</v>
      </c>
      <c r="G123" s="4" t="s">
        <v>142</v>
      </c>
      <c r="H123" s="3" t="s">
        <v>172</v>
      </c>
      <c r="I123" s="1">
        <v>17</v>
      </c>
      <c r="J123" s="1" t="s">
        <v>219</v>
      </c>
      <c r="K123" s="19">
        <v>16.2</v>
      </c>
      <c r="L123" s="1"/>
      <c r="M123" s="1">
        <v>80</v>
      </c>
      <c r="N123" s="1">
        <v>2700</v>
      </c>
      <c r="O123" s="297"/>
      <c r="P123" s="1">
        <v>1550</v>
      </c>
      <c r="Q123" s="22">
        <f t="shared" si="39"/>
        <v>1298.8999999999999</v>
      </c>
      <c r="R123" s="116">
        <f t="shared" si="48"/>
        <v>3.7759022999999994</v>
      </c>
      <c r="S123" s="17">
        <f t="shared" si="40"/>
        <v>3.5771705999999996</v>
      </c>
      <c r="T123" s="3">
        <v>1011</v>
      </c>
      <c r="U123" s="1">
        <v>1000</v>
      </c>
      <c r="V123" s="1">
        <v>0.97599999999999998</v>
      </c>
      <c r="W123" s="22">
        <f t="shared" si="49"/>
        <v>1512.8</v>
      </c>
      <c r="X123" s="1">
        <v>10.3</v>
      </c>
      <c r="Y123" s="1">
        <v>318</v>
      </c>
      <c r="Z123" s="1">
        <v>25</v>
      </c>
      <c r="AA123" s="1">
        <v>25</v>
      </c>
      <c r="AB123" s="4">
        <v>5.6</v>
      </c>
      <c r="AC123" s="7">
        <v>3.7</v>
      </c>
      <c r="AD123" s="199">
        <v>-26</v>
      </c>
      <c r="AE123" s="199">
        <v>-26</v>
      </c>
      <c r="AF123" s="199">
        <v>-26</v>
      </c>
      <c r="AG123" s="199">
        <v>-26</v>
      </c>
      <c r="AH123" s="240">
        <f t="shared" si="60"/>
        <v>-104</v>
      </c>
      <c r="AI123" s="237">
        <f t="shared" si="61"/>
        <v>3.8461538461538464E-2</v>
      </c>
      <c r="AJ123" s="1">
        <v>100</v>
      </c>
      <c r="AK123" s="1">
        <v>100</v>
      </c>
      <c r="AL123" s="1">
        <v>100</v>
      </c>
      <c r="AM123" s="1">
        <v>100</v>
      </c>
      <c r="AN123" s="1">
        <v>3</v>
      </c>
      <c r="AO123" s="1">
        <v>10</v>
      </c>
      <c r="AP123" s="3">
        <v>1551</v>
      </c>
      <c r="AQ123" s="7">
        <v>1571</v>
      </c>
      <c r="AR123" s="22">
        <f t="shared" si="63"/>
        <v>-20</v>
      </c>
      <c r="AS123" s="270">
        <f t="shared" si="50"/>
        <v>-1.2894906511927788E-2</v>
      </c>
      <c r="AT123" s="1">
        <v>70</v>
      </c>
      <c r="AU123" s="1">
        <v>80</v>
      </c>
      <c r="AV123" s="7">
        <v>4.0999999999999996</v>
      </c>
      <c r="AW123" s="1">
        <v>653</v>
      </c>
      <c r="AX123" s="1">
        <v>652</v>
      </c>
      <c r="AY123" s="2">
        <v>50</v>
      </c>
      <c r="AZ123" s="3">
        <v>280</v>
      </c>
      <c r="BA123" s="2">
        <v>61</v>
      </c>
      <c r="BB123" s="3">
        <v>0</v>
      </c>
      <c r="BC123" s="4">
        <v>0</v>
      </c>
      <c r="BD123" s="3">
        <v>4588</v>
      </c>
      <c r="BE123" s="1">
        <v>25</v>
      </c>
      <c r="BF123" s="1">
        <v>28</v>
      </c>
      <c r="BG123" s="1">
        <v>1.5</v>
      </c>
      <c r="BH123" s="4">
        <v>97</v>
      </c>
      <c r="BI123" s="3">
        <v>380</v>
      </c>
      <c r="BJ123" s="7">
        <v>120</v>
      </c>
      <c r="BK123" s="1">
        <v>1637</v>
      </c>
      <c r="BL123" s="1">
        <v>138</v>
      </c>
      <c r="BM123" s="2">
        <v>137</v>
      </c>
      <c r="BN123" s="3">
        <v>405</v>
      </c>
      <c r="BO123" s="1">
        <v>1524</v>
      </c>
      <c r="BP123" s="2">
        <v>194</v>
      </c>
      <c r="BQ123" s="3">
        <v>395</v>
      </c>
      <c r="BR123" s="1">
        <v>1419</v>
      </c>
      <c r="BS123" s="2">
        <v>167</v>
      </c>
      <c r="BT123" s="6">
        <v>1500</v>
      </c>
      <c r="BU123" s="278">
        <v>366</v>
      </c>
      <c r="BV123" s="272">
        <f t="shared" si="51"/>
        <v>0.8</v>
      </c>
      <c r="BW123" s="272">
        <f t="shared" si="52"/>
        <v>0.48717948717948717</v>
      </c>
      <c r="BX123" s="282">
        <f t="shared" si="53"/>
        <v>0.62151394422310757</v>
      </c>
      <c r="BY123" s="282">
        <f t="shared" si="54"/>
        <v>0.37848605577689237</v>
      </c>
      <c r="BZ123" s="3"/>
      <c r="CA123" s="1"/>
      <c r="CB123" s="1"/>
      <c r="CC123" s="4"/>
      <c r="CD123" s="7" t="s">
        <v>163</v>
      </c>
      <c r="CE123" s="7">
        <v>52</v>
      </c>
      <c r="CF123" s="1">
        <f t="shared" si="55"/>
        <v>15.6</v>
      </c>
      <c r="CG123" s="1">
        <f t="shared" si="56"/>
        <v>5239</v>
      </c>
      <c r="CH123" s="1">
        <f t="shared" si="62"/>
        <v>7.1760000000000002</v>
      </c>
      <c r="CI123" s="1">
        <v>46</v>
      </c>
      <c r="CJ123" s="189">
        <f t="shared" si="57"/>
        <v>1.369727047146402</v>
      </c>
      <c r="CK123" s="3" t="s">
        <v>165</v>
      </c>
      <c r="CL123" s="7">
        <v>37</v>
      </c>
      <c r="CM123" s="1">
        <v>45</v>
      </c>
      <c r="CN123" s="2">
        <v>109</v>
      </c>
      <c r="CO123" s="2">
        <f t="shared" si="64"/>
        <v>5239</v>
      </c>
      <c r="CP123" s="2">
        <f t="shared" si="65"/>
        <v>49.05</v>
      </c>
      <c r="CQ123" s="190">
        <f t="shared" si="66"/>
        <v>9.3624737545333065</v>
      </c>
      <c r="CR123" s="8">
        <v>40</v>
      </c>
      <c r="CS123" s="8">
        <v>2.2000000000000002</v>
      </c>
      <c r="CT123" s="8">
        <v>200</v>
      </c>
      <c r="CU123" s="6">
        <v>23</v>
      </c>
      <c r="CV123" s="6">
        <v>49</v>
      </c>
      <c r="CW123" s="6">
        <v>15</v>
      </c>
      <c r="CX123" s="3"/>
      <c r="CY123" s="2"/>
      <c r="CZ123" s="212">
        <f t="shared" si="41"/>
        <v>0</v>
      </c>
      <c r="DA123" s="212">
        <f t="shared" si="42"/>
        <v>0</v>
      </c>
      <c r="DB123" s="3"/>
      <c r="DC123" s="2"/>
      <c r="DD123" s="3"/>
      <c r="DE123" s="2"/>
      <c r="DF123" s="8"/>
      <c r="DG123" s="3"/>
      <c r="DH123" s="2"/>
      <c r="DI123" s="8"/>
      <c r="DJ123" s="3"/>
      <c r="DK123" s="1"/>
      <c r="DL123" s="212">
        <f t="shared" si="58"/>
        <v>0</v>
      </c>
      <c r="DM123" s="212">
        <f t="shared" si="43"/>
        <v>0</v>
      </c>
      <c r="DN123" s="303"/>
      <c r="DO123" s="212"/>
      <c r="DP123" s="3"/>
      <c r="DQ123" s="2"/>
      <c r="DR123" s="3"/>
      <c r="DS123" s="2"/>
      <c r="DT123" s="155"/>
      <c r="DU123" s="156"/>
      <c r="DV123" s="155"/>
      <c r="DW123" s="157"/>
      <c r="DX123" s="348">
        <f t="shared" si="59"/>
        <v>361</v>
      </c>
      <c r="DY123" s="349">
        <f t="shared" si="44"/>
        <v>95.606287270727336</v>
      </c>
      <c r="DZ123" s="240">
        <f t="shared" si="45"/>
        <v>100.91774767465662</v>
      </c>
      <c r="EA123" s="1">
        <v>4</v>
      </c>
      <c r="EB123" s="19">
        <f t="shared" si="46"/>
        <v>1.0593494434429622</v>
      </c>
      <c r="EC123" s="350">
        <f t="shared" si="47"/>
        <v>1.1182021903009045</v>
      </c>
      <c r="ED123" s="4">
        <v>371</v>
      </c>
      <c r="EE123" s="117"/>
    </row>
    <row r="124" spans="1:135" s="118" customFormat="1" ht="20.100000000000001" hidden="1" customHeight="1">
      <c r="A124" s="161">
        <v>42245</v>
      </c>
      <c r="B124" s="228"/>
      <c r="C124" s="7">
        <v>3</v>
      </c>
      <c r="D124" s="1"/>
      <c r="E124" s="1"/>
      <c r="F124" s="1"/>
      <c r="G124" s="4"/>
      <c r="H124" s="3"/>
      <c r="I124" s="1"/>
      <c r="J124" s="1"/>
      <c r="K124" s="19"/>
      <c r="L124" s="1"/>
      <c r="M124" s="1"/>
      <c r="N124" s="1"/>
      <c r="O124" s="297"/>
      <c r="P124" s="1"/>
      <c r="Q124" s="22">
        <f t="shared" si="39"/>
        <v>0</v>
      </c>
      <c r="R124" s="116">
        <f t="shared" si="48"/>
        <v>0</v>
      </c>
      <c r="S124" s="17">
        <f t="shared" si="40"/>
        <v>0</v>
      </c>
      <c r="T124" s="3"/>
      <c r="U124" s="1"/>
      <c r="V124" s="1"/>
      <c r="W124" s="22">
        <f t="shared" si="49"/>
        <v>0</v>
      </c>
      <c r="X124" s="1"/>
      <c r="Y124" s="1"/>
      <c r="Z124" s="1"/>
      <c r="AA124" s="1"/>
      <c r="AB124" s="4"/>
      <c r="AC124" s="7"/>
      <c r="AD124" s="199"/>
      <c r="AE124" s="199"/>
      <c r="AF124" s="199"/>
      <c r="AG124" s="199"/>
      <c r="AH124" s="240">
        <f t="shared" si="60"/>
        <v>0</v>
      </c>
      <c r="AI124" s="237" t="e">
        <f t="shared" si="61"/>
        <v>#DIV/0!</v>
      </c>
      <c r="AJ124" s="1"/>
      <c r="AK124" s="1"/>
      <c r="AL124" s="1"/>
      <c r="AM124" s="1"/>
      <c r="AN124" s="1"/>
      <c r="AO124" s="1"/>
      <c r="AP124" s="3"/>
      <c r="AQ124" s="7"/>
      <c r="AR124" s="22">
        <f t="shared" si="63"/>
        <v>0</v>
      </c>
      <c r="AS124" s="270" t="e">
        <f t="shared" si="50"/>
        <v>#DIV/0!</v>
      </c>
      <c r="AT124" s="1"/>
      <c r="AU124" s="1"/>
      <c r="AV124" s="7"/>
      <c r="AW124" s="1"/>
      <c r="AX124" s="1"/>
      <c r="AY124" s="2"/>
      <c r="AZ124" s="3"/>
      <c r="BA124" s="2"/>
      <c r="BB124" s="3"/>
      <c r="BC124" s="4"/>
      <c r="BD124" s="3"/>
      <c r="BE124" s="1"/>
      <c r="BF124" s="1"/>
      <c r="BG124" s="1"/>
      <c r="BH124" s="4"/>
      <c r="BI124" s="3"/>
      <c r="BJ124" s="7"/>
      <c r="BK124" s="1"/>
      <c r="BL124" s="1"/>
      <c r="BM124" s="2"/>
      <c r="BN124" s="3"/>
      <c r="BO124" s="1"/>
      <c r="BP124" s="2"/>
      <c r="BQ124" s="3"/>
      <c r="BR124" s="1"/>
      <c r="BS124" s="2"/>
      <c r="BT124" s="6"/>
      <c r="BU124" s="278"/>
      <c r="BV124" s="272">
        <f t="shared" si="51"/>
        <v>0</v>
      </c>
      <c r="BW124" s="272">
        <f t="shared" si="52"/>
        <v>0</v>
      </c>
      <c r="BX124" s="282" t="e">
        <f t="shared" si="53"/>
        <v>#DIV/0!</v>
      </c>
      <c r="BY124" s="282" t="e">
        <f t="shared" si="54"/>
        <v>#DIV/0!</v>
      </c>
      <c r="BZ124" s="3"/>
      <c r="CA124" s="1"/>
      <c r="CB124" s="1"/>
      <c r="CC124" s="4"/>
      <c r="CD124" s="7"/>
      <c r="CE124" s="7"/>
      <c r="CF124" s="1" t="e">
        <f t="shared" si="55"/>
        <v>#N/A</v>
      </c>
      <c r="CG124" s="1">
        <f t="shared" si="56"/>
        <v>0</v>
      </c>
      <c r="CH124" s="1" t="e">
        <f t="shared" si="62"/>
        <v>#N/A</v>
      </c>
      <c r="CI124" s="1"/>
      <c r="CJ124" s="189" t="e">
        <f t="shared" si="57"/>
        <v>#N/A</v>
      </c>
      <c r="CK124" s="3"/>
      <c r="CL124" s="7"/>
      <c r="CM124" s="1"/>
      <c r="CN124" s="2">
        <v>109</v>
      </c>
      <c r="CO124" s="2">
        <f t="shared" si="64"/>
        <v>0</v>
      </c>
      <c r="CP124" s="2">
        <f t="shared" si="65"/>
        <v>0</v>
      </c>
      <c r="CQ124" s="190" t="e">
        <f t="shared" si="66"/>
        <v>#DIV/0!</v>
      </c>
      <c r="CR124" s="8"/>
      <c r="CS124" s="8"/>
      <c r="CT124" s="8"/>
      <c r="CU124" s="6"/>
      <c r="CV124" s="6"/>
      <c r="CW124" s="6"/>
      <c r="CX124" s="3"/>
      <c r="CY124" s="2"/>
      <c r="CZ124" s="212" t="e">
        <f t="shared" si="41"/>
        <v>#DIV/0!</v>
      </c>
      <c r="DA124" s="212" t="e">
        <f t="shared" si="42"/>
        <v>#DIV/0!</v>
      </c>
      <c r="DB124" s="3"/>
      <c r="DC124" s="2"/>
      <c r="DD124" s="3"/>
      <c r="DE124" s="2"/>
      <c r="DF124" s="8"/>
      <c r="DG124" s="3"/>
      <c r="DH124" s="2"/>
      <c r="DI124" s="8"/>
      <c r="DJ124" s="3"/>
      <c r="DK124" s="1"/>
      <c r="DL124" s="212" t="e">
        <f t="shared" si="58"/>
        <v>#DIV/0!</v>
      </c>
      <c r="DM124" s="212" t="e">
        <f t="shared" si="43"/>
        <v>#DIV/0!</v>
      </c>
      <c r="DN124" s="303"/>
      <c r="DO124" s="212"/>
      <c r="DP124" s="3"/>
      <c r="DQ124" s="2"/>
      <c r="DR124" s="3"/>
      <c r="DS124" s="2"/>
      <c r="DT124" s="155"/>
      <c r="DU124" s="156"/>
      <c r="DV124" s="155"/>
      <c r="DW124" s="157"/>
      <c r="DX124" s="348">
        <f t="shared" si="59"/>
        <v>0</v>
      </c>
      <c r="DY124" s="349" t="e">
        <f t="shared" si="44"/>
        <v>#DIV/0!</v>
      </c>
      <c r="DZ124" s="240" t="e">
        <f t="shared" si="45"/>
        <v>#DIV/0!</v>
      </c>
      <c r="EA124" s="1"/>
      <c r="EB124" s="19" t="e">
        <f t="shared" si="46"/>
        <v>#DIV/0!</v>
      </c>
      <c r="EC124" s="350" t="e">
        <f t="shared" si="47"/>
        <v>#DIV/0!</v>
      </c>
      <c r="ED124" s="4"/>
      <c r="EE124" s="117"/>
    </row>
    <row r="125" spans="1:135" s="121" customFormat="1" ht="20.100000000000001" hidden="1" customHeight="1">
      <c r="A125" s="162">
        <v>42245</v>
      </c>
      <c r="B125" s="229">
        <v>0.97916666666666696</v>
      </c>
      <c r="C125" s="15">
        <v>2</v>
      </c>
      <c r="D125" s="9" t="s">
        <v>131</v>
      </c>
      <c r="E125" s="9" t="s">
        <v>134</v>
      </c>
      <c r="F125" s="9" t="s">
        <v>140</v>
      </c>
      <c r="G125" s="12" t="s">
        <v>145</v>
      </c>
      <c r="H125" s="11" t="s">
        <v>172</v>
      </c>
      <c r="I125" s="9">
        <v>17</v>
      </c>
      <c r="J125" s="9" t="s">
        <v>219</v>
      </c>
      <c r="K125" s="20">
        <v>16.2</v>
      </c>
      <c r="L125" s="9"/>
      <c r="M125" s="9">
        <v>80</v>
      </c>
      <c r="N125" s="9">
        <v>2700</v>
      </c>
      <c r="O125" s="298"/>
      <c r="P125" s="9">
        <v>1590</v>
      </c>
      <c r="Q125" s="24">
        <f t="shared" si="39"/>
        <v>1332.42</v>
      </c>
      <c r="R125" s="119">
        <f t="shared" si="48"/>
        <v>3.87334494</v>
      </c>
      <c r="S125" s="18">
        <f t="shared" si="40"/>
        <v>3.6694846800000001</v>
      </c>
      <c r="T125" s="11">
        <v>1039</v>
      </c>
      <c r="U125" s="9">
        <v>1000</v>
      </c>
      <c r="V125" s="9">
        <v>0.97399999999999998</v>
      </c>
      <c r="W125" s="24">
        <f t="shared" si="49"/>
        <v>1548.6599999999999</v>
      </c>
      <c r="X125" s="9">
        <v>10.4</v>
      </c>
      <c r="Y125" s="9">
        <v>333</v>
      </c>
      <c r="Z125" s="9">
        <v>25</v>
      </c>
      <c r="AA125" s="9">
        <v>25</v>
      </c>
      <c r="AB125" s="12">
        <v>5.7</v>
      </c>
      <c r="AC125" s="15">
        <v>4</v>
      </c>
      <c r="AD125" s="200">
        <v>-24</v>
      </c>
      <c r="AE125" s="200">
        <v>-25</v>
      </c>
      <c r="AF125" s="200">
        <v>-25</v>
      </c>
      <c r="AG125" s="200">
        <v>-25</v>
      </c>
      <c r="AH125" s="241">
        <f t="shared" si="60"/>
        <v>-99</v>
      </c>
      <c r="AI125" s="239">
        <f t="shared" si="61"/>
        <v>1</v>
      </c>
      <c r="AJ125" s="9">
        <v>100</v>
      </c>
      <c r="AK125" s="9">
        <v>100</v>
      </c>
      <c r="AL125" s="9">
        <v>100</v>
      </c>
      <c r="AM125" s="9">
        <v>100</v>
      </c>
      <c r="AN125" s="9">
        <v>2.5</v>
      </c>
      <c r="AO125" s="9">
        <v>20</v>
      </c>
      <c r="AP125" s="11">
        <v>1470</v>
      </c>
      <c r="AQ125" s="15">
        <v>1470</v>
      </c>
      <c r="AR125" s="24">
        <f t="shared" si="63"/>
        <v>0</v>
      </c>
      <c r="AS125" s="271">
        <f t="shared" si="50"/>
        <v>0</v>
      </c>
      <c r="AT125" s="9">
        <v>72</v>
      </c>
      <c r="AU125" s="9">
        <v>80</v>
      </c>
      <c r="AV125" s="15">
        <v>4.4000000000000004</v>
      </c>
      <c r="AW125" s="9">
        <v>360</v>
      </c>
      <c r="AX125" s="9">
        <v>800</v>
      </c>
      <c r="AY125" s="10">
        <v>40</v>
      </c>
      <c r="AZ125" s="11">
        <v>270</v>
      </c>
      <c r="BA125" s="10">
        <v>57</v>
      </c>
      <c r="BB125" s="11">
        <v>0</v>
      </c>
      <c r="BC125" s="12">
        <v>0</v>
      </c>
      <c r="BD125" s="11">
        <v>4500</v>
      </c>
      <c r="BE125" s="9">
        <v>32</v>
      </c>
      <c r="BF125" s="9">
        <v>23</v>
      </c>
      <c r="BG125" s="9">
        <v>1.5</v>
      </c>
      <c r="BH125" s="12">
        <v>97</v>
      </c>
      <c r="BI125" s="11">
        <v>400</v>
      </c>
      <c r="BJ125" s="15">
        <v>120</v>
      </c>
      <c r="BK125" s="9">
        <v>1642</v>
      </c>
      <c r="BL125" s="9">
        <v>140</v>
      </c>
      <c r="BM125" s="10">
        <v>132</v>
      </c>
      <c r="BN125" s="11">
        <v>420</v>
      </c>
      <c r="BO125" s="9">
        <v>1550</v>
      </c>
      <c r="BP125" s="10">
        <v>208</v>
      </c>
      <c r="BQ125" s="11">
        <v>410</v>
      </c>
      <c r="BR125" s="9">
        <v>1547</v>
      </c>
      <c r="BS125" s="10">
        <v>172</v>
      </c>
      <c r="BT125" s="14">
        <v>1500</v>
      </c>
      <c r="BU125" s="279">
        <v>397</v>
      </c>
      <c r="BV125" s="273">
        <f t="shared" si="51"/>
        <v>0.83</v>
      </c>
      <c r="BW125" s="273">
        <f t="shared" si="52"/>
        <v>0.51282051282051277</v>
      </c>
      <c r="BX125" s="283">
        <f t="shared" si="53"/>
        <v>0.61810196677487106</v>
      </c>
      <c r="BY125" s="283">
        <f t="shared" si="54"/>
        <v>0.38189803322512883</v>
      </c>
      <c r="BZ125" s="11">
        <v>3</v>
      </c>
      <c r="CA125" s="9">
        <v>3</v>
      </c>
      <c r="CB125" s="9">
        <v>29</v>
      </c>
      <c r="CC125" s="12">
        <v>1.8</v>
      </c>
      <c r="CD125" s="15" t="s">
        <v>163</v>
      </c>
      <c r="CE125" s="15">
        <v>52</v>
      </c>
      <c r="CF125" s="9">
        <f t="shared" si="55"/>
        <v>15.6</v>
      </c>
      <c r="CG125" s="9">
        <f t="shared" si="56"/>
        <v>5374.2</v>
      </c>
      <c r="CH125" s="9">
        <f t="shared" si="62"/>
        <v>6.7079999999999993</v>
      </c>
      <c r="CI125" s="9">
        <v>43</v>
      </c>
      <c r="CJ125" s="296">
        <f t="shared" si="57"/>
        <v>1.2481857764876632</v>
      </c>
      <c r="CK125" s="11" t="s">
        <v>165</v>
      </c>
      <c r="CL125" s="15">
        <v>37</v>
      </c>
      <c r="CM125" s="9">
        <v>45</v>
      </c>
      <c r="CN125" s="10">
        <v>109</v>
      </c>
      <c r="CO125" s="10">
        <f t="shared" si="64"/>
        <v>5374.2</v>
      </c>
      <c r="CP125" s="10">
        <f t="shared" si="65"/>
        <v>49.05</v>
      </c>
      <c r="CQ125" s="191">
        <f t="shared" si="66"/>
        <v>9.1269398236016528</v>
      </c>
      <c r="CR125" s="16">
        <v>40</v>
      </c>
      <c r="CS125" s="16">
        <v>2.2000000000000002</v>
      </c>
      <c r="CT125" s="16">
        <v>200</v>
      </c>
      <c r="CU125" s="14">
        <v>22</v>
      </c>
      <c r="CV125" s="14">
        <v>48</v>
      </c>
      <c r="CW125" s="14">
        <v>15</v>
      </c>
      <c r="CX125" s="11" t="s">
        <v>203</v>
      </c>
      <c r="CY125" s="10">
        <v>270</v>
      </c>
      <c r="CZ125" s="213">
        <f t="shared" si="41"/>
        <v>69.707192151081699</v>
      </c>
      <c r="DA125" s="213">
        <f t="shared" si="42"/>
        <v>73.579813937252894</v>
      </c>
      <c r="DB125" s="11"/>
      <c r="DC125" s="10"/>
      <c r="DD125" s="11" t="s">
        <v>168</v>
      </c>
      <c r="DE125" s="10">
        <v>16.7</v>
      </c>
      <c r="DF125" s="16">
        <v>40</v>
      </c>
      <c r="DG125" s="11" t="s">
        <v>185</v>
      </c>
      <c r="DH125" s="10">
        <v>2.7</v>
      </c>
      <c r="DI125" s="16">
        <v>20</v>
      </c>
      <c r="DJ125" s="11"/>
      <c r="DK125" s="9"/>
      <c r="DL125" s="213">
        <f t="shared" si="58"/>
        <v>0</v>
      </c>
      <c r="DM125" s="213">
        <f t="shared" si="43"/>
        <v>0</v>
      </c>
      <c r="DN125" s="304"/>
      <c r="DO125" s="213"/>
      <c r="DP125" s="11"/>
      <c r="DQ125" s="10"/>
      <c r="DR125" s="11"/>
      <c r="DS125" s="10"/>
      <c r="DT125" s="158"/>
      <c r="DU125" s="159"/>
      <c r="DV125" s="158"/>
      <c r="DW125" s="160"/>
      <c r="DX125" s="351">
        <f t="shared" si="59"/>
        <v>380</v>
      </c>
      <c r="DY125" s="352">
        <f t="shared" si="44"/>
        <v>98.106418583003872</v>
      </c>
      <c r="DZ125" s="241">
        <f t="shared" si="45"/>
        <v>103.55677517094853</v>
      </c>
      <c r="EA125" s="9"/>
      <c r="EB125" s="20">
        <f t="shared" si="46"/>
        <v>0</v>
      </c>
      <c r="EC125" s="353">
        <f t="shared" si="47"/>
        <v>0</v>
      </c>
      <c r="ED125" s="12"/>
      <c r="EE125" s="120"/>
    </row>
    <row r="126" spans="1:135" s="121" customFormat="1" ht="20.100000000000001" hidden="1" customHeight="1">
      <c r="A126" s="162">
        <v>42245</v>
      </c>
      <c r="B126" s="229"/>
      <c r="C126" s="15">
        <v>2</v>
      </c>
      <c r="D126" s="9"/>
      <c r="E126" s="9"/>
      <c r="F126" s="9"/>
      <c r="G126" s="12"/>
      <c r="H126" s="11"/>
      <c r="I126" s="9"/>
      <c r="J126" s="9"/>
      <c r="K126" s="20"/>
      <c r="L126" s="9"/>
      <c r="M126" s="9"/>
      <c r="N126" s="9"/>
      <c r="O126" s="298"/>
      <c r="P126" s="9"/>
      <c r="Q126" s="24">
        <f t="shared" si="39"/>
        <v>0</v>
      </c>
      <c r="R126" s="119">
        <f t="shared" si="48"/>
        <v>0</v>
      </c>
      <c r="S126" s="18">
        <f t="shared" si="40"/>
        <v>0</v>
      </c>
      <c r="T126" s="11"/>
      <c r="U126" s="9"/>
      <c r="V126" s="9"/>
      <c r="W126" s="24">
        <f t="shared" si="49"/>
        <v>0</v>
      </c>
      <c r="X126" s="9"/>
      <c r="Y126" s="9"/>
      <c r="Z126" s="9"/>
      <c r="AA126" s="9"/>
      <c r="AB126" s="12"/>
      <c r="AC126" s="15"/>
      <c r="AD126" s="200"/>
      <c r="AE126" s="200"/>
      <c r="AF126" s="200"/>
      <c r="AG126" s="200"/>
      <c r="AH126" s="241">
        <f t="shared" si="60"/>
        <v>0</v>
      </c>
      <c r="AI126" s="239" t="e">
        <f t="shared" si="61"/>
        <v>#DIV/0!</v>
      </c>
      <c r="AJ126" s="9"/>
      <c r="AK126" s="9"/>
      <c r="AL126" s="9"/>
      <c r="AM126" s="9"/>
      <c r="AN126" s="9"/>
      <c r="AO126" s="9"/>
      <c r="AP126" s="11"/>
      <c r="AQ126" s="15"/>
      <c r="AR126" s="24">
        <f t="shared" si="63"/>
        <v>0</v>
      </c>
      <c r="AS126" s="271" t="e">
        <f t="shared" si="50"/>
        <v>#DIV/0!</v>
      </c>
      <c r="AT126" s="9"/>
      <c r="AU126" s="9"/>
      <c r="AV126" s="15"/>
      <c r="AW126" s="9"/>
      <c r="AX126" s="9"/>
      <c r="AY126" s="10"/>
      <c r="AZ126" s="11"/>
      <c r="BA126" s="10"/>
      <c r="BB126" s="11"/>
      <c r="BC126" s="12"/>
      <c r="BD126" s="11"/>
      <c r="BE126" s="9"/>
      <c r="BF126" s="9"/>
      <c r="BG126" s="9"/>
      <c r="BH126" s="12"/>
      <c r="BI126" s="11"/>
      <c r="BJ126" s="15"/>
      <c r="BK126" s="9"/>
      <c r="BL126" s="9"/>
      <c r="BM126" s="10"/>
      <c r="BN126" s="11"/>
      <c r="BO126" s="9"/>
      <c r="BP126" s="10"/>
      <c r="BQ126" s="11"/>
      <c r="BR126" s="9"/>
      <c r="BS126" s="10"/>
      <c r="BT126" s="14"/>
      <c r="BU126" s="279"/>
      <c r="BV126" s="273">
        <f t="shared" si="51"/>
        <v>0</v>
      </c>
      <c r="BW126" s="273">
        <f t="shared" si="52"/>
        <v>0</v>
      </c>
      <c r="BX126" s="283" t="e">
        <f t="shared" si="53"/>
        <v>#DIV/0!</v>
      </c>
      <c r="BY126" s="283" t="e">
        <f t="shared" si="54"/>
        <v>#DIV/0!</v>
      </c>
      <c r="BZ126" s="11"/>
      <c r="CA126" s="9"/>
      <c r="CB126" s="9"/>
      <c r="CC126" s="12"/>
      <c r="CD126" s="15"/>
      <c r="CE126" s="15"/>
      <c r="CF126" s="9" t="e">
        <f t="shared" si="55"/>
        <v>#N/A</v>
      </c>
      <c r="CG126" s="9">
        <f t="shared" si="56"/>
        <v>0</v>
      </c>
      <c r="CH126" s="9" t="e">
        <f t="shared" si="62"/>
        <v>#N/A</v>
      </c>
      <c r="CI126" s="9"/>
      <c r="CJ126" s="296" t="e">
        <f t="shared" si="57"/>
        <v>#N/A</v>
      </c>
      <c r="CK126" s="11"/>
      <c r="CL126" s="15"/>
      <c r="CM126" s="9"/>
      <c r="CN126" s="10">
        <v>109</v>
      </c>
      <c r="CO126" s="10">
        <f t="shared" si="64"/>
        <v>0</v>
      </c>
      <c r="CP126" s="10">
        <f t="shared" si="65"/>
        <v>0</v>
      </c>
      <c r="CQ126" s="191" t="e">
        <f t="shared" si="66"/>
        <v>#DIV/0!</v>
      </c>
      <c r="CR126" s="16"/>
      <c r="CS126" s="16"/>
      <c r="CT126" s="16"/>
      <c r="CU126" s="14"/>
      <c r="CV126" s="14"/>
      <c r="CW126" s="14"/>
      <c r="CX126" s="11"/>
      <c r="CY126" s="10"/>
      <c r="CZ126" s="213" t="e">
        <f t="shared" si="41"/>
        <v>#DIV/0!</v>
      </c>
      <c r="DA126" s="213" t="e">
        <f t="shared" si="42"/>
        <v>#DIV/0!</v>
      </c>
      <c r="DB126" s="11"/>
      <c r="DC126" s="10"/>
      <c r="DD126" s="11"/>
      <c r="DE126" s="10"/>
      <c r="DF126" s="16"/>
      <c r="DG126" s="11"/>
      <c r="DH126" s="10"/>
      <c r="DI126" s="16"/>
      <c r="DJ126" s="11"/>
      <c r="DK126" s="9"/>
      <c r="DL126" s="213" t="e">
        <f t="shared" si="58"/>
        <v>#DIV/0!</v>
      </c>
      <c r="DM126" s="213" t="e">
        <f t="shared" si="43"/>
        <v>#DIV/0!</v>
      </c>
      <c r="DN126" s="304"/>
      <c r="DO126" s="213"/>
      <c r="DP126" s="11"/>
      <c r="DQ126" s="10"/>
      <c r="DR126" s="11"/>
      <c r="DS126" s="10"/>
      <c r="DT126" s="158"/>
      <c r="DU126" s="159"/>
      <c r="DV126" s="158"/>
      <c r="DW126" s="160"/>
      <c r="DX126" s="351">
        <f t="shared" si="59"/>
        <v>0</v>
      </c>
      <c r="DY126" s="352" t="e">
        <f t="shared" si="44"/>
        <v>#DIV/0!</v>
      </c>
      <c r="DZ126" s="241" t="e">
        <f t="shared" si="45"/>
        <v>#DIV/0!</v>
      </c>
      <c r="EA126" s="9"/>
      <c r="EB126" s="20" t="e">
        <f t="shared" si="46"/>
        <v>#DIV/0!</v>
      </c>
      <c r="EC126" s="353" t="e">
        <f t="shared" si="47"/>
        <v>#DIV/0!</v>
      </c>
      <c r="ED126" s="12"/>
      <c r="EE126" s="120"/>
    </row>
    <row r="127" spans="1:135" s="118" customFormat="1" ht="20.100000000000001" hidden="1" customHeight="1">
      <c r="A127" s="161">
        <v>42246</v>
      </c>
      <c r="B127" s="228">
        <v>0.70833333333333404</v>
      </c>
      <c r="C127" s="7">
        <v>4</v>
      </c>
      <c r="D127" s="1" t="s">
        <v>137</v>
      </c>
      <c r="E127" s="1" t="s">
        <v>137</v>
      </c>
      <c r="F127" s="1" t="s">
        <v>139</v>
      </c>
      <c r="G127" s="4" t="s">
        <v>261</v>
      </c>
      <c r="H127" s="3" t="s">
        <v>172</v>
      </c>
      <c r="I127" s="1">
        <v>17</v>
      </c>
      <c r="J127" s="1" t="s">
        <v>219</v>
      </c>
      <c r="K127" s="19">
        <v>16</v>
      </c>
      <c r="L127" s="1"/>
      <c r="M127" s="1">
        <v>80</v>
      </c>
      <c r="N127" s="1">
        <v>2700</v>
      </c>
      <c r="O127" s="297"/>
      <c r="P127" s="1">
        <v>1500</v>
      </c>
      <c r="Q127" s="22">
        <f t="shared" si="39"/>
        <v>1260</v>
      </c>
      <c r="R127" s="116">
        <f t="shared" si="48"/>
        <v>3.66282</v>
      </c>
      <c r="S127" s="17">
        <f t="shared" si="40"/>
        <v>3.47004</v>
      </c>
      <c r="T127" s="3">
        <v>969</v>
      </c>
      <c r="U127" s="1">
        <v>1000</v>
      </c>
      <c r="V127" s="1">
        <v>0.97</v>
      </c>
      <c r="W127" s="22">
        <f t="shared" si="49"/>
        <v>1455</v>
      </c>
      <c r="X127" s="1">
        <v>10.5</v>
      </c>
      <c r="Y127" s="1">
        <v>294</v>
      </c>
      <c r="Z127" s="1">
        <v>25</v>
      </c>
      <c r="AA127" s="1">
        <v>25</v>
      </c>
      <c r="AB127" s="4">
        <v>6.2</v>
      </c>
      <c r="AC127" s="7">
        <v>4.2</v>
      </c>
      <c r="AD127" s="199">
        <v>-24</v>
      </c>
      <c r="AE127" s="199">
        <v>-24</v>
      </c>
      <c r="AF127" s="199">
        <v>-23</v>
      </c>
      <c r="AG127" s="199">
        <v>-25</v>
      </c>
      <c r="AH127" s="240">
        <f t="shared" si="60"/>
        <v>-96</v>
      </c>
      <c r="AI127" s="237">
        <f t="shared" si="61"/>
        <v>1</v>
      </c>
      <c r="AJ127" s="1">
        <v>100</v>
      </c>
      <c r="AK127" s="1">
        <v>100</v>
      </c>
      <c r="AL127" s="1">
        <v>100</v>
      </c>
      <c r="AM127" s="1">
        <v>100</v>
      </c>
      <c r="AN127" s="1">
        <v>25</v>
      </c>
      <c r="AO127" s="1">
        <v>15</v>
      </c>
      <c r="AP127" s="3">
        <v>1366</v>
      </c>
      <c r="AQ127" s="7">
        <v>1366</v>
      </c>
      <c r="AR127" s="22">
        <f t="shared" si="63"/>
        <v>0</v>
      </c>
      <c r="AS127" s="270">
        <f t="shared" si="50"/>
        <v>0</v>
      </c>
      <c r="AT127" s="1">
        <v>73</v>
      </c>
      <c r="AU127" s="1">
        <v>80</v>
      </c>
      <c r="AV127" s="7">
        <v>4.5</v>
      </c>
      <c r="AW127" s="1">
        <v>395</v>
      </c>
      <c r="AX127" s="1">
        <v>930</v>
      </c>
      <c r="AY127" s="2">
        <v>30</v>
      </c>
      <c r="AZ127" s="3">
        <v>277</v>
      </c>
      <c r="BA127" s="2">
        <v>62</v>
      </c>
      <c r="BB127" s="3"/>
      <c r="BC127" s="4"/>
      <c r="BD127" s="3">
        <v>4299</v>
      </c>
      <c r="BE127" s="1">
        <v>35</v>
      </c>
      <c r="BF127" s="1">
        <v>30</v>
      </c>
      <c r="BG127" s="1">
        <v>2</v>
      </c>
      <c r="BH127" s="4">
        <v>97</v>
      </c>
      <c r="BI127" s="3">
        <v>400</v>
      </c>
      <c r="BJ127" s="7">
        <v>120</v>
      </c>
      <c r="BK127" s="1">
        <v>1660</v>
      </c>
      <c r="BL127" s="1">
        <v>141</v>
      </c>
      <c r="BM127" s="2">
        <v>135</v>
      </c>
      <c r="BN127" s="3">
        <v>417</v>
      </c>
      <c r="BO127" s="1">
        <v>1550</v>
      </c>
      <c r="BP127" s="2">
        <v>198</v>
      </c>
      <c r="BQ127" s="3">
        <v>409</v>
      </c>
      <c r="BR127" s="1">
        <v>1535</v>
      </c>
      <c r="BS127" s="2">
        <v>167</v>
      </c>
      <c r="BT127" s="6">
        <v>1500</v>
      </c>
      <c r="BU127" s="278">
        <v>382</v>
      </c>
      <c r="BV127" s="272">
        <f t="shared" si="51"/>
        <v>0.82599999999999996</v>
      </c>
      <c r="BW127" s="272">
        <f t="shared" si="52"/>
        <v>0.51282051282051277</v>
      </c>
      <c r="BX127" s="282">
        <f t="shared" si="53"/>
        <v>0.616960968322672</v>
      </c>
      <c r="BY127" s="282">
        <f t="shared" si="54"/>
        <v>0.38303903167732789</v>
      </c>
      <c r="BZ127" s="3">
        <v>2.9</v>
      </c>
      <c r="CA127" s="1">
        <v>3</v>
      </c>
      <c r="CB127" s="1">
        <v>29</v>
      </c>
      <c r="CC127" s="4">
        <v>1.8</v>
      </c>
      <c r="CD127" s="7" t="s">
        <v>163</v>
      </c>
      <c r="CE127" s="7">
        <v>53</v>
      </c>
      <c r="CF127" s="1">
        <f t="shared" si="55"/>
        <v>15.6</v>
      </c>
      <c r="CG127" s="1">
        <f t="shared" si="56"/>
        <v>5070</v>
      </c>
      <c r="CH127" s="1">
        <f t="shared" si="62"/>
        <v>6.8639999999999999</v>
      </c>
      <c r="CI127" s="1">
        <v>44</v>
      </c>
      <c r="CJ127" s="189">
        <f t="shared" si="57"/>
        <v>1.3538461538461539</v>
      </c>
      <c r="CK127" s="3" t="s">
        <v>165</v>
      </c>
      <c r="CL127" s="7">
        <v>42</v>
      </c>
      <c r="CM127" s="1">
        <v>51</v>
      </c>
      <c r="CN127" s="2">
        <v>109</v>
      </c>
      <c r="CO127" s="2">
        <f t="shared" si="64"/>
        <v>5070</v>
      </c>
      <c r="CP127" s="2">
        <f t="shared" si="65"/>
        <v>55.59</v>
      </c>
      <c r="CQ127" s="190">
        <f t="shared" si="66"/>
        <v>10.964497041420119</v>
      </c>
      <c r="CR127" s="8">
        <v>40</v>
      </c>
      <c r="CS127" s="8">
        <v>2.2000000000000002</v>
      </c>
      <c r="CT127" s="8">
        <v>200</v>
      </c>
      <c r="CU127" s="6">
        <v>18</v>
      </c>
      <c r="CV127" s="6">
        <v>50</v>
      </c>
      <c r="CW127" s="6"/>
      <c r="CX127" s="3" t="s">
        <v>203</v>
      </c>
      <c r="CY127" s="2">
        <v>130</v>
      </c>
      <c r="CZ127" s="212">
        <f t="shared" si="41"/>
        <v>35.49177955782703</v>
      </c>
      <c r="DA127" s="212">
        <f t="shared" si="42"/>
        <v>37.463545088817419</v>
      </c>
      <c r="DB127" s="3"/>
      <c r="DC127" s="2"/>
      <c r="DD127" s="3"/>
      <c r="DE127" s="2"/>
      <c r="DF127" s="8">
        <v>25</v>
      </c>
      <c r="DG127" s="3"/>
      <c r="DH127" s="2"/>
      <c r="DI127" s="8">
        <v>20</v>
      </c>
      <c r="DJ127" s="3"/>
      <c r="DK127" s="1"/>
      <c r="DL127" s="212">
        <f t="shared" si="58"/>
        <v>0</v>
      </c>
      <c r="DM127" s="212">
        <f t="shared" si="43"/>
        <v>0</v>
      </c>
      <c r="DN127" s="303"/>
      <c r="DO127" s="212"/>
      <c r="DP127" s="3"/>
      <c r="DQ127" s="2"/>
      <c r="DR127" s="3"/>
      <c r="DS127" s="2"/>
      <c r="DT127" s="155"/>
      <c r="DU127" s="156"/>
      <c r="DV127" s="155"/>
      <c r="DW127" s="157"/>
      <c r="DX127" s="348">
        <f t="shared" si="59"/>
        <v>365</v>
      </c>
      <c r="DY127" s="349">
        <f t="shared" si="44"/>
        <v>99.649996450822044</v>
      </c>
      <c r="DZ127" s="240">
        <f t="shared" si="45"/>
        <v>105.18610736475661</v>
      </c>
      <c r="EA127" s="1">
        <v>3.86</v>
      </c>
      <c r="EB127" s="19">
        <f t="shared" si="46"/>
        <v>1.0538328391785563</v>
      </c>
      <c r="EC127" s="350">
        <f t="shared" si="47"/>
        <v>1.1123791080218095</v>
      </c>
      <c r="ED127" s="4">
        <v>320</v>
      </c>
      <c r="EE127" s="117"/>
    </row>
    <row r="128" spans="1:135" s="118" customFormat="1" ht="20.100000000000001" hidden="1" customHeight="1">
      <c r="A128" s="161">
        <v>42246</v>
      </c>
      <c r="B128" s="228"/>
      <c r="C128" s="7">
        <v>4</v>
      </c>
      <c r="D128" s="1"/>
      <c r="E128" s="1"/>
      <c r="F128" s="1"/>
      <c r="G128" s="4"/>
      <c r="H128" s="3"/>
      <c r="I128" s="1"/>
      <c r="J128" s="1"/>
      <c r="K128" s="19"/>
      <c r="L128" s="1"/>
      <c r="M128" s="1"/>
      <c r="N128" s="1"/>
      <c r="O128" s="297"/>
      <c r="P128" s="1"/>
      <c r="Q128" s="22">
        <f t="shared" si="39"/>
        <v>0</v>
      </c>
      <c r="R128" s="116">
        <f t="shared" si="48"/>
        <v>0</v>
      </c>
      <c r="S128" s="17">
        <f t="shared" si="40"/>
        <v>0</v>
      </c>
      <c r="T128" s="3"/>
      <c r="U128" s="1"/>
      <c r="V128" s="1"/>
      <c r="W128" s="22">
        <f t="shared" si="49"/>
        <v>0</v>
      </c>
      <c r="X128" s="1"/>
      <c r="Y128" s="1"/>
      <c r="Z128" s="1"/>
      <c r="AA128" s="1"/>
      <c r="AB128" s="4"/>
      <c r="AC128" s="7"/>
      <c r="AD128" s="199"/>
      <c r="AE128" s="199"/>
      <c r="AF128" s="199"/>
      <c r="AG128" s="199"/>
      <c r="AH128" s="240">
        <f t="shared" si="60"/>
        <v>0</v>
      </c>
      <c r="AI128" s="237" t="e">
        <f t="shared" si="61"/>
        <v>#DIV/0!</v>
      </c>
      <c r="AJ128" s="1"/>
      <c r="AK128" s="1"/>
      <c r="AL128" s="1"/>
      <c r="AM128" s="1"/>
      <c r="AN128" s="1"/>
      <c r="AO128" s="1"/>
      <c r="AP128" s="3"/>
      <c r="AQ128" s="7"/>
      <c r="AR128" s="22">
        <f t="shared" si="63"/>
        <v>0</v>
      </c>
      <c r="AS128" s="270" t="e">
        <f t="shared" si="50"/>
        <v>#DIV/0!</v>
      </c>
      <c r="AT128" s="1"/>
      <c r="AU128" s="1"/>
      <c r="AV128" s="7"/>
      <c r="AW128" s="1"/>
      <c r="AX128" s="1"/>
      <c r="AY128" s="2"/>
      <c r="AZ128" s="3"/>
      <c r="BA128" s="2"/>
      <c r="BB128" s="3"/>
      <c r="BC128" s="4"/>
      <c r="BD128" s="3"/>
      <c r="BE128" s="1"/>
      <c r="BF128" s="1"/>
      <c r="BG128" s="1"/>
      <c r="BH128" s="4"/>
      <c r="BI128" s="3"/>
      <c r="BJ128" s="7"/>
      <c r="BK128" s="1"/>
      <c r="BL128" s="1"/>
      <c r="BM128" s="2"/>
      <c r="BN128" s="3"/>
      <c r="BO128" s="1"/>
      <c r="BP128" s="2"/>
      <c r="BQ128" s="3"/>
      <c r="BR128" s="1"/>
      <c r="BS128" s="2"/>
      <c r="BT128" s="6"/>
      <c r="BU128" s="278"/>
      <c r="BV128" s="272">
        <f t="shared" si="51"/>
        <v>0</v>
      </c>
      <c r="BW128" s="272">
        <f t="shared" si="52"/>
        <v>0</v>
      </c>
      <c r="BX128" s="282" t="e">
        <f t="shared" si="53"/>
        <v>#DIV/0!</v>
      </c>
      <c r="BY128" s="282" t="e">
        <f t="shared" si="54"/>
        <v>#DIV/0!</v>
      </c>
      <c r="BZ128" s="3"/>
      <c r="CA128" s="1"/>
      <c r="CB128" s="1"/>
      <c r="CC128" s="4"/>
      <c r="CD128" s="7"/>
      <c r="CE128" s="7"/>
      <c r="CF128" s="1" t="e">
        <f t="shared" si="55"/>
        <v>#N/A</v>
      </c>
      <c r="CG128" s="1">
        <f t="shared" si="56"/>
        <v>0</v>
      </c>
      <c r="CH128" s="1" t="e">
        <f t="shared" si="62"/>
        <v>#N/A</v>
      </c>
      <c r="CI128" s="1"/>
      <c r="CJ128" s="189" t="e">
        <f t="shared" si="57"/>
        <v>#N/A</v>
      </c>
      <c r="CK128" s="3"/>
      <c r="CL128" s="7"/>
      <c r="CM128" s="1"/>
      <c r="CN128" s="2">
        <v>109</v>
      </c>
      <c r="CO128" s="2">
        <f t="shared" si="64"/>
        <v>0</v>
      </c>
      <c r="CP128" s="2">
        <f t="shared" si="65"/>
        <v>0</v>
      </c>
      <c r="CQ128" s="190" t="e">
        <f t="shared" si="66"/>
        <v>#DIV/0!</v>
      </c>
      <c r="CR128" s="8"/>
      <c r="CS128" s="8"/>
      <c r="CT128" s="8"/>
      <c r="CU128" s="6"/>
      <c r="CV128" s="6"/>
      <c r="CW128" s="6"/>
      <c r="CX128" s="3"/>
      <c r="CY128" s="2"/>
      <c r="CZ128" s="212" t="e">
        <f t="shared" si="41"/>
        <v>#DIV/0!</v>
      </c>
      <c r="DA128" s="212" t="e">
        <f t="shared" si="42"/>
        <v>#DIV/0!</v>
      </c>
      <c r="DB128" s="3"/>
      <c r="DC128" s="2"/>
      <c r="DD128" s="3"/>
      <c r="DE128" s="2"/>
      <c r="DF128" s="8"/>
      <c r="DG128" s="3"/>
      <c r="DH128" s="2"/>
      <c r="DI128" s="8"/>
      <c r="DJ128" s="3"/>
      <c r="DK128" s="1"/>
      <c r="DL128" s="212" t="e">
        <f t="shared" si="58"/>
        <v>#DIV/0!</v>
      </c>
      <c r="DM128" s="212" t="e">
        <f t="shared" si="43"/>
        <v>#DIV/0!</v>
      </c>
      <c r="DN128" s="303"/>
      <c r="DO128" s="212"/>
      <c r="DP128" s="3"/>
      <c r="DQ128" s="2"/>
      <c r="DR128" s="3"/>
      <c r="DS128" s="2"/>
      <c r="DT128" s="155"/>
      <c r="DU128" s="156"/>
      <c r="DV128" s="155"/>
      <c r="DW128" s="157"/>
      <c r="DX128" s="348">
        <f t="shared" si="59"/>
        <v>0</v>
      </c>
      <c r="DY128" s="349" t="e">
        <f t="shared" si="44"/>
        <v>#DIV/0!</v>
      </c>
      <c r="DZ128" s="240" t="e">
        <f t="shared" si="45"/>
        <v>#DIV/0!</v>
      </c>
      <c r="EA128" s="1"/>
      <c r="EB128" s="19" t="e">
        <f t="shared" si="46"/>
        <v>#DIV/0!</v>
      </c>
      <c r="EC128" s="350" t="e">
        <f t="shared" si="47"/>
        <v>#DIV/0!</v>
      </c>
      <c r="ED128" s="4"/>
      <c r="EE128" s="117"/>
    </row>
    <row r="129" spans="1:135" s="121" customFormat="1" ht="20.100000000000001" hidden="1" customHeight="1">
      <c r="A129" s="162">
        <v>42246</v>
      </c>
      <c r="B129" s="229">
        <v>7.8391203703703713E-2</v>
      </c>
      <c r="C129" s="15">
        <v>3</v>
      </c>
      <c r="D129" s="9" t="s">
        <v>130</v>
      </c>
      <c r="E129" s="9" t="s">
        <v>136</v>
      </c>
      <c r="F129" s="9" t="s">
        <v>141</v>
      </c>
      <c r="G129" s="12" t="s">
        <v>142</v>
      </c>
      <c r="H129" s="11" t="s">
        <v>172</v>
      </c>
      <c r="I129" s="9">
        <v>17</v>
      </c>
      <c r="J129" s="9" t="s">
        <v>219</v>
      </c>
      <c r="K129" s="20">
        <v>15</v>
      </c>
      <c r="L129" s="9"/>
      <c r="M129" s="9">
        <v>80</v>
      </c>
      <c r="N129" s="9">
        <v>2700</v>
      </c>
      <c r="O129" s="298"/>
      <c r="P129" s="9">
        <v>1550</v>
      </c>
      <c r="Q129" s="24">
        <f t="shared" si="39"/>
        <v>1317.5</v>
      </c>
      <c r="R129" s="119">
        <f t="shared" si="48"/>
        <v>3.8299724999999998</v>
      </c>
      <c r="S129" s="18">
        <f t="shared" si="40"/>
        <v>3.6283949999999998</v>
      </c>
      <c r="T129" s="11">
        <v>1010</v>
      </c>
      <c r="U129" s="9">
        <v>1000</v>
      </c>
      <c r="V129" s="9">
        <v>0.97199999999999998</v>
      </c>
      <c r="W129" s="24">
        <f t="shared" si="49"/>
        <v>1506.6</v>
      </c>
      <c r="X129" s="9">
        <v>10.3</v>
      </c>
      <c r="Y129" s="9">
        <v>315</v>
      </c>
      <c r="Z129" s="9">
        <v>25</v>
      </c>
      <c r="AA129" s="9">
        <v>25</v>
      </c>
      <c r="AB129" s="12">
        <v>6.8</v>
      </c>
      <c r="AC129" s="15">
        <v>4</v>
      </c>
      <c r="AD129" s="200">
        <v>-24</v>
      </c>
      <c r="AE129" s="200">
        <v>-25</v>
      </c>
      <c r="AF129" s="200">
        <v>-23</v>
      </c>
      <c r="AG129" s="200">
        <v>-25</v>
      </c>
      <c r="AH129" s="241">
        <f t="shared" si="60"/>
        <v>-97</v>
      </c>
      <c r="AI129" s="239">
        <f t="shared" si="61"/>
        <v>1</v>
      </c>
      <c r="AJ129" s="9">
        <v>100</v>
      </c>
      <c r="AK129" s="9">
        <v>100</v>
      </c>
      <c r="AL129" s="9">
        <v>100</v>
      </c>
      <c r="AM129" s="9">
        <v>100</v>
      </c>
      <c r="AN129" s="9">
        <v>3</v>
      </c>
      <c r="AO129" s="9">
        <v>15</v>
      </c>
      <c r="AP129" s="11">
        <v>1473</v>
      </c>
      <c r="AQ129" s="15">
        <v>1449</v>
      </c>
      <c r="AR129" s="24">
        <f t="shared" si="63"/>
        <v>24</v>
      </c>
      <c r="AS129" s="271">
        <f t="shared" si="50"/>
        <v>1.6293279022403257E-2</v>
      </c>
      <c r="AT129" s="9">
        <v>73</v>
      </c>
      <c r="AU129" s="9">
        <v>80</v>
      </c>
      <c r="AV129" s="15">
        <v>4.5</v>
      </c>
      <c r="AW129" s="9">
        <v>551</v>
      </c>
      <c r="AX129" s="9">
        <v>756</v>
      </c>
      <c r="AY129" s="10">
        <v>45</v>
      </c>
      <c r="AZ129" s="11">
        <v>305</v>
      </c>
      <c r="BA129" s="10">
        <v>66</v>
      </c>
      <c r="BB129" s="11">
        <v>0</v>
      </c>
      <c r="BC129" s="12">
        <v>0</v>
      </c>
      <c r="BD129" s="11">
        <v>4331</v>
      </c>
      <c r="BE129" s="9">
        <v>35</v>
      </c>
      <c r="BF129" s="9">
        <v>30</v>
      </c>
      <c r="BG129" s="9">
        <v>1.5</v>
      </c>
      <c r="BH129" s="12">
        <v>97</v>
      </c>
      <c r="BI129" s="11">
        <v>410</v>
      </c>
      <c r="BJ129" s="15">
        <v>119</v>
      </c>
      <c r="BK129" s="9">
        <v>1662</v>
      </c>
      <c r="BL129" s="9">
        <v>141</v>
      </c>
      <c r="BM129" s="10">
        <v>129</v>
      </c>
      <c r="BN129" s="11">
        <v>432</v>
      </c>
      <c r="BO129" s="9">
        <v>1550</v>
      </c>
      <c r="BP129" s="10">
        <v>213</v>
      </c>
      <c r="BQ129" s="11">
        <v>422</v>
      </c>
      <c r="BR129" s="9">
        <v>1550</v>
      </c>
      <c r="BS129" s="10">
        <v>173</v>
      </c>
      <c r="BT129" s="14">
        <v>1500</v>
      </c>
      <c r="BU129" s="279">
        <v>419</v>
      </c>
      <c r="BV129" s="273">
        <f t="shared" si="51"/>
        <v>0.85399999999999998</v>
      </c>
      <c r="BW129" s="273">
        <f t="shared" si="52"/>
        <v>0.52564102564102566</v>
      </c>
      <c r="BX129" s="283">
        <f t="shared" si="53"/>
        <v>0.61900159833475821</v>
      </c>
      <c r="BY129" s="283">
        <f t="shared" si="54"/>
        <v>0.38099840166524179</v>
      </c>
      <c r="BZ129" s="11">
        <v>3</v>
      </c>
      <c r="CA129" s="9">
        <v>3</v>
      </c>
      <c r="CB129" s="9">
        <v>28</v>
      </c>
      <c r="CC129" s="12">
        <v>1.8</v>
      </c>
      <c r="CD129" s="15" t="s">
        <v>163</v>
      </c>
      <c r="CE129" s="15">
        <v>53</v>
      </c>
      <c r="CF129" s="9">
        <f t="shared" si="55"/>
        <v>15.6</v>
      </c>
      <c r="CG129" s="9">
        <f t="shared" si="56"/>
        <v>5239</v>
      </c>
      <c r="CH129" s="9">
        <f t="shared" si="62"/>
        <v>7.02</v>
      </c>
      <c r="CI129" s="9">
        <v>45</v>
      </c>
      <c r="CJ129" s="296">
        <f t="shared" si="57"/>
        <v>1.3399503722084367</v>
      </c>
      <c r="CK129" s="11"/>
      <c r="CL129" s="15">
        <v>45</v>
      </c>
      <c r="CM129" s="9">
        <v>54</v>
      </c>
      <c r="CN129" s="10">
        <v>109</v>
      </c>
      <c r="CO129" s="10">
        <f t="shared" si="64"/>
        <v>5239</v>
      </c>
      <c r="CP129" s="10">
        <f t="shared" si="65"/>
        <v>58.86</v>
      </c>
      <c r="CQ129" s="191">
        <f t="shared" si="66"/>
        <v>11.234968505439969</v>
      </c>
      <c r="CR129" s="16">
        <v>40</v>
      </c>
      <c r="CS129" s="16">
        <v>2.2000000000000002</v>
      </c>
      <c r="CT129" s="16">
        <v>200</v>
      </c>
      <c r="CU129" s="14">
        <v>20</v>
      </c>
      <c r="CV129" s="14">
        <v>50</v>
      </c>
      <c r="CW129" s="14">
        <v>15</v>
      </c>
      <c r="CX129" s="11"/>
      <c r="CY129" s="10">
        <v>130</v>
      </c>
      <c r="CZ129" s="213">
        <f t="shared" si="41"/>
        <v>33.942802461375379</v>
      </c>
      <c r="DA129" s="213">
        <f t="shared" si="42"/>
        <v>35.828513709229561</v>
      </c>
      <c r="DB129" s="11"/>
      <c r="DC129" s="10"/>
      <c r="DD129" s="11" t="s">
        <v>168</v>
      </c>
      <c r="DE129" s="10">
        <v>16.7</v>
      </c>
      <c r="DF129" s="16">
        <v>25</v>
      </c>
      <c r="DG129" s="11" t="s">
        <v>185</v>
      </c>
      <c r="DH129" s="10">
        <v>2.7</v>
      </c>
      <c r="DI129" s="16">
        <v>20</v>
      </c>
      <c r="DJ129" s="11"/>
      <c r="DK129" s="9"/>
      <c r="DL129" s="213">
        <f t="shared" si="58"/>
        <v>0</v>
      </c>
      <c r="DM129" s="213">
        <f t="shared" si="43"/>
        <v>0</v>
      </c>
      <c r="DN129" s="304"/>
      <c r="DO129" s="213"/>
      <c r="DP129" s="11"/>
      <c r="DQ129" s="10"/>
      <c r="DR129" s="11"/>
      <c r="DS129" s="10"/>
      <c r="DT129" s="158"/>
      <c r="DU129" s="159"/>
      <c r="DV129" s="158"/>
      <c r="DW129" s="160"/>
      <c r="DX129" s="351">
        <f t="shared" si="59"/>
        <v>386</v>
      </c>
      <c r="DY129" s="352">
        <f t="shared" si="44"/>
        <v>100.78401346223765</v>
      </c>
      <c r="DZ129" s="241">
        <f t="shared" si="45"/>
        <v>106.38312532125086</v>
      </c>
      <c r="EA129" s="9">
        <v>3.84</v>
      </c>
      <c r="EB129" s="20">
        <f t="shared" si="46"/>
        <v>1.0026181650129342</v>
      </c>
      <c r="EC129" s="353">
        <f t="shared" si="47"/>
        <v>1.0583191741803195</v>
      </c>
      <c r="ED129" s="12">
        <v>348</v>
      </c>
      <c r="EE129" s="120"/>
    </row>
    <row r="130" spans="1:135" s="121" customFormat="1" ht="20.100000000000001" hidden="1" customHeight="1">
      <c r="A130" s="162">
        <v>42246</v>
      </c>
      <c r="B130" s="229"/>
      <c r="C130" s="15">
        <v>3</v>
      </c>
      <c r="D130" s="9"/>
      <c r="E130" s="9"/>
      <c r="F130" s="9"/>
      <c r="G130" s="12"/>
      <c r="H130" s="11"/>
      <c r="I130" s="9"/>
      <c r="J130" s="9"/>
      <c r="K130" s="20"/>
      <c r="L130" s="9"/>
      <c r="M130" s="9"/>
      <c r="N130" s="9"/>
      <c r="O130" s="298"/>
      <c r="P130" s="9"/>
      <c r="Q130" s="24">
        <f t="shared" si="39"/>
        <v>0</v>
      </c>
      <c r="R130" s="119">
        <f t="shared" si="48"/>
        <v>0</v>
      </c>
      <c r="S130" s="18">
        <f t="shared" si="40"/>
        <v>0</v>
      </c>
      <c r="T130" s="11"/>
      <c r="U130" s="9"/>
      <c r="V130" s="9"/>
      <c r="W130" s="24">
        <f t="shared" si="49"/>
        <v>0</v>
      </c>
      <c r="X130" s="9"/>
      <c r="Y130" s="9"/>
      <c r="Z130" s="9"/>
      <c r="AA130" s="9"/>
      <c r="AB130" s="12"/>
      <c r="AC130" s="15"/>
      <c r="AD130" s="200"/>
      <c r="AE130" s="200"/>
      <c r="AF130" s="200"/>
      <c r="AG130" s="200"/>
      <c r="AH130" s="241">
        <f t="shared" si="60"/>
        <v>0</v>
      </c>
      <c r="AI130" s="239" t="e">
        <f t="shared" si="61"/>
        <v>#DIV/0!</v>
      </c>
      <c r="AJ130" s="9"/>
      <c r="AK130" s="9"/>
      <c r="AL130" s="9"/>
      <c r="AM130" s="9"/>
      <c r="AN130" s="9"/>
      <c r="AO130" s="9"/>
      <c r="AP130" s="11"/>
      <c r="AQ130" s="15"/>
      <c r="AR130" s="24">
        <f t="shared" si="63"/>
        <v>0</v>
      </c>
      <c r="AS130" s="271" t="e">
        <f t="shared" si="50"/>
        <v>#DIV/0!</v>
      </c>
      <c r="AT130" s="9"/>
      <c r="AU130" s="9"/>
      <c r="AV130" s="15"/>
      <c r="AW130" s="9"/>
      <c r="AX130" s="9"/>
      <c r="AY130" s="10"/>
      <c r="AZ130" s="11"/>
      <c r="BA130" s="10"/>
      <c r="BB130" s="11"/>
      <c r="BC130" s="12"/>
      <c r="BD130" s="11"/>
      <c r="BE130" s="9"/>
      <c r="BF130" s="9"/>
      <c r="BG130" s="9"/>
      <c r="BH130" s="12"/>
      <c r="BI130" s="11"/>
      <c r="BJ130" s="15"/>
      <c r="BK130" s="9"/>
      <c r="BL130" s="9"/>
      <c r="BM130" s="10"/>
      <c r="BN130" s="11"/>
      <c r="BO130" s="9"/>
      <c r="BP130" s="10"/>
      <c r="BQ130" s="11"/>
      <c r="BR130" s="9"/>
      <c r="BS130" s="10"/>
      <c r="BT130" s="14"/>
      <c r="BU130" s="279"/>
      <c r="BV130" s="273">
        <f t="shared" si="51"/>
        <v>0</v>
      </c>
      <c r="BW130" s="273">
        <f t="shared" si="52"/>
        <v>0</v>
      </c>
      <c r="BX130" s="283" t="e">
        <f t="shared" si="53"/>
        <v>#DIV/0!</v>
      </c>
      <c r="BY130" s="283" t="e">
        <f t="shared" si="54"/>
        <v>#DIV/0!</v>
      </c>
      <c r="BZ130" s="11"/>
      <c r="CA130" s="9"/>
      <c r="CB130" s="9"/>
      <c r="CC130" s="12"/>
      <c r="CD130" s="15"/>
      <c r="CE130" s="15"/>
      <c r="CF130" s="9" t="e">
        <f t="shared" si="55"/>
        <v>#N/A</v>
      </c>
      <c r="CG130" s="9">
        <f t="shared" si="56"/>
        <v>0</v>
      </c>
      <c r="CH130" s="9" t="e">
        <f t="shared" si="62"/>
        <v>#N/A</v>
      </c>
      <c r="CI130" s="9"/>
      <c r="CJ130" s="296" t="e">
        <f t="shared" si="57"/>
        <v>#N/A</v>
      </c>
      <c r="CK130" s="11"/>
      <c r="CL130" s="15"/>
      <c r="CM130" s="9"/>
      <c r="CN130" s="10">
        <v>109</v>
      </c>
      <c r="CO130" s="10">
        <f t="shared" si="64"/>
        <v>0</v>
      </c>
      <c r="CP130" s="10">
        <f t="shared" si="65"/>
        <v>0</v>
      </c>
      <c r="CQ130" s="191" t="e">
        <f t="shared" si="66"/>
        <v>#DIV/0!</v>
      </c>
      <c r="CR130" s="16"/>
      <c r="CS130" s="16"/>
      <c r="CT130" s="16"/>
      <c r="CU130" s="14"/>
      <c r="CV130" s="14"/>
      <c r="CW130" s="14"/>
      <c r="CX130" s="11"/>
      <c r="CY130" s="10"/>
      <c r="CZ130" s="213" t="e">
        <f t="shared" si="41"/>
        <v>#DIV/0!</v>
      </c>
      <c r="DA130" s="213" t="e">
        <f t="shared" si="42"/>
        <v>#DIV/0!</v>
      </c>
      <c r="DB130" s="11"/>
      <c r="DC130" s="10"/>
      <c r="DD130" s="11"/>
      <c r="DE130" s="10"/>
      <c r="DF130" s="16"/>
      <c r="DG130" s="11"/>
      <c r="DH130" s="10"/>
      <c r="DI130" s="16"/>
      <c r="DJ130" s="11"/>
      <c r="DK130" s="9"/>
      <c r="DL130" s="213" t="e">
        <f t="shared" si="58"/>
        <v>#DIV/0!</v>
      </c>
      <c r="DM130" s="213" t="e">
        <f t="shared" si="43"/>
        <v>#DIV/0!</v>
      </c>
      <c r="DN130" s="304"/>
      <c r="DO130" s="213"/>
      <c r="DP130" s="11"/>
      <c r="DQ130" s="10"/>
      <c r="DR130" s="11"/>
      <c r="DS130" s="10"/>
      <c r="DT130" s="158"/>
      <c r="DU130" s="159"/>
      <c r="DV130" s="158"/>
      <c r="DW130" s="160"/>
      <c r="DX130" s="351">
        <f t="shared" si="59"/>
        <v>0</v>
      </c>
      <c r="DY130" s="352" t="e">
        <f t="shared" si="44"/>
        <v>#DIV/0!</v>
      </c>
      <c r="DZ130" s="241" t="e">
        <f t="shared" si="45"/>
        <v>#DIV/0!</v>
      </c>
      <c r="EA130" s="9"/>
      <c r="EB130" s="20" t="e">
        <f t="shared" si="46"/>
        <v>#DIV/0!</v>
      </c>
      <c r="EC130" s="353" t="e">
        <f t="shared" si="47"/>
        <v>#DIV/0!</v>
      </c>
      <c r="ED130" s="12"/>
      <c r="EE130" s="120"/>
    </row>
    <row r="131" spans="1:135" s="118" customFormat="1" ht="20.100000000000001" hidden="1" customHeight="1">
      <c r="A131" s="161">
        <v>42247</v>
      </c>
      <c r="B131" s="228"/>
      <c r="C131" s="7">
        <v>1</v>
      </c>
      <c r="D131" s="1"/>
      <c r="E131" s="1"/>
      <c r="F131" s="1"/>
      <c r="G131" s="4"/>
      <c r="H131" s="3"/>
      <c r="I131" s="1"/>
      <c r="J131" s="1"/>
      <c r="K131" s="19"/>
      <c r="L131" s="1"/>
      <c r="M131" s="1"/>
      <c r="N131" s="1"/>
      <c r="O131" s="297"/>
      <c r="P131" s="1"/>
      <c r="Q131" s="22">
        <f t="shared" si="39"/>
        <v>0</v>
      </c>
      <c r="R131" s="116">
        <f t="shared" si="48"/>
        <v>0</v>
      </c>
      <c r="S131" s="17">
        <f t="shared" si="40"/>
        <v>0</v>
      </c>
      <c r="T131" s="3"/>
      <c r="U131" s="1"/>
      <c r="V131" s="1"/>
      <c r="W131" s="22">
        <f t="shared" si="49"/>
        <v>0</v>
      </c>
      <c r="X131" s="1"/>
      <c r="Y131" s="1"/>
      <c r="Z131" s="1"/>
      <c r="AA131" s="1"/>
      <c r="AB131" s="4"/>
      <c r="AC131" s="7"/>
      <c r="AD131" s="199"/>
      <c r="AE131" s="199"/>
      <c r="AF131" s="199"/>
      <c r="AG131" s="199"/>
      <c r="AH131" s="240">
        <f t="shared" si="60"/>
        <v>0</v>
      </c>
      <c r="AI131" s="237" t="e">
        <f t="shared" si="61"/>
        <v>#DIV/0!</v>
      </c>
      <c r="AJ131" s="1"/>
      <c r="AK131" s="1"/>
      <c r="AL131" s="1"/>
      <c r="AM131" s="1"/>
      <c r="AN131" s="1"/>
      <c r="AO131" s="1"/>
      <c r="AP131" s="3"/>
      <c r="AQ131" s="7"/>
      <c r="AR131" s="22">
        <f t="shared" si="63"/>
        <v>0</v>
      </c>
      <c r="AS131" s="270" t="e">
        <f t="shared" si="50"/>
        <v>#DIV/0!</v>
      </c>
      <c r="AT131" s="1"/>
      <c r="AU131" s="1"/>
      <c r="AV131" s="7"/>
      <c r="AW131" s="1"/>
      <c r="AX131" s="1"/>
      <c r="AY131" s="2"/>
      <c r="AZ131" s="3"/>
      <c r="BA131" s="2"/>
      <c r="BB131" s="3"/>
      <c r="BC131" s="4"/>
      <c r="BD131" s="3"/>
      <c r="BE131" s="1"/>
      <c r="BF131" s="1"/>
      <c r="BG131" s="1"/>
      <c r="BH131" s="4"/>
      <c r="BI131" s="3"/>
      <c r="BJ131" s="7"/>
      <c r="BK131" s="1"/>
      <c r="BL131" s="1"/>
      <c r="BM131" s="2"/>
      <c r="BN131" s="3"/>
      <c r="BO131" s="1"/>
      <c r="BP131" s="2"/>
      <c r="BQ131" s="3"/>
      <c r="BR131" s="1"/>
      <c r="BS131" s="2"/>
      <c r="BT131" s="6"/>
      <c r="BU131" s="278"/>
      <c r="BV131" s="272">
        <f t="shared" si="51"/>
        <v>0</v>
      </c>
      <c r="BW131" s="272">
        <f t="shared" si="52"/>
        <v>0</v>
      </c>
      <c r="BX131" s="282" t="e">
        <f t="shared" si="53"/>
        <v>#DIV/0!</v>
      </c>
      <c r="BY131" s="282" t="e">
        <f t="shared" si="54"/>
        <v>#DIV/0!</v>
      </c>
      <c r="BZ131" s="3"/>
      <c r="CA131" s="1"/>
      <c r="CB131" s="1"/>
      <c r="CC131" s="4"/>
      <c r="CD131" s="7"/>
      <c r="CE131" s="7"/>
      <c r="CF131" s="1" t="e">
        <f t="shared" si="55"/>
        <v>#N/A</v>
      </c>
      <c r="CG131" s="1">
        <f t="shared" si="56"/>
        <v>0</v>
      </c>
      <c r="CH131" s="1" t="e">
        <f t="shared" si="62"/>
        <v>#N/A</v>
      </c>
      <c r="CI131" s="1"/>
      <c r="CJ131" s="189" t="e">
        <f t="shared" si="57"/>
        <v>#N/A</v>
      </c>
      <c r="CK131" s="3"/>
      <c r="CL131" s="7"/>
      <c r="CM131" s="1"/>
      <c r="CN131" s="2">
        <v>109</v>
      </c>
      <c r="CO131" s="2">
        <f t="shared" si="64"/>
        <v>0</v>
      </c>
      <c r="CP131" s="2">
        <f t="shared" si="65"/>
        <v>0</v>
      </c>
      <c r="CQ131" s="190" t="e">
        <f t="shared" si="66"/>
        <v>#DIV/0!</v>
      </c>
      <c r="CR131" s="8"/>
      <c r="CS131" s="8"/>
      <c r="CT131" s="8"/>
      <c r="CU131" s="6"/>
      <c r="CV131" s="6"/>
      <c r="CW131" s="6"/>
      <c r="CX131" s="3"/>
      <c r="CY131" s="2"/>
      <c r="CZ131" s="212" t="e">
        <f t="shared" si="41"/>
        <v>#DIV/0!</v>
      </c>
      <c r="DA131" s="212" t="e">
        <f t="shared" si="42"/>
        <v>#DIV/0!</v>
      </c>
      <c r="DB131" s="3"/>
      <c r="DC131" s="2"/>
      <c r="DD131" s="3"/>
      <c r="DE131" s="2"/>
      <c r="DF131" s="8"/>
      <c r="DG131" s="3"/>
      <c r="DH131" s="2"/>
      <c r="DI131" s="8"/>
      <c r="DJ131" s="3"/>
      <c r="DK131" s="1"/>
      <c r="DL131" s="212" t="e">
        <f t="shared" si="58"/>
        <v>#DIV/0!</v>
      </c>
      <c r="DM131" s="212" t="e">
        <f t="shared" si="43"/>
        <v>#DIV/0!</v>
      </c>
      <c r="DN131" s="303"/>
      <c r="DO131" s="212"/>
      <c r="DP131" s="3"/>
      <c r="DQ131" s="2"/>
      <c r="DR131" s="3"/>
      <c r="DS131" s="2"/>
      <c r="DT131" s="155"/>
      <c r="DU131" s="156"/>
      <c r="DV131" s="155"/>
      <c r="DW131" s="157"/>
      <c r="DX131" s="348">
        <f t="shared" si="59"/>
        <v>0</v>
      </c>
      <c r="DY131" s="349" t="e">
        <f t="shared" si="44"/>
        <v>#DIV/0!</v>
      </c>
      <c r="DZ131" s="240" t="e">
        <f t="shared" si="45"/>
        <v>#DIV/0!</v>
      </c>
      <c r="EA131" s="1"/>
      <c r="EB131" s="19" t="e">
        <f t="shared" si="46"/>
        <v>#DIV/0!</v>
      </c>
      <c r="EC131" s="350" t="e">
        <f t="shared" si="47"/>
        <v>#DIV/0!</v>
      </c>
      <c r="ED131" s="4"/>
      <c r="EE131" s="117"/>
    </row>
    <row r="132" spans="1:135" s="118" customFormat="1" ht="20.100000000000001" hidden="1" customHeight="1">
      <c r="A132" s="161">
        <v>42247</v>
      </c>
      <c r="B132" s="228"/>
      <c r="C132" s="7">
        <v>1</v>
      </c>
      <c r="D132" s="1"/>
      <c r="E132" s="1"/>
      <c r="F132" s="1"/>
      <c r="G132" s="4"/>
      <c r="H132" s="3"/>
      <c r="I132" s="1"/>
      <c r="J132" s="1"/>
      <c r="K132" s="19"/>
      <c r="L132" s="1"/>
      <c r="M132" s="1"/>
      <c r="N132" s="1"/>
      <c r="O132" s="297"/>
      <c r="P132" s="1"/>
      <c r="Q132" s="22">
        <f t="shared" si="39"/>
        <v>0</v>
      </c>
      <c r="R132" s="116">
        <f t="shared" si="48"/>
        <v>0</v>
      </c>
      <c r="S132" s="17">
        <f t="shared" si="40"/>
        <v>0</v>
      </c>
      <c r="T132" s="3"/>
      <c r="U132" s="1"/>
      <c r="V132" s="1"/>
      <c r="W132" s="22">
        <f t="shared" si="49"/>
        <v>0</v>
      </c>
      <c r="X132" s="1"/>
      <c r="Y132" s="1"/>
      <c r="Z132" s="1"/>
      <c r="AA132" s="1"/>
      <c r="AB132" s="4"/>
      <c r="AC132" s="7"/>
      <c r="AD132" s="199"/>
      <c r="AE132" s="199"/>
      <c r="AF132" s="199"/>
      <c r="AG132" s="199"/>
      <c r="AH132" s="240">
        <f t="shared" si="60"/>
        <v>0</v>
      </c>
      <c r="AI132" s="237" t="e">
        <f t="shared" si="61"/>
        <v>#DIV/0!</v>
      </c>
      <c r="AJ132" s="1"/>
      <c r="AK132" s="1"/>
      <c r="AL132" s="1"/>
      <c r="AM132" s="1"/>
      <c r="AN132" s="1"/>
      <c r="AO132" s="1"/>
      <c r="AP132" s="3"/>
      <c r="AQ132" s="7"/>
      <c r="AR132" s="22">
        <f t="shared" si="63"/>
        <v>0</v>
      </c>
      <c r="AS132" s="270" t="e">
        <f t="shared" si="50"/>
        <v>#DIV/0!</v>
      </c>
      <c r="AT132" s="1"/>
      <c r="AU132" s="1"/>
      <c r="AV132" s="7"/>
      <c r="AW132" s="1"/>
      <c r="AX132" s="1"/>
      <c r="AY132" s="2"/>
      <c r="AZ132" s="3"/>
      <c r="BA132" s="2"/>
      <c r="BB132" s="3"/>
      <c r="BC132" s="4"/>
      <c r="BD132" s="3"/>
      <c r="BE132" s="1"/>
      <c r="BF132" s="1"/>
      <c r="BG132" s="1"/>
      <c r="BH132" s="4"/>
      <c r="BI132" s="3"/>
      <c r="BJ132" s="7"/>
      <c r="BK132" s="1"/>
      <c r="BL132" s="1"/>
      <c r="BM132" s="2"/>
      <c r="BN132" s="3"/>
      <c r="BO132" s="1"/>
      <c r="BP132" s="2"/>
      <c r="BQ132" s="3"/>
      <c r="BR132" s="1"/>
      <c r="BS132" s="2"/>
      <c r="BT132" s="6"/>
      <c r="BU132" s="278"/>
      <c r="BV132" s="272">
        <f t="shared" si="51"/>
        <v>0</v>
      </c>
      <c r="BW132" s="272">
        <f t="shared" si="52"/>
        <v>0</v>
      </c>
      <c r="BX132" s="282" t="e">
        <f t="shared" si="53"/>
        <v>#DIV/0!</v>
      </c>
      <c r="BY132" s="282" t="e">
        <f t="shared" si="54"/>
        <v>#DIV/0!</v>
      </c>
      <c r="BZ132" s="3"/>
      <c r="CA132" s="1"/>
      <c r="CB132" s="1"/>
      <c r="CC132" s="4"/>
      <c r="CD132" s="7"/>
      <c r="CE132" s="7"/>
      <c r="CF132" s="1" t="e">
        <f t="shared" si="55"/>
        <v>#N/A</v>
      </c>
      <c r="CG132" s="1">
        <f t="shared" si="56"/>
        <v>0</v>
      </c>
      <c r="CH132" s="1" t="e">
        <f t="shared" si="62"/>
        <v>#N/A</v>
      </c>
      <c r="CI132" s="1"/>
      <c r="CJ132" s="189" t="e">
        <f t="shared" si="57"/>
        <v>#N/A</v>
      </c>
      <c r="CK132" s="3"/>
      <c r="CL132" s="7"/>
      <c r="CM132" s="1"/>
      <c r="CN132" s="2">
        <v>109</v>
      </c>
      <c r="CO132" s="2">
        <f t="shared" si="64"/>
        <v>0</v>
      </c>
      <c r="CP132" s="2">
        <f t="shared" si="65"/>
        <v>0</v>
      </c>
      <c r="CQ132" s="190" t="e">
        <f t="shared" si="66"/>
        <v>#DIV/0!</v>
      </c>
      <c r="CR132" s="8"/>
      <c r="CS132" s="8"/>
      <c r="CT132" s="8"/>
      <c r="CU132" s="6"/>
      <c r="CV132" s="6"/>
      <c r="CW132" s="6"/>
      <c r="CX132" s="3"/>
      <c r="CY132" s="2"/>
      <c r="CZ132" s="212" t="e">
        <f t="shared" si="41"/>
        <v>#DIV/0!</v>
      </c>
      <c r="DA132" s="212" t="e">
        <f t="shared" si="42"/>
        <v>#DIV/0!</v>
      </c>
      <c r="DB132" s="3"/>
      <c r="DC132" s="2"/>
      <c r="DD132" s="3"/>
      <c r="DE132" s="2"/>
      <c r="DF132" s="8"/>
      <c r="DG132" s="3"/>
      <c r="DH132" s="2"/>
      <c r="DI132" s="8"/>
      <c r="DJ132" s="3"/>
      <c r="DK132" s="1"/>
      <c r="DL132" s="212" t="e">
        <f t="shared" si="58"/>
        <v>#DIV/0!</v>
      </c>
      <c r="DM132" s="212" t="e">
        <f t="shared" si="43"/>
        <v>#DIV/0!</v>
      </c>
      <c r="DN132" s="303"/>
      <c r="DO132" s="212"/>
      <c r="DP132" s="3"/>
      <c r="DQ132" s="2"/>
      <c r="DR132" s="3"/>
      <c r="DS132" s="2"/>
      <c r="DT132" s="155"/>
      <c r="DU132" s="156"/>
      <c r="DV132" s="155"/>
      <c r="DW132" s="157"/>
      <c r="DX132" s="348">
        <f t="shared" si="59"/>
        <v>0</v>
      </c>
      <c r="DY132" s="349" t="e">
        <f t="shared" si="44"/>
        <v>#DIV/0!</v>
      </c>
      <c r="DZ132" s="240" t="e">
        <f t="shared" si="45"/>
        <v>#DIV/0!</v>
      </c>
      <c r="EA132" s="1"/>
      <c r="EB132" s="19" t="e">
        <f t="shared" si="46"/>
        <v>#DIV/0!</v>
      </c>
      <c r="EC132" s="350" t="e">
        <f t="shared" si="47"/>
        <v>#DIV/0!</v>
      </c>
      <c r="ED132" s="4"/>
      <c r="EE132" s="117"/>
    </row>
    <row r="133" spans="1:135" s="121" customFormat="1" ht="20.100000000000001" hidden="1" customHeight="1">
      <c r="A133" s="162">
        <v>42247</v>
      </c>
      <c r="B133" s="229">
        <v>1.09375</v>
      </c>
      <c r="C133" s="15">
        <v>4</v>
      </c>
      <c r="D133" s="9" t="s">
        <v>137</v>
      </c>
      <c r="E133" s="9" t="s">
        <v>137</v>
      </c>
      <c r="F133" s="9" t="s">
        <v>139</v>
      </c>
      <c r="G133" s="12" t="s">
        <v>261</v>
      </c>
      <c r="H133" s="11" t="s">
        <v>172</v>
      </c>
      <c r="I133" s="9">
        <v>22</v>
      </c>
      <c r="J133" s="9"/>
      <c r="K133" s="20">
        <v>15</v>
      </c>
      <c r="L133" s="9"/>
      <c r="M133" s="9">
        <v>80</v>
      </c>
      <c r="N133" s="9">
        <v>2700</v>
      </c>
      <c r="O133" s="298"/>
      <c r="P133" s="9">
        <v>1500</v>
      </c>
      <c r="Q133" s="24">
        <f t="shared" si="39"/>
        <v>1275</v>
      </c>
      <c r="R133" s="119">
        <f t="shared" si="48"/>
        <v>4.7965499999999999</v>
      </c>
      <c r="S133" s="18">
        <f t="shared" si="40"/>
        <v>4.5441000000000003</v>
      </c>
      <c r="T133" s="11">
        <v>980</v>
      </c>
      <c r="U133" s="9">
        <v>1000</v>
      </c>
      <c r="V133" s="9">
        <v>0.97599999999999998</v>
      </c>
      <c r="W133" s="24">
        <f t="shared" si="49"/>
        <v>1464</v>
      </c>
      <c r="X133" s="9">
        <v>10.199999999999999</v>
      </c>
      <c r="Y133" s="9">
        <v>298</v>
      </c>
      <c r="Z133" s="9">
        <v>25</v>
      </c>
      <c r="AA133" s="9">
        <v>25</v>
      </c>
      <c r="AB133" s="12">
        <v>6.2</v>
      </c>
      <c r="AC133" s="15">
        <v>4.0999999999999996</v>
      </c>
      <c r="AD133" s="200">
        <v>-25</v>
      </c>
      <c r="AE133" s="200">
        <v>-25</v>
      </c>
      <c r="AF133" s="200">
        <v>-24</v>
      </c>
      <c r="AG133" s="200">
        <v>-26</v>
      </c>
      <c r="AH133" s="241">
        <f t="shared" si="60"/>
        <v>-100</v>
      </c>
      <c r="AI133" s="239">
        <f t="shared" si="61"/>
        <v>1</v>
      </c>
      <c r="AJ133" s="9">
        <v>100</v>
      </c>
      <c r="AK133" s="9">
        <v>100</v>
      </c>
      <c r="AL133" s="9">
        <v>100</v>
      </c>
      <c r="AM133" s="9">
        <v>100</v>
      </c>
      <c r="AN133" s="9">
        <v>2</v>
      </c>
      <c r="AO133" s="9">
        <v>20</v>
      </c>
      <c r="AP133" s="11">
        <v>1834</v>
      </c>
      <c r="AQ133" s="15">
        <v>1834</v>
      </c>
      <c r="AR133" s="24">
        <f t="shared" si="63"/>
        <v>0</v>
      </c>
      <c r="AS133" s="271">
        <f t="shared" si="50"/>
        <v>0</v>
      </c>
      <c r="AT133" s="9">
        <v>81</v>
      </c>
      <c r="AU133" s="9">
        <v>80</v>
      </c>
      <c r="AV133" s="15">
        <v>4.5</v>
      </c>
      <c r="AW133" s="9">
        <v>659</v>
      </c>
      <c r="AX133" s="9">
        <v>1126</v>
      </c>
      <c r="AY133" s="10">
        <v>37</v>
      </c>
      <c r="AZ133" s="11">
        <v>241</v>
      </c>
      <c r="BA133" s="10">
        <v>39</v>
      </c>
      <c r="BB133" s="11">
        <v>0</v>
      </c>
      <c r="BC133" s="12">
        <v>0</v>
      </c>
      <c r="BD133" s="11">
        <v>4966</v>
      </c>
      <c r="BE133" s="9">
        <v>30</v>
      </c>
      <c r="BF133" s="9">
        <v>27</v>
      </c>
      <c r="BG133" s="9">
        <v>2</v>
      </c>
      <c r="BH133" s="12">
        <v>97</v>
      </c>
      <c r="BI133" s="11">
        <v>700</v>
      </c>
      <c r="BJ133" s="15">
        <v>119</v>
      </c>
      <c r="BK133" s="9">
        <v>1637</v>
      </c>
      <c r="BL133" s="9">
        <v>163</v>
      </c>
      <c r="BM133" s="10">
        <v>97</v>
      </c>
      <c r="BN133" s="11">
        <v>489</v>
      </c>
      <c r="BO133" s="9">
        <v>1680</v>
      </c>
      <c r="BP133" s="10">
        <v>237</v>
      </c>
      <c r="BQ133" s="11">
        <v>479</v>
      </c>
      <c r="BR133" s="9">
        <v>1650</v>
      </c>
      <c r="BS133" s="10">
        <v>200</v>
      </c>
      <c r="BT133" s="14">
        <v>1500</v>
      </c>
      <c r="BU133" s="279">
        <v>597</v>
      </c>
      <c r="BV133" s="273">
        <f t="shared" si="51"/>
        <v>0.96799999999999997</v>
      </c>
      <c r="BW133" s="273">
        <f t="shared" si="52"/>
        <v>0.89743589743589747</v>
      </c>
      <c r="BX133" s="283">
        <f t="shared" si="53"/>
        <v>0.51891356938640865</v>
      </c>
      <c r="BY133" s="283">
        <f t="shared" si="54"/>
        <v>0.48108643061359141</v>
      </c>
      <c r="BZ133" s="11">
        <v>2.9</v>
      </c>
      <c r="CA133" s="9">
        <v>3</v>
      </c>
      <c r="CB133" s="9">
        <v>28</v>
      </c>
      <c r="CC133" s="12"/>
      <c r="CD133" s="15" t="s">
        <v>163</v>
      </c>
      <c r="CE133" s="15">
        <v>60</v>
      </c>
      <c r="CF133" s="9">
        <f t="shared" si="55"/>
        <v>15.6</v>
      </c>
      <c r="CG133" s="9">
        <f t="shared" si="56"/>
        <v>5070</v>
      </c>
      <c r="CH133" s="9">
        <f t="shared" si="62"/>
        <v>7.8</v>
      </c>
      <c r="CI133" s="9">
        <v>50</v>
      </c>
      <c r="CJ133" s="296">
        <f t="shared" si="57"/>
        <v>1.5384615384615385</v>
      </c>
      <c r="CK133" s="11" t="s">
        <v>165</v>
      </c>
      <c r="CL133" s="15">
        <v>40</v>
      </c>
      <c r="CM133" s="9">
        <v>49</v>
      </c>
      <c r="CN133" s="10">
        <v>109</v>
      </c>
      <c r="CO133" s="10">
        <f t="shared" si="64"/>
        <v>5070</v>
      </c>
      <c r="CP133" s="10">
        <f t="shared" si="65"/>
        <v>53.41</v>
      </c>
      <c r="CQ133" s="191">
        <f t="shared" si="66"/>
        <v>10.534516765285995</v>
      </c>
      <c r="CR133" s="16">
        <v>40</v>
      </c>
      <c r="CS133" s="16">
        <v>2.1</v>
      </c>
      <c r="CT133" s="16">
        <v>200</v>
      </c>
      <c r="CU133" s="14">
        <v>17</v>
      </c>
      <c r="CV133" s="14">
        <v>50</v>
      </c>
      <c r="CW133" s="14">
        <v>0</v>
      </c>
      <c r="CX133" s="11" t="s">
        <v>203</v>
      </c>
      <c r="CY133" s="10">
        <v>250</v>
      </c>
      <c r="CZ133" s="213">
        <f t="shared" si="41"/>
        <v>52.120795154850882</v>
      </c>
      <c r="DA133" s="213">
        <f t="shared" si="42"/>
        <v>55.016394885675929</v>
      </c>
      <c r="DB133" s="11"/>
      <c r="DC133" s="10"/>
      <c r="DD133" s="11" t="s">
        <v>168</v>
      </c>
      <c r="DE133" s="10">
        <v>16</v>
      </c>
      <c r="DF133" s="16">
        <v>25</v>
      </c>
      <c r="DG133" s="11" t="s">
        <v>185</v>
      </c>
      <c r="DH133" s="10">
        <v>2.7</v>
      </c>
      <c r="DI133" s="16">
        <v>20</v>
      </c>
      <c r="DJ133" s="11"/>
      <c r="DK133" s="9"/>
      <c r="DL133" s="213">
        <f t="shared" si="58"/>
        <v>0</v>
      </c>
      <c r="DM133" s="213">
        <f t="shared" si="43"/>
        <v>0</v>
      </c>
      <c r="DN133" s="304"/>
      <c r="DO133" s="213"/>
      <c r="DP133" s="11"/>
      <c r="DQ133" s="10"/>
      <c r="DR133" s="11"/>
      <c r="DS133" s="10"/>
      <c r="DT133" s="158"/>
      <c r="DU133" s="159"/>
      <c r="DV133" s="158"/>
      <c r="DW133" s="160"/>
      <c r="DX133" s="351">
        <f t="shared" si="59"/>
        <v>437</v>
      </c>
      <c r="DY133" s="352">
        <f t="shared" si="44"/>
        <v>91.107149930679341</v>
      </c>
      <c r="DZ133" s="241">
        <f t="shared" si="45"/>
        <v>96.168658260161521</v>
      </c>
      <c r="EA133" s="9">
        <v>5.13</v>
      </c>
      <c r="EB133" s="20">
        <f t="shared" si="46"/>
        <v>1.0695187165775402</v>
      </c>
      <c r="EC133" s="353">
        <f t="shared" si="47"/>
        <v>1.1289364230540699</v>
      </c>
      <c r="ED133" s="12">
        <v>350</v>
      </c>
      <c r="EE133" s="120"/>
    </row>
    <row r="134" spans="1:135" s="121" customFormat="1" ht="20.100000000000001" hidden="1" customHeight="1">
      <c r="A134" s="162">
        <v>42247</v>
      </c>
      <c r="B134" s="229"/>
      <c r="C134" s="15">
        <v>4</v>
      </c>
      <c r="D134" s="9"/>
      <c r="E134" s="9"/>
      <c r="F134" s="9"/>
      <c r="G134" s="12"/>
      <c r="H134" s="11"/>
      <c r="I134" s="9"/>
      <c r="J134" s="9"/>
      <c r="K134" s="20"/>
      <c r="L134" s="9"/>
      <c r="M134" s="9"/>
      <c r="N134" s="9"/>
      <c r="O134" s="298"/>
      <c r="P134" s="9"/>
      <c r="Q134" s="24">
        <f t="shared" si="39"/>
        <v>0</v>
      </c>
      <c r="R134" s="119">
        <f t="shared" si="48"/>
        <v>0</v>
      </c>
      <c r="S134" s="18">
        <f t="shared" si="40"/>
        <v>0</v>
      </c>
      <c r="T134" s="11"/>
      <c r="U134" s="9"/>
      <c r="V134" s="9"/>
      <c r="W134" s="24">
        <f t="shared" si="49"/>
        <v>0</v>
      </c>
      <c r="X134" s="9"/>
      <c r="Y134" s="9"/>
      <c r="Z134" s="9"/>
      <c r="AA134" s="9"/>
      <c r="AB134" s="12"/>
      <c r="AC134" s="15"/>
      <c r="AD134" s="200"/>
      <c r="AE134" s="200"/>
      <c r="AF134" s="200"/>
      <c r="AG134" s="200"/>
      <c r="AH134" s="241">
        <f t="shared" si="60"/>
        <v>0</v>
      </c>
      <c r="AI134" s="239" t="e">
        <f t="shared" si="61"/>
        <v>#DIV/0!</v>
      </c>
      <c r="AJ134" s="9"/>
      <c r="AK134" s="9"/>
      <c r="AL134" s="9"/>
      <c r="AM134" s="9"/>
      <c r="AN134" s="9"/>
      <c r="AO134" s="9"/>
      <c r="AP134" s="11"/>
      <c r="AQ134" s="15"/>
      <c r="AR134" s="24">
        <f t="shared" si="63"/>
        <v>0</v>
      </c>
      <c r="AS134" s="271" t="e">
        <f t="shared" si="50"/>
        <v>#DIV/0!</v>
      </c>
      <c r="AT134" s="9"/>
      <c r="AU134" s="9"/>
      <c r="AV134" s="15"/>
      <c r="AW134" s="9"/>
      <c r="AX134" s="9"/>
      <c r="AY134" s="10"/>
      <c r="AZ134" s="11"/>
      <c r="BA134" s="10"/>
      <c r="BB134" s="11"/>
      <c r="BC134" s="12"/>
      <c r="BD134" s="11"/>
      <c r="BE134" s="9"/>
      <c r="BF134" s="9"/>
      <c r="BG134" s="9"/>
      <c r="BH134" s="12"/>
      <c r="BI134" s="11"/>
      <c r="BJ134" s="15"/>
      <c r="BK134" s="9"/>
      <c r="BL134" s="9"/>
      <c r="BM134" s="10"/>
      <c r="BN134" s="11"/>
      <c r="BO134" s="9"/>
      <c r="BP134" s="10"/>
      <c r="BQ134" s="11"/>
      <c r="BR134" s="9"/>
      <c r="BS134" s="10"/>
      <c r="BT134" s="14"/>
      <c r="BU134" s="279"/>
      <c r="BV134" s="273">
        <f t="shared" si="51"/>
        <v>0</v>
      </c>
      <c r="BW134" s="273">
        <f t="shared" si="52"/>
        <v>0</v>
      </c>
      <c r="BX134" s="283" t="e">
        <f t="shared" si="53"/>
        <v>#DIV/0!</v>
      </c>
      <c r="BY134" s="283" t="e">
        <f t="shared" si="54"/>
        <v>#DIV/0!</v>
      </c>
      <c r="BZ134" s="11"/>
      <c r="CA134" s="9"/>
      <c r="CB134" s="9"/>
      <c r="CC134" s="12"/>
      <c r="CD134" s="15"/>
      <c r="CE134" s="15"/>
      <c r="CF134" s="9" t="e">
        <f t="shared" si="55"/>
        <v>#N/A</v>
      </c>
      <c r="CG134" s="9">
        <f t="shared" si="56"/>
        <v>0</v>
      </c>
      <c r="CH134" s="9" t="e">
        <f t="shared" si="62"/>
        <v>#N/A</v>
      </c>
      <c r="CI134" s="9"/>
      <c r="CJ134" s="296" t="e">
        <f t="shared" si="57"/>
        <v>#N/A</v>
      </c>
      <c r="CK134" s="11"/>
      <c r="CL134" s="15"/>
      <c r="CM134" s="9"/>
      <c r="CN134" s="10">
        <v>109</v>
      </c>
      <c r="CO134" s="10">
        <f t="shared" si="64"/>
        <v>0</v>
      </c>
      <c r="CP134" s="10">
        <f t="shared" si="65"/>
        <v>0</v>
      </c>
      <c r="CQ134" s="191" t="e">
        <f t="shared" si="66"/>
        <v>#DIV/0!</v>
      </c>
      <c r="CR134" s="16"/>
      <c r="CS134" s="16"/>
      <c r="CT134" s="16"/>
      <c r="CU134" s="14"/>
      <c r="CV134" s="14"/>
      <c r="CW134" s="14"/>
      <c r="CX134" s="11"/>
      <c r="CY134" s="10"/>
      <c r="CZ134" s="213" t="e">
        <f t="shared" si="41"/>
        <v>#DIV/0!</v>
      </c>
      <c r="DA134" s="213" t="e">
        <f t="shared" si="42"/>
        <v>#DIV/0!</v>
      </c>
      <c r="DB134" s="11"/>
      <c r="DC134" s="10"/>
      <c r="DD134" s="11"/>
      <c r="DE134" s="10"/>
      <c r="DF134" s="16"/>
      <c r="DG134" s="11"/>
      <c r="DH134" s="10"/>
      <c r="DI134" s="16"/>
      <c r="DJ134" s="11"/>
      <c r="DK134" s="9"/>
      <c r="DL134" s="213" t="e">
        <f t="shared" si="58"/>
        <v>#DIV/0!</v>
      </c>
      <c r="DM134" s="213" t="e">
        <f t="shared" si="43"/>
        <v>#DIV/0!</v>
      </c>
      <c r="DN134" s="304"/>
      <c r="DO134" s="213"/>
      <c r="DP134" s="11"/>
      <c r="DQ134" s="10"/>
      <c r="DR134" s="11"/>
      <c r="DS134" s="10"/>
      <c r="DT134" s="158"/>
      <c r="DU134" s="159"/>
      <c r="DV134" s="158"/>
      <c r="DW134" s="160"/>
      <c r="DX134" s="351">
        <f t="shared" si="59"/>
        <v>0</v>
      </c>
      <c r="DY134" s="352" t="e">
        <f t="shared" si="44"/>
        <v>#DIV/0!</v>
      </c>
      <c r="DZ134" s="241" t="e">
        <f t="shared" si="45"/>
        <v>#DIV/0!</v>
      </c>
      <c r="EA134" s="9"/>
      <c r="EB134" s="20" t="e">
        <f t="shared" si="46"/>
        <v>#DIV/0!</v>
      </c>
      <c r="EC134" s="353" t="e">
        <f t="shared" si="47"/>
        <v>#DIV/0!</v>
      </c>
      <c r="ED134" s="12"/>
      <c r="EE134" s="120"/>
    </row>
    <row r="151" spans="1:127" ht="19.5" thickBot="1">
      <c r="B151" s="439"/>
    </row>
    <row r="152" spans="1:127" ht="19.5" outlineLevel="2" thickBot="1">
      <c r="A152" s="438">
        <f ca="1">TODAY()</f>
        <v>42428</v>
      </c>
      <c r="B152" s="440">
        <f ca="1">--TEXT(NOW(),"чч:мм:сс")</f>
        <v>0.15847222222222221</v>
      </c>
      <c r="C152" s="434"/>
      <c r="D152" s="421"/>
      <c r="E152" s="422"/>
      <c r="F152" s="422"/>
      <c r="G152" s="423"/>
      <c r="H152" s="122"/>
      <c r="I152" s="123"/>
      <c r="J152" s="123"/>
      <c r="K152" s="128"/>
      <c r="L152" s="123"/>
      <c r="M152" s="123"/>
      <c r="N152" s="123"/>
      <c r="O152" s="123"/>
      <c r="P152" s="123"/>
      <c r="Q152" s="123"/>
      <c r="R152" s="129"/>
      <c r="S152" s="125"/>
      <c r="T152" s="122"/>
      <c r="U152" s="123"/>
      <c r="V152" s="126"/>
      <c r="W152" s="123"/>
      <c r="X152" s="128"/>
      <c r="Y152" s="123"/>
      <c r="Z152" s="123"/>
      <c r="AA152" s="123"/>
      <c r="AB152" s="124"/>
      <c r="AC152" s="127"/>
      <c r="AD152" s="201"/>
      <c r="AE152" s="201"/>
      <c r="AF152" s="201"/>
      <c r="AG152" s="201"/>
      <c r="AH152" s="201"/>
      <c r="AI152" s="234"/>
      <c r="AJ152" s="123"/>
      <c r="AK152" s="123"/>
      <c r="AL152" s="123"/>
      <c r="AM152" s="123"/>
      <c r="AN152" s="129"/>
      <c r="AO152" s="124"/>
      <c r="AP152" s="122"/>
      <c r="AQ152" s="127"/>
      <c r="AR152" s="123"/>
      <c r="AS152" s="123"/>
      <c r="AT152" s="123"/>
      <c r="AU152" s="123"/>
      <c r="AV152" s="251"/>
      <c r="AW152" s="123"/>
      <c r="AX152" s="123"/>
      <c r="AY152" s="129"/>
      <c r="AZ152" s="122"/>
      <c r="BA152" s="129"/>
      <c r="BB152" s="130"/>
      <c r="BC152" s="131"/>
      <c r="BD152" s="130"/>
      <c r="BE152" s="132"/>
      <c r="BF152" s="132"/>
      <c r="BG152" s="123"/>
      <c r="BH152" s="124"/>
      <c r="BI152" s="122"/>
      <c r="BJ152" s="123"/>
      <c r="BK152" s="123"/>
      <c r="BL152" s="123"/>
      <c r="BM152" s="129"/>
      <c r="BN152" s="122"/>
      <c r="BO152" s="123"/>
      <c r="BP152" s="129"/>
      <c r="BQ152" s="122"/>
      <c r="BR152" s="123"/>
      <c r="BS152" s="129"/>
      <c r="BT152" s="135"/>
      <c r="BU152" s="280"/>
      <c r="BV152" s="246"/>
      <c r="BW152" s="246"/>
      <c r="BX152" s="133"/>
      <c r="BY152" s="133"/>
      <c r="BZ152" s="122"/>
      <c r="CA152" s="123"/>
      <c r="CB152" s="123"/>
      <c r="CC152" s="124"/>
      <c r="CD152" s="127"/>
      <c r="CE152" s="127"/>
      <c r="CF152" s="123"/>
      <c r="CG152" s="123"/>
      <c r="CH152" s="123"/>
      <c r="CI152" s="123"/>
      <c r="CJ152" s="134"/>
      <c r="CK152" s="122"/>
      <c r="CL152" s="127"/>
      <c r="CM152" s="123"/>
      <c r="CN152" s="129"/>
      <c r="CO152" s="129"/>
      <c r="CP152" s="129"/>
      <c r="CQ152" s="134"/>
      <c r="CR152" s="133"/>
      <c r="CS152" s="133"/>
      <c r="CT152" s="133"/>
      <c r="CU152" s="135"/>
      <c r="CV152" s="280"/>
      <c r="CW152" s="135"/>
      <c r="CX152" s="122"/>
      <c r="CY152" s="129"/>
      <c r="CZ152" s="214"/>
      <c r="DA152" s="129"/>
      <c r="DB152" s="122"/>
      <c r="DC152" s="129"/>
      <c r="DD152" s="122"/>
      <c r="DE152" s="129"/>
      <c r="DF152" s="133"/>
      <c r="DG152" s="122"/>
      <c r="DH152" s="129"/>
      <c r="DI152" s="133"/>
      <c r="DJ152" s="122"/>
      <c r="DK152" s="123"/>
      <c r="DL152" s="214"/>
      <c r="DM152" s="134"/>
      <c r="DN152" s="305"/>
      <c r="DO152" s="134"/>
      <c r="DP152" s="122"/>
      <c r="DQ152" s="129"/>
      <c r="DR152" s="122"/>
      <c r="DS152" s="129"/>
      <c r="DT152" s="122"/>
      <c r="DU152" s="129"/>
      <c r="DV152" s="122"/>
      <c r="DW152" s="124"/>
    </row>
    <row r="153" spans="1:127" ht="19.5" outlineLevel="2">
      <c r="A153" s="133"/>
      <c r="B153" s="441">
        <v>0.33333333333333331</v>
      </c>
      <c r="C153" s="436">
        <v>1</v>
      </c>
      <c r="D153" s="426" t="s">
        <v>134</v>
      </c>
      <c r="E153" s="427" t="s">
        <v>138</v>
      </c>
      <c r="F153" s="427" t="s">
        <v>138</v>
      </c>
      <c r="G153" s="428" t="s">
        <v>261</v>
      </c>
      <c r="H153" s="122" t="s">
        <v>172</v>
      </c>
      <c r="I153" s="123"/>
      <c r="J153" s="123"/>
      <c r="K153" s="128"/>
      <c r="L153" s="118" t="s">
        <v>190</v>
      </c>
      <c r="M153" s="118">
        <v>84</v>
      </c>
      <c r="N153" s="123"/>
      <c r="O153" s="299" t="s">
        <v>239</v>
      </c>
      <c r="P153" s="123"/>
      <c r="Q153" s="123"/>
      <c r="R153" s="129"/>
      <c r="S153" s="125"/>
      <c r="T153" s="122"/>
      <c r="U153" s="123"/>
      <c r="V153" s="126"/>
      <c r="W153" s="123"/>
      <c r="X153" s="128"/>
      <c r="Y153" s="123"/>
      <c r="Z153" s="123"/>
      <c r="AA153" s="123"/>
      <c r="AB153" s="124"/>
      <c r="AC153" s="127"/>
      <c r="AD153" s="201"/>
      <c r="AE153" s="201"/>
      <c r="AF153" s="201"/>
      <c r="AG153" s="201"/>
      <c r="AH153" s="201"/>
      <c r="AI153" s="234"/>
      <c r="AJ153" s="123"/>
      <c r="AK153" s="123"/>
      <c r="AL153" s="123"/>
      <c r="AM153" s="123"/>
      <c r="AN153" s="129"/>
      <c r="AO153" s="124"/>
      <c r="AP153" s="122"/>
      <c r="AQ153" s="127"/>
      <c r="AR153" s="123"/>
      <c r="AS153" s="123"/>
      <c r="AT153" s="123"/>
      <c r="AU153" s="123"/>
      <c r="AV153" s="251"/>
      <c r="AW153" s="123"/>
      <c r="AX153" s="123"/>
      <c r="AY153" s="129"/>
      <c r="AZ153" s="122"/>
      <c r="BA153" s="129"/>
      <c r="BB153" s="130"/>
      <c r="BC153" s="131"/>
      <c r="BD153" s="130"/>
      <c r="BE153" s="132"/>
      <c r="BF153" s="132"/>
      <c r="BG153" s="123"/>
      <c r="BH153" s="124"/>
      <c r="BI153" s="122"/>
      <c r="BJ153" s="123"/>
      <c r="BK153" s="123"/>
      <c r="BL153" s="123"/>
      <c r="BM153" s="129"/>
      <c r="BN153" s="122"/>
      <c r="BO153" s="123"/>
      <c r="BP153" s="129"/>
      <c r="BQ153" s="122"/>
      <c r="BR153" s="123"/>
      <c r="BS153" s="129"/>
      <c r="BT153" s="135"/>
      <c r="BU153" s="280"/>
      <c r="BV153" s="246"/>
      <c r="BW153" s="246"/>
      <c r="BX153" s="133"/>
      <c r="BY153" s="133"/>
      <c r="BZ153" s="122"/>
      <c r="CA153" s="123"/>
      <c r="CB153" s="123"/>
      <c r="CC153" s="124"/>
      <c r="CD153" s="127" t="s">
        <v>163</v>
      </c>
      <c r="CE153" s="127"/>
      <c r="CF153" s="123">
        <v>15.6</v>
      </c>
      <c r="CG153" s="123"/>
      <c r="CH153" s="123"/>
      <c r="CI153" s="123"/>
      <c r="CJ153" s="134"/>
      <c r="CK153" s="122" t="s">
        <v>165</v>
      </c>
      <c r="CL153" s="127"/>
      <c r="CM153" s="123"/>
      <c r="CN153" s="129"/>
      <c r="CO153" s="129"/>
      <c r="CP153" s="129"/>
      <c r="CQ153" s="134"/>
      <c r="CR153" s="133"/>
      <c r="CS153" s="133"/>
      <c r="CT153" s="133"/>
      <c r="CU153" s="135"/>
      <c r="CV153" s="280"/>
      <c r="CW153" s="135"/>
      <c r="CX153" s="122" t="s">
        <v>202</v>
      </c>
      <c r="CY153" s="129"/>
      <c r="CZ153" s="214"/>
      <c r="DA153" s="129"/>
      <c r="DB153" s="122" t="s">
        <v>167</v>
      </c>
      <c r="DC153" s="129"/>
      <c r="DD153" s="122" t="s">
        <v>168</v>
      </c>
      <c r="DE153" s="129"/>
      <c r="DF153" s="133"/>
      <c r="DG153" s="122" t="s">
        <v>184</v>
      </c>
      <c r="DH153" s="129"/>
      <c r="DI153" s="133"/>
      <c r="DJ153" s="122" t="s">
        <v>171</v>
      </c>
      <c r="DK153" s="123"/>
      <c r="DL153" s="214"/>
      <c r="DM153" s="134"/>
      <c r="DN153" s="305"/>
      <c r="DO153" s="134"/>
      <c r="DP153" s="122"/>
      <c r="DQ153" s="129"/>
      <c r="DR153" s="122"/>
      <c r="DS153" s="129"/>
      <c r="DT153" s="122"/>
      <c r="DU153" s="129"/>
      <c r="DV153" s="122"/>
      <c r="DW153" s="124"/>
    </row>
    <row r="154" spans="1:127" outlineLevel="2">
      <c r="A154" s="133"/>
      <c r="B154" s="441">
        <v>0.34375</v>
      </c>
      <c r="C154" s="135">
        <v>2</v>
      </c>
      <c r="D154" s="429" t="s">
        <v>135</v>
      </c>
      <c r="E154" s="139" t="s">
        <v>134</v>
      </c>
      <c r="F154" s="140" t="s">
        <v>140</v>
      </c>
      <c r="G154" s="141" t="s">
        <v>144</v>
      </c>
      <c r="H154" s="122" t="s">
        <v>177</v>
      </c>
      <c r="I154" s="123"/>
      <c r="J154" s="123"/>
      <c r="K154" s="128"/>
      <c r="L154" s="118" t="s">
        <v>191</v>
      </c>
      <c r="M154" s="118">
        <v>80</v>
      </c>
      <c r="N154" s="123"/>
      <c r="O154" s="123"/>
      <c r="P154" s="123"/>
      <c r="Q154" s="123"/>
      <c r="R154" s="129"/>
      <c r="S154" s="125"/>
      <c r="T154" s="122"/>
      <c r="U154" s="123"/>
      <c r="V154" s="126"/>
      <c r="W154" s="123"/>
      <c r="X154" s="128"/>
      <c r="Y154" s="123"/>
      <c r="Z154" s="123"/>
      <c r="AA154" s="123"/>
      <c r="AB154" s="124"/>
      <c r="AC154" s="127"/>
      <c r="AD154" s="201"/>
      <c r="AE154" s="201"/>
      <c r="AF154" s="201"/>
      <c r="AG154" s="201"/>
      <c r="AH154" s="201"/>
      <c r="AI154" s="234"/>
      <c r="AJ154" s="123"/>
      <c r="AK154" s="123"/>
      <c r="AL154" s="123"/>
      <c r="AM154" s="123"/>
      <c r="AN154" s="129"/>
      <c r="AO154" s="124"/>
      <c r="AP154" s="122"/>
      <c r="AQ154" s="127"/>
      <c r="AR154" s="123"/>
      <c r="AS154" s="123"/>
      <c r="AT154" s="123"/>
      <c r="AU154" s="123"/>
      <c r="AV154" s="251"/>
      <c r="AW154" s="123"/>
      <c r="AX154" s="123"/>
      <c r="AY154" s="129"/>
      <c r="AZ154" s="122"/>
      <c r="BA154" s="129"/>
      <c r="BB154" s="130"/>
      <c r="BC154" s="131"/>
      <c r="BD154" s="130"/>
      <c r="BE154" s="132"/>
      <c r="BF154" s="132"/>
      <c r="BG154" s="123"/>
      <c r="BH154" s="124"/>
      <c r="BI154" s="122"/>
      <c r="BJ154" s="123"/>
      <c r="BK154" s="123"/>
      <c r="BL154" s="123"/>
      <c r="BM154" s="129"/>
      <c r="BN154" s="122"/>
      <c r="BO154" s="123"/>
      <c r="BP154" s="129"/>
      <c r="BQ154" s="122"/>
      <c r="BR154" s="123"/>
      <c r="BS154" s="129"/>
      <c r="BT154" s="135"/>
      <c r="BU154" s="280"/>
      <c r="BV154" s="246"/>
      <c r="BW154" s="246"/>
      <c r="BX154" s="133"/>
      <c r="BY154" s="133"/>
      <c r="BZ154" s="122"/>
      <c r="CA154" s="123"/>
      <c r="CB154" s="123"/>
      <c r="CC154" s="124"/>
      <c r="CD154" s="127" t="s">
        <v>164</v>
      </c>
      <c r="CE154" s="127"/>
      <c r="CF154" s="123">
        <v>16.64</v>
      </c>
      <c r="CG154" s="123"/>
      <c r="CH154" s="123"/>
      <c r="CI154" s="123"/>
      <c r="CJ154" s="134"/>
      <c r="CK154" s="122" t="s">
        <v>166</v>
      </c>
      <c r="CL154" s="127"/>
      <c r="CM154" s="123"/>
      <c r="CN154" s="129"/>
      <c r="CO154" s="129"/>
      <c r="CP154" s="129"/>
      <c r="CQ154" s="134"/>
      <c r="CR154" s="133"/>
      <c r="CS154" s="133"/>
      <c r="CT154" s="133"/>
      <c r="CU154" s="135"/>
      <c r="CV154" s="280"/>
      <c r="CW154" s="135"/>
      <c r="CX154" s="122" t="s">
        <v>203</v>
      </c>
      <c r="CY154" s="129"/>
      <c r="CZ154" s="214"/>
      <c r="DA154" s="129"/>
      <c r="DB154" s="122"/>
      <c r="DC154" s="129"/>
      <c r="DD154" s="122"/>
      <c r="DE154" s="129"/>
      <c r="DF154" s="133"/>
      <c r="DG154" s="122" t="s">
        <v>185</v>
      </c>
      <c r="DH154" s="129"/>
      <c r="DI154" s="133"/>
      <c r="DJ154" s="122" t="s">
        <v>169</v>
      </c>
      <c r="DK154" s="123"/>
      <c r="DL154" s="214"/>
      <c r="DM154" s="134"/>
      <c r="DN154" s="305"/>
      <c r="DO154" s="134"/>
      <c r="DP154" s="122"/>
      <c r="DQ154" s="129"/>
      <c r="DR154" s="122"/>
      <c r="DS154" s="129"/>
      <c r="DT154" s="122"/>
      <c r="DU154" s="129"/>
      <c r="DV154" s="122"/>
      <c r="DW154" s="124"/>
    </row>
    <row r="155" spans="1:127" outlineLevel="2">
      <c r="A155" s="133" t="s">
        <v>218</v>
      </c>
      <c r="B155" s="441">
        <v>0.35416666666666669</v>
      </c>
      <c r="C155" s="135">
        <v>3</v>
      </c>
      <c r="D155" s="429" t="s">
        <v>130</v>
      </c>
      <c r="E155" s="140" t="s">
        <v>135</v>
      </c>
      <c r="F155" s="140" t="s">
        <v>144</v>
      </c>
      <c r="G155" s="141" t="s">
        <v>147</v>
      </c>
      <c r="H155" s="122" t="s">
        <v>173</v>
      </c>
      <c r="I155" s="123"/>
      <c r="J155" s="123"/>
      <c r="K155" s="128"/>
      <c r="L155" s="118" t="s">
        <v>192</v>
      </c>
      <c r="M155" s="118">
        <v>75</v>
      </c>
      <c r="N155" s="123"/>
      <c r="O155" s="123"/>
      <c r="P155" s="123"/>
      <c r="Q155" s="123"/>
      <c r="R155" s="129"/>
      <c r="S155" s="125"/>
      <c r="T155" s="122"/>
      <c r="U155" s="123"/>
      <c r="V155" s="126"/>
      <c r="W155" s="123"/>
      <c r="X155" s="128"/>
      <c r="Y155" s="123"/>
      <c r="Z155" s="123"/>
      <c r="AA155" s="123"/>
      <c r="AB155" s="124"/>
      <c r="AC155" s="127"/>
      <c r="AD155" s="201"/>
      <c r="AE155" s="201"/>
      <c r="AF155" s="201"/>
      <c r="AG155" s="201"/>
      <c r="AH155" s="201"/>
      <c r="AI155" s="234"/>
      <c r="AJ155" s="123"/>
      <c r="AK155" s="123"/>
      <c r="AL155" s="123"/>
      <c r="AM155" s="123"/>
      <c r="AN155" s="129"/>
      <c r="AO155" s="124"/>
      <c r="AP155" s="122"/>
      <c r="AQ155" s="127"/>
      <c r="AR155" s="123"/>
      <c r="AS155" s="123"/>
      <c r="AT155" s="123"/>
      <c r="AU155" s="123"/>
      <c r="AV155" s="251"/>
      <c r="AW155" s="123"/>
      <c r="AX155" s="123"/>
      <c r="AY155" s="129"/>
      <c r="AZ155" s="122"/>
      <c r="BA155" s="129"/>
      <c r="BB155" s="130"/>
      <c r="BC155" s="131"/>
      <c r="BD155" s="130"/>
      <c r="BE155" s="132"/>
      <c r="BF155" s="132"/>
      <c r="BG155" s="123"/>
      <c r="BH155" s="124"/>
      <c r="BI155" s="122"/>
      <c r="BJ155" s="123"/>
      <c r="BK155" s="123"/>
      <c r="BL155" s="123"/>
      <c r="BM155" s="129"/>
      <c r="BN155" s="122"/>
      <c r="BO155" s="123"/>
      <c r="BP155" s="129"/>
      <c r="BQ155" s="122"/>
      <c r="BR155" s="123"/>
      <c r="BS155" s="129"/>
      <c r="BT155" s="135"/>
      <c r="BU155" s="280"/>
      <c r="BV155" s="246"/>
      <c r="BW155" s="246"/>
      <c r="BX155" s="133"/>
      <c r="BY155" s="133"/>
      <c r="BZ155" s="122"/>
      <c r="CA155" s="123"/>
      <c r="CB155" s="123"/>
      <c r="CC155" s="124"/>
      <c r="CD155" s="127"/>
      <c r="CE155" s="127"/>
      <c r="CF155" s="123"/>
      <c r="CG155" s="123"/>
      <c r="CH155" s="123"/>
      <c r="CI155" s="123"/>
      <c r="CJ155" s="134"/>
      <c r="CK155" s="122"/>
      <c r="CL155" s="127"/>
      <c r="CM155" s="123"/>
      <c r="CN155" s="129"/>
      <c r="CO155" s="129"/>
      <c r="CP155" s="129"/>
      <c r="CQ155" s="134"/>
      <c r="CR155" s="133"/>
      <c r="CS155" s="133"/>
      <c r="CT155" s="133"/>
      <c r="CU155" s="135"/>
      <c r="CV155" s="280"/>
      <c r="CW155" s="135"/>
      <c r="CX155" s="122"/>
      <c r="CY155" s="129"/>
      <c r="CZ155" s="214"/>
      <c r="DA155" s="129"/>
      <c r="DB155" s="122"/>
      <c r="DC155" s="129"/>
      <c r="DD155" s="122"/>
      <c r="DE155" s="129"/>
      <c r="DF155" s="133"/>
      <c r="DG155" s="122" t="s">
        <v>186</v>
      </c>
      <c r="DH155" s="129"/>
      <c r="DI155" s="133"/>
      <c r="DJ155" s="122" t="s">
        <v>170</v>
      </c>
      <c r="DK155" s="123"/>
      <c r="DL155" s="214"/>
      <c r="DM155" s="134"/>
      <c r="DN155" s="305"/>
      <c r="DO155" s="134"/>
      <c r="DP155" s="122"/>
      <c r="DQ155" s="129"/>
      <c r="DR155" s="122"/>
      <c r="DS155" s="129"/>
      <c r="DT155" s="122"/>
      <c r="DU155" s="129"/>
      <c r="DV155" s="122"/>
      <c r="DW155" s="124"/>
    </row>
    <row r="156" spans="1:127" ht="19.5" outlineLevel="2" thickBot="1">
      <c r="A156" s="133"/>
      <c r="B156" s="441">
        <v>0.36458333333333298</v>
      </c>
      <c r="C156" s="437">
        <v>4</v>
      </c>
      <c r="D156" s="429" t="s">
        <v>131</v>
      </c>
      <c r="E156" s="140" t="s">
        <v>136</v>
      </c>
      <c r="F156" s="140" t="s">
        <v>142</v>
      </c>
      <c r="G156" s="141" t="s">
        <v>146</v>
      </c>
      <c r="H156" s="122" t="s">
        <v>174</v>
      </c>
      <c r="I156" s="123"/>
      <c r="J156" s="123"/>
      <c r="K156" s="128"/>
      <c r="L156" s="118" t="s">
        <v>193</v>
      </c>
      <c r="M156" s="118">
        <v>55</v>
      </c>
      <c r="N156" s="123"/>
      <c r="O156" s="123"/>
      <c r="P156" s="123"/>
      <c r="Q156" s="123"/>
      <c r="R156" s="129"/>
      <c r="S156" s="125"/>
      <c r="T156" s="122"/>
      <c r="U156" s="123"/>
      <c r="V156" s="126"/>
      <c r="W156" s="123"/>
      <c r="X156" s="128"/>
      <c r="Y156" s="123"/>
      <c r="Z156" s="123"/>
      <c r="AA156" s="123"/>
      <c r="AB156" s="124"/>
      <c r="AC156" s="127"/>
      <c r="AD156" s="201"/>
      <c r="AE156" s="201"/>
      <c r="AF156" s="201"/>
      <c r="AG156" s="201"/>
      <c r="AH156" s="201"/>
      <c r="AI156" s="234"/>
      <c r="AJ156" s="123"/>
      <c r="AK156" s="123"/>
      <c r="AL156" s="123"/>
      <c r="AM156" s="123"/>
      <c r="AN156" s="129"/>
      <c r="AO156" s="124"/>
      <c r="AP156" s="122"/>
      <c r="AQ156" s="127"/>
      <c r="AR156" s="123"/>
      <c r="AS156" s="123"/>
      <c r="AT156" s="123"/>
      <c r="AU156" s="123"/>
      <c r="AV156" s="251"/>
      <c r="AW156" s="123"/>
      <c r="AX156" s="123"/>
      <c r="AY156" s="129"/>
      <c r="AZ156" s="122"/>
      <c r="BA156" s="129"/>
      <c r="BB156" s="130"/>
      <c r="BC156" s="131"/>
      <c r="BD156" s="130"/>
      <c r="BE156" s="132"/>
      <c r="BF156" s="132"/>
      <c r="BG156" s="123"/>
      <c r="BH156" s="124"/>
      <c r="BI156" s="122"/>
      <c r="BJ156" s="123"/>
      <c r="BK156" s="123"/>
      <c r="BL156" s="123"/>
      <c r="BM156" s="129"/>
      <c r="BN156" s="122"/>
      <c r="BO156" s="123"/>
      <c r="BP156" s="129"/>
      <c r="BQ156" s="122"/>
      <c r="BR156" s="123"/>
      <c r="BS156" s="129"/>
      <c r="BT156" s="135"/>
      <c r="BU156" s="280"/>
      <c r="BV156" s="246"/>
      <c r="BW156" s="246"/>
      <c r="BX156" s="133"/>
      <c r="BY156" s="133"/>
      <c r="BZ156" s="122"/>
      <c r="CA156" s="123"/>
      <c r="CB156" s="123"/>
      <c r="CC156" s="124"/>
      <c r="CD156" s="127"/>
      <c r="CE156" s="127"/>
      <c r="CF156" s="123"/>
      <c r="CG156" s="123"/>
      <c r="CH156" s="123"/>
      <c r="CI156" s="123"/>
      <c r="CJ156" s="134"/>
      <c r="CK156" s="122"/>
      <c r="CL156" s="127"/>
      <c r="CM156" s="123"/>
      <c r="CN156" s="129"/>
      <c r="CO156" s="129"/>
      <c r="CP156" s="129"/>
      <c r="CQ156" s="134"/>
      <c r="CR156" s="133"/>
      <c r="CS156" s="133"/>
      <c r="CT156" s="133"/>
      <c r="CU156" s="135"/>
      <c r="CV156" s="280"/>
      <c r="CW156" s="135"/>
      <c r="CX156" s="122"/>
      <c r="CY156" s="129"/>
      <c r="CZ156" s="214"/>
      <c r="DA156" s="129"/>
      <c r="DB156" s="122"/>
      <c r="DC156" s="129"/>
      <c r="DD156" s="122"/>
      <c r="DE156" s="129"/>
      <c r="DF156" s="133"/>
      <c r="DG156" s="122"/>
      <c r="DH156" s="129"/>
      <c r="DI156" s="133"/>
      <c r="DJ156" s="122"/>
      <c r="DK156" s="123"/>
      <c r="DL156" s="214"/>
      <c r="DM156" s="134"/>
      <c r="DN156" s="305"/>
      <c r="DO156" s="134"/>
      <c r="DP156" s="122"/>
      <c r="DQ156" s="129"/>
      <c r="DR156" s="122"/>
      <c r="DS156" s="129"/>
      <c r="DT156" s="122"/>
      <c r="DU156" s="129"/>
      <c r="DV156" s="122"/>
      <c r="DW156" s="124"/>
    </row>
    <row r="157" spans="1:127" outlineLevel="2">
      <c r="A157" s="133"/>
      <c r="B157" s="441">
        <v>0.375</v>
      </c>
      <c r="C157" s="435"/>
      <c r="D157" s="429" t="s">
        <v>136</v>
      </c>
      <c r="E157" s="140" t="s">
        <v>139</v>
      </c>
      <c r="F157" s="140" t="s">
        <v>145</v>
      </c>
      <c r="G157" s="141" t="s">
        <v>142</v>
      </c>
      <c r="H157" s="122" t="s">
        <v>175</v>
      </c>
      <c r="I157" s="123"/>
      <c r="J157" s="123"/>
      <c r="K157" s="128"/>
      <c r="L157" s="118" t="s">
        <v>194</v>
      </c>
      <c r="M157" s="118"/>
      <c r="N157" s="123"/>
      <c r="O157" s="123"/>
      <c r="P157" s="123"/>
      <c r="Q157" s="123"/>
      <c r="R157" s="129"/>
      <c r="S157" s="125"/>
      <c r="T157" s="122"/>
      <c r="U157" s="123"/>
      <c r="V157" s="126"/>
      <c r="W157" s="123"/>
      <c r="X157" s="128"/>
      <c r="Y157" s="123"/>
      <c r="Z157" s="123"/>
      <c r="AA157" s="123"/>
      <c r="AB157" s="124"/>
      <c r="AC157" s="127"/>
      <c r="AD157" s="201"/>
      <c r="AE157" s="201"/>
      <c r="AF157" s="201"/>
      <c r="AG157" s="201"/>
      <c r="AH157" s="201"/>
      <c r="AI157" s="234"/>
      <c r="AJ157" s="123"/>
      <c r="AK157" s="123"/>
      <c r="AL157" s="123"/>
      <c r="AM157" s="123"/>
      <c r="AN157" s="129"/>
      <c r="AO157" s="124"/>
      <c r="AP157" s="122"/>
      <c r="AQ157" s="127"/>
      <c r="AR157" s="123"/>
      <c r="AS157" s="123"/>
      <c r="AT157" s="123"/>
      <c r="AU157" s="123"/>
      <c r="AV157" s="251"/>
      <c r="AW157" s="123"/>
      <c r="AX157" s="123"/>
      <c r="AY157" s="129"/>
      <c r="AZ157" s="122"/>
      <c r="BA157" s="129"/>
      <c r="BB157" s="130"/>
      <c r="BC157" s="131"/>
      <c r="BD157" s="130"/>
      <c r="BE157" s="132"/>
      <c r="BF157" s="132"/>
      <c r="BG157" s="123"/>
      <c r="BH157" s="124"/>
      <c r="BI157" s="122"/>
      <c r="BJ157" s="123"/>
      <c r="BK157" s="123"/>
      <c r="BL157" s="123"/>
      <c r="BM157" s="129"/>
      <c r="BN157" s="122"/>
      <c r="BO157" s="123"/>
      <c r="BP157" s="129"/>
      <c r="BQ157" s="122"/>
      <c r="BR157" s="123"/>
      <c r="BS157" s="129"/>
      <c r="BT157" s="135"/>
      <c r="BU157" s="280"/>
      <c r="BV157" s="246"/>
      <c r="BW157" s="246"/>
      <c r="BX157" s="133"/>
      <c r="BY157" s="133"/>
      <c r="BZ157" s="122"/>
      <c r="CA157" s="123"/>
      <c r="CB157" s="123"/>
      <c r="CC157" s="124"/>
      <c r="CD157" s="127"/>
      <c r="CE157" s="127"/>
      <c r="CF157" s="123"/>
      <c r="CG157" s="123"/>
      <c r="CH157" s="123"/>
      <c r="CI157" s="123"/>
      <c r="CJ157" s="134"/>
      <c r="CK157" s="122"/>
      <c r="CL157" s="127"/>
      <c r="CM157" s="123"/>
      <c r="CN157" s="129"/>
      <c r="CO157" s="129"/>
      <c r="CP157" s="129"/>
      <c r="CQ157" s="134"/>
      <c r="CR157" s="133"/>
      <c r="CS157" s="133"/>
      <c r="CT157" s="133"/>
      <c r="CU157" s="135"/>
      <c r="CV157" s="280"/>
      <c r="CW157" s="135"/>
      <c r="CX157" s="122"/>
      <c r="CY157" s="129"/>
      <c r="CZ157" s="214"/>
      <c r="DA157" s="129"/>
      <c r="DB157" s="122"/>
      <c r="DC157" s="129"/>
      <c r="DD157" s="122"/>
      <c r="DE157" s="129"/>
      <c r="DF157" s="133"/>
      <c r="DG157" s="122"/>
      <c r="DH157" s="129"/>
      <c r="DI157" s="133"/>
      <c r="DJ157" s="122"/>
      <c r="DK157" s="123"/>
      <c r="DL157" s="214"/>
      <c r="DM157" s="134"/>
      <c r="DN157" s="305"/>
      <c r="DO157" s="134"/>
      <c r="DP157" s="122"/>
      <c r="DQ157" s="129"/>
      <c r="DR157" s="122"/>
      <c r="DS157" s="129"/>
      <c r="DT157" s="122"/>
      <c r="DU157" s="129"/>
      <c r="DV157" s="122"/>
      <c r="DW157" s="124"/>
    </row>
    <row r="158" spans="1:127" outlineLevel="2">
      <c r="A158" s="133"/>
      <c r="B158" s="441">
        <v>0.38541666666666702</v>
      </c>
      <c r="C158" s="280"/>
      <c r="D158" s="429" t="s">
        <v>133</v>
      </c>
      <c r="E158" s="140" t="s">
        <v>137</v>
      </c>
      <c r="F158" s="140" t="s">
        <v>139</v>
      </c>
      <c r="G158" s="141" t="s">
        <v>145</v>
      </c>
      <c r="H158" s="122" t="s">
        <v>176</v>
      </c>
      <c r="I158" s="123"/>
      <c r="J158" s="123"/>
      <c r="K158" s="128"/>
      <c r="L158" s="118" t="s">
        <v>195</v>
      </c>
      <c r="M158" s="118"/>
      <c r="N158" s="123"/>
      <c r="O158" s="123"/>
      <c r="P158" s="123"/>
      <c r="Q158" s="123"/>
      <c r="R158" s="129"/>
      <c r="S158" s="125"/>
      <c r="T158" s="122"/>
      <c r="U158" s="123"/>
      <c r="V158" s="126"/>
      <c r="W158" s="123"/>
      <c r="X158" s="128"/>
      <c r="Y158" s="123"/>
      <c r="Z158" s="123"/>
      <c r="AA158" s="123"/>
      <c r="AB158" s="124"/>
      <c r="AC158" s="127"/>
      <c r="AD158" s="201"/>
      <c r="AE158" s="201"/>
      <c r="AF158" s="201"/>
      <c r="AG158" s="201"/>
      <c r="AH158" s="201"/>
      <c r="AI158" s="234"/>
      <c r="AJ158" s="123"/>
      <c r="AK158" s="123"/>
      <c r="AL158" s="123"/>
      <c r="AM158" s="123"/>
      <c r="AN158" s="129"/>
      <c r="AO158" s="124"/>
      <c r="AP158" s="122"/>
      <c r="AQ158" s="127"/>
      <c r="AR158" s="123"/>
      <c r="AS158" s="123"/>
      <c r="AT158" s="123"/>
      <c r="AU158" s="123"/>
      <c r="AV158" s="251"/>
      <c r="AW158" s="123"/>
      <c r="AX158" s="123"/>
      <c r="AY158" s="129"/>
      <c r="AZ158" s="122"/>
      <c r="BA158" s="129"/>
      <c r="BB158" s="130"/>
      <c r="BC158" s="131"/>
      <c r="BD158" s="130"/>
      <c r="BE158" s="132"/>
      <c r="BF158" s="132"/>
      <c r="BG158" s="123"/>
      <c r="BH158" s="124"/>
      <c r="BI158" s="122"/>
      <c r="BJ158" s="123"/>
      <c r="BK158" s="123"/>
      <c r="BL158" s="123"/>
      <c r="BM158" s="129"/>
      <c r="BN158" s="122"/>
      <c r="BO158" s="123"/>
      <c r="BP158" s="129"/>
      <c r="BQ158" s="122"/>
      <c r="BR158" s="123"/>
      <c r="BS158" s="129"/>
      <c r="BT158" s="135"/>
      <c r="BU158" s="280"/>
      <c r="BV158" s="246"/>
      <c r="BW158" s="246"/>
      <c r="BX158" s="133"/>
      <c r="BY158" s="133"/>
      <c r="BZ158" s="122"/>
      <c r="CA158" s="123"/>
      <c r="CB158" s="123"/>
      <c r="CC158" s="124"/>
      <c r="CD158" s="127"/>
      <c r="CE158" s="127"/>
      <c r="CF158" s="123"/>
      <c r="CG158" s="123"/>
      <c r="CH158" s="123"/>
      <c r="CI158" s="123"/>
      <c r="CJ158" s="134"/>
      <c r="CK158" s="122"/>
      <c r="CL158" s="127"/>
      <c r="CM158" s="123"/>
      <c r="CN158" s="129"/>
      <c r="CO158" s="129"/>
      <c r="CP158" s="129"/>
      <c r="CQ158" s="134"/>
      <c r="CR158" s="133"/>
      <c r="CS158" s="133"/>
      <c r="CT158" s="133"/>
      <c r="CU158" s="135"/>
      <c r="CV158" s="280"/>
      <c r="CW158" s="135"/>
      <c r="CX158" s="122"/>
      <c r="CY158" s="129"/>
      <c r="CZ158" s="214"/>
      <c r="DA158" s="129"/>
      <c r="DB158" s="122"/>
      <c r="DC158" s="129"/>
      <c r="DD158" s="122"/>
      <c r="DE158" s="129"/>
      <c r="DF158" s="133"/>
      <c r="DG158" s="122"/>
      <c r="DH158" s="129"/>
      <c r="DI158" s="133"/>
      <c r="DJ158" s="122"/>
      <c r="DK158" s="123"/>
      <c r="DL158" s="214"/>
      <c r="DM158" s="134"/>
      <c r="DN158" s="305"/>
      <c r="DO158" s="134"/>
      <c r="DP158" s="122"/>
      <c r="DQ158" s="129"/>
      <c r="DR158" s="122"/>
      <c r="DS158" s="129"/>
      <c r="DT158" s="122"/>
      <c r="DU158" s="129"/>
      <c r="DV158" s="122"/>
      <c r="DW158" s="124"/>
    </row>
    <row r="159" spans="1:127" outlineLevel="2">
      <c r="A159" s="133"/>
      <c r="B159" s="441">
        <v>0.39583333333333298</v>
      </c>
      <c r="C159" s="280"/>
      <c r="D159" s="429" t="s">
        <v>132</v>
      </c>
      <c r="E159" s="123"/>
      <c r="F159" s="140" t="s">
        <v>141</v>
      </c>
      <c r="H159" s="122" t="s">
        <v>262</v>
      </c>
      <c r="I159" s="123"/>
      <c r="J159" s="123"/>
      <c r="K159" s="128"/>
      <c r="L159" s="123"/>
      <c r="M159" s="123"/>
      <c r="N159" s="123"/>
      <c r="O159" s="123"/>
      <c r="P159" s="123"/>
      <c r="Q159" s="123"/>
      <c r="R159" s="129"/>
      <c r="S159" s="125"/>
      <c r="T159" s="122"/>
      <c r="U159" s="123"/>
      <c r="V159" s="126"/>
      <c r="W159" s="123"/>
      <c r="X159" s="128"/>
      <c r="Y159" s="123"/>
      <c r="Z159" s="123"/>
      <c r="AA159" s="123"/>
      <c r="AB159" s="124"/>
      <c r="AC159" s="127"/>
      <c r="AD159" s="201"/>
      <c r="AE159" s="201"/>
      <c r="AF159" s="201"/>
      <c r="AG159" s="201"/>
      <c r="AH159" s="201"/>
      <c r="AI159" s="234"/>
      <c r="AJ159" s="123"/>
      <c r="AK159" s="123"/>
      <c r="AL159" s="123"/>
      <c r="AM159" s="123"/>
      <c r="AN159" s="129"/>
      <c r="AO159" s="124"/>
      <c r="AP159" s="122"/>
      <c r="AQ159" s="127"/>
      <c r="AR159" s="123"/>
      <c r="AS159" s="123"/>
      <c r="AT159" s="123"/>
      <c r="AU159" s="123"/>
      <c r="AV159" s="251"/>
      <c r="AW159" s="123"/>
      <c r="AX159" s="123"/>
      <c r="AY159" s="129"/>
      <c r="AZ159" s="122"/>
      <c r="BA159" s="129"/>
      <c r="BB159" s="130"/>
      <c r="BC159" s="131"/>
      <c r="BD159" s="130"/>
      <c r="BE159" s="132"/>
      <c r="BF159" s="132"/>
      <c r="BG159" s="123"/>
      <c r="BH159" s="124"/>
      <c r="BI159" s="122"/>
      <c r="BJ159" s="123"/>
      <c r="BK159" s="123"/>
      <c r="BL159" s="123"/>
      <c r="BM159" s="129"/>
      <c r="BN159" s="122"/>
      <c r="BO159" s="123"/>
      <c r="BP159" s="129"/>
      <c r="BQ159" s="122"/>
      <c r="BR159" s="123"/>
      <c r="BS159" s="129"/>
      <c r="BT159" s="135"/>
      <c r="BU159" s="280"/>
      <c r="BV159" s="246"/>
      <c r="BW159" s="246"/>
      <c r="BX159" s="133"/>
      <c r="BY159" s="133"/>
      <c r="BZ159" s="122"/>
      <c r="CA159" s="123"/>
      <c r="CB159" s="123"/>
      <c r="CC159" s="124"/>
      <c r="CD159" s="127"/>
      <c r="CE159" s="127"/>
      <c r="CF159" s="123"/>
      <c r="CG159" s="123"/>
      <c r="CH159" s="123"/>
      <c r="CI159" s="123"/>
      <c r="CJ159" s="134"/>
      <c r="CK159" s="122"/>
      <c r="CL159" s="127"/>
      <c r="CM159" s="123"/>
      <c r="CN159" s="129"/>
      <c r="CO159" s="129"/>
      <c r="CP159" s="129"/>
      <c r="CQ159" s="134"/>
      <c r="CR159" s="133"/>
      <c r="CS159" s="133"/>
      <c r="CT159" s="133"/>
      <c r="CU159" s="135"/>
      <c r="CV159" s="280"/>
      <c r="CW159" s="135"/>
      <c r="CX159" s="122"/>
      <c r="CY159" s="129"/>
      <c r="CZ159" s="214"/>
      <c r="DA159" s="129"/>
      <c r="DB159" s="122"/>
      <c r="DC159" s="129"/>
      <c r="DD159" s="122"/>
      <c r="DE159" s="129"/>
      <c r="DF159" s="133"/>
      <c r="DG159" s="122"/>
      <c r="DH159" s="129"/>
      <c r="DI159" s="133"/>
      <c r="DJ159" s="122"/>
      <c r="DK159" s="123"/>
      <c r="DL159" s="214"/>
      <c r="DM159" s="134"/>
      <c r="DN159" s="305"/>
      <c r="DO159" s="134"/>
      <c r="DP159" s="122"/>
      <c r="DQ159" s="129"/>
      <c r="DR159" s="122"/>
      <c r="DS159" s="129"/>
      <c r="DT159" s="122"/>
      <c r="DU159" s="129"/>
      <c r="DV159" s="122"/>
      <c r="DW159" s="124"/>
    </row>
    <row r="160" spans="1:127" ht="19.5" outlineLevel="2" thickBot="1">
      <c r="A160" s="133"/>
      <c r="B160" s="441">
        <v>0.40625</v>
      </c>
      <c r="C160" s="280"/>
      <c r="D160" s="430" t="s">
        <v>137</v>
      </c>
      <c r="E160" s="431"/>
      <c r="F160" s="432"/>
      <c r="G160" s="433"/>
      <c r="H160" s="122"/>
      <c r="I160" s="123"/>
      <c r="J160" s="123"/>
      <c r="K160" s="128"/>
      <c r="L160" s="123"/>
      <c r="M160" s="123"/>
      <c r="N160" s="123"/>
      <c r="O160" s="123"/>
      <c r="P160" s="123"/>
      <c r="Q160" s="123"/>
      <c r="R160" s="129"/>
      <c r="S160" s="125"/>
      <c r="T160" s="122"/>
      <c r="U160" s="123"/>
      <c r="V160" s="126"/>
      <c r="W160" s="123"/>
      <c r="X160" s="128"/>
      <c r="Y160" s="123"/>
      <c r="Z160" s="123"/>
      <c r="AA160" s="123"/>
      <c r="AB160" s="124"/>
      <c r="AC160" s="127"/>
      <c r="AD160" s="201"/>
      <c r="AE160" s="201"/>
      <c r="AF160" s="201"/>
      <c r="AG160" s="201"/>
      <c r="AH160" s="201"/>
      <c r="AI160" s="234"/>
      <c r="AJ160" s="123"/>
      <c r="AK160" s="123"/>
      <c r="AL160" s="123"/>
      <c r="AM160" s="123"/>
      <c r="AN160" s="129"/>
      <c r="AO160" s="124"/>
      <c r="AP160" s="122"/>
      <c r="AQ160" s="127"/>
      <c r="AR160" s="123"/>
      <c r="AS160" s="123"/>
      <c r="AT160" s="123"/>
      <c r="AU160" s="123"/>
      <c r="AV160" s="251"/>
      <c r="AW160" s="123"/>
      <c r="AX160" s="123"/>
      <c r="AY160" s="129"/>
      <c r="AZ160" s="122"/>
      <c r="BA160" s="129"/>
      <c r="BB160" s="130"/>
      <c r="BC160" s="131"/>
      <c r="BD160" s="130"/>
      <c r="BE160" s="132"/>
      <c r="BF160" s="132"/>
      <c r="BG160" s="123"/>
      <c r="BH160" s="124"/>
      <c r="BI160" s="122"/>
      <c r="BJ160" s="123"/>
      <c r="BK160" s="123"/>
      <c r="BL160" s="123"/>
      <c r="BM160" s="129"/>
      <c r="BN160" s="122"/>
      <c r="BO160" s="123"/>
      <c r="BP160" s="129"/>
      <c r="BQ160" s="122"/>
      <c r="BR160" s="123"/>
      <c r="BS160" s="129"/>
      <c r="BT160" s="135"/>
      <c r="BU160" s="280"/>
      <c r="BV160" s="246"/>
      <c r="BW160" s="246"/>
      <c r="BX160" s="133"/>
      <c r="BY160" s="133"/>
      <c r="BZ160" s="122"/>
      <c r="CA160" s="123"/>
      <c r="CB160" s="123"/>
      <c r="CC160" s="124"/>
      <c r="CD160" s="127"/>
      <c r="CE160" s="127"/>
      <c r="CF160" s="123"/>
      <c r="CG160" s="123"/>
      <c r="CH160" s="123"/>
      <c r="CI160" s="123"/>
      <c r="CJ160" s="134"/>
      <c r="CK160" s="122"/>
      <c r="CL160" s="127"/>
      <c r="CM160" s="123"/>
      <c r="CN160" s="129"/>
      <c r="CO160" s="129"/>
      <c r="CP160" s="129"/>
      <c r="CQ160" s="134"/>
      <c r="CR160" s="133"/>
      <c r="CS160" s="133"/>
      <c r="CT160" s="133"/>
      <c r="CU160" s="135"/>
      <c r="CV160" s="280"/>
      <c r="CW160" s="135"/>
      <c r="CX160" s="122"/>
      <c r="CY160" s="129"/>
      <c r="CZ160" s="214"/>
      <c r="DA160" s="129"/>
      <c r="DB160" s="122"/>
      <c r="DC160" s="129"/>
      <c r="DD160" s="122"/>
      <c r="DE160" s="129"/>
      <c r="DF160" s="133"/>
      <c r="DG160" s="122"/>
      <c r="DH160" s="129"/>
      <c r="DI160" s="133"/>
      <c r="DJ160" s="122"/>
      <c r="DK160" s="123"/>
      <c r="DL160" s="214"/>
      <c r="DM160" s="134"/>
      <c r="DN160" s="305"/>
      <c r="DO160" s="134"/>
      <c r="DP160" s="122"/>
      <c r="DQ160" s="129"/>
      <c r="DR160" s="122"/>
      <c r="DS160" s="129"/>
      <c r="DT160" s="122"/>
      <c r="DU160" s="129"/>
      <c r="DV160" s="122"/>
      <c r="DW160" s="124"/>
    </row>
    <row r="161" spans="1:127" outlineLevel="2">
      <c r="A161" s="133"/>
      <c r="B161" s="441">
        <v>0.41666666666666702</v>
      </c>
      <c r="C161" s="127"/>
      <c r="D161" s="424"/>
      <c r="E161" s="424"/>
      <c r="F161" s="424"/>
      <c r="G161" s="425"/>
      <c r="H161" s="122"/>
      <c r="I161" s="123"/>
      <c r="J161" s="123"/>
      <c r="K161" s="128"/>
      <c r="L161" s="123"/>
      <c r="M161" s="123"/>
      <c r="N161" s="123"/>
      <c r="O161" s="123"/>
      <c r="P161" s="123"/>
      <c r="Q161" s="123"/>
      <c r="R161" s="129"/>
      <c r="S161" s="125"/>
      <c r="T161" s="122"/>
      <c r="U161" s="123"/>
      <c r="V161" s="126"/>
      <c r="W161" s="123"/>
      <c r="X161" s="128"/>
      <c r="Y161" s="123"/>
      <c r="Z161" s="123"/>
      <c r="AA161" s="123"/>
      <c r="AB161" s="124"/>
      <c r="AC161" s="127"/>
      <c r="AD161" s="201"/>
      <c r="AE161" s="201"/>
      <c r="AF161" s="201"/>
      <c r="AG161" s="201"/>
      <c r="AH161" s="201"/>
      <c r="AI161" s="234"/>
      <c r="AJ161" s="123"/>
      <c r="AK161" s="123"/>
      <c r="AL161" s="123"/>
      <c r="AM161" s="123"/>
      <c r="AN161" s="129"/>
      <c r="AO161" s="124"/>
      <c r="AP161" s="122"/>
      <c r="AQ161" s="127"/>
      <c r="AR161" s="123"/>
      <c r="AS161" s="123"/>
      <c r="AT161" s="123"/>
      <c r="AU161" s="123"/>
      <c r="AV161" s="251"/>
      <c r="AW161" s="123"/>
      <c r="AX161" s="123"/>
      <c r="AY161" s="129"/>
      <c r="AZ161" s="122"/>
      <c r="BA161" s="129"/>
      <c r="BB161" s="130"/>
      <c r="BC161" s="131"/>
      <c r="BD161" s="130"/>
      <c r="BE161" s="132"/>
      <c r="BF161" s="132"/>
      <c r="BG161" s="123"/>
      <c r="BH161" s="124"/>
      <c r="BI161" s="122"/>
      <c r="BJ161" s="123"/>
      <c r="BK161" s="123"/>
      <c r="BL161" s="123"/>
      <c r="BM161" s="129"/>
      <c r="BN161" s="122"/>
      <c r="BO161" s="123"/>
      <c r="BP161" s="129"/>
      <c r="BQ161" s="122"/>
      <c r="BR161" s="123"/>
      <c r="BS161" s="129"/>
      <c r="BT161" s="135"/>
      <c r="BU161" s="280"/>
      <c r="BV161" s="246"/>
      <c r="BW161" s="246"/>
      <c r="BX161" s="133"/>
      <c r="BY161" s="133"/>
      <c r="BZ161" s="122"/>
      <c r="CA161" s="123"/>
      <c r="CB161" s="123"/>
      <c r="CC161" s="124"/>
      <c r="CD161" s="127"/>
      <c r="CE161" s="127"/>
      <c r="CF161" s="123"/>
      <c r="CG161" s="123"/>
      <c r="CH161" s="123"/>
      <c r="CI161" s="123"/>
      <c r="CJ161" s="134"/>
      <c r="CK161" s="122"/>
      <c r="CL161" s="127"/>
      <c r="CM161" s="123"/>
      <c r="CN161" s="129"/>
      <c r="CO161" s="129"/>
      <c r="CP161" s="129"/>
      <c r="CQ161" s="134"/>
      <c r="CR161" s="133"/>
      <c r="CS161" s="133"/>
      <c r="CT161" s="133"/>
      <c r="CU161" s="135"/>
      <c r="CV161" s="280"/>
      <c r="CW161" s="135"/>
      <c r="CX161" s="122"/>
      <c r="CY161" s="129"/>
      <c r="CZ161" s="214"/>
      <c r="DA161" s="129"/>
      <c r="DB161" s="122"/>
      <c r="DC161" s="129"/>
      <c r="DD161" s="122"/>
      <c r="DE161" s="129"/>
      <c r="DF161" s="133"/>
      <c r="DG161" s="122"/>
      <c r="DH161" s="129"/>
      <c r="DI161" s="133"/>
      <c r="DJ161" s="122"/>
      <c r="DK161" s="123"/>
      <c r="DL161" s="214"/>
      <c r="DM161" s="134"/>
      <c r="DN161" s="305"/>
      <c r="DO161" s="134"/>
      <c r="DP161" s="122"/>
      <c r="DQ161" s="129"/>
      <c r="DR161" s="122"/>
      <c r="DS161" s="129"/>
      <c r="DT161" s="122"/>
      <c r="DU161" s="129"/>
      <c r="DV161" s="122"/>
      <c r="DW161" s="124"/>
    </row>
    <row r="162" spans="1:127" outlineLevel="2">
      <c r="A162" s="133"/>
      <c r="B162" s="441">
        <v>0.42708333333333298</v>
      </c>
      <c r="C162" s="127"/>
      <c r="D162" s="123"/>
      <c r="E162" s="123"/>
      <c r="F162" s="140"/>
      <c r="G162" s="124"/>
      <c r="H162" s="122"/>
      <c r="I162" s="123"/>
      <c r="J162" s="123"/>
      <c r="K162" s="128"/>
      <c r="L162" s="123"/>
      <c r="M162" s="123"/>
      <c r="N162" s="123"/>
      <c r="O162" s="123"/>
      <c r="P162" s="123"/>
      <c r="Q162" s="123"/>
      <c r="R162" s="129"/>
      <c r="S162" s="125"/>
      <c r="T162" s="122"/>
      <c r="U162" s="123"/>
      <c r="V162" s="126"/>
      <c r="W162" s="123"/>
      <c r="X162" s="128"/>
      <c r="Y162" s="123"/>
      <c r="Z162" s="123"/>
      <c r="AA162" s="123"/>
      <c r="AB162" s="124"/>
      <c r="AC162" s="127"/>
      <c r="AD162" s="201"/>
      <c r="AE162" s="201"/>
      <c r="AF162" s="201"/>
      <c r="AG162" s="201"/>
      <c r="AH162" s="201"/>
      <c r="AI162" s="234"/>
      <c r="AJ162" s="123"/>
      <c r="AK162" s="123"/>
      <c r="AL162" s="123"/>
      <c r="AM162" s="123"/>
      <c r="AN162" s="129"/>
      <c r="AO162" s="124"/>
      <c r="AP162" s="122"/>
      <c r="AQ162" s="127"/>
      <c r="AR162" s="123"/>
      <c r="AS162" s="123"/>
      <c r="AT162" s="123"/>
      <c r="AU162" s="123"/>
      <c r="AV162" s="251"/>
      <c r="AW162" s="123"/>
      <c r="AX162" s="123"/>
      <c r="AY162" s="129"/>
      <c r="AZ162" s="122"/>
      <c r="BA162" s="129"/>
      <c r="BB162" s="130"/>
      <c r="BC162" s="131"/>
      <c r="BD162" s="130"/>
      <c r="BE162" s="132"/>
      <c r="BF162" s="132"/>
      <c r="BG162" s="123"/>
      <c r="BH162" s="124"/>
      <c r="BI162" s="122"/>
      <c r="BJ162" s="123"/>
      <c r="BK162" s="123"/>
      <c r="BL162" s="123"/>
      <c r="BM162" s="129"/>
      <c r="BN162" s="122"/>
      <c r="BO162" s="123"/>
      <c r="BP162" s="129"/>
      <c r="BQ162" s="122"/>
      <c r="BR162" s="123"/>
      <c r="BS162" s="129"/>
      <c r="BT162" s="135"/>
      <c r="BU162" s="280"/>
      <c r="BV162" s="246"/>
      <c r="BW162" s="246"/>
      <c r="BX162" s="133"/>
      <c r="BY162" s="133"/>
      <c r="BZ162" s="122"/>
      <c r="CA162" s="123"/>
      <c r="CB162" s="123"/>
      <c r="CC162" s="124"/>
      <c r="CD162" s="127"/>
      <c r="CE162" s="127"/>
      <c r="CF162" s="123"/>
      <c r="CG162" s="123"/>
      <c r="CH162" s="123"/>
      <c r="CI162" s="123"/>
      <c r="CJ162" s="134"/>
      <c r="CK162" s="122"/>
      <c r="CL162" s="127"/>
      <c r="CM162" s="123"/>
      <c r="CN162" s="129"/>
      <c r="CO162" s="129"/>
      <c r="CP162" s="129"/>
      <c r="CQ162" s="134"/>
      <c r="CR162" s="133"/>
      <c r="CS162" s="133"/>
      <c r="CT162" s="133"/>
      <c r="CU162" s="135"/>
      <c r="CV162" s="280"/>
      <c r="CW162" s="135"/>
      <c r="CX162" s="122"/>
      <c r="CY162" s="129"/>
      <c r="CZ162" s="214"/>
      <c r="DA162" s="129"/>
      <c r="DB162" s="122"/>
      <c r="DC162" s="129"/>
      <c r="DD162" s="122"/>
      <c r="DE162" s="129"/>
      <c r="DF162" s="133"/>
      <c r="DG162" s="122"/>
      <c r="DH162" s="129"/>
      <c r="DI162" s="133"/>
      <c r="DJ162" s="122"/>
      <c r="DK162" s="123"/>
      <c r="DL162" s="214"/>
      <c r="DM162" s="134"/>
      <c r="DN162" s="305"/>
      <c r="DO162" s="134"/>
      <c r="DP162" s="122"/>
      <c r="DQ162" s="129"/>
      <c r="DR162" s="122"/>
      <c r="DS162" s="129"/>
      <c r="DT162" s="122"/>
      <c r="DU162" s="129"/>
      <c r="DV162" s="122"/>
      <c r="DW162" s="124"/>
    </row>
    <row r="163" spans="1:127" outlineLevel="2">
      <c r="A163" s="133"/>
      <c r="B163" s="441">
        <v>0.4375</v>
      </c>
      <c r="C163" s="127"/>
      <c r="D163" s="123"/>
      <c r="E163" s="123"/>
      <c r="F163" s="140"/>
      <c r="G163" s="124"/>
      <c r="H163" s="122"/>
      <c r="I163" s="123"/>
      <c r="J163" s="123"/>
      <c r="K163" s="128"/>
      <c r="L163" s="123"/>
      <c r="M163" s="123"/>
      <c r="N163" s="123"/>
      <c r="O163" s="123"/>
      <c r="P163" s="123"/>
      <c r="Q163" s="123"/>
      <c r="R163" s="129"/>
      <c r="S163" s="125"/>
      <c r="T163" s="122"/>
      <c r="U163" s="123"/>
      <c r="V163" s="126"/>
      <c r="W163" s="123"/>
      <c r="X163" s="128"/>
      <c r="Y163" s="123"/>
      <c r="Z163" s="123"/>
      <c r="AA163" s="123"/>
      <c r="AB163" s="124"/>
      <c r="AC163" s="127"/>
      <c r="AD163" s="201"/>
      <c r="AE163" s="201"/>
      <c r="AF163" s="201"/>
      <c r="AG163" s="201"/>
      <c r="AH163" s="201"/>
      <c r="AI163" s="234"/>
      <c r="AJ163" s="123"/>
      <c r="AK163" s="123"/>
      <c r="AL163" s="123"/>
      <c r="AM163" s="123"/>
      <c r="AN163" s="129"/>
      <c r="AO163" s="124"/>
      <c r="AP163" s="122"/>
      <c r="AQ163" s="127"/>
      <c r="AR163" s="123"/>
      <c r="AS163" s="123"/>
      <c r="AT163" s="123"/>
      <c r="AU163" s="123"/>
      <c r="AV163" s="251"/>
      <c r="AW163" s="123"/>
      <c r="AX163" s="123"/>
      <c r="AY163" s="129"/>
      <c r="AZ163" s="122"/>
      <c r="BA163" s="129"/>
      <c r="BB163" s="130"/>
      <c r="BC163" s="131"/>
      <c r="BD163" s="130"/>
      <c r="BE163" s="132"/>
      <c r="BF163" s="132"/>
      <c r="BG163" s="123"/>
      <c r="BH163" s="124"/>
      <c r="BI163" s="122"/>
      <c r="BJ163" s="123"/>
      <c r="BK163" s="123"/>
      <c r="BL163" s="123"/>
      <c r="BM163" s="129"/>
      <c r="BN163" s="122"/>
      <c r="BO163" s="123"/>
      <c r="BP163" s="129"/>
      <c r="BQ163" s="122"/>
      <c r="BR163" s="123"/>
      <c r="BS163" s="129"/>
      <c r="BT163" s="135"/>
      <c r="BU163" s="280"/>
      <c r="BV163" s="246"/>
      <c r="BW163" s="246"/>
      <c r="BX163" s="133"/>
      <c r="BY163" s="133"/>
      <c r="BZ163" s="122"/>
      <c r="CA163" s="123"/>
      <c r="CB163" s="123"/>
      <c r="CC163" s="124"/>
      <c r="CD163" s="127"/>
      <c r="CE163" s="127"/>
      <c r="CF163" s="123"/>
      <c r="CG163" s="123"/>
      <c r="CH163" s="123"/>
      <c r="CI163" s="123"/>
      <c r="CJ163" s="134"/>
      <c r="CK163" s="122"/>
      <c r="CL163" s="127"/>
      <c r="CM163" s="123"/>
      <c r="CN163" s="129"/>
      <c r="CO163" s="129"/>
      <c r="CP163" s="129"/>
      <c r="CQ163" s="134"/>
      <c r="CR163" s="133"/>
      <c r="CS163" s="133"/>
      <c r="CT163" s="133"/>
      <c r="CU163" s="135"/>
      <c r="CV163" s="280"/>
      <c r="CW163" s="135"/>
      <c r="CX163" s="122"/>
      <c r="CY163" s="129"/>
      <c r="CZ163" s="214"/>
      <c r="DA163" s="129"/>
      <c r="DB163" s="122"/>
      <c r="DC163" s="129"/>
      <c r="DD163" s="122"/>
      <c r="DE163" s="129"/>
      <c r="DF163" s="133"/>
      <c r="DG163" s="122"/>
      <c r="DH163" s="129"/>
      <c r="DI163" s="133"/>
      <c r="DJ163" s="122"/>
      <c r="DK163" s="123"/>
      <c r="DL163" s="214"/>
      <c r="DM163" s="134"/>
      <c r="DN163" s="305"/>
      <c r="DO163" s="134"/>
      <c r="DP163" s="122"/>
      <c r="DQ163" s="129"/>
      <c r="DR163" s="122"/>
      <c r="DS163" s="129"/>
      <c r="DT163" s="122"/>
      <c r="DU163" s="129"/>
      <c r="DV163" s="122"/>
      <c r="DW163" s="124"/>
    </row>
    <row r="164" spans="1:127" outlineLevel="2">
      <c r="A164" s="133"/>
      <c r="B164" s="441">
        <v>0.44791666666666702</v>
      </c>
      <c r="C164" s="127"/>
      <c r="D164" s="123"/>
      <c r="E164" s="123"/>
      <c r="F164" s="140"/>
      <c r="G164" s="124"/>
      <c r="H164" s="122"/>
      <c r="I164" s="123"/>
      <c r="J164" s="123"/>
      <c r="K164" s="128"/>
      <c r="L164" s="123"/>
      <c r="M164" s="123"/>
      <c r="N164" s="123"/>
      <c r="O164" s="123"/>
      <c r="P164" s="123"/>
      <c r="Q164" s="123"/>
      <c r="R164" s="129"/>
      <c r="S164" s="125"/>
      <c r="T164" s="122"/>
      <c r="U164" s="123"/>
      <c r="V164" s="126"/>
      <c r="W164" s="123"/>
      <c r="X164" s="128"/>
      <c r="Y164" s="123"/>
      <c r="Z164" s="123"/>
      <c r="AA164" s="123"/>
      <c r="AB164" s="124"/>
      <c r="AC164" s="127"/>
      <c r="AD164" s="201"/>
      <c r="AE164" s="201"/>
      <c r="AF164" s="201"/>
      <c r="AG164" s="201"/>
      <c r="AH164" s="201"/>
      <c r="AI164" s="234"/>
      <c r="AJ164" s="123"/>
      <c r="AK164" s="123"/>
      <c r="AL164" s="123"/>
      <c r="AM164" s="123"/>
      <c r="AN164" s="129"/>
      <c r="AO164" s="124"/>
      <c r="AP164" s="122"/>
      <c r="AQ164" s="127"/>
      <c r="AR164" s="123"/>
      <c r="AS164" s="123"/>
      <c r="AT164" s="123"/>
      <c r="AU164" s="123"/>
      <c r="AV164" s="251"/>
      <c r="AW164" s="123"/>
      <c r="AX164" s="123"/>
      <c r="AY164" s="129"/>
      <c r="AZ164" s="122"/>
      <c r="BA164" s="129"/>
      <c r="BB164" s="130"/>
      <c r="BC164" s="131"/>
      <c r="BD164" s="130"/>
      <c r="BE164" s="132"/>
      <c r="BF164" s="132"/>
      <c r="BG164" s="123"/>
      <c r="BH164" s="124"/>
      <c r="BI164" s="122"/>
      <c r="BJ164" s="123"/>
      <c r="BK164" s="123"/>
      <c r="BL164" s="123"/>
      <c r="BM164" s="129"/>
      <c r="BN164" s="122"/>
      <c r="BO164" s="123"/>
      <c r="BP164" s="129"/>
      <c r="BQ164" s="122"/>
      <c r="BR164" s="123"/>
      <c r="BS164" s="129"/>
      <c r="BT164" s="135"/>
      <c r="BU164" s="280"/>
      <c r="BV164" s="246"/>
      <c r="BW164" s="246"/>
      <c r="BX164" s="133"/>
      <c r="BY164" s="133"/>
      <c r="BZ164" s="122"/>
      <c r="CA164" s="123"/>
      <c r="CB164" s="123"/>
      <c r="CC164" s="124"/>
      <c r="CD164" s="127"/>
      <c r="CE164" s="127"/>
      <c r="CF164" s="123"/>
      <c r="CG164" s="123"/>
      <c r="CH164" s="123"/>
      <c r="CI164" s="123"/>
      <c r="CJ164" s="134"/>
      <c r="CK164" s="122"/>
      <c r="CL164" s="127"/>
      <c r="CM164" s="123"/>
      <c r="CN164" s="129"/>
      <c r="CO164" s="129"/>
      <c r="CP164" s="129"/>
      <c r="CQ164" s="134"/>
      <c r="CR164" s="133"/>
      <c r="CS164" s="133"/>
      <c r="CT164" s="133"/>
      <c r="CU164" s="135"/>
      <c r="CV164" s="280"/>
      <c r="CW164" s="135"/>
      <c r="CX164" s="122"/>
      <c r="CY164" s="129"/>
      <c r="CZ164" s="214"/>
      <c r="DA164" s="129"/>
      <c r="DB164" s="122"/>
      <c r="DC164" s="129"/>
      <c r="DD164" s="122"/>
      <c r="DE164" s="129"/>
      <c r="DF164" s="133"/>
      <c r="DG164" s="122"/>
      <c r="DH164" s="129"/>
      <c r="DI164" s="133"/>
      <c r="DJ164" s="122"/>
      <c r="DK164" s="123"/>
      <c r="DL164" s="214"/>
      <c r="DM164" s="134"/>
      <c r="DN164" s="305"/>
      <c r="DO164" s="134"/>
      <c r="DP164" s="122"/>
      <c r="DQ164" s="129"/>
      <c r="DR164" s="122"/>
      <c r="DS164" s="129"/>
      <c r="DT164" s="122"/>
      <c r="DU164" s="129"/>
      <c r="DV164" s="122"/>
      <c r="DW164" s="124"/>
    </row>
    <row r="165" spans="1:127" outlineLevel="2">
      <c r="A165" s="133"/>
      <c r="B165" s="441">
        <v>0.45833333333333298</v>
      </c>
      <c r="C165" s="127"/>
      <c r="D165" s="123"/>
      <c r="E165" s="123"/>
      <c r="F165" s="123"/>
      <c r="G165" s="124"/>
      <c r="H165" s="122"/>
      <c r="I165" s="123"/>
      <c r="J165" s="123"/>
      <c r="K165" s="128"/>
      <c r="L165" s="123"/>
      <c r="M165" s="123"/>
      <c r="N165" s="123"/>
      <c r="O165" s="123"/>
      <c r="P165" s="123"/>
      <c r="Q165" s="123"/>
      <c r="R165" s="129"/>
      <c r="S165" s="125"/>
      <c r="T165" s="122"/>
      <c r="U165" s="123"/>
      <c r="V165" s="126"/>
      <c r="W165" s="123"/>
      <c r="X165" s="128"/>
      <c r="Y165" s="123"/>
      <c r="Z165" s="123"/>
      <c r="AA165" s="123"/>
      <c r="AB165" s="124"/>
      <c r="AC165" s="127"/>
      <c r="AD165" s="201"/>
      <c r="AE165" s="201"/>
      <c r="AF165" s="201"/>
      <c r="AG165" s="201"/>
      <c r="AH165" s="201"/>
      <c r="AI165" s="234"/>
      <c r="AJ165" s="123"/>
      <c r="AK165" s="123"/>
      <c r="AL165" s="123"/>
      <c r="AM165" s="123"/>
      <c r="AN165" s="129"/>
      <c r="AO165" s="124"/>
      <c r="AP165" s="122"/>
      <c r="AQ165" s="127"/>
      <c r="AR165" s="123"/>
      <c r="AS165" s="123"/>
      <c r="AT165" s="123"/>
      <c r="AU165" s="123"/>
      <c r="AV165" s="251"/>
      <c r="AW165" s="123"/>
      <c r="AX165" s="123"/>
      <c r="AY165" s="129"/>
      <c r="AZ165" s="122"/>
      <c r="BA165" s="129"/>
      <c r="BB165" s="130"/>
      <c r="BC165" s="131"/>
      <c r="BD165" s="130"/>
      <c r="BE165" s="132"/>
      <c r="BF165" s="132"/>
      <c r="BG165" s="123"/>
      <c r="BH165" s="124"/>
      <c r="BI165" s="122"/>
      <c r="BJ165" s="123"/>
      <c r="BK165" s="123"/>
      <c r="BL165" s="123"/>
      <c r="BM165" s="129"/>
      <c r="BN165" s="122"/>
      <c r="BO165" s="123"/>
      <c r="BP165" s="129"/>
      <c r="BQ165" s="122"/>
      <c r="BR165" s="123"/>
      <c r="BS165" s="129"/>
      <c r="BT165" s="135"/>
      <c r="BU165" s="280"/>
      <c r="BV165" s="246"/>
      <c r="BW165" s="246"/>
      <c r="BX165" s="133"/>
      <c r="BY165" s="133"/>
      <c r="BZ165" s="122"/>
      <c r="CA165" s="123"/>
      <c r="CB165" s="123"/>
      <c r="CC165" s="124"/>
      <c r="CD165" s="127"/>
      <c r="CE165" s="127"/>
      <c r="CF165" s="123"/>
      <c r="CG165" s="123"/>
      <c r="CH165" s="123"/>
      <c r="CI165" s="123"/>
      <c r="CJ165" s="134"/>
      <c r="CK165" s="122"/>
      <c r="CL165" s="127"/>
      <c r="CM165" s="123"/>
      <c r="CN165" s="129"/>
      <c r="CO165" s="129"/>
      <c r="CP165" s="129"/>
      <c r="CQ165" s="134"/>
      <c r="CR165" s="133"/>
      <c r="CS165" s="133"/>
      <c r="CT165" s="133"/>
      <c r="CU165" s="135"/>
      <c r="CV165" s="280"/>
      <c r="CW165" s="135"/>
      <c r="CX165" s="122"/>
      <c r="CY165" s="129"/>
      <c r="CZ165" s="214"/>
      <c r="DA165" s="129"/>
      <c r="DB165" s="122"/>
      <c r="DC165" s="129"/>
      <c r="DD165" s="122"/>
      <c r="DE165" s="129"/>
      <c r="DF165" s="133"/>
      <c r="DG165" s="122"/>
      <c r="DH165" s="129"/>
      <c r="DI165" s="133"/>
      <c r="DJ165" s="122"/>
      <c r="DK165" s="123"/>
      <c r="DL165" s="214"/>
      <c r="DM165" s="134"/>
      <c r="DN165" s="305"/>
      <c r="DO165" s="134"/>
      <c r="DP165" s="122"/>
      <c r="DQ165" s="129"/>
      <c r="DR165" s="122"/>
      <c r="DS165" s="129"/>
      <c r="DT165" s="122"/>
      <c r="DU165" s="129"/>
      <c r="DV165" s="122"/>
      <c r="DW165" s="124"/>
    </row>
    <row r="166" spans="1:127" outlineLevel="2">
      <c r="A166" s="133"/>
      <c r="B166" s="441">
        <v>0.46875</v>
      </c>
      <c r="C166" s="127"/>
      <c r="D166" s="123"/>
      <c r="E166" s="123"/>
      <c r="F166" s="123"/>
      <c r="G166" s="124"/>
      <c r="H166" s="122"/>
      <c r="I166" s="123"/>
      <c r="J166" s="123"/>
      <c r="K166" s="128"/>
      <c r="L166" s="123"/>
      <c r="M166" s="123"/>
      <c r="N166" s="123"/>
      <c r="O166" s="123"/>
      <c r="P166" s="123"/>
      <c r="Q166" s="123"/>
      <c r="R166" s="129"/>
      <c r="S166" s="125"/>
      <c r="T166" s="122"/>
      <c r="U166" s="123"/>
      <c r="V166" s="126"/>
      <c r="W166" s="123"/>
      <c r="X166" s="128"/>
      <c r="Y166" s="123"/>
      <c r="Z166" s="123"/>
      <c r="AA166" s="123"/>
      <c r="AB166" s="124"/>
      <c r="AC166" s="127"/>
      <c r="AD166" s="201"/>
      <c r="AE166" s="201"/>
      <c r="AF166" s="201"/>
      <c r="AG166" s="201"/>
      <c r="AH166" s="201"/>
      <c r="AI166" s="234"/>
      <c r="AJ166" s="123"/>
      <c r="AK166" s="123"/>
      <c r="AL166" s="123"/>
      <c r="AM166" s="123"/>
      <c r="AN166" s="129"/>
      <c r="AO166" s="124"/>
      <c r="AP166" s="122"/>
      <c r="AQ166" s="127"/>
      <c r="AR166" s="123"/>
      <c r="AS166" s="123"/>
      <c r="AT166" s="123"/>
      <c r="AU166" s="123"/>
      <c r="AV166" s="251"/>
      <c r="AW166" s="123"/>
      <c r="AX166" s="123"/>
      <c r="AY166" s="129"/>
      <c r="AZ166" s="122"/>
      <c r="BA166" s="129"/>
      <c r="BB166" s="130"/>
      <c r="BC166" s="131"/>
      <c r="BD166" s="130"/>
      <c r="BE166" s="132"/>
      <c r="BF166" s="132"/>
      <c r="BG166" s="123"/>
      <c r="BH166" s="124"/>
      <c r="BI166" s="122"/>
      <c r="BJ166" s="123"/>
      <c r="BK166" s="123"/>
      <c r="BL166" s="123"/>
      <c r="BM166" s="129"/>
      <c r="BN166" s="122"/>
      <c r="BO166" s="123"/>
      <c r="BP166" s="129"/>
      <c r="BQ166" s="122"/>
      <c r="BR166" s="123"/>
      <c r="BS166" s="129"/>
      <c r="BT166" s="135"/>
      <c r="BU166" s="280"/>
      <c r="BV166" s="246"/>
      <c r="BW166" s="246"/>
      <c r="BX166" s="133"/>
      <c r="BY166" s="133"/>
      <c r="BZ166" s="122"/>
      <c r="CA166" s="123"/>
      <c r="CB166" s="123"/>
      <c r="CC166" s="124"/>
      <c r="CD166" s="127"/>
      <c r="CE166" s="127"/>
      <c r="CF166" s="123"/>
      <c r="CG166" s="123"/>
      <c r="CH166" s="123"/>
      <c r="CI166" s="123"/>
      <c r="CJ166" s="134"/>
      <c r="CK166" s="122"/>
      <c r="CL166" s="127"/>
      <c r="CM166" s="123"/>
      <c r="CN166" s="129"/>
      <c r="CO166" s="129"/>
      <c r="CP166" s="129"/>
      <c r="CQ166" s="134"/>
      <c r="CR166" s="133"/>
      <c r="CS166" s="133"/>
      <c r="CT166" s="133"/>
      <c r="CU166" s="135"/>
      <c r="CV166" s="280"/>
      <c r="CW166" s="135"/>
      <c r="CX166" s="122"/>
      <c r="CY166" s="129"/>
      <c r="CZ166" s="214"/>
      <c r="DA166" s="129"/>
      <c r="DB166" s="122"/>
      <c r="DC166" s="129"/>
      <c r="DD166" s="122"/>
      <c r="DE166" s="129"/>
      <c r="DF166" s="133"/>
      <c r="DG166" s="122"/>
      <c r="DH166" s="129"/>
      <c r="DI166" s="133"/>
      <c r="DJ166" s="122"/>
      <c r="DK166" s="123"/>
      <c r="DL166" s="214"/>
      <c r="DM166" s="134"/>
      <c r="DN166" s="305"/>
      <c r="DO166" s="134"/>
      <c r="DP166" s="122"/>
      <c r="DQ166" s="129"/>
      <c r="DR166" s="122"/>
      <c r="DS166" s="129"/>
      <c r="DT166" s="122"/>
      <c r="DU166" s="129"/>
      <c r="DV166" s="122"/>
      <c r="DW166" s="124"/>
    </row>
    <row r="167" spans="1:127" outlineLevel="2">
      <c r="A167" s="133"/>
      <c r="B167" s="441">
        <v>0.47916666666666702</v>
      </c>
      <c r="C167" s="127"/>
      <c r="D167" s="123"/>
      <c r="E167" s="123"/>
      <c r="F167" s="123"/>
      <c r="G167" s="124"/>
      <c r="H167" s="122"/>
      <c r="I167" s="123"/>
      <c r="J167" s="123"/>
      <c r="K167" s="128"/>
      <c r="L167" s="123"/>
      <c r="M167" s="123"/>
      <c r="N167" s="123"/>
      <c r="O167" s="123"/>
      <c r="P167" s="123"/>
      <c r="Q167" s="123"/>
      <c r="R167" s="129"/>
      <c r="S167" s="125"/>
      <c r="T167" s="122"/>
      <c r="U167" s="123"/>
      <c r="V167" s="126"/>
      <c r="W167" s="123"/>
      <c r="X167" s="128"/>
      <c r="Y167" s="123"/>
      <c r="Z167" s="123"/>
      <c r="AA167" s="123"/>
      <c r="AB167" s="124"/>
      <c r="AC167" s="127"/>
      <c r="AD167" s="201"/>
      <c r="AE167" s="201"/>
      <c r="AF167" s="201"/>
      <c r="AG167" s="201"/>
      <c r="AH167" s="201"/>
      <c r="AI167" s="234"/>
      <c r="AJ167" s="123"/>
      <c r="AK167" s="123"/>
      <c r="AL167" s="123"/>
      <c r="AM167" s="123"/>
      <c r="AN167" s="129"/>
      <c r="AO167" s="124"/>
      <c r="AP167" s="122"/>
      <c r="AQ167" s="127"/>
      <c r="AR167" s="123"/>
      <c r="AS167" s="123"/>
      <c r="AT167" s="123"/>
      <c r="AU167" s="123"/>
      <c r="AV167" s="251"/>
      <c r="AW167" s="123"/>
      <c r="AX167" s="123"/>
      <c r="AY167" s="129"/>
      <c r="AZ167" s="122"/>
      <c r="BA167" s="129"/>
      <c r="BB167" s="130"/>
      <c r="BC167" s="131"/>
      <c r="BD167" s="130"/>
      <c r="BE167" s="132"/>
      <c r="BF167" s="132"/>
      <c r="BG167" s="123"/>
      <c r="BH167" s="124"/>
      <c r="BI167" s="122"/>
      <c r="BJ167" s="123"/>
      <c r="BK167" s="123"/>
      <c r="BL167" s="123"/>
      <c r="BM167" s="129"/>
      <c r="BN167" s="122"/>
      <c r="BO167" s="123"/>
      <c r="BP167" s="129"/>
      <c r="BQ167" s="122"/>
      <c r="BR167" s="123"/>
      <c r="BS167" s="129"/>
      <c r="BT167" s="135"/>
      <c r="BU167" s="280"/>
      <c r="BV167" s="246"/>
      <c r="BW167" s="246"/>
      <c r="BX167" s="133"/>
      <c r="BY167" s="133"/>
      <c r="BZ167" s="122"/>
      <c r="CA167" s="123"/>
      <c r="CB167" s="123"/>
      <c r="CC167" s="124"/>
      <c r="CD167" s="127"/>
      <c r="CE167" s="127"/>
      <c r="CF167" s="123"/>
      <c r="CG167" s="123"/>
      <c r="CH167" s="123"/>
      <c r="CI167" s="123"/>
      <c r="CJ167" s="134"/>
      <c r="CK167" s="122"/>
      <c r="CL167" s="127"/>
      <c r="CM167" s="123"/>
      <c r="CN167" s="129"/>
      <c r="CO167" s="129"/>
      <c r="CP167" s="129"/>
      <c r="CQ167" s="134"/>
      <c r="CR167" s="133"/>
      <c r="CS167" s="133"/>
      <c r="CT167" s="133"/>
      <c r="CU167" s="135"/>
      <c r="CV167" s="280"/>
      <c r="CW167" s="135"/>
      <c r="CX167" s="122"/>
      <c r="CY167" s="129"/>
      <c r="CZ167" s="214"/>
      <c r="DA167" s="129"/>
      <c r="DB167" s="122"/>
      <c r="DC167" s="129"/>
      <c r="DD167" s="122"/>
      <c r="DE167" s="129"/>
      <c r="DF167" s="133"/>
      <c r="DG167" s="122"/>
      <c r="DH167" s="129"/>
      <c r="DI167" s="133"/>
      <c r="DJ167" s="122"/>
      <c r="DK167" s="123"/>
      <c r="DL167" s="214"/>
      <c r="DM167" s="134"/>
      <c r="DN167" s="305"/>
      <c r="DO167" s="134"/>
      <c r="DP167" s="122"/>
      <c r="DQ167" s="129"/>
      <c r="DR167" s="122"/>
      <c r="DS167" s="129"/>
      <c r="DT167" s="122"/>
      <c r="DU167" s="129"/>
      <c r="DV167" s="122"/>
      <c r="DW167" s="124"/>
    </row>
    <row r="168" spans="1:127" outlineLevel="2">
      <c r="A168" s="133"/>
      <c r="B168" s="441">
        <v>0.48958333333333298</v>
      </c>
      <c r="C168" s="127"/>
      <c r="D168" s="123"/>
      <c r="E168" s="123"/>
      <c r="F168" s="123"/>
      <c r="G168" s="124"/>
      <c r="H168" s="122"/>
      <c r="I168" s="123"/>
      <c r="J168" s="123"/>
      <c r="K168" s="128"/>
      <c r="L168" s="123"/>
      <c r="M168" s="123"/>
      <c r="N168" s="123"/>
      <c r="O168" s="123"/>
      <c r="P168" s="123"/>
      <c r="Q168" s="123"/>
      <c r="R168" s="129"/>
      <c r="S168" s="125"/>
      <c r="T168" s="122"/>
      <c r="U168" s="123"/>
      <c r="V168" s="126"/>
      <c r="W168" s="123"/>
      <c r="X168" s="128"/>
      <c r="Y168" s="123"/>
      <c r="Z168" s="123"/>
      <c r="AA168" s="123"/>
      <c r="AB168" s="124"/>
      <c r="AC168" s="127"/>
      <c r="AD168" s="201"/>
      <c r="AE168" s="201"/>
      <c r="AF168" s="201"/>
      <c r="AG168" s="201"/>
      <c r="AH168" s="201"/>
      <c r="AI168" s="234"/>
      <c r="AJ168" s="123"/>
      <c r="AK168" s="123"/>
      <c r="AL168" s="123"/>
      <c r="AM168" s="123"/>
      <c r="AN168" s="129"/>
      <c r="AO168" s="124"/>
      <c r="AP168" s="122"/>
      <c r="AQ168" s="127"/>
      <c r="AR168" s="123"/>
      <c r="AS168" s="123"/>
      <c r="AT168" s="123"/>
      <c r="AU168" s="123"/>
      <c r="AV168" s="251"/>
      <c r="AW168" s="123"/>
      <c r="AX168" s="123"/>
      <c r="AY168" s="129"/>
      <c r="AZ168" s="122"/>
      <c r="BA168" s="129"/>
      <c r="BB168" s="130"/>
      <c r="BC168" s="131"/>
      <c r="BD168" s="130"/>
      <c r="BE168" s="132"/>
      <c r="BF168" s="132"/>
      <c r="BG168" s="123"/>
      <c r="BH168" s="124"/>
      <c r="BI168" s="122"/>
      <c r="BJ168" s="123"/>
      <c r="BK168" s="123"/>
      <c r="BL168" s="123"/>
      <c r="BM168" s="129"/>
      <c r="BN168" s="122"/>
      <c r="BO168" s="123"/>
      <c r="BP168" s="129"/>
      <c r="BQ168" s="122"/>
      <c r="BR168" s="123"/>
      <c r="BS168" s="129"/>
      <c r="BT168" s="135"/>
      <c r="BU168" s="280"/>
      <c r="BV168" s="246"/>
      <c r="BW168" s="246"/>
      <c r="BX168" s="133"/>
      <c r="BY168" s="133"/>
      <c r="BZ168" s="122"/>
      <c r="CA168" s="123"/>
      <c r="CB168" s="123"/>
      <c r="CC168" s="124"/>
      <c r="CD168" s="127"/>
      <c r="CE168" s="127"/>
      <c r="CF168" s="123"/>
      <c r="CG168" s="123"/>
      <c r="CH168" s="123"/>
      <c r="CI168" s="123"/>
      <c r="CJ168" s="134"/>
      <c r="CK168" s="122"/>
      <c r="CL168" s="127"/>
      <c r="CM168" s="123"/>
      <c r="CN168" s="129"/>
      <c r="CO168" s="129"/>
      <c r="CP168" s="129"/>
      <c r="CQ168" s="134"/>
      <c r="CR168" s="133"/>
      <c r="CS168" s="133"/>
      <c r="CT168" s="133"/>
      <c r="CU168" s="135"/>
      <c r="CV168" s="280"/>
      <c r="CW168" s="135"/>
      <c r="CX168" s="122"/>
      <c r="CY168" s="129"/>
      <c r="CZ168" s="214"/>
      <c r="DA168" s="129"/>
      <c r="DB168" s="122"/>
      <c r="DC168" s="129"/>
      <c r="DD168" s="122"/>
      <c r="DE168" s="129"/>
      <c r="DF168" s="133"/>
      <c r="DG168" s="122"/>
      <c r="DH168" s="129"/>
      <c r="DI168" s="133"/>
      <c r="DJ168" s="122"/>
      <c r="DK168" s="123"/>
      <c r="DL168" s="214"/>
      <c r="DM168" s="134"/>
      <c r="DN168" s="305"/>
      <c r="DO168" s="134"/>
      <c r="DP168" s="122"/>
      <c r="DQ168" s="129"/>
      <c r="DR168" s="122"/>
      <c r="DS168" s="129"/>
      <c r="DT168" s="122"/>
      <c r="DU168" s="129"/>
      <c r="DV168" s="122"/>
      <c r="DW168" s="124"/>
    </row>
    <row r="169" spans="1:127" outlineLevel="2">
      <c r="A169" s="133"/>
      <c r="B169" s="441">
        <v>0.5</v>
      </c>
      <c r="C169" s="127"/>
      <c r="D169" s="123"/>
      <c r="E169" s="123"/>
      <c r="F169" s="123"/>
      <c r="G169" s="124"/>
      <c r="H169" s="122"/>
      <c r="I169" s="123"/>
      <c r="J169" s="123"/>
      <c r="K169" s="128"/>
      <c r="L169" s="123"/>
      <c r="M169" s="123"/>
      <c r="N169" s="123"/>
      <c r="O169" s="123"/>
      <c r="P169" s="123"/>
      <c r="Q169" s="123"/>
      <c r="R169" s="129"/>
      <c r="S169" s="125"/>
      <c r="T169" s="122"/>
      <c r="U169" s="123"/>
      <c r="V169" s="126"/>
      <c r="W169" s="123"/>
      <c r="X169" s="128"/>
      <c r="Y169" s="123"/>
      <c r="Z169" s="123"/>
      <c r="AA169" s="123"/>
      <c r="AB169" s="124"/>
      <c r="AC169" s="127"/>
      <c r="AD169" s="201"/>
      <c r="AE169" s="201"/>
      <c r="AF169" s="201"/>
      <c r="AG169" s="201"/>
      <c r="AH169" s="201"/>
      <c r="AI169" s="234"/>
      <c r="AJ169" s="123"/>
      <c r="AK169" s="123"/>
      <c r="AL169" s="123"/>
      <c r="AM169" s="123"/>
      <c r="AN169" s="129"/>
      <c r="AO169" s="124"/>
      <c r="AP169" s="122"/>
      <c r="AQ169" s="127"/>
      <c r="AR169" s="123"/>
      <c r="AS169" s="123"/>
      <c r="AT169" s="123"/>
      <c r="AU169" s="123"/>
      <c r="AV169" s="251"/>
      <c r="AW169" s="123"/>
      <c r="AX169" s="123"/>
      <c r="AY169" s="129"/>
      <c r="AZ169" s="122"/>
      <c r="BA169" s="129"/>
      <c r="BB169" s="130"/>
      <c r="BC169" s="131"/>
      <c r="BD169" s="130"/>
      <c r="BE169" s="132"/>
      <c r="BF169" s="132"/>
      <c r="BG169" s="123"/>
      <c r="BH169" s="124"/>
      <c r="BI169" s="122"/>
      <c r="BJ169" s="123"/>
      <c r="BK169" s="123"/>
      <c r="BL169" s="123"/>
      <c r="BM169" s="129"/>
      <c r="BN169" s="122"/>
      <c r="BO169" s="123"/>
      <c r="BP169" s="129"/>
      <c r="BQ169" s="122"/>
      <c r="BR169" s="123"/>
      <c r="BS169" s="129"/>
      <c r="BT169" s="135"/>
      <c r="BU169" s="280"/>
      <c r="BV169" s="246"/>
      <c r="BW169" s="246"/>
      <c r="BX169" s="133"/>
      <c r="BY169" s="133"/>
      <c r="BZ169" s="122"/>
      <c r="CA169" s="123"/>
      <c r="CB169" s="123"/>
      <c r="CC169" s="124"/>
      <c r="CD169" s="127"/>
      <c r="CE169" s="127"/>
      <c r="CF169" s="123"/>
      <c r="CG169" s="123"/>
      <c r="CH169" s="123"/>
      <c r="CI169" s="123"/>
      <c r="CJ169" s="134"/>
      <c r="CK169" s="122"/>
      <c r="CL169" s="127"/>
      <c r="CM169" s="123"/>
      <c r="CN169" s="129"/>
      <c r="CO169" s="129"/>
      <c r="CP169" s="129"/>
      <c r="CQ169" s="134"/>
      <c r="CR169" s="133"/>
      <c r="CS169" s="133"/>
      <c r="CT169" s="133"/>
      <c r="CU169" s="135"/>
      <c r="CV169" s="280"/>
      <c r="CW169" s="135"/>
      <c r="CX169" s="122"/>
      <c r="CY169" s="129"/>
      <c r="CZ169" s="214"/>
      <c r="DA169" s="129"/>
      <c r="DB169" s="122"/>
      <c r="DC169" s="129"/>
      <c r="DD169" s="122"/>
      <c r="DE169" s="129"/>
      <c r="DF169" s="133"/>
      <c r="DG169" s="122"/>
      <c r="DH169" s="129"/>
      <c r="DI169" s="133"/>
      <c r="DJ169" s="122"/>
      <c r="DK169" s="123"/>
      <c r="DL169" s="214"/>
      <c r="DM169" s="134"/>
      <c r="DN169" s="305"/>
      <c r="DO169" s="134"/>
      <c r="DP169" s="122"/>
      <c r="DQ169" s="129"/>
      <c r="DR169" s="122"/>
      <c r="DS169" s="129"/>
      <c r="DT169" s="122"/>
      <c r="DU169" s="129"/>
      <c r="DV169" s="122"/>
      <c r="DW169" s="124"/>
    </row>
    <row r="170" spans="1:127" outlineLevel="2">
      <c r="A170" s="133"/>
      <c r="B170" s="441">
        <v>0.51041666666666696</v>
      </c>
      <c r="C170" s="127"/>
      <c r="D170" s="123"/>
      <c r="E170" s="123"/>
      <c r="F170" s="123"/>
      <c r="G170" s="124"/>
      <c r="H170" s="122"/>
      <c r="I170" s="123"/>
      <c r="J170" s="123"/>
      <c r="K170" s="128"/>
      <c r="L170" s="123"/>
      <c r="M170" s="123"/>
      <c r="N170" s="123"/>
      <c r="O170" s="123"/>
      <c r="P170" s="123"/>
      <c r="Q170" s="123"/>
      <c r="R170" s="129"/>
      <c r="S170" s="125"/>
      <c r="T170" s="122"/>
      <c r="U170" s="123"/>
      <c r="V170" s="126"/>
      <c r="W170" s="123"/>
      <c r="X170" s="128"/>
      <c r="Y170" s="123"/>
      <c r="Z170" s="123"/>
      <c r="AA170" s="123"/>
      <c r="AB170" s="124"/>
      <c r="AC170" s="127"/>
      <c r="AD170" s="201"/>
      <c r="AE170" s="201"/>
      <c r="AF170" s="201"/>
      <c r="AG170" s="201"/>
      <c r="AH170" s="201"/>
      <c r="AI170" s="234"/>
      <c r="AJ170" s="123"/>
      <c r="AK170" s="123"/>
      <c r="AL170" s="123"/>
      <c r="AM170" s="123"/>
      <c r="AN170" s="129"/>
      <c r="AO170" s="124"/>
      <c r="AP170" s="122"/>
      <c r="AQ170" s="127"/>
      <c r="AR170" s="123"/>
      <c r="AS170" s="123"/>
      <c r="AT170" s="123"/>
      <c r="AU170" s="123"/>
      <c r="AV170" s="251"/>
      <c r="AW170" s="123"/>
      <c r="AX170" s="123"/>
      <c r="AY170" s="129"/>
      <c r="AZ170" s="122"/>
      <c r="BA170" s="129"/>
      <c r="BB170" s="130"/>
      <c r="BC170" s="131"/>
      <c r="BD170" s="130"/>
      <c r="BE170" s="132"/>
      <c r="BF170" s="132"/>
      <c r="BG170" s="123"/>
      <c r="BH170" s="124"/>
      <c r="BI170" s="122"/>
      <c r="BJ170" s="123"/>
      <c r="BK170" s="123"/>
      <c r="BL170" s="123"/>
      <c r="BM170" s="129"/>
      <c r="BN170" s="122"/>
      <c r="BO170" s="123"/>
      <c r="BP170" s="129"/>
      <c r="BQ170" s="122"/>
      <c r="BR170" s="123"/>
      <c r="BS170" s="129"/>
      <c r="BT170" s="135"/>
      <c r="BU170" s="280"/>
      <c r="BV170" s="246"/>
      <c r="BW170" s="246"/>
      <c r="BX170" s="133"/>
      <c r="BY170" s="133"/>
      <c r="BZ170" s="122"/>
      <c r="CA170" s="123"/>
      <c r="CB170" s="123"/>
      <c r="CC170" s="124"/>
      <c r="CD170" s="127"/>
      <c r="CE170" s="127"/>
      <c r="CF170" s="123"/>
      <c r="CG170" s="123"/>
      <c r="CH170" s="123"/>
      <c r="CI170" s="123"/>
      <c r="CJ170" s="134"/>
      <c r="CK170" s="122"/>
      <c r="CL170" s="127"/>
      <c r="CM170" s="123"/>
      <c r="CN170" s="129"/>
      <c r="CO170" s="129"/>
      <c r="CP170" s="129"/>
      <c r="CQ170" s="134"/>
      <c r="CR170" s="133"/>
      <c r="CS170" s="133"/>
      <c r="CT170" s="133"/>
      <c r="CU170" s="135"/>
      <c r="CV170" s="280"/>
      <c r="CW170" s="135"/>
      <c r="CX170" s="122"/>
      <c r="CY170" s="129"/>
      <c r="CZ170" s="214"/>
      <c r="DA170" s="129"/>
      <c r="DB170" s="122"/>
      <c r="DC170" s="129"/>
      <c r="DD170" s="122"/>
      <c r="DE170" s="129"/>
      <c r="DF170" s="133"/>
      <c r="DG170" s="122"/>
      <c r="DH170" s="129"/>
      <c r="DI170" s="133"/>
      <c r="DJ170" s="122"/>
      <c r="DK170" s="123"/>
      <c r="DL170" s="214"/>
      <c r="DM170" s="134"/>
      <c r="DN170" s="305"/>
      <c r="DO170" s="134"/>
      <c r="DP170" s="122"/>
      <c r="DQ170" s="129"/>
      <c r="DR170" s="122"/>
      <c r="DS170" s="129"/>
      <c r="DT170" s="122"/>
      <c r="DU170" s="129"/>
      <c r="DV170" s="122"/>
      <c r="DW170" s="124"/>
    </row>
    <row r="171" spans="1:127" outlineLevel="2">
      <c r="A171" s="133"/>
      <c r="B171" s="441">
        <v>0.52083333333333304</v>
      </c>
      <c r="C171" s="127"/>
      <c r="D171" s="123"/>
      <c r="E171" s="123"/>
      <c r="F171" s="123"/>
      <c r="G171" s="124"/>
      <c r="H171" s="122"/>
      <c r="I171" s="123"/>
      <c r="J171" s="123"/>
      <c r="K171" s="128"/>
      <c r="L171" s="123"/>
      <c r="M171" s="123"/>
      <c r="N171" s="123"/>
      <c r="O171" s="123"/>
      <c r="P171" s="123"/>
      <c r="Q171" s="123"/>
      <c r="R171" s="129"/>
      <c r="S171" s="125"/>
      <c r="T171" s="122"/>
      <c r="U171" s="123"/>
      <c r="V171" s="126"/>
      <c r="W171" s="123"/>
      <c r="X171" s="128"/>
      <c r="Y171" s="123"/>
      <c r="Z171" s="123"/>
      <c r="AA171" s="123"/>
      <c r="AB171" s="124"/>
      <c r="AC171" s="127"/>
      <c r="AD171" s="201"/>
      <c r="AE171" s="201"/>
      <c r="AF171" s="201"/>
      <c r="AG171" s="201"/>
      <c r="AH171" s="201"/>
      <c r="AI171" s="234"/>
      <c r="AJ171" s="123"/>
      <c r="AK171" s="123"/>
      <c r="AL171" s="123"/>
      <c r="AM171" s="123"/>
      <c r="AN171" s="129"/>
      <c r="AO171" s="124"/>
      <c r="AP171" s="122"/>
      <c r="AQ171" s="127"/>
      <c r="AR171" s="123"/>
      <c r="AS171" s="123"/>
      <c r="AT171" s="123"/>
      <c r="AU171" s="123"/>
      <c r="AV171" s="251"/>
      <c r="AW171" s="123"/>
      <c r="AX171" s="123"/>
      <c r="AY171" s="129"/>
      <c r="AZ171" s="122"/>
      <c r="BA171" s="129"/>
      <c r="BB171" s="130"/>
      <c r="BC171" s="131"/>
      <c r="BD171" s="130"/>
      <c r="BE171" s="132"/>
      <c r="BF171" s="132"/>
      <c r="BG171" s="123"/>
      <c r="BH171" s="124"/>
      <c r="BI171" s="122"/>
      <c r="BJ171" s="123"/>
      <c r="BK171" s="123"/>
      <c r="BL171" s="123"/>
      <c r="BM171" s="129"/>
      <c r="BN171" s="122"/>
      <c r="BO171" s="123"/>
      <c r="BP171" s="129"/>
      <c r="BQ171" s="122"/>
      <c r="BR171" s="123"/>
      <c r="BS171" s="129"/>
      <c r="BT171" s="135"/>
      <c r="BU171" s="280"/>
      <c r="BV171" s="246"/>
      <c r="BW171" s="246"/>
      <c r="BX171" s="133"/>
      <c r="BY171" s="133"/>
      <c r="BZ171" s="122"/>
      <c r="CA171" s="123"/>
      <c r="CB171" s="123"/>
      <c r="CC171" s="124"/>
      <c r="CD171" s="127"/>
      <c r="CE171" s="127"/>
      <c r="CF171" s="123"/>
      <c r="CG171" s="123"/>
      <c r="CH171" s="123"/>
      <c r="CI171" s="123"/>
      <c r="CJ171" s="134"/>
      <c r="CK171" s="122"/>
      <c r="CL171" s="127"/>
      <c r="CM171" s="123"/>
      <c r="CN171" s="129"/>
      <c r="CO171" s="129"/>
      <c r="CP171" s="129"/>
      <c r="CQ171" s="134"/>
      <c r="CR171" s="133"/>
      <c r="CS171" s="133"/>
      <c r="CT171" s="133"/>
      <c r="CU171" s="135"/>
      <c r="CV171" s="280"/>
      <c r="CW171" s="135"/>
      <c r="CX171" s="122"/>
      <c r="CY171" s="129"/>
      <c r="CZ171" s="214"/>
      <c r="DA171" s="129"/>
      <c r="DB171" s="122"/>
      <c r="DC171" s="129"/>
      <c r="DD171" s="122"/>
      <c r="DE171" s="129"/>
      <c r="DF171" s="133"/>
      <c r="DG171" s="122"/>
      <c r="DH171" s="129"/>
      <c r="DI171" s="133"/>
      <c r="DJ171" s="122"/>
      <c r="DK171" s="123"/>
      <c r="DL171" s="214"/>
      <c r="DM171" s="134"/>
      <c r="DN171" s="305"/>
      <c r="DO171" s="134"/>
      <c r="DP171" s="122"/>
      <c r="DQ171" s="129"/>
      <c r="DR171" s="122"/>
      <c r="DS171" s="129"/>
      <c r="DT171" s="122"/>
      <c r="DU171" s="129"/>
      <c r="DV171" s="122"/>
      <c r="DW171" s="124"/>
    </row>
    <row r="172" spans="1:127" outlineLevel="2">
      <c r="A172" s="133"/>
      <c r="B172" s="441">
        <v>0.53125</v>
      </c>
      <c r="C172" s="127"/>
      <c r="D172" s="123"/>
      <c r="E172" s="123"/>
      <c r="F172" s="123"/>
      <c r="G172" s="124"/>
      <c r="H172" s="122"/>
      <c r="I172" s="123"/>
      <c r="J172" s="123"/>
      <c r="K172" s="128"/>
      <c r="L172" s="123"/>
      <c r="M172" s="123"/>
      <c r="N172" s="123"/>
      <c r="O172" s="123"/>
      <c r="P172" s="123"/>
      <c r="Q172" s="123"/>
      <c r="R172" s="129"/>
      <c r="S172" s="125"/>
      <c r="T172" s="122"/>
      <c r="U172" s="123"/>
      <c r="V172" s="126"/>
      <c r="W172" s="123"/>
      <c r="X172" s="128"/>
      <c r="Y172" s="123"/>
      <c r="Z172" s="123"/>
      <c r="AA172" s="123"/>
      <c r="AB172" s="124"/>
      <c r="AC172" s="127"/>
      <c r="AD172" s="201"/>
      <c r="AE172" s="201"/>
      <c r="AF172" s="201"/>
      <c r="AG172" s="201"/>
      <c r="AH172" s="201"/>
      <c r="AI172" s="234"/>
      <c r="AJ172" s="123"/>
      <c r="AK172" s="123"/>
      <c r="AL172" s="123"/>
      <c r="AM172" s="123"/>
      <c r="AN172" s="129"/>
      <c r="AO172" s="124"/>
      <c r="AP172" s="122"/>
      <c r="AQ172" s="127"/>
      <c r="AR172" s="123"/>
      <c r="AS172" s="123"/>
      <c r="AT172" s="123"/>
      <c r="AU172" s="123"/>
      <c r="AV172" s="251"/>
      <c r="AW172" s="123"/>
      <c r="AX172" s="123"/>
      <c r="AY172" s="129"/>
      <c r="AZ172" s="122"/>
      <c r="BA172" s="129"/>
      <c r="BB172" s="130"/>
      <c r="BC172" s="131"/>
      <c r="BD172" s="130"/>
      <c r="BE172" s="132"/>
      <c r="BF172" s="132"/>
      <c r="BG172" s="123"/>
      <c r="BH172" s="124"/>
      <c r="BI172" s="122"/>
      <c r="BJ172" s="123"/>
      <c r="BK172" s="123"/>
      <c r="BL172" s="123"/>
      <c r="BM172" s="129"/>
      <c r="BN172" s="122"/>
      <c r="BO172" s="123"/>
      <c r="BP172" s="129"/>
      <c r="BQ172" s="122"/>
      <c r="BR172" s="123"/>
      <c r="BS172" s="129"/>
      <c r="BT172" s="135"/>
      <c r="BU172" s="280"/>
      <c r="BV172" s="246"/>
      <c r="BW172" s="246"/>
      <c r="BX172" s="133"/>
      <c r="BY172" s="133"/>
      <c r="BZ172" s="122"/>
      <c r="CA172" s="123"/>
      <c r="CB172" s="123"/>
      <c r="CC172" s="124"/>
      <c r="CD172" s="127"/>
      <c r="CE172" s="127"/>
      <c r="CF172" s="123"/>
      <c r="CG172" s="123"/>
      <c r="CH172" s="123"/>
      <c r="CI172" s="123"/>
      <c r="CJ172" s="134"/>
      <c r="CK172" s="122"/>
      <c r="CL172" s="127"/>
      <c r="CM172" s="123"/>
      <c r="CN172" s="129"/>
      <c r="CO172" s="129"/>
      <c r="CP172" s="129"/>
      <c r="CQ172" s="134"/>
      <c r="CR172" s="133"/>
      <c r="CS172" s="133"/>
      <c r="CT172" s="133"/>
      <c r="CU172" s="135"/>
      <c r="CV172" s="280"/>
      <c r="CW172" s="135"/>
      <c r="CX172" s="122"/>
      <c r="CY172" s="129"/>
      <c r="CZ172" s="214"/>
      <c r="DA172" s="129"/>
      <c r="DB172" s="122"/>
      <c r="DC172" s="129"/>
      <c r="DD172" s="122"/>
      <c r="DE172" s="129"/>
      <c r="DF172" s="133"/>
      <c r="DG172" s="122"/>
      <c r="DH172" s="129"/>
      <c r="DI172" s="133"/>
      <c r="DJ172" s="122"/>
      <c r="DK172" s="123"/>
      <c r="DL172" s="214"/>
      <c r="DM172" s="134"/>
      <c r="DN172" s="305"/>
      <c r="DO172" s="134"/>
      <c r="DP172" s="122"/>
      <c r="DQ172" s="129"/>
      <c r="DR172" s="122"/>
      <c r="DS172" s="129"/>
      <c r="DT172" s="122"/>
      <c r="DU172" s="129"/>
      <c r="DV172" s="122"/>
      <c r="DW172" s="124"/>
    </row>
    <row r="173" spans="1:127" outlineLevel="2">
      <c r="A173" s="133"/>
      <c r="B173" s="441">
        <v>0.54166666666666696</v>
      </c>
      <c r="C173" s="127"/>
      <c r="D173" s="123"/>
      <c r="E173" s="123"/>
      <c r="F173" s="123"/>
      <c r="G173" s="124"/>
      <c r="H173" s="122"/>
      <c r="I173" s="123"/>
      <c r="J173" s="123"/>
      <c r="K173" s="128"/>
      <c r="L173" s="123"/>
      <c r="M173" s="123"/>
      <c r="N173" s="123"/>
      <c r="O173" s="123"/>
      <c r="P173" s="123"/>
      <c r="Q173" s="123"/>
      <c r="R173" s="129"/>
      <c r="S173" s="125"/>
      <c r="T173" s="122"/>
      <c r="U173" s="123"/>
      <c r="V173" s="126"/>
      <c r="W173" s="123"/>
      <c r="X173" s="128"/>
      <c r="Y173" s="123"/>
      <c r="Z173" s="123"/>
      <c r="AA173" s="123"/>
      <c r="AB173" s="124"/>
      <c r="AC173" s="127"/>
      <c r="AD173" s="201"/>
      <c r="AE173" s="201"/>
      <c r="AF173" s="201"/>
      <c r="AG173" s="201"/>
      <c r="AH173" s="201"/>
      <c r="AI173" s="234"/>
      <c r="AJ173" s="123"/>
      <c r="AK173" s="123"/>
      <c r="AL173" s="123"/>
      <c r="AM173" s="123"/>
      <c r="AN173" s="129"/>
      <c r="AO173" s="124"/>
      <c r="AP173" s="122"/>
      <c r="AQ173" s="127"/>
      <c r="AR173" s="123"/>
      <c r="AS173" s="123"/>
      <c r="AT173" s="123"/>
      <c r="AU173" s="123"/>
      <c r="AV173" s="251"/>
      <c r="AW173" s="123"/>
      <c r="AX173" s="123"/>
      <c r="AY173" s="129"/>
      <c r="AZ173" s="122"/>
      <c r="BA173" s="129"/>
      <c r="BB173" s="130"/>
      <c r="BC173" s="131"/>
      <c r="BD173" s="130"/>
      <c r="BE173" s="132"/>
      <c r="BF173" s="132"/>
      <c r="BG173" s="123"/>
      <c r="BH173" s="124"/>
      <c r="BI173" s="122"/>
      <c r="BJ173" s="123"/>
      <c r="BK173" s="123"/>
      <c r="BL173" s="123"/>
      <c r="BM173" s="129"/>
      <c r="BN173" s="122"/>
      <c r="BO173" s="123"/>
      <c r="BP173" s="129"/>
      <c r="BQ173" s="122"/>
      <c r="BR173" s="123"/>
      <c r="BS173" s="129"/>
      <c r="BT173" s="135"/>
      <c r="BU173" s="280"/>
      <c r="BV173" s="246"/>
      <c r="BW173" s="246"/>
      <c r="BX173" s="133"/>
      <c r="BY173" s="133"/>
      <c r="BZ173" s="122"/>
      <c r="CA173" s="123"/>
      <c r="CB173" s="123"/>
      <c r="CC173" s="124"/>
      <c r="CD173" s="127"/>
      <c r="CE173" s="127"/>
      <c r="CF173" s="123"/>
      <c r="CG173" s="123"/>
      <c r="CH173" s="123"/>
      <c r="CI173" s="123"/>
      <c r="CJ173" s="134"/>
      <c r="CK173" s="122"/>
      <c r="CL173" s="127"/>
      <c r="CM173" s="123"/>
      <c r="CN173" s="129"/>
      <c r="CO173" s="129"/>
      <c r="CP173" s="129"/>
      <c r="CQ173" s="134"/>
      <c r="CR173" s="133"/>
      <c r="CS173" s="133"/>
      <c r="CT173" s="133"/>
      <c r="CU173" s="135"/>
      <c r="CV173" s="280"/>
      <c r="CW173" s="135"/>
      <c r="CX173" s="122"/>
      <c r="CY173" s="129"/>
      <c r="CZ173" s="214"/>
      <c r="DA173" s="129"/>
      <c r="DB173" s="122"/>
      <c r="DC173" s="129"/>
      <c r="DD173" s="122"/>
      <c r="DE173" s="129"/>
      <c r="DF173" s="133"/>
      <c r="DG173" s="122"/>
      <c r="DH173" s="129"/>
      <c r="DI173" s="133"/>
      <c r="DJ173" s="122"/>
      <c r="DK173" s="123"/>
      <c r="DL173" s="214"/>
      <c r="DM173" s="134"/>
      <c r="DN173" s="305"/>
      <c r="DO173" s="134"/>
      <c r="DP173" s="122"/>
      <c r="DQ173" s="129"/>
      <c r="DR173" s="122"/>
      <c r="DS173" s="129"/>
      <c r="DT173" s="122"/>
      <c r="DU173" s="129"/>
      <c r="DV173" s="122"/>
      <c r="DW173" s="124"/>
    </row>
    <row r="174" spans="1:127" outlineLevel="2">
      <c r="A174" s="133"/>
      <c r="B174" s="441">
        <v>0.55208333333333304</v>
      </c>
      <c r="C174" s="127"/>
      <c r="D174" s="123"/>
      <c r="E174" s="123"/>
      <c r="F174" s="123"/>
      <c r="G174" s="124"/>
      <c r="H174" s="122"/>
      <c r="I174" s="123"/>
      <c r="J174" s="123"/>
      <c r="K174" s="128"/>
      <c r="L174" s="123"/>
      <c r="M174" s="123"/>
      <c r="N174" s="123"/>
      <c r="O174" s="123"/>
      <c r="P174" s="123"/>
      <c r="Q174" s="123"/>
      <c r="R174" s="129"/>
      <c r="S174" s="125"/>
      <c r="T174" s="122"/>
      <c r="U174" s="123"/>
      <c r="V174" s="126"/>
      <c r="W174" s="123"/>
      <c r="X174" s="128"/>
      <c r="Y174" s="123"/>
      <c r="Z174" s="123"/>
      <c r="AA174" s="123"/>
      <c r="AB174" s="124"/>
      <c r="AC174" s="127"/>
      <c r="AD174" s="201"/>
      <c r="AE174" s="201"/>
      <c r="AF174" s="201"/>
      <c r="AG174" s="201"/>
      <c r="AH174" s="201"/>
      <c r="AI174" s="234"/>
      <c r="AJ174" s="123"/>
      <c r="AK174" s="123"/>
      <c r="AL174" s="123"/>
      <c r="AM174" s="123"/>
      <c r="AN174" s="129"/>
      <c r="AO174" s="124"/>
      <c r="AP174" s="122"/>
      <c r="AQ174" s="127"/>
      <c r="AR174" s="123"/>
      <c r="AS174" s="123"/>
      <c r="AT174" s="123"/>
      <c r="AU174" s="123"/>
      <c r="AV174" s="251"/>
      <c r="AW174" s="123"/>
      <c r="AX174" s="123"/>
      <c r="AY174" s="129"/>
      <c r="AZ174" s="122"/>
      <c r="BA174" s="129"/>
      <c r="BB174" s="130"/>
      <c r="BC174" s="131"/>
      <c r="BD174" s="130"/>
      <c r="BE174" s="132"/>
      <c r="BF174" s="132"/>
      <c r="BG174" s="123"/>
      <c r="BH174" s="124"/>
      <c r="BI174" s="122"/>
      <c r="BJ174" s="123"/>
      <c r="BK174" s="123"/>
      <c r="BL174" s="123"/>
      <c r="BM174" s="129"/>
      <c r="BN174" s="122"/>
      <c r="BO174" s="123"/>
      <c r="BP174" s="129"/>
      <c r="BQ174" s="122"/>
      <c r="BR174" s="123"/>
      <c r="BS174" s="129"/>
      <c r="BT174" s="135"/>
      <c r="BU174" s="280"/>
      <c r="BV174" s="246"/>
      <c r="BW174" s="246"/>
      <c r="BX174" s="133"/>
      <c r="BY174" s="133"/>
      <c r="BZ174" s="122"/>
      <c r="CA174" s="123"/>
      <c r="CB174" s="123"/>
      <c r="CC174" s="124"/>
      <c r="CD174" s="127"/>
      <c r="CE174" s="127"/>
      <c r="CF174" s="123"/>
      <c r="CG174" s="123"/>
      <c r="CH174" s="123"/>
      <c r="CI174" s="123"/>
      <c r="CJ174" s="134"/>
      <c r="CK174" s="122"/>
      <c r="CL174" s="127"/>
      <c r="CM174" s="123"/>
      <c r="CN174" s="129"/>
      <c r="CO174" s="129"/>
      <c r="CP174" s="129"/>
      <c r="CQ174" s="134"/>
      <c r="CR174" s="133"/>
      <c r="CS174" s="133"/>
      <c r="CT174" s="133"/>
      <c r="CU174" s="135"/>
      <c r="CV174" s="280"/>
      <c r="CW174" s="135"/>
      <c r="CX174" s="122"/>
      <c r="CY174" s="129"/>
      <c r="CZ174" s="214"/>
      <c r="DA174" s="129"/>
      <c r="DB174" s="122"/>
      <c r="DC174" s="129"/>
      <c r="DD174" s="122"/>
      <c r="DE174" s="129"/>
      <c r="DF174" s="133"/>
      <c r="DG174" s="122"/>
      <c r="DH174" s="129"/>
      <c r="DI174" s="133"/>
      <c r="DJ174" s="122"/>
      <c r="DK174" s="123"/>
      <c r="DL174" s="214"/>
      <c r="DM174" s="134"/>
      <c r="DN174" s="305"/>
      <c r="DO174" s="134"/>
      <c r="DP174" s="122"/>
      <c r="DQ174" s="129"/>
      <c r="DR174" s="122"/>
      <c r="DS174" s="129"/>
      <c r="DT174" s="122"/>
      <c r="DU174" s="129"/>
      <c r="DV174" s="122"/>
      <c r="DW174" s="124"/>
    </row>
    <row r="175" spans="1:127" outlineLevel="2">
      <c r="A175" s="133"/>
      <c r="B175" s="441">
        <v>0.5625</v>
      </c>
      <c r="C175" s="127"/>
      <c r="D175" s="123"/>
      <c r="E175" s="123"/>
      <c r="F175" s="123"/>
      <c r="G175" s="124"/>
      <c r="H175" s="122"/>
      <c r="I175" s="123"/>
      <c r="J175" s="123"/>
      <c r="K175" s="128"/>
      <c r="L175" s="123"/>
      <c r="M175" s="123"/>
      <c r="N175" s="123"/>
      <c r="O175" s="123"/>
      <c r="P175" s="123"/>
      <c r="Q175" s="123"/>
      <c r="R175" s="129"/>
      <c r="S175" s="125"/>
      <c r="T175" s="122"/>
      <c r="U175" s="123"/>
      <c r="V175" s="126"/>
      <c r="W175" s="123"/>
      <c r="X175" s="128"/>
      <c r="Y175" s="123"/>
      <c r="Z175" s="123"/>
      <c r="AA175" s="123"/>
      <c r="AB175" s="124"/>
      <c r="AC175" s="127"/>
      <c r="AD175" s="201"/>
      <c r="AE175" s="201"/>
      <c r="AF175" s="201"/>
      <c r="AG175" s="201"/>
      <c r="AH175" s="201"/>
      <c r="AI175" s="234"/>
      <c r="AJ175" s="123"/>
      <c r="AK175" s="123"/>
      <c r="AL175" s="123"/>
      <c r="AM175" s="123"/>
      <c r="AN175" s="129"/>
      <c r="AO175" s="124"/>
      <c r="AP175" s="122"/>
      <c r="AQ175" s="127"/>
      <c r="AR175" s="123"/>
      <c r="AS175" s="123"/>
      <c r="AT175" s="123"/>
      <c r="AU175" s="123"/>
      <c r="AV175" s="251"/>
      <c r="AW175" s="123"/>
      <c r="AX175" s="123"/>
      <c r="AY175" s="129"/>
      <c r="AZ175" s="122"/>
      <c r="BA175" s="129"/>
      <c r="BB175" s="130"/>
      <c r="BC175" s="131"/>
      <c r="BD175" s="130"/>
      <c r="BE175" s="132"/>
      <c r="BF175" s="132"/>
      <c r="BG175" s="123"/>
      <c r="BH175" s="124"/>
      <c r="BI175" s="122"/>
      <c r="BJ175" s="123"/>
      <c r="BK175" s="123"/>
      <c r="BL175" s="123"/>
      <c r="BM175" s="129"/>
      <c r="BN175" s="122"/>
      <c r="BO175" s="123"/>
      <c r="BP175" s="129"/>
      <c r="BQ175" s="122"/>
      <c r="BR175" s="123"/>
      <c r="BS175" s="129"/>
      <c r="BT175" s="135"/>
      <c r="BU175" s="280"/>
      <c r="BV175" s="246"/>
      <c r="BW175" s="246"/>
      <c r="BX175" s="133"/>
      <c r="BY175" s="133"/>
      <c r="BZ175" s="122"/>
      <c r="CA175" s="123"/>
      <c r="CB175" s="123"/>
      <c r="CC175" s="124"/>
      <c r="CD175" s="127"/>
      <c r="CE175" s="127"/>
      <c r="CF175" s="123"/>
      <c r="CG175" s="123"/>
      <c r="CH175" s="123"/>
      <c r="CI175" s="123"/>
      <c r="CJ175" s="134"/>
      <c r="CK175" s="122"/>
      <c r="CL175" s="127"/>
      <c r="CM175" s="123"/>
      <c r="CN175" s="129"/>
      <c r="CO175" s="129"/>
      <c r="CP175" s="129"/>
      <c r="CQ175" s="134"/>
      <c r="CR175" s="133"/>
      <c r="CS175" s="133"/>
      <c r="CT175" s="133"/>
      <c r="CU175" s="135"/>
      <c r="CV175" s="280"/>
      <c r="CW175" s="135"/>
      <c r="CX175" s="122"/>
      <c r="CY175" s="129"/>
      <c r="CZ175" s="214"/>
      <c r="DA175" s="129"/>
      <c r="DB175" s="122"/>
      <c r="DC175" s="129"/>
      <c r="DD175" s="122"/>
      <c r="DE175" s="129"/>
      <c r="DF175" s="133"/>
      <c r="DG175" s="122"/>
      <c r="DH175" s="129"/>
      <c r="DI175" s="133"/>
      <c r="DJ175" s="122"/>
      <c r="DK175" s="123"/>
      <c r="DL175" s="214"/>
      <c r="DM175" s="134"/>
      <c r="DN175" s="305"/>
      <c r="DO175" s="134"/>
      <c r="DP175" s="122"/>
      <c r="DQ175" s="129"/>
      <c r="DR175" s="122"/>
      <c r="DS175" s="129"/>
      <c r="DT175" s="122"/>
      <c r="DU175" s="129"/>
      <c r="DV175" s="122"/>
      <c r="DW175" s="124"/>
    </row>
    <row r="176" spans="1:127" outlineLevel="2">
      <c r="A176" s="133"/>
      <c r="B176" s="441">
        <v>0.57291666666666696</v>
      </c>
      <c r="C176" s="127"/>
      <c r="D176" s="123"/>
      <c r="E176" s="123"/>
      <c r="F176" s="123"/>
      <c r="G176" s="124"/>
      <c r="H176" s="122"/>
      <c r="I176" s="123"/>
      <c r="J176" s="123"/>
      <c r="K176" s="128"/>
      <c r="L176" s="123"/>
      <c r="M176" s="123"/>
      <c r="N176" s="123"/>
      <c r="O176" s="123"/>
      <c r="P176" s="123"/>
      <c r="Q176" s="123"/>
      <c r="R176" s="129"/>
      <c r="S176" s="125"/>
      <c r="T176" s="122"/>
      <c r="U176" s="123"/>
      <c r="V176" s="126"/>
      <c r="W176" s="123"/>
      <c r="X176" s="128"/>
      <c r="Y176" s="123"/>
      <c r="Z176" s="123"/>
      <c r="AA176" s="123"/>
      <c r="AB176" s="124"/>
      <c r="AC176" s="127"/>
      <c r="AD176" s="201"/>
      <c r="AE176" s="201"/>
      <c r="AF176" s="201"/>
      <c r="AG176" s="201"/>
      <c r="AH176" s="201"/>
      <c r="AI176" s="234"/>
      <c r="AJ176" s="123"/>
      <c r="AK176" s="123"/>
      <c r="AL176" s="123"/>
      <c r="AM176" s="123"/>
      <c r="AN176" s="129"/>
      <c r="AO176" s="124"/>
      <c r="AP176" s="122"/>
      <c r="AQ176" s="127"/>
      <c r="AR176" s="123"/>
      <c r="AS176" s="123"/>
      <c r="AT176" s="123"/>
      <c r="AU176" s="123"/>
      <c r="AV176" s="251"/>
      <c r="AW176" s="123"/>
      <c r="AX176" s="123"/>
      <c r="AY176" s="129"/>
      <c r="AZ176" s="122"/>
      <c r="BA176" s="129"/>
      <c r="BB176" s="130"/>
      <c r="BC176" s="131"/>
      <c r="BD176" s="130"/>
      <c r="BE176" s="132"/>
      <c r="BF176" s="132"/>
      <c r="BG176" s="123"/>
      <c r="BH176" s="124"/>
      <c r="BI176" s="122"/>
      <c r="BJ176" s="123"/>
      <c r="BK176" s="123"/>
      <c r="BL176" s="123"/>
      <c r="BM176" s="129"/>
      <c r="BN176" s="122"/>
      <c r="BO176" s="123"/>
      <c r="BP176" s="129"/>
      <c r="BQ176" s="122"/>
      <c r="BR176" s="123"/>
      <c r="BS176" s="129"/>
      <c r="BT176" s="135"/>
      <c r="BU176" s="280"/>
      <c r="BV176" s="246"/>
      <c r="BW176" s="246"/>
      <c r="BX176" s="133"/>
      <c r="BY176" s="133"/>
      <c r="BZ176" s="122"/>
      <c r="CA176" s="123"/>
      <c r="CB176" s="123"/>
      <c r="CC176" s="124"/>
      <c r="CD176" s="127"/>
      <c r="CE176" s="127"/>
      <c r="CF176" s="123"/>
      <c r="CG176" s="123"/>
      <c r="CH176" s="123"/>
      <c r="CI176" s="123"/>
      <c r="CJ176" s="134"/>
      <c r="CK176" s="122"/>
      <c r="CL176" s="127"/>
      <c r="CM176" s="123"/>
      <c r="CN176" s="129"/>
      <c r="CO176" s="129"/>
      <c r="CP176" s="129"/>
      <c r="CQ176" s="134"/>
      <c r="CR176" s="133"/>
      <c r="CS176" s="133"/>
      <c r="CT176" s="133"/>
      <c r="CU176" s="135"/>
      <c r="CV176" s="280"/>
      <c r="CW176" s="135"/>
      <c r="CX176" s="122"/>
      <c r="CY176" s="129"/>
      <c r="CZ176" s="214"/>
      <c r="DA176" s="129"/>
      <c r="DB176" s="122"/>
      <c r="DC176" s="129"/>
      <c r="DD176" s="122"/>
      <c r="DE176" s="129"/>
      <c r="DF176" s="133"/>
      <c r="DG176" s="122"/>
      <c r="DH176" s="129"/>
      <c r="DI176" s="133"/>
      <c r="DJ176" s="122"/>
      <c r="DK176" s="123"/>
      <c r="DL176" s="214"/>
      <c r="DM176" s="134"/>
      <c r="DN176" s="305"/>
      <c r="DO176" s="134"/>
      <c r="DP176" s="122"/>
      <c r="DQ176" s="129"/>
      <c r="DR176" s="122"/>
      <c r="DS176" s="129"/>
      <c r="DT176" s="122"/>
      <c r="DU176" s="129"/>
      <c r="DV176" s="122"/>
      <c r="DW176" s="124"/>
    </row>
    <row r="177" spans="1:127" outlineLevel="2">
      <c r="A177" s="133"/>
      <c r="B177" s="441">
        <v>0.58333333333333304</v>
      </c>
      <c r="C177" s="127"/>
      <c r="D177" s="123"/>
      <c r="E177" s="123"/>
      <c r="F177" s="123"/>
      <c r="G177" s="124"/>
      <c r="H177" s="122"/>
      <c r="I177" s="123"/>
      <c r="J177" s="123"/>
      <c r="K177" s="128"/>
      <c r="L177" s="123"/>
      <c r="M177" s="123"/>
      <c r="N177" s="123"/>
      <c r="O177" s="123"/>
      <c r="P177" s="123"/>
      <c r="Q177" s="123"/>
      <c r="R177" s="129"/>
      <c r="S177" s="125"/>
      <c r="T177" s="122"/>
      <c r="U177" s="123"/>
      <c r="V177" s="126"/>
      <c r="W177" s="123"/>
      <c r="X177" s="128"/>
      <c r="Y177" s="123"/>
      <c r="Z177" s="123"/>
      <c r="AA177" s="123"/>
      <c r="AB177" s="124"/>
      <c r="AC177" s="127"/>
      <c r="AD177" s="201"/>
      <c r="AE177" s="201"/>
      <c r="AF177" s="201"/>
      <c r="AG177" s="201"/>
      <c r="AH177" s="201"/>
      <c r="AI177" s="234"/>
      <c r="AJ177" s="123"/>
      <c r="AK177" s="123"/>
      <c r="AL177" s="123"/>
      <c r="AM177" s="123"/>
      <c r="AN177" s="129"/>
      <c r="AO177" s="124"/>
      <c r="AP177" s="122"/>
      <c r="AQ177" s="127"/>
      <c r="AR177" s="123"/>
      <c r="AS177" s="123"/>
      <c r="AT177" s="123"/>
      <c r="AU177" s="123"/>
      <c r="AV177" s="251"/>
      <c r="AW177" s="123"/>
      <c r="AX177" s="123"/>
      <c r="AY177" s="129"/>
      <c r="AZ177" s="122"/>
      <c r="BA177" s="129"/>
      <c r="BB177" s="130"/>
      <c r="BC177" s="131"/>
      <c r="BD177" s="130"/>
      <c r="BE177" s="132"/>
      <c r="BF177" s="132"/>
      <c r="BG177" s="123"/>
      <c r="BH177" s="124"/>
      <c r="BI177" s="122"/>
      <c r="BJ177" s="123"/>
      <c r="BK177" s="123"/>
      <c r="BL177" s="123"/>
      <c r="BM177" s="129"/>
      <c r="BN177" s="122"/>
      <c r="BO177" s="123"/>
      <c r="BP177" s="129"/>
      <c r="BQ177" s="122"/>
      <c r="BR177" s="123"/>
      <c r="BS177" s="129"/>
      <c r="BT177" s="135"/>
      <c r="BU177" s="280"/>
      <c r="BV177" s="246"/>
      <c r="BW177" s="246"/>
      <c r="BX177" s="133"/>
      <c r="BY177" s="133"/>
      <c r="BZ177" s="122"/>
      <c r="CA177" s="123"/>
      <c r="CB177" s="123"/>
      <c r="CC177" s="124"/>
      <c r="CD177" s="127"/>
      <c r="CE177" s="127"/>
      <c r="CF177" s="123"/>
      <c r="CG177" s="123"/>
      <c r="CH177" s="123"/>
      <c r="CI177" s="123"/>
      <c r="CJ177" s="134"/>
      <c r="CK177" s="122"/>
      <c r="CL177" s="127"/>
      <c r="CM177" s="123"/>
      <c r="CN177" s="129"/>
      <c r="CO177" s="129"/>
      <c r="CP177" s="129"/>
      <c r="CQ177" s="134"/>
      <c r="CR177" s="133"/>
      <c r="CS177" s="133"/>
      <c r="CT177" s="133"/>
      <c r="CU177" s="135"/>
      <c r="CV177" s="280"/>
      <c r="CW177" s="135"/>
      <c r="CX177" s="122"/>
      <c r="CY177" s="129"/>
      <c r="CZ177" s="214"/>
      <c r="DA177" s="129"/>
      <c r="DB177" s="122"/>
      <c r="DC177" s="129"/>
      <c r="DD177" s="122"/>
      <c r="DE177" s="129"/>
      <c r="DF177" s="133"/>
      <c r="DG177" s="122"/>
      <c r="DH177" s="129"/>
      <c r="DI177" s="133"/>
      <c r="DJ177" s="122"/>
      <c r="DK177" s="123"/>
      <c r="DL177" s="214"/>
      <c r="DM177" s="134"/>
      <c r="DN177" s="305"/>
      <c r="DO177" s="134"/>
      <c r="DP177" s="122"/>
      <c r="DQ177" s="129"/>
      <c r="DR177" s="122"/>
      <c r="DS177" s="129"/>
      <c r="DT177" s="122"/>
      <c r="DU177" s="129"/>
      <c r="DV177" s="122"/>
      <c r="DW177" s="124"/>
    </row>
    <row r="178" spans="1:127" outlineLevel="2">
      <c r="A178" s="133"/>
      <c r="B178" s="441">
        <v>0.59375</v>
      </c>
      <c r="C178" s="127"/>
      <c r="D178" s="123"/>
      <c r="E178" s="123"/>
      <c r="F178" s="123"/>
      <c r="G178" s="124"/>
      <c r="H178" s="122"/>
      <c r="I178" s="123"/>
      <c r="J178" s="123"/>
      <c r="K178" s="128"/>
      <c r="L178" s="123"/>
      <c r="M178" s="123"/>
      <c r="N178" s="123"/>
      <c r="O178" s="123"/>
      <c r="P178" s="123"/>
      <c r="Q178" s="123"/>
      <c r="R178" s="129"/>
      <c r="S178" s="125"/>
      <c r="T178" s="122"/>
      <c r="U178" s="123"/>
      <c r="V178" s="126"/>
      <c r="W178" s="123"/>
      <c r="X178" s="128"/>
      <c r="Y178" s="123"/>
      <c r="Z178" s="123"/>
      <c r="AA178" s="123"/>
      <c r="AB178" s="124"/>
      <c r="AC178" s="127"/>
      <c r="AD178" s="201"/>
      <c r="AE178" s="201"/>
      <c r="AF178" s="201"/>
      <c r="AG178" s="201"/>
      <c r="AH178" s="201"/>
      <c r="AI178" s="234"/>
      <c r="AJ178" s="123"/>
      <c r="AK178" s="123"/>
      <c r="AL178" s="123"/>
      <c r="AM178" s="123"/>
      <c r="AN178" s="129"/>
      <c r="AO178" s="124"/>
      <c r="AP178" s="122"/>
      <c r="AQ178" s="127"/>
      <c r="AR178" s="123"/>
      <c r="AS178" s="123"/>
      <c r="AT178" s="123"/>
      <c r="AU178" s="123"/>
      <c r="AV178" s="251"/>
      <c r="AW178" s="123"/>
      <c r="AX178" s="123"/>
      <c r="AY178" s="129"/>
      <c r="AZ178" s="122"/>
      <c r="BA178" s="129"/>
      <c r="BB178" s="130"/>
      <c r="BC178" s="131"/>
      <c r="BD178" s="130"/>
      <c r="BE178" s="132"/>
      <c r="BF178" s="132"/>
      <c r="BG178" s="123"/>
      <c r="BH178" s="124"/>
      <c r="BI178" s="122"/>
      <c r="BJ178" s="123"/>
      <c r="BK178" s="123"/>
      <c r="BL178" s="123"/>
      <c r="BM178" s="129"/>
      <c r="BN178" s="122"/>
      <c r="BO178" s="123"/>
      <c r="BP178" s="129"/>
      <c r="BQ178" s="122"/>
      <c r="BR178" s="123"/>
      <c r="BS178" s="129"/>
      <c r="BT178" s="135"/>
      <c r="BU178" s="280"/>
      <c r="BV178" s="246"/>
      <c r="BW178" s="246"/>
      <c r="BX178" s="133"/>
      <c r="BY178" s="133"/>
      <c r="BZ178" s="122"/>
      <c r="CA178" s="123"/>
      <c r="CB178" s="123"/>
      <c r="CC178" s="124"/>
      <c r="CD178" s="127"/>
      <c r="CE178" s="127"/>
      <c r="CF178" s="123"/>
      <c r="CG178" s="123"/>
      <c r="CH178" s="123"/>
      <c r="CI178" s="123"/>
      <c r="CJ178" s="134"/>
      <c r="CK178" s="122"/>
      <c r="CL178" s="127"/>
      <c r="CM178" s="123"/>
      <c r="CN178" s="129"/>
      <c r="CO178" s="129"/>
      <c r="CP178" s="129"/>
      <c r="CQ178" s="134"/>
      <c r="CR178" s="133"/>
      <c r="CS178" s="133"/>
      <c r="CT178" s="133"/>
      <c r="CU178" s="135"/>
      <c r="CV178" s="280"/>
      <c r="CW178" s="135"/>
      <c r="CX178" s="122"/>
      <c r="CY178" s="129"/>
      <c r="CZ178" s="214"/>
      <c r="DA178" s="129"/>
      <c r="DB178" s="122"/>
      <c r="DC178" s="129"/>
      <c r="DD178" s="122"/>
      <c r="DE178" s="129"/>
      <c r="DF178" s="133"/>
      <c r="DG178" s="122"/>
      <c r="DH178" s="129"/>
      <c r="DI178" s="133"/>
      <c r="DJ178" s="122"/>
      <c r="DK178" s="123"/>
      <c r="DL178" s="214"/>
      <c r="DM178" s="134"/>
      <c r="DN178" s="305"/>
      <c r="DO178" s="134"/>
      <c r="DP178" s="122"/>
      <c r="DQ178" s="129"/>
      <c r="DR178" s="122"/>
      <c r="DS178" s="129"/>
      <c r="DT178" s="122"/>
      <c r="DU178" s="129"/>
      <c r="DV178" s="122"/>
      <c r="DW178" s="124"/>
    </row>
    <row r="179" spans="1:127" outlineLevel="2">
      <c r="A179" s="133"/>
      <c r="B179" s="441">
        <v>0.60416666666666696</v>
      </c>
      <c r="C179" s="127"/>
      <c r="D179" s="123"/>
      <c r="E179" s="123"/>
      <c r="F179" s="123"/>
      <c r="G179" s="124"/>
      <c r="H179" s="122"/>
      <c r="I179" s="123"/>
      <c r="J179" s="123"/>
      <c r="K179" s="128"/>
      <c r="L179" s="123"/>
      <c r="M179" s="123"/>
      <c r="N179" s="123"/>
      <c r="O179" s="123"/>
      <c r="P179" s="123"/>
      <c r="Q179" s="123"/>
      <c r="R179" s="129"/>
      <c r="S179" s="125"/>
      <c r="T179" s="122"/>
      <c r="U179" s="123"/>
      <c r="V179" s="126"/>
      <c r="W179" s="123"/>
      <c r="X179" s="128"/>
      <c r="Y179" s="123"/>
      <c r="Z179" s="123"/>
      <c r="AA179" s="123"/>
      <c r="AB179" s="124"/>
      <c r="AC179" s="127"/>
      <c r="AD179" s="201"/>
      <c r="AE179" s="201"/>
      <c r="AF179" s="201"/>
      <c r="AG179" s="201"/>
      <c r="AH179" s="201"/>
      <c r="AI179" s="234"/>
      <c r="AJ179" s="123"/>
      <c r="AK179" s="123"/>
      <c r="AL179" s="123"/>
      <c r="AM179" s="123"/>
      <c r="AN179" s="129"/>
      <c r="AO179" s="124"/>
      <c r="AP179" s="122"/>
      <c r="AQ179" s="127"/>
      <c r="AR179" s="123"/>
      <c r="AS179" s="123"/>
      <c r="AT179" s="123"/>
      <c r="AU179" s="123"/>
      <c r="AV179" s="251"/>
      <c r="AW179" s="123"/>
      <c r="AX179" s="123"/>
      <c r="AY179" s="129"/>
      <c r="AZ179" s="122"/>
      <c r="BA179" s="129"/>
      <c r="BB179" s="130"/>
      <c r="BC179" s="131"/>
      <c r="BD179" s="130"/>
      <c r="BE179" s="132"/>
      <c r="BF179" s="132"/>
      <c r="BG179" s="123"/>
      <c r="BH179" s="124"/>
      <c r="BI179" s="122"/>
      <c r="BJ179" s="123"/>
      <c r="BK179" s="123"/>
      <c r="BL179" s="123"/>
      <c r="BM179" s="129"/>
      <c r="BN179" s="122"/>
      <c r="BO179" s="123"/>
      <c r="BP179" s="129"/>
      <c r="BQ179" s="122"/>
      <c r="BR179" s="123"/>
      <c r="BS179" s="129"/>
      <c r="BT179" s="135"/>
      <c r="BU179" s="280"/>
      <c r="BV179" s="246"/>
      <c r="BW179" s="246"/>
      <c r="BX179" s="133"/>
      <c r="BY179" s="133"/>
      <c r="BZ179" s="122"/>
      <c r="CA179" s="123"/>
      <c r="CB179" s="123"/>
      <c r="CC179" s="124"/>
      <c r="CD179" s="127"/>
      <c r="CE179" s="127"/>
      <c r="CF179" s="123"/>
      <c r="CG179" s="123"/>
      <c r="CH179" s="123"/>
      <c r="CI179" s="123"/>
      <c r="CJ179" s="134"/>
      <c r="CK179" s="122"/>
      <c r="CL179" s="127"/>
      <c r="CM179" s="123"/>
      <c r="CN179" s="129"/>
      <c r="CO179" s="129"/>
      <c r="CP179" s="129"/>
      <c r="CQ179" s="134"/>
      <c r="CR179" s="133"/>
      <c r="CS179" s="133"/>
      <c r="CT179" s="133"/>
      <c r="CU179" s="135"/>
      <c r="CV179" s="280"/>
      <c r="CW179" s="135"/>
      <c r="CX179" s="122"/>
      <c r="CY179" s="129"/>
      <c r="CZ179" s="214"/>
      <c r="DA179" s="129"/>
      <c r="DB179" s="122"/>
      <c r="DC179" s="129"/>
      <c r="DD179" s="122"/>
      <c r="DE179" s="129"/>
      <c r="DF179" s="133"/>
      <c r="DG179" s="122"/>
      <c r="DH179" s="129"/>
      <c r="DI179" s="133"/>
      <c r="DJ179" s="122"/>
      <c r="DK179" s="123"/>
      <c r="DL179" s="214"/>
      <c r="DM179" s="134"/>
      <c r="DN179" s="305"/>
      <c r="DO179" s="134"/>
      <c r="DP179" s="122"/>
      <c r="DQ179" s="129"/>
      <c r="DR179" s="122"/>
      <c r="DS179" s="129"/>
      <c r="DT179" s="122"/>
      <c r="DU179" s="129"/>
      <c r="DV179" s="122"/>
      <c r="DW179" s="124"/>
    </row>
    <row r="180" spans="1:127" outlineLevel="2">
      <c r="A180" s="133"/>
      <c r="B180" s="441">
        <v>0.61458333333333304</v>
      </c>
      <c r="C180" s="127"/>
      <c r="D180" s="123"/>
      <c r="E180" s="123"/>
      <c r="F180" s="123"/>
      <c r="G180" s="124"/>
      <c r="H180" s="122"/>
      <c r="I180" s="123"/>
      <c r="J180" s="123"/>
      <c r="K180" s="128"/>
      <c r="L180" s="123"/>
      <c r="M180" s="123"/>
      <c r="N180" s="123"/>
      <c r="O180" s="123"/>
      <c r="P180" s="123"/>
      <c r="Q180" s="123"/>
      <c r="R180" s="129"/>
      <c r="S180" s="125"/>
      <c r="T180" s="122"/>
      <c r="U180" s="123"/>
      <c r="V180" s="126"/>
      <c r="W180" s="123"/>
      <c r="X180" s="128"/>
      <c r="Y180" s="123"/>
      <c r="Z180" s="123"/>
      <c r="AA180" s="123"/>
      <c r="AB180" s="124"/>
      <c r="AC180" s="127"/>
      <c r="AD180" s="201"/>
      <c r="AE180" s="201"/>
      <c r="AF180" s="201"/>
      <c r="AG180" s="201"/>
      <c r="AH180" s="201"/>
      <c r="AI180" s="234"/>
      <c r="AJ180" s="123"/>
      <c r="AK180" s="123"/>
      <c r="AL180" s="123"/>
      <c r="AM180" s="123"/>
      <c r="AN180" s="129"/>
      <c r="AO180" s="124"/>
      <c r="AP180" s="122"/>
      <c r="AQ180" s="127"/>
      <c r="AR180" s="123"/>
      <c r="AS180" s="123"/>
      <c r="AT180" s="123"/>
      <c r="AU180" s="123"/>
      <c r="AV180" s="251"/>
      <c r="AW180" s="123"/>
      <c r="AX180" s="123"/>
      <c r="AY180" s="129"/>
      <c r="AZ180" s="122"/>
      <c r="BA180" s="129"/>
      <c r="BB180" s="130"/>
      <c r="BC180" s="131"/>
      <c r="BD180" s="130"/>
      <c r="BE180" s="132"/>
      <c r="BF180" s="132"/>
      <c r="BG180" s="123"/>
      <c r="BH180" s="124"/>
      <c r="BI180" s="122"/>
      <c r="BJ180" s="123"/>
      <c r="BK180" s="123"/>
      <c r="BL180" s="123"/>
      <c r="BM180" s="129"/>
      <c r="BN180" s="122"/>
      <c r="BO180" s="123"/>
      <c r="BP180" s="129"/>
      <c r="BQ180" s="122"/>
      <c r="BR180" s="123"/>
      <c r="BS180" s="129"/>
      <c r="BT180" s="135"/>
      <c r="BU180" s="280"/>
      <c r="BV180" s="246"/>
      <c r="BW180" s="246"/>
      <c r="BX180" s="133"/>
      <c r="BY180" s="133"/>
      <c r="BZ180" s="122"/>
      <c r="CA180" s="123"/>
      <c r="CB180" s="123"/>
      <c r="CC180" s="124"/>
      <c r="CD180" s="127"/>
      <c r="CE180" s="127"/>
      <c r="CF180" s="123"/>
      <c r="CG180" s="123"/>
      <c r="CH180" s="123"/>
      <c r="CI180" s="123"/>
      <c r="CJ180" s="134"/>
      <c r="CK180" s="122"/>
      <c r="CL180" s="127"/>
      <c r="CM180" s="123"/>
      <c r="CN180" s="129"/>
      <c r="CO180" s="129"/>
      <c r="CP180" s="129"/>
      <c r="CQ180" s="134"/>
      <c r="CR180" s="133"/>
      <c r="CS180" s="133"/>
      <c r="CT180" s="133"/>
      <c r="CU180" s="135"/>
      <c r="CV180" s="280"/>
      <c r="CW180" s="135"/>
      <c r="CX180" s="122"/>
      <c r="CY180" s="129"/>
      <c r="CZ180" s="214"/>
      <c r="DA180" s="129"/>
      <c r="DB180" s="122"/>
      <c r="DC180" s="129"/>
      <c r="DD180" s="122"/>
      <c r="DE180" s="129"/>
      <c r="DF180" s="133"/>
      <c r="DG180" s="122"/>
      <c r="DH180" s="129"/>
      <c r="DI180" s="133"/>
      <c r="DJ180" s="122"/>
      <c r="DK180" s="123"/>
      <c r="DL180" s="214"/>
      <c r="DM180" s="134"/>
      <c r="DN180" s="305"/>
      <c r="DO180" s="134"/>
      <c r="DP180" s="122"/>
      <c r="DQ180" s="129"/>
      <c r="DR180" s="122"/>
      <c r="DS180" s="129"/>
      <c r="DT180" s="122"/>
      <c r="DU180" s="129"/>
      <c r="DV180" s="122"/>
      <c r="DW180" s="124"/>
    </row>
    <row r="181" spans="1:127" outlineLevel="2">
      <c r="A181" s="133"/>
      <c r="B181" s="441">
        <v>0.625</v>
      </c>
      <c r="C181" s="127"/>
      <c r="D181" s="123"/>
      <c r="E181" s="123"/>
      <c r="F181" s="123"/>
      <c r="G181" s="124"/>
      <c r="H181" s="122"/>
      <c r="I181" s="123"/>
      <c r="J181" s="123"/>
      <c r="K181" s="128"/>
      <c r="L181" s="123"/>
      <c r="M181" s="123"/>
      <c r="N181" s="123"/>
      <c r="O181" s="123"/>
      <c r="P181" s="123"/>
      <c r="Q181" s="123"/>
      <c r="R181" s="129"/>
      <c r="S181" s="125"/>
      <c r="T181" s="122"/>
      <c r="U181" s="123"/>
      <c r="V181" s="126"/>
      <c r="W181" s="123"/>
      <c r="X181" s="128"/>
      <c r="Y181" s="123"/>
      <c r="Z181" s="123"/>
      <c r="AA181" s="123"/>
      <c r="AB181" s="124"/>
      <c r="AC181" s="127"/>
      <c r="AD181" s="201"/>
      <c r="AE181" s="201"/>
      <c r="AF181" s="201"/>
      <c r="AG181" s="201"/>
      <c r="AH181" s="201"/>
      <c r="AI181" s="234"/>
      <c r="AJ181" s="123"/>
      <c r="AK181" s="123"/>
      <c r="AL181" s="123"/>
      <c r="AM181" s="123"/>
      <c r="AN181" s="129"/>
      <c r="AO181" s="124"/>
      <c r="AP181" s="122"/>
      <c r="AQ181" s="127"/>
      <c r="AR181" s="123"/>
      <c r="AS181" s="123"/>
      <c r="AT181" s="123"/>
      <c r="AU181" s="123"/>
      <c r="AV181" s="251"/>
      <c r="AW181" s="123"/>
      <c r="AX181" s="123"/>
      <c r="AY181" s="129"/>
      <c r="AZ181" s="122"/>
      <c r="BA181" s="129"/>
      <c r="BB181" s="130"/>
      <c r="BC181" s="131"/>
      <c r="BD181" s="130"/>
      <c r="BE181" s="132"/>
      <c r="BF181" s="132"/>
      <c r="BG181" s="123"/>
      <c r="BH181" s="124"/>
      <c r="BI181" s="122"/>
      <c r="BJ181" s="123"/>
      <c r="BK181" s="123"/>
      <c r="BL181" s="123"/>
      <c r="BM181" s="129"/>
      <c r="BN181" s="122"/>
      <c r="BO181" s="123"/>
      <c r="BP181" s="129"/>
      <c r="BQ181" s="122"/>
      <c r="BR181" s="123"/>
      <c r="BS181" s="129"/>
      <c r="BT181" s="135"/>
      <c r="BU181" s="280"/>
      <c r="BV181" s="246"/>
      <c r="BW181" s="246"/>
      <c r="BX181" s="133"/>
      <c r="BY181" s="133"/>
      <c r="BZ181" s="122"/>
      <c r="CA181" s="123"/>
      <c r="CB181" s="123"/>
      <c r="CC181" s="124"/>
      <c r="CD181" s="127"/>
      <c r="CE181" s="127"/>
      <c r="CF181" s="123"/>
      <c r="CG181" s="123"/>
      <c r="CH181" s="123"/>
      <c r="CI181" s="123"/>
      <c r="CJ181" s="134"/>
      <c r="CK181" s="122"/>
      <c r="CL181" s="127"/>
      <c r="CM181" s="123"/>
      <c r="CN181" s="129"/>
      <c r="CO181" s="129"/>
      <c r="CP181" s="129"/>
      <c r="CQ181" s="134"/>
      <c r="CR181" s="133"/>
      <c r="CS181" s="133"/>
      <c r="CT181" s="133"/>
      <c r="CU181" s="135"/>
      <c r="CV181" s="280"/>
      <c r="CW181" s="135"/>
      <c r="CX181" s="122"/>
      <c r="CY181" s="129"/>
      <c r="CZ181" s="214"/>
      <c r="DA181" s="129"/>
      <c r="DB181" s="122"/>
      <c r="DC181" s="129"/>
      <c r="DD181" s="122"/>
      <c r="DE181" s="129"/>
      <c r="DF181" s="133"/>
      <c r="DG181" s="122"/>
      <c r="DH181" s="129"/>
      <c r="DI181" s="133"/>
      <c r="DJ181" s="122"/>
      <c r="DK181" s="123"/>
      <c r="DL181" s="214"/>
      <c r="DM181" s="134"/>
      <c r="DN181" s="305"/>
      <c r="DO181" s="134"/>
      <c r="DP181" s="122"/>
      <c r="DQ181" s="129"/>
      <c r="DR181" s="122"/>
      <c r="DS181" s="129"/>
      <c r="DT181" s="122"/>
      <c r="DU181" s="129"/>
      <c r="DV181" s="122"/>
      <c r="DW181" s="124"/>
    </row>
    <row r="182" spans="1:127" outlineLevel="2">
      <c r="A182" s="133"/>
      <c r="B182" s="441">
        <v>0.63541666666666696</v>
      </c>
      <c r="C182" s="127"/>
      <c r="D182" s="123"/>
      <c r="E182" s="123"/>
      <c r="F182" s="123"/>
      <c r="G182" s="124"/>
      <c r="H182" s="122"/>
      <c r="I182" s="123"/>
      <c r="J182" s="123"/>
      <c r="K182" s="128"/>
      <c r="L182" s="123"/>
      <c r="M182" s="123"/>
      <c r="N182" s="123"/>
      <c r="O182" s="123"/>
      <c r="P182" s="123"/>
      <c r="Q182" s="123"/>
      <c r="R182" s="129"/>
      <c r="S182" s="125"/>
      <c r="T182" s="122"/>
      <c r="U182" s="123"/>
      <c r="V182" s="126"/>
      <c r="W182" s="123"/>
      <c r="X182" s="128"/>
      <c r="Y182" s="123"/>
      <c r="Z182" s="123"/>
      <c r="AA182" s="123"/>
      <c r="AB182" s="124"/>
      <c r="AC182" s="127"/>
      <c r="AD182" s="201"/>
      <c r="AE182" s="201"/>
      <c r="AF182" s="201"/>
      <c r="AG182" s="201"/>
      <c r="AH182" s="201"/>
      <c r="AI182" s="234"/>
      <c r="AJ182" s="123"/>
      <c r="AK182" s="123"/>
      <c r="AL182" s="123"/>
      <c r="AM182" s="123"/>
      <c r="AN182" s="129"/>
      <c r="AO182" s="124"/>
      <c r="AP182" s="122"/>
      <c r="AQ182" s="127"/>
      <c r="AR182" s="123"/>
      <c r="AS182" s="123"/>
      <c r="AT182" s="123"/>
      <c r="AU182" s="123"/>
      <c r="AV182" s="251"/>
      <c r="AW182" s="123"/>
      <c r="AX182" s="123"/>
      <c r="AY182" s="129"/>
      <c r="AZ182" s="122"/>
      <c r="BA182" s="129"/>
      <c r="BB182" s="130"/>
      <c r="BC182" s="131"/>
      <c r="BD182" s="130"/>
      <c r="BE182" s="132"/>
      <c r="BF182" s="132"/>
      <c r="BG182" s="123"/>
      <c r="BH182" s="124"/>
      <c r="BI182" s="122"/>
      <c r="BJ182" s="123"/>
      <c r="BK182" s="123"/>
      <c r="BL182" s="123"/>
      <c r="BM182" s="129"/>
      <c r="BN182" s="122"/>
      <c r="BO182" s="123"/>
      <c r="BP182" s="129"/>
      <c r="BQ182" s="122"/>
      <c r="BR182" s="123"/>
      <c r="BS182" s="129"/>
      <c r="BT182" s="135"/>
      <c r="BU182" s="280"/>
      <c r="BV182" s="246"/>
      <c r="BW182" s="246"/>
      <c r="BX182" s="133"/>
      <c r="BY182" s="133"/>
      <c r="BZ182" s="122"/>
      <c r="CA182" s="123"/>
      <c r="CB182" s="123"/>
      <c r="CC182" s="124"/>
      <c r="CD182" s="127"/>
      <c r="CE182" s="127"/>
      <c r="CF182" s="123"/>
      <c r="CG182" s="123"/>
      <c r="CH182" s="123"/>
      <c r="CI182" s="123"/>
      <c r="CJ182" s="134"/>
      <c r="CK182" s="122"/>
      <c r="CL182" s="127"/>
      <c r="CM182" s="123"/>
      <c r="CN182" s="129"/>
      <c r="CO182" s="129"/>
      <c r="CP182" s="129"/>
      <c r="CQ182" s="134"/>
      <c r="CR182" s="133"/>
      <c r="CS182" s="133"/>
      <c r="CT182" s="133"/>
      <c r="CU182" s="135"/>
      <c r="CV182" s="280"/>
      <c r="CW182" s="135"/>
      <c r="CX182" s="122"/>
      <c r="CY182" s="129"/>
      <c r="CZ182" s="214"/>
      <c r="DA182" s="129"/>
      <c r="DB182" s="122"/>
      <c r="DC182" s="129"/>
      <c r="DD182" s="122"/>
      <c r="DE182" s="129"/>
      <c r="DF182" s="133"/>
      <c r="DG182" s="122"/>
      <c r="DH182" s="129"/>
      <c r="DI182" s="133"/>
      <c r="DJ182" s="122"/>
      <c r="DK182" s="123"/>
      <c r="DL182" s="214"/>
      <c r="DM182" s="134"/>
      <c r="DN182" s="305"/>
      <c r="DO182" s="134"/>
      <c r="DP182" s="122"/>
      <c r="DQ182" s="129"/>
      <c r="DR182" s="122"/>
      <c r="DS182" s="129"/>
      <c r="DT182" s="122"/>
      <c r="DU182" s="129"/>
      <c r="DV182" s="122"/>
      <c r="DW182" s="124"/>
    </row>
    <row r="183" spans="1:127" outlineLevel="2">
      <c r="A183" s="133"/>
      <c r="B183" s="441">
        <v>0.64583333333333404</v>
      </c>
      <c r="C183" s="127"/>
      <c r="D183" s="123"/>
      <c r="E183" s="123"/>
      <c r="F183" s="123"/>
      <c r="G183" s="124"/>
      <c r="H183" s="122"/>
      <c r="I183" s="123"/>
      <c r="J183" s="123"/>
      <c r="K183" s="128"/>
      <c r="L183" s="123"/>
      <c r="M183" s="123"/>
      <c r="N183" s="123"/>
      <c r="O183" s="123"/>
      <c r="P183" s="123"/>
      <c r="Q183" s="123"/>
      <c r="R183" s="129"/>
      <c r="S183" s="125"/>
      <c r="T183" s="122"/>
      <c r="U183" s="123"/>
      <c r="V183" s="126"/>
      <c r="W183" s="123"/>
      <c r="X183" s="128"/>
      <c r="Y183" s="123"/>
      <c r="Z183" s="123"/>
      <c r="AA183" s="123"/>
      <c r="AB183" s="124"/>
      <c r="AC183" s="127"/>
      <c r="AD183" s="201"/>
      <c r="AE183" s="201"/>
      <c r="AF183" s="201"/>
      <c r="AG183" s="201"/>
      <c r="AH183" s="201"/>
      <c r="AI183" s="234"/>
      <c r="AJ183" s="123"/>
      <c r="AK183" s="123"/>
      <c r="AL183" s="123"/>
      <c r="AM183" s="123"/>
      <c r="AN183" s="129"/>
      <c r="AO183" s="124"/>
      <c r="AP183" s="122"/>
      <c r="AQ183" s="127"/>
      <c r="AR183" s="123"/>
      <c r="AS183" s="123"/>
      <c r="AT183" s="123"/>
      <c r="AU183" s="123"/>
      <c r="AV183" s="251"/>
      <c r="AW183" s="123"/>
      <c r="AX183" s="123"/>
      <c r="AY183" s="129"/>
      <c r="AZ183" s="122"/>
      <c r="BA183" s="129"/>
      <c r="BB183" s="130"/>
      <c r="BC183" s="131"/>
      <c r="BD183" s="130"/>
      <c r="BE183" s="132"/>
      <c r="BF183" s="132"/>
      <c r="BG183" s="123"/>
      <c r="BH183" s="124"/>
      <c r="BI183" s="122"/>
      <c r="BJ183" s="123"/>
      <c r="BK183" s="123"/>
      <c r="BL183" s="123"/>
      <c r="BM183" s="129"/>
      <c r="BN183" s="122"/>
      <c r="BO183" s="123"/>
      <c r="BP183" s="129"/>
      <c r="BQ183" s="122"/>
      <c r="BR183" s="123"/>
      <c r="BS183" s="129"/>
      <c r="BT183" s="135"/>
      <c r="BU183" s="280"/>
      <c r="BV183" s="246"/>
      <c r="BW183" s="246"/>
      <c r="BX183" s="133"/>
      <c r="BY183" s="133"/>
      <c r="BZ183" s="122"/>
      <c r="CA183" s="123"/>
      <c r="CB183" s="123"/>
      <c r="CC183" s="124"/>
      <c r="CD183" s="127"/>
      <c r="CE183" s="127"/>
      <c r="CF183" s="123"/>
      <c r="CG183" s="123"/>
      <c r="CH183" s="123"/>
      <c r="CI183" s="123"/>
      <c r="CJ183" s="134"/>
      <c r="CK183" s="122"/>
      <c r="CL183" s="127"/>
      <c r="CM183" s="123"/>
      <c r="CN183" s="129"/>
      <c r="CO183" s="129"/>
      <c r="CP183" s="129"/>
      <c r="CQ183" s="134"/>
      <c r="CR183" s="133"/>
      <c r="CS183" s="133"/>
      <c r="CT183" s="133"/>
      <c r="CU183" s="135"/>
      <c r="CV183" s="280"/>
      <c r="CW183" s="135"/>
      <c r="CX183" s="122"/>
      <c r="CY183" s="129"/>
      <c r="CZ183" s="214"/>
      <c r="DA183" s="129"/>
      <c r="DB183" s="122"/>
      <c r="DC183" s="129"/>
      <c r="DD183" s="122"/>
      <c r="DE183" s="129"/>
      <c r="DF183" s="133"/>
      <c r="DG183" s="122"/>
      <c r="DH183" s="129"/>
      <c r="DI183" s="133"/>
      <c r="DJ183" s="122"/>
      <c r="DK183" s="123"/>
      <c r="DL183" s="214"/>
      <c r="DM183" s="134"/>
      <c r="DN183" s="305"/>
      <c r="DO183" s="134"/>
      <c r="DP183" s="122"/>
      <c r="DQ183" s="129"/>
      <c r="DR183" s="122"/>
      <c r="DS183" s="129"/>
      <c r="DT183" s="122"/>
      <c r="DU183" s="129"/>
      <c r="DV183" s="122"/>
      <c r="DW183" s="124"/>
    </row>
    <row r="184" spans="1:127" outlineLevel="2">
      <c r="A184" s="133"/>
      <c r="B184" s="441">
        <v>0.65625</v>
      </c>
      <c r="C184" s="127"/>
      <c r="D184" s="123"/>
      <c r="E184" s="123"/>
      <c r="F184" s="123"/>
      <c r="G184" s="124"/>
      <c r="H184" s="122"/>
      <c r="I184" s="123"/>
      <c r="J184" s="123"/>
      <c r="K184" s="128"/>
      <c r="L184" s="123"/>
      <c r="M184" s="123"/>
      <c r="N184" s="123"/>
      <c r="O184" s="123"/>
      <c r="P184" s="123"/>
      <c r="Q184" s="123"/>
      <c r="R184" s="129"/>
      <c r="S184" s="125"/>
      <c r="T184" s="122"/>
      <c r="U184" s="123"/>
      <c r="V184" s="126"/>
      <c r="W184" s="123"/>
      <c r="X184" s="128"/>
      <c r="Y184" s="123"/>
      <c r="Z184" s="123"/>
      <c r="AA184" s="123"/>
      <c r="AB184" s="124"/>
      <c r="AC184" s="127"/>
      <c r="AD184" s="201"/>
      <c r="AE184" s="201"/>
      <c r="AF184" s="201"/>
      <c r="AG184" s="201"/>
      <c r="AH184" s="201"/>
      <c r="AI184" s="234"/>
      <c r="AJ184" s="123"/>
      <c r="AK184" s="123"/>
      <c r="AL184" s="123"/>
      <c r="AM184" s="123"/>
      <c r="AN184" s="129"/>
      <c r="AO184" s="124"/>
      <c r="AP184" s="122"/>
      <c r="AQ184" s="127"/>
      <c r="AR184" s="123"/>
      <c r="AS184" s="123"/>
      <c r="AT184" s="123"/>
      <c r="AU184" s="123"/>
      <c r="AV184" s="251"/>
      <c r="AW184" s="123"/>
      <c r="AX184" s="123"/>
      <c r="AY184" s="129"/>
      <c r="AZ184" s="122"/>
      <c r="BA184" s="129"/>
      <c r="BB184" s="130"/>
      <c r="BC184" s="131"/>
      <c r="BD184" s="130"/>
      <c r="BE184" s="132"/>
      <c r="BF184" s="132"/>
      <c r="BG184" s="123"/>
      <c r="BH184" s="124"/>
      <c r="BI184" s="122"/>
      <c r="BJ184" s="123"/>
      <c r="BK184" s="123"/>
      <c r="BL184" s="123"/>
      <c r="BM184" s="129"/>
      <c r="BN184" s="122"/>
      <c r="BO184" s="123"/>
      <c r="BP184" s="129"/>
      <c r="BQ184" s="122"/>
      <c r="BR184" s="123"/>
      <c r="BS184" s="129"/>
      <c r="BT184" s="135"/>
      <c r="BU184" s="280"/>
      <c r="BV184" s="246"/>
      <c r="BW184" s="246"/>
      <c r="BX184" s="133"/>
      <c r="BY184" s="133"/>
      <c r="BZ184" s="122"/>
      <c r="CA184" s="123"/>
      <c r="CB184" s="123"/>
      <c r="CC184" s="124"/>
      <c r="CD184" s="127"/>
      <c r="CE184" s="127"/>
      <c r="CF184" s="123"/>
      <c r="CG184" s="123"/>
      <c r="CH184" s="123"/>
      <c r="CI184" s="123"/>
      <c r="CJ184" s="134"/>
      <c r="CK184" s="122"/>
      <c r="CL184" s="127"/>
      <c r="CM184" s="123"/>
      <c r="CN184" s="129"/>
      <c r="CO184" s="129"/>
      <c r="CP184" s="129"/>
      <c r="CQ184" s="134"/>
      <c r="CR184" s="133"/>
      <c r="CS184" s="133"/>
      <c r="CT184" s="133"/>
      <c r="CU184" s="135"/>
      <c r="CV184" s="280"/>
      <c r="CW184" s="135"/>
      <c r="CX184" s="122"/>
      <c r="CY184" s="129"/>
      <c r="CZ184" s="214"/>
      <c r="DA184" s="129"/>
      <c r="DB184" s="122"/>
      <c r="DC184" s="129"/>
      <c r="DD184" s="122"/>
      <c r="DE184" s="129"/>
      <c r="DF184" s="133"/>
      <c r="DG184" s="122"/>
      <c r="DH184" s="129"/>
      <c r="DI184" s="133"/>
      <c r="DJ184" s="122"/>
      <c r="DK184" s="123"/>
      <c r="DL184" s="214"/>
      <c r="DM184" s="134"/>
      <c r="DN184" s="305"/>
      <c r="DO184" s="134"/>
      <c r="DP184" s="122"/>
      <c r="DQ184" s="129"/>
      <c r="DR184" s="122"/>
      <c r="DS184" s="129"/>
      <c r="DT184" s="122"/>
      <c r="DU184" s="129"/>
      <c r="DV184" s="122"/>
      <c r="DW184" s="124"/>
    </row>
    <row r="185" spans="1:127" outlineLevel="2">
      <c r="A185" s="133"/>
      <c r="B185" s="441">
        <v>0.66666666666666696</v>
      </c>
      <c r="C185" s="127"/>
      <c r="D185" s="123"/>
      <c r="E185" s="123"/>
      <c r="F185" s="123"/>
      <c r="G185" s="124"/>
      <c r="H185" s="122"/>
      <c r="I185" s="123"/>
      <c r="J185" s="123"/>
      <c r="K185" s="128"/>
      <c r="L185" s="123"/>
      <c r="M185" s="123"/>
      <c r="N185" s="123"/>
      <c r="O185" s="123"/>
      <c r="P185" s="123"/>
      <c r="Q185" s="123"/>
      <c r="R185" s="129"/>
      <c r="S185" s="125"/>
      <c r="T185" s="122"/>
      <c r="U185" s="123"/>
      <c r="V185" s="126"/>
      <c r="W185" s="123"/>
      <c r="X185" s="128"/>
      <c r="Y185" s="123"/>
      <c r="Z185" s="123"/>
      <c r="AA185" s="123"/>
      <c r="AB185" s="124"/>
      <c r="AC185" s="127"/>
      <c r="AD185" s="201"/>
      <c r="AE185" s="201"/>
      <c r="AF185" s="201"/>
      <c r="AG185" s="201"/>
      <c r="AH185" s="201"/>
      <c r="AI185" s="234"/>
      <c r="AJ185" s="123"/>
      <c r="AK185" s="123"/>
      <c r="AL185" s="123"/>
      <c r="AM185" s="123"/>
      <c r="AN185" s="129"/>
      <c r="AO185" s="124"/>
      <c r="AP185" s="122"/>
      <c r="AQ185" s="127"/>
      <c r="AR185" s="123"/>
      <c r="AS185" s="123"/>
      <c r="AT185" s="123"/>
      <c r="AU185" s="123"/>
      <c r="AV185" s="251"/>
      <c r="AW185" s="123"/>
      <c r="AX185" s="123"/>
      <c r="AY185" s="129"/>
      <c r="AZ185" s="122"/>
      <c r="BA185" s="129"/>
      <c r="BB185" s="130"/>
      <c r="BC185" s="131"/>
      <c r="BD185" s="130"/>
      <c r="BE185" s="132"/>
      <c r="BF185" s="132"/>
      <c r="BG185" s="123"/>
      <c r="BH185" s="124"/>
      <c r="BI185" s="122"/>
      <c r="BJ185" s="123"/>
      <c r="BK185" s="123"/>
      <c r="BL185" s="123"/>
      <c r="BM185" s="129"/>
      <c r="BN185" s="122"/>
      <c r="BO185" s="123"/>
      <c r="BP185" s="129"/>
      <c r="BQ185" s="122"/>
      <c r="BR185" s="123"/>
      <c r="BS185" s="129"/>
      <c r="BT185" s="135"/>
      <c r="BU185" s="280"/>
      <c r="BV185" s="246"/>
      <c r="BW185" s="246"/>
      <c r="BX185" s="133"/>
      <c r="BY185" s="133"/>
      <c r="BZ185" s="122"/>
      <c r="CA185" s="123"/>
      <c r="CB185" s="123"/>
      <c r="CC185" s="124"/>
      <c r="CD185" s="127"/>
      <c r="CE185" s="127"/>
      <c r="CF185" s="123"/>
      <c r="CG185" s="123"/>
      <c r="CH185" s="123"/>
      <c r="CI185" s="123"/>
      <c r="CJ185" s="134"/>
      <c r="CK185" s="122"/>
      <c r="CL185" s="127"/>
      <c r="CM185" s="123"/>
      <c r="CN185" s="129"/>
      <c r="CO185" s="129"/>
      <c r="CP185" s="129"/>
      <c r="CQ185" s="134"/>
      <c r="CR185" s="133"/>
      <c r="CS185" s="133"/>
      <c r="CT185" s="133"/>
      <c r="CU185" s="135"/>
      <c r="CV185" s="280"/>
      <c r="CW185" s="135"/>
      <c r="CX185" s="122"/>
      <c r="CY185" s="129"/>
      <c r="CZ185" s="214"/>
      <c r="DA185" s="129"/>
      <c r="DB185" s="122"/>
      <c r="DC185" s="129"/>
      <c r="DD185" s="122"/>
      <c r="DE185" s="129"/>
      <c r="DF185" s="133"/>
      <c r="DG185" s="122"/>
      <c r="DH185" s="129"/>
      <c r="DI185" s="133"/>
      <c r="DJ185" s="122"/>
      <c r="DK185" s="123"/>
      <c r="DL185" s="214"/>
      <c r="DM185" s="134"/>
      <c r="DN185" s="305"/>
      <c r="DO185" s="134"/>
      <c r="DP185" s="122"/>
      <c r="DQ185" s="129"/>
      <c r="DR185" s="122"/>
      <c r="DS185" s="129"/>
      <c r="DT185" s="122"/>
      <c r="DU185" s="129"/>
      <c r="DV185" s="122"/>
      <c r="DW185" s="124"/>
    </row>
    <row r="186" spans="1:127" outlineLevel="2">
      <c r="A186" s="133"/>
      <c r="B186" s="441">
        <v>0.67708333333333404</v>
      </c>
      <c r="C186" s="127"/>
      <c r="D186" s="123"/>
      <c r="E186" s="123"/>
      <c r="F186" s="123"/>
      <c r="G186" s="124"/>
      <c r="H186" s="122"/>
      <c r="I186" s="123"/>
      <c r="J186" s="123"/>
      <c r="K186" s="128"/>
      <c r="L186" s="123"/>
      <c r="M186" s="123"/>
      <c r="N186" s="123"/>
      <c r="O186" s="123"/>
      <c r="P186" s="123"/>
      <c r="Q186" s="123"/>
      <c r="R186" s="129"/>
      <c r="S186" s="125"/>
      <c r="T186" s="122"/>
      <c r="U186" s="123"/>
      <c r="V186" s="126"/>
      <c r="W186" s="123"/>
      <c r="X186" s="128"/>
      <c r="Y186" s="123"/>
      <c r="Z186" s="123"/>
      <c r="AA186" s="123"/>
      <c r="AB186" s="124"/>
      <c r="AC186" s="127"/>
      <c r="AD186" s="201"/>
      <c r="AE186" s="201"/>
      <c r="AF186" s="201"/>
      <c r="AG186" s="201"/>
      <c r="AH186" s="201"/>
      <c r="AI186" s="234"/>
      <c r="AJ186" s="123"/>
      <c r="AK186" s="123"/>
      <c r="AL186" s="123"/>
      <c r="AM186" s="123"/>
      <c r="AN186" s="129"/>
      <c r="AO186" s="124"/>
      <c r="AP186" s="122"/>
      <c r="AQ186" s="127"/>
      <c r="AR186" s="123"/>
      <c r="AS186" s="123"/>
      <c r="AT186" s="123"/>
      <c r="AU186" s="123"/>
      <c r="AV186" s="251"/>
      <c r="AW186" s="123"/>
      <c r="AX186" s="123"/>
      <c r="AY186" s="129"/>
      <c r="AZ186" s="122"/>
      <c r="BA186" s="129"/>
      <c r="BB186" s="130"/>
      <c r="BC186" s="131"/>
      <c r="BD186" s="130"/>
      <c r="BE186" s="132"/>
      <c r="BF186" s="132"/>
      <c r="BG186" s="123"/>
      <c r="BH186" s="124"/>
      <c r="BI186" s="122"/>
      <c r="BJ186" s="123"/>
      <c r="BK186" s="123"/>
      <c r="BL186" s="123"/>
      <c r="BM186" s="129"/>
      <c r="BN186" s="122"/>
      <c r="BO186" s="123"/>
      <c r="BP186" s="129"/>
      <c r="BQ186" s="122"/>
      <c r="BR186" s="123"/>
      <c r="BS186" s="129"/>
      <c r="BT186" s="135"/>
      <c r="BU186" s="280"/>
      <c r="BV186" s="246"/>
      <c r="BW186" s="246"/>
      <c r="BX186" s="133"/>
      <c r="BY186" s="133"/>
      <c r="BZ186" s="122"/>
      <c r="CA186" s="123"/>
      <c r="CB186" s="123"/>
      <c r="CC186" s="124"/>
      <c r="CD186" s="127"/>
      <c r="CE186" s="127"/>
      <c r="CF186" s="123"/>
      <c r="CG186" s="123"/>
      <c r="CH186" s="123"/>
      <c r="CI186" s="123"/>
      <c r="CJ186" s="134"/>
      <c r="CK186" s="122"/>
      <c r="CL186" s="127"/>
      <c r="CM186" s="123"/>
      <c r="CN186" s="129"/>
      <c r="CO186" s="129"/>
      <c r="CP186" s="129"/>
      <c r="CQ186" s="134"/>
      <c r="CR186" s="133"/>
      <c r="CS186" s="133"/>
      <c r="CT186" s="133"/>
      <c r="CU186" s="135"/>
      <c r="CV186" s="280"/>
      <c r="CW186" s="135"/>
      <c r="CX186" s="122"/>
      <c r="CY186" s="129"/>
      <c r="CZ186" s="214"/>
      <c r="DA186" s="129"/>
      <c r="DB186" s="122"/>
      <c r="DC186" s="129"/>
      <c r="DD186" s="122"/>
      <c r="DE186" s="129"/>
      <c r="DF186" s="133"/>
      <c r="DG186" s="122"/>
      <c r="DH186" s="129"/>
      <c r="DI186" s="133"/>
      <c r="DJ186" s="122"/>
      <c r="DK186" s="123"/>
      <c r="DL186" s="214"/>
      <c r="DM186" s="134"/>
      <c r="DN186" s="305"/>
      <c r="DO186" s="134"/>
      <c r="DP186" s="122"/>
      <c r="DQ186" s="129"/>
      <c r="DR186" s="122"/>
      <c r="DS186" s="129"/>
      <c r="DT186" s="122"/>
      <c r="DU186" s="129"/>
      <c r="DV186" s="122"/>
      <c r="DW186" s="124"/>
    </row>
    <row r="187" spans="1:127" outlineLevel="2">
      <c r="A187" s="133"/>
      <c r="B187" s="441">
        <v>0.6875</v>
      </c>
      <c r="C187" s="127"/>
      <c r="D187" s="123"/>
      <c r="E187" s="123"/>
      <c r="F187" s="123"/>
      <c r="G187" s="124"/>
      <c r="H187" s="122"/>
      <c r="I187" s="123"/>
      <c r="J187" s="123"/>
      <c r="K187" s="128"/>
      <c r="L187" s="123"/>
      <c r="M187" s="123"/>
      <c r="N187" s="123"/>
      <c r="O187" s="123"/>
      <c r="P187" s="123"/>
      <c r="Q187" s="123"/>
      <c r="R187" s="129"/>
      <c r="S187" s="125"/>
      <c r="T187" s="122"/>
      <c r="U187" s="123"/>
      <c r="V187" s="126"/>
      <c r="W187" s="123"/>
      <c r="X187" s="128"/>
      <c r="Y187" s="123"/>
      <c r="Z187" s="123"/>
      <c r="AA187" s="123"/>
      <c r="AB187" s="124"/>
      <c r="AC187" s="127"/>
      <c r="AD187" s="201"/>
      <c r="AE187" s="201"/>
      <c r="AF187" s="201"/>
      <c r="AG187" s="201"/>
      <c r="AH187" s="201"/>
      <c r="AI187" s="234"/>
      <c r="AJ187" s="123"/>
      <c r="AK187" s="123"/>
      <c r="AL187" s="123"/>
      <c r="AM187" s="123"/>
      <c r="AN187" s="129"/>
      <c r="AO187" s="124"/>
      <c r="AP187" s="122"/>
      <c r="AQ187" s="127"/>
      <c r="AR187" s="123"/>
      <c r="AS187" s="123"/>
      <c r="AT187" s="123"/>
      <c r="AU187" s="123"/>
      <c r="AV187" s="251"/>
      <c r="AW187" s="123"/>
      <c r="AX187" s="123"/>
      <c r="AY187" s="129"/>
      <c r="AZ187" s="122"/>
      <c r="BA187" s="129"/>
      <c r="BB187" s="130"/>
      <c r="BC187" s="131"/>
      <c r="BD187" s="130"/>
      <c r="BE187" s="132"/>
      <c r="BF187" s="132"/>
      <c r="BG187" s="123"/>
      <c r="BH187" s="124"/>
      <c r="BI187" s="122"/>
      <c r="BJ187" s="123"/>
      <c r="BK187" s="123"/>
      <c r="BL187" s="123"/>
      <c r="BM187" s="129"/>
      <c r="BN187" s="122"/>
      <c r="BO187" s="123"/>
      <c r="BP187" s="129"/>
      <c r="BQ187" s="122"/>
      <c r="BR187" s="123"/>
      <c r="BS187" s="129"/>
      <c r="BT187" s="135"/>
      <c r="BU187" s="280"/>
      <c r="BV187" s="246"/>
      <c r="BW187" s="246"/>
      <c r="BX187" s="133"/>
      <c r="BY187" s="133"/>
      <c r="BZ187" s="122"/>
      <c r="CA187" s="123"/>
      <c r="CB187" s="123"/>
      <c r="CC187" s="124"/>
      <c r="CD187" s="127"/>
      <c r="CE187" s="127"/>
      <c r="CF187" s="123"/>
      <c r="CG187" s="123"/>
      <c r="CH187" s="123"/>
      <c r="CI187" s="123"/>
      <c r="CJ187" s="134"/>
      <c r="CK187" s="122"/>
      <c r="CL187" s="127"/>
      <c r="CM187" s="123"/>
      <c r="CN187" s="129"/>
      <c r="CO187" s="129"/>
      <c r="CP187" s="129"/>
      <c r="CQ187" s="134"/>
      <c r="CR187" s="133"/>
      <c r="CS187" s="133"/>
      <c r="CT187" s="133"/>
      <c r="CU187" s="135"/>
      <c r="CV187" s="280"/>
      <c r="CW187" s="135"/>
      <c r="CX187" s="122"/>
      <c r="CY187" s="129"/>
      <c r="CZ187" s="214"/>
      <c r="DA187" s="129"/>
      <c r="DB187" s="122"/>
      <c r="DC187" s="129"/>
      <c r="DD187" s="122"/>
      <c r="DE187" s="129"/>
      <c r="DF187" s="133"/>
      <c r="DG187" s="122"/>
      <c r="DH187" s="129"/>
      <c r="DI187" s="133"/>
      <c r="DJ187" s="122"/>
      <c r="DK187" s="123"/>
      <c r="DL187" s="214"/>
      <c r="DM187" s="134"/>
      <c r="DN187" s="305"/>
      <c r="DO187" s="134"/>
      <c r="DP187" s="122"/>
      <c r="DQ187" s="129"/>
      <c r="DR187" s="122"/>
      <c r="DS187" s="129"/>
      <c r="DT187" s="122"/>
      <c r="DU187" s="129"/>
      <c r="DV187" s="122"/>
      <c r="DW187" s="124"/>
    </row>
    <row r="188" spans="1:127" outlineLevel="2">
      <c r="A188" s="133"/>
      <c r="B188" s="441">
        <v>0.69791666666666696</v>
      </c>
      <c r="C188" s="127"/>
      <c r="D188" s="123"/>
      <c r="E188" s="123"/>
      <c r="F188" s="123"/>
      <c r="G188" s="124"/>
      <c r="H188" s="122"/>
      <c r="I188" s="123"/>
      <c r="J188" s="123"/>
      <c r="K188" s="128"/>
      <c r="L188" s="123"/>
      <c r="M188" s="123"/>
      <c r="N188" s="123"/>
      <c r="O188" s="123"/>
      <c r="P188" s="123"/>
      <c r="Q188" s="123"/>
      <c r="R188" s="129"/>
      <c r="S188" s="125"/>
      <c r="T188" s="122"/>
      <c r="U188" s="123"/>
      <c r="V188" s="126"/>
      <c r="W188" s="123"/>
      <c r="X188" s="128"/>
      <c r="Y188" s="123"/>
      <c r="Z188" s="123"/>
      <c r="AA188" s="123"/>
      <c r="AB188" s="124"/>
      <c r="AC188" s="127"/>
      <c r="AD188" s="201"/>
      <c r="AE188" s="201"/>
      <c r="AF188" s="201"/>
      <c r="AG188" s="201"/>
      <c r="AH188" s="201"/>
      <c r="AI188" s="234"/>
      <c r="AJ188" s="123"/>
      <c r="AK188" s="123"/>
      <c r="AL188" s="123"/>
      <c r="AM188" s="123"/>
      <c r="AN188" s="129"/>
      <c r="AO188" s="124"/>
      <c r="AP188" s="122"/>
      <c r="AQ188" s="127"/>
      <c r="AR188" s="123"/>
      <c r="AS188" s="123"/>
      <c r="AT188" s="123"/>
      <c r="AU188" s="123"/>
      <c r="AV188" s="251"/>
      <c r="AW188" s="123"/>
      <c r="AX188" s="123"/>
      <c r="AY188" s="129"/>
      <c r="AZ188" s="122"/>
      <c r="BA188" s="129"/>
      <c r="BB188" s="130"/>
      <c r="BC188" s="131"/>
      <c r="BD188" s="130"/>
      <c r="BE188" s="132"/>
      <c r="BF188" s="132"/>
      <c r="BG188" s="123"/>
      <c r="BH188" s="124"/>
      <c r="BI188" s="122"/>
      <c r="BJ188" s="123"/>
      <c r="BK188" s="123"/>
      <c r="BL188" s="123"/>
      <c r="BM188" s="129"/>
      <c r="BN188" s="122"/>
      <c r="BO188" s="123"/>
      <c r="BP188" s="129"/>
      <c r="BQ188" s="122"/>
      <c r="BR188" s="123"/>
      <c r="BS188" s="129"/>
      <c r="BT188" s="135"/>
      <c r="BU188" s="280"/>
      <c r="BV188" s="246"/>
      <c r="BW188" s="246"/>
      <c r="BX188" s="133"/>
      <c r="BY188" s="133"/>
      <c r="BZ188" s="122"/>
      <c r="CA188" s="123"/>
      <c r="CB188" s="123"/>
      <c r="CC188" s="124"/>
      <c r="CD188" s="127"/>
      <c r="CE188" s="127"/>
      <c r="CF188" s="123"/>
      <c r="CG188" s="123"/>
      <c r="CH188" s="123"/>
      <c r="CI188" s="123"/>
      <c r="CJ188" s="134"/>
      <c r="CK188" s="122"/>
      <c r="CL188" s="127"/>
      <c r="CM188" s="123"/>
      <c r="CN188" s="129"/>
      <c r="CO188" s="129"/>
      <c r="CP188" s="129"/>
      <c r="CQ188" s="134"/>
      <c r="CR188" s="133"/>
      <c r="CS188" s="133"/>
      <c r="CT188" s="133"/>
      <c r="CU188" s="135"/>
      <c r="CV188" s="280"/>
      <c r="CW188" s="135"/>
      <c r="CX188" s="122"/>
      <c r="CY188" s="129"/>
      <c r="CZ188" s="214"/>
      <c r="DA188" s="129"/>
      <c r="DB188" s="122"/>
      <c r="DC188" s="129"/>
      <c r="DD188" s="122"/>
      <c r="DE188" s="129"/>
      <c r="DF188" s="133"/>
      <c r="DG188" s="122"/>
      <c r="DH188" s="129"/>
      <c r="DI188" s="133"/>
      <c r="DJ188" s="122"/>
      <c r="DK188" s="123"/>
      <c r="DL188" s="214"/>
      <c r="DM188" s="134"/>
      <c r="DN188" s="305"/>
      <c r="DO188" s="134"/>
      <c r="DP188" s="122"/>
      <c r="DQ188" s="129"/>
      <c r="DR188" s="122"/>
      <c r="DS188" s="129"/>
      <c r="DT188" s="122"/>
      <c r="DU188" s="129"/>
      <c r="DV188" s="122"/>
      <c r="DW188" s="124"/>
    </row>
    <row r="189" spans="1:127" outlineLevel="2">
      <c r="A189" s="133"/>
      <c r="B189" s="441">
        <v>0.70833333333333404</v>
      </c>
      <c r="C189" s="127"/>
      <c r="D189" s="123"/>
      <c r="E189" s="123"/>
      <c r="F189" s="123"/>
      <c r="G189" s="124"/>
      <c r="H189" s="122"/>
      <c r="I189" s="123"/>
      <c r="J189" s="123"/>
      <c r="K189" s="128"/>
      <c r="L189" s="123"/>
      <c r="M189" s="123"/>
      <c r="N189" s="123"/>
      <c r="O189" s="123"/>
      <c r="P189" s="123"/>
      <c r="Q189" s="123"/>
      <c r="R189" s="129"/>
      <c r="S189" s="125"/>
      <c r="T189" s="122"/>
      <c r="U189" s="123"/>
      <c r="V189" s="126"/>
      <c r="W189" s="123"/>
      <c r="X189" s="128"/>
      <c r="Y189" s="123"/>
      <c r="Z189" s="123"/>
      <c r="AA189" s="123"/>
      <c r="AB189" s="124"/>
      <c r="AC189" s="127"/>
      <c r="AD189" s="201"/>
      <c r="AE189" s="201"/>
      <c r="AF189" s="201"/>
      <c r="AG189" s="201"/>
      <c r="AH189" s="201"/>
      <c r="AI189" s="234"/>
      <c r="AJ189" s="123"/>
      <c r="AK189" s="123"/>
      <c r="AL189" s="123"/>
      <c r="AM189" s="123"/>
      <c r="AN189" s="129"/>
      <c r="AO189" s="124"/>
      <c r="AP189" s="122"/>
      <c r="AQ189" s="127"/>
      <c r="AR189" s="123"/>
      <c r="AS189" s="123"/>
      <c r="AT189" s="123"/>
      <c r="AU189" s="123"/>
      <c r="AV189" s="251"/>
      <c r="AW189" s="123"/>
      <c r="AX189" s="123"/>
      <c r="AY189" s="129"/>
      <c r="AZ189" s="122"/>
      <c r="BA189" s="129"/>
      <c r="BB189" s="130"/>
      <c r="BC189" s="131"/>
      <c r="BD189" s="130"/>
      <c r="BE189" s="132"/>
      <c r="BF189" s="132"/>
      <c r="BG189" s="123"/>
      <c r="BH189" s="124"/>
      <c r="BI189" s="122"/>
      <c r="BJ189" s="123"/>
      <c r="BK189" s="123"/>
      <c r="BL189" s="123"/>
      <c r="BM189" s="129"/>
      <c r="BN189" s="122"/>
      <c r="BO189" s="123"/>
      <c r="BP189" s="129"/>
      <c r="BQ189" s="122"/>
      <c r="BR189" s="123"/>
      <c r="BS189" s="129"/>
      <c r="BT189" s="135"/>
      <c r="BU189" s="280"/>
      <c r="BV189" s="246"/>
      <c r="BW189" s="246"/>
      <c r="BX189" s="133"/>
      <c r="BY189" s="133"/>
      <c r="BZ189" s="122"/>
      <c r="CA189" s="123"/>
      <c r="CB189" s="123"/>
      <c r="CC189" s="124"/>
      <c r="CD189" s="127"/>
      <c r="CE189" s="127"/>
      <c r="CF189" s="123"/>
      <c r="CG189" s="123"/>
      <c r="CH189" s="123"/>
      <c r="CI189" s="123"/>
      <c r="CJ189" s="134"/>
      <c r="CK189" s="122"/>
      <c r="CL189" s="127"/>
      <c r="CM189" s="123"/>
      <c r="CN189" s="129"/>
      <c r="CO189" s="129"/>
      <c r="CP189" s="129"/>
      <c r="CQ189" s="134"/>
      <c r="CR189" s="133"/>
      <c r="CS189" s="133"/>
      <c r="CT189" s="133"/>
      <c r="CU189" s="135"/>
      <c r="CV189" s="280"/>
      <c r="CW189" s="135"/>
      <c r="CX189" s="122"/>
      <c r="CY189" s="129"/>
      <c r="CZ189" s="214"/>
      <c r="DA189" s="129"/>
      <c r="DB189" s="122"/>
      <c r="DC189" s="129"/>
      <c r="DD189" s="122"/>
      <c r="DE189" s="129"/>
      <c r="DF189" s="133"/>
      <c r="DG189" s="122"/>
      <c r="DH189" s="129"/>
      <c r="DI189" s="133"/>
      <c r="DJ189" s="122"/>
      <c r="DK189" s="123"/>
      <c r="DL189" s="214"/>
      <c r="DM189" s="134"/>
      <c r="DN189" s="305"/>
      <c r="DO189" s="134"/>
      <c r="DP189" s="122"/>
      <c r="DQ189" s="129"/>
      <c r="DR189" s="122"/>
      <c r="DS189" s="129"/>
      <c r="DT189" s="122"/>
      <c r="DU189" s="129"/>
      <c r="DV189" s="122"/>
      <c r="DW189" s="124"/>
    </row>
    <row r="190" spans="1:127" outlineLevel="2">
      <c r="A190" s="133"/>
      <c r="B190" s="441">
        <v>0.71875</v>
      </c>
      <c r="C190" s="127"/>
      <c r="D190" s="123"/>
      <c r="E190" s="123"/>
      <c r="F190" s="123"/>
      <c r="G190" s="124"/>
      <c r="H190" s="122"/>
      <c r="I190" s="123"/>
      <c r="J190" s="123"/>
      <c r="K190" s="128"/>
      <c r="L190" s="123"/>
      <c r="M190" s="123"/>
      <c r="N190" s="123"/>
      <c r="O190" s="123"/>
      <c r="P190" s="123"/>
      <c r="Q190" s="123"/>
      <c r="R190" s="129"/>
      <c r="S190" s="125"/>
      <c r="T190" s="122"/>
      <c r="U190" s="123"/>
      <c r="V190" s="126"/>
      <c r="W190" s="123"/>
      <c r="X190" s="128"/>
      <c r="Y190" s="123"/>
      <c r="Z190" s="123"/>
      <c r="AA190" s="123"/>
      <c r="AB190" s="124"/>
      <c r="AC190" s="127"/>
      <c r="AD190" s="201"/>
      <c r="AE190" s="201"/>
      <c r="AF190" s="201"/>
      <c r="AG190" s="201"/>
      <c r="AH190" s="201"/>
      <c r="AI190" s="234"/>
      <c r="AJ190" s="123"/>
      <c r="AK190" s="123"/>
      <c r="AL190" s="123"/>
      <c r="AM190" s="123"/>
      <c r="AN190" s="129"/>
      <c r="AO190" s="124"/>
      <c r="AP190" s="122"/>
      <c r="AQ190" s="127"/>
      <c r="AR190" s="123"/>
      <c r="AS190" s="123"/>
      <c r="AT190" s="123"/>
      <c r="AU190" s="123"/>
      <c r="AV190" s="251"/>
      <c r="AW190" s="123"/>
      <c r="AX190" s="123"/>
      <c r="AY190" s="129"/>
      <c r="AZ190" s="122"/>
      <c r="BA190" s="129"/>
      <c r="BB190" s="130"/>
      <c r="BC190" s="131"/>
      <c r="BD190" s="130"/>
      <c r="BE190" s="132"/>
      <c r="BF190" s="132"/>
      <c r="BG190" s="123"/>
      <c r="BH190" s="124"/>
      <c r="BI190" s="122"/>
      <c r="BJ190" s="123"/>
      <c r="BK190" s="123"/>
      <c r="BL190" s="123"/>
      <c r="BM190" s="129"/>
      <c r="BN190" s="122"/>
      <c r="BO190" s="123"/>
      <c r="BP190" s="129"/>
      <c r="BQ190" s="122"/>
      <c r="BR190" s="123"/>
      <c r="BS190" s="129"/>
      <c r="BT190" s="135"/>
      <c r="BU190" s="280"/>
      <c r="BV190" s="246"/>
      <c r="BW190" s="246"/>
      <c r="BX190" s="133"/>
      <c r="BY190" s="133"/>
      <c r="BZ190" s="122"/>
      <c r="CA190" s="123"/>
      <c r="CB190" s="123"/>
      <c r="CC190" s="124"/>
      <c r="CD190" s="127"/>
      <c r="CE190" s="127"/>
      <c r="CF190" s="123"/>
      <c r="CG190" s="123"/>
      <c r="CH190" s="123"/>
      <c r="CI190" s="123"/>
      <c r="CJ190" s="134"/>
      <c r="CK190" s="122"/>
      <c r="CL190" s="127"/>
      <c r="CM190" s="123"/>
      <c r="CN190" s="129"/>
      <c r="CO190" s="129"/>
      <c r="CP190" s="129"/>
      <c r="CQ190" s="134"/>
      <c r="CR190" s="133"/>
      <c r="CS190" s="133"/>
      <c r="CT190" s="133"/>
      <c r="CU190" s="135"/>
      <c r="CV190" s="280"/>
      <c r="CW190" s="135"/>
      <c r="CX190" s="122"/>
      <c r="CY190" s="129"/>
      <c r="CZ190" s="214"/>
      <c r="DA190" s="129"/>
      <c r="DB190" s="122"/>
      <c r="DC190" s="129"/>
      <c r="DD190" s="122"/>
      <c r="DE190" s="129"/>
      <c r="DF190" s="133"/>
      <c r="DG190" s="122"/>
      <c r="DH190" s="129"/>
      <c r="DI190" s="133"/>
      <c r="DJ190" s="122"/>
      <c r="DK190" s="123"/>
      <c r="DL190" s="214"/>
      <c r="DM190" s="134"/>
      <c r="DN190" s="305"/>
      <c r="DO190" s="134"/>
      <c r="DP190" s="122"/>
      <c r="DQ190" s="129"/>
      <c r="DR190" s="122"/>
      <c r="DS190" s="129"/>
      <c r="DT190" s="122"/>
      <c r="DU190" s="129"/>
      <c r="DV190" s="122"/>
      <c r="DW190" s="124"/>
    </row>
    <row r="191" spans="1:127" outlineLevel="2">
      <c r="A191" s="133"/>
      <c r="B191" s="441">
        <v>0.72916666666666696</v>
      </c>
      <c r="C191" s="127"/>
      <c r="D191" s="123"/>
      <c r="E191" s="123"/>
      <c r="F191" s="123"/>
      <c r="G191" s="124"/>
      <c r="H191" s="122"/>
      <c r="I191" s="123"/>
      <c r="J191" s="123"/>
      <c r="K191" s="128"/>
      <c r="L191" s="123"/>
      <c r="M191" s="123"/>
      <c r="N191" s="123"/>
      <c r="O191" s="123"/>
      <c r="P191" s="123"/>
      <c r="Q191" s="123"/>
      <c r="R191" s="129"/>
      <c r="S191" s="125"/>
      <c r="T191" s="122"/>
      <c r="U191" s="123"/>
      <c r="V191" s="126"/>
      <c r="W191" s="123"/>
      <c r="X191" s="128"/>
      <c r="Y191" s="123"/>
      <c r="Z191" s="123"/>
      <c r="AA191" s="123"/>
      <c r="AB191" s="124"/>
      <c r="AC191" s="127"/>
      <c r="AD191" s="201"/>
      <c r="AE191" s="201"/>
      <c r="AF191" s="201"/>
      <c r="AG191" s="201"/>
      <c r="AH191" s="201"/>
      <c r="AI191" s="234"/>
      <c r="AJ191" s="123"/>
      <c r="AK191" s="123"/>
      <c r="AL191" s="123"/>
      <c r="AM191" s="123"/>
      <c r="AN191" s="129"/>
      <c r="AO191" s="124"/>
      <c r="AP191" s="122"/>
      <c r="AQ191" s="127"/>
      <c r="AR191" s="123"/>
      <c r="AS191" s="123"/>
      <c r="AT191" s="123"/>
      <c r="AU191" s="123"/>
      <c r="AV191" s="251"/>
      <c r="AW191" s="123"/>
      <c r="AX191" s="123"/>
      <c r="AY191" s="129"/>
      <c r="AZ191" s="122"/>
      <c r="BA191" s="129"/>
      <c r="BB191" s="130"/>
      <c r="BC191" s="131"/>
      <c r="BD191" s="130"/>
      <c r="BE191" s="132"/>
      <c r="BF191" s="132"/>
      <c r="BG191" s="123"/>
      <c r="BH191" s="124"/>
      <c r="BI191" s="122"/>
      <c r="BJ191" s="123"/>
      <c r="BK191" s="123"/>
      <c r="BL191" s="123"/>
      <c r="BM191" s="129"/>
      <c r="BN191" s="122"/>
      <c r="BO191" s="123"/>
      <c r="BP191" s="129"/>
      <c r="BQ191" s="122"/>
      <c r="BR191" s="123"/>
      <c r="BS191" s="129"/>
      <c r="BT191" s="135"/>
      <c r="BU191" s="280"/>
      <c r="BV191" s="246"/>
      <c r="BW191" s="246"/>
      <c r="BX191" s="133"/>
      <c r="BY191" s="133"/>
      <c r="BZ191" s="122"/>
      <c r="CA191" s="123"/>
      <c r="CB191" s="123"/>
      <c r="CC191" s="124"/>
      <c r="CD191" s="127"/>
      <c r="CE191" s="127"/>
      <c r="CF191" s="123"/>
      <c r="CG191" s="123"/>
      <c r="CH191" s="123"/>
      <c r="CI191" s="123"/>
      <c r="CJ191" s="134"/>
      <c r="CK191" s="122"/>
      <c r="CL191" s="127"/>
      <c r="CM191" s="123"/>
      <c r="CN191" s="129"/>
      <c r="CO191" s="129"/>
      <c r="CP191" s="129"/>
      <c r="CQ191" s="134"/>
      <c r="CR191" s="133"/>
      <c r="CS191" s="133"/>
      <c r="CT191" s="133"/>
      <c r="CU191" s="135"/>
      <c r="CV191" s="280"/>
      <c r="CW191" s="135"/>
      <c r="CX191" s="122"/>
      <c r="CY191" s="129"/>
      <c r="CZ191" s="214"/>
      <c r="DA191" s="129"/>
      <c r="DB191" s="122"/>
      <c r="DC191" s="129"/>
      <c r="DD191" s="122"/>
      <c r="DE191" s="129"/>
      <c r="DF191" s="133"/>
      <c r="DG191" s="122"/>
      <c r="DH191" s="129"/>
      <c r="DI191" s="133"/>
      <c r="DJ191" s="122"/>
      <c r="DK191" s="123"/>
      <c r="DL191" s="214"/>
      <c r="DM191" s="134"/>
      <c r="DN191" s="305"/>
      <c r="DO191" s="134"/>
      <c r="DP191" s="122"/>
      <c r="DQ191" s="129"/>
      <c r="DR191" s="122"/>
      <c r="DS191" s="129"/>
      <c r="DT191" s="122"/>
      <c r="DU191" s="129"/>
      <c r="DV191" s="122"/>
      <c r="DW191" s="124"/>
    </row>
    <row r="192" spans="1:127" outlineLevel="2">
      <c r="A192" s="133"/>
      <c r="B192" s="441">
        <v>0.73958333333333404</v>
      </c>
      <c r="C192" s="127"/>
      <c r="D192" s="123"/>
      <c r="E192" s="123"/>
      <c r="F192" s="123"/>
      <c r="G192" s="124"/>
      <c r="H192" s="122"/>
      <c r="I192" s="123"/>
      <c r="J192" s="123"/>
      <c r="K192" s="128"/>
      <c r="L192" s="123"/>
      <c r="M192" s="123"/>
      <c r="N192" s="123"/>
      <c r="O192" s="123"/>
      <c r="P192" s="123"/>
      <c r="Q192" s="123"/>
      <c r="R192" s="129"/>
      <c r="S192" s="125"/>
      <c r="T192" s="122"/>
      <c r="U192" s="123"/>
      <c r="V192" s="126"/>
      <c r="W192" s="123"/>
      <c r="X192" s="128"/>
      <c r="Y192" s="123"/>
      <c r="Z192" s="123"/>
      <c r="AA192" s="123"/>
      <c r="AB192" s="124"/>
      <c r="AC192" s="127"/>
      <c r="AD192" s="201"/>
      <c r="AE192" s="201"/>
      <c r="AF192" s="201"/>
      <c r="AG192" s="201"/>
      <c r="AH192" s="201"/>
      <c r="AI192" s="234"/>
      <c r="AJ192" s="123"/>
      <c r="AK192" s="123"/>
      <c r="AL192" s="123"/>
      <c r="AM192" s="123"/>
      <c r="AN192" s="129"/>
      <c r="AO192" s="124"/>
      <c r="AP192" s="122"/>
      <c r="AQ192" s="127"/>
      <c r="AR192" s="123"/>
      <c r="AS192" s="123"/>
      <c r="AT192" s="123"/>
      <c r="AU192" s="123"/>
      <c r="AV192" s="251"/>
      <c r="AW192" s="123"/>
      <c r="AX192" s="123"/>
      <c r="AY192" s="129"/>
      <c r="AZ192" s="122"/>
      <c r="BA192" s="129"/>
      <c r="BB192" s="130"/>
      <c r="BC192" s="131"/>
      <c r="BD192" s="130"/>
      <c r="BE192" s="132"/>
      <c r="BF192" s="132"/>
      <c r="BG192" s="123"/>
      <c r="BH192" s="124"/>
      <c r="BI192" s="122"/>
      <c r="BJ192" s="123"/>
      <c r="BK192" s="123"/>
      <c r="BL192" s="123"/>
      <c r="BM192" s="129"/>
      <c r="BN192" s="122"/>
      <c r="BO192" s="123"/>
      <c r="BP192" s="129"/>
      <c r="BQ192" s="122"/>
      <c r="BR192" s="123"/>
      <c r="BS192" s="129"/>
      <c r="BT192" s="135"/>
      <c r="BU192" s="280"/>
      <c r="BV192" s="246"/>
      <c r="BW192" s="246"/>
      <c r="BX192" s="133"/>
      <c r="BY192" s="133"/>
      <c r="BZ192" s="122"/>
      <c r="CA192" s="123"/>
      <c r="CB192" s="123"/>
      <c r="CC192" s="124"/>
      <c r="CD192" s="127"/>
      <c r="CE192" s="127"/>
      <c r="CF192" s="123"/>
      <c r="CG192" s="123"/>
      <c r="CH192" s="123"/>
      <c r="CI192" s="123"/>
      <c r="CJ192" s="134"/>
      <c r="CK192" s="122"/>
      <c r="CL192" s="127"/>
      <c r="CM192" s="123"/>
      <c r="CN192" s="129"/>
      <c r="CO192" s="129"/>
      <c r="CP192" s="129"/>
      <c r="CQ192" s="134"/>
      <c r="CR192" s="133"/>
      <c r="CS192" s="133"/>
      <c r="CT192" s="133"/>
      <c r="CU192" s="135"/>
      <c r="CV192" s="280"/>
      <c r="CW192" s="135"/>
      <c r="CX192" s="122"/>
      <c r="CY192" s="129"/>
      <c r="CZ192" s="214"/>
      <c r="DA192" s="129"/>
      <c r="DB192" s="122"/>
      <c r="DC192" s="129"/>
      <c r="DD192" s="122"/>
      <c r="DE192" s="129"/>
      <c r="DF192" s="133"/>
      <c r="DG192" s="122"/>
      <c r="DH192" s="129"/>
      <c r="DI192" s="133"/>
      <c r="DJ192" s="122"/>
      <c r="DK192" s="123"/>
      <c r="DL192" s="214"/>
      <c r="DM192" s="134"/>
      <c r="DN192" s="305"/>
      <c r="DO192" s="134"/>
      <c r="DP192" s="122"/>
      <c r="DQ192" s="129"/>
      <c r="DR192" s="122"/>
      <c r="DS192" s="129"/>
      <c r="DT192" s="122"/>
      <c r="DU192" s="129"/>
      <c r="DV192" s="122"/>
      <c r="DW192" s="124"/>
    </row>
    <row r="193" spans="1:127" outlineLevel="2">
      <c r="A193" s="133"/>
      <c r="B193" s="441">
        <v>0.75</v>
      </c>
      <c r="C193" s="127"/>
      <c r="D193" s="123"/>
      <c r="E193" s="123"/>
      <c r="F193" s="123"/>
      <c r="G193" s="124"/>
      <c r="H193" s="122"/>
      <c r="I193" s="123"/>
      <c r="J193" s="123"/>
      <c r="K193" s="128"/>
      <c r="L193" s="123"/>
      <c r="M193" s="123"/>
      <c r="N193" s="123"/>
      <c r="O193" s="123"/>
      <c r="P193" s="123"/>
      <c r="Q193" s="123"/>
      <c r="R193" s="129"/>
      <c r="S193" s="125"/>
      <c r="T193" s="122"/>
      <c r="U193" s="123"/>
      <c r="V193" s="126"/>
      <c r="W193" s="123"/>
      <c r="X193" s="128"/>
      <c r="Y193" s="123"/>
      <c r="Z193" s="123"/>
      <c r="AA193" s="123"/>
      <c r="AB193" s="124"/>
      <c r="AC193" s="127"/>
      <c r="AD193" s="201"/>
      <c r="AE193" s="201"/>
      <c r="AF193" s="201"/>
      <c r="AG193" s="201"/>
      <c r="AH193" s="201"/>
      <c r="AI193" s="234"/>
      <c r="AJ193" s="123"/>
      <c r="AK193" s="123"/>
      <c r="AL193" s="123"/>
      <c r="AM193" s="123"/>
      <c r="AN193" s="129"/>
      <c r="AO193" s="124"/>
      <c r="AP193" s="122"/>
      <c r="AQ193" s="127"/>
      <c r="AR193" s="123"/>
      <c r="AS193" s="123"/>
      <c r="AT193" s="123"/>
      <c r="AU193" s="123"/>
      <c r="AV193" s="251"/>
      <c r="AW193" s="123"/>
      <c r="AX193" s="123"/>
      <c r="AY193" s="129"/>
      <c r="AZ193" s="122"/>
      <c r="BA193" s="129"/>
      <c r="BB193" s="130"/>
      <c r="BC193" s="131"/>
      <c r="BD193" s="130"/>
      <c r="BE193" s="132"/>
      <c r="BF193" s="132"/>
      <c r="BG193" s="123"/>
      <c r="BH193" s="124"/>
      <c r="BI193" s="122"/>
      <c r="BJ193" s="123"/>
      <c r="BK193" s="123"/>
      <c r="BL193" s="123"/>
      <c r="BM193" s="129"/>
      <c r="BN193" s="122"/>
      <c r="BO193" s="123"/>
      <c r="BP193" s="129"/>
      <c r="BQ193" s="122"/>
      <c r="BR193" s="123"/>
      <c r="BS193" s="129"/>
      <c r="BT193" s="135"/>
      <c r="BU193" s="280"/>
      <c r="BV193" s="246"/>
      <c r="BW193" s="246"/>
      <c r="BX193" s="133"/>
      <c r="BY193" s="133"/>
      <c r="BZ193" s="122"/>
      <c r="CA193" s="123"/>
      <c r="CB193" s="123"/>
      <c r="CC193" s="124"/>
      <c r="CD193" s="127"/>
      <c r="CE193" s="127"/>
      <c r="CF193" s="123"/>
      <c r="CG193" s="123"/>
      <c r="CH193" s="123"/>
      <c r="CI193" s="123"/>
      <c r="CJ193" s="134"/>
      <c r="CK193" s="122"/>
      <c r="CL193" s="127"/>
      <c r="CM193" s="123"/>
      <c r="CN193" s="129"/>
      <c r="CO193" s="129"/>
      <c r="CP193" s="129"/>
      <c r="CQ193" s="134"/>
      <c r="CR193" s="133"/>
      <c r="CS193" s="133"/>
      <c r="CT193" s="133"/>
      <c r="CU193" s="135"/>
      <c r="CV193" s="280"/>
      <c r="CW193" s="135"/>
      <c r="CX193" s="122"/>
      <c r="CY193" s="129"/>
      <c r="CZ193" s="214"/>
      <c r="DA193" s="129"/>
      <c r="DB193" s="122"/>
      <c r="DC193" s="129"/>
      <c r="DD193" s="122"/>
      <c r="DE193" s="129"/>
      <c r="DF193" s="133"/>
      <c r="DG193" s="122"/>
      <c r="DH193" s="129"/>
      <c r="DI193" s="133"/>
      <c r="DJ193" s="122"/>
      <c r="DK193" s="123"/>
      <c r="DL193" s="214"/>
      <c r="DM193" s="134"/>
      <c r="DN193" s="305"/>
      <c r="DO193" s="134"/>
      <c r="DP193" s="122"/>
      <c r="DQ193" s="129"/>
      <c r="DR193" s="122"/>
      <c r="DS193" s="129"/>
      <c r="DT193" s="122"/>
      <c r="DU193" s="129"/>
      <c r="DV193" s="122"/>
      <c r="DW193" s="124"/>
    </row>
    <row r="194" spans="1:127" outlineLevel="2">
      <c r="A194" s="133"/>
      <c r="B194" s="441">
        <v>0.76041666666666696</v>
      </c>
      <c r="C194" s="127"/>
      <c r="D194" s="123"/>
      <c r="E194" s="123"/>
      <c r="F194" s="123"/>
      <c r="G194" s="124"/>
      <c r="H194" s="122"/>
      <c r="I194" s="123"/>
      <c r="J194" s="123"/>
      <c r="K194" s="128"/>
      <c r="L194" s="123"/>
      <c r="M194" s="123"/>
      <c r="N194" s="123"/>
      <c r="O194" s="123"/>
      <c r="P194" s="123"/>
      <c r="Q194" s="123"/>
      <c r="R194" s="129"/>
      <c r="S194" s="125"/>
      <c r="T194" s="122"/>
      <c r="U194" s="123"/>
      <c r="V194" s="126"/>
      <c r="W194" s="123"/>
      <c r="X194" s="128"/>
      <c r="Y194" s="123"/>
      <c r="Z194" s="123"/>
      <c r="AA194" s="123"/>
      <c r="AB194" s="124"/>
      <c r="AC194" s="127"/>
      <c r="AD194" s="201"/>
      <c r="AE194" s="201"/>
      <c r="AF194" s="201"/>
      <c r="AG194" s="201"/>
      <c r="AH194" s="201"/>
      <c r="AI194" s="234"/>
      <c r="AJ194" s="123"/>
      <c r="AK194" s="123"/>
      <c r="AL194" s="123"/>
      <c r="AM194" s="123"/>
      <c r="AN194" s="129"/>
      <c r="AO194" s="124"/>
      <c r="AP194" s="122"/>
      <c r="AQ194" s="127"/>
      <c r="AR194" s="123"/>
      <c r="AS194" s="123"/>
      <c r="AT194" s="123"/>
      <c r="AU194" s="123"/>
      <c r="AV194" s="251"/>
      <c r="AW194" s="123"/>
      <c r="AX194" s="123"/>
      <c r="AY194" s="129"/>
      <c r="AZ194" s="122"/>
      <c r="BA194" s="129"/>
      <c r="BB194" s="130"/>
      <c r="BC194" s="131"/>
      <c r="BD194" s="130"/>
      <c r="BE194" s="132"/>
      <c r="BF194" s="132"/>
      <c r="BG194" s="123"/>
      <c r="BH194" s="124"/>
      <c r="BI194" s="122"/>
      <c r="BJ194" s="123"/>
      <c r="BK194" s="123"/>
      <c r="BL194" s="123"/>
      <c r="BM194" s="129"/>
      <c r="BN194" s="122"/>
      <c r="BO194" s="123"/>
      <c r="BP194" s="129"/>
      <c r="BQ194" s="122"/>
      <c r="BR194" s="123"/>
      <c r="BS194" s="129"/>
      <c r="BT194" s="135"/>
      <c r="BU194" s="280"/>
      <c r="BV194" s="246"/>
      <c r="BW194" s="246"/>
      <c r="BX194" s="133"/>
      <c r="BY194" s="133"/>
      <c r="BZ194" s="122"/>
      <c r="CA194" s="123"/>
      <c r="CB194" s="123"/>
      <c r="CC194" s="124"/>
      <c r="CD194" s="127"/>
      <c r="CE194" s="127"/>
      <c r="CF194" s="123"/>
      <c r="CG194" s="123"/>
      <c r="CH194" s="123"/>
      <c r="CI194" s="123"/>
      <c r="CJ194" s="134"/>
      <c r="CK194" s="122"/>
      <c r="CL194" s="127"/>
      <c r="CM194" s="123"/>
      <c r="CN194" s="129"/>
      <c r="CO194" s="129"/>
      <c r="CP194" s="129"/>
      <c r="CQ194" s="134"/>
      <c r="CR194" s="133"/>
      <c r="CS194" s="133"/>
      <c r="CT194" s="133"/>
      <c r="CU194" s="135"/>
      <c r="CV194" s="280"/>
      <c r="CW194" s="135"/>
      <c r="CX194" s="122"/>
      <c r="CY194" s="129"/>
      <c r="CZ194" s="214"/>
      <c r="DA194" s="129"/>
      <c r="DB194" s="122"/>
      <c r="DC194" s="129"/>
      <c r="DD194" s="122"/>
      <c r="DE194" s="129"/>
      <c r="DF194" s="133"/>
      <c r="DG194" s="122"/>
      <c r="DH194" s="129"/>
      <c r="DI194" s="133"/>
      <c r="DJ194" s="122"/>
      <c r="DK194" s="123"/>
      <c r="DL194" s="214"/>
      <c r="DM194" s="134"/>
      <c r="DN194" s="305"/>
      <c r="DO194" s="134"/>
      <c r="DP194" s="122"/>
      <c r="DQ194" s="129"/>
      <c r="DR194" s="122"/>
      <c r="DS194" s="129"/>
      <c r="DT194" s="122"/>
      <c r="DU194" s="129"/>
      <c r="DV194" s="122"/>
      <c r="DW194" s="124"/>
    </row>
    <row r="195" spans="1:127" outlineLevel="2">
      <c r="A195" s="133"/>
      <c r="B195" s="441">
        <v>0.77083333333333404</v>
      </c>
      <c r="C195" s="127"/>
      <c r="D195" s="123"/>
      <c r="E195" s="123"/>
      <c r="F195" s="123"/>
      <c r="G195" s="124"/>
      <c r="H195" s="122"/>
      <c r="I195" s="123"/>
      <c r="J195" s="123"/>
      <c r="K195" s="128"/>
      <c r="L195" s="123"/>
      <c r="M195" s="123"/>
      <c r="N195" s="123"/>
      <c r="O195" s="123"/>
      <c r="P195" s="123"/>
      <c r="Q195" s="123"/>
      <c r="R195" s="129"/>
      <c r="S195" s="125"/>
      <c r="T195" s="122"/>
      <c r="U195" s="123"/>
      <c r="V195" s="126"/>
      <c r="W195" s="123"/>
      <c r="X195" s="128"/>
      <c r="Y195" s="123"/>
      <c r="Z195" s="123"/>
      <c r="AA195" s="123"/>
      <c r="AB195" s="124"/>
      <c r="AC195" s="127"/>
      <c r="AD195" s="201"/>
      <c r="AE195" s="201"/>
      <c r="AF195" s="201"/>
      <c r="AG195" s="201"/>
      <c r="AH195" s="201"/>
      <c r="AI195" s="234"/>
      <c r="AJ195" s="123"/>
      <c r="AK195" s="123"/>
      <c r="AL195" s="123"/>
      <c r="AM195" s="123"/>
      <c r="AN195" s="129"/>
      <c r="AO195" s="124"/>
      <c r="AP195" s="122"/>
      <c r="AQ195" s="127"/>
      <c r="AR195" s="123"/>
      <c r="AS195" s="123"/>
      <c r="AT195" s="123"/>
      <c r="AU195" s="123"/>
      <c r="AV195" s="251"/>
      <c r="AW195" s="123"/>
      <c r="AX195" s="123"/>
      <c r="AY195" s="129"/>
      <c r="AZ195" s="122"/>
      <c r="BA195" s="129"/>
      <c r="BB195" s="130"/>
      <c r="BC195" s="131"/>
      <c r="BD195" s="130"/>
      <c r="BE195" s="132"/>
      <c r="BF195" s="132"/>
      <c r="BG195" s="123"/>
      <c r="BH195" s="124"/>
      <c r="BI195" s="122"/>
      <c r="BJ195" s="123"/>
      <c r="BK195" s="123"/>
      <c r="BL195" s="123"/>
      <c r="BM195" s="129"/>
      <c r="BN195" s="122"/>
      <c r="BO195" s="123"/>
      <c r="BP195" s="129"/>
      <c r="BQ195" s="122"/>
      <c r="BR195" s="123"/>
      <c r="BS195" s="129"/>
      <c r="BT195" s="135"/>
      <c r="BU195" s="280"/>
      <c r="BV195" s="246"/>
      <c r="BW195" s="246"/>
      <c r="BX195" s="133"/>
      <c r="BY195" s="133"/>
      <c r="BZ195" s="122"/>
      <c r="CA195" s="123"/>
      <c r="CB195" s="123"/>
      <c r="CC195" s="124"/>
      <c r="CD195" s="127"/>
      <c r="CE195" s="127"/>
      <c r="CF195" s="123"/>
      <c r="CG195" s="123"/>
      <c r="CH195" s="123"/>
      <c r="CI195" s="123"/>
      <c r="CJ195" s="134"/>
      <c r="CK195" s="122"/>
      <c r="CL195" s="127"/>
      <c r="CM195" s="123"/>
      <c r="CN195" s="129"/>
      <c r="CO195" s="129"/>
      <c r="CP195" s="129"/>
      <c r="CQ195" s="134"/>
      <c r="CR195" s="133"/>
      <c r="CS195" s="133"/>
      <c r="CT195" s="133"/>
      <c r="CU195" s="135"/>
      <c r="CV195" s="280"/>
      <c r="CW195" s="135"/>
      <c r="CX195" s="122"/>
      <c r="CY195" s="129"/>
      <c r="CZ195" s="214"/>
      <c r="DA195" s="129"/>
      <c r="DB195" s="122"/>
      <c r="DC195" s="129"/>
      <c r="DD195" s="122"/>
      <c r="DE195" s="129"/>
      <c r="DF195" s="133"/>
      <c r="DG195" s="122"/>
      <c r="DH195" s="129"/>
      <c r="DI195" s="133"/>
      <c r="DJ195" s="122"/>
      <c r="DK195" s="123"/>
      <c r="DL195" s="214"/>
      <c r="DM195" s="134"/>
      <c r="DN195" s="305"/>
      <c r="DO195" s="134"/>
      <c r="DP195" s="122"/>
      <c r="DQ195" s="129"/>
      <c r="DR195" s="122"/>
      <c r="DS195" s="129"/>
      <c r="DT195" s="122"/>
      <c r="DU195" s="129"/>
      <c r="DV195" s="122"/>
      <c r="DW195" s="124"/>
    </row>
    <row r="196" spans="1:127" outlineLevel="2">
      <c r="A196" s="133"/>
      <c r="B196" s="441">
        <v>0.78125</v>
      </c>
      <c r="C196" s="127"/>
      <c r="D196" s="123"/>
      <c r="E196" s="123"/>
      <c r="F196" s="123"/>
      <c r="G196" s="124"/>
      <c r="H196" s="122"/>
      <c r="I196" s="123"/>
      <c r="J196" s="123"/>
      <c r="K196" s="128"/>
      <c r="L196" s="123"/>
      <c r="M196" s="123"/>
      <c r="N196" s="123"/>
      <c r="O196" s="123"/>
      <c r="P196" s="123"/>
      <c r="Q196" s="123"/>
      <c r="R196" s="129"/>
      <c r="S196" s="125"/>
      <c r="T196" s="122"/>
      <c r="U196" s="123"/>
      <c r="V196" s="126"/>
      <c r="W196" s="123"/>
      <c r="X196" s="128"/>
      <c r="Y196" s="123"/>
      <c r="Z196" s="123"/>
      <c r="AA196" s="123"/>
      <c r="AB196" s="124"/>
      <c r="AC196" s="127"/>
      <c r="AD196" s="201"/>
      <c r="AE196" s="201"/>
      <c r="AF196" s="201"/>
      <c r="AG196" s="201"/>
      <c r="AH196" s="201"/>
      <c r="AI196" s="234"/>
      <c r="AJ196" s="123"/>
      <c r="AK196" s="123"/>
      <c r="AL196" s="123"/>
      <c r="AM196" s="123"/>
      <c r="AN196" s="129"/>
      <c r="AO196" s="124"/>
      <c r="AP196" s="122"/>
      <c r="AQ196" s="127"/>
      <c r="AR196" s="123"/>
      <c r="AS196" s="123"/>
      <c r="AT196" s="123"/>
      <c r="AU196" s="123"/>
      <c r="AV196" s="251"/>
      <c r="AW196" s="123"/>
      <c r="AX196" s="123"/>
      <c r="AY196" s="129"/>
      <c r="AZ196" s="122"/>
      <c r="BA196" s="129"/>
      <c r="BB196" s="130"/>
      <c r="BC196" s="131"/>
      <c r="BD196" s="130"/>
      <c r="BE196" s="132"/>
      <c r="BF196" s="132"/>
      <c r="BG196" s="123"/>
      <c r="BH196" s="124"/>
      <c r="BI196" s="122"/>
      <c r="BJ196" s="123"/>
      <c r="BK196" s="123"/>
      <c r="BL196" s="123"/>
      <c r="BM196" s="129"/>
      <c r="BN196" s="122"/>
      <c r="BO196" s="123"/>
      <c r="BP196" s="129"/>
      <c r="BQ196" s="122"/>
      <c r="BR196" s="123"/>
      <c r="BS196" s="129"/>
      <c r="BT196" s="135"/>
      <c r="BU196" s="280"/>
      <c r="BV196" s="246"/>
      <c r="BW196" s="246"/>
      <c r="BX196" s="133"/>
      <c r="BY196" s="133"/>
      <c r="BZ196" s="122"/>
      <c r="CA196" s="123"/>
      <c r="CB196" s="123"/>
      <c r="CC196" s="124"/>
      <c r="CD196" s="127"/>
      <c r="CE196" s="127"/>
      <c r="CF196" s="123"/>
      <c r="CG196" s="123"/>
      <c r="CH196" s="123"/>
      <c r="CI196" s="123"/>
      <c r="CJ196" s="134"/>
      <c r="CK196" s="122"/>
      <c r="CL196" s="127"/>
      <c r="CM196" s="123"/>
      <c r="CN196" s="129"/>
      <c r="CO196" s="129"/>
      <c r="CP196" s="129"/>
      <c r="CQ196" s="134"/>
      <c r="CR196" s="133"/>
      <c r="CS196" s="133"/>
      <c r="CT196" s="133"/>
      <c r="CU196" s="135"/>
      <c r="CV196" s="280"/>
      <c r="CW196" s="135"/>
      <c r="CX196" s="122"/>
      <c r="CY196" s="129"/>
      <c r="CZ196" s="214"/>
      <c r="DA196" s="129"/>
      <c r="DB196" s="122"/>
      <c r="DC196" s="129"/>
      <c r="DD196" s="122"/>
      <c r="DE196" s="129"/>
      <c r="DF196" s="133"/>
      <c r="DG196" s="122"/>
      <c r="DH196" s="129"/>
      <c r="DI196" s="133"/>
      <c r="DJ196" s="122"/>
      <c r="DK196" s="123"/>
      <c r="DL196" s="214"/>
      <c r="DM196" s="134"/>
      <c r="DN196" s="305"/>
      <c r="DO196" s="134"/>
      <c r="DP196" s="122"/>
      <c r="DQ196" s="129"/>
      <c r="DR196" s="122"/>
      <c r="DS196" s="129"/>
      <c r="DT196" s="122"/>
      <c r="DU196" s="129"/>
      <c r="DV196" s="122"/>
      <c r="DW196" s="124"/>
    </row>
    <row r="197" spans="1:127" outlineLevel="2">
      <c r="A197" s="133"/>
      <c r="B197" s="441">
        <v>0.79166666666666696</v>
      </c>
      <c r="C197" s="127"/>
      <c r="D197" s="123"/>
      <c r="E197" s="123"/>
      <c r="F197" s="123"/>
      <c r="G197" s="124"/>
      <c r="H197" s="122"/>
      <c r="I197" s="123"/>
      <c r="J197" s="123"/>
      <c r="K197" s="128"/>
      <c r="L197" s="123"/>
      <c r="M197" s="123"/>
      <c r="N197" s="123"/>
      <c r="O197" s="123"/>
      <c r="P197" s="123"/>
      <c r="Q197" s="123"/>
      <c r="R197" s="129"/>
      <c r="S197" s="125"/>
      <c r="T197" s="122"/>
      <c r="U197" s="123"/>
      <c r="V197" s="126"/>
      <c r="W197" s="123"/>
      <c r="X197" s="128"/>
      <c r="Y197" s="123"/>
      <c r="Z197" s="123"/>
      <c r="AA197" s="123"/>
      <c r="AB197" s="124"/>
      <c r="AC197" s="127"/>
      <c r="AD197" s="201"/>
      <c r="AE197" s="201"/>
      <c r="AF197" s="201"/>
      <c r="AG197" s="201"/>
      <c r="AH197" s="201"/>
      <c r="AI197" s="234"/>
      <c r="AJ197" s="123"/>
      <c r="AK197" s="123"/>
      <c r="AL197" s="123"/>
      <c r="AM197" s="123"/>
      <c r="AN197" s="129"/>
      <c r="AO197" s="124"/>
      <c r="AP197" s="122"/>
      <c r="AQ197" s="127"/>
      <c r="AR197" s="123"/>
      <c r="AS197" s="123"/>
      <c r="AT197" s="123"/>
      <c r="AU197" s="123"/>
      <c r="AV197" s="251"/>
      <c r="AW197" s="123"/>
      <c r="AX197" s="123"/>
      <c r="AY197" s="129"/>
      <c r="AZ197" s="122"/>
      <c r="BA197" s="129"/>
      <c r="BB197" s="130"/>
      <c r="BC197" s="131"/>
      <c r="BD197" s="130"/>
      <c r="BE197" s="132"/>
      <c r="BF197" s="132"/>
      <c r="BG197" s="123"/>
      <c r="BH197" s="124"/>
      <c r="BI197" s="122"/>
      <c r="BJ197" s="123"/>
      <c r="BK197" s="123"/>
      <c r="BL197" s="123"/>
      <c r="BM197" s="129"/>
      <c r="BN197" s="122"/>
      <c r="BO197" s="123"/>
      <c r="BP197" s="129"/>
      <c r="BQ197" s="122"/>
      <c r="BR197" s="123"/>
      <c r="BS197" s="129"/>
      <c r="BT197" s="135"/>
      <c r="BU197" s="280"/>
      <c r="BV197" s="246"/>
      <c r="BW197" s="246"/>
      <c r="BX197" s="133"/>
      <c r="BY197" s="133"/>
      <c r="BZ197" s="122"/>
      <c r="CA197" s="123"/>
      <c r="CB197" s="123"/>
      <c r="CC197" s="124"/>
      <c r="CD197" s="127"/>
      <c r="CE197" s="127"/>
      <c r="CF197" s="123"/>
      <c r="CG197" s="123"/>
      <c r="CH197" s="123"/>
      <c r="CI197" s="123"/>
      <c r="CJ197" s="134"/>
      <c r="CK197" s="122"/>
      <c r="CL197" s="127"/>
      <c r="CM197" s="123"/>
      <c r="CN197" s="129"/>
      <c r="CO197" s="129"/>
      <c r="CP197" s="129"/>
      <c r="CQ197" s="134"/>
      <c r="CR197" s="133"/>
      <c r="CS197" s="133"/>
      <c r="CT197" s="133"/>
      <c r="CU197" s="135"/>
      <c r="CV197" s="280"/>
      <c r="CW197" s="135"/>
      <c r="CX197" s="122"/>
      <c r="CY197" s="129"/>
      <c r="CZ197" s="214"/>
      <c r="DA197" s="129"/>
      <c r="DB197" s="122"/>
      <c r="DC197" s="129"/>
      <c r="DD197" s="122"/>
      <c r="DE197" s="129"/>
      <c r="DF197" s="133"/>
      <c r="DG197" s="122"/>
      <c r="DH197" s="129"/>
      <c r="DI197" s="133"/>
      <c r="DJ197" s="122"/>
      <c r="DK197" s="123"/>
      <c r="DL197" s="214"/>
      <c r="DM197" s="134"/>
      <c r="DN197" s="305"/>
      <c r="DO197" s="134"/>
      <c r="DP197" s="122"/>
      <c r="DQ197" s="129"/>
      <c r="DR197" s="122"/>
      <c r="DS197" s="129"/>
      <c r="DT197" s="122"/>
      <c r="DU197" s="129"/>
      <c r="DV197" s="122"/>
      <c r="DW197" s="124"/>
    </row>
    <row r="198" spans="1:127" outlineLevel="2">
      <c r="A198" s="133"/>
      <c r="B198" s="441">
        <v>0.80208333333333404</v>
      </c>
      <c r="C198" s="127"/>
      <c r="D198" s="123"/>
      <c r="E198" s="123"/>
      <c r="F198" s="123"/>
      <c r="G198" s="124"/>
      <c r="H198" s="122"/>
      <c r="I198" s="123"/>
      <c r="J198" s="123"/>
      <c r="K198" s="128"/>
      <c r="L198" s="123"/>
      <c r="M198" s="123"/>
      <c r="N198" s="123"/>
      <c r="O198" s="123"/>
      <c r="P198" s="123"/>
      <c r="Q198" s="123"/>
      <c r="R198" s="129"/>
      <c r="S198" s="125"/>
      <c r="T198" s="122"/>
      <c r="U198" s="123"/>
      <c r="V198" s="126"/>
      <c r="W198" s="123"/>
      <c r="X198" s="128"/>
      <c r="Y198" s="123"/>
      <c r="Z198" s="123"/>
      <c r="AA198" s="123"/>
      <c r="AB198" s="124"/>
      <c r="AC198" s="127"/>
      <c r="AD198" s="201"/>
      <c r="AE198" s="201"/>
      <c r="AF198" s="201"/>
      <c r="AG198" s="201"/>
      <c r="AH198" s="201"/>
      <c r="AI198" s="234"/>
      <c r="AJ198" s="123"/>
      <c r="AK198" s="123"/>
      <c r="AL198" s="123"/>
      <c r="AM198" s="123"/>
      <c r="AN198" s="129"/>
      <c r="AO198" s="124"/>
      <c r="AP198" s="122"/>
      <c r="AQ198" s="127"/>
      <c r="AR198" s="123"/>
      <c r="AS198" s="123"/>
      <c r="AT198" s="123"/>
      <c r="AU198" s="123"/>
      <c r="AV198" s="251"/>
      <c r="AW198" s="123"/>
      <c r="AX198" s="123"/>
      <c r="AY198" s="129"/>
      <c r="AZ198" s="122"/>
      <c r="BA198" s="129"/>
      <c r="BB198" s="130"/>
      <c r="BC198" s="131"/>
      <c r="BD198" s="130"/>
      <c r="BE198" s="132"/>
      <c r="BF198" s="132"/>
      <c r="BG198" s="123"/>
      <c r="BH198" s="124"/>
      <c r="BI198" s="122"/>
      <c r="BJ198" s="123"/>
      <c r="BK198" s="123"/>
      <c r="BL198" s="123"/>
      <c r="BM198" s="129"/>
      <c r="BN198" s="122"/>
      <c r="BO198" s="123"/>
      <c r="BP198" s="129"/>
      <c r="BQ198" s="122"/>
      <c r="BR198" s="123"/>
      <c r="BS198" s="129"/>
      <c r="BT198" s="135"/>
      <c r="BU198" s="280"/>
      <c r="BV198" s="246"/>
      <c r="BW198" s="246"/>
      <c r="BX198" s="133"/>
      <c r="BY198" s="133"/>
      <c r="BZ198" s="122"/>
      <c r="CA198" s="123"/>
      <c r="CB198" s="123"/>
      <c r="CC198" s="124"/>
      <c r="CD198" s="127"/>
      <c r="CE198" s="127"/>
      <c r="CF198" s="123"/>
      <c r="CG198" s="123"/>
      <c r="CH198" s="123"/>
      <c r="CI198" s="123"/>
      <c r="CJ198" s="134"/>
      <c r="CK198" s="122"/>
      <c r="CL198" s="127"/>
      <c r="CM198" s="123"/>
      <c r="CN198" s="129"/>
      <c r="CO198" s="129"/>
      <c r="CP198" s="129"/>
      <c r="CQ198" s="134"/>
      <c r="CR198" s="133"/>
      <c r="CS198" s="133"/>
      <c r="CT198" s="133"/>
      <c r="CU198" s="135"/>
      <c r="CV198" s="280"/>
      <c r="CW198" s="135"/>
      <c r="CX198" s="122"/>
      <c r="CY198" s="129"/>
      <c r="CZ198" s="214"/>
      <c r="DA198" s="129"/>
      <c r="DB198" s="122"/>
      <c r="DC198" s="129"/>
      <c r="DD198" s="122"/>
      <c r="DE198" s="129"/>
      <c r="DF198" s="133"/>
      <c r="DG198" s="122"/>
      <c r="DH198" s="129"/>
      <c r="DI198" s="133"/>
      <c r="DJ198" s="122"/>
      <c r="DK198" s="123"/>
      <c r="DL198" s="214"/>
      <c r="DM198" s="134"/>
      <c r="DN198" s="305"/>
      <c r="DO198" s="134"/>
      <c r="DP198" s="122"/>
      <c r="DQ198" s="129"/>
      <c r="DR198" s="122"/>
      <c r="DS198" s="129"/>
      <c r="DT198" s="122"/>
      <c r="DU198" s="129"/>
      <c r="DV198" s="122"/>
      <c r="DW198" s="124"/>
    </row>
    <row r="199" spans="1:127" outlineLevel="2">
      <c r="A199" s="133"/>
      <c r="B199" s="441">
        <v>0.812500000000001</v>
      </c>
      <c r="C199" s="127"/>
      <c r="D199" s="123"/>
      <c r="E199" s="123"/>
      <c r="F199" s="123"/>
      <c r="G199" s="124"/>
      <c r="H199" s="122"/>
      <c r="I199" s="123"/>
      <c r="J199" s="123"/>
      <c r="K199" s="128"/>
      <c r="L199" s="123"/>
      <c r="M199" s="123"/>
      <c r="N199" s="123"/>
      <c r="O199" s="123"/>
      <c r="P199" s="123"/>
      <c r="Q199" s="123"/>
      <c r="R199" s="129"/>
      <c r="S199" s="125"/>
      <c r="T199" s="122"/>
      <c r="U199" s="123"/>
      <c r="V199" s="126"/>
      <c r="W199" s="123"/>
      <c r="X199" s="128"/>
      <c r="Y199" s="123"/>
      <c r="Z199" s="123"/>
      <c r="AA199" s="123"/>
      <c r="AB199" s="124"/>
      <c r="AC199" s="127"/>
      <c r="AD199" s="201"/>
      <c r="AE199" s="201"/>
      <c r="AF199" s="201"/>
      <c r="AG199" s="201"/>
      <c r="AH199" s="201"/>
      <c r="AI199" s="234"/>
      <c r="AJ199" s="123"/>
      <c r="AK199" s="123"/>
      <c r="AL199" s="123"/>
      <c r="AM199" s="123"/>
      <c r="AN199" s="129"/>
      <c r="AO199" s="124"/>
      <c r="AP199" s="122"/>
      <c r="AQ199" s="127"/>
      <c r="AR199" s="123"/>
      <c r="AS199" s="123"/>
      <c r="AT199" s="123"/>
      <c r="AU199" s="123"/>
      <c r="AV199" s="251"/>
      <c r="AW199" s="123"/>
      <c r="AX199" s="123"/>
      <c r="AY199" s="129"/>
      <c r="AZ199" s="122"/>
      <c r="BA199" s="129"/>
      <c r="BB199" s="130"/>
      <c r="BC199" s="131"/>
      <c r="BD199" s="130"/>
      <c r="BE199" s="132"/>
      <c r="BF199" s="132"/>
      <c r="BG199" s="123"/>
      <c r="BH199" s="124"/>
      <c r="BI199" s="122"/>
      <c r="BJ199" s="123"/>
      <c r="BK199" s="123"/>
      <c r="BL199" s="123"/>
      <c r="BM199" s="129"/>
      <c r="BN199" s="122"/>
      <c r="BO199" s="123"/>
      <c r="BP199" s="129"/>
      <c r="BQ199" s="122"/>
      <c r="BR199" s="123"/>
      <c r="BS199" s="129"/>
      <c r="BT199" s="135"/>
      <c r="BU199" s="280"/>
      <c r="BV199" s="246"/>
      <c r="BW199" s="246"/>
      <c r="BX199" s="133"/>
      <c r="BY199" s="133"/>
      <c r="BZ199" s="122"/>
      <c r="CA199" s="123"/>
      <c r="CB199" s="123"/>
      <c r="CC199" s="124"/>
      <c r="CD199" s="127"/>
      <c r="CE199" s="127"/>
      <c r="CF199" s="123"/>
      <c r="CG199" s="123"/>
      <c r="CH199" s="123"/>
      <c r="CI199" s="123"/>
      <c r="CJ199" s="134"/>
      <c r="CK199" s="122"/>
      <c r="CL199" s="127"/>
      <c r="CM199" s="123"/>
      <c r="CN199" s="129"/>
      <c r="CO199" s="129"/>
      <c r="CP199" s="129"/>
      <c r="CQ199" s="134"/>
      <c r="CR199" s="133"/>
      <c r="CS199" s="133"/>
      <c r="CT199" s="133"/>
      <c r="CU199" s="135"/>
      <c r="CV199" s="280"/>
      <c r="CW199" s="135"/>
      <c r="CX199" s="122"/>
      <c r="CY199" s="129"/>
      <c r="CZ199" s="214"/>
      <c r="DA199" s="129"/>
      <c r="DB199" s="122"/>
      <c r="DC199" s="129"/>
      <c r="DD199" s="122"/>
      <c r="DE199" s="129"/>
      <c r="DF199" s="133"/>
      <c r="DG199" s="122"/>
      <c r="DH199" s="129"/>
      <c r="DI199" s="133"/>
      <c r="DJ199" s="122"/>
      <c r="DK199" s="123"/>
      <c r="DL199" s="214"/>
      <c r="DM199" s="134"/>
      <c r="DN199" s="305"/>
      <c r="DO199" s="134"/>
      <c r="DP199" s="122"/>
      <c r="DQ199" s="129"/>
      <c r="DR199" s="122"/>
      <c r="DS199" s="129"/>
      <c r="DT199" s="122"/>
      <c r="DU199" s="129"/>
      <c r="DV199" s="122"/>
      <c r="DW199" s="124"/>
    </row>
    <row r="200" spans="1:127" outlineLevel="2">
      <c r="A200" s="133"/>
      <c r="B200" s="441">
        <v>0.82291666666666696</v>
      </c>
      <c r="C200" s="127"/>
      <c r="D200" s="123"/>
      <c r="E200" s="123"/>
      <c r="F200" s="123"/>
      <c r="G200" s="124"/>
      <c r="H200" s="122"/>
      <c r="I200" s="123"/>
      <c r="J200" s="123"/>
      <c r="K200" s="128"/>
      <c r="L200" s="123"/>
      <c r="M200" s="123"/>
      <c r="N200" s="123"/>
      <c r="O200" s="123"/>
      <c r="P200" s="123"/>
      <c r="Q200" s="123"/>
      <c r="R200" s="129"/>
      <c r="S200" s="125"/>
      <c r="T200" s="122"/>
      <c r="U200" s="123"/>
      <c r="V200" s="126"/>
      <c r="W200" s="123"/>
      <c r="X200" s="128"/>
      <c r="Y200" s="123"/>
      <c r="Z200" s="123"/>
      <c r="AA200" s="123"/>
      <c r="AB200" s="124"/>
      <c r="AC200" s="127"/>
      <c r="AD200" s="201"/>
      <c r="AE200" s="201"/>
      <c r="AF200" s="201"/>
      <c r="AG200" s="201"/>
      <c r="AH200" s="201"/>
      <c r="AI200" s="234"/>
      <c r="AJ200" s="123"/>
      <c r="AK200" s="123"/>
      <c r="AL200" s="123"/>
      <c r="AM200" s="123"/>
      <c r="AN200" s="129"/>
      <c r="AO200" s="124"/>
      <c r="AP200" s="122"/>
      <c r="AQ200" s="127"/>
      <c r="AR200" s="123"/>
      <c r="AS200" s="123"/>
      <c r="AT200" s="123"/>
      <c r="AU200" s="123"/>
      <c r="AV200" s="251"/>
      <c r="AW200" s="123"/>
      <c r="AX200" s="123"/>
      <c r="AY200" s="129"/>
      <c r="AZ200" s="122"/>
      <c r="BA200" s="129"/>
      <c r="BB200" s="130"/>
      <c r="BC200" s="131"/>
      <c r="BD200" s="130"/>
      <c r="BE200" s="132"/>
      <c r="BF200" s="132"/>
      <c r="BG200" s="123"/>
      <c r="BH200" s="124"/>
      <c r="BI200" s="122"/>
      <c r="BJ200" s="123"/>
      <c r="BK200" s="123"/>
      <c r="BL200" s="123"/>
      <c r="BM200" s="129"/>
      <c r="BN200" s="122"/>
      <c r="BO200" s="123"/>
      <c r="BP200" s="129"/>
      <c r="BQ200" s="122"/>
      <c r="BR200" s="123"/>
      <c r="BS200" s="129"/>
      <c r="BT200" s="135"/>
      <c r="BU200" s="280"/>
      <c r="BV200" s="246"/>
      <c r="BW200" s="246"/>
      <c r="BX200" s="133"/>
      <c r="BY200" s="133"/>
      <c r="BZ200" s="122"/>
      <c r="CA200" s="123"/>
      <c r="CB200" s="123"/>
      <c r="CC200" s="124"/>
      <c r="CD200" s="127"/>
      <c r="CE200" s="127"/>
      <c r="CF200" s="123"/>
      <c r="CG200" s="123"/>
      <c r="CH200" s="123"/>
      <c r="CI200" s="123"/>
      <c r="CJ200" s="134"/>
      <c r="CK200" s="122"/>
      <c r="CL200" s="127"/>
      <c r="CM200" s="123"/>
      <c r="CN200" s="129"/>
      <c r="CO200" s="129"/>
      <c r="CP200" s="129"/>
      <c r="CQ200" s="134"/>
      <c r="CR200" s="133"/>
      <c r="CS200" s="133"/>
      <c r="CT200" s="133"/>
      <c r="CU200" s="135"/>
      <c r="CV200" s="280"/>
      <c r="CW200" s="135"/>
      <c r="CX200" s="122"/>
      <c r="CY200" s="129"/>
      <c r="CZ200" s="214"/>
      <c r="DA200" s="129"/>
      <c r="DB200" s="122"/>
      <c r="DC200" s="129"/>
      <c r="DD200" s="122"/>
      <c r="DE200" s="129"/>
      <c r="DF200" s="133"/>
      <c r="DG200" s="122"/>
      <c r="DH200" s="129"/>
      <c r="DI200" s="133"/>
      <c r="DJ200" s="122"/>
      <c r="DK200" s="123"/>
      <c r="DL200" s="214"/>
      <c r="DM200" s="134"/>
      <c r="DN200" s="305"/>
      <c r="DO200" s="134"/>
      <c r="DP200" s="122"/>
      <c r="DQ200" s="129"/>
      <c r="DR200" s="122"/>
      <c r="DS200" s="129"/>
      <c r="DT200" s="122"/>
      <c r="DU200" s="129"/>
      <c r="DV200" s="122"/>
      <c r="DW200" s="124"/>
    </row>
    <row r="201" spans="1:127" ht="19.5" outlineLevel="2" thickBot="1">
      <c r="A201" s="133"/>
      <c r="B201" s="443">
        <f ca="1">--TEXT(NOW(),"чч:мм:сс")</f>
        <v>0.15847222222222221</v>
      </c>
      <c r="C201" s="127"/>
      <c r="D201" s="123"/>
      <c r="E201" s="123"/>
      <c r="F201" s="123"/>
      <c r="G201" s="124"/>
      <c r="H201" s="122"/>
      <c r="I201" s="123"/>
      <c r="J201" s="123"/>
      <c r="K201" s="128"/>
      <c r="L201" s="123"/>
      <c r="M201" s="123"/>
      <c r="N201" s="123"/>
      <c r="O201" s="123"/>
      <c r="P201" s="123"/>
      <c r="Q201" s="123"/>
      <c r="R201" s="129"/>
      <c r="S201" s="125"/>
      <c r="T201" s="122"/>
      <c r="U201" s="123"/>
      <c r="V201" s="126"/>
      <c r="W201" s="123"/>
      <c r="X201" s="128"/>
      <c r="Y201" s="123"/>
      <c r="Z201" s="123"/>
      <c r="AA201" s="123"/>
      <c r="AB201" s="124"/>
      <c r="AC201" s="127"/>
      <c r="AD201" s="201"/>
      <c r="AE201" s="201"/>
      <c r="AF201" s="201"/>
      <c r="AG201" s="201"/>
      <c r="AH201" s="201"/>
      <c r="AI201" s="234"/>
      <c r="AJ201" s="123"/>
      <c r="AK201" s="123"/>
      <c r="AL201" s="123"/>
      <c r="AM201" s="123"/>
      <c r="AN201" s="129"/>
      <c r="AO201" s="124"/>
      <c r="AP201" s="122"/>
      <c r="AQ201" s="127"/>
      <c r="AR201" s="123"/>
      <c r="AS201" s="123"/>
      <c r="AT201" s="123"/>
      <c r="AU201" s="123"/>
      <c r="AV201" s="251"/>
      <c r="AW201" s="123"/>
      <c r="AX201" s="123"/>
      <c r="AY201" s="129"/>
      <c r="AZ201" s="122"/>
      <c r="BA201" s="129"/>
      <c r="BB201" s="130"/>
      <c r="BC201" s="131"/>
      <c r="BD201" s="130"/>
      <c r="BE201" s="132"/>
      <c r="BF201" s="132"/>
      <c r="BG201" s="123"/>
      <c r="BH201" s="124"/>
      <c r="BI201" s="122"/>
      <c r="BJ201" s="123"/>
      <c r="BK201" s="123"/>
      <c r="BL201" s="123"/>
      <c r="BM201" s="129"/>
      <c r="BN201" s="122"/>
      <c r="BO201" s="123"/>
      <c r="BP201" s="129"/>
      <c r="BQ201" s="122"/>
      <c r="BR201" s="123"/>
      <c r="BS201" s="129"/>
      <c r="BT201" s="135"/>
      <c r="BU201" s="280"/>
      <c r="BV201" s="246"/>
      <c r="BW201" s="246"/>
      <c r="BX201" s="133"/>
      <c r="BY201" s="133"/>
      <c r="BZ201" s="122"/>
      <c r="CA201" s="123"/>
      <c r="CB201" s="123"/>
      <c r="CC201" s="124"/>
      <c r="CD201" s="127"/>
      <c r="CE201" s="127"/>
      <c r="CF201" s="123"/>
      <c r="CG201" s="123"/>
      <c r="CH201" s="123"/>
      <c r="CI201" s="123"/>
      <c r="CJ201" s="134"/>
      <c r="CK201" s="122"/>
      <c r="CL201" s="127"/>
      <c r="CM201" s="123"/>
      <c r="CN201" s="129"/>
      <c r="CO201" s="129"/>
      <c r="CP201" s="129"/>
      <c r="CQ201" s="134"/>
      <c r="CR201" s="133"/>
      <c r="CS201" s="133"/>
      <c r="CT201" s="133"/>
      <c r="CU201" s="135"/>
      <c r="CV201" s="280"/>
      <c r="CW201" s="135"/>
      <c r="CX201" s="122"/>
      <c r="CY201" s="129"/>
      <c r="CZ201" s="214"/>
      <c r="DA201" s="129"/>
      <c r="DB201" s="122"/>
      <c r="DC201" s="129"/>
      <c r="DD201" s="122"/>
      <c r="DE201" s="129"/>
      <c r="DF201" s="133"/>
      <c r="DG201" s="122"/>
      <c r="DH201" s="129"/>
      <c r="DI201" s="133"/>
      <c r="DJ201" s="122"/>
      <c r="DK201" s="123"/>
      <c r="DL201" s="214"/>
      <c r="DM201" s="134"/>
      <c r="DN201" s="305"/>
      <c r="DO201" s="134"/>
      <c r="DP201" s="122"/>
      <c r="DQ201" s="129"/>
      <c r="DR201" s="122"/>
      <c r="DS201" s="129"/>
      <c r="DT201" s="122"/>
      <c r="DU201" s="129"/>
      <c r="DV201" s="122"/>
      <c r="DW201" s="124"/>
    </row>
    <row r="202" spans="1:127" outlineLevel="2">
      <c r="A202" s="133"/>
      <c r="B202" s="444">
        <v>0.83333333333333404</v>
      </c>
      <c r="C202" s="127"/>
      <c r="D202" s="123"/>
      <c r="E202" s="123"/>
      <c r="F202" s="123"/>
      <c r="G202" s="124"/>
      <c r="H202" s="122"/>
      <c r="I202" s="123"/>
      <c r="J202" s="123"/>
      <c r="K202" s="128"/>
      <c r="L202" s="123"/>
      <c r="M202" s="123"/>
      <c r="N202" s="123"/>
      <c r="O202" s="123"/>
      <c r="P202" s="123"/>
      <c r="Q202" s="123"/>
      <c r="R202" s="129"/>
      <c r="S202" s="125"/>
      <c r="T202" s="122"/>
      <c r="U202" s="123"/>
      <c r="V202" s="126"/>
      <c r="W202" s="123"/>
      <c r="X202" s="128"/>
      <c r="Y202" s="123"/>
      <c r="Z202" s="123"/>
      <c r="AA202" s="123"/>
      <c r="AB202" s="124"/>
      <c r="AC202" s="127"/>
      <c r="AD202" s="201"/>
      <c r="AE202" s="201"/>
      <c r="AF202" s="201"/>
      <c r="AG202" s="201"/>
      <c r="AH202" s="201"/>
      <c r="AI202" s="234"/>
      <c r="AJ202" s="123"/>
      <c r="AK202" s="123"/>
      <c r="AL202" s="123"/>
      <c r="AM202" s="123"/>
      <c r="AN202" s="129"/>
      <c r="AO202" s="124"/>
      <c r="AP202" s="122"/>
      <c r="AQ202" s="127"/>
      <c r="AR202" s="123"/>
      <c r="AS202" s="123"/>
      <c r="AT202" s="123"/>
      <c r="AU202" s="123"/>
      <c r="AV202" s="251"/>
      <c r="AW202" s="123"/>
      <c r="AX202" s="123"/>
      <c r="AY202" s="129"/>
      <c r="AZ202" s="122"/>
      <c r="BA202" s="129"/>
      <c r="BB202" s="130"/>
      <c r="BC202" s="131"/>
      <c r="BD202" s="130"/>
      <c r="BE202" s="132"/>
      <c r="BF202" s="132"/>
      <c r="BG202" s="123"/>
      <c r="BH202" s="124"/>
      <c r="BI202" s="122"/>
      <c r="BJ202" s="123"/>
      <c r="BK202" s="123"/>
      <c r="BL202" s="123"/>
      <c r="BM202" s="129"/>
      <c r="BN202" s="122"/>
      <c r="BO202" s="123"/>
      <c r="BP202" s="129"/>
      <c r="BQ202" s="122"/>
      <c r="BR202" s="123"/>
      <c r="BS202" s="129"/>
      <c r="BT202" s="135"/>
      <c r="BU202" s="280"/>
      <c r="BV202" s="246"/>
      <c r="BW202" s="246"/>
      <c r="BX202" s="133"/>
      <c r="BY202" s="133"/>
      <c r="BZ202" s="122"/>
      <c r="CA202" s="123"/>
      <c r="CB202" s="123"/>
      <c r="CC202" s="124"/>
      <c r="CD202" s="127"/>
      <c r="CE202" s="127"/>
      <c r="CF202" s="123"/>
      <c r="CG202" s="123"/>
      <c r="CH202" s="123"/>
      <c r="CI202" s="123"/>
      <c r="CJ202" s="134"/>
      <c r="CK202" s="122"/>
      <c r="CL202" s="127"/>
      <c r="CM202" s="123"/>
      <c r="CN202" s="129"/>
      <c r="CO202" s="129"/>
      <c r="CP202" s="129"/>
      <c r="CQ202" s="134"/>
      <c r="CR202" s="133"/>
      <c r="CS202" s="133"/>
      <c r="CT202" s="133"/>
      <c r="CU202" s="135"/>
      <c r="CV202" s="280"/>
      <c r="CW202" s="135"/>
      <c r="CX202" s="122"/>
      <c r="CY202" s="129"/>
      <c r="CZ202" s="214"/>
      <c r="DA202" s="129"/>
      <c r="DB202" s="122"/>
      <c r="DC202" s="129"/>
      <c r="DD202" s="122"/>
      <c r="DE202" s="129"/>
      <c r="DF202" s="133"/>
      <c r="DG202" s="122"/>
      <c r="DH202" s="129"/>
      <c r="DI202" s="133"/>
      <c r="DJ202" s="122"/>
      <c r="DK202" s="123"/>
      <c r="DL202" s="214"/>
      <c r="DM202" s="134"/>
      <c r="DN202" s="305"/>
      <c r="DO202" s="134"/>
      <c r="DP202" s="122"/>
      <c r="DQ202" s="129"/>
      <c r="DR202" s="122"/>
      <c r="DS202" s="129"/>
      <c r="DT202" s="122"/>
      <c r="DU202" s="129"/>
      <c r="DV202" s="122"/>
      <c r="DW202" s="124"/>
    </row>
    <row r="203" spans="1:127" outlineLevel="2">
      <c r="A203" s="133"/>
      <c r="B203" s="441">
        <v>0.843750000000001</v>
      </c>
      <c r="C203" s="127"/>
      <c r="D203" s="123"/>
      <c r="E203" s="123"/>
      <c r="F203" s="123"/>
      <c r="G203" s="124"/>
      <c r="H203" s="122"/>
      <c r="I203" s="123"/>
      <c r="J203" s="123"/>
      <c r="K203" s="128"/>
      <c r="L203" s="123"/>
      <c r="M203" s="123"/>
      <c r="N203" s="123"/>
      <c r="O203" s="123"/>
      <c r="P203" s="123"/>
      <c r="Q203" s="123"/>
      <c r="R203" s="129"/>
      <c r="S203" s="125"/>
      <c r="T203" s="122"/>
      <c r="U203" s="123"/>
      <c r="V203" s="126"/>
      <c r="W203" s="123"/>
      <c r="X203" s="128"/>
      <c r="Y203" s="123"/>
      <c r="Z203" s="123"/>
      <c r="AA203" s="123"/>
      <c r="AB203" s="124"/>
      <c r="AC203" s="127"/>
      <c r="AD203" s="201"/>
      <c r="AE203" s="201"/>
      <c r="AF203" s="201"/>
      <c r="AG203" s="201"/>
      <c r="AH203" s="201"/>
      <c r="AI203" s="234"/>
      <c r="AJ203" s="123"/>
      <c r="AK203" s="123"/>
      <c r="AL203" s="123"/>
      <c r="AM203" s="123"/>
      <c r="AN203" s="129"/>
      <c r="AO203" s="124"/>
      <c r="AP203" s="122"/>
      <c r="AQ203" s="127"/>
      <c r="AR203" s="123"/>
      <c r="AS203" s="123"/>
      <c r="AT203" s="123"/>
      <c r="AU203" s="123"/>
      <c r="AV203" s="251"/>
      <c r="AW203" s="123"/>
      <c r="AX203" s="123"/>
      <c r="AY203" s="129"/>
      <c r="AZ203" s="122"/>
      <c r="BA203" s="129"/>
      <c r="BB203" s="130"/>
      <c r="BC203" s="131"/>
      <c r="BD203" s="130"/>
      <c r="BE203" s="132"/>
      <c r="BF203" s="132"/>
      <c r="BG203" s="123"/>
      <c r="BH203" s="124"/>
      <c r="BI203" s="122"/>
      <c r="BJ203" s="123"/>
      <c r="BK203" s="123"/>
      <c r="BL203" s="123"/>
      <c r="BM203" s="129"/>
      <c r="BN203" s="122"/>
      <c r="BO203" s="123"/>
      <c r="BP203" s="129"/>
      <c r="BQ203" s="122"/>
      <c r="BR203" s="123"/>
      <c r="BS203" s="129"/>
      <c r="BT203" s="135"/>
      <c r="BU203" s="280"/>
      <c r="BV203" s="246"/>
      <c r="BW203" s="246"/>
      <c r="BX203" s="133"/>
      <c r="BY203" s="133"/>
      <c r="BZ203" s="122"/>
      <c r="CA203" s="123"/>
      <c r="CB203" s="123"/>
      <c r="CC203" s="124"/>
      <c r="CD203" s="127"/>
      <c r="CE203" s="127"/>
      <c r="CF203" s="123"/>
      <c r="CG203" s="123"/>
      <c r="CH203" s="123"/>
      <c r="CI203" s="123"/>
      <c r="CJ203" s="134"/>
      <c r="CK203" s="122"/>
      <c r="CL203" s="127"/>
      <c r="CM203" s="123"/>
      <c r="CN203" s="129"/>
      <c r="CO203" s="129"/>
      <c r="CP203" s="129"/>
      <c r="CQ203" s="134"/>
      <c r="CR203" s="133"/>
      <c r="CS203" s="133"/>
      <c r="CT203" s="133"/>
      <c r="CU203" s="135"/>
      <c r="CV203" s="280"/>
      <c r="CW203" s="135"/>
      <c r="CX203" s="122"/>
      <c r="CY203" s="129"/>
      <c r="CZ203" s="214"/>
      <c r="DA203" s="129"/>
      <c r="DB203" s="122"/>
      <c r="DC203" s="129"/>
      <c r="DD203" s="122"/>
      <c r="DE203" s="129"/>
      <c r="DF203" s="133"/>
      <c r="DG203" s="122"/>
      <c r="DH203" s="129"/>
      <c r="DI203" s="133"/>
      <c r="DJ203" s="122"/>
      <c r="DK203" s="123"/>
      <c r="DL203" s="214"/>
      <c r="DM203" s="134"/>
      <c r="DN203" s="305"/>
      <c r="DO203" s="134"/>
      <c r="DP203" s="122"/>
      <c r="DQ203" s="129"/>
      <c r="DR203" s="122"/>
      <c r="DS203" s="129"/>
      <c r="DT203" s="122"/>
      <c r="DU203" s="129"/>
      <c r="DV203" s="122"/>
      <c r="DW203" s="124"/>
    </row>
    <row r="204" spans="1:127" outlineLevel="2">
      <c r="A204" s="133"/>
      <c r="B204" s="441">
        <v>0.85416666666666696</v>
      </c>
      <c r="C204" s="127"/>
      <c r="D204" s="123"/>
      <c r="E204" s="123"/>
      <c r="F204" s="123"/>
      <c r="G204" s="124"/>
      <c r="H204" s="122"/>
      <c r="I204" s="123"/>
      <c r="J204" s="123"/>
      <c r="K204" s="128"/>
      <c r="L204" s="123"/>
      <c r="M204" s="123"/>
      <c r="N204" s="123"/>
      <c r="O204" s="123"/>
      <c r="P204" s="123"/>
      <c r="Q204" s="123"/>
      <c r="R204" s="129"/>
      <c r="S204" s="125"/>
      <c r="T204" s="122"/>
      <c r="U204" s="123"/>
      <c r="V204" s="126"/>
      <c r="W204" s="123"/>
      <c r="X204" s="128"/>
      <c r="Y204" s="123"/>
      <c r="Z204" s="123"/>
      <c r="AA204" s="123"/>
      <c r="AB204" s="124"/>
      <c r="AC204" s="127"/>
      <c r="AD204" s="201"/>
      <c r="AE204" s="201"/>
      <c r="AF204" s="201"/>
      <c r="AG204" s="201"/>
      <c r="AH204" s="201"/>
      <c r="AI204" s="234"/>
      <c r="AJ204" s="123"/>
      <c r="AK204" s="123"/>
      <c r="AL204" s="123"/>
      <c r="AM204" s="123"/>
      <c r="AN204" s="129"/>
      <c r="AO204" s="124"/>
      <c r="AP204" s="122"/>
      <c r="AQ204" s="127"/>
      <c r="AR204" s="123"/>
      <c r="AS204" s="123"/>
      <c r="AT204" s="123"/>
      <c r="AU204" s="123"/>
      <c r="AV204" s="251"/>
      <c r="AW204" s="123"/>
      <c r="AX204" s="123"/>
      <c r="AY204" s="129"/>
      <c r="AZ204" s="122"/>
      <c r="BA204" s="129"/>
      <c r="BB204" s="130"/>
      <c r="BC204" s="131"/>
      <c r="BD204" s="130"/>
      <c r="BE204" s="132"/>
      <c r="BF204" s="132"/>
      <c r="BG204" s="123"/>
      <c r="BH204" s="124"/>
      <c r="BI204" s="122"/>
      <c r="BJ204" s="123"/>
      <c r="BK204" s="123"/>
      <c r="BL204" s="123"/>
      <c r="BM204" s="129"/>
      <c r="BN204" s="122"/>
      <c r="BO204" s="123"/>
      <c r="BP204" s="129"/>
      <c r="BQ204" s="122"/>
      <c r="BR204" s="123"/>
      <c r="BS204" s="129"/>
      <c r="BT204" s="135"/>
      <c r="BU204" s="280"/>
      <c r="BV204" s="246"/>
      <c r="BW204" s="246"/>
      <c r="BX204" s="133"/>
      <c r="BY204" s="133"/>
      <c r="BZ204" s="122"/>
      <c r="CA204" s="123"/>
      <c r="CB204" s="123"/>
      <c r="CC204" s="124"/>
      <c r="CD204" s="127"/>
      <c r="CE204" s="127"/>
      <c r="CF204" s="123"/>
      <c r="CG204" s="123"/>
      <c r="CH204" s="123"/>
      <c r="CI204" s="123"/>
      <c r="CJ204" s="134"/>
      <c r="CK204" s="122"/>
      <c r="CL204" s="127"/>
      <c r="CM204" s="123"/>
      <c r="CN204" s="129"/>
      <c r="CO204" s="129"/>
      <c r="CP204" s="129"/>
      <c r="CQ204" s="134"/>
      <c r="CR204" s="133"/>
      <c r="CS204" s="133"/>
      <c r="CT204" s="133"/>
      <c r="CU204" s="135"/>
      <c r="CV204" s="280"/>
      <c r="CW204" s="135"/>
      <c r="CX204" s="122"/>
      <c r="CY204" s="129"/>
      <c r="CZ204" s="214"/>
      <c r="DA204" s="129"/>
      <c r="DB204" s="122"/>
      <c r="DC204" s="129"/>
      <c r="DD204" s="122"/>
      <c r="DE204" s="129"/>
      <c r="DF204" s="133"/>
      <c r="DG204" s="122"/>
      <c r="DH204" s="129"/>
      <c r="DI204" s="133"/>
      <c r="DJ204" s="122"/>
      <c r="DK204" s="123"/>
      <c r="DL204" s="214"/>
      <c r="DM204" s="134"/>
      <c r="DN204" s="305"/>
      <c r="DO204" s="134"/>
      <c r="DP204" s="122"/>
      <c r="DQ204" s="129"/>
      <c r="DR204" s="122"/>
      <c r="DS204" s="129"/>
      <c r="DT204" s="122"/>
      <c r="DU204" s="129"/>
      <c r="DV204" s="122"/>
      <c r="DW204" s="124"/>
    </row>
    <row r="205" spans="1:127" outlineLevel="2">
      <c r="A205" s="133"/>
      <c r="B205" s="441">
        <v>0.86458333333333404</v>
      </c>
      <c r="C205" s="127"/>
      <c r="D205" s="123"/>
      <c r="E205" s="123"/>
      <c r="F205" s="123"/>
      <c r="G205" s="124"/>
      <c r="H205" s="122"/>
      <c r="I205" s="123"/>
      <c r="J205" s="123"/>
      <c r="K205" s="128"/>
      <c r="L205" s="123"/>
      <c r="M205" s="123"/>
      <c r="N205" s="123"/>
      <c r="O205" s="123"/>
      <c r="P205" s="123"/>
      <c r="Q205" s="123"/>
      <c r="R205" s="129"/>
      <c r="S205" s="125"/>
      <c r="T205" s="122"/>
      <c r="U205" s="123"/>
      <c r="V205" s="126"/>
      <c r="W205" s="123"/>
      <c r="X205" s="128"/>
      <c r="Y205" s="123"/>
      <c r="Z205" s="123"/>
      <c r="AA205" s="123"/>
      <c r="AB205" s="124"/>
      <c r="AC205" s="127"/>
      <c r="AD205" s="201"/>
      <c r="AE205" s="201"/>
      <c r="AF205" s="201"/>
      <c r="AG205" s="201"/>
      <c r="AH205" s="201"/>
      <c r="AI205" s="234"/>
      <c r="AJ205" s="123"/>
      <c r="AK205" s="123"/>
      <c r="AL205" s="123"/>
      <c r="AM205" s="123"/>
      <c r="AN205" s="129"/>
      <c r="AO205" s="124"/>
      <c r="AP205" s="122"/>
      <c r="AQ205" s="127"/>
      <c r="AR205" s="123"/>
      <c r="AS205" s="123"/>
      <c r="AT205" s="123"/>
      <c r="AU205" s="123"/>
      <c r="AV205" s="251"/>
      <c r="AW205" s="123"/>
      <c r="AX205" s="123"/>
      <c r="AY205" s="129"/>
      <c r="AZ205" s="122"/>
      <c r="BA205" s="129"/>
      <c r="BB205" s="130"/>
      <c r="BC205" s="131"/>
      <c r="BD205" s="130"/>
      <c r="BE205" s="132"/>
      <c r="BF205" s="132"/>
      <c r="BG205" s="123"/>
      <c r="BH205" s="124"/>
      <c r="BI205" s="122"/>
      <c r="BJ205" s="123"/>
      <c r="BK205" s="123"/>
      <c r="BL205" s="123"/>
      <c r="BM205" s="129"/>
      <c r="BN205" s="122"/>
      <c r="BO205" s="123"/>
      <c r="BP205" s="129"/>
      <c r="BQ205" s="122"/>
      <c r="BR205" s="123"/>
      <c r="BS205" s="129"/>
      <c r="BT205" s="135"/>
      <c r="BU205" s="280"/>
      <c r="BV205" s="246"/>
      <c r="BW205" s="246"/>
      <c r="BX205" s="133"/>
      <c r="BY205" s="133"/>
      <c r="BZ205" s="122"/>
      <c r="CA205" s="123"/>
      <c r="CB205" s="123"/>
      <c r="CC205" s="124"/>
      <c r="CD205" s="127"/>
      <c r="CE205" s="127"/>
      <c r="CF205" s="123"/>
      <c r="CG205" s="123"/>
      <c r="CH205" s="123"/>
      <c r="CI205" s="123"/>
      <c r="CJ205" s="134"/>
      <c r="CK205" s="122"/>
      <c r="CL205" s="127"/>
      <c r="CM205" s="123"/>
      <c r="CN205" s="129"/>
      <c r="CO205" s="129"/>
      <c r="CP205" s="129"/>
      <c r="CQ205" s="134"/>
      <c r="CR205" s="133"/>
      <c r="CS205" s="133"/>
      <c r="CT205" s="133"/>
      <c r="CU205" s="135"/>
      <c r="CV205" s="280"/>
      <c r="CW205" s="135"/>
      <c r="CX205" s="122"/>
      <c r="CY205" s="129"/>
      <c r="CZ205" s="214"/>
      <c r="DA205" s="129"/>
      <c r="DB205" s="122"/>
      <c r="DC205" s="129"/>
      <c r="DD205" s="122"/>
      <c r="DE205" s="129"/>
      <c r="DF205" s="133"/>
      <c r="DG205" s="122"/>
      <c r="DH205" s="129"/>
      <c r="DI205" s="133"/>
      <c r="DJ205" s="122"/>
      <c r="DK205" s="123"/>
      <c r="DL205" s="214"/>
      <c r="DM205" s="134"/>
      <c r="DN205" s="305"/>
      <c r="DO205" s="134"/>
      <c r="DP205" s="122"/>
      <c r="DQ205" s="129"/>
      <c r="DR205" s="122"/>
      <c r="DS205" s="129"/>
      <c r="DT205" s="122"/>
      <c r="DU205" s="129"/>
      <c r="DV205" s="122"/>
      <c r="DW205" s="124"/>
    </row>
    <row r="206" spans="1:127" outlineLevel="2">
      <c r="A206" s="133"/>
      <c r="B206" s="441">
        <v>0.875000000000001</v>
      </c>
      <c r="C206" s="127"/>
      <c r="D206" s="123"/>
      <c r="E206" s="123"/>
      <c r="F206" s="123"/>
      <c r="G206" s="124"/>
      <c r="H206" s="122"/>
      <c r="I206" s="123"/>
      <c r="J206" s="123"/>
      <c r="K206" s="128"/>
      <c r="L206" s="123"/>
      <c r="M206" s="123"/>
      <c r="N206" s="123"/>
      <c r="O206" s="123"/>
      <c r="P206" s="123"/>
      <c r="Q206" s="123"/>
      <c r="R206" s="129"/>
      <c r="S206" s="125"/>
      <c r="T206" s="122"/>
      <c r="U206" s="123"/>
      <c r="V206" s="126"/>
      <c r="W206" s="123"/>
      <c r="X206" s="128"/>
      <c r="Y206" s="123"/>
      <c r="Z206" s="123"/>
      <c r="AA206" s="123"/>
      <c r="AB206" s="124"/>
      <c r="AC206" s="127"/>
      <c r="AD206" s="201"/>
      <c r="AE206" s="201"/>
      <c r="AF206" s="201"/>
      <c r="AG206" s="201"/>
      <c r="AH206" s="201"/>
      <c r="AI206" s="234"/>
      <c r="AJ206" s="123"/>
      <c r="AK206" s="123"/>
      <c r="AL206" s="123"/>
      <c r="AM206" s="123"/>
      <c r="AN206" s="129"/>
      <c r="AO206" s="124"/>
      <c r="AP206" s="122"/>
      <c r="AQ206" s="127"/>
      <c r="AR206" s="123"/>
      <c r="AS206" s="123"/>
      <c r="AT206" s="123"/>
      <c r="AU206" s="123"/>
      <c r="AV206" s="251"/>
      <c r="AW206" s="123"/>
      <c r="AX206" s="123"/>
      <c r="AY206" s="129"/>
      <c r="AZ206" s="122"/>
      <c r="BA206" s="129"/>
      <c r="BB206" s="130"/>
      <c r="BC206" s="131"/>
      <c r="BD206" s="130"/>
      <c r="BE206" s="132"/>
      <c r="BF206" s="132"/>
      <c r="BG206" s="123"/>
      <c r="BH206" s="124"/>
      <c r="BI206" s="122"/>
      <c r="BJ206" s="123"/>
      <c r="BK206" s="123"/>
      <c r="BL206" s="123"/>
      <c r="BM206" s="129"/>
      <c r="BN206" s="122"/>
      <c r="BO206" s="123"/>
      <c r="BP206" s="129"/>
      <c r="BQ206" s="122"/>
      <c r="BR206" s="123"/>
      <c r="BS206" s="129"/>
      <c r="BT206" s="135"/>
      <c r="BU206" s="280"/>
      <c r="BV206" s="246"/>
      <c r="BW206" s="246"/>
      <c r="BX206" s="133"/>
      <c r="BY206" s="133"/>
      <c r="BZ206" s="122"/>
      <c r="CA206" s="123"/>
      <c r="CB206" s="123"/>
      <c r="CC206" s="124"/>
      <c r="CD206" s="127"/>
      <c r="CE206" s="127"/>
      <c r="CF206" s="123"/>
      <c r="CG206" s="123"/>
      <c r="CH206" s="123"/>
      <c r="CI206" s="123"/>
      <c r="CJ206" s="134"/>
      <c r="CK206" s="122"/>
      <c r="CL206" s="127"/>
      <c r="CM206" s="123"/>
      <c r="CN206" s="129"/>
      <c r="CO206" s="129"/>
      <c r="CP206" s="129"/>
      <c r="CQ206" s="134"/>
      <c r="CR206" s="133"/>
      <c r="CS206" s="133"/>
      <c r="CT206" s="133"/>
      <c r="CU206" s="135"/>
      <c r="CV206" s="280"/>
      <c r="CW206" s="135"/>
      <c r="CX206" s="122"/>
      <c r="CY206" s="129"/>
      <c r="CZ206" s="214"/>
      <c r="DA206" s="129"/>
      <c r="DB206" s="122"/>
      <c r="DC206" s="129"/>
      <c r="DD206" s="122"/>
      <c r="DE206" s="129"/>
      <c r="DF206" s="133"/>
      <c r="DG206" s="122"/>
      <c r="DH206" s="129"/>
      <c r="DI206" s="133"/>
      <c r="DJ206" s="122"/>
      <c r="DK206" s="123"/>
      <c r="DL206" s="214"/>
      <c r="DM206" s="134"/>
      <c r="DN206" s="305"/>
      <c r="DO206" s="134"/>
      <c r="DP206" s="122"/>
      <c r="DQ206" s="129"/>
      <c r="DR206" s="122"/>
      <c r="DS206" s="129"/>
      <c r="DT206" s="122"/>
      <c r="DU206" s="129"/>
      <c r="DV206" s="122"/>
      <c r="DW206" s="124"/>
    </row>
    <row r="207" spans="1:127" outlineLevel="2">
      <c r="A207" s="133"/>
      <c r="B207" s="441">
        <v>0.88541666666666696</v>
      </c>
      <c r="C207" s="127"/>
      <c r="D207" s="123"/>
      <c r="E207" s="123"/>
      <c r="F207" s="123"/>
      <c r="G207" s="124"/>
      <c r="H207" s="122"/>
      <c r="I207" s="123"/>
      <c r="J207" s="123"/>
      <c r="K207" s="128"/>
      <c r="L207" s="123"/>
      <c r="M207" s="123"/>
      <c r="N207" s="123"/>
      <c r="O207" s="123"/>
      <c r="P207" s="123"/>
      <c r="Q207" s="123"/>
      <c r="R207" s="129"/>
      <c r="S207" s="125"/>
      <c r="T207" s="122"/>
      <c r="U207" s="123"/>
      <c r="V207" s="126"/>
      <c r="W207" s="123"/>
      <c r="X207" s="128"/>
      <c r="Y207" s="123"/>
      <c r="Z207" s="123"/>
      <c r="AA207" s="123"/>
      <c r="AB207" s="124"/>
      <c r="AC207" s="127"/>
      <c r="AD207" s="201"/>
      <c r="AE207" s="201"/>
      <c r="AF207" s="201"/>
      <c r="AG207" s="201"/>
      <c r="AH207" s="201"/>
      <c r="AI207" s="234"/>
      <c r="AJ207" s="123"/>
      <c r="AK207" s="123"/>
      <c r="AL207" s="123"/>
      <c r="AM207" s="123"/>
      <c r="AN207" s="129"/>
      <c r="AO207" s="124"/>
      <c r="AP207" s="122"/>
      <c r="AQ207" s="127"/>
      <c r="AR207" s="123"/>
      <c r="AS207" s="123"/>
      <c r="AT207" s="123"/>
      <c r="AU207" s="123"/>
      <c r="AV207" s="251"/>
      <c r="AW207" s="123"/>
      <c r="AX207" s="123"/>
      <c r="AY207" s="129"/>
      <c r="AZ207" s="122"/>
      <c r="BA207" s="129"/>
      <c r="BB207" s="130"/>
      <c r="BC207" s="131"/>
      <c r="BD207" s="130"/>
      <c r="BE207" s="132"/>
      <c r="BF207" s="132"/>
      <c r="BG207" s="123"/>
      <c r="BH207" s="124"/>
      <c r="BI207" s="122"/>
      <c r="BJ207" s="123"/>
      <c r="BK207" s="123"/>
      <c r="BL207" s="123"/>
      <c r="BM207" s="129"/>
      <c r="BN207" s="122"/>
      <c r="BO207" s="123"/>
      <c r="BP207" s="129"/>
      <c r="BQ207" s="122"/>
      <c r="BR207" s="123"/>
      <c r="BS207" s="129"/>
      <c r="BT207" s="135"/>
      <c r="BU207" s="280"/>
      <c r="BV207" s="246"/>
      <c r="BW207" s="246"/>
      <c r="BX207" s="133"/>
      <c r="BY207" s="133"/>
      <c r="BZ207" s="122"/>
      <c r="CA207" s="123"/>
      <c r="CB207" s="123"/>
      <c r="CC207" s="124"/>
      <c r="CD207" s="127"/>
      <c r="CE207" s="127"/>
      <c r="CF207" s="123"/>
      <c r="CG207" s="123"/>
      <c r="CH207" s="123"/>
      <c r="CI207" s="123"/>
      <c r="CJ207" s="134"/>
      <c r="CK207" s="122"/>
      <c r="CL207" s="127"/>
      <c r="CM207" s="123"/>
      <c r="CN207" s="129"/>
      <c r="CO207" s="129"/>
      <c r="CP207" s="129"/>
      <c r="CQ207" s="134"/>
      <c r="CR207" s="133"/>
      <c r="CS207" s="133"/>
      <c r="CT207" s="133"/>
      <c r="CU207" s="135"/>
      <c r="CV207" s="280"/>
      <c r="CW207" s="135"/>
      <c r="CX207" s="122"/>
      <c r="CY207" s="129"/>
      <c r="CZ207" s="214"/>
      <c r="DA207" s="129"/>
      <c r="DB207" s="122"/>
      <c r="DC207" s="129"/>
      <c r="DD207" s="122"/>
      <c r="DE207" s="129"/>
      <c r="DF207" s="133"/>
      <c r="DG207" s="122"/>
      <c r="DH207" s="129"/>
      <c r="DI207" s="133"/>
      <c r="DJ207" s="122"/>
      <c r="DK207" s="123"/>
      <c r="DL207" s="214"/>
      <c r="DM207" s="134"/>
      <c r="DN207" s="305"/>
      <c r="DO207" s="134"/>
      <c r="DP207" s="122"/>
      <c r="DQ207" s="129"/>
      <c r="DR207" s="122"/>
      <c r="DS207" s="129"/>
      <c r="DT207" s="122"/>
      <c r="DU207" s="129"/>
      <c r="DV207" s="122"/>
      <c r="DW207" s="124"/>
    </row>
    <row r="208" spans="1:127" outlineLevel="2">
      <c r="A208" s="133"/>
      <c r="B208" s="441">
        <v>0.89583333333333404</v>
      </c>
      <c r="C208" s="127"/>
      <c r="D208" s="123"/>
      <c r="E208" s="123"/>
      <c r="F208" s="123"/>
      <c r="G208" s="124"/>
      <c r="H208" s="122"/>
      <c r="I208" s="123"/>
      <c r="J208" s="123"/>
      <c r="K208" s="128"/>
      <c r="L208" s="123"/>
      <c r="M208" s="123"/>
      <c r="N208" s="123"/>
      <c r="O208" s="123"/>
      <c r="P208" s="123"/>
      <c r="Q208" s="123"/>
      <c r="R208" s="129"/>
      <c r="S208" s="125"/>
      <c r="T208" s="122"/>
      <c r="U208" s="123"/>
      <c r="V208" s="126"/>
      <c r="W208" s="123"/>
      <c r="X208" s="128"/>
      <c r="Y208" s="123"/>
      <c r="Z208" s="123"/>
      <c r="AA208" s="123"/>
      <c r="AB208" s="124"/>
      <c r="AC208" s="127"/>
      <c r="AD208" s="201"/>
      <c r="AE208" s="201"/>
      <c r="AF208" s="201"/>
      <c r="AG208" s="201"/>
      <c r="AH208" s="201"/>
      <c r="AI208" s="234"/>
      <c r="AJ208" s="123"/>
      <c r="AK208" s="123"/>
      <c r="AL208" s="123"/>
      <c r="AM208" s="123"/>
      <c r="AN208" s="129"/>
      <c r="AO208" s="124"/>
      <c r="AP208" s="122"/>
      <c r="AQ208" s="127"/>
      <c r="AR208" s="123"/>
      <c r="AS208" s="123"/>
      <c r="AT208" s="123"/>
      <c r="AU208" s="123"/>
      <c r="AV208" s="251"/>
      <c r="AW208" s="123"/>
      <c r="AX208" s="123"/>
      <c r="AY208" s="129"/>
      <c r="AZ208" s="122"/>
      <c r="BA208" s="129"/>
      <c r="BB208" s="130"/>
      <c r="BC208" s="131"/>
      <c r="BD208" s="130"/>
      <c r="BE208" s="132"/>
      <c r="BF208" s="132"/>
      <c r="BG208" s="123"/>
      <c r="BH208" s="124"/>
      <c r="BI208" s="122"/>
      <c r="BJ208" s="123"/>
      <c r="BK208" s="123"/>
      <c r="BL208" s="123"/>
      <c r="BM208" s="129"/>
      <c r="BN208" s="122"/>
      <c r="BO208" s="123"/>
      <c r="BP208" s="129"/>
      <c r="BQ208" s="122"/>
      <c r="BR208" s="123"/>
      <c r="BS208" s="129"/>
      <c r="BT208" s="135"/>
      <c r="BU208" s="280"/>
      <c r="BV208" s="246"/>
      <c r="BW208" s="246"/>
      <c r="BX208" s="133"/>
      <c r="BY208" s="133"/>
      <c r="BZ208" s="122"/>
      <c r="CA208" s="123"/>
      <c r="CB208" s="123"/>
      <c r="CC208" s="124"/>
      <c r="CD208" s="127"/>
      <c r="CE208" s="127"/>
      <c r="CF208" s="123"/>
      <c r="CG208" s="123"/>
      <c r="CH208" s="123"/>
      <c r="CI208" s="123"/>
      <c r="CJ208" s="134"/>
      <c r="CK208" s="122"/>
      <c r="CL208" s="127"/>
      <c r="CM208" s="123"/>
      <c r="CN208" s="129"/>
      <c r="CO208" s="129"/>
      <c r="CP208" s="129"/>
      <c r="CQ208" s="134"/>
      <c r="CR208" s="133"/>
      <c r="CS208" s="133"/>
      <c r="CT208" s="133"/>
      <c r="CU208" s="135"/>
      <c r="CV208" s="280"/>
      <c r="CW208" s="135"/>
      <c r="CX208" s="122"/>
      <c r="CY208" s="129"/>
      <c r="CZ208" s="214"/>
      <c r="DA208" s="129"/>
      <c r="DB208" s="122"/>
      <c r="DC208" s="129"/>
      <c r="DD208" s="122"/>
      <c r="DE208" s="129"/>
      <c r="DF208" s="133"/>
      <c r="DG208" s="122"/>
      <c r="DH208" s="129"/>
      <c r="DI208" s="133"/>
      <c r="DJ208" s="122"/>
      <c r="DK208" s="123"/>
      <c r="DL208" s="214"/>
      <c r="DM208" s="134"/>
      <c r="DN208" s="305"/>
      <c r="DO208" s="134"/>
      <c r="DP208" s="122"/>
      <c r="DQ208" s="129"/>
      <c r="DR208" s="122"/>
      <c r="DS208" s="129"/>
      <c r="DT208" s="122"/>
      <c r="DU208" s="129"/>
      <c r="DV208" s="122"/>
      <c r="DW208" s="124"/>
    </row>
    <row r="209" spans="1:127" outlineLevel="2">
      <c r="A209" s="133"/>
      <c r="B209" s="441">
        <v>0.906250000000001</v>
      </c>
      <c r="C209" s="127"/>
      <c r="D209" s="123"/>
      <c r="E209" s="123"/>
      <c r="F209" s="123"/>
      <c r="G209" s="124"/>
      <c r="H209" s="122"/>
      <c r="I209" s="123"/>
      <c r="J209" s="123"/>
      <c r="K209" s="128"/>
      <c r="L209" s="123"/>
      <c r="M209" s="123"/>
      <c r="N209" s="123"/>
      <c r="O209" s="123"/>
      <c r="P209" s="123"/>
      <c r="Q209" s="123"/>
      <c r="R209" s="129"/>
      <c r="S209" s="125"/>
      <c r="T209" s="122"/>
      <c r="U209" s="123"/>
      <c r="V209" s="126"/>
      <c r="W209" s="123"/>
      <c r="X209" s="128"/>
      <c r="Y209" s="123"/>
      <c r="Z209" s="123"/>
      <c r="AA209" s="123"/>
      <c r="AB209" s="124"/>
      <c r="AC209" s="127"/>
      <c r="AD209" s="201"/>
      <c r="AE209" s="201"/>
      <c r="AF209" s="201"/>
      <c r="AG209" s="201"/>
      <c r="AH209" s="201"/>
      <c r="AI209" s="234"/>
      <c r="AJ209" s="123"/>
      <c r="AK209" s="123"/>
      <c r="AL209" s="123"/>
      <c r="AM209" s="123"/>
      <c r="AN209" s="129"/>
      <c r="AO209" s="124"/>
      <c r="AP209" s="122"/>
      <c r="AQ209" s="127"/>
      <c r="AR209" s="123"/>
      <c r="AS209" s="123"/>
      <c r="AT209" s="123"/>
      <c r="AU209" s="123"/>
      <c r="AV209" s="251"/>
      <c r="AW209" s="123"/>
      <c r="AX209" s="123"/>
      <c r="AY209" s="129"/>
      <c r="AZ209" s="122"/>
      <c r="BA209" s="129"/>
      <c r="BB209" s="130"/>
      <c r="BC209" s="131"/>
      <c r="BD209" s="130"/>
      <c r="BE209" s="132"/>
      <c r="BF209" s="132"/>
      <c r="BG209" s="123"/>
      <c r="BH209" s="124"/>
      <c r="BI209" s="122"/>
      <c r="BJ209" s="123"/>
      <c r="BK209" s="123"/>
      <c r="BL209" s="123"/>
      <c r="BM209" s="129"/>
      <c r="BN209" s="122"/>
      <c r="BO209" s="123"/>
      <c r="BP209" s="129"/>
      <c r="BQ209" s="122"/>
      <c r="BR209" s="123"/>
      <c r="BS209" s="129"/>
      <c r="BT209" s="135"/>
      <c r="BU209" s="280"/>
      <c r="BV209" s="246"/>
      <c r="BW209" s="246"/>
      <c r="BX209" s="133"/>
      <c r="BY209" s="133"/>
      <c r="BZ209" s="122"/>
      <c r="CA209" s="123"/>
      <c r="CB209" s="123"/>
      <c r="CC209" s="124"/>
      <c r="CD209" s="127"/>
      <c r="CE209" s="127"/>
      <c r="CF209" s="123"/>
      <c r="CG209" s="123"/>
      <c r="CH209" s="123"/>
      <c r="CI209" s="123"/>
      <c r="CJ209" s="134"/>
      <c r="CK209" s="122"/>
      <c r="CL209" s="127"/>
      <c r="CM209" s="123"/>
      <c r="CN209" s="129"/>
      <c r="CO209" s="129"/>
      <c r="CP209" s="129"/>
      <c r="CQ209" s="134"/>
      <c r="CR209" s="133"/>
      <c r="CS209" s="133"/>
      <c r="CT209" s="133"/>
      <c r="CU209" s="135"/>
      <c r="CV209" s="280"/>
      <c r="CW209" s="135"/>
      <c r="CX209" s="122"/>
      <c r="CY209" s="129"/>
      <c r="CZ209" s="214"/>
      <c r="DA209" s="129"/>
      <c r="DB209" s="122"/>
      <c r="DC209" s="129"/>
      <c r="DD209" s="122"/>
      <c r="DE209" s="129"/>
      <c r="DF209" s="133"/>
      <c r="DG209" s="122"/>
      <c r="DH209" s="129"/>
      <c r="DI209" s="133"/>
      <c r="DJ209" s="122"/>
      <c r="DK209" s="123"/>
      <c r="DL209" s="214"/>
      <c r="DM209" s="134"/>
      <c r="DN209" s="305"/>
      <c r="DO209" s="134"/>
      <c r="DP209" s="122"/>
      <c r="DQ209" s="129"/>
      <c r="DR209" s="122"/>
      <c r="DS209" s="129"/>
      <c r="DT209" s="122"/>
      <c r="DU209" s="129"/>
      <c r="DV209" s="122"/>
      <c r="DW209" s="124"/>
    </row>
    <row r="210" spans="1:127" outlineLevel="2">
      <c r="A210" s="133"/>
      <c r="B210" s="441">
        <v>0.91666666666666696</v>
      </c>
      <c r="C210" s="127"/>
      <c r="D210" s="123"/>
      <c r="E210" s="123"/>
      <c r="F210" s="123"/>
      <c r="G210" s="124"/>
      <c r="H210" s="122"/>
      <c r="I210" s="123"/>
      <c r="J210" s="123"/>
      <c r="K210" s="128"/>
      <c r="L210" s="123"/>
      <c r="M210" s="123"/>
      <c r="N210" s="123"/>
      <c r="O210" s="123"/>
      <c r="P210" s="123"/>
      <c r="Q210" s="123"/>
      <c r="R210" s="129"/>
      <c r="S210" s="125"/>
      <c r="T210" s="122"/>
      <c r="U210" s="123"/>
      <c r="V210" s="126"/>
      <c r="W210" s="123"/>
      <c r="X210" s="128"/>
      <c r="Y210" s="123"/>
      <c r="Z210" s="123"/>
      <c r="AA210" s="123"/>
      <c r="AB210" s="124"/>
      <c r="AC210" s="127"/>
      <c r="AD210" s="201"/>
      <c r="AE210" s="201"/>
      <c r="AF210" s="201"/>
      <c r="AG210" s="201"/>
      <c r="AH210" s="201"/>
      <c r="AI210" s="234"/>
      <c r="AJ210" s="123"/>
      <c r="AK210" s="123"/>
      <c r="AL210" s="123"/>
      <c r="AM210" s="123"/>
      <c r="AN210" s="129"/>
      <c r="AO210" s="124"/>
      <c r="AP210" s="122"/>
      <c r="AQ210" s="127"/>
      <c r="AR210" s="123"/>
      <c r="AS210" s="123"/>
      <c r="AT210" s="123"/>
      <c r="AU210" s="123"/>
      <c r="AV210" s="251"/>
      <c r="AW210" s="123"/>
      <c r="AX210" s="123"/>
      <c r="AY210" s="129"/>
      <c r="AZ210" s="122"/>
      <c r="BA210" s="129"/>
      <c r="BB210" s="130"/>
      <c r="BC210" s="131"/>
      <c r="BD210" s="130"/>
      <c r="BE210" s="132"/>
      <c r="BF210" s="132"/>
      <c r="BG210" s="123"/>
      <c r="BH210" s="124"/>
      <c r="BI210" s="122"/>
      <c r="BJ210" s="123"/>
      <c r="BK210" s="123"/>
      <c r="BL210" s="123"/>
      <c r="BM210" s="129"/>
      <c r="BN210" s="122"/>
      <c r="BO210" s="123"/>
      <c r="BP210" s="129"/>
      <c r="BQ210" s="122"/>
      <c r="BR210" s="123"/>
      <c r="BS210" s="129"/>
      <c r="BT210" s="135"/>
      <c r="BU210" s="280"/>
      <c r="BV210" s="246"/>
      <c r="BW210" s="246"/>
      <c r="BX210" s="133"/>
      <c r="BY210" s="133"/>
      <c r="BZ210" s="122"/>
      <c r="CA210" s="123"/>
      <c r="CB210" s="123"/>
      <c r="CC210" s="124"/>
      <c r="CD210" s="127"/>
      <c r="CE210" s="127"/>
      <c r="CF210" s="123"/>
      <c r="CG210" s="123"/>
      <c r="CH210" s="123"/>
      <c r="CI210" s="123"/>
      <c r="CJ210" s="134"/>
      <c r="CK210" s="122"/>
      <c r="CL210" s="127"/>
      <c r="CM210" s="123"/>
      <c r="CN210" s="129"/>
      <c r="CO210" s="129"/>
      <c r="CP210" s="129"/>
      <c r="CQ210" s="134"/>
      <c r="CR210" s="133"/>
      <c r="CS210" s="133"/>
      <c r="CT210" s="133"/>
      <c r="CU210" s="135"/>
      <c r="CV210" s="280"/>
      <c r="CW210" s="135"/>
      <c r="CX210" s="122"/>
      <c r="CY210" s="129"/>
      <c r="CZ210" s="214"/>
      <c r="DA210" s="129"/>
      <c r="DB210" s="122"/>
      <c r="DC210" s="129"/>
      <c r="DD210" s="122"/>
      <c r="DE210" s="129"/>
      <c r="DF210" s="133"/>
      <c r="DG210" s="122"/>
      <c r="DH210" s="129"/>
      <c r="DI210" s="133"/>
      <c r="DJ210" s="122"/>
      <c r="DK210" s="123"/>
      <c r="DL210" s="214"/>
      <c r="DM210" s="134"/>
      <c r="DN210" s="305"/>
      <c r="DO210" s="134"/>
      <c r="DP210" s="122"/>
      <c r="DQ210" s="129"/>
      <c r="DR210" s="122"/>
      <c r="DS210" s="129"/>
      <c r="DT210" s="122"/>
      <c r="DU210" s="129"/>
      <c r="DV210" s="122"/>
      <c r="DW210" s="124"/>
    </row>
    <row r="211" spans="1:127" outlineLevel="2">
      <c r="A211" s="133"/>
      <c r="B211" s="441">
        <v>0.92708333333333404</v>
      </c>
      <c r="C211" s="127"/>
      <c r="D211" s="123"/>
      <c r="E211" s="123"/>
      <c r="F211" s="123"/>
      <c r="G211" s="124"/>
      <c r="H211" s="122"/>
      <c r="I211" s="123"/>
      <c r="J211" s="123"/>
      <c r="K211" s="128"/>
      <c r="L211" s="123"/>
      <c r="M211" s="123"/>
      <c r="N211" s="123"/>
      <c r="O211" s="123"/>
      <c r="P211" s="123"/>
      <c r="Q211" s="123"/>
      <c r="R211" s="129"/>
      <c r="S211" s="125"/>
      <c r="T211" s="122"/>
      <c r="U211" s="123"/>
      <c r="V211" s="126"/>
      <c r="W211" s="123"/>
      <c r="X211" s="128"/>
      <c r="Y211" s="123"/>
      <c r="Z211" s="123"/>
      <c r="AA211" s="123"/>
      <c r="AB211" s="124"/>
      <c r="AC211" s="127"/>
      <c r="AD211" s="201"/>
      <c r="AE211" s="201"/>
      <c r="AF211" s="201"/>
      <c r="AG211" s="201"/>
      <c r="AH211" s="201"/>
      <c r="AI211" s="234"/>
      <c r="AJ211" s="123"/>
      <c r="AK211" s="123"/>
      <c r="AL211" s="123"/>
      <c r="AM211" s="123"/>
      <c r="AN211" s="129"/>
      <c r="AO211" s="124"/>
      <c r="AP211" s="122"/>
      <c r="AQ211" s="127"/>
      <c r="AR211" s="123"/>
      <c r="AS211" s="123"/>
      <c r="AT211" s="123"/>
      <c r="AU211" s="123"/>
      <c r="AV211" s="251"/>
      <c r="AW211" s="123"/>
      <c r="AX211" s="123"/>
      <c r="AY211" s="129"/>
      <c r="AZ211" s="122"/>
      <c r="BA211" s="129"/>
      <c r="BB211" s="130"/>
      <c r="BC211" s="131"/>
      <c r="BD211" s="130"/>
      <c r="BE211" s="132"/>
      <c r="BF211" s="132"/>
      <c r="BG211" s="123"/>
      <c r="BH211" s="124"/>
      <c r="BI211" s="122"/>
      <c r="BJ211" s="123"/>
      <c r="BK211" s="123"/>
      <c r="BL211" s="123"/>
      <c r="BM211" s="129"/>
      <c r="BN211" s="122"/>
      <c r="BO211" s="123"/>
      <c r="BP211" s="129"/>
      <c r="BQ211" s="122"/>
      <c r="BR211" s="123"/>
      <c r="BS211" s="129"/>
      <c r="BT211" s="135"/>
      <c r="BU211" s="280"/>
      <c r="BV211" s="246"/>
      <c r="BW211" s="246"/>
      <c r="BX211" s="133"/>
      <c r="BY211" s="133"/>
      <c r="BZ211" s="122"/>
      <c r="CA211" s="123"/>
      <c r="CB211" s="123"/>
      <c r="CC211" s="124"/>
      <c r="CD211" s="127"/>
      <c r="CE211" s="127"/>
      <c r="CF211" s="123"/>
      <c r="CG211" s="123"/>
      <c r="CH211" s="123"/>
      <c r="CI211" s="123"/>
      <c r="CJ211" s="134"/>
      <c r="CK211" s="122"/>
      <c r="CL211" s="127"/>
      <c r="CM211" s="123"/>
      <c r="CN211" s="129"/>
      <c r="CO211" s="129"/>
      <c r="CP211" s="129"/>
      <c r="CQ211" s="134"/>
      <c r="CR211" s="133"/>
      <c r="CS211" s="133"/>
      <c r="CT211" s="133"/>
      <c r="CU211" s="135"/>
      <c r="CV211" s="280"/>
      <c r="CW211" s="135"/>
      <c r="CX211" s="122"/>
      <c r="CY211" s="129"/>
      <c r="CZ211" s="214"/>
      <c r="DA211" s="129"/>
      <c r="DB211" s="122"/>
      <c r="DC211" s="129"/>
      <c r="DD211" s="122"/>
      <c r="DE211" s="129"/>
      <c r="DF211" s="133"/>
      <c r="DG211" s="122"/>
      <c r="DH211" s="129"/>
      <c r="DI211" s="133"/>
      <c r="DJ211" s="122"/>
      <c r="DK211" s="123"/>
      <c r="DL211" s="214"/>
      <c r="DM211" s="134"/>
      <c r="DN211" s="305"/>
      <c r="DO211" s="134"/>
      <c r="DP211" s="122"/>
      <c r="DQ211" s="129"/>
      <c r="DR211" s="122"/>
      <c r="DS211" s="129"/>
      <c r="DT211" s="122"/>
      <c r="DU211" s="129"/>
      <c r="DV211" s="122"/>
      <c r="DW211" s="124"/>
    </row>
    <row r="212" spans="1:127" outlineLevel="2">
      <c r="A212" s="133"/>
      <c r="B212" s="441">
        <v>0.937500000000001</v>
      </c>
      <c r="C212" s="127"/>
      <c r="D212" s="123"/>
      <c r="E212" s="123"/>
      <c r="F212" s="123"/>
      <c r="G212" s="124"/>
      <c r="H212" s="122"/>
      <c r="I212" s="123"/>
      <c r="J212" s="123"/>
      <c r="K212" s="128"/>
      <c r="L212" s="123"/>
      <c r="M212" s="123"/>
      <c r="N212" s="123"/>
      <c r="O212" s="123"/>
      <c r="P212" s="123"/>
      <c r="Q212" s="123"/>
      <c r="R212" s="129"/>
      <c r="S212" s="125"/>
      <c r="T212" s="122"/>
      <c r="U212" s="123"/>
      <c r="V212" s="126"/>
      <c r="W212" s="123"/>
      <c r="X212" s="128"/>
      <c r="Y212" s="123"/>
      <c r="Z212" s="123"/>
      <c r="AA212" s="123"/>
      <c r="AB212" s="124"/>
      <c r="AC212" s="127"/>
      <c r="AD212" s="201"/>
      <c r="AE212" s="201"/>
      <c r="AF212" s="201"/>
      <c r="AG212" s="201"/>
      <c r="AH212" s="201"/>
      <c r="AI212" s="234"/>
      <c r="AJ212" s="123"/>
      <c r="AK212" s="123"/>
      <c r="AL212" s="123"/>
      <c r="AM212" s="123"/>
      <c r="AN212" s="129"/>
      <c r="AO212" s="124"/>
      <c r="AP212" s="122"/>
      <c r="AQ212" s="127"/>
      <c r="AR212" s="123"/>
      <c r="AS212" s="123"/>
      <c r="AT212" s="123"/>
      <c r="AU212" s="123"/>
      <c r="AV212" s="251"/>
      <c r="AW212" s="123"/>
      <c r="AX212" s="123"/>
      <c r="AY212" s="129"/>
      <c r="AZ212" s="122"/>
      <c r="BA212" s="129"/>
      <c r="BB212" s="130"/>
      <c r="BC212" s="131"/>
      <c r="BD212" s="130"/>
      <c r="BE212" s="132"/>
      <c r="BF212" s="132"/>
      <c r="BG212" s="123"/>
      <c r="BH212" s="124"/>
      <c r="BI212" s="122"/>
      <c r="BJ212" s="123"/>
      <c r="BK212" s="123"/>
      <c r="BL212" s="123"/>
      <c r="BM212" s="129"/>
      <c r="BN212" s="122"/>
      <c r="BO212" s="123"/>
      <c r="BP212" s="129"/>
      <c r="BQ212" s="122"/>
      <c r="BR212" s="123"/>
      <c r="BS212" s="129"/>
      <c r="BT212" s="135"/>
      <c r="BU212" s="280"/>
      <c r="BV212" s="246"/>
      <c r="BW212" s="246"/>
      <c r="BX212" s="133"/>
      <c r="BY212" s="133"/>
      <c r="BZ212" s="122"/>
      <c r="CA212" s="123"/>
      <c r="CB212" s="123"/>
      <c r="CC212" s="124"/>
      <c r="CD212" s="127"/>
      <c r="CE212" s="127"/>
      <c r="CF212" s="123"/>
      <c r="CG212" s="123"/>
      <c r="CH212" s="123"/>
      <c r="CI212" s="123"/>
      <c r="CJ212" s="134"/>
      <c r="CK212" s="122"/>
      <c r="CL212" s="127"/>
      <c r="CM212" s="123"/>
      <c r="CN212" s="129"/>
      <c r="CO212" s="129"/>
      <c r="CP212" s="129"/>
      <c r="CQ212" s="134"/>
      <c r="CR212" s="133"/>
      <c r="CS212" s="133"/>
      <c r="CT212" s="133"/>
      <c r="CU212" s="135"/>
      <c r="CV212" s="280"/>
      <c r="CW212" s="135"/>
      <c r="CX212" s="122"/>
      <c r="CY212" s="129"/>
      <c r="CZ212" s="214"/>
      <c r="DA212" s="129"/>
      <c r="DB212" s="122"/>
      <c r="DC212" s="129"/>
      <c r="DD212" s="122"/>
      <c r="DE212" s="129"/>
      <c r="DF212" s="133"/>
      <c r="DG212" s="122"/>
      <c r="DH212" s="129"/>
      <c r="DI212" s="133"/>
      <c r="DJ212" s="122"/>
      <c r="DK212" s="123"/>
      <c r="DL212" s="214"/>
      <c r="DM212" s="134"/>
      <c r="DN212" s="305"/>
      <c r="DO212" s="134"/>
      <c r="DP212" s="122"/>
      <c r="DQ212" s="129"/>
      <c r="DR212" s="122"/>
      <c r="DS212" s="129"/>
      <c r="DT212" s="122"/>
      <c r="DU212" s="129"/>
      <c r="DV212" s="122"/>
      <c r="DW212" s="124"/>
    </row>
    <row r="213" spans="1:127" outlineLevel="2">
      <c r="A213" s="133"/>
      <c r="B213" s="441">
        <v>0.94791666666666696</v>
      </c>
      <c r="C213" s="127"/>
      <c r="D213" s="123"/>
      <c r="E213" s="123"/>
      <c r="F213" s="123"/>
      <c r="G213" s="124"/>
      <c r="H213" s="122"/>
      <c r="I213" s="123"/>
      <c r="J213" s="123"/>
      <c r="K213" s="128"/>
      <c r="L213" s="123"/>
      <c r="M213" s="123"/>
      <c r="N213" s="123"/>
      <c r="O213" s="123"/>
      <c r="P213" s="123"/>
      <c r="Q213" s="123"/>
      <c r="R213" s="129"/>
      <c r="S213" s="125"/>
      <c r="T213" s="122"/>
      <c r="U213" s="123"/>
      <c r="V213" s="126"/>
      <c r="W213" s="123"/>
      <c r="X213" s="128"/>
      <c r="Y213" s="123"/>
      <c r="Z213" s="123"/>
      <c r="AA213" s="123"/>
      <c r="AB213" s="124"/>
      <c r="AC213" s="127"/>
      <c r="AD213" s="201"/>
      <c r="AE213" s="201"/>
      <c r="AF213" s="201"/>
      <c r="AG213" s="201"/>
      <c r="AH213" s="201"/>
      <c r="AI213" s="234"/>
      <c r="AJ213" s="123"/>
      <c r="AK213" s="123"/>
      <c r="AL213" s="123"/>
      <c r="AM213" s="123"/>
      <c r="AN213" s="129"/>
      <c r="AO213" s="124"/>
      <c r="AP213" s="122"/>
      <c r="AQ213" s="127"/>
      <c r="AR213" s="123"/>
      <c r="AS213" s="123"/>
      <c r="AT213" s="123"/>
      <c r="AU213" s="123"/>
      <c r="AV213" s="251"/>
      <c r="AW213" s="123"/>
      <c r="AX213" s="123"/>
      <c r="AY213" s="129"/>
      <c r="AZ213" s="122"/>
      <c r="BA213" s="129"/>
      <c r="BB213" s="130"/>
      <c r="BC213" s="131"/>
      <c r="BD213" s="130"/>
      <c r="BE213" s="132"/>
      <c r="BF213" s="132"/>
      <c r="BG213" s="123"/>
      <c r="BH213" s="124"/>
      <c r="BI213" s="122"/>
      <c r="BJ213" s="123"/>
      <c r="BK213" s="123"/>
      <c r="BL213" s="123"/>
      <c r="BM213" s="129"/>
      <c r="BN213" s="122"/>
      <c r="BO213" s="123"/>
      <c r="BP213" s="129"/>
      <c r="BQ213" s="122"/>
      <c r="BR213" s="123"/>
      <c r="BS213" s="129"/>
      <c r="BT213" s="135"/>
      <c r="BU213" s="280"/>
      <c r="BV213" s="246"/>
      <c r="BW213" s="246"/>
      <c r="BX213" s="133"/>
      <c r="BY213" s="133"/>
      <c r="BZ213" s="122"/>
      <c r="CA213" s="123"/>
      <c r="CB213" s="123"/>
      <c r="CC213" s="124"/>
      <c r="CD213" s="127"/>
      <c r="CE213" s="127"/>
      <c r="CF213" s="123"/>
      <c r="CG213" s="123"/>
      <c r="CH213" s="123"/>
      <c r="CI213" s="123"/>
      <c r="CJ213" s="134"/>
      <c r="CK213" s="122"/>
      <c r="CL213" s="127"/>
      <c r="CM213" s="123"/>
      <c r="CN213" s="129"/>
      <c r="CO213" s="129"/>
      <c r="CP213" s="129"/>
      <c r="CQ213" s="134"/>
      <c r="CR213" s="133"/>
      <c r="CS213" s="133"/>
      <c r="CT213" s="133"/>
      <c r="CU213" s="135"/>
      <c r="CV213" s="280"/>
      <c r="CW213" s="135"/>
      <c r="CX213" s="122"/>
      <c r="CY213" s="129"/>
      <c r="CZ213" s="214"/>
      <c r="DA213" s="129"/>
      <c r="DB213" s="122"/>
      <c r="DC213" s="129"/>
      <c r="DD213" s="122"/>
      <c r="DE213" s="129"/>
      <c r="DF213" s="133"/>
      <c r="DG213" s="122"/>
      <c r="DH213" s="129"/>
      <c r="DI213" s="133"/>
      <c r="DJ213" s="122"/>
      <c r="DK213" s="123"/>
      <c r="DL213" s="214"/>
      <c r="DM213" s="134"/>
      <c r="DN213" s="305"/>
      <c r="DO213" s="134"/>
      <c r="DP213" s="122"/>
      <c r="DQ213" s="129"/>
      <c r="DR213" s="122"/>
      <c r="DS213" s="129"/>
      <c r="DT213" s="122"/>
      <c r="DU213" s="129"/>
      <c r="DV213" s="122"/>
      <c r="DW213" s="124"/>
    </row>
    <row r="214" spans="1:127" outlineLevel="2">
      <c r="A214" s="133"/>
      <c r="B214" s="441">
        <v>0.95833333333333404</v>
      </c>
      <c r="C214" s="127"/>
      <c r="D214" s="123"/>
      <c r="E214" s="123"/>
      <c r="F214" s="123"/>
      <c r="G214" s="124"/>
      <c r="H214" s="122"/>
      <c r="I214" s="123"/>
      <c r="J214" s="123"/>
      <c r="K214" s="128"/>
      <c r="L214" s="123"/>
      <c r="M214" s="123"/>
      <c r="N214" s="123"/>
      <c r="O214" s="123"/>
      <c r="P214" s="123"/>
      <c r="Q214" s="123"/>
      <c r="R214" s="129"/>
      <c r="S214" s="125"/>
      <c r="T214" s="122"/>
      <c r="U214" s="123"/>
      <c r="V214" s="126"/>
      <c r="W214" s="123"/>
      <c r="X214" s="128"/>
      <c r="Y214" s="123"/>
      <c r="Z214" s="123"/>
      <c r="AA214" s="123"/>
      <c r="AB214" s="124"/>
      <c r="AC214" s="127"/>
      <c r="AD214" s="201"/>
      <c r="AE214" s="201"/>
      <c r="AF214" s="201"/>
      <c r="AG214" s="201"/>
      <c r="AH214" s="201"/>
      <c r="AI214" s="234"/>
      <c r="AJ214" s="123"/>
      <c r="AK214" s="123"/>
      <c r="AL214" s="123"/>
      <c r="AM214" s="123"/>
      <c r="AN214" s="129"/>
      <c r="AO214" s="124"/>
      <c r="AP214" s="122"/>
      <c r="AQ214" s="127"/>
      <c r="AR214" s="123"/>
      <c r="AS214" s="123"/>
      <c r="AT214" s="123"/>
      <c r="AU214" s="123"/>
      <c r="AV214" s="251"/>
      <c r="AW214" s="123"/>
      <c r="AX214" s="123"/>
      <c r="AY214" s="129"/>
      <c r="AZ214" s="122"/>
      <c r="BA214" s="129"/>
      <c r="BB214" s="130"/>
      <c r="BC214" s="131"/>
      <c r="BD214" s="130"/>
      <c r="BE214" s="132"/>
      <c r="BF214" s="132"/>
      <c r="BG214" s="123"/>
      <c r="BH214" s="124"/>
      <c r="BI214" s="122"/>
      <c r="BJ214" s="123"/>
      <c r="BK214" s="123"/>
      <c r="BL214" s="123"/>
      <c r="BM214" s="129"/>
      <c r="BN214" s="122"/>
      <c r="BO214" s="123"/>
      <c r="BP214" s="129"/>
      <c r="BQ214" s="122"/>
      <c r="BR214" s="123"/>
      <c r="BS214" s="129"/>
      <c r="BT214" s="135"/>
      <c r="BU214" s="280"/>
      <c r="BV214" s="246"/>
      <c r="BW214" s="246"/>
      <c r="BX214" s="133"/>
      <c r="BY214" s="133"/>
      <c r="BZ214" s="122"/>
      <c r="CA214" s="123"/>
      <c r="CB214" s="123"/>
      <c r="CC214" s="124"/>
      <c r="CD214" s="127"/>
      <c r="CE214" s="127"/>
      <c r="CF214" s="123"/>
      <c r="CG214" s="123"/>
      <c r="CH214" s="123"/>
      <c r="CI214" s="123"/>
      <c r="CJ214" s="134"/>
      <c r="CK214" s="122"/>
      <c r="CL214" s="127"/>
      <c r="CM214" s="123"/>
      <c r="CN214" s="129"/>
      <c r="CO214" s="129"/>
      <c r="CP214" s="129"/>
      <c r="CQ214" s="134"/>
      <c r="CR214" s="133"/>
      <c r="CS214" s="133"/>
      <c r="CT214" s="133"/>
      <c r="CU214" s="135"/>
      <c r="CV214" s="280"/>
      <c r="CW214" s="135"/>
      <c r="CX214" s="122"/>
      <c r="CY214" s="129"/>
      <c r="CZ214" s="214"/>
      <c r="DA214" s="129"/>
      <c r="DB214" s="122"/>
      <c r="DC214" s="129"/>
      <c r="DD214" s="122"/>
      <c r="DE214" s="129"/>
      <c r="DF214" s="133"/>
      <c r="DG214" s="122"/>
      <c r="DH214" s="129"/>
      <c r="DI214" s="133"/>
      <c r="DJ214" s="122"/>
      <c r="DK214" s="123"/>
      <c r="DL214" s="214"/>
      <c r="DM214" s="134"/>
      <c r="DN214" s="305"/>
      <c r="DO214" s="134"/>
      <c r="DP214" s="122"/>
      <c r="DQ214" s="129"/>
      <c r="DR214" s="122"/>
      <c r="DS214" s="129"/>
      <c r="DT214" s="122"/>
      <c r="DU214" s="129"/>
      <c r="DV214" s="122"/>
      <c r="DW214" s="124"/>
    </row>
    <row r="215" spans="1:127" outlineLevel="2">
      <c r="A215" s="133"/>
      <c r="B215" s="441">
        <v>0.968750000000001</v>
      </c>
      <c r="C215" s="127"/>
      <c r="D215" s="123"/>
      <c r="E215" s="123"/>
      <c r="F215" s="123"/>
      <c r="G215" s="124"/>
      <c r="H215" s="122"/>
      <c r="I215" s="123"/>
      <c r="J215" s="123"/>
      <c r="K215" s="128"/>
      <c r="L215" s="123"/>
      <c r="M215" s="123"/>
      <c r="N215" s="123"/>
      <c r="O215" s="123"/>
      <c r="P215" s="123"/>
      <c r="Q215" s="123"/>
      <c r="R215" s="129"/>
      <c r="S215" s="125"/>
      <c r="T215" s="122"/>
      <c r="U215" s="123"/>
      <c r="V215" s="126"/>
      <c r="W215" s="123"/>
      <c r="X215" s="128"/>
      <c r="Y215" s="123"/>
      <c r="Z215" s="123"/>
      <c r="AA215" s="123"/>
      <c r="AB215" s="124"/>
      <c r="AC215" s="127"/>
      <c r="AD215" s="201"/>
      <c r="AE215" s="201"/>
      <c r="AF215" s="201"/>
      <c r="AG215" s="201"/>
      <c r="AH215" s="201"/>
      <c r="AI215" s="234"/>
      <c r="AJ215" s="123"/>
      <c r="AK215" s="123"/>
      <c r="AL215" s="123"/>
      <c r="AM215" s="123"/>
      <c r="AN215" s="129"/>
      <c r="AO215" s="124"/>
      <c r="AP215" s="122"/>
      <c r="AQ215" s="127"/>
      <c r="AR215" s="123"/>
      <c r="AS215" s="123"/>
      <c r="AT215" s="123"/>
      <c r="AU215" s="123"/>
      <c r="AV215" s="251"/>
      <c r="AW215" s="123"/>
      <c r="AX215" s="123"/>
      <c r="AY215" s="129"/>
      <c r="AZ215" s="122"/>
      <c r="BA215" s="129"/>
      <c r="BB215" s="130"/>
      <c r="BC215" s="131"/>
      <c r="BD215" s="130"/>
      <c r="BE215" s="132"/>
      <c r="BF215" s="132"/>
      <c r="BG215" s="123"/>
      <c r="BH215" s="124"/>
      <c r="BI215" s="122"/>
      <c r="BJ215" s="123"/>
      <c r="BK215" s="123"/>
      <c r="BL215" s="123"/>
      <c r="BM215" s="129"/>
      <c r="BN215" s="122"/>
      <c r="BO215" s="123"/>
      <c r="BP215" s="129"/>
      <c r="BQ215" s="122"/>
      <c r="BR215" s="123"/>
      <c r="BS215" s="129"/>
      <c r="BT215" s="135"/>
      <c r="BU215" s="280"/>
      <c r="BV215" s="246"/>
      <c r="BW215" s="246"/>
      <c r="BX215" s="133"/>
      <c r="BY215" s="133"/>
      <c r="BZ215" s="122"/>
      <c r="CA215" s="123"/>
      <c r="CB215" s="123"/>
      <c r="CC215" s="124"/>
      <c r="CD215" s="127"/>
      <c r="CE215" s="127"/>
      <c r="CF215" s="123"/>
      <c r="CG215" s="123"/>
      <c r="CH215" s="123"/>
      <c r="CI215" s="123"/>
      <c r="CJ215" s="134"/>
      <c r="CK215" s="122"/>
      <c r="CL215" s="127"/>
      <c r="CM215" s="123"/>
      <c r="CN215" s="129"/>
      <c r="CO215" s="129"/>
      <c r="CP215" s="129"/>
      <c r="CQ215" s="134"/>
      <c r="CR215" s="133"/>
      <c r="CS215" s="133"/>
      <c r="CT215" s="133"/>
      <c r="CU215" s="135"/>
      <c r="CV215" s="280"/>
      <c r="CW215" s="135"/>
      <c r="CX215" s="122"/>
      <c r="CY215" s="129"/>
      <c r="CZ215" s="214"/>
      <c r="DA215" s="129"/>
      <c r="DB215" s="122"/>
      <c r="DC215" s="129"/>
      <c r="DD215" s="122"/>
      <c r="DE215" s="129"/>
      <c r="DF215" s="133"/>
      <c r="DG215" s="122"/>
      <c r="DH215" s="129"/>
      <c r="DI215" s="133"/>
      <c r="DJ215" s="122"/>
      <c r="DK215" s="123"/>
      <c r="DL215" s="214"/>
      <c r="DM215" s="134"/>
      <c r="DN215" s="305"/>
      <c r="DO215" s="134"/>
      <c r="DP215" s="122"/>
      <c r="DQ215" s="129"/>
      <c r="DR215" s="122"/>
      <c r="DS215" s="129"/>
      <c r="DT215" s="122"/>
      <c r="DU215" s="129"/>
      <c r="DV215" s="122"/>
      <c r="DW215" s="124"/>
    </row>
    <row r="216" spans="1:127" outlineLevel="2">
      <c r="A216" s="133"/>
      <c r="B216" s="441">
        <v>0.97916666666666696</v>
      </c>
      <c r="C216" s="127"/>
      <c r="D216" s="123"/>
      <c r="E216" s="123"/>
      <c r="F216" s="123"/>
      <c r="G216" s="124"/>
      <c r="H216" s="122"/>
      <c r="I216" s="123"/>
      <c r="J216" s="123"/>
      <c r="K216" s="128"/>
      <c r="L216" s="123"/>
      <c r="M216" s="123"/>
      <c r="N216" s="123"/>
      <c r="O216" s="123"/>
      <c r="P216" s="123"/>
      <c r="Q216" s="123"/>
      <c r="R216" s="129"/>
      <c r="S216" s="125"/>
      <c r="T216" s="122"/>
      <c r="U216" s="123"/>
      <c r="V216" s="126"/>
      <c r="W216" s="123"/>
      <c r="X216" s="128"/>
      <c r="Y216" s="123"/>
      <c r="Z216" s="123"/>
      <c r="AA216" s="123"/>
      <c r="AB216" s="124"/>
      <c r="AC216" s="127"/>
      <c r="AD216" s="201"/>
      <c r="AE216" s="201"/>
      <c r="AF216" s="201"/>
      <c r="AG216" s="201"/>
      <c r="AH216" s="201"/>
      <c r="AI216" s="234"/>
      <c r="AJ216" s="123"/>
      <c r="AK216" s="123"/>
      <c r="AL216" s="123"/>
      <c r="AM216" s="123"/>
      <c r="AN216" s="129"/>
      <c r="AO216" s="124"/>
      <c r="AP216" s="122"/>
      <c r="AQ216" s="127"/>
      <c r="AR216" s="123"/>
      <c r="AS216" s="123"/>
      <c r="AT216" s="123"/>
      <c r="AU216" s="123"/>
      <c r="AV216" s="251"/>
      <c r="AW216" s="123"/>
      <c r="AX216" s="123"/>
      <c r="AY216" s="129"/>
      <c r="AZ216" s="122"/>
      <c r="BA216" s="129"/>
      <c r="BB216" s="130"/>
      <c r="BC216" s="131"/>
      <c r="BD216" s="130"/>
      <c r="BE216" s="132"/>
      <c r="BF216" s="132"/>
      <c r="BG216" s="123"/>
      <c r="BH216" s="124"/>
      <c r="BI216" s="122"/>
      <c r="BJ216" s="123"/>
      <c r="BK216" s="123"/>
      <c r="BL216" s="123"/>
      <c r="BM216" s="129"/>
      <c r="BN216" s="122"/>
      <c r="BO216" s="123"/>
      <c r="BP216" s="129"/>
      <c r="BQ216" s="122"/>
      <c r="BR216" s="123"/>
      <c r="BS216" s="129"/>
      <c r="BT216" s="135"/>
      <c r="BU216" s="280"/>
      <c r="BV216" s="246"/>
      <c r="BW216" s="246"/>
      <c r="BX216" s="133"/>
      <c r="BY216" s="133"/>
      <c r="BZ216" s="122"/>
      <c r="CA216" s="123"/>
      <c r="CB216" s="123"/>
      <c r="CC216" s="124"/>
      <c r="CD216" s="127"/>
      <c r="CE216" s="127"/>
      <c r="CF216" s="123"/>
      <c r="CG216" s="123"/>
      <c r="CH216" s="123"/>
      <c r="CI216" s="123"/>
      <c r="CJ216" s="134"/>
      <c r="CK216" s="122"/>
      <c r="CL216" s="127"/>
      <c r="CM216" s="123"/>
      <c r="CN216" s="129"/>
      <c r="CO216" s="129"/>
      <c r="CP216" s="129"/>
      <c r="CQ216" s="134"/>
      <c r="CR216" s="133"/>
      <c r="CS216" s="133"/>
      <c r="CT216" s="133"/>
      <c r="CU216" s="135"/>
      <c r="CV216" s="280"/>
      <c r="CW216" s="135"/>
      <c r="CX216" s="122"/>
      <c r="CY216" s="129"/>
      <c r="CZ216" s="214"/>
      <c r="DA216" s="129"/>
      <c r="DB216" s="122"/>
      <c r="DC216" s="129"/>
      <c r="DD216" s="122"/>
      <c r="DE216" s="129"/>
      <c r="DF216" s="133"/>
      <c r="DG216" s="122"/>
      <c r="DH216" s="129"/>
      <c r="DI216" s="133"/>
      <c r="DJ216" s="122"/>
      <c r="DK216" s="123"/>
      <c r="DL216" s="214"/>
      <c r="DM216" s="134"/>
      <c r="DN216" s="305"/>
      <c r="DO216" s="134"/>
      <c r="DP216" s="122"/>
      <c r="DQ216" s="129"/>
      <c r="DR216" s="122"/>
      <c r="DS216" s="129"/>
      <c r="DT216" s="122"/>
      <c r="DU216" s="129"/>
      <c r="DV216" s="122"/>
      <c r="DW216" s="124"/>
    </row>
    <row r="217" spans="1:127" outlineLevel="2">
      <c r="A217" s="133"/>
      <c r="B217" s="441">
        <v>0.98958333333333404</v>
      </c>
      <c r="C217" s="127"/>
      <c r="D217" s="123"/>
      <c r="E217" s="123"/>
      <c r="F217" s="123"/>
      <c r="G217" s="124"/>
      <c r="H217" s="122"/>
      <c r="I217" s="123"/>
      <c r="J217" s="123"/>
      <c r="K217" s="128"/>
      <c r="L217" s="123"/>
      <c r="M217" s="123"/>
      <c r="N217" s="123"/>
      <c r="O217" s="123"/>
      <c r="P217" s="123"/>
      <c r="Q217" s="123"/>
      <c r="R217" s="129"/>
      <c r="S217" s="125"/>
      <c r="T217" s="122"/>
      <c r="U217" s="123"/>
      <c r="V217" s="126"/>
      <c r="W217" s="123"/>
      <c r="X217" s="128"/>
      <c r="Y217" s="123"/>
      <c r="Z217" s="123"/>
      <c r="AA217" s="123"/>
      <c r="AB217" s="124"/>
      <c r="AC217" s="127"/>
      <c r="AD217" s="201"/>
      <c r="AE217" s="201"/>
      <c r="AF217" s="201"/>
      <c r="AG217" s="201"/>
      <c r="AH217" s="201"/>
      <c r="AI217" s="234"/>
      <c r="AJ217" s="123"/>
      <c r="AK217" s="123"/>
      <c r="AL217" s="123"/>
      <c r="AM217" s="123"/>
      <c r="AN217" s="129"/>
      <c r="AO217" s="124"/>
      <c r="AP217" s="122"/>
      <c r="AQ217" s="127"/>
      <c r="AR217" s="123"/>
      <c r="AS217" s="123"/>
      <c r="AT217" s="123"/>
      <c r="AU217" s="123"/>
      <c r="AV217" s="251"/>
      <c r="AW217" s="123"/>
      <c r="AX217" s="123"/>
      <c r="AY217" s="129"/>
      <c r="AZ217" s="122"/>
      <c r="BA217" s="129"/>
      <c r="BB217" s="130"/>
      <c r="BC217" s="131"/>
      <c r="BD217" s="130"/>
      <c r="BE217" s="132"/>
      <c r="BF217" s="132"/>
      <c r="BG217" s="123"/>
      <c r="BH217" s="124"/>
      <c r="BI217" s="122"/>
      <c r="BJ217" s="123"/>
      <c r="BK217" s="123"/>
      <c r="BL217" s="123"/>
      <c r="BM217" s="129"/>
      <c r="BN217" s="122"/>
      <c r="BO217" s="123"/>
      <c r="BP217" s="129"/>
      <c r="BQ217" s="122"/>
      <c r="BR217" s="123"/>
      <c r="BS217" s="129"/>
      <c r="BT217" s="135"/>
      <c r="BU217" s="280"/>
      <c r="BV217" s="246"/>
      <c r="BW217" s="246"/>
      <c r="BX217" s="133"/>
      <c r="BY217" s="133"/>
      <c r="BZ217" s="122"/>
      <c r="CA217" s="123"/>
      <c r="CB217" s="123"/>
      <c r="CC217" s="124"/>
      <c r="CD217" s="127"/>
      <c r="CE217" s="127"/>
      <c r="CF217" s="123"/>
      <c r="CG217" s="123"/>
      <c r="CH217" s="123"/>
      <c r="CI217" s="123"/>
      <c r="CJ217" s="134"/>
      <c r="CK217" s="122"/>
      <c r="CL217" s="127"/>
      <c r="CM217" s="123"/>
      <c r="CN217" s="129"/>
      <c r="CO217" s="129"/>
      <c r="CP217" s="129"/>
      <c r="CQ217" s="134"/>
      <c r="CR217" s="133"/>
      <c r="CS217" s="133"/>
      <c r="CT217" s="133"/>
      <c r="CU217" s="135"/>
      <c r="CV217" s="280"/>
      <c r="CW217" s="135"/>
      <c r="CX217" s="122"/>
      <c r="CY217" s="129"/>
      <c r="CZ217" s="214"/>
      <c r="DA217" s="129"/>
      <c r="DB217" s="122"/>
      <c r="DC217" s="129"/>
      <c r="DD217" s="122"/>
      <c r="DE217" s="129"/>
      <c r="DF217" s="133"/>
      <c r="DG217" s="122"/>
      <c r="DH217" s="129"/>
      <c r="DI217" s="133"/>
      <c r="DJ217" s="122"/>
      <c r="DK217" s="123"/>
      <c r="DL217" s="214"/>
      <c r="DM217" s="134"/>
      <c r="DN217" s="305"/>
      <c r="DO217" s="134"/>
      <c r="DP217" s="122"/>
      <c r="DQ217" s="129"/>
      <c r="DR217" s="122"/>
      <c r="DS217" s="129"/>
      <c r="DT217" s="122"/>
      <c r="DU217" s="129"/>
      <c r="DV217" s="122"/>
      <c r="DW217" s="124"/>
    </row>
    <row r="218" spans="1:127" outlineLevel="2">
      <c r="A218" s="133"/>
      <c r="B218" s="441">
        <v>1</v>
      </c>
      <c r="C218" s="127"/>
      <c r="D218" s="123"/>
      <c r="E218" s="123"/>
      <c r="F218" s="123"/>
      <c r="G218" s="124"/>
      <c r="H218" s="122"/>
      <c r="I218" s="123"/>
      <c r="J218" s="123"/>
      <c r="K218" s="128"/>
      <c r="L218" s="123"/>
      <c r="M218" s="123"/>
      <c r="N218" s="123"/>
      <c r="O218" s="123"/>
      <c r="P218" s="123"/>
      <c r="Q218" s="123"/>
      <c r="R218" s="129"/>
      <c r="S218" s="125"/>
      <c r="T218" s="122"/>
      <c r="U218" s="123"/>
      <c r="V218" s="126"/>
      <c r="W218" s="123"/>
      <c r="X218" s="128"/>
      <c r="Y218" s="123"/>
      <c r="Z218" s="123"/>
      <c r="AA218" s="123"/>
      <c r="AB218" s="124"/>
      <c r="AC218" s="127"/>
      <c r="AD218" s="201"/>
      <c r="AE218" s="201"/>
      <c r="AF218" s="201"/>
      <c r="AG218" s="201"/>
      <c r="AH218" s="201"/>
      <c r="AI218" s="234"/>
      <c r="AJ218" s="123"/>
      <c r="AK218" s="123"/>
      <c r="AL218" s="123"/>
      <c r="AM218" s="123"/>
      <c r="AN218" s="129"/>
      <c r="AO218" s="124"/>
      <c r="AP218" s="122"/>
      <c r="AQ218" s="127"/>
      <c r="AR218" s="123"/>
      <c r="AS218" s="123"/>
      <c r="AT218" s="123"/>
      <c r="AU218" s="123"/>
      <c r="AV218" s="251"/>
      <c r="AW218" s="123"/>
      <c r="AX218" s="123"/>
      <c r="AY218" s="129"/>
      <c r="AZ218" s="122"/>
      <c r="BA218" s="129"/>
      <c r="BB218" s="130"/>
      <c r="BC218" s="131"/>
      <c r="BD218" s="130"/>
      <c r="BE218" s="132"/>
      <c r="BF218" s="132"/>
      <c r="BG218" s="123"/>
      <c r="BH218" s="124"/>
      <c r="BI218" s="122"/>
      <c r="BJ218" s="123"/>
      <c r="BK218" s="123"/>
      <c r="BL218" s="123"/>
      <c r="BM218" s="129"/>
      <c r="BN218" s="122"/>
      <c r="BO218" s="123"/>
      <c r="BP218" s="129"/>
      <c r="BQ218" s="122"/>
      <c r="BR218" s="123"/>
      <c r="BS218" s="129"/>
      <c r="BT218" s="135"/>
      <c r="BU218" s="280"/>
      <c r="BV218" s="246"/>
      <c r="BW218" s="246"/>
      <c r="BX218" s="133"/>
      <c r="BY218" s="133"/>
      <c r="BZ218" s="122"/>
      <c r="CA218" s="123"/>
      <c r="CB218" s="123"/>
      <c r="CC218" s="124"/>
      <c r="CD218" s="127"/>
      <c r="CE218" s="127"/>
      <c r="CF218" s="123"/>
      <c r="CG218" s="123"/>
      <c r="CH218" s="123"/>
      <c r="CI218" s="123"/>
      <c r="CJ218" s="134"/>
      <c r="CK218" s="122"/>
      <c r="CL218" s="127"/>
      <c r="CM218" s="123"/>
      <c r="CN218" s="129"/>
      <c r="CO218" s="129"/>
      <c r="CP218" s="129"/>
      <c r="CQ218" s="134"/>
      <c r="CR218" s="133"/>
      <c r="CS218" s="133"/>
      <c r="CT218" s="133"/>
      <c r="CU218" s="135"/>
      <c r="CV218" s="280"/>
      <c r="CW218" s="135"/>
      <c r="CX218" s="122"/>
      <c r="CY218" s="129"/>
      <c r="CZ218" s="214"/>
      <c r="DA218" s="129"/>
      <c r="DB218" s="122"/>
      <c r="DC218" s="129"/>
      <c r="DD218" s="122"/>
      <c r="DE218" s="129"/>
      <c r="DF218" s="133"/>
      <c r="DG218" s="122"/>
      <c r="DH218" s="129"/>
      <c r="DI218" s="133"/>
      <c r="DJ218" s="122"/>
      <c r="DK218" s="123"/>
      <c r="DL218" s="214"/>
      <c r="DM218" s="134"/>
      <c r="DN218" s="305"/>
      <c r="DO218" s="134"/>
      <c r="DP218" s="122"/>
      <c r="DQ218" s="129"/>
      <c r="DR218" s="122"/>
      <c r="DS218" s="129"/>
      <c r="DT218" s="122"/>
      <c r="DU218" s="129"/>
      <c r="DV218" s="122"/>
      <c r="DW218" s="124"/>
    </row>
    <row r="219" spans="1:127" outlineLevel="2">
      <c r="A219" s="133"/>
      <c r="B219" s="441">
        <v>1.0104166666666701</v>
      </c>
      <c r="C219" s="127"/>
      <c r="D219" s="123"/>
      <c r="E219" s="123"/>
      <c r="F219" s="123"/>
      <c r="G219" s="124"/>
      <c r="H219" s="122"/>
      <c r="I219" s="123"/>
      <c r="J219" s="123"/>
      <c r="K219" s="128"/>
      <c r="L219" s="123"/>
      <c r="M219" s="123"/>
      <c r="N219" s="123"/>
      <c r="O219" s="123"/>
      <c r="P219" s="123"/>
      <c r="Q219" s="123"/>
      <c r="R219" s="129"/>
      <c r="S219" s="125"/>
      <c r="T219" s="122"/>
      <c r="U219" s="123"/>
      <c r="V219" s="126"/>
      <c r="W219" s="123"/>
      <c r="X219" s="128"/>
      <c r="Y219" s="123"/>
      <c r="Z219" s="123"/>
      <c r="AA219" s="123"/>
      <c r="AB219" s="124"/>
      <c r="AC219" s="127"/>
      <c r="AD219" s="201"/>
      <c r="AE219" s="201"/>
      <c r="AF219" s="201"/>
      <c r="AG219" s="201"/>
      <c r="AH219" s="201"/>
      <c r="AI219" s="234"/>
      <c r="AJ219" s="123"/>
      <c r="AK219" s="123"/>
      <c r="AL219" s="123"/>
      <c r="AM219" s="123"/>
      <c r="AN219" s="129"/>
      <c r="AO219" s="124"/>
      <c r="AP219" s="122"/>
      <c r="AQ219" s="127"/>
      <c r="AR219" s="123"/>
      <c r="AS219" s="123"/>
      <c r="AT219" s="123"/>
      <c r="AU219" s="123"/>
      <c r="AV219" s="251"/>
      <c r="AW219" s="123"/>
      <c r="AX219" s="123"/>
      <c r="AY219" s="129"/>
      <c r="AZ219" s="122"/>
      <c r="BA219" s="129"/>
      <c r="BB219" s="130"/>
      <c r="BC219" s="131"/>
      <c r="BD219" s="130"/>
      <c r="BE219" s="132"/>
      <c r="BF219" s="132"/>
      <c r="BG219" s="123"/>
      <c r="BH219" s="124"/>
      <c r="BI219" s="122"/>
      <c r="BJ219" s="123"/>
      <c r="BK219" s="123"/>
      <c r="BL219" s="123"/>
      <c r="BM219" s="129"/>
      <c r="BN219" s="122"/>
      <c r="BO219" s="123"/>
      <c r="BP219" s="129"/>
      <c r="BQ219" s="122"/>
      <c r="BR219" s="123"/>
      <c r="BS219" s="129"/>
      <c r="BT219" s="135"/>
      <c r="BU219" s="280"/>
      <c r="BV219" s="246"/>
      <c r="BW219" s="246"/>
      <c r="BX219" s="133"/>
      <c r="BY219" s="133"/>
      <c r="BZ219" s="122"/>
      <c r="CA219" s="123"/>
      <c r="CB219" s="123"/>
      <c r="CC219" s="124"/>
      <c r="CD219" s="127"/>
      <c r="CE219" s="127"/>
      <c r="CF219" s="123"/>
      <c r="CG219" s="123"/>
      <c r="CH219" s="123"/>
      <c r="CI219" s="123"/>
      <c r="CJ219" s="134"/>
      <c r="CK219" s="122"/>
      <c r="CL219" s="127"/>
      <c r="CM219" s="123"/>
      <c r="CN219" s="129"/>
      <c r="CO219" s="129"/>
      <c r="CP219" s="129"/>
      <c r="CQ219" s="134"/>
      <c r="CR219" s="133"/>
      <c r="CS219" s="133"/>
      <c r="CT219" s="133"/>
      <c r="CU219" s="135"/>
      <c r="CV219" s="280"/>
      <c r="CW219" s="135"/>
      <c r="CX219" s="122"/>
      <c r="CY219" s="129"/>
      <c r="CZ219" s="214"/>
      <c r="DA219" s="129"/>
      <c r="DB219" s="122"/>
      <c r="DC219" s="129"/>
      <c r="DD219" s="122"/>
      <c r="DE219" s="129"/>
      <c r="DF219" s="133"/>
      <c r="DG219" s="122"/>
      <c r="DH219" s="129"/>
      <c r="DI219" s="133"/>
      <c r="DJ219" s="122"/>
      <c r="DK219" s="123"/>
      <c r="DL219" s="214"/>
      <c r="DM219" s="134"/>
      <c r="DN219" s="305"/>
      <c r="DO219" s="134"/>
      <c r="DP219" s="122"/>
      <c r="DQ219" s="129"/>
      <c r="DR219" s="122"/>
      <c r="DS219" s="129"/>
      <c r="DT219" s="122"/>
      <c r="DU219" s="129"/>
      <c r="DV219" s="122"/>
      <c r="DW219" s="124"/>
    </row>
    <row r="220" spans="1:127" outlineLevel="2">
      <c r="A220" s="133"/>
      <c r="B220" s="441">
        <v>1.0208333333333299</v>
      </c>
      <c r="C220" s="127"/>
      <c r="D220" s="123"/>
      <c r="E220" s="123"/>
      <c r="F220" s="123"/>
      <c r="G220" s="124"/>
      <c r="H220" s="122"/>
      <c r="I220" s="123"/>
      <c r="J220" s="123"/>
      <c r="K220" s="128"/>
      <c r="L220" s="123"/>
      <c r="M220" s="123"/>
      <c r="N220" s="123"/>
      <c r="O220" s="123"/>
      <c r="P220" s="123"/>
      <c r="Q220" s="123"/>
      <c r="R220" s="129"/>
      <c r="S220" s="125"/>
      <c r="T220" s="122"/>
      <c r="U220" s="123"/>
      <c r="V220" s="126"/>
      <c r="W220" s="123"/>
      <c r="X220" s="128"/>
      <c r="Y220" s="123"/>
      <c r="Z220" s="123"/>
      <c r="AA220" s="123"/>
      <c r="AB220" s="124"/>
      <c r="AC220" s="127"/>
      <c r="AD220" s="201"/>
      <c r="AE220" s="201"/>
      <c r="AF220" s="201"/>
      <c r="AG220" s="201"/>
      <c r="AH220" s="201"/>
      <c r="AI220" s="234"/>
      <c r="AJ220" s="123"/>
      <c r="AK220" s="123"/>
      <c r="AL220" s="123"/>
      <c r="AM220" s="123"/>
      <c r="AN220" s="129"/>
      <c r="AO220" s="124"/>
      <c r="AP220" s="122"/>
      <c r="AQ220" s="127"/>
      <c r="AR220" s="123"/>
      <c r="AS220" s="123"/>
      <c r="AT220" s="123"/>
      <c r="AU220" s="123"/>
      <c r="AV220" s="251"/>
      <c r="AW220" s="123"/>
      <c r="AX220" s="123"/>
      <c r="AY220" s="129"/>
      <c r="AZ220" s="122"/>
      <c r="BA220" s="129"/>
      <c r="BB220" s="130"/>
      <c r="BC220" s="131"/>
      <c r="BD220" s="130"/>
      <c r="BE220" s="132"/>
      <c r="BF220" s="132"/>
      <c r="BG220" s="123"/>
      <c r="BH220" s="124"/>
      <c r="BI220" s="122"/>
      <c r="BJ220" s="123"/>
      <c r="BK220" s="123"/>
      <c r="BL220" s="123"/>
      <c r="BM220" s="129"/>
      <c r="BN220" s="122"/>
      <c r="BO220" s="123"/>
      <c r="BP220" s="129"/>
      <c r="BQ220" s="122"/>
      <c r="BR220" s="123"/>
      <c r="BS220" s="129"/>
      <c r="BT220" s="135"/>
      <c r="BU220" s="280"/>
      <c r="BV220" s="246"/>
      <c r="BW220" s="246"/>
      <c r="BX220" s="133"/>
      <c r="BY220" s="133"/>
      <c r="BZ220" s="122"/>
      <c r="CA220" s="123"/>
      <c r="CB220" s="123"/>
      <c r="CC220" s="124"/>
      <c r="CD220" s="127"/>
      <c r="CE220" s="127"/>
      <c r="CF220" s="123"/>
      <c r="CG220" s="123"/>
      <c r="CH220" s="123"/>
      <c r="CI220" s="123"/>
      <c r="CJ220" s="134"/>
      <c r="CK220" s="122"/>
      <c r="CL220" s="127"/>
      <c r="CM220" s="123"/>
      <c r="CN220" s="129"/>
      <c r="CO220" s="129"/>
      <c r="CP220" s="129"/>
      <c r="CQ220" s="134"/>
      <c r="CR220" s="133"/>
      <c r="CS220" s="133"/>
      <c r="CT220" s="133"/>
      <c r="CU220" s="135"/>
      <c r="CV220" s="280"/>
      <c r="CW220" s="135"/>
      <c r="CX220" s="122"/>
      <c r="CY220" s="129"/>
      <c r="CZ220" s="214"/>
      <c r="DA220" s="129"/>
      <c r="DB220" s="122"/>
      <c r="DC220" s="129"/>
      <c r="DD220" s="122"/>
      <c r="DE220" s="129"/>
      <c r="DF220" s="133"/>
      <c r="DG220" s="122"/>
      <c r="DH220" s="129"/>
      <c r="DI220" s="133"/>
      <c r="DJ220" s="122"/>
      <c r="DK220" s="123"/>
      <c r="DL220" s="214"/>
      <c r="DM220" s="134"/>
      <c r="DN220" s="305"/>
      <c r="DO220" s="134"/>
      <c r="DP220" s="122"/>
      <c r="DQ220" s="129"/>
      <c r="DR220" s="122"/>
      <c r="DS220" s="129"/>
      <c r="DT220" s="122"/>
      <c r="DU220" s="129"/>
      <c r="DV220" s="122"/>
      <c r="DW220" s="124"/>
    </row>
    <row r="221" spans="1:127" outlineLevel="2">
      <c r="A221" s="133"/>
      <c r="B221" s="441">
        <v>1.03125</v>
      </c>
      <c r="C221" s="127"/>
      <c r="D221" s="123"/>
      <c r="E221" s="123"/>
      <c r="F221" s="123"/>
      <c r="G221" s="124"/>
      <c r="H221" s="122"/>
      <c r="I221" s="123"/>
      <c r="J221" s="123"/>
      <c r="K221" s="128"/>
      <c r="L221" s="123"/>
      <c r="M221" s="123"/>
      <c r="N221" s="123"/>
      <c r="O221" s="123"/>
      <c r="P221" s="123"/>
      <c r="Q221" s="123"/>
      <c r="R221" s="129"/>
      <c r="S221" s="125"/>
      <c r="T221" s="122"/>
      <c r="U221" s="123"/>
      <c r="V221" s="126"/>
      <c r="W221" s="123"/>
      <c r="X221" s="128"/>
      <c r="Y221" s="123"/>
      <c r="Z221" s="123"/>
      <c r="AA221" s="123"/>
      <c r="AB221" s="124"/>
      <c r="AC221" s="127"/>
      <c r="AD221" s="201"/>
      <c r="AE221" s="201"/>
      <c r="AF221" s="201"/>
      <c r="AG221" s="201"/>
      <c r="AH221" s="201"/>
      <c r="AI221" s="234"/>
      <c r="AJ221" s="123"/>
      <c r="AK221" s="123"/>
      <c r="AL221" s="123"/>
      <c r="AM221" s="123"/>
      <c r="AN221" s="129"/>
      <c r="AO221" s="124"/>
      <c r="AP221" s="122"/>
      <c r="AQ221" s="127"/>
      <c r="AR221" s="123"/>
      <c r="AS221" s="123"/>
      <c r="AT221" s="123"/>
      <c r="AU221" s="123"/>
      <c r="AV221" s="251"/>
      <c r="AW221" s="123"/>
      <c r="AX221" s="123"/>
      <c r="AY221" s="129"/>
      <c r="AZ221" s="122"/>
      <c r="BA221" s="129"/>
      <c r="BB221" s="130"/>
      <c r="BC221" s="131"/>
      <c r="BD221" s="130"/>
      <c r="BE221" s="132"/>
      <c r="BF221" s="132"/>
      <c r="BG221" s="123"/>
      <c r="BH221" s="124"/>
      <c r="BI221" s="122"/>
      <c r="BJ221" s="123"/>
      <c r="BK221" s="123"/>
      <c r="BL221" s="123"/>
      <c r="BM221" s="129"/>
      <c r="BN221" s="122"/>
      <c r="BO221" s="123"/>
      <c r="BP221" s="129"/>
      <c r="BQ221" s="122"/>
      <c r="BR221" s="123"/>
      <c r="BS221" s="129"/>
      <c r="BT221" s="135"/>
      <c r="BU221" s="280"/>
      <c r="BV221" s="246"/>
      <c r="BW221" s="246"/>
      <c r="BX221" s="133"/>
      <c r="BY221" s="133"/>
      <c r="BZ221" s="122"/>
      <c r="CA221" s="123"/>
      <c r="CB221" s="123"/>
      <c r="CC221" s="124"/>
      <c r="CD221" s="127"/>
      <c r="CE221" s="127"/>
      <c r="CF221" s="123"/>
      <c r="CG221" s="123"/>
      <c r="CH221" s="123"/>
      <c r="CI221" s="123"/>
      <c r="CJ221" s="134"/>
      <c r="CK221" s="122"/>
      <c r="CL221" s="127"/>
      <c r="CM221" s="123"/>
      <c r="CN221" s="129"/>
      <c r="CO221" s="129"/>
      <c r="CP221" s="129"/>
      <c r="CQ221" s="134"/>
      <c r="CR221" s="133"/>
      <c r="CS221" s="133"/>
      <c r="CT221" s="133"/>
      <c r="CU221" s="135"/>
      <c r="CV221" s="280"/>
      <c r="CW221" s="135"/>
      <c r="CX221" s="122"/>
      <c r="CY221" s="129"/>
      <c r="CZ221" s="214"/>
      <c r="DA221" s="129"/>
      <c r="DB221" s="122"/>
      <c r="DC221" s="129"/>
      <c r="DD221" s="122"/>
      <c r="DE221" s="129"/>
      <c r="DF221" s="133"/>
      <c r="DG221" s="122"/>
      <c r="DH221" s="129"/>
      <c r="DI221" s="133"/>
      <c r="DJ221" s="122"/>
      <c r="DK221" s="123"/>
      <c r="DL221" s="214"/>
      <c r="DM221" s="134"/>
      <c r="DN221" s="305"/>
      <c r="DO221" s="134"/>
      <c r="DP221" s="122"/>
      <c r="DQ221" s="129"/>
      <c r="DR221" s="122"/>
      <c r="DS221" s="129"/>
      <c r="DT221" s="122"/>
      <c r="DU221" s="129"/>
      <c r="DV221" s="122"/>
      <c r="DW221" s="124"/>
    </row>
    <row r="222" spans="1:127" outlineLevel="2">
      <c r="A222" s="133"/>
      <c r="B222" s="441">
        <v>1.0416666666666701</v>
      </c>
      <c r="C222" s="127"/>
      <c r="D222" s="123"/>
      <c r="E222" s="123"/>
      <c r="F222" s="123"/>
      <c r="G222" s="124"/>
      <c r="H222" s="122"/>
      <c r="I222" s="123"/>
      <c r="J222" s="123"/>
      <c r="K222" s="128"/>
      <c r="L222" s="123"/>
      <c r="M222" s="123"/>
      <c r="N222" s="123"/>
      <c r="O222" s="123"/>
      <c r="P222" s="123"/>
      <c r="Q222" s="123"/>
      <c r="R222" s="129"/>
      <c r="S222" s="125"/>
      <c r="T222" s="122"/>
      <c r="U222" s="123"/>
      <c r="V222" s="126"/>
      <c r="W222" s="123"/>
      <c r="X222" s="128"/>
      <c r="Y222" s="123"/>
      <c r="Z222" s="123"/>
      <c r="AA222" s="123"/>
      <c r="AB222" s="124"/>
      <c r="AC222" s="127"/>
      <c r="AD222" s="201"/>
      <c r="AE222" s="201"/>
      <c r="AF222" s="201"/>
      <c r="AG222" s="201"/>
      <c r="AH222" s="201"/>
      <c r="AI222" s="234"/>
      <c r="AJ222" s="123"/>
      <c r="AK222" s="123"/>
      <c r="AL222" s="123"/>
      <c r="AM222" s="123"/>
      <c r="AN222" s="129"/>
      <c r="AO222" s="124"/>
      <c r="AP222" s="122"/>
      <c r="AQ222" s="127"/>
      <c r="AR222" s="123"/>
      <c r="AS222" s="123"/>
      <c r="AT222" s="123"/>
      <c r="AU222" s="123"/>
      <c r="AV222" s="251"/>
      <c r="AW222" s="123"/>
      <c r="AX222" s="123"/>
      <c r="AY222" s="129"/>
      <c r="AZ222" s="122"/>
      <c r="BA222" s="129"/>
      <c r="BB222" s="130"/>
      <c r="BC222" s="131"/>
      <c r="BD222" s="130"/>
      <c r="BE222" s="132"/>
      <c r="BF222" s="132"/>
      <c r="BG222" s="123"/>
      <c r="BH222" s="124"/>
      <c r="BI222" s="122"/>
      <c r="BJ222" s="123"/>
      <c r="BK222" s="123"/>
      <c r="BL222" s="123"/>
      <c r="BM222" s="129"/>
      <c r="BN222" s="122"/>
      <c r="BO222" s="123"/>
      <c r="BP222" s="129"/>
      <c r="BQ222" s="122"/>
      <c r="BR222" s="123"/>
      <c r="BS222" s="129"/>
      <c r="BT222" s="135"/>
      <c r="BU222" s="280"/>
      <c r="BV222" s="246"/>
      <c r="BW222" s="246"/>
      <c r="BX222" s="133"/>
      <c r="BY222" s="133"/>
      <c r="BZ222" s="122"/>
      <c r="CA222" s="123"/>
      <c r="CB222" s="123"/>
      <c r="CC222" s="124"/>
      <c r="CD222" s="127"/>
      <c r="CE222" s="127"/>
      <c r="CF222" s="123"/>
      <c r="CG222" s="123"/>
      <c r="CH222" s="123"/>
      <c r="CI222" s="123"/>
      <c r="CJ222" s="134"/>
      <c r="CK222" s="122"/>
      <c r="CL222" s="127"/>
      <c r="CM222" s="123"/>
      <c r="CN222" s="129"/>
      <c r="CO222" s="129"/>
      <c r="CP222" s="129"/>
      <c r="CQ222" s="134"/>
      <c r="CR222" s="133"/>
      <c r="CS222" s="133"/>
      <c r="CT222" s="133"/>
      <c r="CU222" s="135"/>
      <c r="CV222" s="280"/>
      <c r="CW222" s="135"/>
      <c r="CX222" s="122"/>
      <c r="CY222" s="129"/>
      <c r="CZ222" s="214"/>
      <c r="DA222" s="129"/>
      <c r="DB222" s="122"/>
      <c r="DC222" s="129"/>
      <c r="DD222" s="122"/>
      <c r="DE222" s="129"/>
      <c r="DF222" s="133"/>
      <c r="DG222" s="122"/>
      <c r="DH222" s="129"/>
      <c r="DI222" s="133"/>
      <c r="DJ222" s="122"/>
      <c r="DK222" s="123"/>
      <c r="DL222" s="214"/>
      <c r="DM222" s="134"/>
      <c r="DN222" s="305"/>
      <c r="DO222" s="134"/>
      <c r="DP222" s="122"/>
      <c r="DQ222" s="129"/>
      <c r="DR222" s="122"/>
      <c r="DS222" s="129"/>
      <c r="DT222" s="122"/>
      <c r="DU222" s="129"/>
      <c r="DV222" s="122"/>
      <c r="DW222" s="124"/>
    </row>
    <row r="223" spans="1:127" outlineLevel="2">
      <c r="A223" s="133"/>
      <c r="B223" s="441">
        <v>1.0520833333333299</v>
      </c>
      <c r="C223" s="127"/>
      <c r="D223" s="123"/>
      <c r="E223" s="123"/>
      <c r="F223" s="123"/>
      <c r="G223" s="124"/>
      <c r="H223" s="122"/>
      <c r="I223" s="123"/>
      <c r="J223" s="123"/>
      <c r="K223" s="128"/>
      <c r="L223" s="123"/>
      <c r="M223" s="123"/>
      <c r="N223" s="123"/>
      <c r="O223" s="123"/>
      <c r="P223" s="123"/>
      <c r="Q223" s="123"/>
      <c r="R223" s="129"/>
      <c r="S223" s="125"/>
      <c r="T223" s="122"/>
      <c r="U223" s="123"/>
      <c r="V223" s="126"/>
      <c r="W223" s="123"/>
      <c r="X223" s="128"/>
      <c r="Y223" s="123"/>
      <c r="Z223" s="123"/>
      <c r="AA223" s="123"/>
      <c r="AB223" s="124"/>
      <c r="AC223" s="127"/>
      <c r="AD223" s="201"/>
      <c r="AE223" s="201"/>
      <c r="AF223" s="201"/>
      <c r="AG223" s="201"/>
      <c r="AH223" s="201"/>
      <c r="AI223" s="234"/>
      <c r="AJ223" s="123"/>
      <c r="AK223" s="123"/>
      <c r="AL223" s="123"/>
      <c r="AM223" s="123"/>
      <c r="AN223" s="129"/>
      <c r="AO223" s="124"/>
      <c r="AP223" s="122"/>
      <c r="AQ223" s="127"/>
      <c r="AR223" s="123"/>
      <c r="AS223" s="123"/>
      <c r="AT223" s="123"/>
      <c r="AU223" s="123"/>
      <c r="AV223" s="251"/>
      <c r="AW223" s="123"/>
      <c r="AX223" s="123"/>
      <c r="AY223" s="129"/>
      <c r="AZ223" s="122"/>
      <c r="BA223" s="129"/>
      <c r="BB223" s="130"/>
      <c r="BC223" s="131"/>
      <c r="BD223" s="130"/>
      <c r="BE223" s="132"/>
      <c r="BF223" s="132"/>
      <c r="BG223" s="123"/>
      <c r="BH223" s="124"/>
      <c r="BI223" s="122"/>
      <c r="BJ223" s="123"/>
      <c r="BK223" s="123"/>
      <c r="BL223" s="123"/>
      <c r="BM223" s="129"/>
      <c r="BN223" s="122"/>
      <c r="BO223" s="123"/>
      <c r="BP223" s="129"/>
      <c r="BQ223" s="122"/>
      <c r="BR223" s="123"/>
      <c r="BS223" s="129"/>
      <c r="BT223" s="135"/>
      <c r="BU223" s="280"/>
      <c r="BV223" s="246"/>
      <c r="BW223" s="246"/>
      <c r="BX223" s="133"/>
      <c r="BY223" s="133"/>
      <c r="BZ223" s="122"/>
      <c r="CA223" s="123"/>
      <c r="CB223" s="123"/>
      <c r="CC223" s="124"/>
      <c r="CD223" s="127"/>
      <c r="CE223" s="127"/>
      <c r="CF223" s="123"/>
      <c r="CG223" s="123"/>
      <c r="CH223" s="123"/>
      <c r="CI223" s="123"/>
      <c r="CJ223" s="134"/>
      <c r="CK223" s="122"/>
      <c r="CL223" s="127"/>
      <c r="CM223" s="123"/>
      <c r="CN223" s="129"/>
      <c r="CO223" s="129"/>
      <c r="CP223" s="129"/>
      <c r="CQ223" s="134"/>
      <c r="CR223" s="133"/>
      <c r="CS223" s="133"/>
      <c r="CT223" s="133"/>
      <c r="CU223" s="135"/>
      <c r="CV223" s="280"/>
      <c r="CW223" s="135"/>
      <c r="CX223" s="122"/>
      <c r="CY223" s="129"/>
      <c r="CZ223" s="214"/>
      <c r="DA223" s="129"/>
      <c r="DB223" s="122"/>
      <c r="DC223" s="129"/>
      <c r="DD223" s="122"/>
      <c r="DE223" s="129"/>
      <c r="DF223" s="133"/>
      <c r="DG223" s="122"/>
      <c r="DH223" s="129"/>
      <c r="DI223" s="133"/>
      <c r="DJ223" s="122"/>
      <c r="DK223" s="123"/>
      <c r="DL223" s="214"/>
      <c r="DM223" s="134"/>
      <c r="DN223" s="305"/>
      <c r="DO223" s="134"/>
      <c r="DP223" s="122"/>
      <c r="DQ223" s="129"/>
      <c r="DR223" s="122"/>
      <c r="DS223" s="129"/>
      <c r="DT223" s="122"/>
      <c r="DU223" s="129"/>
      <c r="DV223" s="122"/>
      <c r="DW223" s="124"/>
    </row>
    <row r="224" spans="1:127" outlineLevel="2">
      <c r="A224" s="133"/>
      <c r="B224" s="441">
        <v>1.0625</v>
      </c>
      <c r="C224" s="127"/>
      <c r="D224" s="123"/>
      <c r="E224" s="123"/>
      <c r="F224" s="123"/>
      <c r="G224" s="124"/>
      <c r="H224" s="122"/>
      <c r="I224" s="123"/>
      <c r="J224" s="123"/>
      <c r="K224" s="128"/>
      <c r="L224" s="123"/>
      <c r="M224" s="123"/>
      <c r="N224" s="123"/>
      <c r="O224" s="123"/>
      <c r="P224" s="123"/>
      <c r="Q224" s="123"/>
      <c r="R224" s="129"/>
      <c r="S224" s="125"/>
      <c r="T224" s="122"/>
      <c r="U224" s="123"/>
      <c r="V224" s="126"/>
      <c r="W224" s="123"/>
      <c r="X224" s="128"/>
      <c r="Y224" s="123"/>
      <c r="Z224" s="123"/>
      <c r="AA224" s="123"/>
      <c r="AB224" s="124"/>
      <c r="AC224" s="127"/>
      <c r="AD224" s="201"/>
      <c r="AE224" s="201"/>
      <c r="AF224" s="201"/>
      <c r="AG224" s="201"/>
      <c r="AH224" s="201"/>
      <c r="AI224" s="234"/>
      <c r="AJ224" s="123"/>
      <c r="AK224" s="123"/>
      <c r="AL224" s="123"/>
      <c r="AM224" s="123"/>
      <c r="AN224" s="129"/>
      <c r="AO224" s="124"/>
      <c r="AP224" s="122"/>
      <c r="AQ224" s="127"/>
      <c r="AR224" s="123"/>
      <c r="AS224" s="123"/>
      <c r="AT224" s="123"/>
      <c r="AU224" s="123"/>
      <c r="AV224" s="251"/>
      <c r="AW224" s="123"/>
      <c r="AX224" s="123"/>
      <c r="AY224" s="129"/>
      <c r="AZ224" s="122"/>
      <c r="BA224" s="129"/>
      <c r="BB224" s="130"/>
      <c r="BC224" s="131"/>
      <c r="BD224" s="130"/>
      <c r="BE224" s="132"/>
      <c r="BF224" s="132"/>
      <c r="BG224" s="123"/>
      <c r="BH224" s="124"/>
      <c r="BI224" s="122"/>
      <c r="BJ224" s="123"/>
      <c r="BK224" s="123"/>
      <c r="BL224" s="123"/>
      <c r="BM224" s="129"/>
      <c r="BN224" s="122"/>
      <c r="BO224" s="123"/>
      <c r="BP224" s="129"/>
      <c r="BQ224" s="122"/>
      <c r="BR224" s="123"/>
      <c r="BS224" s="129"/>
      <c r="BT224" s="135"/>
      <c r="BU224" s="280"/>
      <c r="BV224" s="246"/>
      <c r="BW224" s="246"/>
      <c r="BX224" s="133"/>
      <c r="BY224" s="133"/>
      <c r="BZ224" s="122"/>
      <c r="CA224" s="123"/>
      <c r="CB224" s="123"/>
      <c r="CC224" s="124"/>
      <c r="CD224" s="127"/>
      <c r="CE224" s="127"/>
      <c r="CF224" s="123"/>
      <c r="CG224" s="123"/>
      <c r="CH224" s="123"/>
      <c r="CI224" s="123"/>
      <c r="CJ224" s="134"/>
      <c r="CK224" s="122"/>
      <c r="CL224" s="127"/>
      <c r="CM224" s="123"/>
      <c r="CN224" s="129"/>
      <c r="CO224" s="129"/>
      <c r="CP224" s="129"/>
      <c r="CQ224" s="134"/>
      <c r="CR224" s="133"/>
      <c r="CS224" s="133"/>
      <c r="CT224" s="133"/>
      <c r="CU224" s="135"/>
      <c r="CV224" s="280"/>
      <c r="CW224" s="135"/>
      <c r="CX224" s="122"/>
      <c r="CY224" s="129"/>
      <c r="CZ224" s="214"/>
      <c r="DA224" s="129"/>
      <c r="DB224" s="122"/>
      <c r="DC224" s="129"/>
      <c r="DD224" s="122"/>
      <c r="DE224" s="129"/>
      <c r="DF224" s="133"/>
      <c r="DG224" s="122"/>
      <c r="DH224" s="129"/>
      <c r="DI224" s="133"/>
      <c r="DJ224" s="122"/>
      <c r="DK224" s="123"/>
      <c r="DL224" s="214"/>
      <c r="DM224" s="134"/>
      <c r="DN224" s="305"/>
      <c r="DO224" s="134"/>
      <c r="DP224" s="122"/>
      <c r="DQ224" s="129"/>
      <c r="DR224" s="122"/>
      <c r="DS224" s="129"/>
      <c r="DT224" s="122"/>
      <c r="DU224" s="129"/>
      <c r="DV224" s="122"/>
      <c r="DW224" s="124"/>
    </row>
    <row r="225" spans="1:127" outlineLevel="2">
      <c r="A225" s="133"/>
      <c r="B225" s="441">
        <v>1.0729166666666701</v>
      </c>
      <c r="C225" s="127"/>
      <c r="D225" s="123"/>
      <c r="E225" s="123"/>
      <c r="F225" s="123"/>
      <c r="G225" s="124"/>
      <c r="H225" s="122"/>
      <c r="I225" s="123"/>
      <c r="J225" s="123"/>
      <c r="K225" s="128"/>
      <c r="L225" s="123"/>
      <c r="M225" s="123"/>
      <c r="N225" s="123"/>
      <c r="O225" s="123"/>
      <c r="P225" s="123"/>
      <c r="Q225" s="123"/>
      <c r="R225" s="129"/>
      <c r="S225" s="125"/>
      <c r="T225" s="122"/>
      <c r="U225" s="123"/>
      <c r="V225" s="126"/>
      <c r="W225" s="123"/>
      <c r="X225" s="128"/>
      <c r="Y225" s="123"/>
      <c r="Z225" s="123"/>
      <c r="AA225" s="123"/>
      <c r="AB225" s="124"/>
      <c r="AC225" s="127"/>
      <c r="AD225" s="201"/>
      <c r="AE225" s="201"/>
      <c r="AF225" s="201"/>
      <c r="AG225" s="201"/>
      <c r="AH225" s="201"/>
      <c r="AI225" s="234"/>
      <c r="AJ225" s="123"/>
      <c r="AK225" s="123"/>
      <c r="AL225" s="123"/>
      <c r="AM225" s="123"/>
      <c r="AN225" s="129"/>
      <c r="AO225" s="124"/>
      <c r="AP225" s="122"/>
      <c r="AQ225" s="127"/>
      <c r="AR225" s="123"/>
      <c r="AS225" s="123"/>
      <c r="AT225" s="123"/>
      <c r="AU225" s="123"/>
      <c r="AV225" s="251"/>
      <c r="AW225" s="123"/>
      <c r="AX225" s="123"/>
      <c r="AY225" s="129"/>
      <c r="AZ225" s="122"/>
      <c r="BA225" s="129"/>
      <c r="BB225" s="130"/>
      <c r="BC225" s="131"/>
      <c r="BD225" s="130"/>
      <c r="BE225" s="132"/>
      <c r="BF225" s="132"/>
      <c r="BG225" s="123"/>
      <c r="BH225" s="124"/>
      <c r="BI225" s="122"/>
      <c r="BJ225" s="123"/>
      <c r="BK225" s="123"/>
      <c r="BL225" s="123"/>
      <c r="BM225" s="129"/>
      <c r="BN225" s="122"/>
      <c r="BO225" s="123"/>
      <c r="BP225" s="129"/>
      <c r="BQ225" s="122"/>
      <c r="BR225" s="123"/>
      <c r="BS225" s="129"/>
      <c r="BT225" s="135"/>
      <c r="BU225" s="280"/>
      <c r="BV225" s="246"/>
      <c r="BW225" s="246"/>
      <c r="BX225" s="133"/>
      <c r="BY225" s="133"/>
      <c r="BZ225" s="122"/>
      <c r="CA225" s="123"/>
      <c r="CB225" s="123"/>
      <c r="CC225" s="124"/>
      <c r="CD225" s="127"/>
      <c r="CE225" s="127"/>
      <c r="CF225" s="123"/>
      <c r="CG225" s="123"/>
      <c r="CH225" s="123"/>
      <c r="CI225" s="123"/>
      <c r="CJ225" s="134"/>
      <c r="CK225" s="122"/>
      <c r="CL225" s="127"/>
      <c r="CM225" s="123"/>
      <c r="CN225" s="129"/>
      <c r="CO225" s="129"/>
      <c r="CP225" s="129"/>
      <c r="CQ225" s="134"/>
      <c r="CR225" s="133"/>
      <c r="CS225" s="133"/>
      <c r="CT225" s="133"/>
      <c r="CU225" s="135"/>
      <c r="CV225" s="280"/>
      <c r="CW225" s="135"/>
      <c r="CX225" s="122"/>
      <c r="CY225" s="129"/>
      <c r="CZ225" s="214"/>
      <c r="DA225" s="129"/>
      <c r="DB225" s="122"/>
      <c r="DC225" s="129"/>
      <c r="DD225" s="122"/>
      <c r="DE225" s="129"/>
      <c r="DF225" s="133"/>
      <c r="DG225" s="122"/>
      <c r="DH225" s="129"/>
      <c r="DI225" s="133"/>
      <c r="DJ225" s="122"/>
      <c r="DK225" s="123"/>
      <c r="DL225" s="214"/>
      <c r="DM225" s="134"/>
      <c r="DN225" s="305"/>
      <c r="DO225" s="134"/>
      <c r="DP225" s="122"/>
      <c r="DQ225" s="129"/>
      <c r="DR225" s="122"/>
      <c r="DS225" s="129"/>
      <c r="DT225" s="122"/>
      <c r="DU225" s="129"/>
      <c r="DV225" s="122"/>
      <c r="DW225" s="124"/>
    </row>
    <row r="226" spans="1:127" outlineLevel="2">
      <c r="A226" s="133"/>
      <c r="B226" s="441">
        <v>1.0833333333333299</v>
      </c>
      <c r="C226" s="127"/>
      <c r="D226" s="123"/>
      <c r="E226" s="123"/>
      <c r="F226" s="123"/>
      <c r="G226" s="124"/>
      <c r="H226" s="122"/>
      <c r="I226" s="123"/>
      <c r="J226" s="123"/>
      <c r="K226" s="128"/>
      <c r="L226" s="123"/>
      <c r="M226" s="123"/>
      <c r="N226" s="123"/>
      <c r="O226" s="123"/>
      <c r="P226" s="123"/>
      <c r="Q226" s="123"/>
      <c r="R226" s="129"/>
      <c r="S226" s="125"/>
      <c r="T226" s="122"/>
      <c r="U226" s="123"/>
      <c r="V226" s="126"/>
      <c r="W226" s="123"/>
      <c r="X226" s="128"/>
      <c r="Y226" s="123"/>
      <c r="Z226" s="123"/>
      <c r="AA226" s="123"/>
      <c r="AB226" s="124"/>
      <c r="AC226" s="127"/>
      <c r="AD226" s="201"/>
      <c r="AE226" s="201"/>
      <c r="AF226" s="201"/>
      <c r="AG226" s="201"/>
      <c r="AH226" s="201"/>
      <c r="AI226" s="234"/>
      <c r="AJ226" s="123"/>
      <c r="AK226" s="123"/>
      <c r="AL226" s="123"/>
      <c r="AM226" s="123"/>
      <c r="AN226" s="129"/>
      <c r="AO226" s="124"/>
      <c r="AP226" s="122"/>
      <c r="AQ226" s="127"/>
      <c r="AR226" s="123"/>
      <c r="AS226" s="123"/>
      <c r="AT226" s="123"/>
      <c r="AU226" s="123"/>
      <c r="AV226" s="251"/>
      <c r="AW226" s="123"/>
      <c r="AX226" s="123"/>
      <c r="AY226" s="129"/>
      <c r="AZ226" s="122"/>
      <c r="BA226" s="129"/>
      <c r="BB226" s="130"/>
      <c r="BC226" s="131"/>
      <c r="BD226" s="130"/>
      <c r="BE226" s="132"/>
      <c r="BF226" s="132"/>
      <c r="BG226" s="123"/>
      <c r="BH226" s="124"/>
      <c r="BI226" s="122"/>
      <c r="BJ226" s="123"/>
      <c r="BK226" s="123"/>
      <c r="BL226" s="123"/>
      <c r="BM226" s="129"/>
      <c r="BN226" s="122"/>
      <c r="BO226" s="123"/>
      <c r="BP226" s="129"/>
      <c r="BQ226" s="122"/>
      <c r="BR226" s="123"/>
      <c r="BS226" s="129"/>
      <c r="BT226" s="135"/>
      <c r="BU226" s="280"/>
      <c r="BV226" s="246"/>
      <c r="BW226" s="246"/>
      <c r="BX226" s="133"/>
      <c r="BY226" s="133"/>
      <c r="BZ226" s="122"/>
      <c r="CA226" s="123"/>
      <c r="CB226" s="123"/>
      <c r="CC226" s="124"/>
      <c r="CD226" s="127"/>
      <c r="CE226" s="127"/>
      <c r="CF226" s="123"/>
      <c r="CG226" s="123"/>
      <c r="CH226" s="123"/>
      <c r="CI226" s="123"/>
      <c r="CJ226" s="134"/>
      <c r="CK226" s="122"/>
      <c r="CL226" s="127"/>
      <c r="CM226" s="123"/>
      <c r="CN226" s="129"/>
      <c r="CO226" s="129"/>
      <c r="CP226" s="129"/>
      <c r="CQ226" s="134"/>
      <c r="CR226" s="133"/>
      <c r="CS226" s="133"/>
      <c r="CT226" s="133"/>
      <c r="CU226" s="135"/>
      <c r="CV226" s="280"/>
      <c r="CW226" s="135"/>
      <c r="CX226" s="122"/>
      <c r="CY226" s="129"/>
      <c r="CZ226" s="214"/>
      <c r="DA226" s="129"/>
      <c r="DB226" s="122"/>
      <c r="DC226" s="129"/>
      <c r="DD226" s="122"/>
      <c r="DE226" s="129"/>
      <c r="DF226" s="133"/>
      <c r="DG226" s="122"/>
      <c r="DH226" s="129"/>
      <c r="DI226" s="133"/>
      <c r="DJ226" s="122"/>
      <c r="DK226" s="123"/>
      <c r="DL226" s="214"/>
      <c r="DM226" s="134"/>
      <c r="DN226" s="305"/>
      <c r="DO226" s="134"/>
      <c r="DP226" s="122"/>
      <c r="DQ226" s="129"/>
      <c r="DR226" s="122"/>
      <c r="DS226" s="129"/>
      <c r="DT226" s="122"/>
      <c r="DU226" s="129"/>
      <c r="DV226" s="122"/>
      <c r="DW226" s="124"/>
    </row>
    <row r="227" spans="1:127" outlineLevel="2">
      <c r="A227" s="133"/>
      <c r="B227" s="441">
        <v>1.09375</v>
      </c>
      <c r="C227" s="127"/>
      <c r="D227" s="123"/>
      <c r="E227" s="123"/>
      <c r="F227" s="123"/>
      <c r="G227" s="124"/>
      <c r="H227" s="122"/>
      <c r="I227" s="123"/>
      <c r="J227" s="123"/>
      <c r="K227" s="128"/>
      <c r="L227" s="123"/>
      <c r="M227" s="123"/>
      <c r="N227" s="123"/>
      <c r="O227" s="123"/>
      <c r="P227" s="123"/>
      <c r="Q227" s="123"/>
      <c r="R227" s="129"/>
      <c r="S227" s="125"/>
      <c r="T227" s="122"/>
      <c r="U227" s="123"/>
      <c r="V227" s="126"/>
      <c r="W227" s="123"/>
      <c r="X227" s="128"/>
      <c r="Y227" s="123"/>
      <c r="Z227" s="123"/>
      <c r="AA227" s="123"/>
      <c r="AB227" s="124"/>
      <c r="AC227" s="127"/>
      <c r="AD227" s="201"/>
      <c r="AE227" s="201"/>
      <c r="AF227" s="201"/>
      <c r="AG227" s="201"/>
      <c r="AH227" s="201"/>
      <c r="AI227" s="234"/>
      <c r="AJ227" s="123"/>
      <c r="AK227" s="123"/>
      <c r="AL227" s="123"/>
      <c r="AM227" s="123"/>
      <c r="AN227" s="129"/>
      <c r="AO227" s="124"/>
      <c r="AP227" s="122"/>
      <c r="AQ227" s="127"/>
      <c r="AR227" s="123"/>
      <c r="AS227" s="123"/>
      <c r="AT227" s="123"/>
      <c r="AU227" s="123"/>
      <c r="AV227" s="251"/>
      <c r="AW227" s="123"/>
      <c r="AX227" s="123"/>
      <c r="AY227" s="129"/>
      <c r="AZ227" s="122"/>
      <c r="BA227" s="129"/>
      <c r="BB227" s="130"/>
      <c r="BC227" s="131"/>
      <c r="BD227" s="130"/>
      <c r="BE227" s="132"/>
      <c r="BF227" s="132"/>
      <c r="BG227" s="123"/>
      <c r="BH227" s="124"/>
      <c r="BI227" s="122"/>
      <c r="BJ227" s="123"/>
      <c r="BK227" s="123"/>
      <c r="BL227" s="123"/>
      <c r="BM227" s="129"/>
      <c r="BN227" s="122"/>
      <c r="BO227" s="123"/>
      <c r="BP227" s="129"/>
      <c r="BQ227" s="122"/>
      <c r="BR227" s="123"/>
      <c r="BS227" s="129"/>
      <c r="BT227" s="135"/>
      <c r="BU227" s="280"/>
      <c r="BV227" s="246"/>
      <c r="BW227" s="246"/>
      <c r="BX227" s="133"/>
      <c r="BY227" s="133"/>
      <c r="BZ227" s="122"/>
      <c r="CA227" s="123"/>
      <c r="CB227" s="123"/>
      <c r="CC227" s="124"/>
      <c r="CD227" s="127"/>
      <c r="CE227" s="127"/>
      <c r="CF227" s="123"/>
      <c r="CG227" s="123"/>
      <c r="CH227" s="123"/>
      <c r="CI227" s="123"/>
      <c r="CJ227" s="134"/>
      <c r="CK227" s="122"/>
      <c r="CL227" s="127"/>
      <c r="CM227" s="123"/>
      <c r="CN227" s="129"/>
      <c r="CO227" s="129"/>
      <c r="CP227" s="129"/>
      <c r="CQ227" s="134"/>
      <c r="CR227" s="133"/>
      <c r="CS227" s="133"/>
      <c r="CT227" s="133"/>
      <c r="CU227" s="135"/>
      <c r="CV227" s="280"/>
      <c r="CW227" s="135"/>
      <c r="CX227" s="122"/>
      <c r="CY227" s="129"/>
      <c r="CZ227" s="214"/>
      <c r="DA227" s="129"/>
      <c r="DB227" s="122"/>
      <c r="DC227" s="129"/>
      <c r="DD227" s="122"/>
      <c r="DE227" s="129"/>
      <c r="DF227" s="133"/>
      <c r="DG227" s="122"/>
      <c r="DH227" s="129"/>
      <c r="DI227" s="133"/>
      <c r="DJ227" s="122"/>
      <c r="DK227" s="123"/>
      <c r="DL227" s="214"/>
      <c r="DM227" s="134"/>
      <c r="DN227" s="305"/>
      <c r="DO227" s="134"/>
      <c r="DP227" s="122"/>
      <c r="DQ227" s="129"/>
      <c r="DR227" s="122"/>
      <c r="DS227" s="129"/>
      <c r="DT227" s="122"/>
      <c r="DU227" s="129"/>
      <c r="DV227" s="122"/>
      <c r="DW227" s="124"/>
    </row>
    <row r="228" spans="1:127" outlineLevel="2">
      <c r="A228" s="133"/>
      <c r="B228" s="441">
        <v>1.1041666666666701</v>
      </c>
      <c r="C228" s="127"/>
      <c r="D228" s="123"/>
      <c r="E228" s="123"/>
      <c r="F228" s="123"/>
      <c r="G228" s="124"/>
      <c r="H228" s="122"/>
      <c r="I228" s="123"/>
      <c r="J228" s="123"/>
      <c r="K228" s="128"/>
      <c r="L228" s="123"/>
      <c r="M228" s="123"/>
      <c r="N228" s="123"/>
      <c r="O228" s="123"/>
      <c r="P228" s="123"/>
      <c r="Q228" s="123"/>
      <c r="R228" s="129"/>
      <c r="S228" s="125"/>
      <c r="T228" s="122"/>
      <c r="U228" s="123"/>
      <c r="V228" s="126"/>
      <c r="W228" s="123"/>
      <c r="X228" s="128"/>
      <c r="Y228" s="123"/>
      <c r="Z228" s="123"/>
      <c r="AA228" s="123"/>
      <c r="AB228" s="124"/>
      <c r="AC228" s="127"/>
      <c r="AD228" s="201"/>
      <c r="AE228" s="201"/>
      <c r="AF228" s="201"/>
      <c r="AG228" s="201"/>
      <c r="AH228" s="201"/>
      <c r="AI228" s="234"/>
      <c r="AJ228" s="123"/>
      <c r="AK228" s="123"/>
      <c r="AL228" s="123"/>
      <c r="AM228" s="123"/>
      <c r="AN228" s="129"/>
      <c r="AO228" s="124"/>
      <c r="AP228" s="122"/>
      <c r="AQ228" s="127"/>
      <c r="AR228" s="123"/>
      <c r="AS228" s="123"/>
      <c r="AT228" s="123"/>
      <c r="AU228" s="123"/>
      <c r="AV228" s="251"/>
      <c r="AW228" s="123"/>
      <c r="AX228" s="123"/>
      <c r="AY228" s="129"/>
      <c r="AZ228" s="122"/>
      <c r="BA228" s="129"/>
      <c r="BB228" s="130"/>
      <c r="BC228" s="131"/>
      <c r="BD228" s="130"/>
      <c r="BE228" s="132"/>
      <c r="BF228" s="132"/>
      <c r="BG228" s="123"/>
      <c r="BH228" s="124"/>
      <c r="BI228" s="122"/>
      <c r="BJ228" s="123"/>
      <c r="BK228" s="123"/>
      <c r="BL228" s="123"/>
      <c r="BM228" s="129"/>
      <c r="BN228" s="122"/>
      <c r="BO228" s="123"/>
      <c r="BP228" s="129"/>
      <c r="BQ228" s="122"/>
      <c r="BR228" s="123"/>
      <c r="BS228" s="129"/>
      <c r="BT228" s="135"/>
      <c r="BU228" s="280"/>
      <c r="BV228" s="246"/>
      <c r="BW228" s="246"/>
      <c r="BX228" s="133"/>
      <c r="BY228" s="133"/>
      <c r="BZ228" s="122"/>
      <c r="CA228" s="123"/>
      <c r="CB228" s="123"/>
      <c r="CC228" s="124"/>
      <c r="CD228" s="127"/>
      <c r="CE228" s="127"/>
      <c r="CF228" s="123"/>
      <c r="CG228" s="123"/>
      <c r="CH228" s="123"/>
      <c r="CI228" s="123"/>
      <c r="CJ228" s="134"/>
      <c r="CK228" s="122"/>
      <c r="CL228" s="127"/>
      <c r="CM228" s="123"/>
      <c r="CN228" s="129"/>
      <c r="CO228" s="129"/>
      <c r="CP228" s="129"/>
      <c r="CQ228" s="134"/>
      <c r="CR228" s="133"/>
      <c r="CS228" s="133"/>
      <c r="CT228" s="133"/>
      <c r="CU228" s="135"/>
      <c r="CV228" s="280"/>
      <c r="CW228" s="135"/>
      <c r="CX228" s="122"/>
      <c r="CY228" s="129"/>
      <c r="CZ228" s="214"/>
      <c r="DA228" s="129"/>
      <c r="DB228" s="122"/>
      <c r="DC228" s="129"/>
      <c r="DD228" s="122"/>
      <c r="DE228" s="129"/>
      <c r="DF228" s="133"/>
      <c r="DG228" s="122"/>
      <c r="DH228" s="129"/>
      <c r="DI228" s="133"/>
      <c r="DJ228" s="122"/>
      <c r="DK228" s="123"/>
      <c r="DL228" s="214"/>
      <c r="DM228" s="134"/>
      <c r="DN228" s="305"/>
      <c r="DO228" s="134"/>
      <c r="DP228" s="122"/>
      <c r="DQ228" s="129"/>
      <c r="DR228" s="122"/>
      <c r="DS228" s="129"/>
      <c r="DT228" s="122"/>
      <c r="DU228" s="129"/>
      <c r="DV228" s="122"/>
      <c r="DW228" s="124"/>
    </row>
    <row r="229" spans="1:127" outlineLevel="2">
      <c r="A229" s="133"/>
      <c r="B229" s="441">
        <v>1.1145833333333299</v>
      </c>
      <c r="C229" s="127"/>
      <c r="D229" s="123"/>
      <c r="E229" s="123"/>
      <c r="F229" s="123"/>
      <c r="G229" s="124"/>
      <c r="H229" s="122"/>
      <c r="I229" s="123"/>
      <c r="J229" s="123"/>
      <c r="K229" s="128"/>
      <c r="L229" s="123"/>
      <c r="M229" s="123"/>
      <c r="N229" s="123"/>
      <c r="O229" s="123"/>
      <c r="P229" s="123"/>
      <c r="Q229" s="123"/>
      <c r="R229" s="129"/>
      <c r="S229" s="125"/>
      <c r="T229" s="122"/>
      <c r="U229" s="123"/>
      <c r="V229" s="126"/>
      <c r="W229" s="123"/>
      <c r="X229" s="128"/>
      <c r="Y229" s="123"/>
      <c r="Z229" s="123"/>
      <c r="AA229" s="123"/>
      <c r="AB229" s="124"/>
      <c r="AC229" s="127"/>
      <c r="AD229" s="201"/>
      <c r="AE229" s="201"/>
      <c r="AF229" s="201"/>
      <c r="AG229" s="201"/>
      <c r="AH229" s="201"/>
      <c r="AI229" s="234"/>
      <c r="AJ229" s="123"/>
      <c r="AK229" s="123"/>
      <c r="AL229" s="123"/>
      <c r="AM229" s="123"/>
      <c r="AN229" s="129"/>
      <c r="AO229" s="124"/>
      <c r="AP229" s="122"/>
      <c r="AQ229" s="127"/>
      <c r="AR229" s="123"/>
      <c r="AS229" s="123"/>
      <c r="AT229" s="123"/>
      <c r="AU229" s="123"/>
      <c r="AV229" s="251"/>
      <c r="AW229" s="123"/>
      <c r="AX229" s="123"/>
      <c r="AY229" s="129"/>
      <c r="AZ229" s="122"/>
      <c r="BA229" s="129"/>
      <c r="BB229" s="130"/>
      <c r="BC229" s="131"/>
      <c r="BD229" s="130"/>
      <c r="BE229" s="132"/>
      <c r="BF229" s="132"/>
      <c r="BG229" s="123"/>
      <c r="BH229" s="124"/>
      <c r="BI229" s="122"/>
      <c r="BJ229" s="123"/>
      <c r="BK229" s="123"/>
      <c r="BL229" s="123"/>
      <c r="BM229" s="129"/>
      <c r="BN229" s="122"/>
      <c r="BO229" s="123"/>
      <c r="BP229" s="129"/>
      <c r="BQ229" s="122"/>
      <c r="BR229" s="123"/>
      <c r="BS229" s="129"/>
      <c r="BT229" s="135"/>
      <c r="BU229" s="280"/>
      <c r="BV229" s="246"/>
      <c r="BW229" s="246"/>
      <c r="BX229" s="133"/>
      <c r="BY229" s="133"/>
      <c r="BZ229" s="122"/>
      <c r="CA229" s="123"/>
      <c r="CB229" s="123"/>
      <c r="CC229" s="124"/>
      <c r="CD229" s="127"/>
      <c r="CE229" s="127"/>
      <c r="CF229" s="123"/>
      <c r="CG229" s="123"/>
      <c r="CH229" s="123"/>
      <c r="CI229" s="123"/>
      <c r="CJ229" s="134"/>
      <c r="CK229" s="122"/>
      <c r="CL229" s="127"/>
      <c r="CM229" s="123"/>
      <c r="CN229" s="129"/>
      <c r="CO229" s="129"/>
      <c r="CP229" s="129"/>
      <c r="CQ229" s="134"/>
      <c r="CR229" s="133"/>
      <c r="CS229" s="133"/>
      <c r="CT229" s="133"/>
      <c r="CU229" s="135"/>
      <c r="CV229" s="280"/>
      <c r="CW229" s="135"/>
      <c r="CX229" s="122"/>
      <c r="CY229" s="129"/>
      <c r="CZ229" s="214"/>
      <c r="DA229" s="129"/>
      <c r="DB229" s="122"/>
      <c r="DC229" s="129"/>
      <c r="DD229" s="122"/>
      <c r="DE229" s="129"/>
      <c r="DF229" s="133"/>
      <c r="DG229" s="122"/>
      <c r="DH229" s="129"/>
      <c r="DI229" s="133"/>
      <c r="DJ229" s="122"/>
      <c r="DK229" s="123"/>
      <c r="DL229" s="214"/>
      <c r="DM229" s="134"/>
      <c r="DN229" s="305"/>
      <c r="DO229" s="134"/>
      <c r="DP229" s="122"/>
      <c r="DQ229" s="129"/>
      <c r="DR229" s="122"/>
      <c r="DS229" s="129"/>
      <c r="DT229" s="122"/>
      <c r="DU229" s="129"/>
      <c r="DV229" s="122"/>
      <c r="DW229" s="124"/>
    </row>
    <row r="230" spans="1:127" outlineLevel="2">
      <c r="A230" s="133"/>
      <c r="B230" s="441">
        <v>1.125</v>
      </c>
      <c r="C230" s="127"/>
      <c r="D230" s="123"/>
      <c r="E230" s="123"/>
      <c r="F230" s="123"/>
      <c r="G230" s="124"/>
      <c r="H230" s="122"/>
      <c r="I230" s="123"/>
      <c r="J230" s="123"/>
      <c r="K230" s="128"/>
      <c r="L230" s="123"/>
      <c r="M230" s="123"/>
      <c r="N230" s="123"/>
      <c r="O230" s="123"/>
      <c r="P230" s="123"/>
      <c r="Q230" s="123"/>
      <c r="R230" s="129"/>
      <c r="S230" s="125"/>
      <c r="T230" s="122"/>
      <c r="U230" s="123"/>
      <c r="V230" s="126"/>
      <c r="W230" s="123"/>
      <c r="X230" s="128"/>
      <c r="Y230" s="123"/>
      <c r="Z230" s="123"/>
      <c r="AA230" s="123"/>
      <c r="AB230" s="124"/>
      <c r="AC230" s="127"/>
      <c r="AD230" s="201"/>
      <c r="AE230" s="201"/>
      <c r="AF230" s="201"/>
      <c r="AG230" s="201"/>
      <c r="AH230" s="201"/>
      <c r="AI230" s="234"/>
      <c r="AJ230" s="123"/>
      <c r="AK230" s="123"/>
      <c r="AL230" s="123"/>
      <c r="AM230" s="123"/>
      <c r="AN230" s="129"/>
      <c r="AO230" s="124"/>
      <c r="AP230" s="122"/>
      <c r="AQ230" s="127"/>
      <c r="AR230" s="123"/>
      <c r="AS230" s="123"/>
      <c r="AT230" s="123"/>
      <c r="AU230" s="123"/>
      <c r="AV230" s="251"/>
      <c r="AW230" s="123"/>
      <c r="AX230" s="123"/>
      <c r="AY230" s="129"/>
      <c r="AZ230" s="122"/>
      <c r="BA230" s="129"/>
      <c r="BB230" s="130"/>
      <c r="BC230" s="131"/>
      <c r="BD230" s="130"/>
      <c r="BE230" s="132"/>
      <c r="BF230" s="132"/>
      <c r="BG230" s="123"/>
      <c r="BH230" s="124"/>
      <c r="BI230" s="122"/>
      <c r="BJ230" s="123"/>
      <c r="BK230" s="123"/>
      <c r="BL230" s="123"/>
      <c r="BM230" s="129"/>
      <c r="BN230" s="122"/>
      <c r="BO230" s="123"/>
      <c r="BP230" s="129"/>
      <c r="BQ230" s="122"/>
      <c r="BR230" s="123"/>
      <c r="BS230" s="129"/>
      <c r="BT230" s="135"/>
      <c r="BU230" s="280"/>
      <c r="BV230" s="246"/>
      <c r="BW230" s="246"/>
      <c r="BX230" s="133"/>
      <c r="BY230" s="133"/>
      <c r="BZ230" s="122"/>
      <c r="CA230" s="123"/>
      <c r="CB230" s="123"/>
      <c r="CC230" s="124"/>
      <c r="CD230" s="127"/>
      <c r="CE230" s="127"/>
      <c r="CF230" s="123"/>
      <c r="CG230" s="123"/>
      <c r="CH230" s="123"/>
      <c r="CI230" s="123"/>
      <c r="CJ230" s="134"/>
      <c r="CK230" s="122"/>
      <c r="CL230" s="127"/>
      <c r="CM230" s="123"/>
      <c r="CN230" s="129"/>
      <c r="CO230" s="129"/>
      <c r="CP230" s="129"/>
      <c r="CQ230" s="134"/>
      <c r="CR230" s="133"/>
      <c r="CS230" s="133"/>
      <c r="CT230" s="133"/>
      <c r="CU230" s="135"/>
      <c r="CV230" s="280"/>
      <c r="CW230" s="135"/>
      <c r="CX230" s="122"/>
      <c r="CY230" s="129"/>
      <c r="CZ230" s="214"/>
      <c r="DA230" s="129"/>
      <c r="DB230" s="122"/>
      <c r="DC230" s="129"/>
      <c r="DD230" s="122"/>
      <c r="DE230" s="129"/>
      <c r="DF230" s="133"/>
      <c r="DG230" s="122"/>
      <c r="DH230" s="129"/>
      <c r="DI230" s="133"/>
      <c r="DJ230" s="122"/>
      <c r="DK230" s="123"/>
      <c r="DL230" s="214"/>
      <c r="DM230" s="134"/>
      <c r="DN230" s="305"/>
      <c r="DO230" s="134"/>
      <c r="DP230" s="122"/>
      <c r="DQ230" s="129"/>
      <c r="DR230" s="122"/>
      <c r="DS230" s="129"/>
      <c r="DT230" s="122"/>
      <c r="DU230" s="129"/>
      <c r="DV230" s="122"/>
      <c r="DW230" s="124"/>
    </row>
    <row r="231" spans="1:127" outlineLevel="2">
      <c r="A231" s="133"/>
      <c r="B231" s="441">
        <v>1.1354166666666701</v>
      </c>
      <c r="C231" s="127"/>
      <c r="D231" s="123"/>
      <c r="E231" s="123"/>
      <c r="F231" s="123"/>
      <c r="G231" s="124"/>
      <c r="H231" s="122"/>
      <c r="I231" s="123"/>
      <c r="J231" s="123"/>
      <c r="K231" s="128"/>
      <c r="L231" s="123"/>
      <c r="M231" s="123"/>
      <c r="N231" s="123"/>
      <c r="O231" s="123"/>
      <c r="P231" s="123"/>
      <c r="Q231" s="123"/>
      <c r="R231" s="129"/>
      <c r="S231" s="125"/>
      <c r="T231" s="122"/>
      <c r="U231" s="123"/>
      <c r="V231" s="126"/>
      <c r="W231" s="123"/>
      <c r="X231" s="128"/>
      <c r="Y231" s="123"/>
      <c r="Z231" s="123"/>
      <c r="AA231" s="123"/>
      <c r="AB231" s="124"/>
      <c r="AC231" s="127"/>
      <c r="AD231" s="201"/>
      <c r="AE231" s="201"/>
      <c r="AF231" s="201"/>
      <c r="AG231" s="201"/>
      <c r="AH231" s="201"/>
      <c r="AI231" s="234"/>
      <c r="AJ231" s="123"/>
      <c r="AK231" s="123"/>
      <c r="AL231" s="123"/>
      <c r="AM231" s="123"/>
      <c r="AN231" s="129"/>
      <c r="AO231" s="124"/>
      <c r="AP231" s="122"/>
      <c r="AQ231" s="127"/>
      <c r="AR231" s="123"/>
      <c r="AS231" s="123"/>
      <c r="AT231" s="123"/>
      <c r="AU231" s="123"/>
      <c r="AV231" s="251"/>
      <c r="AW231" s="123"/>
      <c r="AX231" s="123"/>
      <c r="AY231" s="129"/>
      <c r="AZ231" s="122"/>
      <c r="BA231" s="129"/>
      <c r="BB231" s="130"/>
      <c r="BC231" s="131"/>
      <c r="BD231" s="130"/>
      <c r="BE231" s="132"/>
      <c r="BF231" s="132"/>
      <c r="BG231" s="123"/>
      <c r="BH231" s="124"/>
      <c r="BI231" s="122"/>
      <c r="BJ231" s="123"/>
      <c r="BK231" s="123"/>
      <c r="BL231" s="123"/>
      <c r="BM231" s="129"/>
      <c r="BN231" s="122"/>
      <c r="BO231" s="123"/>
      <c r="BP231" s="129"/>
      <c r="BQ231" s="122"/>
      <c r="BR231" s="123"/>
      <c r="BS231" s="129"/>
      <c r="BT231" s="135"/>
      <c r="BU231" s="280"/>
      <c r="BV231" s="246"/>
      <c r="BW231" s="246"/>
      <c r="BX231" s="133"/>
      <c r="BY231" s="133"/>
      <c r="BZ231" s="122"/>
      <c r="CA231" s="123"/>
      <c r="CB231" s="123"/>
      <c r="CC231" s="124"/>
      <c r="CD231" s="127"/>
      <c r="CE231" s="127"/>
      <c r="CF231" s="123"/>
      <c r="CG231" s="123"/>
      <c r="CH231" s="123"/>
      <c r="CI231" s="123"/>
      <c r="CJ231" s="134"/>
      <c r="CK231" s="122"/>
      <c r="CL231" s="127"/>
      <c r="CM231" s="123"/>
      <c r="CN231" s="129"/>
      <c r="CO231" s="129"/>
      <c r="CP231" s="129"/>
      <c r="CQ231" s="134"/>
      <c r="CR231" s="133"/>
      <c r="CS231" s="133"/>
      <c r="CT231" s="133"/>
      <c r="CU231" s="135"/>
      <c r="CV231" s="280"/>
      <c r="CW231" s="135"/>
      <c r="CX231" s="122"/>
      <c r="CY231" s="129"/>
      <c r="CZ231" s="214"/>
      <c r="DA231" s="129"/>
      <c r="DB231" s="122"/>
      <c r="DC231" s="129"/>
      <c r="DD231" s="122"/>
      <c r="DE231" s="129"/>
      <c r="DF231" s="133"/>
      <c r="DG231" s="122"/>
      <c r="DH231" s="129"/>
      <c r="DI231" s="133"/>
      <c r="DJ231" s="122"/>
      <c r="DK231" s="123"/>
      <c r="DL231" s="214"/>
      <c r="DM231" s="134"/>
      <c r="DN231" s="305"/>
      <c r="DO231" s="134"/>
      <c r="DP231" s="122"/>
      <c r="DQ231" s="129"/>
      <c r="DR231" s="122"/>
      <c r="DS231" s="129"/>
      <c r="DT231" s="122"/>
      <c r="DU231" s="129"/>
      <c r="DV231" s="122"/>
      <c r="DW231" s="124"/>
    </row>
    <row r="232" spans="1:127" outlineLevel="2">
      <c r="A232" s="133"/>
      <c r="B232" s="441">
        <v>1.1458333333333299</v>
      </c>
      <c r="C232" s="127"/>
      <c r="D232" s="123"/>
      <c r="E232" s="123"/>
      <c r="F232" s="123"/>
      <c r="G232" s="124"/>
      <c r="H232" s="122"/>
      <c r="I232" s="123"/>
      <c r="J232" s="123"/>
      <c r="K232" s="128"/>
      <c r="L232" s="123"/>
      <c r="M232" s="123"/>
      <c r="N232" s="123"/>
      <c r="O232" s="123"/>
      <c r="P232" s="123"/>
      <c r="Q232" s="123"/>
      <c r="R232" s="129"/>
      <c r="S232" s="125"/>
      <c r="T232" s="122"/>
      <c r="U232" s="123"/>
      <c r="V232" s="126"/>
      <c r="W232" s="123"/>
      <c r="X232" s="128"/>
      <c r="Y232" s="123"/>
      <c r="Z232" s="123"/>
      <c r="AA232" s="123"/>
      <c r="AB232" s="124"/>
      <c r="AC232" s="127"/>
      <c r="AD232" s="201"/>
      <c r="AE232" s="201"/>
      <c r="AF232" s="201"/>
      <c r="AG232" s="201"/>
      <c r="AH232" s="201"/>
      <c r="AI232" s="234"/>
      <c r="AJ232" s="123"/>
      <c r="AK232" s="123"/>
      <c r="AL232" s="123"/>
      <c r="AM232" s="123"/>
      <c r="AN232" s="129"/>
      <c r="AO232" s="124"/>
      <c r="AP232" s="122"/>
      <c r="AQ232" s="127"/>
      <c r="AR232" s="123"/>
      <c r="AS232" s="123"/>
      <c r="AT232" s="123"/>
      <c r="AU232" s="123"/>
      <c r="AV232" s="251"/>
      <c r="AW232" s="123"/>
      <c r="AX232" s="123"/>
      <c r="AY232" s="129"/>
      <c r="AZ232" s="122"/>
      <c r="BA232" s="129"/>
      <c r="BB232" s="130"/>
      <c r="BC232" s="131"/>
      <c r="BD232" s="130"/>
      <c r="BE232" s="132"/>
      <c r="BF232" s="132"/>
      <c r="BG232" s="123"/>
      <c r="BH232" s="124"/>
      <c r="BI232" s="122"/>
      <c r="BJ232" s="123"/>
      <c r="BK232" s="123"/>
      <c r="BL232" s="123"/>
      <c r="BM232" s="129"/>
      <c r="BN232" s="122"/>
      <c r="BO232" s="123"/>
      <c r="BP232" s="129"/>
      <c r="BQ232" s="122"/>
      <c r="BR232" s="123"/>
      <c r="BS232" s="129"/>
      <c r="BT232" s="135"/>
      <c r="BU232" s="280"/>
      <c r="BV232" s="246"/>
      <c r="BW232" s="246"/>
      <c r="BX232" s="133"/>
      <c r="BY232" s="133"/>
      <c r="BZ232" s="122"/>
      <c r="CA232" s="123"/>
      <c r="CB232" s="123"/>
      <c r="CC232" s="124"/>
      <c r="CD232" s="127"/>
      <c r="CE232" s="127"/>
      <c r="CF232" s="123"/>
      <c r="CG232" s="123"/>
      <c r="CH232" s="123"/>
      <c r="CI232" s="123"/>
      <c r="CJ232" s="134"/>
      <c r="CK232" s="122"/>
      <c r="CL232" s="127"/>
      <c r="CM232" s="123"/>
      <c r="CN232" s="129"/>
      <c r="CO232" s="129"/>
      <c r="CP232" s="129"/>
      <c r="CQ232" s="134"/>
      <c r="CR232" s="133"/>
      <c r="CS232" s="133"/>
      <c r="CT232" s="133"/>
      <c r="CU232" s="135"/>
      <c r="CV232" s="280"/>
      <c r="CW232" s="135"/>
      <c r="CX232" s="122"/>
      <c r="CY232" s="129"/>
      <c r="CZ232" s="214"/>
      <c r="DA232" s="129"/>
      <c r="DB232" s="122"/>
      <c r="DC232" s="129"/>
      <c r="DD232" s="122"/>
      <c r="DE232" s="129"/>
      <c r="DF232" s="133"/>
      <c r="DG232" s="122"/>
      <c r="DH232" s="129"/>
      <c r="DI232" s="133"/>
      <c r="DJ232" s="122"/>
      <c r="DK232" s="123"/>
      <c r="DL232" s="214"/>
      <c r="DM232" s="134"/>
      <c r="DN232" s="305"/>
      <c r="DO232" s="134"/>
      <c r="DP232" s="122"/>
      <c r="DQ232" s="129"/>
      <c r="DR232" s="122"/>
      <c r="DS232" s="129"/>
      <c r="DT232" s="122"/>
      <c r="DU232" s="129"/>
      <c r="DV232" s="122"/>
      <c r="DW232" s="124"/>
    </row>
    <row r="233" spans="1:127" outlineLevel="2">
      <c r="A233" s="133"/>
      <c r="B233" s="441">
        <v>1.15625</v>
      </c>
      <c r="C233" s="127"/>
      <c r="D233" s="123"/>
      <c r="E233" s="123"/>
      <c r="F233" s="123"/>
      <c r="G233" s="124"/>
      <c r="H233" s="122"/>
      <c r="I233" s="123"/>
      <c r="J233" s="123"/>
      <c r="K233" s="128"/>
      <c r="L233" s="123"/>
      <c r="M233" s="123"/>
      <c r="N233" s="123"/>
      <c r="O233" s="123"/>
      <c r="P233" s="123"/>
      <c r="Q233" s="123"/>
      <c r="R233" s="129"/>
      <c r="S233" s="125"/>
      <c r="T233" s="122"/>
      <c r="U233" s="123"/>
      <c r="V233" s="126"/>
      <c r="W233" s="123"/>
      <c r="X233" s="128"/>
      <c r="Y233" s="123"/>
      <c r="Z233" s="123"/>
      <c r="AA233" s="123"/>
      <c r="AB233" s="124"/>
      <c r="AC233" s="127"/>
      <c r="AD233" s="201"/>
      <c r="AE233" s="201"/>
      <c r="AF233" s="201"/>
      <c r="AG233" s="201"/>
      <c r="AH233" s="201"/>
      <c r="AI233" s="234"/>
      <c r="AJ233" s="123"/>
      <c r="AK233" s="123"/>
      <c r="AL233" s="123"/>
      <c r="AM233" s="123"/>
      <c r="AN233" s="129"/>
      <c r="AO233" s="124"/>
      <c r="AP233" s="122"/>
      <c r="AQ233" s="127"/>
      <c r="AR233" s="123"/>
      <c r="AS233" s="123"/>
      <c r="AT233" s="123"/>
      <c r="AU233" s="123"/>
      <c r="AV233" s="251"/>
      <c r="AW233" s="123"/>
      <c r="AX233" s="123"/>
      <c r="AY233" s="129"/>
      <c r="AZ233" s="122"/>
      <c r="BA233" s="129"/>
      <c r="BB233" s="130"/>
      <c r="BC233" s="131"/>
      <c r="BD233" s="130"/>
      <c r="BE233" s="132"/>
      <c r="BF233" s="132"/>
      <c r="BG233" s="123"/>
      <c r="BH233" s="124"/>
      <c r="BI233" s="122"/>
      <c r="BJ233" s="123"/>
      <c r="BK233" s="123"/>
      <c r="BL233" s="123"/>
      <c r="BM233" s="129"/>
      <c r="BN233" s="122"/>
      <c r="BO233" s="123"/>
      <c r="BP233" s="129"/>
      <c r="BQ233" s="122"/>
      <c r="BR233" s="123"/>
      <c r="BS233" s="129"/>
      <c r="BT233" s="135"/>
      <c r="BU233" s="280"/>
      <c r="BV233" s="246"/>
      <c r="BW233" s="246"/>
      <c r="BX233" s="133"/>
      <c r="BY233" s="133"/>
      <c r="BZ233" s="122"/>
      <c r="CA233" s="123"/>
      <c r="CB233" s="123"/>
      <c r="CC233" s="124"/>
      <c r="CD233" s="127"/>
      <c r="CE233" s="127"/>
      <c r="CF233" s="123"/>
      <c r="CG233" s="123"/>
      <c r="CH233" s="123"/>
      <c r="CI233" s="123"/>
      <c r="CJ233" s="134"/>
      <c r="CK233" s="122"/>
      <c r="CL233" s="127"/>
      <c r="CM233" s="123"/>
      <c r="CN233" s="129"/>
      <c r="CO233" s="129"/>
      <c r="CP233" s="129"/>
      <c r="CQ233" s="134"/>
      <c r="CR233" s="133"/>
      <c r="CS233" s="133"/>
      <c r="CT233" s="133"/>
      <c r="CU233" s="135"/>
      <c r="CV233" s="280"/>
      <c r="CW233" s="135"/>
      <c r="CX233" s="122"/>
      <c r="CY233" s="129"/>
      <c r="CZ233" s="214"/>
      <c r="DA233" s="129"/>
      <c r="DB233" s="122"/>
      <c r="DC233" s="129"/>
      <c r="DD233" s="122"/>
      <c r="DE233" s="129"/>
      <c r="DF233" s="133"/>
      <c r="DG233" s="122"/>
      <c r="DH233" s="129"/>
      <c r="DI233" s="133"/>
      <c r="DJ233" s="122"/>
      <c r="DK233" s="123"/>
      <c r="DL233" s="214"/>
      <c r="DM233" s="134"/>
      <c r="DN233" s="305"/>
      <c r="DO233" s="134"/>
      <c r="DP233" s="122"/>
      <c r="DQ233" s="129"/>
      <c r="DR233" s="122"/>
      <c r="DS233" s="129"/>
      <c r="DT233" s="122"/>
      <c r="DU233" s="129"/>
      <c r="DV233" s="122"/>
      <c r="DW233" s="124"/>
    </row>
    <row r="234" spans="1:127" outlineLevel="2">
      <c r="A234" s="133"/>
      <c r="B234" s="441">
        <v>1.1666666666666701</v>
      </c>
      <c r="C234" s="127"/>
      <c r="D234" s="123"/>
      <c r="E234" s="123"/>
      <c r="F234" s="123"/>
      <c r="G234" s="124"/>
      <c r="H234" s="122"/>
      <c r="I234" s="123"/>
      <c r="J234" s="123"/>
      <c r="K234" s="128"/>
      <c r="L234" s="123"/>
      <c r="M234" s="123"/>
      <c r="N234" s="123"/>
      <c r="O234" s="123"/>
      <c r="P234" s="123"/>
      <c r="Q234" s="123"/>
      <c r="R234" s="129"/>
      <c r="S234" s="125"/>
      <c r="T234" s="122"/>
      <c r="U234" s="123"/>
      <c r="V234" s="126"/>
      <c r="W234" s="123"/>
      <c r="X234" s="128"/>
      <c r="Y234" s="123"/>
      <c r="Z234" s="123"/>
      <c r="AA234" s="123"/>
      <c r="AB234" s="124"/>
      <c r="AC234" s="127"/>
      <c r="AD234" s="201"/>
      <c r="AE234" s="201"/>
      <c r="AF234" s="201"/>
      <c r="AG234" s="201"/>
      <c r="AH234" s="201"/>
      <c r="AI234" s="234"/>
      <c r="AJ234" s="123"/>
      <c r="AK234" s="123"/>
      <c r="AL234" s="123"/>
      <c r="AM234" s="123"/>
      <c r="AN234" s="129"/>
      <c r="AO234" s="124"/>
      <c r="AP234" s="122"/>
      <c r="AQ234" s="127"/>
      <c r="AR234" s="123"/>
      <c r="AS234" s="123"/>
      <c r="AT234" s="123"/>
      <c r="AU234" s="123"/>
      <c r="AV234" s="251"/>
      <c r="AW234" s="123"/>
      <c r="AX234" s="123"/>
      <c r="AY234" s="129"/>
      <c r="AZ234" s="122"/>
      <c r="BA234" s="129"/>
      <c r="BB234" s="130"/>
      <c r="BC234" s="131"/>
      <c r="BD234" s="130"/>
      <c r="BE234" s="132"/>
      <c r="BF234" s="132"/>
      <c r="BG234" s="123"/>
      <c r="BH234" s="124"/>
      <c r="BI234" s="122"/>
      <c r="BJ234" s="123"/>
      <c r="BK234" s="123"/>
      <c r="BL234" s="123"/>
      <c r="BM234" s="129"/>
      <c r="BN234" s="122"/>
      <c r="BO234" s="123"/>
      <c r="BP234" s="129"/>
      <c r="BQ234" s="122"/>
      <c r="BR234" s="123"/>
      <c r="BS234" s="129"/>
      <c r="BT234" s="135"/>
      <c r="BU234" s="280"/>
      <c r="BV234" s="246"/>
      <c r="BW234" s="246"/>
      <c r="BX234" s="133"/>
      <c r="BY234" s="133"/>
      <c r="BZ234" s="122"/>
      <c r="CA234" s="123"/>
      <c r="CB234" s="123"/>
      <c r="CC234" s="124"/>
      <c r="CD234" s="127"/>
      <c r="CE234" s="127"/>
      <c r="CF234" s="123"/>
      <c r="CG234" s="123"/>
      <c r="CH234" s="123"/>
      <c r="CI234" s="123"/>
      <c r="CJ234" s="134"/>
      <c r="CK234" s="122"/>
      <c r="CL234" s="127"/>
      <c r="CM234" s="123"/>
      <c r="CN234" s="129"/>
      <c r="CO234" s="129"/>
      <c r="CP234" s="129"/>
      <c r="CQ234" s="134"/>
      <c r="CR234" s="133"/>
      <c r="CS234" s="133"/>
      <c r="CT234" s="133"/>
      <c r="CU234" s="135"/>
      <c r="CV234" s="280"/>
      <c r="CW234" s="135"/>
      <c r="CX234" s="122"/>
      <c r="CY234" s="129"/>
      <c r="CZ234" s="214"/>
      <c r="DA234" s="129"/>
      <c r="DB234" s="122"/>
      <c r="DC234" s="129"/>
      <c r="DD234" s="122"/>
      <c r="DE234" s="129"/>
      <c r="DF234" s="133"/>
      <c r="DG234" s="122"/>
      <c r="DH234" s="129"/>
      <c r="DI234" s="133"/>
      <c r="DJ234" s="122"/>
      <c r="DK234" s="123"/>
      <c r="DL234" s="214"/>
      <c r="DM234" s="134"/>
      <c r="DN234" s="305"/>
      <c r="DO234" s="134"/>
      <c r="DP234" s="122"/>
      <c r="DQ234" s="129"/>
      <c r="DR234" s="122"/>
      <c r="DS234" s="129"/>
      <c r="DT234" s="122"/>
      <c r="DU234" s="129"/>
      <c r="DV234" s="122"/>
      <c r="DW234" s="124"/>
    </row>
    <row r="235" spans="1:127" outlineLevel="2">
      <c r="A235" s="133"/>
      <c r="B235" s="441">
        <v>1.1770833333333399</v>
      </c>
      <c r="C235" s="127"/>
      <c r="D235" s="123"/>
      <c r="E235" s="123"/>
      <c r="F235" s="123"/>
      <c r="G235" s="124"/>
      <c r="H235" s="122"/>
      <c r="I235" s="123"/>
      <c r="J235" s="123"/>
      <c r="K235" s="128"/>
      <c r="L235" s="123"/>
      <c r="M235" s="123"/>
      <c r="N235" s="123"/>
      <c r="O235" s="123"/>
      <c r="P235" s="123"/>
      <c r="Q235" s="123"/>
      <c r="R235" s="129"/>
      <c r="S235" s="125"/>
      <c r="T235" s="122"/>
      <c r="U235" s="123"/>
      <c r="V235" s="126"/>
      <c r="W235" s="123"/>
      <c r="X235" s="128"/>
      <c r="Y235" s="123"/>
      <c r="Z235" s="123"/>
      <c r="AA235" s="123"/>
      <c r="AB235" s="124"/>
      <c r="AC235" s="127"/>
      <c r="AD235" s="201"/>
      <c r="AE235" s="201"/>
      <c r="AF235" s="201"/>
      <c r="AG235" s="201"/>
      <c r="AH235" s="201"/>
      <c r="AI235" s="234"/>
      <c r="AJ235" s="123"/>
      <c r="AK235" s="123"/>
      <c r="AL235" s="123"/>
      <c r="AM235" s="123"/>
      <c r="AN235" s="129"/>
      <c r="AO235" s="124"/>
      <c r="AP235" s="122"/>
      <c r="AQ235" s="127"/>
      <c r="AR235" s="123"/>
      <c r="AS235" s="123"/>
      <c r="AT235" s="123"/>
      <c r="AU235" s="123"/>
      <c r="AV235" s="251"/>
      <c r="AW235" s="123"/>
      <c r="AX235" s="123"/>
      <c r="AY235" s="129"/>
      <c r="AZ235" s="122"/>
      <c r="BA235" s="129"/>
      <c r="BB235" s="130"/>
      <c r="BC235" s="131"/>
      <c r="BD235" s="130"/>
      <c r="BE235" s="132"/>
      <c r="BF235" s="132"/>
      <c r="BG235" s="123"/>
      <c r="BH235" s="124"/>
      <c r="BI235" s="122"/>
      <c r="BJ235" s="123"/>
      <c r="BK235" s="123"/>
      <c r="BL235" s="123"/>
      <c r="BM235" s="129"/>
      <c r="BN235" s="122"/>
      <c r="BO235" s="123"/>
      <c r="BP235" s="129"/>
      <c r="BQ235" s="122"/>
      <c r="BR235" s="123"/>
      <c r="BS235" s="129"/>
      <c r="BT235" s="135"/>
      <c r="BU235" s="280"/>
      <c r="BV235" s="246"/>
      <c r="BW235" s="246"/>
      <c r="BX235" s="133"/>
      <c r="BY235" s="133"/>
      <c r="BZ235" s="122"/>
      <c r="CA235" s="123"/>
      <c r="CB235" s="123"/>
      <c r="CC235" s="124"/>
      <c r="CD235" s="127"/>
      <c r="CE235" s="127"/>
      <c r="CF235" s="123"/>
      <c r="CG235" s="123"/>
      <c r="CH235" s="123"/>
      <c r="CI235" s="123"/>
      <c r="CJ235" s="134"/>
      <c r="CK235" s="122"/>
      <c r="CL235" s="127"/>
      <c r="CM235" s="123"/>
      <c r="CN235" s="129"/>
      <c r="CO235" s="129"/>
      <c r="CP235" s="129"/>
      <c r="CQ235" s="134"/>
      <c r="CR235" s="133"/>
      <c r="CS235" s="133"/>
      <c r="CT235" s="133"/>
      <c r="CU235" s="135"/>
      <c r="CV235" s="280"/>
      <c r="CW235" s="135"/>
      <c r="CX235" s="122"/>
      <c r="CY235" s="129"/>
      <c r="CZ235" s="214"/>
      <c r="DA235" s="129"/>
      <c r="DB235" s="122"/>
      <c r="DC235" s="129"/>
      <c r="DD235" s="122"/>
      <c r="DE235" s="129"/>
      <c r="DF235" s="133"/>
      <c r="DG235" s="122"/>
      <c r="DH235" s="129"/>
      <c r="DI235" s="133"/>
      <c r="DJ235" s="122"/>
      <c r="DK235" s="123"/>
      <c r="DL235" s="214"/>
      <c r="DM235" s="134"/>
      <c r="DN235" s="305"/>
      <c r="DO235" s="134"/>
      <c r="DP235" s="122"/>
      <c r="DQ235" s="129"/>
      <c r="DR235" s="122"/>
      <c r="DS235" s="129"/>
      <c r="DT235" s="122"/>
      <c r="DU235" s="129"/>
      <c r="DV235" s="122"/>
      <c r="DW235" s="124"/>
    </row>
    <row r="236" spans="1:127" outlineLevel="2">
      <c r="A236" s="133"/>
      <c r="B236" s="441">
        <v>1.1875</v>
      </c>
      <c r="C236" s="127"/>
      <c r="D236" s="123"/>
      <c r="E236" s="123"/>
      <c r="F236" s="123"/>
      <c r="G236" s="124"/>
      <c r="H236" s="122"/>
      <c r="I236" s="123"/>
      <c r="J236" s="123"/>
      <c r="K236" s="128"/>
      <c r="L236" s="123"/>
      <c r="M236" s="123"/>
      <c r="N236" s="123"/>
      <c r="O236" s="123"/>
      <c r="P236" s="123"/>
      <c r="Q236" s="123"/>
      <c r="R236" s="129"/>
      <c r="S236" s="125"/>
      <c r="T236" s="122"/>
      <c r="U236" s="123"/>
      <c r="V236" s="126"/>
      <c r="W236" s="123"/>
      <c r="X236" s="128"/>
      <c r="Y236" s="123"/>
      <c r="Z236" s="123"/>
      <c r="AA236" s="123"/>
      <c r="AB236" s="124"/>
      <c r="AC236" s="127"/>
      <c r="AD236" s="201"/>
      <c r="AE236" s="201"/>
      <c r="AF236" s="201"/>
      <c r="AG236" s="201"/>
      <c r="AH236" s="201"/>
      <c r="AI236" s="234"/>
      <c r="AJ236" s="123"/>
      <c r="AK236" s="123"/>
      <c r="AL236" s="123"/>
      <c r="AM236" s="123"/>
      <c r="AN236" s="129"/>
      <c r="AO236" s="124"/>
      <c r="AP236" s="122"/>
      <c r="AQ236" s="127"/>
      <c r="AR236" s="123"/>
      <c r="AS236" s="123"/>
      <c r="AT236" s="123"/>
      <c r="AU236" s="123"/>
      <c r="AV236" s="251"/>
      <c r="AW236" s="123"/>
      <c r="AX236" s="123"/>
      <c r="AY236" s="129"/>
      <c r="AZ236" s="122"/>
      <c r="BA236" s="129"/>
      <c r="BB236" s="130"/>
      <c r="BC236" s="131"/>
      <c r="BD236" s="130"/>
      <c r="BE236" s="132"/>
      <c r="BF236" s="132"/>
      <c r="BG236" s="123"/>
      <c r="BH236" s="124"/>
      <c r="BI236" s="122"/>
      <c r="BJ236" s="123"/>
      <c r="BK236" s="123"/>
      <c r="BL236" s="123"/>
      <c r="BM236" s="129"/>
      <c r="BN236" s="122"/>
      <c r="BO236" s="123"/>
      <c r="BP236" s="129"/>
      <c r="BQ236" s="122"/>
      <c r="BR236" s="123"/>
      <c r="BS236" s="129"/>
      <c r="BT236" s="135"/>
      <c r="BU236" s="280"/>
      <c r="BV236" s="246"/>
      <c r="BW236" s="246"/>
      <c r="BX236" s="133"/>
      <c r="BY236" s="133"/>
      <c r="BZ236" s="122"/>
      <c r="CA236" s="123"/>
      <c r="CB236" s="123"/>
      <c r="CC236" s="124"/>
      <c r="CD236" s="127"/>
      <c r="CE236" s="127"/>
      <c r="CF236" s="123"/>
      <c r="CG236" s="123"/>
      <c r="CH236" s="123"/>
      <c r="CI236" s="123"/>
      <c r="CJ236" s="134"/>
      <c r="CK236" s="122"/>
      <c r="CL236" s="127"/>
      <c r="CM236" s="123"/>
      <c r="CN236" s="129"/>
      <c r="CO236" s="129"/>
      <c r="CP236" s="129"/>
      <c r="CQ236" s="134"/>
      <c r="CR236" s="133"/>
      <c r="CS236" s="133"/>
      <c r="CT236" s="133"/>
      <c r="CU236" s="135"/>
      <c r="CV236" s="280"/>
      <c r="CW236" s="135"/>
      <c r="CX236" s="122"/>
      <c r="CY236" s="129"/>
      <c r="CZ236" s="214"/>
      <c r="DA236" s="129"/>
      <c r="DB236" s="122"/>
      <c r="DC236" s="129"/>
      <c r="DD236" s="122"/>
      <c r="DE236" s="129"/>
      <c r="DF236" s="133"/>
      <c r="DG236" s="122"/>
      <c r="DH236" s="129"/>
      <c r="DI236" s="133"/>
      <c r="DJ236" s="122"/>
      <c r="DK236" s="123"/>
      <c r="DL236" s="214"/>
      <c r="DM236" s="134"/>
      <c r="DN236" s="305"/>
      <c r="DO236" s="134"/>
      <c r="DP236" s="122"/>
      <c r="DQ236" s="129"/>
      <c r="DR236" s="122"/>
      <c r="DS236" s="129"/>
      <c r="DT236" s="122"/>
      <c r="DU236" s="129"/>
      <c r="DV236" s="122"/>
      <c r="DW236" s="124"/>
    </row>
    <row r="237" spans="1:127" outlineLevel="2">
      <c r="A237" s="133"/>
      <c r="B237" s="441">
        <v>1.1979166666666701</v>
      </c>
      <c r="C237" s="127"/>
      <c r="D237" s="123"/>
      <c r="E237" s="123"/>
      <c r="F237" s="123"/>
      <c r="G237" s="124"/>
      <c r="H237" s="122"/>
      <c r="I237" s="123"/>
      <c r="J237" s="123"/>
      <c r="K237" s="128"/>
      <c r="L237" s="123"/>
      <c r="M237" s="123"/>
      <c r="N237" s="123"/>
      <c r="O237" s="123"/>
      <c r="P237" s="123"/>
      <c r="Q237" s="123"/>
      <c r="R237" s="129"/>
      <c r="S237" s="125"/>
      <c r="T237" s="122"/>
      <c r="U237" s="123"/>
      <c r="V237" s="126"/>
      <c r="W237" s="123"/>
      <c r="X237" s="128"/>
      <c r="Y237" s="123"/>
      <c r="Z237" s="123"/>
      <c r="AA237" s="123"/>
      <c r="AB237" s="124"/>
      <c r="AC237" s="127"/>
      <c r="AD237" s="201"/>
      <c r="AE237" s="201"/>
      <c r="AF237" s="201"/>
      <c r="AG237" s="201"/>
      <c r="AH237" s="201"/>
      <c r="AI237" s="234"/>
      <c r="AJ237" s="123"/>
      <c r="AK237" s="123"/>
      <c r="AL237" s="123"/>
      <c r="AM237" s="123"/>
      <c r="AN237" s="129"/>
      <c r="AO237" s="124"/>
      <c r="AP237" s="122"/>
      <c r="AQ237" s="127"/>
      <c r="AR237" s="123"/>
      <c r="AS237" s="123"/>
      <c r="AT237" s="123"/>
      <c r="AU237" s="123"/>
      <c r="AV237" s="251"/>
      <c r="AW237" s="123"/>
      <c r="AX237" s="123"/>
      <c r="AY237" s="129"/>
      <c r="AZ237" s="122"/>
      <c r="BA237" s="129"/>
      <c r="BB237" s="130"/>
      <c r="BC237" s="131"/>
      <c r="BD237" s="130"/>
      <c r="BE237" s="132"/>
      <c r="BF237" s="132"/>
      <c r="BG237" s="123"/>
      <c r="BH237" s="124"/>
      <c r="BI237" s="122"/>
      <c r="BJ237" s="123"/>
      <c r="BK237" s="123"/>
      <c r="BL237" s="123"/>
      <c r="BM237" s="129"/>
      <c r="BN237" s="122"/>
      <c r="BO237" s="123"/>
      <c r="BP237" s="129"/>
      <c r="BQ237" s="122"/>
      <c r="BR237" s="123"/>
      <c r="BS237" s="129"/>
      <c r="BT237" s="135"/>
      <c r="BU237" s="280"/>
      <c r="BV237" s="246"/>
      <c r="BW237" s="246"/>
      <c r="BX237" s="133"/>
      <c r="BY237" s="133"/>
      <c r="BZ237" s="122"/>
      <c r="CA237" s="123"/>
      <c r="CB237" s="123"/>
      <c r="CC237" s="124"/>
      <c r="CD237" s="127"/>
      <c r="CE237" s="127"/>
      <c r="CF237" s="123"/>
      <c r="CG237" s="123"/>
      <c r="CH237" s="123"/>
      <c r="CI237" s="123"/>
      <c r="CJ237" s="134"/>
      <c r="CK237" s="122"/>
      <c r="CL237" s="127"/>
      <c r="CM237" s="123"/>
      <c r="CN237" s="129"/>
      <c r="CO237" s="129"/>
      <c r="CP237" s="129"/>
      <c r="CQ237" s="134"/>
      <c r="CR237" s="133"/>
      <c r="CS237" s="133"/>
      <c r="CT237" s="133"/>
      <c r="CU237" s="135"/>
      <c r="CV237" s="280"/>
      <c r="CW237" s="135"/>
      <c r="CX237" s="122"/>
      <c r="CY237" s="129"/>
      <c r="CZ237" s="214"/>
      <c r="DA237" s="129"/>
      <c r="DB237" s="122"/>
      <c r="DC237" s="129"/>
      <c r="DD237" s="122"/>
      <c r="DE237" s="129"/>
      <c r="DF237" s="133"/>
      <c r="DG237" s="122"/>
      <c r="DH237" s="129"/>
      <c r="DI237" s="133"/>
      <c r="DJ237" s="122"/>
      <c r="DK237" s="123"/>
      <c r="DL237" s="214"/>
      <c r="DM237" s="134"/>
      <c r="DN237" s="305"/>
      <c r="DO237" s="134"/>
      <c r="DP237" s="122"/>
      <c r="DQ237" s="129"/>
      <c r="DR237" s="122"/>
      <c r="DS237" s="129"/>
      <c r="DT237" s="122"/>
      <c r="DU237" s="129"/>
      <c r="DV237" s="122"/>
      <c r="DW237" s="124"/>
    </row>
    <row r="238" spans="1:127" outlineLevel="2">
      <c r="A238" s="133"/>
      <c r="B238" s="441">
        <v>1.2083333333333399</v>
      </c>
      <c r="C238" s="127"/>
      <c r="D238" s="123"/>
      <c r="E238" s="123"/>
      <c r="F238" s="123"/>
      <c r="G238" s="124"/>
      <c r="H238" s="122"/>
      <c r="I238" s="123"/>
      <c r="J238" s="123"/>
      <c r="K238" s="128"/>
      <c r="L238" s="123"/>
      <c r="M238" s="123"/>
      <c r="N238" s="123"/>
      <c r="O238" s="123"/>
      <c r="P238" s="123"/>
      <c r="Q238" s="123"/>
      <c r="R238" s="129"/>
      <c r="S238" s="125"/>
      <c r="T238" s="122"/>
      <c r="U238" s="123"/>
      <c r="V238" s="126"/>
      <c r="W238" s="123"/>
      <c r="X238" s="128"/>
      <c r="Y238" s="123"/>
      <c r="Z238" s="123"/>
      <c r="AA238" s="123"/>
      <c r="AB238" s="124"/>
      <c r="AC238" s="127"/>
      <c r="AD238" s="201"/>
      <c r="AE238" s="201"/>
      <c r="AF238" s="201"/>
      <c r="AG238" s="201"/>
      <c r="AH238" s="201"/>
      <c r="AI238" s="234"/>
      <c r="AJ238" s="123"/>
      <c r="AK238" s="123"/>
      <c r="AL238" s="123"/>
      <c r="AM238" s="123"/>
      <c r="AN238" s="129"/>
      <c r="AO238" s="124"/>
      <c r="AP238" s="122"/>
      <c r="AQ238" s="127"/>
      <c r="AR238" s="123"/>
      <c r="AS238" s="123"/>
      <c r="AT238" s="123"/>
      <c r="AU238" s="123"/>
      <c r="AV238" s="251"/>
      <c r="AW238" s="123"/>
      <c r="AX238" s="123"/>
      <c r="AY238" s="129"/>
      <c r="AZ238" s="122"/>
      <c r="BA238" s="129"/>
      <c r="BB238" s="130"/>
      <c r="BC238" s="131"/>
      <c r="BD238" s="130"/>
      <c r="BE238" s="132"/>
      <c r="BF238" s="132"/>
      <c r="BG238" s="123"/>
      <c r="BH238" s="124"/>
      <c r="BI238" s="122"/>
      <c r="BJ238" s="123"/>
      <c r="BK238" s="123"/>
      <c r="BL238" s="123"/>
      <c r="BM238" s="129"/>
      <c r="BN238" s="122"/>
      <c r="BO238" s="123"/>
      <c r="BP238" s="129"/>
      <c r="BQ238" s="122"/>
      <c r="BR238" s="123"/>
      <c r="BS238" s="129"/>
      <c r="BT238" s="135"/>
      <c r="BU238" s="280"/>
      <c r="BV238" s="246"/>
      <c r="BW238" s="246"/>
      <c r="BX238" s="133"/>
      <c r="BY238" s="133"/>
      <c r="BZ238" s="122"/>
      <c r="CA238" s="123"/>
      <c r="CB238" s="123"/>
      <c r="CC238" s="124"/>
      <c r="CD238" s="127"/>
      <c r="CE238" s="127"/>
      <c r="CF238" s="123"/>
      <c r="CG238" s="123"/>
      <c r="CH238" s="123"/>
      <c r="CI238" s="123"/>
      <c r="CJ238" s="134"/>
      <c r="CK238" s="122"/>
      <c r="CL238" s="127"/>
      <c r="CM238" s="123"/>
      <c r="CN238" s="129"/>
      <c r="CO238" s="129"/>
      <c r="CP238" s="129"/>
      <c r="CQ238" s="134"/>
      <c r="CR238" s="133"/>
      <c r="CS238" s="133"/>
      <c r="CT238" s="133"/>
      <c r="CU238" s="135"/>
      <c r="CV238" s="280"/>
      <c r="CW238" s="135"/>
      <c r="CX238" s="122"/>
      <c r="CY238" s="129"/>
      <c r="CZ238" s="214"/>
      <c r="DA238" s="129"/>
      <c r="DB238" s="122"/>
      <c r="DC238" s="129"/>
      <c r="DD238" s="122"/>
      <c r="DE238" s="129"/>
      <c r="DF238" s="133"/>
      <c r="DG238" s="122"/>
      <c r="DH238" s="129"/>
      <c r="DI238" s="133"/>
      <c r="DJ238" s="122"/>
      <c r="DK238" s="123"/>
      <c r="DL238" s="214"/>
      <c r="DM238" s="134"/>
      <c r="DN238" s="305"/>
      <c r="DO238" s="134"/>
      <c r="DP238" s="122"/>
      <c r="DQ238" s="129"/>
      <c r="DR238" s="122"/>
      <c r="DS238" s="129"/>
      <c r="DT238" s="122"/>
      <c r="DU238" s="129"/>
      <c r="DV238" s="122"/>
      <c r="DW238" s="124"/>
    </row>
    <row r="239" spans="1:127" outlineLevel="2">
      <c r="A239" s="133"/>
      <c r="B239" s="441">
        <v>1.21875</v>
      </c>
      <c r="C239" s="127"/>
      <c r="D239" s="123"/>
      <c r="E239" s="123"/>
      <c r="F239" s="123"/>
      <c r="G239" s="124"/>
      <c r="H239" s="122"/>
      <c r="I239" s="123"/>
      <c r="J239" s="123"/>
      <c r="K239" s="128"/>
      <c r="L239" s="123"/>
      <c r="M239" s="123"/>
      <c r="N239" s="123"/>
      <c r="O239" s="123"/>
      <c r="P239" s="123"/>
      <c r="Q239" s="123"/>
      <c r="R239" s="129"/>
      <c r="S239" s="125"/>
      <c r="T239" s="122"/>
      <c r="U239" s="123"/>
      <c r="V239" s="126"/>
      <c r="W239" s="123"/>
      <c r="X239" s="128"/>
      <c r="Y239" s="123"/>
      <c r="Z239" s="123"/>
      <c r="AA239" s="123"/>
      <c r="AB239" s="124"/>
      <c r="AC239" s="127"/>
      <c r="AD239" s="201"/>
      <c r="AE239" s="201"/>
      <c r="AF239" s="201"/>
      <c r="AG239" s="201"/>
      <c r="AH239" s="201"/>
      <c r="AI239" s="234"/>
      <c r="AJ239" s="123"/>
      <c r="AK239" s="123"/>
      <c r="AL239" s="123"/>
      <c r="AM239" s="123"/>
      <c r="AN239" s="129"/>
      <c r="AO239" s="124"/>
      <c r="AP239" s="122"/>
      <c r="AQ239" s="127"/>
      <c r="AR239" s="123"/>
      <c r="AS239" s="123"/>
      <c r="AT239" s="123"/>
      <c r="AU239" s="123"/>
      <c r="AV239" s="251"/>
      <c r="AW239" s="123"/>
      <c r="AX239" s="123"/>
      <c r="AY239" s="129"/>
      <c r="AZ239" s="122"/>
      <c r="BA239" s="129"/>
      <c r="BB239" s="130"/>
      <c r="BC239" s="131"/>
      <c r="BD239" s="130"/>
      <c r="BE239" s="132"/>
      <c r="BF239" s="132"/>
      <c r="BG239" s="123"/>
      <c r="BH239" s="124"/>
      <c r="BI239" s="122"/>
      <c r="BJ239" s="123"/>
      <c r="BK239" s="123"/>
      <c r="BL239" s="123"/>
      <c r="BM239" s="129"/>
      <c r="BN239" s="122"/>
      <c r="BO239" s="123"/>
      <c r="BP239" s="129"/>
      <c r="BQ239" s="122"/>
      <c r="BR239" s="123"/>
      <c r="BS239" s="129"/>
      <c r="BT239" s="135"/>
      <c r="BU239" s="280"/>
      <c r="BV239" s="246"/>
      <c r="BW239" s="246"/>
      <c r="BX239" s="133"/>
      <c r="BY239" s="133"/>
      <c r="BZ239" s="122"/>
      <c r="CA239" s="123"/>
      <c r="CB239" s="123"/>
      <c r="CC239" s="124"/>
      <c r="CD239" s="127"/>
      <c r="CE239" s="127"/>
      <c r="CF239" s="123"/>
      <c r="CG239" s="123"/>
      <c r="CH239" s="123"/>
      <c r="CI239" s="123"/>
      <c r="CJ239" s="134"/>
      <c r="CK239" s="122"/>
      <c r="CL239" s="127"/>
      <c r="CM239" s="123"/>
      <c r="CN239" s="129"/>
      <c r="CO239" s="129"/>
      <c r="CP239" s="129"/>
      <c r="CQ239" s="134"/>
      <c r="CR239" s="133"/>
      <c r="CS239" s="133"/>
      <c r="CT239" s="133"/>
      <c r="CU239" s="135"/>
      <c r="CV239" s="280"/>
      <c r="CW239" s="135"/>
      <c r="CX239" s="122"/>
      <c r="CY239" s="129"/>
      <c r="CZ239" s="214"/>
      <c r="DA239" s="129"/>
      <c r="DB239" s="122"/>
      <c r="DC239" s="129"/>
      <c r="DD239" s="122"/>
      <c r="DE239" s="129"/>
      <c r="DF239" s="133"/>
      <c r="DG239" s="122"/>
      <c r="DH239" s="129"/>
      <c r="DI239" s="133"/>
      <c r="DJ239" s="122"/>
      <c r="DK239" s="123"/>
      <c r="DL239" s="214"/>
      <c r="DM239" s="134"/>
      <c r="DN239" s="305"/>
      <c r="DO239" s="134"/>
      <c r="DP239" s="122"/>
      <c r="DQ239" s="129"/>
      <c r="DR239" s="122"/>
      <c r="DS239" s="129"/>
      <c r="DT239" s="122"/>
      <c r="DU239" s="129"/>
      <c r="DV239" s="122"/>
      <c r="DW239" s="124"/>
    </row>
    <row r="240" spans="1:127" outlineLevel="2">
      <c r="A240" s="133"/>
      <c r="B240" s="441">
        <v>1.2291666666666701</v>
      </c>
      <c r="C240" s="127"/>
      <c r="D240" s="123"/>
      <c r="E240" s="123"/>
      <c r="F240" s="123"/>
      <c r="G240" s="124"/>
      <c r="H240" s="122"/>
      <c r="I240" s="123"/>
      <c r="J240" s="123"/>
      <c r="K240" s="128"/>
      <c r="L240" s="123"/>
      <c r="M240" s="123"/>
      <c r="N240" s="123"/>
      <c r="O240" s="123"/>
      <c r="P240" s="123"/>
      <c r="Q240" s="123"/>
      <c r="R240" s="129"/>
      <c r="S240" s="125"/>
      <c r="T240" s="122"/>
      <c r="U240" s="123"/>
      <c r="V240" s="126"/>
      <c r="W240" s="123"/>
      <c r="X240" s="128"/>
      <c r="Y240" s="123"/>
      <c r="Z240" s="123"/>
      <c r="AA240" s="123"/>
      <c r="AB240" s="124"/>
      <c r="AC240" s="127"/>
      <c r="AD240" s="201"/>
      <c r="AE240" s="201"/>
      <c r="AF240" s="201"/>
      <c r="AG240" s="201"/>
      <c r="AH240" s="201"/>
      <c r="AI240" s="234"/>
      <c r="AJ240" s="123"/>
      <c r="AK240" s="123"/>
      <c r="AL240" s="123"/>
      <c r="AM240" s="123"/>
      <c r="AN240" s="129"/>
      <c r="AO240" s="124"/>
      <c r="AP240" s="122"/>
      <c r="AQ240" s="127"/>
      <c r="AR240" s="123"/>
      <c r="AS240" s="123"/>
      <c r="AT240" s="123"/>
      <c r="AU240" s="123"/>
      <c r="AV240" s="251"/>
      <c r="AW240" s="123"/>
      <c r="AX240" s="123"/>
      <c r="AY240" s="129"/>
      <c r="AZ240" s="122"/>
      <c r="BA240" s="129"/>
      <c r="BB240" s="130"/>
      <c r="BC240" s="131"/>
      <c r="BD240" s="130"/>
      <c r="BE240" s="132"/>
      <c r="BF240" s="132"/>
      <c r="BG240" s="123"/>
      <c r="BH240" s="124"/>
      <c r="BI240" s="122"/>
      <c r="BJ240" s="123"/>
      <c r="BK240" s="123"/>
      <c r="BL240" s="123"/>
      <c r="BM240" s="129"/>
      <c r="BN240" s="122"/>
      <c r="BO240" s="123"/>
      <c r="BP240" s="129"/>
      <c r="BQ240" s="122"/>
      <c r="BR240" s="123"/>
      <c r="BS240" s="129"/>
      <c r="BT240" s="135"/>
      <c r="BU240" s="280"/>
      <c r="BV240" s="246"/>
      <c r="BW240" s="246"/>
      <c r="BX240" s="133"/>
      <c r="BY240" s="133"/>
      <c r="BZ240" s="122"/>
      <c r="CA240" s="123"/>
      <c r="CB240" s="123"/>
      <c r="CC240" s="124"/>
      <c r="CD240" s="127"/>
      <c r="CE240" s="127"/>
      <c r="CF240" s="123"/>
      <c r="CG240" s="123"/>
      <c r="CH240" s="123"/>
      <c r="CI240" s="123"/>
      <c r="CJ240" s="134"/>
      <c r="CK240" s="122"/>
      <c r="CL240" s="127"/>
      <c r="CM240" s="123"/>
      <c r="CN240" s="129"/>
      <c r="CO240" s="129"/>
      <c r="CP240" s="129"/>
      <c r="CQ240" s="134"/>
      <c r="CR240" s="133"/>
      <c r="CS240" s="133"/>
      <c r="CT240" s="133"/>
      <c r="CU240" s="135"/>
      <c r="CV240" s="280"/>
      <c r="CW240" s="135"/>
      <c r="CX240" s="122"/>
      <c r="CY240" s="129"/>
      <c r="CZ240" s="214"/>
      <c r="DA240" s="129"/>
      <c r="DB240" s="122"/>
      <c r="DC240" s="129"/>
      <c r="DD240" s="122"/>
      <c r="DE240" s="129"/>
      <c r="DF240" s="133"/>
      <c r="DG240" s="122"/>
      <c r="DH240" s="129"/>
      <c r="DI240" s="133"/>
      <c r="DJ240" s="122"/>
      <c r="DK240" s="123"/>
      <c r="DL240" s="214"/>
      <c r="DM240" s="134"/>
      <c r="DN240" s="305"/>
      <c r="DO240" s="134"/>
      <c r="DP240" s="122"/>
      <c r="DQ240" s="129"/>
      <c r="DR240" s="122"/>
      <c r="DS240" s="129"/>
      <c r="DT240" s="122"/>
      <c r="DU240" s="129"/>
      <c r="DV240" s="122"/>
      <c r="DW240" s="124"/>
    </row>
    <row r="241" spans="1:127" outlineLevel="2">
      <c r="A241" s="133"/>
      <c r="B241" s="441">
        <v>1.2395833333333399</v>
      </c>
      <c r="C241" s="127"/>
      <c r="D241" s="123"/>
      <c r="E241" s="123"/>
      <c r="F241" s="123"/>
      <c r="G241" s="124"/>
      <c r="H241" s="122"/>
      <c r="I241" s="123"/>
      <c r="J241" s="123"/>
      <c r="K241" s="128"/>
      <c r="L241" s="123"/>
      <c r="M241" s="123"/>
      <c r="N241" s="123"/>
      <c r="O241" s="123"/>
      <c r="P241" s="123"/>
      <c r="Q241" s="123"/>
      <c r="R241" s="129"/>
      <c r="S241" s="125"/>
      <c r="T241" s="122"/>
      <c r="U241" s="123"/>
      <c r="V241" s="126"/>
      <c r="W241" s="123"/>
      <c r="X241" s="128"/>
      <c r="Y241" s="123"/>
      <c r="Z241" s="123"/>
      <c r="AA241" s="123"/>
      <c r="AB241" s="124"/>
      <c r="AC241" s="127"/>
      <c r="AD241" s="201"/>
      <c r="AE241" s="201"/>
      <c r="AF241" s="201"/>
      <c r="AG241" s="201"/>
      <c r="AH241" s="201"/>
      <c r="AI241" s="234"/>
      <c r="AJ241" s="123"/>
      <c r="AK241" s="123"/>
      <c r="AL241" s="123"/>
      <c r="AM241" s="123"/>
      <c r="AN241" s="129"/>
      <c r="AO241" s="124"/>
      <c r="AP241" s="122"/>
      <c r="AQ241" s="127"/>
      <c r="AR241" s="123"/>
      <c r="AS241" s="123"/>
      <c r="AT241" s="123"/>
      <c r="AU241" s="123"/>
      <c r="AV241" s="251"/>
      <c r="AW241" s="123"/>
      <c r="AX241" s="123"/>
      <c r="AY241" s="129"/>
      <c r="AZ241" s="122"/>
      <c r="BA241" s="129"/>
      <c r="BB241" s="130"/>
      <c r="BC241" s="131"/>
      <c r="BD241" s="130"/>
      <c r="BE241" s="132"/>
      <c r="BF241" s="132"/>
      <c r="BG241" s="123"/>
      <c r="BH241" s="124"/>
      <c r="BI241" s="122"/>
      <c r="BJ241" s="123"/>
      <c r="BK241" s="123"/>
      <c r="BL241" s="123"/>
      <c r="BM241" s="129"/>
      <c r="BN241" s="122"/>
      <c r="BO241" s="123"/>
      <c r="BP241" s="129"/>
      <c r="BQ241" s="122"/>
      <c r="BR241" s="123"/>
      <c r="BS241" s="129"/>
      <c r="BT241" s="135"/>
      <c r="BU241" s="280"/>
      <c r="BV241" s="246"/>
      <c r="BW241" s="246"/>
      <c r="BX241" s="133"/>
      <c r="BY241" s="133"/>
      <c r="BZ241" s="122"/>
      <c r="CA241" s="123"/>
      <c r="CB241" s="123"/>
      <c r="CC241" s="124"/>
      <c r="CD241" s="127"/>
      <c r="CE241" s="127"/>
      <c r="CF241" s="123"/>
      <c r="CG241" s="123"/>
      <c r="CH241" s="123"/>
      <c r="CI241" s="123"/>
      <c r="CJ241" s="134"/>
      <c r="CK241" s="122"/>
      <c r="CL241" s="127"/>
      <c r="CM241" s="123"/>
      <c r="CN241" s="129"/>
      <c r="CO241" s="129"/>
      <c r="CP241" s="129"/>
      <c r="CQ241" s="134"/>
      <c r="CR241" s="133"/>
      <c r="CS241" s="133"/>
      <c r="CT241" s="133"/>
      <c r="CU241" s="135"/>
      <c r="CV241" s="280"/>
      <c r="CW241" s="135"/>
      <c r="CX241" s="122"/>
      <c r="CY241" s="129"/>
      <c r="CZ241" s="214"/>
      <c r="DA241" s="129"/>
      <c r="DB241" s="122"/>
      <c r="DC241" s="129"/>
      <c r="DD241" s="122"/>
      <c r="DE241" s="129"/>
      <c r="DF241" s="133"/>
      <c r="DG241" s="122"/>
      <c r="DH241" s="129"/>
      <c r="DI241" s="133"/>
      <c r="DJ241" s="122"/>
      <c r="DK241" s="123"/>
      <c r="DL241" s="214"/>
      <c r="DM241" s="134"/>
      <c r="DN241" s="305"/>
      <c r="DO241" s="134"/>
      <c r="DP241" s="122"/>
      <c r="DQ241" s="129"/>
      <c r="DR241" s="122"/>
      <c r="DS241" s="129"/>
      <c r="DT241" s="122"/>
      <c r="DU241" s="129"/>
      <c r="DV241" s="122"/>
      <c r="DW241" s="124"/>
    </row>
    <row r="242" spans="1:127" outlineLevel="2">
      <c r="A242" s="133"/>
      <c r="B242" s="441">
        <v>1.25</v>
      </c>
      <c r="C242" s="127"/>
      <c r="D242" s="123"/>
      <c r="E242" s="123"/>
      <c r="F242" s="123"/>
      <c r="G242" s="124"/>
      <c r="H242" s="122"/>
      <c r="I242" s="123"/>
      <c r="J242" s="123"/>
      <c r="K242" s="128"/>
      <c r="L242" s="123"/>
      <c r="M242" s="123"/>
      <c r="N242" s="123"/>
      <c r="O242" s="123"/>
      <c r="P242" s="123"/>
      <c r="Q242" s="123"/>
      <c r="R242" s="129"/>
      <c r="S242" s="125"/>
      <c r="T242" s="122"/>
      <c r="U242" s="123"/>
      <c r="V242" s="126"/>
      <c r="W242" s="123"/>
      <c r="X242" s="128"/>
      <c r="Y242" s="123"/>
      <c r="Z242" s="123"/>
      <c r="AA242" s="123"/>
      <c r="AB242" s="124"/>
      <c r="AC242" s="127"/>
      <c r="AD242" s="201"/>
      <c r="AE242" s="201"/>
      <c r="AF242" s="201"/>
      <c r="AG242" s="201"/>
      <c r="AH242" s="201"/>
      <c r="AI242" s="234"/>
      <c r="AJ242" s="123"/>
      <c r="AK242" s="123"/>
      <c r="AL242" s="123"/>
      <c r="AM242" s="123"/>
      <c r="AN242" s="129"/>
      <c r="AO242" s="124"/>
      <c r="AP242" s="122"/>
      <c r="AQ242" s="127"/>
      <c r="AR242" s="123"/>
      <c r="AS242" s="123"/>
      <c r="AT242" s="123"/>
      <c r="AU242" s="123"/>
      <c r="AV242" s="251"/>
      <c r="AW242" s="123"/>
      <c r="AX242" s="123"/>
      <c r="AY242" s="129"/>
      <c r="AZ242" s="122"/>
      <c r="BA242" s="129"/>
      <c r="BB242" s="130"/>
      <c r="BC242" s="131"/>
      <c r="BD242" s="130"/>
      <c r="BE242" s="132"/>
      <c r="BF242" s="132"/>
      <c r="BG242" s="123"/>
      <c r="BH242" s="124"/>
      <c r="BI242" s="122"/>
      <c r="BJ242" s="123"/>
      <c r="BK242" s="123"/>
      <c r="BL242" s="123"/>
      <c r="BM242" s="129"/>
      <c r="BN242" s="122"/>
      <c r="BO242" s="123"/>
      <c r="BP242" s="129"/>
      <c r="BQ242" s="122"/>
      <c r="BR242" s="123"/>
      <c r="BS242" s="129"/>
      <c r="BT242" s="135"/>
      <c r="BU242" s="280"/>
      <c r="BV242" s="246"/>
      <c r="BW242" s="246"/>
      <c r="BX242" s="133"/>
      <c r="BY242" s="133"/>
      <c r="BZ242" s="122"/>
      <c r="CA242" s="123"/>
      <c r="CB242" s="123"/>
      <c r="CC242" s="124"/>
      <c r="CD242" s="127"/>
      <c r="CE242" s="127"/>
      <c r="CF242" s="123"/>
      <c r="CG242" s="123"/>
      <c r="CH242" s="123"/>
      <c r="CI242" s="123"/>
      <c r="CJ242" s="134"/>
      <c r="CK242" s="122"/>
      <c r="CL242" s="127"/>
      <c r="CM242" s="123"/>
      <c r="CN242" s="129"/>
      <c r="CO242" s="129"/>
      <c r="CP242" s="129"/>
      <c r="CQ242" s="134"/>
      <c r="CR242" s="133"/>
      <c r="CS242" s="133"/>
      <c r="CT242" s="133"/>
      <c r="CU242" s="135"/>
      <c r="CV242" s="280"/>
      <c r="CW242" s="135"/>
      <c r="CX242" s="122"/>
      <c r="CY242" s="129"/>
      <c r="CZ242" s="214"/>
      <c r="DA242" s="129"/>
      <c r="DB242" s="122"/>
      <c r="DC242" s="129"/>
      <c r="DD242" s="122"/>
      <c r="DE242" s="129"/>
      <c r="DF242" s="133"/>
      <c r="DG242" s="122"/>
      <c r="DH242" s="129"/>
      <c r="DI242" s="133"/>
      <c r="DJ242" s="122"/>
      <c r="DK242" s="123"/>
      <c r="DL242" s="214"/>
      <c r="DM242" s="134"/>
      <c r="DN242" s="305"/>
      <c r="DO242" s="134"/>
      <c r="DP242" s="122"/>
      <c r="DQ242" s="129"/>
      <c r="DR242" s="122"/>
      <c r="DS242" s="129"/>
      <c r="DT242" s="122"/>
      <c r="DU242" s="129"/>
      <c r="DV242" s="122"/>
      <c r="DW242" s="124"/>
    </row>
    <row r="243" spans="1:127" outlineLevel="2">
      <c r="A243" s="133"/>
      <c r="B243" s="441">
        <v>1.2604166666666701</v>
      </c>
      <c r="C243" s="127"/>
      <c r="D243" s="123"/>
      <c r="E243" s="123"/>
      <c r="F243" s="123"/>
      <c r="G243" s="124"/>
      <c r="H243" s="122"/>
      <c r="I243" s="123"/>
      <c r="J243" s="123"/>
      <c r="K243" s="128"/>
      <c r="L243" s="123"/>
      <c r="M243" s="123"/>
      <c r="N243" s="123"/>
      <c r="O243" s="123"/>
      <c r="P243" s="123"/>
      <c r="Q243" s="123"/>
      <c r="R243" s="129"/>
      <c r="S243" s="125"/>
      <c r="T243" s="122"/>
      <c r="U243" s="123"/>
      <c r="V243" s="126"/>
      <c r="W243" s="123"/>
      <c r="X243" s="128"/>
      <c r="Y243" s="123"/>
      <c r="Z243" s="123"/>
      <c r="AA243" s="123"/>
      <c r="AB243" s="124"/>
      <c r="AC243" s="127"/>
      <c r="AD243" s="201"/>
      <c r="AE243" s="201"/>
      <c r="AF243" s="201"/>
      <c r="AG243" s="201"/>
      <c r="AH243" s="201"/>
      <c r="AI243" s="234"/>
      <c r="AJ243" s="123"/>
      <c r="AK243" s="123"/>
      <c r="AL243" s="123"/>
      <c r="AM243" s="123"/>
      <c r="AN243" s="129"/>
      <c r="AO243" s="124"/>
      <c r="AP243" s="122"/>
      <c r="AQ243" s="127"/>
      <c r="AR243" s="123"/>
      <c r="AS243" s="123"/>
      <c r="AT243" s="123"/>
      <c r="AU243" s="123"/>
      <c r="AV243" s="251"/>
      <c r="AW243" s="123"/>
      <c r="AX243" s="123"/>
      <c r="AY243" s="129"/>
      <c r="AZ243" s="122"/>
      <c r="BA243" s="129"/>
      <c r="BB243" s="130"/>
      <c r="BC243" s="131"/>
      <c r="BD243" s="130"/>
      <c r="BE243" s="132"/>
      <c r="BF243" s="132"/>
      <c r="BG243" s="123"/>
      <c r="BH243" s="124"/>
      <c r="BI243" s="122"/>
      <c r="BJ243" s="123"/>
      <c r="BK243" s="123"/>
      <c r="BL243" s="123"/>
      <c r="BM243" s="129"/>
      <c r="BN243" s="122"/>
      <c r="BO243" s="123"/>
      <c r="BP243" s="129"/>
      <c r="BQ243" s="122"/>
      <c r="BR243" s="123"/>
      <c r="BS243" s="129"/>
      <c r="BT243" s="135"/>
      <c r="BU243" s="280"/>
      <c r="BV243" s="246"/>
      <c r="BW243" s="246"/>
      <c r="BX243" s="133"/>
      <c r="BY243" s="133"/>
      <c r="BZ243" s="122"/>
      <c r="CA243" s="123"/>
      <c r="CB243" s="123"/>
      <c r="CC243" s="124"/>
      <c r="CD243" s="127"/>
      <c r="CE243" s="127"/>
      <c r="CF243" s="123"/>
      <c r="CG243" s="123"/>
      <c r="CH243" s="123"/>
      <c r="CI243" s="123"/>
      <c r="CJ243" s="134"/>
      <c r="CK243" s="122"/>
      <c r="CL243" s="127"/>
      <c r="CM243" s="123"/>
      <c r="CN243" s="129"/>
      <c r="CO243" s="129"/>
      <c r="CP243" s="129"/>
      <c r="CQ243" s="134"/>
      <c r="CR243" s="133"/>
      <c r="CS243" s="133"/>
      <c r="CT243" s="133"/>
      <c r="CU243" s="135"/>
      <c r="CV243" s="280"/>
      <c r="CW243" s="135"/>
      <c r="CX243" s="122"/>
      <c r="CY243" s="129"/>
      <c r="CZ243" s="214"/>
      <c r="DA243" s="129"/>
      <c r="DB243" s="122"/>
      <c r="DC243" s="129"/>
      <c r="DD243" s="122"/>
      <c r="DE243" s="129"/>
      <c r="DF243" s="133"/>
      <c r="DG243" s="122"/>
      <c r="DH243" s="129"/>
      <c r="DI243" s="133"/>
      <c r="DJ243" s="122"/>
      <c r="DK243" s="123"/>
      <c r="DL243" s="214"/>
      <c r="DM243" s="134"/>
      <c r="DN243" s="305"/>
      <c r="DO243" s="134"/>
      <c r="DP243" s="122"/>
      <c r="DQ243" s="129"/>
      <c r="DR243" s="122"/>
      <c r="DS243" s="129"/>
      <c r="DT243" s="122"/>
      <c r="DU243" s="129"/>
      <c r="DV243" s="122"/>
      <c r="DW243" s="124"/>
    </row>
    <row r="244" spans="1:127" outlineLevel="2">
      <c r="A244" s="133"/>
      <c r="B244" s="441">
        <v>1.2708333333333399</v>
      </c>
      <c r="C244" s="127"/>
      <c r="D244" s="123"/>
      <c r="E244" s="123"/>
      <c r="F244" s="123"/>
      <c r="G244" s="124"/>
      <c r="H244" s="122"/>
      <c r="I244" s="123"/>
      <c r="J244" s="123"/>
      <c r="K244" s="128"/>
      <c r="L244" s="123"/>
      <c r="M244" s="123"/>
      <c r="N244" s="123"/>
      <c r="O244" s="123"/>
      <c r="P244" s="123"/>
      <c r="Q244" s="123"/>
      <c r="R244" s="129"/>
      <c r="S244" s="125"/>
      <c r="T244" s="122"/>
      <c r="U244" s="123"/>
      <c r="V244" s="126"/>
      <c r="W244" s="123"/>
      <c r="X244" s="128"/>
      <c r="Y244" s="123"/>
      <c r="Z244" s="123"/>
      <c r="AA244" s="123"/>
      <c r="AB244" s="124"/>
      <c r="AC244" s="127"/>
      <c r="AD244" s="201"/>
      <c r="AE244" s="201"/>
      <c r="AF244" s="201"/>
      <c r="AG244" s="201"/>
      <c r="AH244" s="201"/>
      <c r="AI244" s="234"/>
      <c r="AJ244" s="123"/>
      <c r="AK244" s="123"/>
      <c r="AL244" s="123"/>
      <c r="AM244" s="123"/>
      <c r="AN244" s="129"/>
      <c r="AO244" s="124"/>
      <c r="AP244" s="122"/>
      <c r="AQ244" s="127"/>
      <c r="AR244" s="123"/>
      <c r="AS244" s="123"/>
      <c r="AT244" s="123"/>
      <c r="AU244" s="123"/>
      <c r="AV244" s="251"/>
      <c r="AW244" s="123"/>
      <c r="AX244" s="123"/>
      <c r="AY244" s="129"/>
      <c r="AZ244" s="122"/>
      <c r="BA244" s="129"/>
      <c r="BB244" s="130"/>
      <c r="BC244" s="131"/>
      <c r="BD244" s="130"/>
      <c r="BE244" s="132"/>
      <c r="BF244" s="132"/>
      <c r="BG244" s="123"/>
      <c r="BH244" s="124"/>
      <c r="BI244" s="122"/>
      <c r="BJ244" s="123"/>
      <c r="BK244" s="123"/>
      <c r="BL244" s="123"/>
      <c r="BM244" s="129"/>
      <c r="BN244" s="122"/>
      <c r="BO244" s="123"/>
      <c r="BP244" s="129"/>
      <c r="BQ244" s="122"/>
      <c r="BR244" s="123"/>
      <c r="BS244" s="129"/>
      <c r="BT244" s="135"/>
      <c r="BU244" s="280"/>
      <c r="BV244" s="246"/>
      <c r="BW244" s="246"/>
      <c r="BX244" s="133"/>
      <c r="BY244" s="133"/>
      <c r="BZ244" s="122"/>
      <c r="CA244" s="123"/>
      <c r="CB244" s="123"/>
      <c r="CC244" s="124"/>
      <c r="CD244" s="127"/>
      <c r="CE244" s="127"/>
      <c r="CF244" s="123"/>
      <c r="CG244" s="123"/>
      <c r="CH244" s="123"/>
      <c r="CI244" s="123"/>
      <c r="CJ244" s="134"/>
      <c r="CK244" s="122"/>
      <c r="CL244" s="127"/>
      <c r="CM244" s="123"/>
      <c r="CN244" s="129"/>
      <c r="CO244" s="129"/>
      <c r="CP244" s="129"/>
      <c r="CQ244" s="134"/>
      <c r="CR244" s="133"/>
      <c r="CS244" s="133"/>
      <c r="CT244" s="133"/>
      <c r="CU244" s="135"/>
      <c r="CV244" s="280"/>
      <c r="CW244" s="135"/>
      <c r="CX244" s="122"/>
      <c r="CY244" s="129"/>
      <c r="CZ244" s="214"/>
      <c r="DA244" s="129"/>
      <c r="DB244" s="122"/>
      <c r="DC244" s="129"/>
      <c r="DD244" s="122"/>
      <c r="DE244" s="129"/>
      <c r="DF244" s="133"/>
      <c r="DG244" s="122"/>
      <c r="DH244" s="129"/>
      <c r="DI244" s="133"/>
      <c r="DJ244" s="122"/>
      <c r="DK244" s="123"/>
      <c r="DL244" s="214"/>
      <c r="DM244" s="134"/>
      <c r="DN244" s="305"/>
      <c r="DO244" s="134"/>
      <c r="DP244" s="122"/>
      <c r="DQ244" s="129"/>
      <c r="DR244" s="122"/>
      <c r="DS244" s="129"/>
      <c r="DT244" s="122"/>
      <c r="DU244" s="129"/>
      <c r="DV244" s="122"/>
      <c r="DW244" s="124"/>
    </row>
    <row r="245" spans="1:127" outlineLevel="2">
      <c r="A245" s="133"/>
      <c r="B245" s="441">
        <v>1.28125</v>
      </c>
      <c r="C245" s="127"/>
      <c r="D245" s="123"/>
      <c r="E245" s="123"/>
      <c r="F245" s="123"/>
      <c r="G245" s="124"/>
      <c r="H245" s="122"/>
      <c r="I245" s="123"/>
      <c r="J245" s="123"/>
      <c r="K245" s="128"/>
      <c r="L245" s="123"/>
      <c r="M245" s="123"/>
      <c r="N245" s="123"/>
      <c r="O245" s="123"/>
      <c r="P245" s="123"/>
      <c r="Q245" s="123"/>
      <c r="R245" s="129"/>
      <c r="S245" s="125"/>
      <c r="T245" s="122"/>
      <c r="U245" s="123"/>
      <c r="V245" s="126"/>
      <c r="W245" s="123"/>
      <c r="X245" s="128"/>
      <c r="Y245" s="123"/>
      <c r="Z245" s="123"/>
      <c r="AA245" s="123"/>
      <c r="AB245" s="124"/>
      <c r="AC245" s="127"/>
      <c r="AD245" s="201"/>
      <c r="AE245" s="201"/>
      <c r="AF245" s="201"/>
      <c r="AG245" s="201"/>
      <c r="AH245" s="201"/>
      <c r="AI245" s="234"/>
      <c r="AJ245" s="123"/>
      <c r="AK245" s="123"/>
      <c r="AL245" s="123"/>
      <c r="AM245" s="123"/>
      <c r="AN245" s="129"/>
      <c r="AO245" s="124"/>
      <c r="AP245" s="122"/>
      <c r="AQ245" s="127"/>
      <c r="AR245" s="123"/>
      <c r="AS245" s="123"/>
      <c r="AT245" s="123"/>
      <c r="AU245" s="123"/>
      <c r="AV245" s="251"/>
      <c r="AW245" s="123"/>
      <c r="AX245" s="123"/>
      <c r="AY245" s="129"/>
      <c r="AZ245" s="122"/>
      <c r="BA245" s="129"/>
      <c r="BB245" s="130"/>
      <c r="BC245" s="131"/>
      <c r="BD245" s="130"/>
      <c r="BE245" s="132"/>
      <c r="BF245" s="132"/>
      <c r="BG245" s="123"/>
      <c r="BH245" s="124"/>
      <c r="BI245" s="122"/>
      <c r="BJ245" s="123"/>
      <c r="BK245" s="123"/>
      <c r="BL245" s="123"/>
      <c r="BM245" s="129"/>
      <c r="BN245" s="122"/>
      <c r="BO245" s="123"/>
      <c r="BP245" s="129"/>
      <c r="BQ245" s="122"/>
      <c r="BR245" s="123"/>
      <c r="BS245" s="129"/>
      <c r="BT245" s="135"/>
      <c r="BU245" s="280"/>
      <c r="BV245" s="246"/>
      <c r="BW245" s="246"/>
      <c r="BX245" s="133"/>
      <c r="BY245" s="133"/>
      <c r="BZ245" s="122"/>
      <c r="CA245" s="123"/>
      <c r="CB245" s="123"/>
      <c r="CC245" s="124"/>
      <c r="CD245" s="127"/>
      <c r="CE245" s="127"/>
      <c r="CF245" s="123"/>
      <c r="CG245" s="123"/>
      <c r="CH245" s="123"/>
      <c r="CI245" s="123"/>
      <c r="CJ245" s="134"/>
      <c r="CK245" s="122"/>
      <c r="CL245" s="127"/>
      <c r="CM245" s="123"/>
      <c r="CN245" s="129"/>
      <c r="CO245" s="129"/>
      <c r="CP245" s="129"/>
      <c r="CQ245" s="134"/>
      <c r="CR245" s="133"/>
      <c r="CS245" s="133"/>
      <c r="CT245" s="133"/>
      <c r="CU245" s="135"/>
      <c r="CV245" s="280"/>
      <c r="CW245" s="135"/>
      <c r="CX245" s="122"/>
      <c r="CY245" s="129"/>
      <c r="CZ245" s="214"/>
      <c r="DA245" s="129"/>
      <c r="DB245" s="122"/>
      <c r="DC245" s="129"/>
      <c r="DD245" s="122"/>
      <c r="DE245" s="129"/>
      <c r="DF245" s="133"/>
      <c r="DG245" s="122"/>
      <c r="DH245" s="129"/>
      <c r="DI245" s="133"/>
      <c r="DJ245" s="122"/>
      <c r="DK245" s="123"/>
      <c r="DL245" s="214"/>
      <c r="DM245" s="134"/>
      <c r="DN245" s="305"/>
      <c r="DO245" s="134"/>
      <c r="DP245" s="122"/>
      <c r="DQ245" s="129"/>
      <c r="DR245" s="122"/>
      <c r="DS245" s="129"/>
      <c r="DT245" s="122"/>
      <c r="DU245" s="129"/>
      <c r="DV245" s="122"/>
      <c r="DW245" s="124"/>
    </row>
    <row r="246" spans="1:127" outlineLevel="2">
      <c r="A246" s="133"/>
      <c r="B246" s="441">
        <v>1.2916666666666701</v>
      </c>
      <c r="C246" s="127"/>
      <c r="D246" s="123"/>
      <c r="E246" s="123"/>
      <c r="F246" s="123"/>
      <c r="G246" s="124"/>
      <c r="H246" s="122"/>
      <c r="I246" s="123"/>
      <c r="J246" s="123"/>
      <c r="K246" s="128"/>
      <c r="L246" s="123"/>
      <c r="M246" s="123"/>
      <c r="N246" s="123"/>
      <c r="O246" s="123"/>
      <c r="P246" s="123"/>
      <c r="Q246" s="123"/>
      <c r="R246" s="129"/>
      <c r="S246" s="125"/>
      <c r="T246" s="122"/>
      <c r="U246" s="123"/>
      <c r="V246" s="126"/>
      <c r="W246" s="123"/>
      <c r="X246" s="128"/>
      <c r="Y246" s="123"/>
      <c r="Z246" s="123"/>
      <c r="AA246" s="123"/>
      <c r="AB246" s="124"/>
      <c r="AC246" s="127"/>
      <c r="AD246" s="201"/>
      <c r="AE246" s="201"/>
      <c r="AF246" s="201"/>
      <c r="AG246" s="201"/>
      <c r="AH246" s="201"/>
      <c r="AI246" s="234"/>
      <c r="AJ246" s="123"/>
      <c r="AK246" s="123"/>
      <c r="AL246" s="123"/>
      <c r="AM246" s="123"/>
      <c r="AN246" s="129"/>
      <c r="AO246" s="124"/>
      <c r="AP246" s="122"/>
      <c r="AQ246" s="127"/>
      <c r="AR246" s="123"/>
      <c r="AS246" s="123"/>
      <c r="AT246" s="123"/>
      <c r="AU246" s="123"/>
      <c r="AV246" s="251"/>
      <c r="AW246" s="123"/>
      <c r="AX246" s="123"/>
      <c r="AY246" s="129"/>
      <c r="AZ246" s="122"/>
      <c r="BA246" s="129"/>
      <c r="BB246" s="130"/>
      <c r="BC246" s="131"/>
      <c r="BD246" s="130"/>
      <c r="BE246" s="132"/>
      <c r="BF246" s="132"/>
      <c r="BG246" s="123"/>
      <c r="BH246" s="124"/>
      <c r="BI246" s="122"/>
      <c r="BJ246" s="123"/>
      <c r="BK246" s="123"/>
      <c r="BL246" s="123"/>
      <c r="BM246" s="129"/>
      <c r="BN246" s="122"/>
      <c r="BO246" s="123"/>
      <c r="BP246" s="129"/>
      <c r="BQ246" s="122"/>
      <c r="BR246" s="123"/>
      <c r="BS246" s="129"/>
      <c r="BT246" s="135"/>
      <c r="BU246" s="280"/>
      <c r="BV246" s="246"/>
      <c r="BW246" s="246"/>
      <c r="BX246" s="133"/>
      <c r="BY246" s="133"/>
      <c r="BZ246" s="122"/>
      <c r="CA246" s="123"/>
      <c r="CB246" s="123"/>
      <c r="CC246" s="124"/>
      <c r="CD246" s="127"/>
      <c r="CE246" s="127"/>
      <c r="CF246" s="123"/>
      <c r="CG246" s="123"/>
      <c r="CH246" s="123"/>
      <c r="CI246" s="123"/>
      <c r="CJ246" s="134"/>
      <c r="CK246" s="122"/>
      <c r="CL246" s="127"/>
      <c r="CM246" s="123"/>
      <c r="CN246" s="129"/>
      <c r="CO246" s="129"/>
      <c r="CP246" s="129"/>
      <c r="CQ246" s="134"/>
      <c r="CR246" s="133"/>
      <c r="CS246" s="133"/>
      <c r="CT246" s="133"/>
      <c r="CU246" s="135"/>
      <c r="CV246" s="280"/>
      <c r="CW246" s="135"/>
      <c r="CX246" s="122"/>
      <c r="CY246" s="129"/>
      <c r="CZ246" s="214"/>
      <c r="DA246" s="129"/>
      <c r="DB246" s="122"/>
      <c r="DC246" s="129"/>
      <c r="DD246" s="122"/>
      <c r="DE246" s="129"/>
      <c r="DF246" s="133"/>
      <c r="DG246" s="122"/>
      <c r="DH246" s="129"/>
      <c r="DI246" s="133"/>
      <c r="DJ246" s="122"/>
      <c r="DK246" s="123"/>
      <c r="DL246" s="214"/>
      <c r="DM246" s="134"/>
      <c r="DN246" s="305"/>
      <c r="DO246" s="134"/>
      <c r="DP246" s="122"/>
      <c r="DQ246" s="129"/>
      <c r="DR246" s="122"/>
      <c r="DS246" s="129"/>
      <c r="DT246" s="122"/>
      <c r="DU246" s="129"/>
      <c r="DV246" s="122"/>
      <c r="DW246" s="124"/>
    </row>
    <row r="247" spans="1:127" outlineLevel="2">
      <c r="A247" s="133"/>
      <c r="B247" s="441">
        <v>1.3020833333333399</v>
      </c>
      <c r="C247" s="127"/>
      <c r="D247" s="123"/>
      <c r="E247" s="123"/>
      <c r="F247" s="123"/>
      <c r="G247" s="124"/>
      <c r="H247" s="122"/>
      <c r="I247" s="123"/>
      <c r="J247" s="123"/>
      <c r="K247" s="128"/>
      <c r="L247" s="123"/>
      <c r="M247" s="123"/>
      <c r="N247" s="123"/>
      <c r="O247" s="123"/>
      <c r="P247" s="123"/>
      <c r="Q247" s="123"/>
      <c r="R247" s="129"/>
      <c r="S247" s="125"/>
      <c r="T247" s="122"/>
      <c r="U247" s="123"/>
      <c r="V247" s="126"/>
      <c r="W247" s="123"/>
      <c r="X247" s="128"/>
      <c r="Y247" s="123"/>
      <c r="Z247" s="123"/>
      <c r="AA247" s="123"/>
      <c r="AB247" s="124"/>
      <c r="AC247" s="127"/>
      <c r="AD247" s="201"/>
      <c r="AE247" s="201"/>
      <c r="AF247" s="201"/>
      <c r="AG247" s="201"/>
      <c r="AH247" s="201"/>
      <c r="AI247" s="234"/>
      <c r="AJ247" s="123"/>
      <c r="AK247" s="123"/>
      <c r="AL247" s="123"/>
      <c r="AM247" s="123"/>
      <c r="AN247" s="129"/>
      <c r="AO247" s="124"/>
      <c r="AP247" s="122"/>
      <c r="AQ247" s="127"/>
      <c r="AR247" s="123"/>
      <c r="AS247" s="123"/>
      <c r="AT247" s="123"/>
      <c r="AU247" s="123"/>
      <c r="AV247" s="251"/>
      <c r="AW247" s="123"/>
      <c r="AX247" s="123"/>
      <c r="AY247" s="129"/>
      <c r="AZ247" s="122"/>
      <c r="BA247" s="129"/>
      <c r="BB247" s="130"/>
      <c r="BC247" s="131"/>
      <c r="BD247" s="130"/>
      <c r="BE247" s="132"/>
      <c r="BF247" s="132"/>
      <c r="BG247" s="123"/>
      <c r="BH247" s="124"/>
      <c r="BI247" s="122"/>
      <c r="BJ247" s="123"/>
      <c r="BK247" s="123"/>
      <c r="BL247" s="123"/>
      <c r="BM247" s="129"/>
      <c r="BN247" s="122"/>
      <c r="BO247" s="123"/>
      <c r="BP247" s="129"/>
      <c r="BQ247" s="122"/>
      <c r="BR247" s="123"/>
      <c r="BS247" s="129"/>
      <c r="BT247" s="135"/>
      <c r="BU247" s="280"/>
      <c r="BV247" s="246"/>
      <c r="BW247" s="246"/>
      <c r="BX247" s="133"/>
      <c r="BY247" s="133"/>
      <c r="BZ247" s="122"/>
      <c r="CA247" s="123"/>
      <c r="CB247" s="123"/>
      <c r="CC247" s="124"/>
      <c r="CD247" s="127"/>
      <c r="CE247" s="127"/>
      <c r="CF247" s="123"/>
      <c r="CG247" s="123"/>
      <c r="CH247" s="123"/>
      <c r="CI247" s="123"/>
      <c r="CJ247" s="134"/>
      <c r="CK247" s="122"/>
      <c r="CL247" s="127"/>
      <c r="CM247" s="123"/>
      <c r="CN247" s="129"/>
      <c r="CO247" s="129"/>
      <c r="CP247" s="129"/>
      <c r="CQ247" s="134"/>
      <c r="CR247" s="133"/>
      <c r="CS247" s="133"/>
      <c r="CT247" s="133"/>
      <c r="CU247" s="135"/>
      <c r="CV247" s="280"/>
      <c r="CW247" s="135"/>
      <c r="CX247" s="122"/>
      <c r="CY247" s="129"/>
      <c r="CZ247" s="214"/>
      <c r="DA247" s="129"/>
      <c r="DB247" s="122"/>
      <c r="DC247" s="129"/>
      <c r="DD247" s="122"/>
      <c r="DE247" s="129"/>
      <c r="DF247" s="133"/>
      <c r="DG247" s="122"/>
      <c r="DH247" s="129"/>
      <c r="DI247" s="133"/>
      <c r="DJ247" s="122"/>
      <c r="DK247" s="123"/>
      <c r="DL247" s="214"/>
      <c r="DM247" s="134"/>
      <c r="DN247" s="305"/>
      <c r="DO247" s="134"/>
      <c r="DP247" s="122"/>
      <c r="DQ247" s="129"/>
      <c r="DR247" s="122"/>
      <c r="DS247" s="129"/>
      <c r="DT247" s="122"/>
      <c r="DU247" s="129"/>
      <c r="DV247" s="122"/>
      <c r="DW247" s="124"/>
    </row>
    <row r="248" spans="1:127" outlineLevel="2">
      <c r="A248" s="133"/>
      <c r="B248" s="441">
        <v>1.3125</v>
      </c>
      <c r="C248" s="127"/>
      <c r="D248" s="123"/>
      <c r="E248" s="123"/>
      <c r="F248" s="123"/>
      <c r="G248" s="124"/>
      <c r="H248" s="122"/>
      <c r="I248" s="123"/>
      <c r="J248" s="123"/>
      <c r="K248" s="128"/>
      <c r="L248" s="123"/>
      <c r="M248" s="123"/>
      <c r="N248" s="123"/>
      <c r="O248" s="123"/>
      <c r="P248" s="123"/>
      <c r="Q248" s="123"/>
      <c r="R248" s="129"/>
      <c r="S248" s="125"/>
      <c r="T248" s="122"/>
      <c r="U248" s="123"/>
      <c r="V248" s="126"/>
      <c r="W248" s="123"/>
      <c r="X248" s="128"/>
      <c r="Y248" s="123"/>
      <c r="Z248" s="123"/>
      <c r="AA248" s="123"/>
      <c r="AB248" s="124"/>
      <c r="AC248" s="127"/>
      <c r="AD248" s="201"/>
      <c r="AE248" s="201"/>
      <c r="AF248" s="201"/>
      <c r="AG248" s="201"/>
      <c r="AH248" s="201"/>
      <c r="AI248" s="234"/>
      <c r="AJ248" s="123"/>
      <c r="AK248" s="123"/>
      <c r="AL248" s="123"/>
      <c r="AM248" s="123"/>
      <c r="AN248" s="129"/>
      <c r="AO248" s="124"/>
      <c r="AP248" s="122"/>
      <c r="AQ248" s="127"/>
      <c r="AR248" s="123"/>
      <c r="AS248" s="123"/>
      <c r="AT248" s="123"/>
      <c r="AU248" s="123"/>
      <c r="AV248" s="251"/>
      <c r="AW248" s="123"/>
      <c r="AX248" s="123"/>
      <c r="AY248" s="129"/>
      <c r="AZ248" s="122"/>
      <c r="BA248" s="129"/>
      <c r="BB248" s="130"/>
      <c r="BC248" s="131"/>
      <c r="BD248" s="130"/>
      <c r="BE248" s="132"/>
      <c r="BF248" s="132"/>
      <c r="BG248" s="123"/>
      <c r="BH248" s="124"/>
      <c r="BI248" s="122"/>
      <c r="BJ248" s="123"/>
      <c r="BK248" s="123"/>
      <c r="BL248" s="123"/>
      <c r="BM248" s="129"/>
      <c r="BN248" s="122"/>
      <c r="BO248" s="123"/>
      <c r="BP248" s="129"/>
      <c r="BQ248" s="122"/>
      <c r="BR248" s="123"/>
      <c r="BS248" s="129"/>
      <c r="BT248" s="135"/>
      <c r="BU248" s="280"/>
      <c r="BV248" s="246"/>
      <c r="BW248" s="246"/>
      <c r="BX248" s="133"/>
      <c r="BY248" s="133"/>
      <c r="BZ248" s="122"/>
      <c r="CA248" s="123"/>
      <c r="CB248" s="123"/>
      <c r="CC248" s="124"/>
      <c r="CD248" s="127"/>
      <c r="CE248" s="127"/>
      <c r="CF248" s="123"/>
      <c r="CG248" s="123"/>
      <c r="CH248" s="123"/>
      <c r="CI248" s="123"/>
      <c r="CJ248" s="134"/>
      <c r="CK248" s="122"/>
      <c r="CL248" s="127"/>
      <c r="CM248" s="123"/>
      <c r="CN248" s="129"/>
      <c r="CO248" s="129"/>
      <c r="CP248" s="129"/>
      <c r="CQ248" s="134"/>
      <c r="CR248" s="133"/>
      <c r="CS248" s="133"/>
      <c r="CT248" s="133"/>
      <c r="CU248" s="135"/>
      <c r="CV248" s="280"/>
      <c r="CW248" s="135"/>
      <c r="CX248" s="122"/>
      <c r="CY248" s="129"/>
      <c r="CZ248" s="214"/>
      <c r="DA248" s="129"/>
      <c r="DB248" s="122"/>
      <c r="DC248" s="129"/>
      <c r="DD248" s="122"/>
      <c r="DE248" s="129"/>
      <c r="DF248" s="133"/>
      <c r="DG248" s="122"/>
      <c r="DH248" s="129"/>
      <c r="DI248" s="133"/>
      <c r="DJ248" s="122"/>
      <c r="DK248" s="123"/>
      <c r="DL248" s="214"/>
      <c r="DM248" s="134"/>
      <c r="DN248" s="305"/>
      <c r="DO248" s="134"/>
      <c r="DP248" s="122"/>
      <c r="DQ248" s="129"/>
      <c r="DR248" s="122"/>
      <c r="DS248" s="129"/>
      <c r="DT248" s="122"/>
      <c r="DU248" s="129"/>
      <c r="DV248" s="122"/>
      <c r="DW248" s="124"/>
    </row>
    <row r="249" spans="1:127" ht="19.5" thickBot="1">
      <c r="A249" s="133"/>
      <c r="B249" s="442">
        <v>1.3229166666666701</v>
      </c>
      <c r="C249" s="127"/>
      <c r="D249" s="123"/>
      <c r="E249" s="123"/>
      <c r="F249" s="123"/>
      <c r="G249" s="124"/>
      <c r="H249" s="122"/>
      <c r="I249" s="123"/>
      <c r="J249" s="123"/>
      <c r="K249" s="128"/>
      <c r="L249" s="123"/>
      <c r="M249" s="123"/>
      <c r="N249" s="123"/>
      <c r="O249" s="123"/>
      <c r="P249" s="123"/>
      <c r="Q249" s="123"/>
      <c r="R249" s="129"/>
      <c r="S249" s="125"/>
      <c r="T249" s="122"/>
      <c r="U249" s="123"/>
      <c r="V249" s="126"/>
      <c r="W249" s="123"/>
      <c r="X249" s="128"/>
      <c r="Y249" s="123"/>
      <c r="Z249" s="123"/>
      <c r="AA249" s="123"/>
      <c r="AB249" s="124"/>
      <c r="AC249" s="127"/>
      <c r="AD249" s="201"/>
      <c r="AE249" s="201"/>
      <c r="AF249" s="201"/>
      <c r="AG249" s="201"/>
      <c r="AH249" s="201"/>
      <c r="AI249" s="234"/>
      <c r="AJ249" s="123"/>
      <c r="AK249" s="123"/>
      <c r="AL249" s="123"/>
      <c r="AM249" s="123"/>
      <c r="AN249" s="129"/>
      <c r="AO249" s="124"/>
      <c r="AP249" s="122"/>
      <c r="AQ249" s="127"/>
      <c r="AR249" s="123"/>
      <c r="AS249" s="123"/>
      <c r="AT249" s="123"/>
      <c r="AU249" s="123"/>
      <c r="AV249" s="251"/>
      <c r="AW249" s="123"/>
      <c r="AX249" s="123"/>
      <c r="AY249" s="129"/>
      <c r="AZ249" s="122"/>
      <c r="BA249" s="129"/>
      <c r="BB249" s="130"/>
      <c r="BC249" s="131"/>
      <c r="BD249" s="130"/>
      <c r="BE249" s="132"/>
      <c r="BF249" s="132"/>
      <c r="BG249" s="123"/>
      <c r="BH249" s="124"/>
      <c r="BI249" s="122"/>
      <c r="BJ249" s="123"/>
      <c r="BK249" s="123"/>
      <c r="BL249" s="123"/>
      <c r="BM249" s="129"/>
      <c r="BN249" s="122"/>
      <c r="BO249" s="123"/>
      <c r="BP249" s="129"/>
      <c r="BQ249" s="122"/>
      <c r="BR249" s="123"/>
      <c r="BS249" s="129"/>
      <c r="BT249" s="135"/>
      <c r="BU249" s="280"/>
      <c r="BV249" s="246"/>
      <c r="BW249" s="246"/>
      <c r="BX249" s="133"/>
      <c r="BY249" s="133"/>
      <c r="BZ249" s="122"/>
      <c r="CA249" s="123"/>
      <c r="CB249" s="123"/>
      <c r="CC249" s="124"/>
      <c r="CD249" s="127"/>
      <c r="CE249" s="127"/>
      <c r="CF249" s="123"/>
      <c r="CG249" s="123"/>
      <c r="CH249" s="123"/>
      <c r="CI249" s="123"/>
      <c r="CJ249" s="134"/>
      <c r="CK249" s="122"/>
      <c r="CL249" s="127"/>
      <c r="CM249" s="123"/>
      <c r="CN249" s="129"/>
      <c r="CO249" s="129"/>
      <c r="CP249" s="129"/>
      <c r="CQ249" s="134"/>
      <c r="CR249" s="133"/>
      <c r="CS249" s="133"/>
      <c r="CT249" s="133"/>
      <c r="CU249" s="135"/>
      <c r="CV249" s="280"/>
      <c r="CW249" s="135"/>
      <c r="CX249" s="122"/>
      <c r="CY249" s="129"/>
      <c r="CZ249" s="214"/>
      <c r="DA249" s="129"/>
      <c r="DB249" s="122"/>
      <c r="DC249" s="129"/>
      <c r="DD249" s="122"/>
      <c r="DE249" s="129"/>
      <c r="DF249" s="133"/>
      <c r="DG249" s="122"/>
      <c r="DH249" s="129"/>
      <c r="DI249" s="133"/>
      <c r="DJ249" s="122"/>
      <c r="DK249" s="123"/>
      <c r="DL249" s="214"/>
      <c r="DM249" s="134"/>
      <c r="DN249" s="305"/>
      <c r="DO249" s="134"/>
      <c r="DP249" s="122"/>
      <c r="DQ249" s="129"/>
      <c r="DR249" s="122"/>
      <c r="DS249" s="129"/>
      <c r="DT249" s="122"/>
      <c r="DU249" s="129"/>
      <c r="DV249" s="122"/>
      <c r="DW249" s="124"/>
    </row>
    <row r="250" spans="1:127">
      <c r="A250" s="122"/>
      <c r="B250" s="425"/>
      <c r="C250" s="127"/>
      <c r="D250" s="123"/>
      <c r="E250" s="123"/>
      <c r="F250" s="123"/>
      <c r="G250" s="124"/>
      <c r="H250" s="122"/>
      <c r="I250" s="123"/>
      <c r="J250" s="123"/>
      <c r="K250" s="128"/>
      <c r="L250" s="123"/>
      <c r="M250" s="123"/>
      <c r="N250" s="123"/>
      <c r="O250" s="123"/>
      <c r="P250" s="123"/>
      <c r="Q250" s="123"/>
      <c r="R250" s="129"/>
      <c r="S250" s="125"/>
      <c r="T250" s="122"/>
      <c r="U250" s="123"/>
      <c r="V250" s="126"/>
      <c r="W250" s="123"/>
      <c r="X250" s="128"/>
      <c r="Y250" s="123"/>
      <c r="Z250" s="123"/>
      <c r="AA250" s="123"/>
      <c r="AB250" s="124"/>
      <c r="AC250" s="127"/>
      <c r="AD250" s="201"/>
      <c r="AE250" s="201"/>
      <c r="AF250" s="201"/>
      <c r="AG250" s="201"/>
      <c r="AH250" s="201"/>
      <c r="AI250" s="234"/>
      <c r="AJ250" s="123"/>
      <c r="AK250" s="123"/>
      <c r="AL250" s="123"/>
      <c r="AM250" s="123"/>
      <c r="AN250" s="129"/>
      <c r="AO250" s="124"/>
      <c r="AP250" s="122"/>
      <c r="AQ250" s="127"/>
      <c r="AR250" s="123"/>
      <c r="AS250" s="123"/>
      <c r="AT250" s="123"/>
      <c r="AU250" s="123"/>
      <c r="AV250" s="251"/>
      <c r="AW250" s="123"/>
      <c r="AX250" s="123"/>
      <c r="AY250" s="129"/>
      <c r="AZ250" s="122"/>
      <c r="BA250" s="129"/>
      <c r="BB250" s="130"/>
      <c r="BC250" s="131"/>
      <c r="BD250" s="130"/>
      <c r="BE250" s="132"/>
      <c r="BF250" s="132"/>
      <c r="BG250" s="123"/>
      <c r="BH250" s="124"/>
      <c r="BI250" s="122"/>
      <c r="BJ250" s="123"/>
      <c r="BK250" s="123"/>
      <c r="BL250" s="123"/>
      <c r="BM250" s="129"/>
      <c r="BN250" s="122"/>
      <c r="BO250" s="123"/>
      <c r="BP250" s="129"/>
      <c r="BQ250" s="122"/>
      <c r="BR250" s="123"/>
      <c r="BS250" s="129"/>
      <c r="BT250" s="135"/>
      <c r="BU250" s="280"/>
      <c r="BV250" s="246"/>
      <c r="BW250" s="246"/>
      <c r="BX250" s="133"/>
      <c r="BY250" s="133"/>
      <c r="BZ250" s="122"/>
      <c r="CA250" s="123"/>
      <c r="CB250" s="123"/>
      <c r="CC250" s="124"/>
      <c r="CD250" s="127"/>
      <c r="CE250" s="127"/>
      <c r="CF250" s="123"/>
      <c r="CG250" s="123"/>
      <c r="CH250" s="123"/>
      <c r="CI250" s="123"/>
      <c r="CJ250" s="134"/>
      <c r="CK250" s="122"/>
      <c r="CL250" s="127"/>
      <c r="CM250" s="123"/>
      <c r="CN250" s="129"/>
      <c r="CO250" s="129"/>
      <c r="CP250" s="129"/>
      <c r="CQ250" s="134"/>
      <c r="CR250" s="133"/>
      <c r="CS250" s="133"/>
      <c r="CT250" s="133"/>
      <c r="CU250" s="135"/>
      <c r="CV250" s="280"/>
      <c r="CW250" s="135"/>
      <c r="CX250" s="122"/>
      <c r="CY250" s="129"/>
      <c r="CZ250" s="214"/>
      <c r="DA250" s="129"/>
      <c r="DB250" s="122"/>
      <c r="DC250" s="129"/>
      <c r="DD250" s="122"/>
      <c r="DE250" s="129"/>
      <c r="DF250" s="133"/>
      <c r="DG250" s="122"/>
      <c r="DH250" s="129"/>
      <c r="DI250" s="133"/>
      <c r="DJ250" s="122"/>
      <c r="DK250" s="123"/>
      <c r="DL250" s="214"/>
      <c r="DM250" s="134"/>
      <c r="DN250" s="305"/>
      <c r="DO250" s="134"/>
      <c r="DP250" s="122"/>
      <c r="DQ250" s="129"/>
      <c r="DR250" s="122"/>
      <c r="DS250" s="129"/>
      <c r="DT250" s="122"/>
      <c r="DU250" s="129"/>
      <c r="DV250" s="122"/>
      <c r="DW250" s="124"/>
    </row>
    <row r="251" spans="1:127">
      <c r="A251" s="122"/>
      <c r="B251" s="124"/>
      <c r="C251" s="127"/>
      <c r="D251" s="123"/>
      <c r="E251" s="123"/>
      <c r="F251" s="123"/>
      <c r="G251" s="124"/>
      <c r="H251" s="122"/>
      <c r="I251" s="123"/>
      <c r="J251" s="123"/>
      <c r="K251" s="128"/>
      <c r="L251" s="123"/>
      <c r="M251" s="123"/>
      <c r="N251" s="123"/>
      <c r="O251" s="123"/>
      <c r="P251" s="123"/>
      <c r="Q251" s="123"/>
      <c r="R251" s="129"/>
      <c r="S251" s="125"/>
      <c r="T251" s="122"/>
      <c r="U251" s="123"/>
      <c r="V251" s="126"/>
      <c r="W251" s="123"/>
      <c r="X251" s="128"/>
      <c r="Y251" s="123"/>
      <c r="Z251" s="123"/>
      <c r="AA251" s="123"/>
      <c r="AB251" s="124"/>
      <c r="AC251" s="127"/>
      <c r="AD251" s="201"/>
      <c r="AE251" s="201"/>
      <c r="AF251" s="201"/>
      <c r="AG251" s="201"/>
      <c r="AH251" s="201"/>
      <c r="AI251" s="234"/>
      <c r="AJ251" s="123"/>
      <c r="AK251" s="123"/>
      <c r="AL251" s="123"/>
      <c r="AM251" s="123"/>
      <c r="AN251" s="129"/>
      <c r="AO251" s="124"/>
      <c r="AP251" s="122"/>
      <c r="AQ251" s="127"/>
      <c r="AR251" s="123"/>
      <c r="AS251" s="123"/>
      <c r="AT251" s="123"/>
      <c r="AU251" s="123"/>
      <c r="AV251" s="251"/>
      <c r="AW251" s="123"/>
      <c r="AX251" s="123"/>
      <c r="AY251" s="129"/>
      <c r="AZ251" s="122"/>
      <c r="BA251" s="129"/>
      <c r="BB251" s="130"/>
      <c r="BC251" s="131"/>
      <c r="BD251" s="130"/>
      <c r="BE251" s="132"/>
      <c r="BF251" s="132"/>
      <c r="BG251" s="123"/>
      <c r="BH251" s="124"/>
      <c r="BI251" s="122"/>
      <c r="BJ251" s="123"/>
      <c r="BK251" s="123"/>
      <c r="BL251" s="123"/>
      <c r="BM251" s="129"/>
      <c r="BN251" s="122"/>
      <c r="BO251" s="123"/>
      <c r="BP251" s="129"/>
      <c r="BQ251" s="122"/>
      <c r="BR251" s="123"/>
      <c r="BS251" s="129"/>
      <c r="BT251" s="135"/>
      <c r="BU251" s="280"/>
      <c r="BV251" s="246"/>
      <c r="BW251" s="246"/>
      <c r="BX251" s="133"/>
      <c r="BY251" s="133"/>
      <c r="BZ251" s="122"/>
      <c r="CA251" s="123"/>
      <c r="CB251" s="123"/>
      <c r="CC251" s="124"/>
      <c r="CD251" s="127"/>
      <c r="CE251" s="127"/>
      <c r="CF251" s="123"/>
      <c r="CG251" s="123"/>
      <c r="CH251" s="123"/>
      <c r="CI251" s="123"/>
      <c r="CJ251" s="134"/>
      <c r="CK251" s="122"/>
      <c r="CL251" s="127"/>
      <c r="CM251" s="123"/>
      <c r="CN251" s="129"/>
      <c r="CO251" s="129"/>
      <c r="CP251" s="129"/>
      <c r="CQ251" s="134"/>
      <c r="CR251" s="133"/>
      <c r="CS251" s="133"/>
      <c r="CT251" s="133"/>
      <c r="CU251" s="135"/>
      <c r="CV251" s="280"/>
      <c r="CW251" s="135"/>
      <c r="CX251" s="122"/>
      <c r="CY251" s="129"/>
      <c r="CZ251" s="214"/>
      <c r="DA251" s="129"/>
      <c r="DB251" s="122"/>
      <c r="DC251" s="129"/>
      <c r="DD251" s="122"/>
      <c r="DE251" s="129"/>
      <c r="DF251" s="133"/>
      <c r="DG251" s="122"/>
      <c r="DH251" s="129"/>
      <c r="DI251" s="133"/>
      <c r="DJ251" s="122"/>
      <c r="DK251" s="123"/>
      <c r="DL251" s="214"/>
      <c r="DM251" s="134"/>
      <c r="DN251" s="305"/>
      <c r="DO251" s="134"/>
      <c r="DP251" s="122"/>
      <c r="DQ251" s="129"/>
      <c r="DR251" s="122"/>
      <c r="DS251" s="129"/>
      <c r="DT251" s="122"/>
      <c r="DU251" s="129"/>
      <c r="DV251" s="122"/>
      <c r="DW251" s="124"/>
    </row>
    <row r="252" spans="1:127">
      <c r="A252" s="122"/>
      <c r="B252" s="124"/>
      <c r="C252" s="127"/>
      <c r="D252" s="123"/>
      <c r="E252" s="123"/>
      <c r="F252" s="123"/>
      <c r="G252" s="124"/>
      <c r="H252" s="122"/>
      <c r="I252" s="123"/>
      <c r="J252" s="123"/>
      <c r="K252" s="128"/>
      <c r="L252" s="123"/>
      <c r="M252" s="123"/>
      <c r="N252" s="123"/>
      <c r="O252" s="123"/>
      <c r="P252" s="123"/>
      <c r="Q252" s="123"/>
      <c r="R252" s="129"/>
      <c r="S252" s="125"/>
      <c r="T252" s="122"/>
      <c r="U252" s="123"/>
      <c r="V252" s="126"/>
      <c r="W252" s="123"/>
      <c r="X252" s="128"/>
      <c r="Y252" s="123"/>
      <c r="Z252" s="123"/>
      <c r="AA252" s="123"/>
      <c r="AB252" s="124"/>
      <c r="AC252" s="127"/>
      <c r="AD252" s="201"/>
      <c r="AE252" s="201"/>
      <c r="AF252" s="201"/>
      <c r="AG252" s="201"/>
      <c r="AH252" s="201"/>
      <c r="AI252" s="234"/>
      <c r="AJ252" s="123"/>
      <c r="AK252" s="123"/>
      <c r="AL252" s="123"/>
      <c r="AM252" s="123"/>
      <c r="AN252" s="129"/>
      <c r="AO252" s="124"/>
      <c r="AP252" s="122"/>
      <c r="AQ252" s="127"/>
      <c r="AR252" s="123"/>
      <c r="AS252" s="123"/>
      <c r="AT252" s="123"/>
      <c r="AU252" s="123"/>
      <c r="AV252" s="251"/>
      <c r="AW252" s="123"/>
      <c r="AX252" s="123"/>
      <c r="AY252" s="129"/>
      <c r="AZ252" s="122"/>
      <c r="BA252" s="129"/>
      <c r="BB252" s="130"/>
      <c r="BC252" s="131"/>
      <c r="BD252" s="130"/>
      <c r="BE252" s="132"/>
      <c r="BF252" s="132"/>
      <c r="BG252" s="123"/>
      <c r="BH252" s="124"/>
      <c r="BI252" s="122"/>
      <c r="BJ252" s="123"/>
      <c r="BK252" s="123"/>
      <c r="BL252" s="123"/>
      <c r="BM252" s="129"/>
      <c r="BN252" s="122"/>
      <c r="BO252" s="123"/>
      <c r="BP252" s="129"/>
      <c r="BQ252" s="122"/>
      <c r="BR252" s="123"/>
      <c r="BS252" s="129"/>
      <c r="BT252" s="135"/>
      <c r="BU252" s="280"/>
      <c r="BV252" s="246"/>
      <c r="BW252" s="246"/>
      <c r="BX252" s="133"/>
      <c r="BY252" s="133"/>
      <c r="BZ252" s="122"/>
      <c r="CA252" s="123"/>
      <c r="CB252" s="123"/>
      <c r="CC252" s="124"/>
      <c r="CD252" s="127"/>
      <c r="CE252" s="127"/>
      <c r="CF252" s="123"/>
      <c r="CG252" s="123"/>
      <c r="CH252" s="123"/>
      <c r="CI252" s="123"/>
      <c r="CJ252" s="134"/>
      <c r="CK252" s="122"/>
      <c r="CL252" s="127"/>
      <c r="CM252" s="123"/>
      <c r="CN252" s="129"/>
      <c r="CO252" s="129"/>
      <c r="CP252" s="129"/>
      <c r="CQ252" s="134"/>
      <c r="CR252" s="133"/>
      <c r="CS252" s="133"/>
      <c r="CT252" s="133"/>
      <c r="CU252" s="135"/>
      <c r="CV252" s="280"/>
      <c r="CW252" s="135"/>
      <c r="CX252" s="122"/>
      <c r="CY252" s="129"/>
      <c r="CZ252" s="214"/>
      <c r="DA252" s="129"/>
      <c r="DB252" s="122"/>
      <c r="DC252" s="129"/>
      <c r="DD252" s="122"/>
      <c r="DE252" s="129"/>
      <c r="DF252" s="133"/>
      <c r="DG252" s="122"/>
      <c r="DH252" s="129"/>
      <c r="DI252" s="133"/>
      <c r="DJ252" s="122"/>
      <c r="DK252" s="123"/>
      <c r="DL252" s="214"/>
      <c r="DM252" s="134"/>
      <c r="DN252" s="305"/>
      <c r="DO252" s="134"/>
      <c r="DP252" s="122"/>
      <c r="DQ252" s="129"/>
      <c r="DR252" s="122"/>
      <c r="DS252" s="129"/>
      <c r="DT252" s="122"/>
      <c r="DU252" s="129"/>
      <c r="DV252" s="122"/>
      <c r="DW252" s="124"/>
    </row>
    <row r="253" spans="1:127">
      <c r="A253" s="122"/>
      <c r="B253" s="124"/>
      <c r="C253" s="127"/>
      <c r="D253" s="123"/>
      <c r="E253" s="123"/>
      <c r="F253" s="123"/>
      <c r="G253" s="124"/>
      <c r="H253" s="122"/>
      <c r="I253" s="123"/>
      <c r="J253" s="123"/>
      <c r="K253" s="128"/>
      <c r="L253" s="123"/>
      <c r="M253" s="123"/>
      <c r="N253" s="123"/>
      <c r="O253" s="123"/>
      <c r="P253" s="123"/>
      <c r="Q253" s="123"/>
      <c r="R253" s="129"/>
      <c r="S253" s="125"/>
      <c r="T253" s="122"/>
      <c r="U253" s="123"/>
      <c r="V253" s="126"/>
      <c r="W253" s="123"/>
      <c r="X253" s="128"/>
      <c r="Y253" s="123"/>
      <c r="Z253" s="123"/>
      <c r="AA253" s="123"/>
      <c r="AB253" s="124"/>
      <c r="AC253" s="127"/>
      <c r="AD253" s="201"/>
      <c r="AE253" s="201"/>
      <c r="AF253" s="201"/>
      <c r="AG253" s="201"/>
      <c r="AH253" s="201"/>
      <c r="AI253" s="234"/>
      <c r="AJ253" s="123"/>
      <c r="AK253" s="123"/>
      <c r="AL253" s="123"/>
      <c r="AM253" s="123"/>
      <c r="AN253" s="129"/>
      <c r="AO253" s="124"/>
      <c r="AP253" s="122"/>
      <c r="AQ253" s="127"/>
      <c r="AR253" s="123"/>
      <c r="AS253" s="123"/>
      <c r="AT253" s="123"/>
      <c r="AU253" s="123"/>
      <c r="AV253" s="251"/>
      <c r="AW253" s="123"/>
      <c r="AX253" s="123"/>
      <c r="AY253" s="129"/>
      <c r="AZ253" s="122"/>
      <c r="BA253" s="129"/>
      <c r="BB253" s="130"/>
      <c r="BC253" s="131"/>
      <c r="BD253" s="130"/>
      <c r="BE253" s="132"/>
      <c r="BF253" s="132"/>
      <c r="BG253" s="123"/>
      <c r="BH253" s="124"/>
      <c r="BI253" s="122"/>
      <c r="BJ253" s="123"/>
      <c r="BK253" s="123"/>
      <c r="BL253" s="123"/>
      <c r="BM253" s="129"/>
      <c r="BN253" s="122"/>
      <c r="BO253" s="123"/>
      <c r="BP253" s="129"/>
      <c r="BQ253" s="122"/>
      <c r="BR253" s="123"/>
      <c r="BS253" s="129"/>
      <c r="BT253" s="135"/>
      <c r="BU253" s="280"/>
      <c r="BV253" s="246"/>
      <c r="BW253" s="246"/>
      <c r="BX253" s="133"/>
      <c r="BY253" s="133"/>
      <c r="BZ253" s="122"/>
      <c r="CA253" s="123"/>
      <c r="CB253" s="123"/>
      <c r="CC253" s="124"/>
      <c r="CD253" s="127"/>
      <c r="CE253" s="127"/>
      <c r="CF253" s="123"/>
      <c r="CG253" s="123"/>
      <c r="CH253" s="123"/>
      <c r="CI253" s="123"/>
      <c r="CJ253" s="134"/>
      <c r="CK253" s="122"/>
      <c r="CL253" s="127"/>
      <c r="CM253" s="123"/>
      <c r="CN253" s="129"/>
      <c r="CO253" s="129"/>
      <c r="CP253" s="129"/>
      <c r="CQ253" s="134"/>
      <c r="CR253" s="133"/>
      <c r="CS253" s="133"/>
      <c r="CT253" s="133"/>
      <c r="CU253" s="135"/>
      <c r="CV253" s="280"/>
      <c r="CW253" s="135"/>
      <c r="CX253" s="122"/>
      <c r="CY253" s="129"/>
      <c r="CZ253" s="214"/>
      <c r="DA253" s="129"/>
      <c r="DB253" s="122"/>
      <c r="DC253" s="129"/>
      <c r="DD253" s="122"/>
      <c r="DE253" s="129"/>
      <c r="DF253" s="133"/>
      <c r="DG253" s="122"/>
      <c r="DH253" s="129"/>
      <c r="DI253" s="133"/>
      <c r="DJ253" s="122"/>
      <c r="DK253" s="123"/>
      <c r="DL253" s="214"/>
      <c r="DM253" s="134"/>
      <c r="DN253" s="305"/>
      <c r="DO253" s="134"/>
      <c r="DP253" s="122"/>
      <c r="DQ253" s="129"/>
      <c r="DR253" s="122"/>
      <c r="DS253" s="129"/>
      <c r="DT253" s="122"/>
      <c r="DU253" s="129"/>
      <c r="DV253" s="122"/>
      <c r="DW253" s="124"/>
    </row>
    <row r="254" spans="1:127">
      <c r="A254" s="122"/>
      <c r="B254" s="124"/>
      <c r="C254" s="127"/>
      <c r="D254" s="123"/>
      <c r="E254" s="123"/>
      <c r="F254" s="123"/>
      <c r="G254" s="124"/>
      <c r="H254" s="122"/>
      <c r="I254" s="123"/>
      <c r="J254" s="123"/>
      <c r="K254" s="128"/>
      <c r="L254" s="123"/>
      <c r="M254" s="123"/>
      <c r="N254" s="123"/>
      <c r="O254" s="123"/>
      <c r="P254" s="123"/>
      <c r="Q254" s="123"/>
      <c r="R254" s="129"/>
      <c r="S254" s="125"/>
      <c r="T254" s="122"/>
      <c r="U254" s="123"/>
      <c r="V254" s="126"/>
      <c r="W254" s="123"/>
      <c r="X254" s="128"/>
      <c r="Y254" s="123"/>
      <c r="Z254" s="123"/>
      <c r="AA254" s="123"/>
      <c r="AB254" s="124"/>
      <c r="AC254" s="127"/>
      <c r="AD254" s="201"/>
      <c r="AE254" s="201"/>
      <c r="AF254" s="201"/>
      <c r="AG254" s="201"/>
      <c r="AH254" s="201"/>
      <c r="AI254" s="234"/>
      <c r="AJ254" s="123"/>
      <c r="AK254" s="123"/>
      <c r="AL254" s="123"/>
      <c r="AM254" s="123"/>
      <c r="AN254" s="129"/>
      <c r="AO254" s="124"/>
      <c r="AP254" s="122"/>
      <c r="AQ254" s="127"/>
      <c r="AR254" s="123"/>
      <c r="AS254" s="123"/>
      <c r="AT254" s="123"/>
      <c r="AU254" s="123"/>
      <c r="AV254" s="251"/>
      <c r="AW254" s="123"/>
      <c r="AX254" s="123"/>
      <c r="AY254" s="129"/>
      <c r="AZ254" s="122"/>
      <c r="BA254" s="129"/>
      <c r="BB254" s="130"/>
      <c r="BC254" s="131"/>
      <c r="BD254" s="130"/>
      <c r="BE254" s="132"/>
      <c r="BF254" s="132"/>
      <c r="BG254" s="123"/>
      <c r="BH254" s="124"/>
      <c r="BI254" s="122"/>
      <c r="BJ254" s="123"/>
      <c r="BK254" s="123"/>
      <c r="BL254" s="123"/>
      <c r="BM254" s="129"/>
      <c r="BN254" s="122"/>
      <c r="BO254" s="123"/>
      <c r="BP254" s="129"/>
      <c r="BQ254" s="122"/>
      <c r="BR254" s="123"/>
      <c r="BS254" s="129"/>
      <c r="BT254" s="135"/>
      <c r="BU254" s="280"/>
      <c r="BV254" s="246"/>
      <c r="BW254" s="246"/>
      <c r="BX254" s="133"/>
      <c r="BY254" s="133"/>
      <c r="BZ254" s="122"/>
      <c r="CA254" s="123"/>
      <c r="CB254" s="123"/>
      <c r="CC254" s="124"/>
      <c r="CD254" s="127"/>
      <c r="CE254" s="127"/>
      <c r="CF254" s="123"/>
      <c r="CG254" s="123"/>
      <c r="CH254" s="123"/>
      <c r="CI254" s="123"/>
      <c r="CJ254" s="134"/>
      <c r="CK254" s="122"/>
      <c r="CL254" s="127"/>
      <c r="CM254" s="123"/>
      <c r="CN254" s="129"/>
      <c r="CO254" s="129"/>
      <c r="CP254" s="129"/>
      <c r="CQ254" s="134"/>
      <c r="CR254" s="133"/>
      <c r="CS254" s="133"/>
      <c r="CT254" s="133"/>
      <c r="CU254" s="135"/>
      <c r="CV254" s="280"/>
      <c r="CW254" s="135"/>
      <c r="CX254" s="122"/>
      <c r="CY254" s="129"/>
      <c r="CZ254" s="214"/>
      <c r="DA254" s="129"/>
      <c r="DB254" s="122"/>
      <c r="DC254" s="129"/>
      <c r="DD254" s="122"/>
      <c r="DE254" s="129"/>
      <c r="DF254" s="133"/>
      <c r="DG254" s="122"/>
      <c r="DH254" s="129"/>
      <c r="DI254" s="133"/>
      <c r="DJ254" s="122"/>
      <c r="DK254" s="123"/>
      <c r="DL254" s="214"/>
      <c r="DM254" s="134"/>
      <c r="DN254" s="305"/>
      <c r="DO254" s="134"/>
      <c r="DP254" s="122"/>
      <c r="DQ254" s="129"/>
      <c r="DR254" s="122"/>
      <c r="DS254" s="129"/>
      <c r="DT254" s="122"/>
      <c r="DU254" s="129"/>
      <c r="DV254" s="122"/>
      <c r="DW254" s="124"/>
    </row>
    <row r="255" spans="1:127">
      <c r="A255" s="122"/>
      <c r="B255" s="124"/>
      <c r="C255" s="127"/>
      <c r="D255" s="123"/>
      <c r="E255" s="123"/>
      <c r="F255" s="123"/>
      <c r="G255" s="124"/>
      <c r="H255" s="122"/>
      <c r="I255" s="123"/>
      <c r="J255" s="123"/>
      <c r="K255" s="128"/>
      <c r="L255" s="123"/>
      <c r="M255" s="123"/>
      <c r="N255" s="123"/>
      <c r="O255" s="123"/>
      <c r="P255" s="123"/>
      <c r="Q255" s="123"/>
      <c r="R255" s="129"/>
      <c r="S255" s="125"/>
      <c r="T255" s="122"/>
      <c r="U255" s="123"/>
      <c r="V255" s="126"/>
      <c r="W255" s="123"/>
      <c r="X255" s="128"/>
      <c r="Y255" s="123"/>
      <c r="Z255" s="123"/>
      <c r="AA255" s="123"/>
      <c r="AB255" s="124"/>
      <c r="AC255" s="127"/>
      <c r="AD255" s="201"/>
      <c r="AE255" s="201"/>
      <c r="AF255" s="201"/>
      <c r="AG255" s="201"/>
      <c r="AH255" s="201"/>
      <c r="AI255" s="234"/>
      <c r="AJ255" s="123"/>
      <c r="AK255" s="123"/>
      <c r="AL255" s="123"/>
      <c r="AM255" s="123"/>
      <c r="AN255" s="129"/>
      <c r="AO255" s="124"/>
      <c r="AP255" s="122"/>
      <c r="AQ255" s="127"/>
      <c r="AR255" s="123"/>
      <c r="AS255" s="123"/>
      <c r="AT255" s="123"/>
      <c r="AU255" s="123"/>
      <c r="AV255" s="251"/>
      <c r="AW255" s="123"/>
      <c r="AX255" s="123"/>
      <c r="AY255" s="129"/>
      <c r="AZ255" s="122"/>
      <c r="BA255" s="129"/>
      <c r="BB255" s="130"/>
      <c r="BC255" s="131"/>
      <c r="BD255" s="130"/>
      <c r="BE255" s="132"/>
      <c r="BF255" s="132"/>
      <c r="BG255" s="123"/>
      <c r="BH255" s="124"/>
      <c r="BI255" s="122"/>
      <c r="BJ255" s="123"/>
      <c r="BK255" s="123"/>
      <c r="BL255" s="123"/>
      <c r="BM255" s="129"/>
      <c r="BN255" s="122"/>
      <c r="BO255" s="123"/>
      <c r="BP255" s="129"/>
      <c r="BQ255" s="122"/>
      <c r="BR255" s="123"/>
      <c r="BS255" s="129"/>
      <c r="BT255" s="135"/>
      <c r="BU255" s="280"/>
      <c r="BV255" s="246"/>
      <c r="BW255" s="246"/>
      <c r="BX255" s="133"/>
      <c r="BY255" s="133"/>
      <c r="BZ255" s="122"/>
      <c r="CA255" s="123"/>
      <c r="CB255" s="123"/>
      <c r="CC255" s="124"/>
      <c r="CD255" s="127"/>
      <c r="CE255" s="127"/>
      <c r="CF255" s="123"/>
      <c r="CG255" s="123"/>
      <c r="CH255" s="123"/>
      <c r="CI255" s="123"/>
      <c r="CJ255" s="134"/>
      <c r="CK255" s="122"/>
      <c r="CL255" s="127"/>
      <c r="CM255" s="123"/>
      <c r="CN255" s="129"/>
      <c r="CO255" s="129"/>
      <c r="CP255" s="129"/>
      <c r="CQ255" s="134"/>
      <c r="CR255" s="133"/>
      <c r="CS255" s="133"/>
      <c r="CT255" s="133"/>
      <c r="CU255" s="135"/>
      <c r="CV255" s="280"/>
      <c r="CW255" s="135"/>
      <c r="CX255" s="122"/>
      <c r="CY255" s="129"/>
      <c r="CZ255" s="214"/>
      <c r="DA255" s="129"/>
      <c r="DB255" s="122"/>
      <c r="DC255" s="129"/>
      <c r="DD255" s="122"/>
      <c r="DE255" s="129"/>
      <c r="DF255" s="133"/>
      <c r="DG255" s="122"/>
      <c r="DH255" s="129"/>
      <c r="DI255" s="133"/>
      <c r="DJ255" s="122"/>
      <c r="DK255" s="123"/>
      <c r="DL255" s="214"/>
      <c r="DM255" s="134"/>
      <c r="DN255" s="305"/>
      <c r="DO255" s="134"/>
      <c r="DP255" s="122"/>
      <c r="DQ255" s="129"/>
      <c r="DR255" s="122"/>
      <c r="DS255" s="129"/>
      <c r="DT255" s="122"/>
      <c r="DU255" s="129"/>
      <c r="DV255" s="122"/>
      <c r="DW255" s="124"/>
    </row>
    <row r="256" spans="1:127">
      <c r="A256" s="122"/>
      <c r="B256" s="124"/>
      <c r="C256" s="127"/>
      <c r="D256" s="123"/>
      <c r="E256" s="123"/>
      <c r="F256" s="123"/>
      <c r="G256" s="124"/>
      <c r="H256" s="122"/>
      <c r="I256" s="123"/>
      <c r="J256" s="123"/>
      <c r="K256" s="128"/>
      <c r="L256" s="123"/>
      <c r="M256" s="123"/>
      <c r="N256" s="123"/>
      <c r="O256" s="123"/>
      <c r="P256" s="123"/>
      <c r="Q256" s="123"/>
      <c r="R256" s="129"/>
      <c r="S256" s="125"/>
      <c r="T256" s="122"/>
      <c r="U256" s="123"/>
      <c r="V256" s="126"/>
      <c r="W256" s="123"/>
      <c r="X256" s="128"/>
      <c r="Y256" s="123"/>
      <c r="Z256" s="123"/>
      <c r="AA256" s="123"/>
      <c r="AB256" s="124"/>
      <c r="AC256" s="127"/>
      <c r="AD256" s="201"/>
      <c r="AE256" s="201"/>
      <c r="AF256" s="201"/>
      <c r="AG256" s="201"/>
      <c r="AH256" s="201"/>
      <c r="AI256" s="234"/>
      <c r="AJ256" s="123"/>
      <c r="AK256" s="123"/>
      <c r="AL256" s="123"/>
      <c r="AM256" s="123"/>
      <c r="AN256" s="129"/>
      <c r="AO256" s="124"/>
      <c r="AP256" s="122"/>
      <c r="AQ256" s="127"/>
      <c r="AR256" s="123"/>
      <c r="AS256" s="123"/>
      <c r="AT256" s="123"/>
      <c r="AU256" s="123"/>
      <c r="AV256" s="251"/>
      <c r="AW256" s="123"/>
      <c r="AX256" s="123"/>
      <c r="AY256" s="129"/>
      <c r="AZ256" s="122"/>
      <c r="BA256" s="129"/>
      <c r="BB256" s="130"/>
      <c r="BC256" s="131"/>
      <c r="BD256" s="130"/>
      <c r="BE256" s="132"/>
      <c r="BF256" s="132"/>
      <c r="BG256" s="123"/>
      <c r="BH256" s="124"/>
      <c r="BI256" s="122"/>
      <c r="BJ256" s="123"/>
      <c r="BK256" s="123"/>
      <c r="BL256" s="123"/>
      <c r="BM256" s="129"/>
      <c r="BN256" s="122"/>
      <c r="BO256" s="123"/>
      <c r="BP256" s="129"/>
      <c r="BQ256" s="122"/>
      <c r="BR256" s="123"/>
      <c r="BS256" s="129"/>
      <c r="BT256" s="135"/>
      <c r="BU256" s="280"/>
      <c r="BV256" s="246"/>
      <c r="BW256" s="246"/>
      <c r="BX256" s="133"/>
      <c r="BY256" s="133"/>
      <c r="BZ256" s="122"/>
      <c r="CA256" s="123"/>
      <c r="CB256" s="123"/>
      <c r="CC256" s="124"/>
      <c r="CD256" s="127"/>
      <c r="CE256" s="127"/>
      <c r="CF256" s="123"/>
      <c r="CG256" s="123"/>
      <c r="CH256" s="123"/>
      <c r="CI256" s="123"/>
      <c r="CJ256" s="134"/>
      <c r="CK256" s="122"/>
      <c r="CL256" s="127"/>
      <c r="CM256" s="123"/>
      <c r="CN256" s="129"/>
      <c r="CO256" s="129"/>
      <c r="CP256" s="129"/>
      <c r="CQ256" s="134"/>
      <c r="CR256" s="133"/>
      <c r="CS256" s="133"/>
      <c r="CT256" s="133"/>
      <c r="CU256" s="135"/>
      <c r="CV256" s="280"/>
      <c r="CW256" s="135"/>
      <c r="CX256" s="122"/>
      <c r="CY256" s="129"/>
      <c r="CZ256" s="214"/>
      <c r="DA256" s="129"/>
      <c r="DB256" s="122"/>
      <c r="DC256" s="129"/>
      <c r="DD256" s="122"/>
      <c r="DE256" s="129"/>
      <c r="DF256" s="133"/>
      <c r="DG256" s="122"/>
      <c r="DH256" s="129"/>
      <c r="DI256" s="133"/>
      <c r="DJ256" s="122"/>
      <c r="DK256" s="123"/>
      <c r="DL256" s="214"/>
      <c r="DM256" s="134"/>
      <c r="DN256" s="305"/>
      <c r="DO256" s="134"/>
      <c r="DP256" s="122"/>
      <c r="DQ256" s="129"/>
      <c r="DR256" s="122"/>
      <c r="DS256" s="129"/>
      <c r="DT256" s="122"/>
      <c r="DU256" s="129"/>
      <c r="DV256" s="122"/>
      <c r="DW256" s="124"/>
    </row>
    <row r="257" spans="1:127">
      <c r="A257" s="122"/>
      <c r="B257" s="124"/>
      <c r="C257" s="127"/>
      <c r="D257" s="123"/>
      <c r="E257" s="123"/>
      <c r="F257" s="123"/>
      <c r="G257" s="124"/>
      <c r="H257" s="122"/>
      <c r="I257" s="123"/>
      <c r="J257" s="123"/>
      <c r="K257" s="128"/>
      <c r="L257" s="123"/>
      <c r="M257" s="123"/>
      <c r="N257" s="123"/>
      <c r="O257" s="123"/>
      <c r="P257" s="123"/>
      <c r="Q257" s="123"/>
      <c r="R257" s="129"/>
      <c r="S257" s="125"/>
      <c r="T257" s="122"/>
      <c r="U257" s="123"/>
      <c r="V257" s="126"/>
      <c r="W257" s="123"/>
      <c r="X257" s="128"/>
      <c r="Y257" s="123"/>
      <c r="Z257" s="123"/>
      <c r="AA257" s="123"/>
      <c r="AB257" s="124"/>
      <c r="AC257" s="127"/>
      <c r="AD257" s="201"/>
      <c r="AE257" s="201"/>
      <c r="AF257" s="201"/>
      <c r="AG257" s="201"/>
      <c r="AH257" s="201"/>
      <c r="AI257" s="234"/>
      <c r="AJ257" s="123"/>
      <c r="AK257" s="123"/>
      <c r="AL257" s="123"/>
      <c r="AM257" s="123"/>
      <c r="AN257" s="129"/>
      <c r="AO257" s="124"/>
      <c r="AP257" s="122"/>
      <c r="AQ257" s="127"/>
      <c r="AR257" s="123"/>
      <c r="AS257" s="123"/>
      <c r="AT257" s="123"/>
      <c r="AU257" s="123"/>
      <c r="AV257" s="251"/>
      <c r="AW257" s="123"/>
      <c r="AX257" s="123"/>
      <c r="AY257" s="129"/>
      <c r="AZ257" s="122"/>
      <c r="BA257" s="129"/>
      <c r="BB257" s="130"/>
      <c r="BC257" s="131"/>
      <c r="BD257" s="130"/>
      <c r="BE257" s="132"/>
      <c r="BF257" s="132"/>
      <c r="BG257" s="123"/>
      <c r="BH257" s="124"/>
      <c r="BI257" s="122"/>
      <c r="BJ257" s="123"/>
      <c r="BK257" s="123"/>
      <c r="BL257" s="123"/>
      <c r="BM257" s="129"/>
      <c r="BN257" s="122"/>
      <c r="BO257" s="123"/>
      <c r="BP257" s="129"/>
      <c r="BQ257" s="122"/>
      <c r="BR257" s="123"/>
      <c r="BS257" s="129"/>
      <c r="BT257" s="135"/>
      <c r="BU257" s="280"/>
      <c r="BV257" s="246"/>
      <c r="BW257" s="246"/>
      <c r="BX257" s="133"/>
      <c r="BY257" s="133"/>
      <c r="BZ257" s="122"/>
      <c r="CA257" s="123"/>
      <c r="CB257" s="123"/>
      <c r="CC257" s="124"/>
      <c r="CD257" s="127"/>
      <c r="CE257" s="127"/>
      <c r="CF257" s="123"/>
      <c r="CG257" s="123"/>
      <c r="CH257" s="123"/>
      <c r="CI257" s="123"/>
      <c r="CJ257" s="134"/>
      <c r="CK257" s="122"/>
      <c r="CL257" s="127"/>
      <c r="CM257" s="123"/>
      <c r="CN257" s="129"/>
      <c r="CO257" s="129"/>
      <c r="CP257" s="129"/>
      <c r="CQ257" s="134"/>
      <c r="CR257" s="133"/>
      <c r="CS257" s="133"/>
      <c r="CT257" s="133"/>
      <c r="CU257" s="135"/>
      <c r="CV257" s="280"/>
      <c r="CW257" s="135"/>
      <c r="CX257" s="122"/>
      <c r="CY257" s="129"/>
      <c r="CZ257" s="214"/>
      <c r="DA257" s="129"/>
      <c r="DB257" s="122"/>
      <c r="DC257" s="129"/>
      <c r="DD257" s="122"/>
      <c r="DE257" s="129"/>
      <c r="DF257" s="133"/>
      <c r="DG257" s="122"/>
      <c r="DH257" s="129"/>
      <c r="DI257" s="133"/>
      <c r="DJ257" s="122"/>
      <c r="DK257" s="123"/>
      <c r="DL257" s="214"/>
      <c r="DM257" s="134"/>
      <c r="DN257" s="305"/>
      <c r="DO257" s="134"/>
      <c r="DP257" s="122"/>
      <c r="DQ257" s="129"/>
      <c r="DR257" s="122"/>
      <c r="DS257" s="129"/>
      <c r="DT257" s="122"/>
      <c r="DU257" s="129"/>
      <c r="DV257" s="122"/>
      <c r="DW257" s="124"/>
    </row>
    <row r="258" spans="1:127">
      <c r="A258" s="122"/>
      <c r="B258" s="124"/>
      <c r="C258" s="127"/>
      <c r="D258" s="123"/>
      <c r="E258" s="123"/>
      <c r="F258" s="123"/>
      <c r="G258" s="124"/>
      <c r="H258" s="122"/>
      <c r="I258" s="123"/>
      <c r="J258" s="123"/>
      <c r="K258" s="128"/>
      <c r="L258" s="123"/>
      <c r="M258" s="123"/>
      <c r="N258" s="123"/>
      <c r="O258" s="123"/>
      <c r="P258" s="123"/>
      <c r="Q258" s="123"/>
      <c r="R258" s="129"/>
      <c r="S258" s="125"/>
      <c r="T258" s="122"/>
      <c r="U258" s="123"/>
      <c r="V258" s="126"/>
      <c r="W258" s="123"/>
      <c r="X258" s="128"/>
      <c r="Y258" s="123"/>
      <c r="Z258" s="123"/>
      <c r="AA258" s="123"/>
      <c r="AB258" s="124"/>
      <c r="AC258" s="127"/>
      <c r="AD258" s="201"/>
      <c r="AE258" s="201"/>
      <c r="AF258" s="201"/>
      <c r="AG258" s="201"/>
      <c r="AH258" s="201"/>
      <c r="AI258" s="234"/>
      <c r="AJ258" s="123"/>
      <c r="AK258" s="123"/>
      <c r="AL258" s="123"/>
      <c r="AM258" s="123"/>
      <c r="AN258" s="129"/>
      <c r="AO258" s="124"/>
      <c r="AP258" s="122"/>
      <c r="AQ258" s="127"/>
      <c r="AR258" s="123"/>
      <c r="AS258" s="123"/>
      <c r="AT258" s="123"/>
      <c r="AU258" s="123"/>
      <c r="AV258" s="251"/>
      <c r="AW258" s="123"/>
      <c r="AX258" s="123"/>
      <c r="AY258" s="129"/>
      <c r="AZ258" s="122"/>
      <c r="BA258" s="129"/>
      <c r="BB258" s="130"/>
      <c r="BC258" s="131"/>
      <c r="BD258" s="130"/>
      <c r="BE258" s="132"/>
      <c r="BF258" s="132"/>
      <c r="BG258" s="123"/>
      <c r="BH258" s="124"/>
      <c r="BI258" s="122"/>
      <c r="BJ258" s="123"/>
      <c r="BK258" s="123"/>
      <c r="BL258" s="123"/>
      <c r="BM258" s="129"/>
      <c r="BN258" s="122"/>
      <c r="BO258" s="123"/>
      <c r="BP258" s="129"/>
      <c r="BQ258" s="122"/>
      <c r="BR258" s="123"/>
      <c r="BS258" s="129"/>
      <c r="BT258" s="135"/>
      <c r="BU258" s="280"/>
      <c r="BV258" s="246"/>
      <c r="BW258" s="246"/>
      <c r="BX258" s="133"/>
      <c r="BY258" s="133"/>
      <c r="BZ258" s="122"/>
      <c r="CA258" s="123"/>
      <c r="CB258" s="123"/>
      <c r="CC258" s="124"/>
      <c r="CD258" s="127"/>
      <c r="CE258" s="127"/>
      <c r="CF258" s="123"/>
      <c r="CG258" s="123"/>
      <c r="CH258" s="123"/>
      <c r="CI258" s="123"/>
      <c r="CJ258" s="134"/>
      <c r="CK258" s="122"/>
      <c r="CL258" s="127"/>
      <c r="CM258" s="123"/>
      <c r="CN258" s="129"/>
      <c r="CO258" s="129"/>
      <c r="CP258" s="129"/>
      <c r="CQ258" s="134"/>
      <c r="CR258" s="133"/>
      <c r="CS258" s="133"/>
      <c r="CT258" s="133"/>
      <c r="CU258" s="135"/>
      <c r="CV258" s="280"/>
      <c r="CW258" s="135"/>
      <c r="CX258" s="122"/>
      <c r="CY258" s="129"/>
      <c r="CZ258" s="214"/>
      <c r="DA258" s="129"/>
      <c r="DB258" s="122"/>
      <c r="DC258" s="129"/>
      <c r="DD258" s="122"/>
      <c r="DE258" s="129"/>
      <c r="DF258" s="133"/>
      <c r="DG258" s="122"/>
      <c r="DH258" s="129"/>
      <c r="DI258" s="133"/>
      <c r="DJ258" s="122"/>
      <c r="DK258" s="123"/>
      <c r="DL258" s="214"/>
      <c r="DM258" s="134"/>
      <c r="DN258" s="305"/>
      <c r="DO258" s="134"/>
      <c r="DP258" s="122"/>
      <c r="DQ258" s="129"/>
      <c r="DR258" s="122"/>
      <c r="DS258" s="129"/>
      <c r="DT258" s="122"/>
      <c r="DU258" s="129"/>
      <c r="DV258" s="122"/>
      <c r="DW258" s="124"/>
    </row>
    <row r="259" spans="1:127">
      <c r="A259" s="122"/>
      <c r="B259" s="124"/>
      <c r="C259" s="127"/>
      <c r="D259" s="123"/>
      <c r="E259" s="123"/>
      <c r="F259" s="123"/>
      <c r="G259" s="124"/>
      <c r="H259" s="122"/>
      <c r="I259" s="123"/>
      <c r="J259" s="123"/>
      <c r="K259" s="128"/>
      <c r="L259" s="123"/>
      <c r="M259" s="123"/>
      <c r="N259" s="123"/>
      <c r="O259" s="123"/>
      <c r="P259" s="123"/>
      <c r="Q259" s="123"/>
      <c r="R259" s="129"/>
      <c r="S259" s="125"/>
      <c r="T259" s="122"/>
      <c r="U259" s="123"/>
      <c r="V259" s="126"/>
      <c r="W259" s="123"/>
      <c r="X259" s="128"/>
      <c r="Y259" s="123"/>
      <c r="Z259" s="123"/>
      <c r="AA259" s="123"/>
      <c r="AB259" s="124"/>
      <c r="AC259" s="127"/>
      <c r="AD259" s="201"/>
      <c r="AE259" s="201"/>
      <c r="AF259" s="201"/>
      <c r="AG259" s="201"/>
      <c r="AH259" s="201"/>
      <c r="AI259" s="234"/>
      <c r="AJ259" s="123"/>
      <c r="AK259" s="123"/>
      <c r="AL259" s="123"/>
      <c r="AM259" s="123"/>
      <c r="AN259" s="129"/>
      <c r="AO259" s="124"/>
      <c r="AP259" s="122"/>
      <c r="AQ259" s="127"/>
      <c r="AR259" s="123"/>
      <c r="AS259" s="123"/>
      <c r="AT259" s="123"/>
      <c r="AU259" s="123"/>
      <c r="AV259" s="251"/>
      <c r="AW259" s="123"/>
      <c r="AX259" s="123"/>
      <c r="AY259" s="129"/>
      <c r="AZ259" s="122"/>
      <c r="BA259" s="129"/>
      <c r="BB259" s="130"/>
      <c r="BC259" s="131"/>
      <c r="BD259" s="130"/>
      <c r="BE259" s="132"/>
      <c r="BF259" s="132"/>
      <c r="BG259" s="123"/>
      <c r="BH259" s="124"/>
      <c r="BI259" s="122"/>
      <c r="BJ259" s="123"/>
      <c r="BK259" s="123"/>
      <c r="BL259" s="123"/>
      <c r="BM259" s="129"/>
      <c r="BN259" s="122"/>
      <c r="BO259" s="123"/>
      <c r="BP259" s="129"/>
      <c r="BQ259" s="122"/>
      <c r="BR259" s="123"/>
      <c r="BS259" s="129"/>
      <c r="BT259" s="135"/>
      <c r="BU259" s="280"/>
      <c r="BV259" s="246"/>
      <c r="BW259" s="246"/>
      <c r="BX259" s="133"/>
      <c r="BY259" s="133"/>
      <c r="BZ259" s="122"/>
      <c r="CA259" s="123"/>
      <c r="CB259" s="123"/>
      <c r="CC259" s="124"/>
      <c r="CD259" s="127"/>
      <c r="CE259" s="127"/>
      <c r="CF259" s="123"/>
      <c r="CG259" s="123"/>
      <c r="CH259" s="123"/>
      <c r="CI259" s="123"/>
      <c r="CJ259" s="134"/>
      <c r="CK259" s="122"/>
      <c r="CL259" s="127"/>
      <c r="CM259" s="123"/>
      <c r="CN259" s="129"/>
      <c r="CO259" s="129"/>
      <c r="CP259" s="129"/>
      <c r="CQ259" s="134"/>
      <c r="CR259" s="133"/>
      <c r="CS259" s="133"/>
      <c r="CT259" s="133"/>
      <c r="CU259" s="135"/>
      <c r="CV259" s="280"/>
      <c r="CW259" s="135"/>
      <c r="CX259" s="122"/>
      <c r="CY259" s="129"/>
      <c r="CZ259" s="214"/>
      <c r="DA259" s="129"/>
      <c r="DB259" s="122"/>
      <c r="DC259" s="129"/>
      <c r="DD259" s="122"/>
      <c r="DE259" s="129"/>
      <c r="DF259" s="133"/>
      <c r="DG259" s="122"/>
      <c r="DH259" s="129"/>
      <c r="DI259" s="133"/>
      <c r="DJ259" s="122"/>
      <c r="DK259" s="123"/>
      <c r="DL259" s="214"/>
      <c r="DM259" s="134"/>
      <c r="DN259" s="305"/>
      <c r="DO259" s="134"/>
      <c r="DP259" s="122"/>
      <c r="DQ259" s="129"/>
      <c r="DR259" s="122"/>
      <c r="DS259" s="129"/>
      <c r="DT259" s="122"/>
      <c r="DU259" s="129"/>
      <c r="DV259" s="122"/>
      <c r="DW259" s="124"/>
    </row>
    <row r="260" spans="1:127">
      <c r="A260" s="122"/>
      <c r="B260" s="124"/>
      <c r="C260" s="127"/>
      <c r="D260" s="123"/>
      <c r="E260" s="123"/>
      <c r="F260" s="123"/>
      <c r="G260" s="124"/>
      <c r="H260" s="122"/>
      <c r="I260" s="123"/>
      <c r="J260" s="123"/>
      <c r="K260" s="128"/>
      <c r="L260" s="123"/>
      <c r="M260" s="123"/>
      <c r="N260" s="123"/>
      <c r="O260" s="123"/>
      <c r="P260" s="123"/>
      <c r="Q260" s="123"/>
      <c r="R260" s="129"/>
      <c r="S260" s="125"/>
      <c r="T260" s="122"/>
      <c r="U260" s="123"/>
      <c r="V260" s="126"/>
      <c r="W260" s="123"/>
      <c r="X260" s="128"/>
      <c r="Y260" s="123"/>
      <c r="Z260" s="123"/>
      <c r="AA260" s="123"/>
      <c r="AB260" s="124"/>
      <c r="AC260" s="127"/>
      <c r="AD260" s="201"/>
      <c r="AE260" s="201"/>
      <c r="AF260" s="201"/>
      <c r="AG260" s="201"/>
      <c r="AH260" s="201"/>
      <c r="AI260" s="234"/>
      <c r="AJ260" s="123"/>
      <c r="AK260" s="123"/>
      <c r="AL260" s="123"/>
      <c r="AM260" s="123"/>
      <c r="AN260" s="129"/>
      <c r="AO260" s="124"/>
      <c r="AP260" s="122"/>
      <c r="AQ260" s="127"/>
      <c r="AR260" s="123"/>
      <c r="AS260" s="123"/>
      <c r="AT260" s="123"/>
      <c r="AU260" s="123"/>
      <c r="AV260" s="251"/>
      <c r="AW260" s="123"/>
      <c r="AX260" s="123"/>
      <c r="AY260" s="129"/>
      <c r="AZ260" s="122"/>
      <c r="BA260" s="129"/>
      <c r="BB260" s="130"/>
      <c r="BC260" s="131"/>
      <c r="BD260" s="130"/>
      <c r="BE260" s="132"/>
      <c r="BF260" s="132"/>
      <c r="BG260" s="123"/>
      <c r="BH260" s="124"/>
      <c r="BI260" s="122"/>
      <c r="BJ260" s="123"/>
      <c r="BK260" s="123"/>
      <c r="BL260" s="123"/>
      <c r="BM260" s="129"/>
      <c r="BN260" s="122"/>
      <c r="BO260" s="123"/>
      <c r="BP260" s="129"/>
      <c r="BQ260" s="122"/>
      <c r="BR260" s="123"/>
      <c r="BS260" s="129"/>
      <c r="BT260" s="135"/>
      <c r="BU260" s="280"/>
      <c r="BV260" s="246"/>
      <c r="BW260" s="246"/>
      <c r="BX260" s="133"/>
      <c r="BY260" s="133"/>
      <c r="BZ260" s="122"/>
      <c r="CA260" s="123"/>
      <c r="CB260" s="123"/>
      <c r="CC260" s="124"/>
      <c r="CD260" s="127"/>
      <c r="CE260" s="127"/>
      <c r="CF260" s="123"/>
      <c r="CG260" s="123"/>
      <c r="CH260" s="123"/>
      <c r="CI260" s="123"/>
      <c r="CJ260" s="134"/>
      <c r="CK260" s="122"/>
      <c r="CL260" s="127"/>
      <c r="CM260" s="123"/>
      <c r="CN260" s="129"/>
      <c r="CO260" s="129"/>
      <c r="CP260" s="129"/>
      <c r="CQ260" s="134"/>
      <c r="CR260" s="133"/>
      <c r="CS260" s="133"/>
      <c r="CT260" s="133"/>
      <c r="CU260" s="135"/>
      <c r="CV260" s="280"/>
      <c r="CW260" s="135"/>
      <c r="CX260" s="122"/>
      <c r="CY260" s="129"/>
      <c r="CZ260" s="214"/>
      <c r="DA260" s="129"/>
      <c r="DB260" s="122"/>
      <c r="DC260" s="129"/>
      <c r="DD260" s="122"/>
      <c r="DE260" s="129"/>
      <c r="DF260" s="133"/>
      <c r="DG260" s="122"/>
      <c r="DH260" s="129"/>
      <c r="DI260" s="133"/>
      <c r="DJ260" s="122"/>
      <c r="DK260" s="123"/>
      <c r="DL260" s="214"/>
      <c r="DM260" s="134"/>
      <c r="DN260" s="305"/>
      <c r="DO260" s="134"/>
      <c r="DP260" s="122"/>
      <c r="DQ260" s="129"/>
      <c r="DR260" s="122"/>
      <c r="DS260" s="129"/>
      <c r="DT260" s="122"/>
      <c r="DU260" s="129"/>
      <c r="DV260" s="122"/>
      <c r="DW260" s="124"/>
    </row>
    <row r="261" spans="1:127">
      <c r="A261" s="122"/>
      <c r="B261" s="124"/>
      <c r="C261" s="127"/>
      <c r="D261" s="123"/>
      <c r="E261" s="123"/>
      <c r="F261" s="123"/>
      <c r="G261" s="124"/>
      <c r="H261" s="122"/>
      <c r="I261" s="123"/>
      <c r="J261" s="123"/>
      <c r="K261" s="128"/>
      <c r="L261" s="123"/>
      <c r="M261" s="123"/>
      <c r="N261" s="123"/>
      <c r="O261" s="123"/>
      <c r="P261" s="123"/>
      <c r="Q261" s="123"/>
      <c r="R261" s="129"/>
      <c r="S261" s="125"/>
      <c r="T261" s="122"/>
      <c r="U261" s="123"/>
      <c r="V261" s="126"/>
      <c r="W261" s="123"/>
      <c r="X261" s="128"/>
      <c r="Y261" s="123"/>
      <c r="Z261" s="123"/>
      <c r="AA261" s="123"/>
      <c r="AB261" s="124"/>
      <c r="AC261" s="127"/>
      <c r="AD261" s="201"/>
      <c r="AE261" s="201"/>
      <c r="AF261" s="201"/>
      <c r="AG261" s="201"/>
      <c r="AH261" s="201"/>
      <c r="AI261" s="234"/>
      <c r="AJ261" s="123"/>
      <c r="AK261" s="123"/>
      <c r="AL261" s="123"/>
      <c r="AM261" s="123"/>
      <c r="AN261" s="129"/>
      <c r="AO261" s="124"/>
      <c r="AP261" s="122"/>
      <c r="AQ261" s="127"/>
      <c r="AR261" s="123"/>
      <c r="AS261" s="123"/>
      <c r="AT261" s="123"/>
      <c r="AU261" s="123"/>
      <c r="AV261" s="251"/>
      <c r="AW261" s="123"/>
      <c r="AX261" s="123"/>
      <c r="AY261" s="129"/>
      <c r="AZ261" s="122"/>
      <c r="BA261" s="129"/>
      <c r="BB261" s="130"/>
      <c r="BC261" s="131"/>
      <c r="BD261" s="130"/>
      <c r="BE261" s="132"/>
      <c r="BF261" s="132"/>
      <c r="BG261" s="123"/>
      <c r="BH261" s="124"/>
      <c r="BI261" s="122"/>
      <c r="BJ261" s="123"/>
      <c r="BK261" s="123"/>
      <c r="BL261" s="123"/>
      <c r="BM261" s="129"/>
      <c r="BN261" s="122"/>
      <c r="BO261" s="123"/>
      <c r="BP261" s="129"/>
      <c r="BQ261" s="122"/>
      <c r="BR261" s="123"/>
      <c r="BS261" s="129"/>
      <c r="BT261" s="135"/>
      <c r="BU261" s="280"/>
      <c r="BV261" s="246"/>
      <c r="BW261" s="246"/>
      <c r="BX261" s="133"/>
      <c r="BY261" s="133"/>
      <c r="BZ261" s="122"/>
      <c r="CA261" s="123"/>
      <c r="CB261" s="123"/>
      <c r="CC261" s="124"/>
      <c r="CD261" s="127"/>
      <c r="CE261" s="127"/>
      <c r="CF261" s="123"/>
      <c r="CG261" s="123"/>
      <c r="CH261" s="123"/>
      <c r="CI261" s="123"/>
      <c r="CJ261" s="134"/>
      <c r="CK261" s="122"/>
      <c r="CL261" s="127"/>
      <c r="CM261" s="123"/>
      <c r="CN261" s="129"/>
      <c r="CO261" s="129"/>
      <c r="CP261" s="129"/>
      <c r="CQ261" s="134"/>
      <c r="CR261" s="133"/>
      <c r="CS261" s="133"/>
      <c r="CT261" s="133"/>
      <c r="CU261" s="135"/>
      <c r="CV261" s="280"/>
      <c r="CW261" s="135"/>
      <c r="CX261" s="122"/>
      <c r="CY261" s="129"/>
      <c r="CZ261" s="214"/>
      <c r="DA261" s="129"/>
      <c r="DB261" s="122"/>
      <c r="DC261" s="129"/>
      <c r="DD261" s="122"/>
      <c r="DE261" s="129"/>
      <c r="DF261" s="133"/>
      <c r="DG261" s="122"/>
      <c r="DH261" s="129"/>
      <c r="DI261" s="133"/>
      <c r="DJ261" s="122"/>
      <c r="DK261" s="123"/>
      <c r="DL261" s="214"/>
      <c r="DM261" s="134"/>
      <c r="DN261" s="305"/>
      <c r="DO261" s="134"/>
      <c r="DP261" s="122"/>
      <c r="DQ261" s="129"/>
      <c r="DR261" s="122"/>
      <c r="DS261" s="129"/>
      <c r="DT261" s="122"/>
      <c r="DU261" s="129"/>
      <c r="DV261" s="122"/>
      <c r="DW261" s="124"/>
    </row>
    <row r="262" spans="1:127">
      <c r="A262" s="122"/>
      <c r="B262" s="124"/>
      <c r="C262" s="127"/>
      <c r="D262" s="123"/>
      <c r="E262" s="123"/>
      <c r="F262" s="123"/>
      <c r="G262" s="124"/>
      <c r="H262" s="122"/>
      <c r="I262" s="123"/>
      <c r="J262" s="123"/>
      <c r="K262" s="128"/>
      <c r="L262" s="123"/>
      <c r="M262" s="123"/>
      <c r="N262" s="123"/>
      <c r="O262" s="123"/>
      <c r="P262" s="123"/>
      <c r="Q262" s="123"/>
      <c r="R262" s="129"/>
      <c r="S262" s="125"/>
      <c r="T262" s="122"/>
      <c r="U262" s="123"/>
      <c r="V262" s="126"/>
      <c r="W262" s="123"/>
      <c r="X262" s="128"/>
      <c r="Y262" s="123"/>
      <c r="Z262" s="123"/>
      <c r="AA262" s="123"/>
      <c r="AB262" s="124"/>
      <c r="AC262" s="127"/>
      <c r="AD262" s="201"/>
      <c r="AE262" s="201"/>
      <c r="AF262" s="201"/>
      <c r="AG262" s="201"/>
      <c r="AH262" s="201"/>
      <c r="AI262" s="234"/>
      <c r="AJ262" s="123"/>
      <c r="AK262" s="123"/>
      <c r="AL262" s="123"/>
      <c r="AM262" s="123"/>
      <c r="AN262" s="129"/>
      <c r="AO262" s="124"/>
      <c r="AP262" s="122"/>
      <c r="AQ262" s="127"/>
      <c r="AR262" s="123"/>
      <c r="AS262" s="123"/>
      <c r="AT262" s="123"/>
      <c r="AU262" s="123"/>
      <c r="AV262" s="251"/>
      <c r="AW262" s="123"/>
      <c r="AX262" s="123"/>
      <c r="AY262" s="129"/>
      <c r="AZ262" s="122"/>
      <c r="BA262" s="129"/>
      <c r="BB262" s="130"/>
      <c r="BC262" s="131"/>
      <c r="BD262" s="130"/>
      <c r="BE262" s="132"/>
      <c r="BF262" s="132"/>
      <c r="BG262" s="123"/>
      <c r="BH262" s="124"/>
      <c r="BI262" s="122"/>
      <c r="BJ262" s="123"/>
      <c r="BK262" s="123"/>
      <c r="BL262" s="123"/>
      <c r="BM262" s="129"/>
      <c r="BN262" s="122"/>
      <c r="BO262" s="123"/>
      <c r="BP262" s="129"/>
      <c r="BQ262" s="122"/>
      <c r="BR262" s="123"/>
      <c r="BS262" s="129"/>
      <c r="BT262" s="135"/>
      <c r="BU262" s="280"/>
      <c r="BV262" s="246"/>
      <c r="BW262" s="246"/>
      <c r="BX262" s="133"/>
      <c r="BY262" s="133"/>
      <c r="BZ262" s="122"/>
      <c r="CA262" s="123"/>
      <c r="CB262" s="123"/>
      <c r="CC262" s="124"/>
      <c r="CD262" s="127"/>
      <c r="CE262" s="127"/>
      <c r="CF262" s="123"/>
      <c r="CG262" s="123"/>
      <c r="CH262" s="123"/>
      <c r="CI262" s="123"/>
      <c r="CJ262" s="134"/>
      <c r="CK262" s="122"/>
      <c r="CL262" s="127"/>
      <c r="CM262" s="123"/>
      <c r="CN262" s="129"/>
      <c r="CO262" s="129"/>
      <c r="CP262" s="129"/>
      <c r="CQ262" s="134"/>
      <c r="CR262" s="133"/>
      <c r="CS262" s="133"/>
      <c r="CT262" s="133"/>
      <c r="CU262" s="135"/>
      <c r="CV262" s="280"/>
      <c r="CW262" s="135"/>
      <c r="CX262" s="122"/>
      <c r="CY262" s="129"/>
      <c r="CZ262" s="214"/>
      <c r="DA262" s="129"/>
      <c r="DB262" s="122"/>
      <c r="DC262" s="129"/>
      <c r="DD262" s="122"/>
      <c r="DE262" s="129"/>
      <c r="DF262" s="133"/>
      <c r="DG262" s="122"/>
      <c r="DH262" s="129"/>
      <c r="DI262" s="133"/>
      <c r="DJ262" s="122"/>
      <c r="DK262" s="123"/>
      <c r="DL262" s="214"/>
      <c r="DM262" s="134"/>
      <c r="DN262" s="305"/>
      <c r="DO262" s="134"/>
      <c r="DP262" s="122"/>
      <c r="DQ262" s="129"/>
      <c r="DR262" s="122"/>
      <c r="DS262" s="129"/>
      <c r="DT262" s="122"/>
      <c r="DU262" s="129"/>
      <c r="DV262" s="122"/>
      <c r="DW262" s="124"/>
    </row>
    <row r="263" spans="1:127">
      <c r="A263" s="122"/>
      <c r="B263" s="124"/>
      <c r="C263" s="127"/>
      <c r="D263" s="123"/>
      <c r="E263" s="123"/>
      <c r="F263" s="123"/>
      <c r="G263" s="124"/>
      <c r="H263" s="122"/>
      <c r="I263" s="123"/>
      <c r="J263" s="123"/>
      <c r="K263" s="128"/>
      <c r="L263" s="123"/>
      <c r="M263" s="123"/>
      <c r="N263" s="123"/>
      <c r="O263" s="123"/>
      <c r="P263" s="123"/>
      <c r="Q263" s="123"/>
      <c r="R263" s="129"/>
      <c r="S263" s="125"/>
      <c r="T263" s="122"/>
      <c r="U263" s="123"/>
      <c r="V263" s="126"/>
      <c r="W263" s="123"/>
      <c r="X263" s="128"/>
      <c r="Y263" s="123"/>
      <c r="Z263" s="123"/>
      <c r="AA263" s="123"/>
      <c r="AB263" s="124"/>
      <c r="AC263" s="127"/>
      <c r="AD263" s="201"/>
      <c r="AE263" s="201"/>
      <c r="AF263" s="201"/>
      <c r="AG263" s="201"/>
      <c r="AH263" s="201"/>
      <c r="AI263" s="234"/>
      <c r="AJ263" s="123"/>
      <c r="AK263" s="123"/>
      <c r="AL263" s="123"/>
      <c r="AM263" s="123"/>
      <c r="AN263" s="129"/>
      <c r="AO263" s="124"/>
      <c r="AP263" s="122"/>
      <c r="AQ263" s="127"/>
      <c r="AR263" s="123"/>
      <c r="AS263" s="123"/>
      <c r="AT263" s="123"/>
      <c r="AU263" s="123"/>
      <c r="AV263" s="251"/>
      <c r="AW263" s="123"/>
      <c r="AX263" s="123"/>
      <c r="AY263" s="129"/>
      <c r="AZ263" s="122"/>
      <c r="BA263" s="129"/>
      <c r="BB263" s="130"/>
      <c r="BC263" s="131"/>
      <c r="BD263" s="130"/>
      <c r="BE263" s="132"/>
      <c r="BF263" s="132"/>
      <c r="BG263" s="123"/>
      <c r="BH263" s="124"/>
      <c r="BI263" s="122"/>
      <c r="BJ263" s="123"/>
      <c r="BK263" s="123"/>
      <c r="BL263" s="123"/>
      <c r="BM263" s="129"/>
      <c r="BN263" s="122"/>
      <c r="BO263" s="123"/>
      <c r="BP263" s="129"/>
      <c r="BQ263" s="122"/>
      <c r="BR263" s="123"/>
      <c r="BS263" s="129"/>
      <c r="BT263" s="135"/>
      <c r="BU263" s="280"/>
      <c r="BV263" s="246"/>
      <c r="BW263" s="246"/>
      <c r="BX263" s="133"/>
      <c r="BY263" s="133"/>
      <c r="BZ263" s="122"/>
      <c r="CA263" s="123"/>
      <c r="CB263" s="123"/>
      <c r="CC263" s="124"/>
      <c r="CD263" s="127"/>
      <c r="CE263" s="127"/>
      <c r="CF263" s="123"/>
      <c r="CG263" s="123"/>
      <c r="CH263" s="123"/>
      <c r="CI263" s="123"/>
      <c r="CJ263" s="134"/>
      <c r="CK263" s="122"/>
      <c r="CL263" s="127"/>
      <c r="CM263" s="123"/>
      <c r="CN263" s="129"/>
      <c r="CO263" s="129"/>
      <c r="CP263" s="129"/>
      <c r="CQ263" s="134"/>
      <c r="CR263" s="133"/>
      <c r="CS263" s="133"/>
      <c r="CT263" s="133"/>
      <c r="CU263" s="135"/>
      <c r="CV263" s="280"/>
      <c r="CW263" s="135"/>
      <c r="CX263" s="122"/>
      <c r="CY263" s="129"/>
      <c r="CZ263" s="214"/>
      <c r="DA263" s="129"/>
      <c r="DB263" s="122"/>
      <c r="DC263" s="129"/>
      <c r="DD263" s="122"/>
      <c r="DE263" s="129"/>
      <c r="DF263" s="133"/>
      <c r="DG263" s="122"/>
      <c r="DH263" s="129"/>
      <c r="DI263" s="133"/>
      <c r="DJ263" s="122"/>
      <c r="DK263" s="123"/>
      <c r="DL263" s="214"/>
      <c r="DM263" s="134"/>
      <c r="DN263" s="305"/>
      <c r="DO263" s="134"/>
      <c r="DP263" s="122"/>
      <c r="DQ263" s="129"/>
      <c r="DR263" s="122"/>
      <c r="DS263" s="129"/>
      <c r="DT263" s="122"/>
      <c r="DU263" s="129"/>
      <c r="DV263" s="122"/>
      <c r="DW263" s="124"/>
    </row>
    <row r="264" spans="1:127">
      <c r="A264" s="122"/>
      <c r="B264" s="124"/>
      <c r="C264" s="127"/>
      <c r="D264" s="123"/>
      <c r="E264" s="123"/>
      <c r="F264" s="123"/>
      <c r="G264" s="124"/>
      <c r="H264" s="122"/>
      <c r="I264" s="123"/>
      <c r="J264" s="123"/>
      <c r="K264" s="128"/>
      <c r="L264" s="123"/>
      <c r="M264" s="123"/>
      <c r="N264" s="123"/>
      <c r="O264" s="123"/>
      <c r="P264" s="123"/>
      <c r="Q264" s="123"/>
      <c r="R264" s="129"/>
      <c r="S264" s="125"/>
      <c r="T264" s="122"/>
      <c r="U264" s="123"/>
      <c r="V264" s="126"/>
      <c r="W264" s="123"/>
      <c r="X264" s="128"/>
      <c r="Y264" s="123"/>
      <c r="Z264" s="123"/>
      <c r="AA264" s="123"/>
      <c r="AB264" s="124"/>
      <c r="AC264" s="127"/>
      <c r="AD264" s="201"/>
      <c r="AE264" s="201"/>
      <c r="AF264" s="201"/>
      <c r="AG264" s="201"/>
      <c r="AH264" s="201"/>
      <c r="AI264" s="234"/>
      <c r="AJ264" s="123"/>
      <c r="AK264" s="123"/>
      <c r="AL264" s="123"/>
      <c r="AM264" s="123"/>
      <c r="AN264" s="129"/>
      <c r="AO264" s="124"/>
      <c r="AP264" s="122"/>
      <c r="AQ264" s="127"/>
      <c r="AR264" s="123"/>
      <c r="AS264" s="123"/>
      <c r="AT264" s="123"/>
      <c r="AU264" s="123"/>
      <c r="AV264" s="251"/>
      <c r="AW264" s="123"/>
      <c r="AX264" s="123"/>
      <c r="AY264" s="129"/>
      <c r="AZ264" s="122"/>
      <c r="BA264" s="129"/>
      <c r="BB264" s="130"/>
      <c r="BC264" s="131"/>
      <c r="BD264" s="130"/>
      <c r="BE264" s="132"/>
      <c r="BF264" s="132"/>
      <c r="BG264" s="123"/>
      <c r="BH264" s="124"/>
      <c r="BI264" s="122"/>
      <c r="BJ264" s="123"/>
      <c r="BK264" s="123"/>
      <c r="BL264" s="123"/>
      <c r="BM264" s="129"/>
      <c r="BN264" s="122"/>
      <c r="BO264" s="123"/>
      <c r="BP264" s="129"/>
      <c r="BQ264" s="122"/>
      <c r="BR264" s="123"/>
      <c r="BS264" s="129"/>
      <c r="BT264" s="135"/>
      <c r="BU264" s="280"/>
      <c r="BV264" s="246"/>
      <c r="BW264" s="246"/>
      <c r="BX264" s="133"/>
      <c r="BY264" s="133"/>
      <c r="BZ264" s="122"/>
      <c r="CA264" s="123"/>
      <c r="CB264" s="123"/>
      <c r="CC264" s="124"/>
      <c r="CD264" s="127"/>
      <c r="CE264" s="127"/>
      <c r="CF264" s="123"/>
      <c r="CG264" s="123"/>
      <c r="CH264" s="123"/>
      <c r="CI264" s="123"/>
      <c r="CJ264" s="134"/>
      <c r="CK264" s="122"/>
      <c r="CL264" s="127"/>
      <c r="CM264" s="123"/>
      <c r="CN264" s="129"/>
      <c r="CO264" s="129"/>
      <c r="CP264" s="129"/>
      <c r="CQ264" s="134"/>
      <c r="CR264" s="133"/>
      <c r="CS264" s="133"/>
      <c r="CT264" s="133"/>
      <c r="CU264" s="135"/>
      <c r="CV264" s="280"/>
      <c r="CW264" s="135"/>
      <c r="CX264" s="122"/>
      <c r="CY264" s="129"/>
      <c r="CZ264" s="214"/>
      <c r="DA264" s="129"/>
      <c r="DB264" s="122"/>
      <c r="DC264" s="129"/>
      <c r="DD264" s="122"/>
      <c r="DE264" s="129"/>
      <c r="DF264" s="133"/>
      <c r="DG264" s="122"/>
      <c r="DH264" s="129"/>
      <c r="DI264" s="133"/>
      <c r="DJ264" s="122"/>
      <c r="DK264" s="123"/>
      <c r="DL264" s="214"/>
      <c r="DM264" s="134"/>
      <c r="DN264" s="305"/>
      <c r="DO264" s="134"/>
      <c r="DP264" s="122"/>
      <c r="DQ264" s="129"/>
      <c r="DR264" s="122"/>
      <c r="DS264" s="129"/>
      <c r="DT264" s="122"/>
      <c r="DU264" s="129"/>
      <c r="DV264" s="122"/>
      <c r="DW264" s="124"/>
    </row>
    <row r="265" spans="1:127">
      <c r="A265" s="122"/>
      <c r="B265" s="124"/>
      <c r="C265" s="127"/>
      <c r="D265" s="123"/>
      <c r="E265" s="123"/>
      <c r="F265" s="123"/>
      <c r="G265" s="124"/>
      <c r="H265" s="122"/>
      <c r="I265" s="123"/>
      <c r="J265" s="123"/>
      <c r="K265" s="128"/>
      <c r="L265" s="123"/>
      <c r="M265" s="123"/>
      <c r="N265" s="123"/>
      <c r="O265" s="123"/>
      <c r="P265" s="123"/>
      <c r="Q265" s="123"/>
      <c r="R265" s="129"/>
      <c r="S265" s="125"/>
      <c r="T265" s="122"/>
      <c r="U265" s="123"/>
      <c r="V265" s="126"/>
      <c r="W265" s="123"/>
      <c r="X265" s="128"/>
      <c r="Y265" s="123"/>
      <c r="Z265" s="123"/>
      <c r="AA265" s="123"/>
      <c r="AB265" s="124"/>
      <c r="AC265" s="127"/>
      <c r="AD265" s="201"/>
      <c r="AE265" s="201"/>
      <c r="AF265" s="201"/>
      <c r="AG265" s="201"/>
      <c r="AH265" s="201"/>
      <c r="AI265" s="234"/>
      <c r="AJ265" s="123"/>
      <c r="AK265" s="123"/>
      <c r="AL265" s="123"/>
      <c r="AM265" s="123"/>
      <c r="AN265" s="129"/>
      <c r="AO265" s="124"/>
      <c r="AP265" s="122"/>
      <c r="AQ265" s="127"/>
      <c r="AR265" s="123"/>
      <c r="AS265" s="123"/>
      <c r="AT265" s="123"/>
      <c r="AU265" s="123"/>
      <c r="AV265" s="251"/>
      <c r="AW265" s="123"/>
      <c r="AX265" s="123"/>
      <c r="AY265" s="129"/>
      <c r="AZ265" s="122"/>
      <c r="BA265" s="129"/>
      <c r="BB265" s="130"/>
      <c r="BC265" s="131"/>
      <c r="BD265" s="130"/>
      <c r="BE265" s="132"/>
      <c r="BF265" s="132"/>
      <c r="BG265" s="123"/>
      <c r="BH265" s="124"/>
      <c r="BI265" s="122"/>
      <c r="BJ265" s="123"/>
      <c r="BK265" s="123"/>
      <c r="BL265" s="123"/>
      <c r="BM265" s="129"/>
      <c r="BN265" s="122"/>
      <c r="BO265" s="123"/>
      <c r="BP265" s="129"/>
      <c r="BQ265" s="122"/>
      <c r="BR265" s="123"/>
      <c r="BS265" s="129"/>
      <c r="BT265" s="135"/>
      <c r="BU265" s="280"/>
      <c r="BV265" s="246"/>
      <c r="BW265" s="246"/>
      <c r="BX265" s="133"/>
      <c r="BY265" s="133"/>
      <c r="BZ265" s="122"/>
      <c r="CA265" s="123"/>
      <c r="CB265" s="123"/>
      <c r="CC265" s="124"/>
      <c r="CD265" s="127"/>
      <c r="CE265" s="127"/>
      <c r="CF265" s="123"/>
      <c r="CG265" s="123"/>
      <c r="CH265" s="123"/>
      <c r="CI265" s="123"/>
      <c r="CJ265" s="134"/>
      <c r="CK265" s="122"/>
      <c r="CL265" s="127"/>
      <c r="CM265" s="123"/>
      <c r="CN265" s="129"/>
      <c r="CO265" s="129"/>
      <c r="CP265" s="129"/>
      <c r="CQ265" s="134"/>
      <c r="CR265" s="133"/>
      <c r="CS265" s="133"/>
      <c r="CT265" s="133"/>
      <c r="CU265" s="135"/>
      <c r="CV265" s="280"/>
      <c r="CW265" s="135"/>
      <c r="CX265" s="122"/>
      <c r="CY265" s="129"/>
      <c r="CZ265" s="214"/>
      <c r="DA265" s="129"/>
      <c r="DB265" s="122"/>
      <c r="DC265" s="129"/>
      <c r="DD265" s="122"/>
      <c r="DE265" s="129"/>
      <c r="DF265" s="133"/>
      <c r="DG265" s="122"/>
      <c r="DH265" s="129"/>
      <c r="DI265" s="133"/>
      <c r="DJ265" s="122"/>
      <c r="DK265" s="123"/>
      <c r="DL265" s="214"/>
      <c r="DM265" s="134"/>
      <c r="DN265" s="305"/>
      <c r="DO265" s="134"/>
      <c r="DP265" s="122"/>
      <c r="DQ265" s="129"/>
      <c r="DR265" s="122"/>
      <c r="DS265" s="129"/>
      <c r="DT265" s="122"/>
      <c r="DU265" s="129"/>
      <c r="DV265" s="122"/>
      <c r="DW265" s="124"/>
    </row>
    <row r="266" spans="1:127">
      <c r="A266" s="122"/>
      <c r="B266" s="124"/>
      <c r="C266" s="127"/>
      <c r="D266" s="123"/>
      <c r="E266" s="123"/>
      <c r="F266" s="123"/>
      <c r="G266" s="124"/>
      <c r="H266" s="122"/>
      <c r="I266" s="123"/>
      <c r="J266" s="123"/>
      <c r="K266" s="128"/>
      <c r="L266" s="123"/>
      <c r="M266" s="123"/>
      <c r="N266" s="123"/>
      <c r="O266" s="123"/>
      <c r="P266" s="123"/>
      <c r="Q266" s="123"/>
      <c r="R266" s="129"/>
      <c r="S266" s="125"/>
      <c r="T266" s="122"/>
      <c r="U266" s="123"/>
      <c r="V266" s="126"/>
      <c r="W266" s="123"/>
      <c r="X266" s="128"/>
      <c r="Y266" s="123"/>
      <c r="Z266" s="123"/>
      <c r="AA266" s="123"/>
      <c r="AB266" s="124"/>
      <c r="AC266" s="127"/>
      <c r="AD266" s="201"/>
      <c r="AE266" s="201"/>
      <c r="AF266" s="201"/>
      <c r="AG266" s="201"/>
      <c r="AH266" s="201"/>
      <c r="AI266" s="234"/>
      <c r="AJ266" s="123"/>
      <c r="AK266" s="123"/>
      <c r="AL266" s="123"/>
      <c r="AM266" s="123"/>
      <c r="AN266" s="129"/>
      <c r="AO266" s="124"/>
      <c r="AP266" s="122"/>
      <c r="AQ266" s="127"/>
      <c r="AR266" s="123"/>
      <c r="AS266" s="123"/>
      <c r="AT266" s="123"/>
      <c r="AU266" s="123"/>
      <c r="AV266" s="251"/>
      <c r="AW266" s="123"/>
      <c r="AX266" s="123"/>
      <c r="AY266" s="129"/>
      <c r="AZ266" s="122"/>
      <c r="BA266" s="129"/>
      <c r="BB266" s="130"/>
      <c r="BC266" s="131"/>
      <c r="BD266" s="130"/>
      <c r="BE266" s="132"/>
      <c r="BF266" s="132"/>
      <c r="BG266" s="123"/>
      <c r="BH266" s="124"/>
      <c r="BI266" s="122"/>
      <c r="BJ266" s="123"/>
      <c r="BK266" s="123"/>
      <c r="BL266" s="123"/>
      <c r="BM266" s="129"/>
      <c r="BN266" s="122"/>
      <c r="BO266" s="123"/>
      <c r="BP266" s="129"/>
      <c r="BQ266" s="122"/>
      <c r="BR266" s="123"/>
      <c r="BS266" s="129"/>
      <c r="BT266" s="135"/>
      <c r="BU266" s="280"/>
      <c r="BV266" s="246"/>
      <c r="BW266" s="246"/>
      <c r="BX266" s="133"/>
      <c r="BY266" s="133"/>
      <c r="BZ266" s="122"/>
      <c r="CA266" s="123"/>
      <c r="CB266" s="123"/>
      <c r="CC266" s="124"/>
      <c r="CD266" s="127"/>
      <c r="CE266" s="127"/>
      <c r="CF266" s="123"/>
      <c r="CG266" s="123"/>
      <c r="CH266" s="123"/>
      <c r="CI266" s="123"/>
      <c r="CJ266" s="134"/>
      <c r="CK266" s="122"/>
      <c r="CL266" s="127"/>
      <c r="CM266" s="123"/>
      <c r="CN266" s="129"/>
      <c r="CO266" s="129"/>
      <c r="CP266" s="129"/>
      <c r="CQ266" s="134"/>
      <c r="CR266" s="133"/>
      <c r="CS266" s="133"/>
      <c r="CT266" s="133"/>
      <c r="CU266" s="135"/>
      <c r="CV266" s="280"/>
      <c r="CW266" s="135"/>
      <c r="CX266" s="122"/>
      <c r="CY266" s="129"/>
      <c r="CZ266" s="214"/>
      <c r="DA266" s="129"/>
      <c r="DB266" s="122"/>
      <c r="DC266" s="129"/>
      <c r="DD266" s="122"/>
      <c r="DE266" s="129"/>
      <c r="DF266" s="133"/>
      <c r="DG266" s="122"/>
      <c r="DH266" s="129"/>
      <c r="DI266" s="133"/>
      <c r="DJ266" s="122"/>
      <c r="DK266" s="123"/>
      <c r="DL266" s="214"/>
      <c r="DM266" s="134"/>
      <c r="DN266" s="305"/>
      <c r="DO266" s="134"/>
      <c r="DP266" s="122"/>
      <c r="DQ266" s="129"/>
      <c r="DR266" s="122"/>
      <c r="DS266" s="129"/>
      <c r="DT266" s="122"/>
      <c r="DU266" s="129"/>
      <c r="DV266" s="122"/>
      <c r="DW266" s="124"/>
    </row>
    <row r="267" spans="1:127">
      <c r="A267" s="122"/>
      <c r="B267" s="124"/>
      <c r="C267" s="127"/>
      <c r="D267" s="123"/>
      <c r="E267" s="123"/>
      <c r="F267" s="123"/>
      <c r="G267" s="124"/>
      <c r="H267" s="122"/>
      <c r="I267" s="123"/>
      <c r="J267" s="123"/>
      <c r="K267" s="128"/>
      <c r="L267" s="123"/>
      <c r="M267" s="123"/>
      <c r="N267" s="123"/>
      <c r="O267" s="123"/>
      <c r="P267" s="123"/>
      <c r="Q267" s="123"/>
      <c r="R267" s="129"/>
      <c r="S267" s="125"/>
      <c r="T267" s="122"/>
      <c r="U267" s="123"/>
      <c r="V267" s="126"/>
      <c r="W267" s="123"/>
      <c r="X267" s="128"/>
      <c r="Y267" s="123"/>
      <c r="Z267" s="123"/>
      <c r="AA267" s="123"/>
      <c r="AB267" s="124"/>
      <c r="AC267" s="127"/>
      <c r="AD267" s="201"/>
      <c r="AE267" s="201"/>
      <c r="AF267" s="201"/>
      <c r="AG267" s="201"/>
      <c r="AH267" s="201"/>
      <c r="AI267" s="234"/>
      <c r="AJ267" s="123"/>
      <c r="AK267" s="123"/>
      <c r="AL267" s="123"/>
      <c r="AM267" s="123"/>
      <c r="AN267" s="129"/>
      <c r="AO267" s="124"/>
      <c r="AP267" s="122"/>
      <c r="AQ267" s="127"/>
      <c r="AR267" s="123"/>
      <c r="AS267" s="123"/>
      <c r="AT267" s="123"/>
      <c r="AU267" s="123"/>
      <c r="AV267" s="251"/>
      <c r="AW267" s="123"/>
      <c r="AX267" s="123"/>
      <c r="AY267" s="129"/>
      <c r="AZ267" s="122"/>
      <c r="BA267" s="129"/>
      <c r="BB267" s="130"/>
      <c r="BC267" s="131"/>
      <c r="BD267" s="130"/>
      <c r="BE267" s="132"/>
      <c r="BF267" s="132"/>
      <c r="BG267" s="123"/>
      <c r="BH267" s="124"/>
      <c r="BI267" s="122"/>
      <c r="BJ267" s="123"/>
      <c r="BK267" s="123"/>
      <c r="BL267" s="123"/>
      <c r="BM267" s="129"/>
      <c r="BN267" s="122"/>
      <c r="BO267" s="123"/>
      <c r="BP267" s="129"/>
      <c r="BQ267" s="122"/>
      <c r="BR267" s="123"/>
      <c r="BS267" s="129"/>
      <c r="BT267" s="135"/>
      <c r="BU267" s="280"/>
      <c r="BV267" s="246"/>
      <c r="BW267" s="246"/>
      <c r="BX267" s="133"/>
      <c r="BY267" s="133"/>
      <c r="BZ267" s="122"/>
      <c r="CA267" s="123"/>
      <c r="CB267" s="123"/>
      <c r="CC267" s="124"/>
      <c r="CD267" s="127"/>
      <c r="CE267" s="127"/>
      <c r="CF267" s="123"/>
      <c r="CG267" s="123"/>
      <c r="CH267" s="123"/>
      <c r="CI267" s="123"/>
      <c r="CJ267" s="134"/>
      <c r="CK267" s="122"/>
      <c r="CL267" s="127"/>
      <c r="CM267" s="123"/>
      <c r="CN267" s="129"/>
      <c r="CO267" s="129"/>
      <c r="CP267" s="129"/>
      <c r="CQ267" s="134"/>
      <c r="CR267" s="133"/>
      <c r="CS267" s="133"/>
      <c r="CT267" s="133"/>
      <c r="CU267" s="135"/>
      <c r="CV267" s="280"/>
      <c r="CW267" s="135"/>
      <c r="CX267" s="122"/>
      <c r="CY267" s="129"/>
      <c r="CZ267" s="214"/>
      <c r="DA267" s="129"/>
      <c r="DB267" s="122"/>
      <c r="DC267" s="129"/>
      <c r="DD267" s="122"/>
      <c r="DE267" s="129"/>
      <c r="DF267" s="133"/>
      <c r="DG267" s="122"/>
      <c r="DH267" s="129"/>
      <c r="DI267" s="133"/>
      <c r="DJ267" s="122"/>
      <c r="DK267" s="123"/>
      <c r="DL267" s="214"/>
      <c r="DM267" s="134"/>
      <c r="DN267" s="305"/>
      <c r="DO267" s="134"/>
      <c r="DP267" s="122"/>
      <c r="DQ267" s="129"/>
      <c r="DR267" s="122"/>
      <c r="DS267" s="129"/>
      <c r="DT267" s="122"/>
      <c r="DU267" s="129"/>
      <c r="DV267" s="122"/>
      <c r="DW267" s="124"/>
    </row>
    <row r="268" spans="1:127">
      <c r="A268" s="122"/>
      <c r="B268" s="124"/>
      <c r="C268" s="127"/>
      <c r="D268" s="123"/>
      <c r="E268" s="123"/>
      <c r="F268" s="123"/>
      <c r="G268" s="124"/>
      <c r="H268" s="122"/>
      <c r="I268" s="123"/>
      <c r="J268" s="123"/>
      <c r="K268" s="128"/>
      <c r="L268" s="123"/>
      <c r="M268" s="123"/>
      <c r="N268" s="123"/>
      <c r="O268" s="123"/>
      <c r="P268" s="123"/>
      <c r="Q268" s="123"/>
      <c r="R268" s="129"/>
      <c r="S268" s="125"/>
      <c r="T268" s="122"/>
      <c r="U268" s="123"/>
      <c r="V268" s="126"/>
      <c r="W268" s="123"/>
      <c r="X268" s="128"/>
      <c r="Y268" s="123"/>
      <c r="Z268" s="123"/>
      <c r="AA268" s="123"/>
      <c r="AB268" s="124"/>
      <c r="AC268" s="127"/>
      <c r="AD268" s="201"/>
      <c r="AE268" s="201"/>
      <c r="AF268" s="201"/>
      <c r="AG268" s="201"/>
      <c r="AH268" s="201"/>
      <c r="AI268" s="234"/>
      <c r="AJ268" s="123"/>
      <c r="AK268" s="123"/>
      <c r="AL268" s="123"/>
      <c r="AM268" s="123"/>
      <c r="AN268" s="129"/>
      <c r="AO268" s="124"/>
      <c r="AP268" s="122"/>
      <c r="AQ268" s="127"/>
      <c r="AR268" s="123"/>
      <c r="AS268" s="123"/>
      <c r="AT268" s="123"/>
      <c r="AU268" s="123"/>
      <c r="AV268" s="251"/>
      <c r="AW268" s="123"/>
      <c r="AX268" s="123"/>
      <c r="AY268" s="129"/>
      <c r="AZ268" s="122"/>
      <c r="BA268" s="129"/>
      <c r="BB268" s="130"/>
      <c r="BC268" s="131"/>
      <c r="BD268" s="130"/>
      <c r="BE268" s="132"/>
      <c r="BF268" s="132"/>
      <c r="BG268" s="123"/>
      <c r="BH268" s="124"/>
      <c r="BI268" s="122"/>
      <c r="BJ268" s="123"/>
      <c r="BK268" s="123"/>
      <c r="BL268" s="123"/>
      <c r="BM268" s="129"/>
      <c r="BN268" s="122"/>
      <c r="BO268" s="123"/>
      <c r="BP268" s="129"/>
      <c r="BQ268" s="122"/>
      <c r="BR268" s="123"/>
      <c r="BS268" s="129"/>
      <c r="BT268" s="135"/>
      <c r="BU268" s="280"/>
      <c r="BV268" s="246"/>
      <c r="BW268" s="246"/>
      <c r="BX268" s="133"/>
      <c r="BY268" s="133"/>
      <c r="BZ268" s="122"/>
      <c r="CA268" s="123"/>
      <c r="CB268" s="123"/>
      <c r="CC268" s="124"/>
      <c r="CD268" s="127"/>
      <c r="CE268" s="127"/>
      <c r="CF268" s="123"/>
      <c r="CG268" s="123"/>
      <c r="CH268" s="123"/>
      <c r="CI268" s="123"/>
      <c r="CJ268" s="134"/>
      <c r="CK268" s="122"/>
      <c r="CL268" s="127"/>
      <c r="CM268" s="123"/>
      <c r="CN268" s="129"/>
      <c r="CO268" s="129"/>
      <c r="CP268" s="129"/>
      <c r="CQ268" s="134"/>
      <c r="CR268" s="133"/>
      <c r="CS268" s="133"/>
      <c r="CT268" s="133"/>
      <c r="CU268" s="135"/>
      <c r="CV268" s="280"/>
      <c r="CW268" s="135"/>
      <c r="CX268" s="122"/>
      <c r="CY268" s="129"/>
      <c r="CZ268" s="214"/>
      <c r="DA268" s="129"/>
      <c r="DB268" s="122"/>
      <c r="DC268" s="129"/>
      <c r="DD268" s="122"/>
      <c r="DE268" s="129"/>
      <c r="DF268" s="133"/>
      <c r="DG268" s="122"/>
      <c r="DH268" s="129"/>
      <c r="DI268" s="133"/>
      <c r="DJ268" s="122"/>
      <c r="DK268" s="123"/>
      <c r="DL268" s="214"/>
      <c r="DM268" s="134"/>
      <c r="DN268" s="305"/>
      <c r="DO268" s="134"/>
      <c r="DP268" s="122"/>
      <c r="DQ268" s="129"/>
      <c r="DR268" s="122"/>
      <c r="DS268" s="129"/>
      <c r="DT268" s="122"/>
      <c r="DU268" s="129"/>
      <c r="DV268" s="122"/>
      <c r="DW268" s="124"/>
    </row>
    <row r="269" spans="1:127">
      <c r="A269" s="122"/>
      <c r="B269" s="124"/>
      <c r="C269" s="127"/>
      <c r="D269" s="123"/>
      <c r="E269" s="123"/>
      <c r="F269" s="123"/>
      <c r="G269" s="124"/>
      <c r="H269" s="122"/>
      <c r="I269" s="123"/>
      <c r="J269" s="123"/>
      <c r="K269" s="128"/>
      <c r="L269" s="123"/>
      <c r="M269" s="123"/>
      <c r="N269" s="123"/>
      <c r="O269" s="123"/>
      <c r="P269" s="123"/>
      <c r="Q269" s="123"/>
      <c r="R269" s="129"/>
      <c r="S269" s="125"/>
      <c r="T269" s="122"/>
      <c r="U269" s="123"/>
      <c r="V269" s="126"/>
      <c r="W269" s="123"/>
      <c r="X269" s="128"/>
      <c r="Y269" s="123"/>
      <c r="Z269" s="123"/>
      <c r="AA269" s="123"/>
      <c r="AB269" s="124"/>
      <c r="AC269" s="127"/>
      <c r="AD269" s="201"/>
      <c r="AE269" s="201"/>
      <c r="AF269" s="201"/>
      <c r="AG269" s="201"/>
      <c r="AH269" s="201"/>
      <c r="AI269" s="234"/>
      <c r="AJ269" s="123"/>
      <c r="AK269" s="123"/>
      <c r="AL269" s="123"/>
      <c r="AM269" s="123"/>
      <c r="AN269" s="129"/>
      <c r="AO269" s="124"/>
      <c r="AP269" s="122"/>
      <c r="AQ269" s="127"/>
      <c r="AR269" s="123"/>
      <c r="AS269" s="123"/>
      <c r="AT269" s="123"/>
      <c r="AU269" s="123"/>
      <c r="AV269" s="251"/>
      <c r="AW269" s="123"/>
      <c r="AX269" s="123"/>
      <c r="AY269" s="129"/>
      <c r="AZ269" s="122"/>
      <c r="BA269" s="129"/>
      <c r="BB269" s="130"/>
      <c r="BC269" s="131"/>
      <c r="BD269" s="130"/>
      <c r="BE269" s="132"/>
      <c r="BF269" s="132"/>
      <c r="BG269" s="123"/>
      <c r="BH269" s="124"/>
      <c r="BI269" s="122"/>
      <c r="BJ269" s="123"/>
      <c r="BK269" s="123"/>
      <c r="BL269" s="123"/>
      <c r="BM269" s="129"/>
      <c r="BN269" s="122"/>
      <c r="BO269" s="123"/>
      <c r="BP269" s="129"/>
      <c r="BQ269" s="122"/>
      <c r="BR269" s="123"/>
      <c r="BS269" s="129"/>
      <c r="BT269" s="135"/>
      <c r="BU269" s="280"/>
      <c r="BV269" s="246"/>
      <c r="BW269" s="246"/>
      <c r="BX269" s="133"/>
      <c r="BY269" s="133"/>
      <c r="BZ269" s="122"/>
      <c r="CA269" s="123"/>
      <c r="CB269" s="123"/>
      <c r="CC269" s="124"/>
      <c r="CD269" s="127"/>
      <c r="CE269" s="127"/>
      <c r="CF269" s="123"/>
      <c r="CG269" s="123"/>
      <c r="CH269" s="123"/>
      <c r="CI269" s="123"/>
      <c r="CJ269" s="134"/>
      <c r="CK269" s="122"/>
      <c r="CL269" s="127"/>
      <c r="CM269" s="123"/>
      <c r="CN269" s="129"/>
      <c r="CO269" s="129"/>
      <c r="CP269" s="129"/>
      <c r="CQ269" s="134"/>
      <c r="CR269" s="133"/>
      <c r="CS269" s="133"/>
      <c r="CT269" s="133"/>
      <c r="CU269" s="135"/>
      <c r="CV269" s="280"/>
      <c r="CW269" s="135"/>
      <c r="CX269" s="122"/>
      <c r="CY269" s="129"/>
      <c r="CZ269" s="214"/>
      <c r="DA269" s="129"/>
      <c r="DB269" s="122"/>
      <c r="DC269" s="129"/>
      <c r="DD269" s="122"/>
      <c r="DE269" s="129"/>
      <c r="DF269" s="133"/>
      <c r="DG269" s="122"/>
      <c r="DH269" s="129"/>
      <c r="DI269" s="133"/>
      <c r="DJ269" s="122"/>
      <c r="DK269" s="123"/>
      <c r="DL269" s="214"/>
      <c r="DM269" s="134"/>
      <c r="DN269" s="305"/>
      <c r="DO269" s="134"/>
      <c r="DP269" s="122"/>
      <c r="DQ269" s="129"/>
      <c r="DR269" s="122"/>
      <c r="DS269" s="129"/>
      <c r="DT269" s="122"/>
      <c r="DU269" s="129"/>
      <c r="DV269" s="122"/>
      <c r="DW269" s="124"/>
    </row>
    <row r="270" spans="1:127">
      <c r="A270" s="122"/>
      <c r="B270" s="124"/>
      <c r="C270" s="127"/>
      <c r="D270" s="123"/>
      <c r="E270" s="123"/>
      <c r="F270" s="123"/>
      <c r="G270" s="124"/>
      <c r="H270" s="122"/>
      <c r="I270" s="123"/>
      <c r="J270" s="123"/>
      <c r="K270" s="128"/>
      <c r="L270" s="123"/>
      <c r="M270" s="123"/>
      <c r="N270" s="123"/>
      <c r="O270" s="123"/>
      <c r="P270" s="123"/>
      <c r="Q270" s="123"/>
      <c r="R270" s="129"/>
      <c r="S270" s="125"/>
      <c r="T270" s="122"/>
      <c r="U270" s="123"/>
      <c r="V270" s="126"/>
      <c r="W270" s="123"/>
      <c r="X270" s="128"/>
      <c r="Y270" s="123"/>
      <c r="Z270" s="123"/>
      <c r="AA270" s="123"/>
      <c r="AB270" s="124"/>
      <c r="AC270" s="127"/>
      <c r="AD270" s="201"/>
      <c r="AE270" s="201"/>
      <c r="AF270" s="201"/>
      <c r="AG270" s="201"/>
      <c r="AH270" s="201"/>
      <c r="AI270" s="234"/>
      <c r="AJ270" s="123"/>
      <c r="AK270" s="123"/>
      <c r="AL270" s="123"/>
      <c r="AM270" s="123"/>
      <c r="AN270" s="129"/>
      <c r="AO270" s="124"/>
      <c r="AP270" s="122"/>
      <c r="AQ270" s="127"/>
      <c r="AR270" s="123"/>
      <c r="AS270" s="123"/>
      <c r="AT270" s="123"/>
      <c r="AU270" s="123"/>
      <c r="AV270" s="251"/>
      <c r="AW270" s="123"/>
      <c r="AX270" s="123"/>
      <c r="AY270" s="129"/>
      <c r="AZ270" s="122"/>
      <c r="BA270" s="129"/>
      <c r="BB270" s="130"/>
      <c r="BC270" s="131"/>
      <c r="BD270" s="130"/>
      <c r="BE270" s="132"/>
      <c r="BF270" s="132"/>
      <c r="BG270" s="123"/>
      <c r="BH270" s="124"/>
      <c r="BI270" s="122"/>
      <c r="BJ270" s="123"/>
      <c r="BK270" s="123"/>
      <c r="BL270" s="123"/>
      <c r="BM270" s="129"/>
      <c r="BN270" s="122"/>
      <c r="BO270" s="123"/>
      <c r="BP270" s="129"/>
      <c r="BQ270" s="122"/>
      <c r="BR270" s="123"/>
      <c r="BS270" s="129"/>
      <c r="BT270" s="135"/>
      <c r="BU270" s="280"/>
      <c r="BV270" s="246"/>
      <c r="BW270" s="246"/>
      <c r="BX270" s="133"/>
      <c r="BY270" s="133"/>
      <c r="BZ270" s="122"/>
      <c r="CA270" s="123"/>
      <c r="CB270" s="123"/>
      <c r="CC270" s="124"/>
      <c r="CD270" s="127"/>
      <c r="CE270" s="127"/>
      <c r="CF270" s="123"/>
      <c r="CG270" s="123"/>
      <c r="CH270" s="123"/>
      <c r="CI270" s="123"/>
      <c r="CJ270" s="134"/>
      <c r="CK270" s="122"/>
      <c r="CL270" s="127"/>
      <c r="CM270" s="123"/>
      <c r="CN270" s="129"/>
      <c r="CO270" s="129"/>
      <c r="CP270" s="129"/>
      <c r="CQ270" s="134"/>
      <c r="CR270" s="133"/>
      <c r="CS270" s="133"/>
      <c r="CT270" s="133"/>
      <c r="CU270" s="135"/>
      <c r="CV270" s="280"/>
      <c r="CW270" s="135"/>
      <c r="CX270" s="122"/>
      <c r="CY270" s="129"/>
      <c r="CZ270" s="214"/>
      <c r="DA270" s="129"/>
      <c r="DB270" s="122"/>
      <c r="DC270" s="129"/>
      <c r="DD270" s="122"/>
      <c r="DE270" s="129"/>
      <c r="DF270" s="133"/>
      <c r="DG270" s="122"/>
      <c r="DH270" s="129"/>
      <c r="DI270" s="133"/>
      <c r="DJ270" s="122"/>
      <c r="DK270" s="123"/>
      <c r="DL270" s="214"/>
      <c r="DM270" s="134"/>
      <c r="DN270" s="305"/>
      <c r="DO270" s="134"/>
      <c r="DP270" s="122"/>
      <c r="DQ270" s="129"/>
      <c r="DR270" s="122"/>
      <c r="DS270" s="129"/>
      <c r="DT270" s="122"/>
      <c r="DU270" s="129"/>
      <c r="DV270" s="122"/>
      <c r="DW270" s="124"/>
    </row>
    <row r="271" spans="1:127">
      <c r="A271" s="122"/>
      <c r="B271" s="124"/>
      <c r="C271" s="127"/>
      <c r="D271" s="123"/>
      <c r="E271" s="123"/>
      <c r="F271" s="123"/>
      <c r="G271" s="124"/>
      <c r="H271" s="122"/>
      <c r="I271" s="123"/>
      <c r="J271" s="123"/>
      <c r="K271" s="128"/>
      <c r="L271" s="123"/>
      <c r="M271" s="123"/>
      <c r="N271" s="123"/>
      <c r="O271" s="123"/>
      <c r="P271" s="123"/>
      <c r="Q271" s="123"/>
      <c r="R271" s="129"/>
      <c r="S271" s="125"/>
      <c r="T271" s="122"/>
      <c r="U271" s="123"/>
      <c r="V271" s="126"/>
      <c r="W271" s="123"/>
      <c r="X271" s="128"/>
      <c r="Y271" s="123"/>
      <c r="Z271" s="123"/>
      <c r="AA271" s="123"/>
      <c r="AB271" s="124"/>
      <c r="AC271" s="127"/>
      <c r="AD271" s="201"/>
      <c r="AE271" s="201"/>
      <c r="AF271" s="201"/>
      <c r="AG271" s="201"/>
      <c r="AH271" s="201"/>
      <c r="AI271" s="234"/>
      <c r="AJ271" s="123"/>
      <c r="AK271" s="123"/>
      <c r="AL271" s="123"/>
      <c r="AM271" s="123"/>
      <c r="AN271" s="129"/>
      <c r="AO271" s="124"/>
      <c r="AP271" s="122"/>
      <c r="AQ271" s="127"/>
      <c r="AR271" s="123"/>
      <c r="AS271" s="123"/>
      <c r="AT271" s="123"/>
      <c r="AU271" s="123"/>
      <c r="AV271" s="251"/>
      <c r="AW271" s="123"/>
      <c r="AX271" s="123"/>
      <c r="AY271" s="129"/>
      <c r="AZ271" s="122"/>
      <c r="BA271" s="129"/>
      <c r="BB271" s="130"/>
      <c r="BC271" s="131"/>
      <c r="BD271" s="130"/>
      <c r="BE271" s="132"/>
      <c r="BF271" s="132"/>
      <c r="BG271" s="123"/>
      <c r="BH271" s="124"/>
      <c r="BI271" s="122"/>
      <c r="BJ271" s="123"/>
      <c r="BK271" s="123"/>
      <c r="BL271" s="123"/>
      <c r="BM271" s="129"/>
      <c r="BN271" s="122"/>
      <c r="BO271" s="123"/>
      <c r="BP271" s="129"/>
      <c r="BQ271" s="122"/>
      <c r="BR271" s="123"/>
      <c r="BS271" s="129"/>
      <c r="BT271" s="135"/>
      <c r="BU271" s="280"/>
      <c r="BV271" s="246"/>
      <c r="BW271" s="246"/>
      <c r="BX271" s="133"/>
      <c r="BY271" s="133"/>
      <c r="BZ271" s="122"/>
      <c r="CA271" s="123"/>
      <c r="CB271" s="123"/>
      <c r="CC271" s="124"/>
      <c r="CD271" s="127"/>
      <c r="CE271" s="127"/>
      <c r="CF271" s="123"/>
      <c r="CG271" s="123"/>
      <c r="CH271" s="123"/>
      <c r="CI271" s="123"/>
      <c r="CJ271" s="134"/>
      <c r="CK271" s="122"/>
      <c r="CL271" s="127"/>
      <c r="CM271" s="123"/>
      <c r="CN271" s="129"/>
      <c r="CO271" s="129"/>
      <c r="CP271" s="129"/>
      <c r="CQ271" s="134"/>
      <c r="CR271" s="133"/>
      <c r="CS271" s="133"/>
      <c r="CT271" s="133"/>
      <c r="CU271" s="135"/>
      <c r="CV271" s="280"/>
      <c r="CW271" s="135"/>
      <c r="CX271" s="122"/>
      <c r="CY271" s="129"/>
      <c r="CZ271" s="214"/>
      <c r="DA271" s="129"/>
      <c r="DB271" s="122"/>
      <c r="DC271" s="129"/>
      <c r="DD271" s="122"/>
      <c r="DE271" s="129"/>
      <c r="DF271" s="133"/>
      <c r="DG271" s="122"/>
      <c r="DH271" s="129"/>
      <c r="DI271" s="133"/>
      <c r="DJ271" s="122"/>
      <c r="DK271" s="123"/>
      <c r="DL271" s="214"/>
      <c r="DM271" s="134"/>
      <c r="DN271" s="305"/>
      <c r="DO271" s="134"/>
      <c r="DP271" s="122"/>
      <c r="DQ271" s="129"/>
      <c r="DR271" s="122"/>
      <c r="DS271" s="129"/>
      <c r="DT271" s="122"/>
      <c r="DU271" s="129"/>
      <c r="DV271" s="122"/>
      <c r="DW271" s="124"/>
    </row>
    <row r="272" spans="1:127">
      <c r="A272" s="122"/>
      <c r="B272" s="124"/>
      <c r="C272" s="127"/>
      <c r="D272" s="123"/>
      <c r="E272" s="123"/>
      <c r="F272" s="123"/>
      <c r="G272" s="124"/>
      <c r="H272" s="122"/>
      <c r="I272" s="123"/>
      <c r="J272" s="123"/>
      <c r="K272" s="128"/>
      <c r="L272" s="123"/>
      <c r="M272" s="123"/>
      <c r="N272" s="123"/>
      <c r="O272" s="123"/>
      <c r="P272" s="123"/>
      <c r="Q272" s="123"/>
      <c r="R272" s="129"/>
      <c r="S272" s="125"/>
      <c r="T272" s="122"/>
      <c r="U272" s="123"/>
      <c r="V272" s="126"/>
      <c r="W272" s="123"/>
      <c r="X272" s="128"/>
      <c r="Y272" s="123"/>
      <c r="Z272" s="123"/>
      <c r="AA272" s="123"/>
      <c r="AB272" s="124"/>
      <c r="AC272" s="127"/>
      <c r="AD272" s="201"/>
      <c r="AE272" s="201"/>
      <c r="AF272" s="201"/>
      <c r="AG272" s="201"/>
      <c r="AH272" s="201"/>
      <c r="AI272" s="234"/>
      <c r="AJ272" s="123"/>
      <c r="AK272" s="123"/>
      <c r="AL272" s="123"/>
      <c r="AM272" s="123"/>
      <c r="AN272" s="129"/>
      <c r="AO272" s="124"/>
      <c r="AP272" s="122"/>
      <c r="AQ272" s="127"/>
      <c r="AR272" s="123"/>
      <c r="AS272" s="123"/>
      <c r="AT272" s="123"/>
      <c r="AU272" s="123"/>
      <c r="AV272" s="251"/>
      <c r="AW272" s="123"/>
      <c r="AX272" s="123"/>
      <c r="AY272" s="129"/>
      <c r="AZ272" s="122"/>
      <c r="BA272" s="129"/>
      <c r="BB272" s="130"/>
      <c r="BC272" s="131"/>
      <c r="BD272" s="130"/>
      <c r="BE272" s="132"/>
      <c r="BF272" s="132"/>
      <c r="BG272" s="123"/>
      <c r="BH272" s="124"/>
      <c r="BI272" s="122"/>
      <c r="BJ272" s="123"/>
      <c r="BK272" s="123"/>
      <c r="BL272" s="123"/>
      <c r="BM272" s="129"/>
      <c r="BN272" s="122"/>
      <c r="BO272" s="123"/>
      <c r="BP272" s="129"/>
      <c r="BQ272" s="122"/>
      <c r="BR272" s="123"/>
      <c r="BS272" s="129"/>
      <c r="BT272" s="135"/>
      <c r="BU272" s="280"/>
      <c r="BV272" s="246"/>
      <c r="BW272" s="246"/>
      <c r="BX272" s="133"/>
      <c r="BY272" s="133"/>
      <c r="BZ272" s="122"/>
      <c r="CA272" s="123"/>
      <c r="CB272" s="123"/>
      <c r="CC272" s="124"/>
      <c r="CD272" s="127"/>
      <c r="CE272" s="127"/>
      <c r="CF272" s="123"/>
      <c r="CG272" s="123"/>
      <c r="CH272" s="123"/>
      <c r="CI272" s="123"/>
      <c r="CJ272" s="134"/>
      <c r="CK272" s="122"/>
      <c r="CL272" s="127"/>
      <c r="CM272" s="123"/>
      <c r="CN272" s="129"/>
      <c r="CO272" s="129"/>
      <c r="CP272" s="129"/>
      <c r="CQ272" s="134"/>
      <c r="CR272" s="133"/>
      <c r="CS272" s="133"/>
      <c r="CT272" s="133"/>
      <c r="CU272" s="135"/>
      <c r="CV272" s="280"/>
      <c r="CW272" s="135"/>
      <c r="CX272" s="122"/>
      <c r="CY272" s="129"/>
      <c r="CZ272" s="214"/>
      <c r="DA272" s="129"/>
      <c r="DB272" s="122"/>
      <c r="DC272" s="129"/>
      <c r="DD272" s="122"/>
      <c r="DE272" s="129"/>
      <c r="DF272" s="133"/>
      <c r="DG272" s="122"/>
      <c r="DH272" s="129"/>
      <c r="DI272" s="133"/>
      <c r="DJ272" s="122"/>
      <c r="DK272" s="123"/>
      <c r="DL272" s="214"/>
      <c r="DM272" s="134"/>
      <c r="DN272" s="305"/>
      <c r="DO272" s="134"/>
      <c r="DP272" s="122"/>
      <c r="DQ272" s="129"/>
      <c r="DR272" s="122"/>
      <c r="DS272" s="129"/>
      <c r="DT272" s="122"/>
      <c r="DU272" s="129"/>
      <c r="DV272" s="122"/>
      <c r="DW272" s="124"/>
    </row>
    <row r="273" spans="1:127">
      <c r="A273" s="122"/>
      <c r="B273" s="124"/>
      <c r="C273" s="127"/>
      <c r="D273" s="123"/>
      <c r="E273" s="123"/>
      <c r="F273" s="123"/>
      <c r="G273" s="124"/>
      <c r="H273" s="122"/>
      <c r="I273" s="123"/>
      <c r="J273" s="123"/>
      <c r="K273" s="128"/>
      <c r="L273" s="123"/>
      <c r="M273" s="123"/>
      <c r="N273" s="123"/>
      <c r="O273" s="123"/>
      <c r="P273" s="123"/>
      <c r="Q273" s="123"/>
      <c r="R273" s="129"/>
      <c r="S273" s="125"/>
      <c r="T273" s="122"/>
      <c r="U273" s="123"/>
      <c r="V273" s="126"/>
      <c r="W273" s="123"/>
      <c r="X273" s="128"/>
      <c r="Y273" s="123"/>
      <c r="Z273" s="123"/>
      <c r="AA273" s="123"/>
      <c r="AB273" s="124"/>
      <c r="AC273" s="127"/>
      <c r="AD273" s="201"/>
      <c r="AE273" s="201"/>
      <c r="AF273" s="201"/>
      <c r="AG273" s="201"/>
      <c r="AH273" s="201"/>
      <c r="AI273" s="234"/>
      <c r="AJ273" s="123"/>
      <c r="AK273" s="123"/>
      <c r="AL273" s="123"/>
      <c r="AM273" s="123"/>
      <c r="AN273" s="129"/>
      <c r="AO273" s="124"/>
      <c r="AP273" s="122"/>
      <c r="AQ273" s="127"/>
      <c r="AR273" s="123"/>
      <c r="AS273" s="123"/>
      <c r="AT273" s="123"/>
      <c r="AU273" s="123"/>
      <c r="AV273" s="251"/>
      <c r="AW273" s="123"/>
      <c r="AX273" s="123"/>
      <c r="AY273" s="129"/>
      <c r="AZ273" s="122"/>
      <c r="BA273" s="129"/>
      <c r="BB273" s="130"/>
      <c r="BC273" s="131"/>
      <c r="BD273" s="130"/>
      <c r="BE273" s="132"/>
      <c r="BF273" s="132"/>
      <c r="BG273" s="123"/>
      <c r="BH273" s="124"/>
      <c r="BI273" s="122"/>
      <c r="BJ273" s="123"/>
      <c r="BK273" s="123"/>
      <c r="BL273" s="123"/>
      <c r="BM273" s="129"/>
      <c r="BN273" s="122"/>
      <c r="BO273" s="123"/>
      <c r="BP273" s="129"/>
      <c r="BQ273" s="122"/>
      <c r="BR273" s="123"/>
      <c r="BS273" s="129"/>
      <c r="BT273" s="135"/>
      <c r="BU273" s="280"/>
      <c r="BV273" s="246"/>
      <c r="BW273" s="246"/>
      <c r="BX273" s="133"/>
      <c r="BY273" s="133"/>
      <c r="BZ273" s="122"/>
      <c r="CA273" s="123"/>
      <c r="CB273" s="123"/>
      <c r="CC273" s="124"/>
      <c r="CD273" s="127"/>
      <c r="CE273" s="127"/>
      <c r="CF273" s="123"/>
      <c r="CG273" s="123"/>
      <c r="CH273" s="123"/>
      <c r="CI273" s="123"/>
      <c r="CJ273" s="134"/>
      <c r="CK273" s="122"/>
      <c r="CL273" s="127"/>
      <c r="CM273" s="123"/>
      <c r="CN273" s="129"/>
      <c r="CO273" s="129"/>
      <c r="CP273" s="129"/>
      <c r="CQ273" s="134"/>
      <c r="CR273" s="133"/>
      <c r="CS273" s="133"/>
      <c r="CT273" s="133"/>
      <c r="CU273" s="135"/>
      <c r="CV273" s="280"/>
      <c r="CW273" s="135"/>
      <c r="CX273" s="122"/>
      <c r="CY273" s="129"/>
      <c r="CZ273" s="214"/>
      <c r="DA273" s="129"/>
      <c r="DB273" s="122"/>
      <c r="DC273" s="129"/>
      <c r="DD273" s="122"/>
      <c r="DE273" s="129"/>
      <c r="DF273" s="133"/>
      <c r="DG273" s="122"/>
      <c r="DH273" s="129"/>
      <c r="DI273" s="133"/>
      <c r="DJ273" s="122"/>
      <c r="DK273" s="123"/>
      <c r="DL273" s="214"/>
      <c r="DM273" s="134"/>
      <c r="DN273" s="305"/>
      <c r="DO273" s="134"/>
      <c r="DP273" s="122"/>
      <c r="DQ273" s="129"/>
      <c r="DR273" s="122"/>
      <c r="DS273" s="129"/>
      <c r="DT273" s="122"/>
      <c r="DU273" s="129"/>
      <c r="DV273" s="122"/>
      <c r="DW273" s="124"/>
    </row>
    <row r="274" spans="1:127">
      <c r="A274" s="122"/>
      <c r="B274" s="124"/>
      <c r="C274" s="127"/>
      <c r="D274" s="123"/>
      <c r="E274" s="123"/>
      <c r="F274" s="123"/>
      <c r="G274" s="124"/>
      <c r="H274" s="122"/>
      <c r="I274" s="123"/>
      <c r="J274" s="123"/>
      <c r="K274" s="128"/>
      <c r="L274" s="123"/>
      <c r="M274" s="123"/>
      <c r="N274" s="123"/>
      <c r="O274" s="123"/>
      <c r="P274" s="123"/>
      <c r="Q274" s="123"/>
      <c r="R274" s="129"/>
      <c r="S274" s="125"/>
      <c r="T274" s="122"/>
      <c r="U274" s="123"/>
      <c r="V274" s="126"/>
      <c r="W274" s="123"/>
      <c r="X274" s="128"/>
      <c r="Y274" s="123"/>
      <c r="Z274" s="123"/>
      <c r="AA274" s="123"/>
      <c r="AB274" s="124"/>
      <c r="AC274" s="127"/>
      <c r="AD274" s="201"/>
      <c r="AE274" s="201"/>
      <c r="AF274" s="201"/>
      <c r="AG274" s="201"/>
      <c r="AH274" s="201"/>
      <c r="AI274" s="234"/>
      <c r="AJ274" s="123"/>
      <c r="AK274" s="123"/>
      <c r="AL274" s="123"/>
      <c r="AM274" s="123"/>
      <c r="AN274" s="129"/>
      <c r="AO274" s="124"/>
      <c r="AP274" s="122"/>
      <c r="AQ274" s="127"/>
      <c r="AR274" s="123"/>
      <c r="AS274" s="123"/>
      <c r="AT274" s="123"/>
      <c r="AU274" s="123"/>
      <c r="AV274" s="251"/>
      <c r="AW274" s="123"/>
      <c r="AX274" s="123"/>
      <c r="AY274" s="129"/>
      <c r="AZ274" s="122"/>
      <c r="BA274" s="129"/>
      <c r="BB274" s="130"/>
      <c r="BC274" s="131"/>
      <c r="BD274" s="130"/>
      <c r="BE274" s="132"/>
      <c r="BF274" s="132"/>
      <c r="BG274" s="123"/>
      <c r="BH274" s="124"/>
      <c r="BI274" s="122"/>
      <c r="BJ274" s="123"/>
      <c r="BK274" s="123"/>
      <c r="BL274" s="123"/>
      <c r="BM274" s="129"/>
      <c r="BN274" s="122"/>
      <c r="BO274" s="123"/>
      <c r="BP274" s="129"/>
      <c r="BQ274" s="122"/>
      <c r="BR274" s="123"/>
      <c r="BS274" s="129"/>
      <c r="BT274" s="135"/>
      <c r="BU274" s="280"/>
      <c r="BV274" s="246"/>
      <c r="BW274" s="246"/>
      <c r="BX274" s="133"/>
      <c r="BY274" s="133"/>
      <c r="BZ274" s="122"/>
      <c r="CA274" s="123"/>
      <c r="CB274" s="123"/>
      <c r="CC274" s="124"/>
      <c r="CD274" s="127"/>
      <c r="CE274" s="127"/>
      <c r="CF274" s="123"/>
      <c r="CG274" s="123"/>
      <c r="CH274" s="123"/>
      <c r="CI274" s="123"/>
      <c r="CJ274" s="134"/>
      <c r="CK274" s="122"/>
      <c r="CL274" s="127"/>
      <c r="CM274" s="123"/>
      <c r="CN274" s="129"/>
      <c r="CO274" s="129"/>
      <c r="CP274" s="129"/>
      <c r="CQ274" s="134"/>
      <c r="CR274" s="133"/>
      <c r="CS274" s="133"/>
      <c r="CT274" s="133"/>
      <c r="CU274" s="135"/>
      <c r="CV274" s="280"/>
      <c r="CW274" s="135"/>
      <c r="CX274" s="122"/>
      <c r="CY274" s="129"/>
      <c r="CZ274" s="214"/>
      <c r="DA274" s="129"/>
      <c r="DB274" s="122"/>
      <c r="DC274" s="129"/>
      <c r="DD274" s="122"/>
      <c r="DE274" s="129"/>
      <c r="DF274" s="133"/>
      <c r="DG274" s="122"/>
      <c r="DH274" s="129"/>
      <c r="DI274" s="133"/>
      <c r="DJ274" s="122"/>
      <c r="DK274" s="123"/>
      <c r="DL274" s="214"/>
      <c r="DM274" s="134"/>
      <c r="DN274" s="305"/>
      <c r="DO274" s="134"/>
      <c r="DP274" s="122"/>
      <c r="DQ274" s="129"/>
      <c r="DR274" s="122"/>
      <c r="DS274" s="129"/>
      <c r="DT274" s="122"/>
      <c r="DU274" s="129"/>
      <c r="DV274" s="122"/>
      <c r="DW274" s="124"/>
    </row>
    <row r="275" spans="1:127">
      <c r="A275" s="122"/>
      <c r="B275" s="124"/>
      <c r="C275" s="127"/>
      <c r="D275" s="123"/>
      <c r="E275" s="123"/>
      <c r="F275" s="123"/>
      <c r="G275" s="124"/>
      <c r="H275" s="122"/>
      <c r="I275" s="123"/>
      <c r="J275" s="123"/>
      <c r="K275" s="128"/>
      <c r="L275" s="123"/>
      <c r="M275" s="123"/>
      <c r="N275" s="123"/>
      <c r="O275" s="123"/>
      <c r="P275" s="123"/>
      <c r="Q275" s="123"/>
      <c r="R275" s="129"/>
      <c r="S275" s="125"/>
      <c r="T275" s="122"/>
      <c r="U275" s="123"/>
      <c r="V275" s="126"/>
      <c r="W275" s="123"/>
      <c r="X275" s="128"/>
      <c r="Y275" s="123"/>
      <c r="Z275" s="123"/>
      <c r="AA275" s="123"/>
      <c r="AB275" s="124"/>
      <c r="AC275" s="127"/>
      <c r="AD275" s="201"/>
      <c r="AE275" s="201"/>
      <c r="AF275" s="201"/>
      <c r="AG275" s="201"/>
      <c r="AH275" s="201"/>
      <c r="AI275" s="234"/>
      <c r="AJ275" s="123"/>
      <c r="AK275" s="123"/>
      <c r="AL275" s="123"/>
      <c r="AM275" s="123"/>
      <c r="AN275" s="129"/>
      <c r="AO275" s="124"/>
      <c r="AP275" s="122"/>
      <c r="AQ275" s="127"/>
      <c r="AR275" s="123"/>
      <c r="AS275" s="123"/>
      <c r="AT275" s="123"/>
      <c r="AU275" s="123"/>
      <c r="AV275" s="251"/>
      <c r="AW275" s="123"/>
      <c r="AX275" s="123"/>
      <c r="AY275" s="129"/>
      <c r="AZ275" s="122"/>
      <c r="BA275" s="129"/>
      <c r="BB275" s="130"/>
      <c r="BC275" s="131"/>
      <c r="BD275" s="130"/>
      <c r="BE275" s="132"/>
      <c r="BF275" s="132"/>
      <c r="BG275" s="123"/>
      <c r="BH275" s="124"/>
      <c r="BI275" s="122"/>
      <c r="BJ275" s="123"/>
      <c r="BK275" s="123"/>
      <c r="BL275" s="123"/>
      <c r="BM275" s="129"/>
      <c r="BN275" s="122"/>
      <c r="BO275" s="123"/>
      <c r="BP275" s="129"/>
      <c r="BQ275" s="122"/>
      <c r="BR275" s="123"/>
      <c r="BS275" s="129"/>
      <c r="BT275" s="135"/>
      <c r="BU275" s="280"/>
      <c r="BV275" s="246"/>
      <c r="BW275" s="246"/>
      <c r="BX275" s="133"/>
      <c r="BY275" s="133"/>
      <c r="BZ275" s="122"/>
      <c r="CA275" s="123"/>
      <c r="CB275" s="123"/>
      <c r="CC275" s="124"/>
      <c r="CD275" s="127"/>
      <c r="CE275" s="127"/>
      <c r="CF275" s="123"/>
      <c r="CG275" s="123"/>
      <c r="CH275" s="123"/>
      <c r="CI275" s="123"/>
      <c r="CJ275" s="134"/>
      <c r="CK275" s="122"/>
      <c r="CL275" s="127"/>
      <c r="CM275" s="123"/>
      <c r="CN275" s="129"/>
      <c r="CO275" s="129"/>
      <c r="CP275" s="129"/>
      <c r="CQ275" s="134"/>
      <c r="CR275" s="133"/>
      <c r="CS275" s="133"/>
      <c r="CT275" s="133"/>
      <c r="CU275" s="135"/>
      <c r="CV275" s="280"/>
      <c r="CW275" s="135"/>
      <c r="CX275" s="122"/>
      <c r="CY275" s="129"/>
      <c r="CZ275" s="214"/>
      <c r="DA275" s="129"/>
      <c r="DB275" s="122"/>
      <c r="DC275" s="129"/>
      <c r="DD275" s="122"/>
      <c r="DE275" s="129"/>
      <c r="DF275" s="133"/>
      <c r="DG275" s="122"/>
      <c r="DH275" s="129"/>
      <c r="DI275" s="133"/>
      <c r="DJ275" s="122"/>
      <c r="DK275" s="123"/>
      <c r="DL275" s="214"/>
      <c r="DM275" s="134"/>
      <c r="DN275" s="305"/>
      <c r="DO275" s="134"/>
      <c r="DP275" s="122"/>
      <c r="DQ275" s="129"/>
      <c r="DR275" s="122"/>
      <c r="DS275" s="129"/>
      <c r="DT275" s="122"/>
      <c r="DU275" s="129"/>
      <c r="DV275" s="122"/>
      <c r="DW275" s="124"/>
    </row>
    <row r="276" spans="1:127">
      <c r="A276" s="122"/>
      <c r="B276" s="124"/>
      <c r="C276" s="127"/>
      <c r="D276" s="123"/>
      <c r="E276" s="123"/>
      <c r="F276" s="123"/>
      <c r="G276" s="124"/>
      <c r="H276" s="122"/>
      <c r="I276" s="123"/>
      <c r="J276" s="123"/>
      <c r="K276" s="128"/>
      <c r="L276" s="123"/>
      <c r="M276" s="123"/>
      <c r="N276" s="123"/>
      <c r="O276" s="123"/>
      <c r="P276" s="123"/>
      <c r="Q276" s="123"/>
      <c r="R276" s="129"/>
      <c r="S276" s="125"/>
      <c r="T276" s="122"/>
      <c r="U276" s="123"/>
      <c r="V276" s="126"/>
      <c r="W276" s="123"/>
      <c r="X276" s="128"/>
      <c r="Y276" s="123"/>
      <c r="Z276" s="123"/>
      <c r="AA276" s="123"/>
      <c r="AB276" s="124"/>
      <c r="AC276" s="127"/>
      <c r="AD276" s="201"/>
      <c r="AE276" s="201"/>
      <c r="AF276" s="201"/>
      <c r="AG276" s="201"/>
      <c r="AH276" s="201"/>
      <c r="AI276" s="234"/>
      <c r="AJ276" s="123"/>
      <c r="AK276" s="123"/>
      <c r="AL276" s="123"/>
      <c r="AM276" s="123"/>
      <c r="AN276" s="129"/>
      <c r="AO276" s="124"/>
      <c r="AP276" s="122"/>
      <c r="AQ276" s="127"/>
      <c r="AR276" s="123"/>
      <c r="AS276" s="123"/>
      <c r="AT276" s="123"/>
      <c r="AU276" s="123"/>
      <c r="AV276" s="251"/>
      <c r="AW276" s="123"/>
      <c r="AX276" s="123"/>
      <c r="AY276" s="129"/>
      <c r="AZ276" s="122"/>
      <c r="BA276" s="129"/>
      <c r="BB276" s="130"/>
      <c r="BC276" s="131"/>
      <c r="BD276" s="130"/>
      <c r="BE276" s="132"/>
      <c r="BF276" s="132"/>
      <c r="BG276" s="123"/>
      <c r="BH276" s="124"/>
      <c r="BI276" s="122"/>
      <c r="BJ276" s="123"/>
      <c r="BK276" s="123"/>
      <c r="BL276" s="123"/>
      <c r="BM276" s="129"/>
      <c r="BN276" s="122"/>
      <c r="BO276" s="123"/>
      <c r="BP276" s="129"/>
      <c r="BQ276" s="122"/>
      <c r="BR276" s="123"/>
      <c r="BS276" s="129"/>
      <c r="BT276" s="135"/>
      <c r="BU276" s="280"/>
      <c r="BV276" s="246"/>
      <c r="BW276" s="246"/>
      <c r="BX276" s="133"/>
      <c r="BY276" s="133"/>
      <c r="BZ276" s="122"/>
      <c r="CA276" s="123"/>
      <c r="CB276" s="123"/>
      <c r="CC276" s="124"/>
      <c r="CD276" s="127"/>
      <c r="CE276" s="127"/>
      <c r="CF276" s="123"/>
      <c r="CG276" s="123"/>
      <c r="CH276" s="123"/>
      <c r="CI276" s="123"/>
      <c r="CJ276" s="134"/>
      <c r="CK276" s="122"/>
      <c r="CL276" s="127"/>
      <c r="CM276" s="123"/>
      <c r="CN276" s="129"/>
      <c r="CO276" s="129"/>
      <c r="CP276" s="129"/>
      <c r="CQ276" s="134"/>
      <c r="CR276" s="133"/>
      <c r="CS276" s="133"/>
      <c r="CT276" s="133"/>
      <c r="CU276" s="135"/>
      <c r="CV276" s="280"/>
      <c r="CW276" s="135"/>
      <c r="CX276" s="122"/>
      <c r="CY276" s="129"/>
      <c r="CZ276" s="214"/>
      <c r="DA276" s="129"/>
      <c r="DB276" s="122"/>
      <c r="DC276" s="129"/>
      <c r="DD276" s="122"/>
      <c r="DE276" s="129"/>
      <c r="DF276" s="133"/>
      <c r="DG276" s="122"/>
      <c r="DH276" s="129"/>
      <c r="DI276" s="133"/>
      <c r="DJ276" s="122"/>
      <c r="DK276" s="123"/>
      <c r="DL276" s="214"/>
      <c r="DM276" s="134"/>
      <c r="DN276" s="305"/>
      <c r="DO276" s="134"/>
      <c r="DP276" s="122"/>
      <c r="DQ276" s="129"/>
      <c r="DR276" s="122"/>
      <c r="DS276" s="129"/>
      <c r="DT276" s="122"/>
      <c r="DU276" s="129"/>
      <c r="DV276" s="122"/>
      <c r="DW276" s="124"/>
    </row>
    <row r="277" spans="1:127">
      <c r="A277" s="122"/>
      <c r="B277" s="124"/>
      <c r="C277" s="127"/>
      <c r="D277" s="123"/>
      <c r="E277" s="123"/>
      <c r="F277" s="123"/>
      <c r="G277" s="124"/>
      <c r="H277" s="122"/>
      <c r="I277" s="123"/>
      <c r="J277" s="123"/>
      <c r="K277" s="128"/>
      <c r="L277" s="123"/>
      <c r="M277" s="123"/>
      <c r="N277" s="123"/>
      <c r="O277" s="123"/>
      <c r="P277" s="123"/>
      <c r="Q277" s="123"/>
      <c r="R277" s="129"/>
      <c r="S277" s="125"/>
      <c r="T277" s="122"/>
      <c r="U277" s="123"/>
      <c r="V277" s="126"/>
      <c r="W277" s="123"/>
      <c r="X277" s="128"/>
      <c r="Y277" s="123"/>
      <c r="Z277" s="123"/>
      <c r="AA277" s="123"/>
      <c r="AB277" s="124"/>
      <c r="AC277" s="127"/>
      <c r="AD277" s="201"/>
      <c r="AE277" s="201"/>
      <c r="AF277" s="201"/>
      <c r="AG277" s="201"/>
      <c r="AH277" s="201"/>
      <c r="AI277" s="234"/>
      <c r="AJ277" s="123"/>
      <c r="AK277" s="123"/>
      <c r="AL277" s="123"/>
      <c r="AM277" s="123"/>
      <c r="AN277" s="129"/>
      <c r="AO277" s="124"/>
      <c r="AP277" s="122"/>
      <c r="AQ277" s="127"/>
      <c r="AR277" s="123"/>
      <c r="AS277" s="123"/>
      <c r="AT277" s="123"/>
      <c r="AU277" s="123"/>
      <c r="AV277" s="251"/>
      <c r="AW277" s="123"/>
      <c r="AX277" s="123"/>
      <c r="AY277" s="129"/>
      <c r="AZ277" s="122"/>
      <c r="BA277" s="129"/>
      <c r="BB277" s="130"/>
      <c r="BC277" s="131"/>
      <c r="BD277" s="130"/>
      <c r="BE277" s="132"/>
      <c r="BF277" s="132"/>
      <c r="BG277" s="123"/>
      <c r="BH277" s="124"/>
      <c r="BI277" s="122"/>
      <c r="BJ277" s="123"/>
      <c r="BK277" s="123"/>
      <c r="BL277" s="123"/>
      <c r="BM277" s="129"/>
      <c r="BN277" s="122"/>
      <c r="BO277" s="123"/>
      <c r="BP277" s="129"/>
      <c r="BQ277" s="122"/>
      <c r="BR277" s="123"/>
      <c r="BS277" s="129"/>
      <c r="BT277" s="135"/>
      <c r="BU277" s="280"/>
      <c r="BV277" s="246"/>
      <c r="BW277" s="246"/>
      <c r="BX277" s="133"/>
      <c r="BY277" s="133"/>
      <c r="BZ277" s="122"/>
      <c r="CA277" s="123"/>
      <c r="CB277" s="123"/>
      <c r="CC277" s="124"/>
      <c r="CD277" s="127"/>
      <c r="CE277" s="127"/>
      <c r="CF277" s="123"/>
      <c r="CG277" s="123"/>
      <c r="CH277" s="123"/>
      <c r="CI277" s="123"/>
      <c r="CJ277" s="134"/>
      <c r="CK277" s="122"/>
      <c r="CL277" s="127"/>
      <c r="CM277" s="123"/>
      <c r="CN277" s="129"/>
      <c r="CO277" s="129"/>
      <c r="CP277" s="129"/>
      <c r="CQ277" s="134"/>
      <c r="CR277" s="133"/>
      <c r="CS277" s="133"/>
      <c r="CT277" s="133"/>
      <c r="CU277" s="135"/>
      <c r="CV277" s="280"/>
      <c r="CW277" s="135"/>
      <c r="CX277" s="122"/>
      <c r="CY277" s="129"/>
      <c r="CZ277" s="214"/>
      <c r="DA277" s="129"/>
      <c r="DB277" s="122"/>
      <c r="DC277" s="129"/>
      <c r="DD277" s="122"/>
      <c r="DE277" s="129"/>
      <c r="DF277" s="133"/>
      <c r="DG277" s="122"/>
      <c r="DH277" s="129"/>
      <c r="DI277" s="133"/>
      <c r="DJ277" s="122"/>
      <c r="DK277" s="123"/>
      <c r="DL277" s="214"/>
      <c r="DM277" s="134"/>
      <c r="DN277" s="305"/>
      <c r="DO277" s="134"/>
      <c r="DP277" s="122"/>
      <c r="DQ277" s="129"/>
      <c r="DR277" s="122"/>
      <c r="DS277" s="129"/>
      <c r="DT277" s="122"/>
      <c r="DU277" s="129"/>
      <c r="DV277" s="122"/>
      <c r="DW277" s="124"/>
    </row>
    <row r="278" spans="1:127">
      <c r="A278" s="122"/>
      <c r="B278" s="124"/>
      <c r="C278" s="127"/>
      <c r="D278" s="123"/>
      <c r="E278" s="123"/>
      <c r="F278" s="123"/>
      <c r="G278" s="124"/>
      <c r="H278" s="122"/>
      <c r="I278" s="123"/>
      <c r="J278" s="123"/>
      <c r="K278" s="128"/>
      <c r="L278" s="123"/>
      <c r="M278" s="123"/>
      <c r="N278" s="123"/>
      <c r="O278" s="123"/>
      <c r="P278" s="123"/>
      <c r="Q278" s="123"/>
      <c r="R278" s="129"/>
      <c r="S278" s="125"/>
      <c r="T278" s="122"/>
      <c r="U278" s="123"/>
      <c r="V278" s="126"/>
      <c r="W278" s="123"/>
      <c r="X278" s="128"/>
      <c r="Y278" s="123"/>
      <c r="Z278" s="123"/>
      <c r="AA278" s="123"/>
      <c r="AB278" s="124"/>
      <c r="AC278" s="127"/>
      <c r="AD278" s="201"/>
      <c r="AE278" s="201"/>
      <c r="AF278" s="201"/>
      <c r="AG278" s="201"/>
      <c r="AH278" s="201"/>
      <c r="AI278" s="234"/>
      <c r="AJ278" s="123"/>
      <c r="AK278" s="123"/>
      <c r="AL278" s="123"/>
      <c r="AM278" s="123"/>
      <c r="AN278" s="129"/>
      <c r="AO278" s="124"/>
      <c r="AP278" s="122"/>
      <c r="AQ278" s="127"/>
      <c r="AR278" s="123"/>
      <c r="AS278" s="123"/>
      <c r="AT278" s="123"/>
      <c r="AU278" s="123"/>
      <c r="AV278" s="251"/>
      <c r="AW278" s="123"/>
      <c r="AX278" s="123"/>
      <c r="AY278" s="129"/>
      <c r="AZ278" s="122"/>
      <c r="BA278" s="129"/>
      <c r="BB278" s="130"/>
      <c r="BC278" s="131"/>
      <c r="BD278" s="130"/>
      <c r="BE278" s="132"/>
      <c r="BF278" s="132"/>
      <c r="BG278" s="123"/>
      <c r="BH278" s="124"/>
      <c r="BI278" s="122"/>
      <c r="BJ278" s="123"/>
      <c r="BK278" s="123"/>
      <c r="BL278" s="123"/>
      <c r="BM278" s="129"/>
      <c r="BN278" s="122"/>
      <c r="BO278" s="123"/>
      <c r="BP278" s="129"/>
      <c r="BQ278" s="122"/>
      <c r="BR278" s="123"/>
      <c r="BS278" s="129"/>
      <c r="BT278" s="135"/>
      <c r="BU278" s="280"/>
      <c r="BV278" s="246"/>
      <c r="BW278" s="246"/>
      <c r="BX278" s="133"/>
      <c r="BY278" s="133"/>
      <c r="BZ278" s="122"/>
      <c r="CA278" s="123"/>
      <c r="CB278" s="123"/>
      <c r="CC278" s="124"/>
      <c r="CD278" s="127"/>
      <c r="CE278" s="127"/>
      <c r="CF278" s="123"/>
      <c r="CG278" s="123"/>
      <c r="CH278" s="123"/>
      <c r="CI278" s="123"/>
      <c r="CJ278" s="134"/>
      <c r="CK278" s="122"/>
      <c r="CL278" s="127"/>
      <c r="CM278" s="123"/>
      <c r="CN278" s="129"/>
      <c r="CO278" s="129"/>
      <c r="CP278" s="129"/>
      <c r="CQ278" s="134"/>
      <c r="CR278" s="133"/>
      <c r="CS278" s="133"/>
      <c r="CT278" s="133"/>
      <c r="CU278" s="135"/>
      <c r="CV278" s="280"/>
      <c r="CW278" s="135"/>
      <c r="CX278" s="122"/>
      <c r="CY278" s="129"/>
      <c r="CZ278" s="214"/>
      <c r="DA278" s="129"/>
      <c r="DB278" s="122"/>
      <c r="DC278" s="129"/>
      <c r="DD278" s="122"/>
      <c r="DE278" s="129"/>
      <c r="DF278" s="133"/>
      <c r="DG278" s="122"/>
      <c r="DH278" s="129"/>
      <c r="DI278" s="133"/>
      <c r="DJ278" s="122"/>
      <c r="DK278" s="123"/>
      <c r="DL278" s="214"/>
      <c r="DM278" s="134"/>
      <c r="DN278" s="305"/>
      <c r="DO278" s="134"/>
      <c r="DP278" s="122"/>
      <c r="DQ278" s="129"/>
      <c r="DR278" s="122"/>
      <c r="DS278" s="129"/>
      <c r="DT278" s="122"/>
      <c r="DU278" s="129"/>
      <c r="DV278" s="122"/>
      <c r="DW278" s="124"/>
    </row>
    <row r="279" spans="1:127">
      <c r="A279" s="122"/>
      <c r="B279" s="124"/>
      <c r="C279" s="127"/>
      <c r="D279" s="123"/>
      <c r="E279" s="123"/>
      <c r="F279" s="123"/>
      <c r="G279" s="124"/>
      <c r="H279" s="122"/>
      <c r="I279" s="123"/>
      <c r="J279" s="123"/>
      <c r="K279" s="128"/>
      <c r="L279" s="123"/>
      <c r="M279" s="123"/>
      <c r="N279" s="123"/>
      <c r="O279" s="123"/>
      <c r="P279" s="123"/>
      <c r="Q279" s="123"/>
      <c r="R279" s="129"/>
      <c r="S279" s="125"/>
      <c r="T279" s="122"/>
      <c r="U279" s="123"/>
      <c r="V279" s="126"/>
      <c r="W279" s="123"/>
      <c r="X279" s="128"/>
      <c r="Y279" s="123"/>
      <c r="Z279" s="123"/>
      <c r="AA279" s="123"/>
      <c r="AB279" s="124"/>
      <c r="AC279" s="127"/>
      <c r="AD279" s="201"/>
      <c r="AE279" s="201"/>
      <c r="AF279" s="201"/>
      <c r="AG279" s="201"/>
      <c r="AH279" s="201"/>
      <c r="AI279" s="234"/>
      <c r="AJ279" s="123"/>
      <c r="AK279" s="123"/>
      <c r="AL279" s="123"/>
      <c r="AM279" s="123"/>
      <c r="AN279" s="129"/>
      <c r="AO279" s="124"/>
      <c r="AP279" s="122"/>
      <c r="AQ279" s="127"/>
      <c r="AR279" s="123"/>
      <c r="AS279" s="123"/>
      <c r="AT279" s="123"/>
      <c r="AU279" s="123"/>
      <c r="AV279" s="251"/>
      <c r="AW279" s="123"/>
      <c r="AX279" s="123"/>
      <c r="AY279" s="129"/>
      <c r="AZ279" s="122"/>
      <c r="BA279" s="129"/>
      <c r="BB279" s="130"/>
      <c r="BC279" s="131"/>
      <c r="BD279" s="130"/>
      <c r="BE279" s="132"/>
      <c r="BF279" s="132"/>
      <c r="BG279" s="123"/>
      <c r="BH279" s="124"/>
      <c r="BI279" s="122"/>
      <c r="BJ279" s="123"/>
      <c r="BK279" s="123"/>
      <c r="BL279" s="123"/>
      <c r="BM279" s="129"/>
      <c r="BN279" s="122"/>
      <c r="BO279" s="123"/>
      <c r="BP279" s="129"/>
      <c r="BQ279" s="122"/>
      <c r="BR279" s="123"/>
      <c r="BS279" s="129"/>
      <c r="BT279" s="135"/>
      <c r="BU279" s="280"/>
      <c r="BV279" s="246"/>
      <c r="BW279" s="246"/>
      <c r="BX279" s="133"/>
      <c r="BY279" s="133"/>
      <c r="BZ279" s="122"/>
      <c r="CA279" s="123"/>
      <c r="CB279" s="123"/>
      <c r="CC279" s="124"/>
      <c r="CD279" s="127"/>
      <c r="CE279" s="127"/>
      <c r="CF279" s="123"/>
      <c r="CG279" s="123"/>
      <c r="CH279" s="123"/>
      <c r="CI279" s="123"/>
      <c r="CJ279" s="134"/>
      <c r="CK279" s="122"/>
      <c r="CL279" s="127"/>
      <c r="CM279" s="123"/>
      <c r="CN279" s="129"/>
      <c r="CO279" s="129"/>
      <c r="CP279" s="129"/>
      <c r="CQ279" s="134"/>
      <c r="CR279" s="133"/>
      <c r="CS279" s="133"/>
      <c r="CT279" s="133"/>
      <c r="CU279" s="135"/>
      <c r="CV279" s="280"/>
      <c r="CW279" s="135"/>
      <c r="CX279" s="122"/>
      <c r="CY279" s="129"/>
      <c r="CZ279" s="214"/>
      <c r="DA279" s="129"/>
      <c r="DB279" s="122"/>
      <c r="DC279" s="129"/>
      <c r="DD279" s="122"/>
      <c r="DE279" s="129"/>
      <c r="DF279" s="133"/>
      <c r="DG279" s="122"/>
      <c r="DH279" s="129"/>
      <c r="DI279" s="133"/>
      <c r="DJ279" s="122"/>
      <c r="DK279" s="123"/>
      <c r="DL279" s="214"/>
      <c r="DM279" s="134"/>
      <c r="DN279" s="305"/>
      <c r="DO279" s="134"/>
      <c r="DP279" s="122"/>
      <c r="DQ279" s="129"/>
      <c r="DR279" s="122"/>
      <c r="DS279" s="129"/>
      <c r="DT279" s="122"/>
      <c r="DU279" s="129"/>
      <c r="DV279" s="122"/>
      <c r="DW279" s="124"/>
    </row>
    <row r="280" spans="1:127">
      <c r="A280" s="122"/>
      <c r="B280" s="124"/>
      <c r="C280" s="127"/>
      <c r="D280" s="123"/>
      <c r="E280" s="123"/>
      <c r="F280" s="123"/>
      <c r="G280" s="124"/>
      <c r="H280" s="122"/>
      <c r="I280" s="123"/>
      <c r="J280" s="123"/>
      <c r="K280" s="128"/>
      <c r="L280" s="123"/>
      <c r="M280" s="123"/>
      <c r="N280" s="123"/>
      <c r="O280" s="123"/>
      <c r="P280" s="123"/>
      <c r="Q280" s="123"/>
      <c r="R280" s="129"/>
      <c r="S280" s="125"/>
      <c r="T280" s="122"/>
      <c r="U280" s="123"/>
      <c r="V280" s="126"/>
      <c r="W280" s="123"/>
      <c r="X280" s="128"/>
      <c r="Y280" s="123"/>
      <c r="Z280" s="123"/>
      <c r="AA280" s="123"/>
      <c r="AB280" s="124"/>
      <c r="AC280" s="127"/>
      <c r="AD280" s="201"/>
      <c r="AE280" s="201"/>
      <c r="AF280" s="201"/>
      <c r="AG280" s="201"/>
      <c r="AH280" s="201"/>
      <c r="AI280" s="234"/>
      <c r="AJ280" s="123"/>
      <c r="AK280" s="123"/>
      <c r="AL280" s="123"/>
      <c r="AM280" s="123"/>
      <c r="AN280" s="129"/>
      <c r="AO280" s="124"/>
      <c r="AP280" s="122"/>
      <c r="AQ280" s="127"/>
      <c r="AR280" s="123"/>
      <c r="AS280" s="123"/>
      <c r="AT280" s="123"/>
      <c r="AU280" s="123"/>
      <c r="AV280" s="251"/>
      <c r="AW280" s="123"/>
      <c r="AX280" s="123"/>
      <c r="AY280" s="129"/>
      <c r="AZ280" s="122"/>
      <c r="BA280" s="129"/>
      <c r="BB280" s="130"/>
      <c r="BC280" s="131"/>
      <c r="BD280" s="130"/>
      <c r="BE280" s="132"/>
      <c r="BF280" s="132"/>
      <c r="BG280" s="123"/>
      <c r="BH280" s="124"/>
      <c r="BI280" s="122"/>
      <c r="BJ280" s="123"/>
      <c r="BK280" s="123"/>
      <c r="BL280" s="123"/>
      <c r="BM280" s="129"/>
      <c r="BN280" s="122"/>
      <c r="BO280" s="123"/>
      <c r="BP280" s="129"/>
      <c r="BQ280" s="122"/>
      <c r="BR280" s="123"/>
      <c r="BS280" s="129"/>
      <c r="BT280" s="135"/>
      <c r="BU280" s="280"/>
      <c r="BV280" s="246"/>
      <c r="BW280" s="246"/>
      <c r="BX280" s="133"/>
      <c r="BY280" s="133"/>
      <c r="BZ280" s="122"/>
      <c r="CA280" s="123"/>
      <c r="CB280" s="123"/>
      <c r="CC280" s="124"/>
      <c r="CD280" s="127"/>
      <c r="CE280" s="127"/>
      <c r="CF280" s="123"/>
      <c r="CG280" s="123"/>
      <c r="CH280" s="123"/>
      <c r="CI280" s="123"/>
      <c r="CJ280" s="134"/>
      <c r="CK280" s="122"/>
      <c r="CL280" s="127"/>
      <c r="CM280" s="123"/>
      <c r="CN280" s="129"/>
      <c r="CO280" s="129"/>
      <c r="CP280" s="129"/>
      <c r="CQ280" s="134"/>
      <c r="CR280" s="133"/>
      <c r="CS280" s="133"/>
      <c r="CT280" s="133"/>
      <c r="CU280" s="135"/>
      <c r="CV280" s="280"/>
      <c r="CW280" s="135"/>
      <c r="CX280" s="122"/>
      <c r="CY280" s="129"/>
      <c r="CZ280" s="214"/>
      <c r="DA280" s="129"/>
      <c r="DB280" s="122"/>
      <c r="DC280" s="129"/>
      <c r="DD280" s="122"/>
      <c r="DE280" s="129"/>
      <c r="DF280" s="133"/>
      <c r="DG280" s="122"/>
      <c r="DH280" s="129"/>
      <c r="DI280" s="133"/>
      <c r="DJ280" s="122"/>
      <c r="DK280" s="123"/>
      <c r="DL280" s="214"/>
      <c r="DM280" s="134"/>
      <c r="DN280" s="305"/>
      <c r="DO280" s="134"/>
      <c r="DP280" s="122"/>
      <c r="DQ280" s="129"/>
      <c r="DR280" s="122"/>
      <c r="DS280" s="129"/>
      <c r="DT280" s="122"/>
      <c r="DU280" s="129"/>
      <c r="DV280" s="122"/>
      <c r="DW280" s="124"/>
    </row>
    <row r="281" spans="1:127">
      <c r="A281" s="122"/>
      <c r="B281" s="124"/>
      <c r="C281" s="127"/>
      <c r="D281" s="123"/>
      <c r="E281" s="123"/>
      <c r="F281" s="123"/>
      <c r="G281" s="124"/>
      <c r="H281" s="122"/>
      <c r="I281" s="123"/>
      <c r="J281" s="123"/>
      <c r="K281" s="128"/>
      <c r="L281" s="123"/>
      <c r="M281" s="123"/>
      <c r="N281" s="123"/>
      <c r="O281" s="123"/>
      <c r="P281" s="123"/>
      <c r="Q281" s="123"/>
      <c r="R281" s="129"/>
      <c r="S281" s="125"/>
      <c r="T281" s="122"/>
      <c r="U281" s="123"/>
      <c r="V281" s="126"/>
      <c r="W281" s="123"/>
      <c r="X281" s="128"/>
      <c r="Y281" s="123"/>
      <c r="Z281" s="123"/>
      <c r="AA281" s="123"/>
      <c r="AB281" s="124"/>
      <c r="AC281" s="127"/>
      <c r="AD281" s="201"/>
      <c r="AE281" s="201"/>
      <c r="AF281" s="201"/>
      <c r="AG281" s="201"/>
      <c r="AH281" s="201"/>
      <c r="AI281" s="234"/>
      <c r="AJ281" s="123"/>
      <c r="AK281" s="123"/>
      <c r="AL281" s="123"/>
      <c r="AM281" s="123"/>
      <c r="AN281" s="129"/>
      <c r="AO281" s="124"/>
      <c r="AP281" s="122"/>
      <c r="AQ281" s="127"/>
      <c r="AR281" s="123"/>
      <c r="AS281" s="123"/>
      <c r="AT281" s="123"/>
      <c r="AU281" s="123"/>
      <c r="AV281" s="251"/>
      <c r="AW281" s="123"/>
      <c r="AX281" s="123"/>
      <c r="AY281" s="129"/>
      <c r="AZ281" s="122"/>
      <c r="BA281" s="129"/>
      <c r="BB281" s="130"/>
      <c r="BC281" s="131"/>
      <c r="BD281" s="130"/>
      <c r="BE281" s="132"/>
      <c r="BF281" s="132"/>
      <c r="BG281" s="123"/>
      <c r="BH281" s="124"/>
      <c r="BI281" s="122"/>
      <c r="BJ281" s="123"/>
      <c r="BK281" s="123"/>
      <c r="BL281" s="123"/>
      <c r="BM281" s="129"/>
      <c r="BN281" s="122"/>
      <c r="BO281" s="123"/>
      <c r="BP281" s="129"/>
      <c r="BQ281" s="122"/>
      <c r="BR281" s="123"/>
      <c r="BS281" s="129"/>
      <c r="BT281" s="135"/>
      <c r="BU281" s="280"/>
      <c r="BV281" s="246"/>
      <c r="BW281" s="246"/>
      <c r="BX281" s="133"/>
      <c r="BY281" s="133"/>
      <c r="BZ281" s="122"/>
      <c r="CA281" s="123"/>
      <c r="CB281" s="123"/>
      <c r="CC281" s="124"/>
      <c r="CD281" s="127"/>
      <c r="CE281" s="127"/>
      <c r="CF281" s="123"/>
      <c r="CG281" s="123"/>
      <c r="CH281" s="123"/>
      <c r="CI281" s="123"/>
      <c r="CJ281" s="134"/>
      <c r="CK281" s="122"/>
      <c r="CL281" s="127"/>
      <c r="CM281" s="123"/>
      <c r="CN281" s="129"/>
      <c r="CO281" s="129"/>
      <c r="CP281" s="129"/>
      <c r="CQ281" s="134"/>
      <c r="CR281" s="133"/>
      <c r="CS281" s="133"/>
      <c r="CT281" s="133"/>
      <c r="CU281" s="135"/>
      <c r="CV281" s="280"/>
      <c r="CW281" s="135"/>
      <c r="CX281" s="122"/>
      <c r="CY281" s="129"/>
      <c r="CZ281" s="214"/>
      <c r="DA281" s="129"/>
      <c r="DB281" s="122"/>
      <c r="DC281" s="129"/>
      <c r="DD281" s="122"/>
      <c r="DE281" s="129"/>
      <c r="DF281" s="133"/>
      <c r="DG281" s="122"/>
      <c r="DH281" s="129"/>
      <c r="DI281" s="133"/>
      <c r="DJ281" s="122"/>
      <c r="DK281" s="123"/>
      <c r="DL281" s="214"/>
      <c r="DM281" s="134"/>
      <c r="DN281" s="305"/>
      <c r="DO281" s="134"/>
      <c r="DP281" s="122"/>
      <c r="DQ281" s="129"/>
      <c r="DR281" s="122"/>
      <c r="DS281" s="129"/>
      <c r="DT281" s="122"/>
      <c r="DU281" s="129"/>
      <c r="DV281" s="122"/>
      <c r="DW281" s="124"/>
    </row>
    <row r="282" spans="1:127">
      <c r="A282" s="122"/>
      <c r="B282" s="124"/>
      <c r="C282" s="127"/>
      <c r="D282" s="123"/>
      <c r="E282" s="123"/>
      <c r="F282" s="123"/>
      <c r="G282" s="124"/>
      <c r="H282" s="122"/>
      <c r="I282" s="123"/>
      <c r="J282" s="123"/>
      <c r="K282" s="128"/>
      <c r="L282" s="123"/>
      <c r="M282" s="123"/>
      <c r="N282" s="123"/>
      <c r="O282" s="123"/>
      <c r="P282" s="123"/>
      <c r="Q282" s="123"/>
      <c r="R282" s="129"/>
      <c r="S282" s="125"/>
      <c r="T282" s="122"/>
      <c r="U282" s="123"/>
      <c r="V282" s="126"/>
      <c r="W282" s="123"/>
      <c r="X282" s="128"/>
      <c r="Y282" s="123"/>
      <c r="Z282" s="123"/>
      <c r="AA282" s="123"/>
      <c r="AB282" s="124"/>
      <c r="AC282" s="127"/>
      <c r="AD282" s="201"/>
      <c r="AE282" s="201"/>
      <c r="AF282" s="201"/>
      <c r="AG282" s="201"/>
      <c r="AH282" s="201"/>
      <c r="AI282" s="234"/>
      <c r="AJ282" s="123"/>
      <c r="AK282" s="123"/>
      <c r="AL282" s="123"/>
      <c r="AM282" s="123"/>
      <c r="AN282" s="129"/>
      <c r="AO282" s="124"/>
      <c r="AP282" s="122"/>
      <c r="AQ282" s="127"/>
      <c r="AR282" s="123"/>
      <c r="AS282" s="123"/>
      <c r="AT282" s="123"/>
      <c r="AU282" s="123"/>
      <c r="AV282" s="251"/>
      <c r="AW282" s="123"/>
      <c r="AX282" s="123"/>
      <c r="AY282" s="129"/>
      <c r="AZ282" s="122"/>
      <c r="BA282" s="129"/>
      <c r="BB282" s="130"/>
      <c r="BC282" s="131"/>
      <c r="BD282" s="130"/>
      <c r="BE282" s="132"/>
      <c r="BF282" s="132"/>
      <c r="BG282" s="123"/>
      <c r="BH282" s="124"/>
      <c r="BI282" s="122"/>
      <c r="BJ282" s="123"/>
      <c r="BK282" s="123"/>
      <c r="BL282" s="123"/>
      <c r="BM282" s="129"/>
      <c r="BN282" s="122"/>
      <c r="BO282" s="123"/>
      <c r="BP282" s="129"/>
      <c r="BQ282" s="122"/>
      <c r="BR282" s="123"/>
      <c r="BS282" s="129"/>
      <c r="BT282" s="135"/>
      <c r="BU282" s="280"/>
      <c r="BV282" s="246"/>
      <c r="BW282" s="246"/>
      <c r="BX282" s="133"/>
      <c r="BY282" s="133"/>
      <c r="BZ282" s="122"/>
      <c r="CA282" s="123"/>
      <c r="CB282" s="123"/>
      <c r="CC282" s="124"/>
      <c r="CD282" s="127"/>
      <c r="CE282" s="127"/>
      <c r="CF282" s="123"/>
      <c r="CG282" s="123"/>
      <c r="CH282" s="123"/>
      <c r="CI282" s="123"/>
      <c r="CJ282" s="134"/>
      <c r="CK282" s="122"/>
      <c r="CL282" s="127"/>
      <c r="CM282" s="123"/>
      <c r="CN282" s="129"/>
      <c r="CO282" s="129"/>
      <c r="CP282" s="129"/>
      <c r="CQ282" s="134"/>
      <c r="CR282" s="133"/>
      <c r="CS282" s="133"/>
      <c r="CT282" s="133"/>
      <c r="CU282" s="135"/>
      <c r="CV282" s="280"/>
      <c r="CW282" s="135"/>
      <c r="CX282" s="122"/>
      <c r="CY282" s="129"/>
      <c r="CZ282" s="214"/>
      <c r="DA282" s="129"/>
      <c r="DB282" s="122"/>
      <c r="DC282" s="129"/>
      <c r="DD282" s="122"/>
      <c r="DE282" s="129"/>
      <c r="DF282" s="133"/>
      <c r="DG282" s="122"/>
      <c r="DH282" s="129"/>
      <c r="DI282" s="133"/>
      <c r="DJ282" s="122"/>
      <c r="DK282" s="123"/>
      <c r="DL282" s="214"/>
      <c r="DM282" s="134"/>
      <c r="DN282" s="305"/>
      <c r="DO282" s="134"/>
      <c r="DP282" s="122"/>
      <c r="DQ282" s="129"/>
      <c r="DR282" s="122"/>
      <c r="DS282" s="129"/>
      <c r="DT282" s="122"/>
      <c r="DU282" s="129"/>
      <c r="DV282" s="122"/>
      <c r="DW282" s="124"/>
    </row>
    <row r="283" spans="1:127">
      <c r="A283" s="122"/>
      <c r="B283" s="124"/>
      <c r="C283" s="127"/>
      <c r="D283" s="123"/>
      <c r="E283" s="123"/>
      <c r="F283" s="123"/>
      <c r="G283" s="124"/>
      <c r="H283" s="122"/>
      <c r="I283" s="123"/>
      <c r="J283" s="123"/>
      <c r="K283" s="128"/>
      <c r="L283" s="123"/>
      <c r="M283" s="123"/>
      <c r="N283" s="123"/>
      <c r="O283" s="123"/>
      <c r="P283" s="123"/>
      <c r="Q283" s="123"/>
      <c r="R283" s="129"/>
      <c r="S283" s="125"/>
      <c r="T283" s="122"/>
      <c r="U283" s="123"/>
      <c r="V283" s="126"/>
      <c r="W283" s="123"/>
      <c r="X283" s="128"/>
      <c r="Y283" s="123"/>
      <c r="Z283" s="123"/>
      <c r="AA283" s="123"/>
      <c r="AB283" s="124"/>
      <c r="AC283" s="127"/>
      <c r="AD283" s="201"/>
      <c r="AE283" s="201"/>
      <c r="AF283" s="201"/>
      <c r="AG283" s="201"/>
      <c r="AH283" s="201"/>
      <c r="AI283" s="234"/>
      <c r="AJ283" s="123"/>
      <c r="AK283" s="123"/>
      <c r="AL283" s="123"/>
      <c r="AM283" s="123"/>
      <c r="AN283" s="129"/>
      <c r="AO283" s="124"/>
      <c r="AP283" s="122"/>
      <c r="AQ283" s="127"/>
      <c r="AR283" s="123"/>
      <c r="AS283" s="123"/>
      <c r="AT283" s="123"/>
      <c r="AU283" s="123"/>
      <c r="AV283" s="251"/>
      <c r="AW283" s="123"/>
      <c r="AX283" s="123"/>
      <c r="AY283" s="129"/>
      <c r="AZ283" s="122"/>
      <c r="BA283" s="129"/>
      <c r="BB283" s="130"/>
      <c r="BC283" s="131"/>
      <c r="BD283" s="130"/>
      <c r="BE283" s="132"/>
      <c r="BF283" s="132"/>
      <c r="BG283" s="123"/>
      <c r="BH283" s="124"/>
      <c r="BI283" s="122"/>
      <c r="BJ283" s="123"/>
      <c r="BK283" s="123"/>
      <c r="BL283" s="123"/>
      <c r="BM283" s="129"/>
      <c r="BN283" s="122"/>
      <c r="BO283" s="123"/>
      <c r="BP283" s="129"/>
      <c r="BQ283" s="122"/>
      <c r="BR283" s="123"/>
      <c r="BS283" s="129"/>
      <c r="BT283" s="135"/>
      <c r="BU283" s="280"/>
      <c r="BV283" s="246"/>
      <c r="BW283" s="246"/>
      <c r="BX283" s="133"/>
      <c r="BY283" s="133"/>
      <c r="BZ283" s="122"/>
      <c r="CA283" s="123"/>
      <c r="CB283" s="123"/>
      <c r="CC283" s="124"/>
      <c r="CD283" s="127"/>
      <c r="CE283" s="127"/>
      <c r="CF283" s="123"/>
      <c r="CG283" s="123"/>
      <c r="CH283" s="123"/>
      <c r="CI283" s="123"/>
      <c r="CJ283" s="134"/>
      <c r="CK283" s="122"/>
      <c r="CL283" s="127"/>
      <c r="CM283" s="123"/>
      <c r="CN283" s="129"/>
      <c r="CO283" s="129"/>
      <c r="CP283" s="129"/>
      <c r="CQ283" s="134"/>
      <c r="CR283" s="133"/>
      <c r="CS283" s="133"/>
      <c r="CT283" s="133"/>
      <c r="CU283" s="135"/>
      <c r="CV283" s="280"/>
      <c r="CW283" s="135"/>
      <c r="CX283" s="122"/>
      <c r="CY283" s="129"/>
      <c r="CZ283" s="214"/>
      <c r="DA283" s="129"/>
      <c r="DB283" s="122"/>
      <c r="DC283" s="129"/>
      <c r="DD283" s="122"/>
      <c r="DE283" s="129"/>
      <c r="DF283" s="133"/>
      <c r="DG283" s="122"/>
      <c r="DH283" s="129"/>
      <c r="DI283" s="133"/>
      <c r="DJ283" s="122"/>
      <c r="DK283" s="123"/>
      <c r="DL283" s="214"/>
      <c r="DM283" s="134"/>
      <c r="DN283" s="305"/>
      <c r="DO283" s="134"/>
      <c r="DP283" s="122"/>
      <c r="DQ283" s="129"/>
      <c r="DR283" s="122"/>
      <c r="DS283" s="129"/>
      <c r="DT283" s="122"/>
      <c r="DU283" s="129"/>
      <c r="DV283" s="122"/>
      <c r="DW283" s="124"/>
    </row>
    <row r="284" spans="1:127">
      <c r="A284" s="122"/>
      <c r="B284" s="124"/>
      <c r="C284" s="127"/>
      <c r="D284" s="123"/>
      <c r="E284" s="123"/>
      <c r="F284" s="123"/>
      <c r="G284" s="124"/>
      <c r="H284" s="122"/>
      <c r="I284" s="123"/>
      <c r="J284" s="123"/>
      <c r="K284" s="128"/>
      <c r="L284" s="123"/>
      <c r="M284" s="123"/>
      <c r="N284" s="123"/>
      <c r="O284" s="123"/>
      <c r="P284" s="123"/>
      <c r="Q284" s="123"/>
      <c r="R284" s="129"/>
      <c r="S284" s="125"/>
      <c r="T284" s="122"/>
      <c r="U284" s="123"/>
      <c r="V284" s="126"/>
      <c r="W284" s="123"/>
      <c r="X284" s="128"/>
      <c r="Y284" s="123"/>
      <c r="Z284" s="123"/>
      <c r="AA284" s="123"/>
      <c r="AB284" s="124"/>
      <c r="AC284" s="127"/>
      <c r="AD284" s="201"/>
      <c r="AE284" s="201"/>
      <c r="AF284" s="201"/>
      <c r="AG284" s="201"/>
      <c r="AH284" s="201"/>
      <c r="AI284" s="234"/>
      <c r="AJ284" s="123"/>
      <c r="AK284" s="123"/>
      <c r="AL284" s="123"/>
      <c r="AM284" s="123"/>
      <c r="AN284" s="129"/>
      <c r="AO284" s="124"/>
      <c r="AP284" s="122"/>
      <c r="AQ284" s="127"/>
      <c r="AR284" s="123"/>
      <c r="AS284" s="123"/>
      <c r="AT284" s="123"/>
      <c r="AU284" s="123"/>
      <c r="AV284" s="251"/>
      <c r="AW284" s="123"/>
      <c r="AX284" s="123"/>
      <c r="AY284" s="129"/>
      <c r="AZ284" s="122"/>
      <c r="BA284" s="129"/>
      <c r="BB284" s="130"/>
      <c r="BC284" s="131"/>
      <c r="BD284" s="130"/>
      <c r="BE284" s="132"/>
      <c r="BF284" s="132"/>
      <c r="BG284" s="123"/>
      <c r="BH284" s="124"/>
      <c r="BI284" s="122"/>
      <c r="BJ284" s="123"/>
      <c r="BK284" s="123"/>
      <c r="BL284" s="123"/>
      <c r="BM284" s="129"/>
      <c r="BN284" s="122"/>
      <c r="BO284" s="123"/>
      <c r="BP284" s="129"/>
      <c r="BQ284" s="122"/>
      <c r="BR284" s="123"/>
      <c r="BS284" s="129"/>
      <c r="BT284" s="135"/>
      <c r="BU284" s="280"/>
      <c r="BV284" s="246"/>
      <c r="BW284" s="246"/>
      <c r="BX284" s="133"/>
      <c r="BY284" s="133"/>
      <c r="BZ284" s="122"/>
      <c r="CA284" s="123"/>
      <c r="CB284" s="123"/>
      <c r="CC284" s="124"/>
      <c r="CD284" s="127"/>
      <c r="CE284" s="127"/>
      <c r="CF284" s="123"/>
      <c r="CG284" s="123"/>
      <c r="CH284" s="123"/>
      <c r="CI284" s="123"/>
      <c r="CJ284" s="134"/>
      <c r="CK284" s="122"/>
      <c r="CL284" s="127"/>
      <c r="CM284" s="123"/>
      <c r="CN284" s="129"/>
      <c r="CO284" s="129"/>
      <c r="CP284" s="129"/>
      <c r="CQ284" s="134"/>
      <c r="CR284" s="133"/>
      <c r="CS284" s="133"/>
      <c r="CT284" s="133"/>
      <c r="CU284" s="135"/>
      <c r="CV284" s="280"/>
      <c r="CW284" s="135"/>
      <c r="CX284" s="122"/>
      <c r="CY284" s="129"/>
      <c r="CZ284" s="214"/>
      <c r="DA284" s="129"/>
      <c r="DB284" s="122"/>
      <c r="DC284" s="129"/>
      <c r="DD284" s="122"/>
      <c r="DE284" s="129"/>
      <c r="DF284" s="133"/>
      <c r="DG284" s="122"/>
      <c r="DH284" s="129"/>
      <c r="DI284" s="133"/>
      <c r="DJ284" s="122"/>
      <c r="DK284" s="123"/>
      <c r="DL284" s="214"/>
      <c r="DM284" s="134"/>
      <c r="DN284" s="305"/>
      <c r="DO284" s="134"/>
      <c r="DP284" s="122"/>
      <c r="DQ284" s="129"/>
      <c r="DR284" s="122"/>
      <c r="DS284" s="129"/>
      <c r="DT284" s="122"/>
      <c r="DU284" s="129"/>
      <c r="DV284" s="122"/>
      <c r="DW284" s="124"/>
    </row>
    <row r="285" spans="1:127">
      <c r="A285" s="122"/>
      <c r="B285" s="124"/>
      <c r="C285" s="127"/>
      <c r="D285" s="123"/>
      <c r="E285" s="123"/>
      <c r="F285" s="123"/>
      <c r="G285" s="124"/>
      <c r="H285" s="122"/>
      <c r="I285" s="123"/>
      <c r="J285" s="123"/>
      <c r="K285" s="128"/>
      <c r="L285" s="123"/>
      <c r="M285" s="123"/>
      <c r="N285" s="123"/>
      <c r="O285" s="123"/>
      <c r="P285" s="123"/>
      <c r="Q285" s="123"/>
      <c r="R285" s="129"/>
      <c r="S285" s="125"/>
      <c r="T285" s="122"/>
      <c r="U285" s="123"/>
      <c r="V285" s="126"/>
      <c r="W285" s="123"/>
      <c r="X285" s="128"/>
      <c r="Y285" s="123"/>
      <c r="Z285" s="123"/>
      <c r="AA285" s="123"/>
      <c r="AB285" s="124"/>
      <c r="AC285" s="127"/>
      <c r="AD285" s="201"/>
      <c r="AE285" s="201"/>
      <c r="AF285" s="201"/>
      <c r="AG285" s="201"/>
      <c r="AH285" s="201"/>
      <c r="AI285" s="234"/>
      <c r="AJ285" s="123"/>
      <c r="AK285" s="123"/>
      <c r="AL285" s="123"/>
      <c r="AM285" s="123"/>
      <c r="AN285" s="129"/>
      <c r="AO285" s="124"/>
      <c r="AP285" s="122"/>
      <c r="AQ285" s="127"/>
      <c r="AR285" s="123"/>
      <c r="AS285" s="123"/>
      <c r="AT285" s="123"/>
      <c r="AU285" s="123"/>
      <c r="AV285" s="251"/>
      <c r="AW285" s="123"/>
      <c r="AX285" s="123"/>
      <c r="AY285" s="129"/>
      <c r="AZ285" s="122"/>
      <c r="BA285" s="129"/>
      <c r="BB285" s="130"/>
      <c r="BC285" s="131"/>
      <c r="BD285" s="130"/>
      <c r="BE285" s="132"/>
      <c r="BF285" s="132"/>
      <c r="BG285" s="123"/>
      <c r="BH285" s="124"/>
      <c r="BI285" s="122"/>
      <c r="BJ285" s="123"/>
      <c r="BK285" s="123"/>
      <c r="BL285" s="123"/>
      <c r="BM285" s="129"/>
      <c r="BN285" s="122"/>
      <c r="BO285" s="123"/>
      <c r="BP285" s="129"/>
      <c r="BQ285" s="122"/>
      <c r="BR285" s="123"/>
      <c r="BS285" s="129"/>
      <c r="BT285" s="135"/>
      <c r="BU285" s="280"/>
      <c r="BV285" s="246"/>
      <c r="BW285" s="246"/>
      <c r="BX285" s="133"/>
      <c r="BY285" s="133"/>
      <c r="BZ285" s="122"/>
      <c r="CA285" s="123"/>
      <c r="CB285" s="123"/>
      <c r="CC285" s="124"/>
      <c r="CD285" s="127"/>
      <c r="CE285" s="127"/>
      <c r="CF285" s="123"/>
      <c r="CG285" s="123"/>
      <c r="CH285" s="123"/>
      <c r="CI285" s="123"/>
      <c r="CJ285" s="134"/>
      <c r="CK285" s="122"/>
      <c r="CL285" s="127"/>
      <c r="CM285" s="123"/>
      <c r="CN285" s="129"/>
      <c r="CO285" s="129"/>
      <c r="CP285" s="129"/>
      <c r="CQ285" s="134"/>
      <c r="CR285" s="133"/>
      <c r="CS285" s="133"/>
      <c r="CT285" s="133"/>
      <c r="CU285" s="135"/>
      <c r="CV285" s="280"/>
      <c r="CW285" s="135"/>
      <c r="CX285" s="122"/>
      <c r="CY285" s="129"/>
      <c r="CZ285" s="214"/>
      <c r="DA285" s="129"/>
      <c r="DB285" s="122"/>
      <c r="DC285" s="129"/>
      <c r="DD285" s="122"/>
      <c r="DE285" s="129"/>
      <c r="DF285" s="133"/>
      <c r="DG285" s="122"/>
      <c r="DH285" s="129"/>
      <c r="DI285" s="133"/>
      <c r="DJ285" s="122"/>
      <c r="DK285" s="123"/>
      <c r="DL285" s="214"/>
      <c r="DM285" s="134"/>
      <c r="DN285" s="305"/>
      <c r="DO285" s="134"/>
      <c r="DP285" s="122"/>
      <c r="DQ285" s="129"/>
      <c r="DR285" s="122"/>
      <c r="DS285" s="129"/>
      <c r="DT285" s="122"/>
      <c r="DU285" s="129"/>
      <c r="DV285" s="122"/>
      <c r="DW285" s="124"/>
    </row>
    <row r="286" spans="1:127">
      <c r="A286" s="122"/>
      <c r="B286" s="124"/>
      <c r="C286" s="127"/>
      <c r="D286" s="123"/>
      <c r="E286" s="123"/>
      <c r="F286" s="123"/>
      <c r="G286" s="124"/>
      <c r="H286" s="122"/>
      <c r="I286" s="123"/>
      <c r="J286" s="123"/>
      <c r="K286" s="128"/>
      <c r="L286" s="123"/>
      <c r="M286" s="123"/>
      <c r="N286" s="123"/>
      <c r="O286" s="123"/>
      <c r="P286" s="123"/>
      <c r="Q286" s="123"/>
      <c r="R286" s="129"/>
      <c r="S286" s="125"/>
      <c r="T286" s="122"/>
      <c r="U286" s="123"/>
      <c r="V286" s="126"/>
      <c r="W286" s="123"/>
      <c r="X286" s="128"/>
      <c r="Y286" s="123"/>
      <c r="Z286" s="123"/>
      <c r="AA286" s="123"/>
      <c r="AB286" s="124"/>
      <c r="AC286" s="127"/>
      <c r="AD286" s="201"/>
      <c r="AE286" s="201"/>
      <c r="AF286" s="201"/>
      <c r="AG286" s="201"/>
      <c r="AH286" s="201"/>
      <c r="AI286" s="234"/>
      <c r="AJ286" s="123"/>
      <c r="AK286" s="123"/>
      <c r="AL286" s="123"/>
      <c r="AM286" s="123"/>
      <c r="AN286" s="129"/>
      <c r="AO286" s="124"/>
      <c r="AP286" s="122"/>
      <c r="AQ286" s="127"/>
      <c r="AR286" s="123"/>
      <c r="AS286" s="123"/>
      <c r="AT286" s="123"/>
      <c r="AU286" s="123"/>
      <c r="AV286" s="251"/>
      <c r="AW286" s="123"/>
      <c r="AX286" s="123"/>
      <c r="AY286" s="129"/>
      <c r="AZ286" s="122"/>
      <c r="BA286" s="129"/>
      <c r="BB286" s="130"/>
      <c r="BC286" s="131"/>
      <c r="BD286" s="130"/>
      <c r="BE286" s="132"/>
      <c r="BF286" s="132"/>
      <c r="BG286" s="123"/>
      <c r="BH286" s="124"/>
      <c r="BI286" s="122"/>
      <c r="BJ286" s="123"/>
      <c r="BK286" s="123"/>
      <c r="BL286" s="123"/>
      <c r="BM286" s="129"/>
      <c r="BN286" s="122"/>
      <c r="BO286" s="123"/>
      <c r="BP286" s="129"/>
      <c r="BQ286" s="122"/>
      <c r="BR286" s="123"/>
      <c r="BS286" s="129"/>
      <c r="BT286" s="135"/>
      <c r="BU286" s="280"/>
      <c r="BV286" s="246"/>
      <c r="BW286" s="246"/>
      <c r="BX286" s="133"/>
      <c r="BY286" s="133"/>
      <c r="BZ286" s="122"/>
      <c r="CA286" s="123"/>
      <c r="CB286" s="123"/>
      <c r="CC286" s="124"/>
      <c r="CD286" s="127"/>
      <c r="CE286" s="127"/>
      <c r="CF286" s="123"/>
      <c r="CG286" s="123"/>
      <c r="CH286" s="123"/>
      <c r="CI286" s="123"/>
      <c r="CJ286" s="134"/>
      <c r="CK286" s="122"/>
      <c r="CL286" s="127"/>
      <c r="CM286" s="123"/>
      <c r="CN286" s="129"/>
      <c r="CO286" s="129"/>
      <c r="CP286" s="129"/>
      <c r="CQ286" s="134"/>
      <c r="CR286" s="133"/>
      <c r="CS286" s="133"/>
      <c r="CT286" s="133"/>
      <c r="CU286" s="135"/>
      <c r="CV286" s="280"/>
      <c r="CW286" s="135"/>
      <c r="CX286" s="122"/>
      <c r="CY286" s="129"/>
      <c r="CZ286" s="214"/>
      <c r="DA286" s="129"/>
      <c r="DB286" s="122"/>
      <c r="DC286" s="129"/>
      <c r="DD286" s="122"/>
      <c r="DE286" s="129"/>
      <c r="DF286" s="133"/>
      <c r="DG286" s="122"/>
      <c r="DH286" s="129"/>
      <c r="DI286" s="133"/>
      <c r="DJ286" s="122"/>
      <c r="DK286" s="123"/>
      <c r="DL286" s="214"/>
      <c r="DM286" s="134"/>
      <c r="DN286" s="305"/>
      <c r="DO286" s="134"/>
      <c r="DP286" s="122"/>
      <c r="DQ286" s="129"/>
      <c r="DR286" s="122"/>
      <c r="DS286" s="129"/>
      <c r="DT286" s="122"/>
      <c r="DU286" s="129"/>
      <c r="DV286" s="122"/>
      <c r="DW286" s="124"/>
    </row>
    <row r="287" spans="1:127">
      <c r="A287" s="122"/>
      <c r="B287" s="124"/>
      <c r="C287" s="127"/>
      <c r="D287" s="123"/>
      <c r="E287" s="123"/>
      <c r="F287" s="123"/>
      <c r="G287" s="124"/>
      <c r="H287" s="122"/>
      <c r="I287" s="123"/>
      <c r="J287" s="123"/>
      <c r="K287" s="128"/>
      <c r="L287" s="123"/>
      <c r="M287" s="123"/>
      <c r="N287" s="123"/>
      <c r="O287" s="123"/>
      <c r="P287" s="123"/>
      <c r="Q287" s="123"/>
      <c r="R287" s="129"/>
      <c r="S287" s="125"/>
      <c r="T287" s="122"/>
      <c r="U287" s="123"/>
      <c r="V287" s="126"/>
      <c r="W287" s="123"/>
      <c r="X287" s="128"/>
      <c r="Y287" s="123"/>
      <c r="Z287" s="123"/>
      <c r="AA287" s="123"/>
      <c r="AB287" s="124"/>
      <c r="AC287" s="127"/>
      <c r="AD287" s="201"/>
      <c r="AE287" s="201"/>
      <c r="AF287" s="201"/>
      <c r="AG287" s="201"/>
      <c r="AH287" s="201"/>
      <c r="AI287" s="234"/>
      <c r="AJ287" s="123"/>
      <c r="AK287" s="123"/>
      <c r="AL287" s="123"/>
      <c r="AM287" s="123"/>
      <c r="AN287" s="129"/>
      <c r="AO287" s="124"/>
      <c r="AP287" s="122"/>
      <c r="AQ287" s="127"/>
      <c r="AR287" s="123"/>
      <c r="AS287" s="123"/>
      <c r="AT287" s="123"/>
      <c r="AU287" s="123"/>
      <c r="AV287" s="251"/>
      <c r="AW287" s="123"/>
      <c r="AX287" s="123"/>
      <c r="AY287" s="129"/>
      <c r="AZ287" s="122"/>
      <c r="BA287" s="129"/>
      <c r="BB287" s="130"/>
      <c r="BC287" s="131"/>
      <c r="BD287" s="130"/>
      <c r="BE287" s="132"/>
      <c r="BF287" s="132"/>
      <c r="BG287" s="123"/>
      <c r="BH287" s="124"/>
      <c r="BI287" s="122"/>
      <c r="BJ287" s="123"/>
      <c r="BK287" s="123"/>
      <c r="BL287" s="123"/>
      <c r="BM287" s="129"/>
      <c r="BN287" s="122"/>
      <c r="BO287" s="123"/>
      <c r="BP287" s="129"/>
      <c r="BQ287" s="122"/>
      <c r="BR287" s="123"/>
      <c r="BS287" s="129"/>
      <c r="BT287" s="135"/>
      <c r="BU287" s="280"/>
      <c r="BV287" s="246"/>
      <c r="BW287" s="246"/>
      <c r="BX287" s="133"/>
      <c r="BY287" s="133"/>
      <c r="BZ287" s="122"/>
      <c r="CA287" s="123"/>
      <c r="CB287" s="123"/>
      <c r="CC287" s="124"/>
      <c r="CD287" s="127"/>
      <c r="CE287" s="127"/>
      <c r="CF287" s="123"/>
      <c r="CG287" s="123"/>
      <c r="CH287" s="123"/>
      <c r="CI287" s="123"/>
      <c r="CJ287" s="134"/>
      <c r="CK287" s="122"/>
      <c r="CL287" s="127"/>
      <c r="CM287" s="123"/>
      <c r="CN287" s="129"/>
      <c r="CO287" s="129"/>
      <c r="CP287" s="129"/>
      <c r="CQ287" s="134"/>
      <c r="CR287" s="133"/>
      <c r="CS287" s="133"/>
      <c r="CT287" s="133"/>
      <c r="CU287" s="135"/>
      <c r="CV287" s="280"/>
      <c r="CW287" s="135"/>
      <c r="CX287" s="122"/>
      <c r="CY287" s="129"/>
      <c r="CZ287" s="214"/>
      <c r="DA287" s="129"/>
      <c r="DB287" s="122"/>
      <c r="DC287" s="129"/>
      <c r="DD287" s="122"/>
      <c r="DE287" s="129"/>
      <c r="DF287" s="133"/>
      <c r="DG287" s="122"/>
      <c r="DH287" s="129"/>
      <c r="DI287" s="133"/>
      <c r="DJ287" s="122"/>
      <c r="DK287" s="123"/>
      <c r="DL287" s="214"/>
      <c r="DM287" s="134"/>
      <c r="DN287" s="305"/>
      <c r="DO287" s="134"/>
      <c r="DP287" s="122"/>
      <c r="DQ287" s="129"/>
      <c r="DR287" s="122"/>
      <c r="DS287" s="129"/>
      <c r="DT287" s="122"/>
      <c r="DU287" s="129"/>
      <c r="DV287" s="122"/>
      <c r="DW287" s="124"/>
    </row>
    <row r="288" spans="1:127">
      <c r="A288" s="122"/>
      <c r="B288" s="124"/>
      <c r="C288" s="127"/>
      <c r="D288" s="123"/>
      <c r="E288" s="123"/>
      <c r="F288" s="123"/>
      <c r="G288" s="124"/>
      <c r="H288" s="122"/>
      <c r="I288" s="123"/>
      <c r="J288" s="123"/>
      <c r="K288" s="128"/>
      <c r="L288" s="123"/>
      <c r="M288" s="123"/>
      <c r="N288" s="123"/>
      <c r="O288" s="123"/>
      <c r="P288" s="123"/>
      <c r="Q288" s="123"/>
      <c r="R288" s="129"/>
      <c r="S288" s="125"/>
      <c r="T288" s="122"/>
      <c r="U288" s="123"/>
      <c r="V288" s="126"/>
      <c r="W288" s="123"/>
      <c r="X288" s="128"/>
      <c r="Y288" s="123"/>
      <c r="Z288" s="123"/>
      <c r="AA288" s="123"/>
      <c r="AB288" s="124"/>
      <c r="AC288" s="127"/>
      <c r="AD288" s="201"/>
      <c r="AE288" s="201"/>
      <c r="AF288" s="201"/>
      <c r="AG288" s="201"/>
      <c r="AH288" s="201"/>
      <c r="AI288" s="234"/>
      <c r="AJ288" s="123"/>
      <c r="AK288" s="123"/>
      <c r="AL288" s="123"/>
      <c r="AM288" s="123"/>
      <c r="AN288" s="129"/>
      <c r="AO288" s="124"/>
      <c r="AP288" s="122"/>
      <c r="AQ288" s="127"/>
      <c r="AR288" s="123"/>
      <c r="AS288" s="123"/>
      <c r="AT288" s="123"/>
      <c r="AU288" s="123"/>
      <c r="AV288" s="251"/>
      <c r="AW288" s="123"/>
      <c r="AX288" s="123"/>
      <c r="AY288" s="129"/>
      <c r="AZ288" s="122"/>
      <c r="BA288" s="129"/>
      <c r="BB288" s="130"/>
      <c r="BC288" s="131"/>
      <c r="BD288" s="130"/>
      <c r="BE288" s="132"/>
      <c r="BF288" s="132"/>
      <c r="BG288" s="123"/>
      <c r="BH288" s="124"/>
      <c r="BI288" s="122"/>
      <c r="BJ288" s="123"/>
      <c r="BK288" s="123"/>
      <c r="BL288" s="123"/>
      <c r="BM288" s="129"/>
      <c r="BN288" s="122"/>
      <c r="BO288" s="123"/>
      <c r="BP288" s="129"/>
      <c r="BQ288" s="122"/>
      <c r="BR288" s="123"/>
      <c r="BS288" s="129"/>
      <c r="BT288" s="135"/>
      <c r="BU288" s="280"/>
      <c r="BV288" s="246"/>
      <c r="BW288" s="246"/>
      <c r="BX288" s="133"/>
      <c r="BY288" s="133"/>
      <c r="BZ288" s="122"/>
      <c r="CA288" s="123"/>
      <c r="CB288" s="123"/>
      <c r="CC288" s="124"/>
      <c r="CD288" s="127"/>
      <c r="CE288" s="127"/>
      <c r="CF288" s="123"/>
      <c r="CG288" s="123"/>
      <c r="CH288" s="123"/>
      <c r="CI288" s="123"/>
      <c r="CJ288" s="134"/>
      <c r="CK288" s="122"/>
      <c r="CL288" s="127"/>
      <c r="CM288" s="123"/>
      <c r="CN288" s="129"/>
      <c r="CO288" s="129"/>
      <c r="CP288" s="129"/>
      <c r="CQ288" s="134"/>
      <c r="CR288" s="133"/>
      <c r="CS288" s="133"/>
      <c r="CT288" s="133"/>
      <c r="CU288" s="135"/>
      <c r="CV288" s="280"/>
      <c r="CW288" s="135"/>
      <c r="CX288" s="122"/>
      <c r="CY288" s="129"/>
      <c r="CZ288" s="214"/>
      <c r="DA288" s="129"/>
      <c r="DB288" s="122"/>
      <c r="DC288" s="129"/>
      <c r="DD288" s="122"/>
      <c r="DE288" s="129"/>
      <c r="DF288" s="133"/>
      <c r="DG288" s="122"/>
      <c r="DH288" s="129"/>
      <c r="DI288" s="133"/>
      <c r="DJ288" s="122"/>
      <c r="DK288" s="123"/>
      <c r="DL288" s="214"/>
      <c r="DM288" s="134"/>
      <c r="DN288" s="305"/>
      <c r="DO288" s="134"/>
      <c r="DP288" s="122"/>
      <c r="DQ288" s="129"/>
      <c r="DR288" s="122"/>
      <c r="DS288" s="129"/>
      <c r="DT288" s="122"/>
      <c r="DU288" s="129"/>
      <c r="DV288" s="122"/>
      <c r="DW288" s="124"/>
    </row>
    <row r="289" spans="1:127">
      <c r="A289" s="122"/>
      <c r="B289" s="124"/>
      <c r="C289" s="127"/>
      <c r="D289" s="123"/>
      <c r="E289" s="123"/>
      <c r="F289" s="123"/>
      <c r="G289" s="124"/>
      <c r="H289" s="122"/>
      <c r="I289" s="123"/>
      <c r="J289" s="123"/>
      <c r="K289" s="128"/>
      <c r="L289" s="123"/>
      <c r="M289" s="123"/>
      <c r="N289" s="123"/>
      <c r="O289" s="123"/>
      <c r="P289" s="123"/>
      <c r="Q289" s="123"/>
      <c r="R289" s="129"/>
      <c r="S289" s="125"/>
      <c r="T289" s="122"/>
      <c r="U289" s="123"/>
      <c r="V289" s="126"/>
      <c r="W289" s="123"/>
      <c r="X289" s="128"/>
      <c r="Y289" s="123"/>
      <c r="Z289" s="123"/>
      <c r="AA289" s="123"/>
      <c r="AB289" s="124"/>
      <c r="AC289" s="127"/>
      <c r="AD289" s="201"/>
      <c r="AE289" s="201"/>
      <c r="AF289" s="201"/>
      <c r="AG289" s="201"/>
      <c r="AH289" s="201"/>
      <c r="AI289" s="234"/>
      <c r="AJ289" s="123"/>
      <c r="AK289" s="123"/>
      <c r="AL289" s="123"/>
      <c r="AM289" s="123"/>
      <c r="AN289" s="129"/>
      <c r="AO289" s="124"/>
      <c r="AP289" s="122"/>
      <c r="AQ289" s="127"/>
      <c r="AR289" s="123"/>
      <c r="AS289" s="123"/>
      <c r="AT289" s="123"/>
      <c r="AU289" s="123"/>
      <c r="AV289" s="251"/>
      <c r="AW289" s="123"/>
      <c r="AX289" s="123"/>
      <c r="AY289" s="129"/>
      <c r="AZ289" s="122"/>
      <c r="BA289" s="129"/>
      <c r="BB289" s="130"/>
      <c r="BC289" s="131"/>
      <c r="BD289" s="130"/>
      <c r="BE289" s="132"/>
      <c r="BF289" s="132"/>
      <c r="BG289" s="123"/>
      <c r="BH289" s="124"/>
      <c r="BI289" s="122"/>
      <c r="BJ289" s="123"/>
      <c r="BK289" s="123"/>
      <c r="BL289" s="123"/>
      <c r="BM289" s="129"/>
      <c r="BN289" s="122"/>
      <c r="BO289" s="123"/>
      <c r="BP289" s="129"/>
      <c r="BQ289" s="122"/>
      <c r="BR289" s="123"/>
      <c r="BS289" s="129"/>
      <c r="BT289" s="135"/>
      <c r="BU289" s="280"/>
      <c r="BV289" s="246"/>
      <c r="BW289" s="246"/>
      <c r="BX289" s="133"/>
      <c r="BY289" s="133"/>
      <c r="BZ289" s="122"/>
      <c r="CA289" s="123"/>
      <c r="CB289" s="123"/>
      <c r="CC289" s="124"/>
      <c r="CD289" s="127"/>
      <c r="CE289" s="127"/>
      <c r="CF289" s="123"/>
      <c r="CG289" s="123"/>
      <c r="CH289" s="123"/>
      <c r="CI289" s="123"/>
      <c r="CJ289" s="134"/>
      <c r="CK289" s="122"/>
      <c r="CL289" s="127"/>
      <c r="CM289" s="123"/>
      <c r="CN289" s="129"/>
      <c r="CO289" s="129"/>
      <c r="CP289" s="129"/>
      <c r="CQ289" s="134"/>
      <c r="CR289" s="133"/>
      <c r="CS289" s="133"/>
      <c r="CT289" s="133"/>
      <c r="CU289" s="135"/>
      <c r="CV289" s="280"/>
      <c r="CW289" s="135"/>
      <c r="CX289" s="122"/>
      <c r="CY289" s="129"/>
      <c r="CZ289" s="214"/>
      <c r="DA289" s="129"/>
      <c r="DB289" s="122"/>
      <c r="DC289" s="129"/>
      <c r="DD289" s="122"/>
      <c r="DE289" s="129"/>
      <c r="DF289" s="133"/>
      <c r="DG289" s="122"/>
      <c r="DH289" s="129"/>
      <c r="DI289" s="133"/>
      <c r="DJ289" s="122"/>
      <c r="DK289" s="123"/>
      <c r="DL289" s="214"/>
      <c r="DM289" s="134"/>
      <c r="DN289" s="305"/>
      <c r="DO289" s="134"/>
      <c r="DP289" s="122"/>
      <c r="DQ289" s="129"/>
      <c r="DR289" s="122"/>
      <c r="DS289" s="129"/>
      <c r="DT289" s="122"/>
      <c r="DU289" s="129"/>
      <c r="DV289" s="122"/>
      <c r="DW289" s="124"/>
    </row>
  </sheetData>
  <sheetProtection password="9695" sheet="1" objects="1" scenarios="1" sort="0" autoFilter="0"/>
  <autoFilter ref="A3:EQ134">
    <filterColumn colId="7">
      <filters>
        <filter val="БОПвл"/>
      </filters>
    </filterColumn>
    <filterColumn colId="8"/>
    <filterColumn colId="9"/>
    <filterColumn colId="12">
      <filters>
        <filter val="80"/>
      </filters>
    </filterColumn>
    <filterColumn colId="14"/>
    <filterColumn colId="17"/>
    <filterColumn colId="21"/>
    <filterColumn colId="33"/>
    <filterColumn colId="34"/>
    <filterColumn colId="39"/>
    <filterColumn colId="42"/>
    <filterColumn colId="44"/>
    <filterColumn colId="45"/>
    <filterColumn colId="46"/>
    <filterColumn colId="62"/>
    <filterColumn colId="73"/>
    <filterColumn colId="74"/>
    <filterColumn colId="75"/>
    <filterColumn colId="79"/>
    <filterColumn colId="82"/>
    <filterColumn colId="86" showButton="0"/>
    <filterColumn colId="89"/>
    <filterColumn colId="90" showButton="0"/>
    <filterColumn colId="91" hiddenButton="1" showButton="0"/>
    <filterColumn colId="92" hiddenButton="1" showButton="0"/>
    <filterColumn colId="93" hiddenButton="1" showButton="0"/>
    <filterColumn colId="103"/>
    <filterColumn colId="104"/>
    <filterColumn colId="115"/>
    <filterColumn colId="117"/>
    <filterColumn colId="118"/>
    <filterColumn colId="128"/>
    <filterColumn colId="131"/>
  </autoFilter>
  <sortState ref="D154:D160">
    <sortCondition ref="D153"/>
  </sortState>
  <mergeCells count="72">
    <mergeCell ref="BI1:CC1"/>
    <mergeCell ref="H2:H3"/>
    <mergeCell ref="I2:I3"/>
    <mergeCell ref="J2:J3"/>
    <mergeCell ref="K2:K3"/>
    <mergeCell ref="Q2:Q3"/>
    <mergeCell ref="M2:M3"/>
    <mergeCell ref="N2:N3"/>
    <mergeCell ref="O2:O3"/>
    <mergeCell ref="P2:P3"/>
    <mergeCell ref="BU2:BU3"/>
    <mergeCell ref="R2:R3"/>
    <mergeCell ref="S2:S3"/>
    <mergeCell ref="T2:AB2"/>
    <mergeCell ref="AC2:AO2"/>
    <mergeCell ref="AP2:AY2"/>
    <mergeCell ref="CD1:CW1"/>
    <mergeCell ref="CX1:DW1"/>
    <mergeCell ref="DX1:ED1"/>
    <mergeCell ref="A2:A3"/>
    <mergeCell ref="B2:B3"/>
    <mergeCell ref="C2:C3"/>
    <mergeCell ref="D2:D3"/>
    <mergeCell ref="E2:E3"/>
    <mergeCell ref="F2:F3"/>
    <mergeCell ref="G2:G3"/>
    <mergeCell ref="A1:G1"/>
    <mergeCell ref="H1:S1"/>
    <mergeCell ref="T1:AO1"/>
    <mergeCell ref="AP1:BC1"/>
    <mergeCell ref="BD1:BH2"/>
    <mergeCell ref="L2:L3"/>
    <mergeCell ref="BT2:BT3"/>
    <mergeCell ref="A4:B4"/>
    <mergeCell ref="BX4:BY4"/>
    <mergeCell ref="CX2:DA2"/>
    <mergeCell ref="DB2:DC2"/>
    <mergeCell ref="BV2:BV3"/>
    <mergeCell ref="BW2:BW3"/>
    <mergeCell ref="BX2:BY2"/>
    <mergeCell ref="BZ2:CC2"/>
    <mergeCell ref="CD2:CJ2"/>
    <mergeCell ref="AZ2:BA2"/>
    <mergeCell ref="BB2:BC2"/>
    <mergeCell ref="BI2:BM2"/>
    <mergeCell ref="BN2:BP2"/>
    <mergeCell ref="BQ2:BS2"/>
    <mergeCell ref="DP2:DW2"/>
    <mergeCell ref="DX2:DZ2"/>
    <mergeCell ref="EA2:EC2"/>
    <mergeCell ref="CI3:CJ3"/>
    <mergeCell ref="CM3:CQ3"/>
    <mergeCell ref="DG2:DH2"/>
    <mergeCell ref="DJ2:DM2"/>
    <mergeCell ref="DN2:DO2"/>
    <mergeCell ref="CK2:CQ2"/>
    <mergeCell ref="DD2:DE2"/>
    <mergeCell ref="CR2:CR3"/>
    <mergeCell ref="CS2:CS3"/>
    <mergeCell ref="CT2:CT3"/>
    <mergeCell ref="CU2:CU3"/>
    <mergeCell ref="CV2:CV3"/>
    <mergeCell ref="CW2:CW3"/>
    <mergeCell ref="A8:B8"/>
    <mergeCell ref="A9:B9"/>
    <mergeCell ref="A10:B10"/>
    <mergeCell ref="A5:B5"/>
    <mergeCell ref="BX5:BY5"/>
    <mergeCell ref="A6:B6"/>
    <mergeCell ref="BX6:BY6"/>
    <mergeCell ref="A7:B7"/>
    <mergeCell ref="BX7:BY7"/>
  </mergeCells>
  <conditionalFormatting sqref="U11:U134">
    <cfRule type="cellIs" dxfId="274" priority="57" operator="lessThan">
      <formula>$U$7</formula>
    </cfRule>
    <cfRule type="cellIs" dxfId="273" priority="58" operator="greaterThan">
      <formula>$U$5</formula>
    </cfRule>
  </conditionalFormatting>
  <conditionalFormatting sqref="AC11:AC134">
    <cfRule type="cellIs" dxfId="272" priority="55" operator="lessThan">
      <formula>$AC$7</formula>
    </cfRule>
    <cfRule type="cellIs" dxfId="271" priority="56" operator="greaterThan">
      <formula>$AC$5</formula>
    </cfRule>
  </conditionalFormatting>
  <conditionalFormatting sqref="AB11:AB134">
    <cfRule type="cellIs" dxfId="270" priority="53" operator="lessThan">
      <formula>$AB$7</formula>
    </cfRule>
    <cfRule type="cellIs" dxfId="269" priority="54" operator="greaterThan">
      <formula>$AB$5</formula>
    </cfRule>
  </conditionalFormatting>
  <conditionalFormatting sqref="AV11:AV134">
    <cfRule type="cellIs" dxfId="268" priority="51" operator="lessThan">
      <formula>$AV$7</formula>
    </cfRule>
    <cfRule type="cellIs" dxfId="267" priority="52" operator="greaterThan">
      <formula>$AV$5</formula>
    </cfRule>
  </conditionalFormatting>
  <conditionalFormatting sqref="BI11:BI134">
    <cfRule type="cellIs" dxfId="266" priority="49" operator="lessThan">
      <formula>$BI$7</formula>
    </cfRule>
    <cfRule type="cellIs" dxfId="265" priority="50" operator="greaterThan">
      <formula>$BI$5</formula>
    </cfRule>
  </conditionalFormatting>
  <conditionalFormatting sqref="BU11:BU134">
    <cfRule type="cellIs" dxfId="264" priority="47" operator="lessThan">
      <formula>$BU$7</formula>
    </cfRule>
    <cfRule type="cellIs" dxfId="263" priority="48" operator="greaterThan">
      <formula>$BU$5</formula>
    </cfRule>
  </conditionalFormatting>
  <conditionalFormatting sqref="BX11:BY134">
    <cfRule type="cellIs" dxfId="262" priority="45" operator="lessThan">
      <formula>$BX$7</formula>
    </cfRule>
    <cfRule type="cellIs" dxfId="261" priority="46" operator="greaterThan">
      <formula>$BX$5</formula>
    </cfRule>
  </conditionalFormatting>
  <conditionalFormatting sqref="BZ11:BZ134">
    <cfRule type="cellIs" dxfId="260" priority="43" operator="lessThan">
      <formula>$BZ$7</formula>
    </cfRule>
    <cfRule type="cellIs" dxfId="259" priority="44" operator="greaterThan">
      <formula>$BZ$5</formula>
    </cfRule>
  </conditionalFormatting>
  <conditionalFormatting sqref="CA11:CA134">
    <cfRule type="cellIs" dxfId="258" priority="41" operator="lessThan">
      <formula>$CA$7</formula>
    </cfRule>
    <cfRule type="cellIs" dxfId="257" priority="42" operator="greaterThan">
      <formula>$CA$5</formula>
    </cfRule>
  </conditionalFormatting>
  <conditionalFormatting sqref="CB11:CB134">
    <cfRule type="cellIs" dxfId="256" priority="39" operator="lessThan">
      <formula>$CB$7</formula>
    </cfRule>
    <cfRule type="cellIs" dxfId="255" priority="40" operator="greaterThan">
      <formula>$CB$5</formula>
    </cfRule>
  </conditionalFormatting>
  <conditionalFormatting sqref="CC11:CC134">
    <cfRule type="cellIs" dxfId="254" priority="37" operator="lessThan">
      <formula>$CC$7</formula>
    </cfRule>
    <cfRule type="cellIs" dxfId="253" priority="38" operator="greaterThan">
      <formula>$CC$5</formula>
    </cfRule>
  </conditionalFormatting>
  <conditionalFormatting sqref="CJ11:CJ134">
    <cfRule type="cellIs" dxfId="252" priority="35" operator="lessThan">
      <formula>$CJ$7</formula>
    </cfRule>
    <cfRule type="cellIs" dxfId="251" priority="36" operator="greaterThan">
      <formula>$CJ$5</formula>
    </cfRule>
  </conditionalFormatting>
  <conditionalFormatting sqref="CU11:CU134">
    <cfRule type="cellIs" dxfId="250" priority="33" operator="lessThan">
      <formula>$CU$7</formula>
    </cfRule>
    <cfRule type="cellIs" dxfId="249" priority="34" operator="greaterThan">
      <formula>$CU$5</formula>
    </cfRule>
  </conditionalFormatting>
  <conditionalFormatting sqref="DM11:DO134">
    <cfRule type="cellIs" dxfId="248" priority="32" operator="greaterThan">
      <formula>$DM$5</formula>
    </cfRule>
  </conditionalFormatting>
  <conditionalFormatting sqref="CV11:CV134">
    <cfRule type="cellIs" dxfId="247" priority="30" operator="lessThan">
      <formula>$CV$7</formula>
    </cfRule>
    <cfRule type="cellIs" dxfId="246" priority="31" operator="greaterThan">
      <formula>$CV$5</formula>
    </cfRule>
  </conditionalFormatting>
  <conditionalFormatting sqref="V11:V134">
    <cfRule type="cellIs" dxfId="245" priority="28" operator="lessThan">
      <formula>$V$7</formula>
    </cfRule>
    <cfRule type="cellIs" dxfId="244" priority="29" operator="greaterThan">
      <formula>$V$5</formula>
    </cfRule>
  </conditionalFormatting>
  <conditionalFormatting sqref="G1:G158 G160:G1048576 A1:E1048576 F161:F1048576 F1:F159 H1:XFD1048576">
    <cfRule type="containsBlanks" priority="2" stopIfTrue="1">
      <formula>LEN(TRIM(A1))=0</formula>
    </cfRule>
  </conditionalFormatting>
  <conditionalFormatting sqref="X11:X134">
    <cfRule type="cellIs" dxfId="243" priority="26" operator="lessThan">
      <formula>$X$7</formula>
    </cfRule>
    <cfRule type="cellIs" dxfId="242" priority="27" operator="greaterThan">
      <formula>$X$5</formula>
    </cfRule>
  </conditionalFormatting>
  <conditionalFormatting sqref="AD11:AD134">
    <cfRule type="cellIs" dxfId="241" priority="24" operator="lessThan">
      <formula>$AD$5</formula>
    </cfRule>
    <cfRule type="cellIs" dxfId="240" priority="25" operator="greaterThan">
      <formula>$AD$7</formula>
    </cfRule>
  </conditionalFormatting>
  <conditionalFormatting sqref="AE11:AE134">
    <cfRule type="cellIs" dxfId="239" priority="22" operator="lessThan">
      <formula>$AE$5</formula>
    </cfRule>
    <cfRule type="cellIs" dxfId="238" priority="23" operator="greaterThan">
      <formula>$AE$7</formula>
    </cfRule>
  </conditionalFormatting>
  <conditionalFormatting sqref="AF11:AF134">
    <cfRule type="cellIs" dxfId="237" priority="20" operator="lessThan">
      <formula>$AF$5</formula>
    </cfRule>
    <cfRule type="cellIs" dxfId="236" priority="21" operator="greaterThan">
      <formula>$AF$7</formula>
    </cfRule>
  </conditionalFormatting>
  <conditionalFormatting sqref="AG11:AG134">
    <cfRule type="cellIs" dxfId="235" priority="18" operator="lessThan">
      <formula>$AG$5</formula>
    </cfRule>
    <cfRule type="cellIs" dxfId="234" priority="19" operator="greaterThan">
      <formula>$AG$7</formula>
    </cfRule>
  </conditionalFormatting>
  <conditionalFormatting sqref="AL11:AL134">
    <cfRule type="cellIs" dxfId="233" priority="16" operator="lessThan">
      <formula>$AL$7</formula>
    </cfRule>
    <cfRule type="cellIs" dxfId="232" priority="17" operator="greaterThan">
      <formula>$AL$5</formula>
    </cfRule>
  </conditionalFormatting>
  <conditionalFormatting sqref="AO11:AO134">
    <cfRule type="cellIs" dxfId="231" priority="13" operator="greaterThan">
      <formula>$AO$5</formula>
    </cfRule>
  </conditionalFormatting>
  <conditionalFormatting sqref="Z11:Z134">
    <cfRule type="cellIs" dxfId="230" priority="12" operator="greaterThan">
      <formula>$Z$5</formula>
    </cfRule>
  </conditionalFormatting>
  <conditionalFormatting sqref="AA11:AA134">
    <cfRule type="cellIs" dxfId="229" priority="10" operator="lessThan">
      <formula>$AA$7</formula>
    </cfRule>
    <cfRule type="cellIs" dxfId="228" priority="11" operator="greaterThan">
      <formula>$AA$5</formula>
    </cfRule>
  </conditionalFormatting>
  <conditionalFormatting sqref="BJ11:BJ134">
    <cfRule type="colorScale" priority="9">
      <colorScale>
        <cfvo type="num" val="90"/>
        <cfvo type="num" val="100"/>
        <cfvo type="num" val="120"/>
        <color rgb="FFFFFF00"/>
        <color rgb="FFFFFFFF"/>
        <color rgb="FFFF4646"/>
      </colorScale>
    </cfRule>
  </conditionalFormatting>
  <conditionalFormatting sqref="DA11:DA134">
    <cfRule type="cellIs" dxfId="227" priority="8" operator="greaterThan">
      <formula>$DA$5</formula>
    </cfRule>
  </conditionalFormatting>
  <conditionalFormatting sqref="ED11:ED134">
    <cfRule type="cellIs" dxfId="226" priority="7" operator="greaterThan">
      <formula>$ED$5</formula>
    </cfRule>
  </conditionalFormatting>
  <conditionalFormatting sqref="CZ11:CZ134">
    <cfRule type="cellIs" dxfId="225" priority="6" operator="greaterThan">
      <formula>$CZ$5</formula>
    </cfRule>
  </conditionalFormatting>
  <conditionalFormatting sqref="DL11:DL134">
    <cfRule type="cellIs" dxfId="224" priority="5" operator="greaterThan">
      <formula>$DL$5</formula>
    </cfRule>
  </conditionalFormatting>
  <conditionalFormatting sqref="A11:A134">
    <cfRule type="cellIs" dxfId="223" priority="3" operator="greaterThan">
      <formula>TODAY()</formula>
    </cfRule>
    <cfRule type="cellIs" dxfId="222" priority="4" operator="equal">
      <formula>$A$152</formula>
    </cfRule>
  </conditionalFormatting>
  <conditionalFormatting sqref="AM11:AM134">
    <cfRule type="cellIs" dxfId="221" priority="14" operator="lessThan">
      <formula>$AM$7</formula>
    </cfRule>
    <cfRule type="cellIs" dxfId="220" priority="15" operator="greaterThan">
      <formula>$AM$5</formula>
    </cfRule>
  </conditionalFormatting>
  <conditionalFormatting sqref="BJ1:BJ1048576">
    <cfRule type="cellIs" priority="1" stopIfTrue="1" operator="equal">
      <formula>100</formula>
    </cfRule>
  </conditionalFormatting>
  <dataValidations count="28">
    <dataValidation type="whole" allowBlank="1" showInputMessage="1" showErrorMessage="1" sqref="CM11:CM134">
      <formula1>0</formula1>
      <formula2>100</formula2>
    </dataValidation>
    <dataValidation type="whole" allowBlank="1" showInputMessage="1" showErrorMessage="1" sqref="CI11:CI134 CL11:CL134">
      <formula1>0</formula1>
      <formula2>200</formula2>
    </dataValidation>
    <dataValidation type="decimal" allowBlank="1" showInputMessage="1" showErrorMessage="1" sqref="V11:V134">
      <formula1>0.9</formula1>
      <formula2>1.1</formula2>
    </dataValidation>
    <dataValidation type="whole" allowBlank="1" showInputMessage="1" showErrorMessage="1" sqref="U11:U134">
      <formula1>980</formula1>
      <formula2>1020</formula2>
    </dataValidation>
    <dataValidation type="decimal" allowBlank="1" showInputMessage="1" showErrorMessage="1" sqref="T11:T134">
      <formula1>0</formula1>
      <formula2>5000</formula2>
    </dataValidation>
    <dataValidation type="decimal" allowBlank="1" showInputMessage="1" showErrorMessage="1" sqref="P11:P134">
      <formula1>0</formula1>
      <formula2>2000</formula2>
    </dataValidation>
    <dataValidation type="whole" allowBlank="1" showInputMessage="1" showErrorMessage="1" sqref="N11:N134">
      <formula1>2000</formula1>
      <formula2>2850</formula2>
    </dataValidation>
    <dataValidation type="decimal" allowBlank="1" showInputMessage="1" showErrorMessage="1" sqref="K11:K132">
      <formula1>0</formula1>
      <formula2>30</formula2>
    </dataValidation>
    <dataValidation type="decimal" allowBlank="1" showInputMessage="1" showErrorMessage="1" sqref="I11:I134">
      <formula1>10</formula1>
      <formula2>40</formula2>
    </dataValidation>
    <dataValidation type="whole" allowBlank="1" showInputMessage="1" showErrorMessage="1" sqref="AD11:AG132">
      <formula1>-100</formula1>
      <formula2>0</formula2>
    </dataValidation>
    <dataValidation type="list" allowBlank="1" showInputMessage="1" showErrorMessage="1" sqref="B13:B14 B17:B18 B21:B22 B25:B26 B29:B30 B33:B34 B37:B38 B41:B42 B45:B46 B49:B50 B53:B54 B57:B58 B61:B62 B65:B66 B69:B70 B73:B74 B77:B78 B81:B82 B85:B86 B89:B90 B93:B94 B97:B98 B101:B102 B105:B106 B109:B110 B113:B114 B117:B118 B121:B122 B125:B126 B129:B130 B133:B134">
      <formula1>$B$201:$B$249</formula1>
    </dataValidation>
    <dataValidation type="list" allowBlank="1" showInputMessage="1" showErrorMessage="1" sqref="B131:B132 B11:B12 B15:B16 B19:B20 B23:B24 B27:B28 B31:B32 B35:B36 B39:B40 B43:B44 B47:B48 B51:B52 B55:B56 B59:B60 B63:B64 B67:B68 B71:B72 B75:B76 B79:B80 B83:B84 B87:B88 B91:B92 B95:B96 B99:B100 B103:B104 B107:B108 B111:B112 B115:B116 B119:B120 B123:B124 B127:B128">
      <formula1>$B$152:$B$200</formula1>
    </dataValidation>
    <dataValidation type="list" allowBlank="1" showInputMessage="1" showErrorMessage="1" sqref="O11:O134">
      <formula1>$O$153:$O$154</formula1>
    </dataValidation>
    <dataValidation type="list" allowBlank="1" showInputMessage="1" showErrorMessage="1" sqref="M11:M134">
      <formula1>$M$153:$M$156</formula1>
    </dataValidation>
    <dataValidation type="list" allowBlank="1" showInputMessage="1" showErrorMessage="1" sqref="C11:C134">
      <formula1>$C$153:$C$156</formula1>
    </dataValidation>
    <dataValidation type="list" showInputMessage="1" showErrorMessage="1" sqref="D11:D134">
      <formula1>$D$153:$D$160</formula1>
    </dataValidation>
    <dataValidation type="list" allowBlank="1" showInputMessage="1" showErrorMessage="1" sqref="E11:E134">
      <formula1>$E$153:$E$160</formula1>
    </dataValidation>
    <dataValidation type="list" allowBlank="1" showInputMessage="1" showErrorMessage="1" sqref="F11:F134">
      <formula1>$F$153:$F$160</formula1>
    </dataValidation>
    <dataValidation type="list" allowBlank="1" showInputMessage="1" showErrorMessage="1" sqref="G11:G134">
      <formula1>$G$153:$G$160</formula1>
    </dataValidation>
    <dataValidation type="list" allowBlank="1" showInputMessage="1" showErrorMessage="1" sqref="H11:H134">
      <formula1>$H$153:$H$159</formula1>
    </dataValidation>
    <dataValidation type="list" allowBlank="1" showInputMessage="1" showErrorMessage="1" sqref="L11:L134">
      <formula1>$L$153:$L$158</formula1>
    </dataValidation>
    <dataValidation type="list" allowBlank="1" showInputMessage="1" showErrorMessage="1" sqref="DD11:DD134">
      <formula1>$DD$153:$DD$154</formula1>
    </dataValidation>
    <dataValidation type="list" allowBlank="1" showInputMessage="1" showErrorMessage="1" sqref="DB11:DB134">
      <formula1>$DB$153:$DB$154</formula1>
    </dataValidation>
    <dataValidation type="list" allowBlank="1" showInputMessage="1" showErrorMessage="1" sqref="CX11:CX134">
      <formula1>$CX$153:$CX$155</formula1>
    </dataValidation>
    <dataValidation type="list" allowBlank="1" showInputMessage="1" showErrorMessage="1" sqref="DJ11:DJ134">
      <formula1>$DJ$153:$DJ$156</formula1>
    </dataValidation>
    <dataValidation type="list" allowBlank="1" showInputMessage="1" showErrorMessage="1" sqref="DG11:DG134">
      <formula1>$DG$153:$DG$156</formula1>
    </dataValidation>
    <dataValidation type="list" allowBlank="1" showInputMessage="1" showErrorMessage="1" sqref="CK11:CK134">
      <formula1>$CK$153:$CK$155</formula1>
    </dataValidation>
    <dataValidation type="list" allowBlank="1" showInputMessage="1" showErrorMessage="1" sqref="CD11:CD134">
      <formula1>$CD$153:$CD$157</formula1>
    </dataValidation>
  </dataValidations>
  <pageMargins left="0.15748031496062992" right="0.15748031496062992" top="0.74803149606299213" bottom="0.74803149606299213" header="0.31496062992125984" footer="0.31496062992125984"/>
  <pageSetup paperSize="9" scale="14" fitToWidth="3" orientation="landscape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>
  <sheetPr codeName="Лист7" filterMode="1">
    <pageSetUpPr fitToPage="1"/>
  </sheetPr>
  <dimension ref="A1:EE289"/>
  <sheetViews>
    <sheetView zoomScale="70" zoomScaleNormal="70" workbookViewId="0">
      <pane xSplit="2" ySplit="7" topLeftCell="C8" activePane="bottomRight" state="frozen"/>
      <selection activeCell="DF16" sqref="DF16"/>
      <selection pane="topRight" activeCell="DF16" sqref="DF16"/>
      <selection pane="bottomLeft" activeCell="DF16" sqref="DF16"/>
      <selection pane="bottomRight" activeCell="A77" sqref="A77:XFD77"/>
    </sheetView>
  </sheetViews>
  <sheetFormatPr defaultRowHeight="18.75" outlineLevelRow="2" outlineLevelCol="1"/>
  <cols>
    <col min="1" max="1" width="16.85546875" style="142" customWidth="1"/>
    <col min="2" max="2" width="13.7109375" style="143" bestFit="1" customWidth="1"/>
    <col min="3" max="3" width="5.42578125" style="136" customWidth="1"/>
    <col min="4" max="4" width="23" style="137" bestFit="1" customWidth="1"/>
    <col min="5" max="6" width="20.42578125" style="137" bestFit="1" customWidth="1"/>
    <col min="7" max="7" width="21.140625" style="143" bestFit="1" customWidth="1"/>
    <col min="8" max="8" width="13.140625" style="144" customWidth="1"/>
    <col min="9" max="9" width="10.7109375" style="137" customWidth="1"/>
    <col min="10" max="10" width="33.140625" style="137" customWidth="1"/>
    <col min="11" max="11" width="10.7109375" style="147" customWidth="1"/>
    <col min="12" max="17" width="10.7109375" style="137" customWidth="1"/>
    <col min="18" max="18" width="10.7109375" style="148" hidden="1" customWidth="1" outlineLevel="1"/>
    <col min="19" max="19" width="10.7109375" style="145" customWidth="1" collapsed="1"/>
    <col min="20" max="20" width="10.7109375" style="144" customWidth="1"/>
    <col min="21" max="21" width="10.7109375" style="137" customWidth="1"/>
    <col min="22" max="22" width="10.7109375" style="146" customWidth="1"/>
    <col min="23" max="23" width="10.7109375" style="137" customWidth="1"/>
    <col min="24" max="24" width="10.7109375" style="147" customWidth="1"/>
    <col min="25" max="27" width="10.7109375" style="137" customWidth="1"/>
    <col min="28" max="28" width="10.7109375" style="143" customWidth="1"/>
    <col min="29" max="29" width="10.7109375" style="136" customWidth="1"/>
    <col min="30" max="33" width="10.7109375" style="202" customWidth="1"/>
    <col min="34" max="34" width="10.7109375" style="202" hidden="1" customWidth="1"/>
    <col min="35" max="35" width="10.7109375" style="235" customWidth="1"/>
    <col min="36" max="39" width="10.7109375" style="137" customWidth="1"/>
    <col min="40" max="40" width="10.7109375" style="148" customWidth="1"/>
    <col min="41" max="41" width="10.7109375" style="143" customWidth="1"/>
    <col min="42" max="42" width="10.7109375" style="144" customWidth="1"/>
    <col min="43" max="43" width="10.7109375" style="136" customWidth="1"/>
    <col min="44" max="47" width="10.7109375" style="137" customWidth="1"/>
    <col min="48" max="48" width="10.7109375" style="252" customWidth="1"/>
    <col min="49" max="50" width="10.7109375" style="137" customWidth="1"/>
    <col min="51" max="51" width="10.7109375" style="148" customWidth="1"/>
    <col min="52" max="52" width="10.7109375" style="144" customWidth="1"/>
    <col min="53" max="53" width="10.7109375" style="148" customWidth="1"/>
    <col min="54" max="54" width="10.7109375" style="149" customWidth="1"/>
    <col min="55" max="55" width="10.7109375" style="150" customWidth="1"/>
    <col min="56" max="56" width="10.7109375" style="149" customWidth="1"/>
    <col min="57" max="58" width="10.7109375" style="151" customWidth="1"/>
    <col min="59" max="59" width="10.7109375" style="137" customWidth="1"/>
    <col min="60" max="60" width="10.7109375" style="143" customWidth="1"/>
    <col min="61" max="61" width="10.7109375" style="144" customWidth="1"/>
    <col min="62" max="64" width="10.7109375" style="137" customWidth="1"/>
    <col min="65" max="65" width="10.7109375" style="148" customWidth="1"/>
    <col min="66" max="66" width="10.7109375" style="144" customWidth="1"/>
    <col min="67" max="67" width="10.7109375" style="137" customWidth="1"/>
    <col min="68" max="68" width="10.7109375" style="148" customWidth="1"/>
    <col min="69" max="69" width="10.7109375" style="144" customWidth="1"/>
    <col min="70" max="70" width="10.7109375" style="137" customWidth="1"/>
    <col min="71" max="71" width="10.7109375" style="148" customWidth="1"/>
    <col min="72" max="72" width="10.7109375" style="154" customWidth="1"/>
    <col min="73" max="73" width="10.7109375" style="281" customWidth="1"/>
    <col min="74" max="75" width="10.7109375" style="247" customWidth="1"/>
    <col min="76" max="77" width="10.7109375" style="152" customWidth="1"/>
    <col min="78" max="78" width="10.7109375" style="144" customWidth="1"/>
    <col min="79" max="80" width="10.7109375" style="137" customWidth="1"/>
    <col min="81" max="81" width="10.7109375" style="143" customWidth="1"/>
    <col min="82" max="82" width="13.140625" style="136" bestFit="1" customWidth="1"/>
    <col min="83" max="83" width="10.7109375" style="136" customWidth="1"/>
    <col min="84" max="84" width="17.28515625" style="137" hidden="1" customWidth="1" outlineLevel="1"/>
    <col min="85" max="85" width="12" style="137" hidden="1" customWidth="1" outlineLevel="1"/>
    <col min="86" max="86" width="16.140625" style="137" hidden="1" customWidth="1" outlineLevel="1"/>
    <col min="87" max="87" width="10.42578125" style="137" bestFit="1" customWidth="1" collapsed="1"/>
    <col min="88" max="88" width="10.140625" style="153" customWidth="1"/>
    <col min="89" max="89" width="16.85546875" style="144" bestFit="1" customWidth="1"/>
    <col min="90" max="90" width="10.7109375" style="136" customWidth="1"/>
    <col min="91" max="91" width="10.42578125" style="137" bestFit="1" customWidth="1"/>
    <col min="92" max="94" width="10.42578125" style="148" hidden="1" customWidth="1" outlineLevel="1"/>
    <col min="95" max="95" width="11.42578125" style="153" bestFit="1" customWidth="1" collapsed="1"/>
    <col min="96" max="98" width="10.7109375" style="152" customWidth="1"/>
    <col min="99" max="99" width="10.7109375" style="154" customWidth="1"/>
    <col min="100" max="100" width="10.7109375" style="281" customWidth="1"/>
    <col min="101" max="101" width="10.7109375" style="154" customWidth="1"/>
    <col min="102" max="102" width="18.7109375" style="144" bestFit="1" customWidth="1"/>
    <col min="103" max="103" width="10.7109375" style="148" customWidth="1"/>
    <col min="104" max="104" width="10.7109375" style="215" customWidth="1"/>
    <col min="105" max="105" width="9.7109375" style="148" hidden="1" customWidth="1" outlineLevel="1"/>
    <col min="106" max="106" width="18.7109375" style="144" customWidth="1" collapsed="1"/>
    <col min="107" max="107" width="10.7109375" style="148" customWidth="1"/>
    <col min="108" max="108" width="18.7109375" style="144" customWidth="1"/>
    <col min="109" max="109" width="10.7109375" style="148" customWidth="1"/>
    <col min="110" max="110" width="15" style="152" customWidth="1"/>
    <col min="111" max="111" width="18.7109375" style="144" customWidth="1"/>
    <col min="112" max="112" width="10.7109375" style="148" customWidth="1"/>
    <col min="113" max="113" width="17.140625" style="152" customWidth="1"/>
    <col min="114" max="114" width="18.7109375" style="144" customWidth="1"/>
    <col min="115" max="115" width="9.7109375" style="137" customWidth="1"/>
    <col min="116" max="116" width="12.140625" style="215" customWidth="1"/>
    <col min="117" max="117" width="9.140625" style="153" hidden="1" customWidth="1" outlineLevel="1"/>
    <col min="118" max="118" width="18.42578125" style="306" hidden="1" customWidth="1" outlineLevel="1" collapsed="1"/>
    <col min="119" max="119" width="10.140625" style="153" hidden="1" customWidth="1" outlineLevel="1"/>
    <col min="120" max="120" width="18.7109375" style="144" customWidth="1" collapsed="1"/>
    <col min="121" max="121" width="10.7109375" style="148" customWidth="1"/>
    <col min="122" max="122" width="18.7109375" style="144" customWidth="1"/>
    <col min="123" max="123" width="10.7109375" style="148" customWidth="1"/>
    <col min="124" max="124" width="18.7109375" style="144" customWidth="1"/>
    <col min="125" max="125" width="10.7109375" style="148" customWidth="1"/>
    <col min="126" max="126" width="18.7109375" style="144" customWidth="1"/>
    <col min="127" max="127" width="10.7109375" style="143" customWidth="1"/>
    <col min="128" max="128" width="10.7109375" style="354" customWidth="1"/>
    <col min="129" max="129" width="10.7109375" style="355" customWidth="1"/>
    <col min="130" max="130" width="10.7109375" style="356" hidden="1" customWidth="1" outlineLevel="1"/>
    <col min="131" max="131" width="10.7109375" style="356" customWidth="1" collapsed="1"/>
    <col min="132" max="132" width="10.7109375" style="356" customWidth="1"/>
    <col min="133" max="133" width="10.7109375" style="356" hidden="1" customWidth="1" outlineLevel="1"/>
    <col min="134" max="134" width="10.7109375" style="357" customWidth="1" collapsed="1"/>
    <col min="135" max="135" width="9.140625" style="136"/>
    <col min="136" max="16384" width="9.140625" style="137"/>
  </cols>
  <sheetData>
    <row r="1" spans="1:135" s="257" customFormat="1" ht="24.75" customHeight="1" thickBot="1">
      <c r="A1" s="647" t="s">
        <v>32</v>
      </c>
      <c r="B1" s="648"/>
      <c r="C1" s="648"/>
      <c r="D1" s="648"/>
      <c r="E1" s="648"/>
      <c r="F1" s="648"/>
      <c r="G1" s="649"/>
      <c r="H1" s="650" t="s">
        <v>33</v>
      </c>
      <c r="I1" s="651"/>
      <c r="J1" s="651"/>
      <c r="K1" s="651"/>
      <c r="L1" s="651"/>
      <c r="M1" s="651"/>
      <c r="N1" s="651"/>
      <c r="O1" s="651"/>
      <c r="P1" s="651"/>
      <c r="Q1" s="651"/>
      <c r="R1" s="652"/>
      <c r="S1" s="653"/>
      <c r="T1" s="693" t="s">
        <v>52</v>
      </c>
      <c r="U1" s="694"/>
      <c r="V1" s="694"/>
      <c r="W1" s="694"/>
      <c r="X1" s="694"/>
      <c r="Y1" s="694"/>
      <c r="Z1" s="694"/>
      <c r="AA1" s="694"/>
      <c r="AB1" s="694"/>
      <c r="AC1" s="694"/>
      <c r="AD1" s="694"/>
      <c r="AE1" s="694"/>
      <c r="AF1" s="694"/>
      <c r="AG1" s="694"/>
      <c r="AH1" s="694"/>
      <c r="AI1" s="694"/>
      <c r="AJ1" s="694"/>
      <c r="AK1" s="694"/>
      <c r="AL1" s="694"/>
      <c r="AM1" s="694"/>
      <c r="AN1" s="695"/>
      <c r="AO1" s="696"/>
      <c r="AP1" s="697" t="s">
        <v>83</v>
      </c>
      <c r="AQ1" s="698"/>
      <c r="AR1" s="699"/>
      <c r="AS1" s="699"/>
      <c r="AT1" s="699"/>
      <c r="AU1" s="699"/>
      <c r="AV1" s="699"/>
      <c r="AW1" s="699"/>
      <c r="AX1" s="699"/>
      <c r="AY1" s="699"/>
      <c r="AZ1" s="699"/>
      <c r="BA1" s="699"/>
      <c r="BB1" s="699"/>
      <c r="BC1" s="700"/>
      <c r="BD1" s="701" t="s">
        <v>99</v>
      </c>
      <c r="BE1" s="702"/>
      <c r="BF1" s="702"/>
      <c r="BG1" s="702"/>
      <c r="BH1" s="703"/>
      <c r="BI1" s="690" t="s">
        <v>64</v>
      </c>
      <c r="BJ1" s="691"/>
      <c r="BK1" s="691"/>
      <c r="BL1" s="691"/>
      <c r="BM1" s="691"/>
      <c r="BN1" s="691"/>
      <c r="BO1" s="691"/>
      <c r="BP1" s="691"/>
      <c r="BQ1" s="691"/>
      <c r="BR1" s="691"/>
      <c r="BS1" s="691"/>
      <c r="BT1" s="691"/>
      <c r="BU1" s="691"/>
      <c r="BV1" s="691"/>
      <c r="BW1" s="691"/>
      <c r="BX1" s="691"/>
      <c r="BY1" s="691"/>
      <c r="BZ1" s="691"/>
      <c r="CA1" s="691"/>
      <c r="CB1" s="707"/>
      <c r="CC1" s="692"/>
      <c r="CD1" s="656" t="s">
        <v>107</v>
      </c>
      <c r="CE1" s="657"/>
      <c r="CF1" s="658"/>
      <c r="CG1" s="658"/>
      <c r="CH1" s="658"/>
      <c r="CI1" s="658"/>
      <c r="CJ1" s="658"/>
      <c r="CK1" s="658"/>
      <c r="CL1" s="658"/>
      <c r="CM1" s="658"/>
      <c r="CN1" s="658"/>
      <c r="CO1" s="658"/>
      <c r="CP1" s="658"/>
      <c r="CQ1" s="658"/>
      <c r="CR1" s="658"/>
      <c r="CS1" s="658"/>
      <c r="CT1" s="658"/>
      <c r="CU1" s="658"/>
      <c r="CV1" s="658"/>
      <c r="CW1" s="659"/>
      <c r="CX1" s="730" t="s">
        <v>106</v>
      </c>
      <c r="CY1" s="730"/>
      <c r="CZ1" s="730"/>
      <c r="DA1" s="730"/>
      <c r="DB1" s="730"/>
      <c r="DC1" s="730"/>
      <c r="DD1" s="730"/>
      <c r="DE1" s="730"/>
      <c r="DF1" s="730"/>
      <c r="DG1" s="730"/>
      <c r="DH1" s="730"/>
      <c r="DI1" s="730"/>
      <c r="DJ1" s="730"/>
      <c r="DK1" s="730"/>
      <c r="DL1" s="730"/>
      <c r="DM1" s="730"/>
      <c r="DN1" s="730"/>
      <c r="DO1" s="730"/>
      <c r="DP1" s="730"/>
      <c r="DQ1" s="730"/>
      <c r="DR1" s="730"/>
      <c r="DS1" s="730"/>
      <c r="DT1" s="730"/>
      <c r="DU1" s="730"/>
      <c r="DV1" s="730"/>
      <c r="DW1" s="731"/>
      <c r="DX1" s="726" t="s">
        <v>208</v>
      </c>
      <c r="DY1" s="727"/>
      <c r="DZ1" s="727"/>
      <c r="EA1" s="727"/>
      <c r="EB1" s="727"/>
      <c r="EC1" s="727"/>
      <c r="ED1" s="728"/>
      <c r="EE1" s="256"/>
    </row>
    <row r="2" spans="1:135" s="255" customFormat="1" ht="42.75" customHeight="1" thickBot="1">
      <c r="A2" s="662" t="s">
        <v>31</v>
      </c>
      <c r="B2" s="664" t="s">
        <v>37</v>
      </c>
      <c r="C2" s="666" t="s">
        <v>51</v>
      </c>
      <c r="D2" s="654" t="s">
        <v>38</v>
      </c>
      <c r="E2" s="654" t="s">
        <v>39</v>
      </c>
      <c r="F2" s="654" t="s">
        <v>40</v>
      </c>
      <c r="G2" s="664" t="s">
        <v>41</v>
      </c>
      <c r="H2" s="668" t="s">
        <v>35</v>
      </c>
      <c r="I2" s="645" t="s">
        <v>42</v>
      </c>
      <c r="J2" s="645" t="s">
        <v>196</v>
      </c>
      <c r="K2" s="660" t="s">
        <v>197</v>
      </c>
      <c r="L2" s="612" t="s">
        <v>36</v>
      </c>
      <c r="M2" s="612" t="s">
        <v>34</v>
      </c>
      <c r="N2" s="612" t="s">
        <v>221</v>
      </c>
      <c r="O2" s="616" t="s">
        <v>238</v>
      </c>
      <c r="P2" s="612" t="s">
        <v>43</v>
      </c>
      <c r="Q2" s="612" t="s">
        <v>44</v>
      </c>
      <c r="R2" s="616" t="s">
        <v>249</v>
      </c>
      <c r="S2" s="614" t="s">
        <v>178</v>
      </c>
      <c r="T2" s="708" t="s">
        <v>81</v>
      </c>
      <c r="U2" s="709"/>
      <c r="V2" s="709"/>
      <c r="W2" s="709"/>
      <c r="X2" s="709"/>
      <c r="Y2" s="709"/>
      <c r="Z2" s="709"/>
      <c r="AA2" s="709"/>
      <c r="AB2" s="710"/>
      <c r="AC2" s="709" t="s">
        <v>82</v>
      </c>
      <c r="AD2" s="709"/>
      <c r="AE2" s="709"/>
      <c r="AF2" s="709"/>
      <c r="AG2" s="709"/>
      <c r="AH2" s="709"/>
      <c r="AI2" s="709"/>
      <c r="AJ2" s="709"/>
      <c r="AK2" s="709"/>
      <c r="AL2" s="709"/>
      <c r="AM2" s="709"/>
      <c r="AN2" s="713"/>
      <c r="AO2" s="710"/>
      <c r="AP2" s="714" t="s">
        <v>100</v>
      </c>
      <c r="AQ2" s="715"/>
      <c r="AR2" s="716"/>
      <c r="AS2" s="716"/>
      <c r="AT2" s="716"/>
      <c r="AU2" s="716"/>
      <c r="AV2" s="716"/>
      <c r="AW2" s="716"/>
      <c r="AX2" s="716"/>
      <c r="AY2" s="717"/>
      <c r="AZ2" s="714" t="s">
        <v>92</v>
      </c>
      <c r="BA2" s="717"/>
      <c r="BB2" s="714" t="s">
        <v>101</v>
      </c>
      <c r="BC2" s="717"/>
      <c r="BD2" s="704"/>
      <c r="BE2" s="705"/>
      <c r="BF2" s="705"/>
      <c r="BG2" s="705"/>
      <c r="BH2" s="706"/>
      <c r="BI2" s="636" t="s">
        <v>60</v>
      </c>
      <c r="BJ2" s="637"/>
      <c r="BK2" s="637"/>
      <c r="BL2" s="637"/>
      <c r="BM2" s="638"/>
      <c r="BN2" s="636" t="s">
        <v>61</v>
      </c>
      <c r="BO2" s="637"/>
      <c r="BP2" s="638"/>
      <c r="BQ2" s="636" t="s">
        <v>62</v>
      </c>
      <c r="BR2" s="637"/>
      <c r="BS2" s="638"/>
      <c r="BT2" s="718" t="s">
        <v>63</v>
      </c>
      <c r="BU2" s="711" t="s">
        <v>182</v>
      </c>
      <c r="BV2" s="641" t="s">
        <v>225</v>
      </c>
      <c r="BW2" s="641" t="s">
        <v>226</v>
      </c>
      <c r="BX2" s="643" t="s">
        <v>227</v>
      </c>
      <c r="BY2" s="644"/>
      <c r="BZ2" s="690" t="s">
        <v>105</v>
      </c>
      <c r="CA2" s="691"/>
      <c r="CB2" s="691"/>
      <c r="CC2" s="692"/>
      <c r="CD2" s="656" t="s">
        <v>115</v>
      </c>
      <c r="CE2" s="657"/>
      <c r="CF2" s="658"/>
      <c r="CG2" s="658"/>
      <c r="CH2" s="658"/>
      <c r="CI2" s="658"/>
      <c r="CJ2" s="659"/>
      <c r="CK2" s="670" t="s">
        <v>116</v>
      </c>
      <c r="CL2" s="671"/>
      <c r="CM2" s="672"/>
      <c r="CN2" s="673"/>
      <c r="CO2" s="673"/>
      <c r="CP2" s="673"/>
      <c r="CQ2" s="674"/>
      <c r="CR2" s="639" t="s">
        <v>108</v>
      </c>
      <c r="CS2" s="639" t="s">
        <v>109</v>
      </c>
      <c r="CT2" s="639" t="s">
        <v>110</v>
      </c>
      <c r="CU2" s="630" t="s">
        <v>111</v>
      </c>
      <c r="CV2" s="634" t="s">
        <v>112</v>
      </c>
      <c r="CW2" s="630" t="s">
        <v>113</v>
      </c>
      <c r="CX2" s="724" t="s">
        <v>124</v>
      </c>
      <c r="CY2" s="729"/>
      <c r="CZ2" s="729"/>
      <c r="DA2" s="725"/>
      <c r="DB2" s="632" t="s">
        <v>263</v>
      </c>
      <c r="DC2" s="633"/>
      <c r="DD2" s="632" t="s">
        <v>126</v>
      </c>
      <c r="DE2" s="633"/>
      <c r="DF2" s="364" t="s">
        <v>121</v>
      </c>
      <c r="DG2" s="632" t="s">
        <v>122</v>
      </c>
      <c r="DH2" s="633"/>
      <c r="DI2" s="364" t="s">
        <v>123</v>
      </c>
      <c r="DJ2" s="632" t="s">
        <v>129</v>
      </c>
      <c r="DK2" s="732"/>
      <c r="DL2" s="733"/>
      <c r="DM2" s="633"/>
      <c r="DN2" s="724" t="s">
        <v>245</v>
      </c>
      <c r="DO2" s="725"/>
      <c r="DP2" s="632" t="s">
        <v>128</v>
      </c>
      <c r="DQ2" s="732"/>
      <c r="DR2" s="732"/>
      <c r="DS2" s="732"/>
      <c r="DT2" s="732"/>
      <c r="DU2" s="732"/>
      <c r="DV2" s="732"/>
      <c r="DW2" s="633"/>
      <c r="DX2" s="720" t="s">
        <v>212</v>
      </c>
      <c r="DY2" s="721"/>
      <c r="DZ2" s="722"/>
      <c r="EA2" s="723" t="s">
        <v>213</v>
      </c>
      <c r="EB2" s="721"/>
      <c r="EC2" s="722"/>
      <c r="ED2" s="367" t="s">
        <v>214</v>
      </c>
      <c r="EE2" s="254"/>
    </row>
    <row r="3" spans="1:135" s="204" customFormat="1" ht="219.75" customHeight="1" thickBot="1">
      <c r="A3" s="663"/>
      <c r="B3" s="665"/>
      <c r="C3" s="667"/>
      <c r="D3" s="655"/>
      <c r="E3" s="655"/>
      <c r="F3" s="655"/>
      <c r="G3" s="665"/>
      <c r="H3" s="669"/>
      <c r="I3" s="646"/>
      <c r="J3" s="646"/>
      <c r="K3" s="661"/>
      <c r="L3" s="613"/>
      <c r="M3" s="613"/>
      <c r="N3" s="613"/>
      <c r="O3" s="617"/>
      <c r="P3" s="613"/>
      <c r="Q3" s="613"/>
      <c r="R3" s="617"/>
      <c r="S3" s="615"/>
      <c r="T3" s="358" t="s">
        <v>45</v>
      </c>
      <c r="U3" s="359" t="s">
        <v>46</v>
      </c>
      <c r="V3" s="360" t="s">
        <v>50</v>
      </c>
      <c r="W3" s="359" t="s">
        <v>47</v>
      </c>
      <c r="X3" s="361" t="s">
        <v>48</v>
      </c>
      <c r="Y3" s="359" t="s">
        <v>49</v>
      </c>
      <c r="Z3" s="359" t="s">
        <v>72</v>
      </c>
      <c r="AA3" s="359" t="s">
        <v>73</v>
      </c>
      <c r="AB3" s="362" t="s">
        <v>79</v>
      </c>
      <c r="AC3" s="368" t="s">
        <v>80</v>
      </c>
      <c r="AD3" s="369" t="s">
        <v>70</v>
      </c>
      <c r="AE3" s="369" t="s">
        <v>67</v>
      </c>
      <c r="AF3" s="369" t="s">
        <v>68</v>
      </c>
      <c r="AG3" s="369" t="s">
        <v>69</v>
      </c>
      <c r="AH3" s="369"/>
      <c r="AI3" s="370" t="s">
        <v>224</v>
      </c>
      <c r="AJ3" s="359" t="s">
        <v>74</v>
      </c>
      <c r="AK3" s="359" t="s">
        <v>75</v>
      </c>
      <c r="AL3" s="359" t="s">
        <v>65</v>
      </c>
      <c r="AM3" s="359" t="s">
        <v>66</v>
      </c>
      <c r="AN3" s="371" t="s">
        <v>240</v>
      </c>
      <c r="AO3" s="362" t="s">
        <v>71</v>
      </c>
      <c r="AP3" s="372" t="s">
        <v>87</v>
      </c>
      <c r="AQ3" s="373" t="s">
        <v>199</v>
      </c>
      <c r="AR3" s="374" t="s">
        <v>86</v>
      </c>
      <c r="AS3" s="374" t="s">
        <v>86</v>
      </c>
      <c r="AT3" s="374" t="s">
        <v>200</v>
      </c>
      <c r="AU3" s="374" t="s">
        <v>201</v>
      </c>
      <c r="AV3" s="375" t="s">
        <v>90</v>
      </c>
      <c r="AW3" s="374" t="s">
        <v>89</v>
      </c>
      <c r="AX3" s="374" t="s">
        <v>91</v>
      </c>
      <c r="AY3" s="376" t="s">
        <v>88</v>
      </c>
      <c r="AZ3" s="372" t="s">
        <v>84</v>
      </c>
      <c r="BA3" s="376" t="s">
        <v>85</v>
      </c>
      <c r="BB3" s="372" t="s">
        <v>84</v>
      </c>
      <c r="BC3" s="377" t="s">
        <v>85</v>
      </c>
      <c r="BD3" s="378" t="s">
        <v>94</v>
      </c>
      <c r="BE3" s="379" t="s">
        <v>95</v>
      </c>
      <c r="BF3" s="379" t="s">
        <v>96</v>
      </c>
      <c r="BG3" s="379" t="s">
        <v>97</v>
      </c>
      <c r="BH3" s="380" t="s">
        <v>98</v>
      </c>
      <c r="BI3" s="381" t="s">
        <v>53</v>
      </c>
      <c r="BJ3" s="382" t="s">
        <v>54</v>
      </c>
      <c r="BK3" s="382" t="s">
        <v>217</v>
      </c>
      <c r="BL3" s="382" t="s">
        <v>55</v>
      </c>
      <c r="BM3" s="383" t="s">
        <v>56</v>
      </c>
      <c r="BN3" s="381" t="s">
        <v>57</v>
      </c>
      <c r="BO3" s="382" t="s">
        <v>58</v>
      </c>
      <c r="BP3" s="383" t="s">
        <v>59</v>
      </c>
      <c r="BQ3" s="381" t="s">
        <v>57</v>
      </c>
      <c r="BR3" s="382" t="s">
        <v>58</v>
      </c>
      <c r="BS3" s="383" t="s">
        <v>59</v>
      </c>
      <c r="BT3" s="719"/>
      <c r="BU3" s="712"/>
      <c r="BV3" s="642"/>
      <c r="BW3" s="642"/>
      <c r="BX3" s="384" t="s">
        <v>229</v>
      </c>
      <c r="BY3" s="385" t="s">
        <v>228</v>
      </c>
      <c r="BZ3" s="386" t="s">
        <v>103</v>
      </c>
      <c r="CA3" s="387" t="s">
        <v>102</v>
      </c>
      <c r="CB3" s="387" t="s">
        <v>211</v>
      </c>
      <c r="CC3" s="388" t="s">
        <v>104</v>
      </c>
      <c r="CD3" s="395" t="s">
        <v>117</v>
      </c>
      <c r="CE3" s="395" t="s">
        <v>257</v>
      </c>
      <c r="CF3" s="542"/>
      <c r="CG3" s="542" t="s">
        <v>188</v>
      </c>
      <c r="CH3" s="542" t="s">
        <v>187</v>
      </c>
      <c r="CI3" s="675" t="s">
        <v>118</v>
      </c>
      <c r="CJ3" s="676"/>
      <c r="CK3" s="397" t="s">
        <v>117</v>
      </c>
      <c r="CL3" s="395" t="s">
        <v>258</v>
      </c>
      <c r="CM3" s="675" t="s">
        <v>118</v>
      </c>
      <c r="CN3" s="685"/>
      <c r="CO3" s="685"/>
      <c r="CP3" s="685"/>
      <c r="CQ3" s="676"/>
      <c r="CR3" s="640"/>
      <c r="CS3" s="640"/>
      <c r="CT3" s="640"/>
      <c r="CU3" s="631"/>
      <c r="CV3" s="635"/>
      <c r="CW3" s="631"/>
      <c r="CX3" s="398" t="s">
        <v>117</v>
      </c>
      <c r="CY3" s="399" t="s">
        <v>127</v>
      </c>
      <c r="CZ3" s="389" t="s">
        <v>250</v>
      </c>
      <c r="DA3" s="390" t="s">
        <v>251</v>
      </c>
      <c r="DB3" s="398" t="s">
        <v>117</v>
      </c>
      <c r="DC3" s="399" t="s">
        <v>127</v>
      </c>
      <c r="DD3" s="398" t="s">
        <v>117</v>
      </c>
      <c r="DE3" s="399" t="s">
        <v>127</v>
      </c>
      <c r="DF3" s="400" t="s">
        <v>127</v>
      </c>
      <c r="DG3" s="398" t="s">
        <v>117</v>
      </c>
      <c r="DH3" s="399" t="s">
        <v>127</v>
      </c>
      <c r="DI3" s="400" t="s">
        <v>127</v>
      </c>
      <c r="DJ3" s="398" t="s">
        <v>117</v>
      </c>
      <c r="DK3" s="401" t="s">
        <v>127</v>
      </c>
      <c r="DL3" s="389" t="s">
        <v>250</v>
      </c>
      <c r="DM3" s="391" t="s">
        <v>252</v>
      </c>
      <c r="DN3" s="365" t="s">
        <v>117</v>
      </c>
      <c r="DO3" s="366" t="s">
        <v>127</v>
      </c>
      <c r="DP3" s="398" t="s">
        <v>117</v>
      </c>
      <c r="DQ3" s="399" t="s">
        <v>127</v>
      </c>
      <c r="DR3" s="398" t="s">
        <v>117</v>
      </c>
      <c r="DS3" s="399" t="s">
        <v>127</v>
      </c>
      <c r="DT3" s="398" t="s">
        <v>117</v>
      </c>
      <c r="DU3" s="399" t="s">
        <v>127</v>
      </c>
      <c r="DV3" s="398" t="s">
        <v>117</v>
      </c>
      <c r="DW3" s="402" t="s">
        <v>127</v>
      </c>
      <c r="DX3" s="392" t="s">
        <v>209</v>
      </c>
      <c r="DY3" s="393" t="s">
        <v>264</v>
      </c>
      <c r="DZ3" s="393" t="s">
        <v>253</v>
      </c>
      <c r="EA3" s="393" t="s">
        <v>210</v>
      </c>
      <c r="EB3" s="393" t="s">
        <v>265</v>
      </c>
      <c r="EC3" s="393" t="s">
        <v>254</v>
      </c>
      <c r="ED3" s="394" t="s">
        <v>215</v>
      </c>
      <c r="EE3" s="203"/>
    </row>
    <row r="4" spans="1:135" s="55" customFormat="1" ht="45" hidden="1" customHeight="1" thickBot="1">
      <c r="A4" s="626" t="s">
        <v>93</v>
      </c>
      <c r="B4" s="627"/>
      <c r="C4" s="54"/>
      <c r="D4" s="55" t="s">
        <v>242</v>
      </c>
      <c r="E4" s="55" t="s">
        <v>242</v>
      </c>
      <c r="F4" s="55" t="s">
        <v>242</v>
      </c>
      <c r="G4" s="55" t="s">
        <v>242</v>
      </c>
      <c r="H4" s="543" t="s">
        <v>244</v>
      </c>
      <c r="I4" s="55" t="s">
        <v>157</v>
      </c>
      <c r="J4" s="56" t="s">
        <v>241</v>
      </c>
      <c r="K4" s="59" t="s">
        <v>114</v>
      </c>
      <c r="L4" s="56" t="s">
        <v>189</v>
      </c>
      <c r="M4" s="55" t="s">
        <v>114</v>
      </c>
      <c r="N4" s="55" t="s">
        <v>151</v>
      </c>
      <c r="P4" s="55" t="s">
        <v>149</v>
      </c>
      <c r="Q4" s="55" t="s">
        <v>149</v>
      </c>
      <c r="R4" s="363"/>
      <c r="S4" s="57" t="s">
        <v>179</v>
      </c>
      <c r="T4" s="543" t="s">
        <v>152</v>
      </c>
      <c r="U4" s="55" t="s">
        <v>153</v>
      </c>
      <c r="V4" s="58"/>
      <c r="W4" s="55" t="s">
        <v>149</v>
      </c>
      <c r="X4" s="59" t="s">
        <v>151</v>
      </c>
      <c r="Y4" s="55" t="s">
        <v>154</v>
      </c>
      <c r="Z4" s="55" t="s">
        <v>231</v>
      </c>
      <c r="AA4" s="55" t="s">
        <v>231</v>
      </c>
      <c r="AB4" s="544" t="s">
        <v>232</v>
      </c>
      <c r="AC4" s="54" t="s">
        <v>232</v>
      </c>
      <c r="AD4" s="55" t="s">
        <v>154</v>
      </c>
      <c r="AE4" s="55" t="s">
        <v>154</v>
      </c>
      <c r="AF4" s="55" t="s">
        <v>154</v>
      </c>
      <c r="AG4" s="55" t="s">
        <v>154</v>
      </c>
      <c r="AH4" s="193"/>
      <c r="AI4" s="230" t="s">
        <v>114</v>
      </c>
      <c r="AJ4" s="55" t="s">
        <v>114</v>
      </c>
      <c r="AK4" s="55" t="s">
        <v>114</v>
      </c>
      <c r="AL4" s="55" t="s">
        <v>232</v>
      </c>
      <c r="AM4" s="55" t="s">
        <v>232</v>
      </c>
      <c r="AN4" s="60" t="s">
        <v>231</v>
      </c>
      <c r="AO4" s="544" t="s">
        <v>231</v>
      </c>
      <c r="AP4" s="253" t="s">
        <v>158</v>
      </c>
      <c r="AQ4" s="54" t="s">
        <v>158</v>
      </c>
      <c r="AR4" s="55" t="s">
        <v>158</v>
      </c>
      <c r="AS4" s="55" t="s">
        <v>114</v>
      </c>
      <c r="AT4" s="165" t="s">
        <v>114</v>
      </c>
      <c r="AU4" s="165" t="s">
        <v>114</v>
      </c>
      <c r="AV4" s="165" t="s">
        <v>114</v>
      </c>
      <c r="AW4" s="55" t="s">
        <v>158</v>
      </c>
      <c r="AX4" s="55" t="s">
        <v>158</v>
      </c>
      <c r="AY4" s="60" t="s">
        <v>114</v>
      </c>
      <c r="AZ4" s="543" t="s">
        <v>233</v>
      </c>
      <c r="BA4" s="60" t="s">
        <v>234</v>
      </c>
      <c r="BB4" s="543" t="s">
        <v>233</v>
      </c>
      <c r="BC4" s="544" t="s">
        <v>234</v>
      </c>
      <c r="BD4" s="543" t="s">
        <v>158</v>
      </c>
      <c r="BE4" s="55" t="s">
        <v>114</v>
      </c>
      <c r="BF4" s="55" t="s">
        <v>114</v>
      </c>
      <c r="BG4" s="55" t="s">
        <v>160</v>
      </c>
      <c r="BH4" s="544" t="s">
        <v>114</v>
      </c>
      <c r="BI4" s="543" t="s">
        <v>154</v>
      </c>
      <c r="BJ4" s="55" t="s">
        <v>154</v>
      </c>
      <c r="BK4" s="55" t="s">
        <v>154</v>
      </c>
      <c r="BL4" s="55" t="s">
        <v>161</v>
      </c>
      <c r="BM4" s="60" t="s">
        <v>149</v>
      </c>
      <c r="BN4" s="543" t="s">
        <v>161</v>
      </c>
      <c r="BO4" s="55" t="s">
        <v>152</v>
      </c>
      <c r="BP4" s="60" t="s">
        <v>235</v>
      </c>
      <c r="BQ4" s="543" t="s">
        <v>161</v>
      </c>
      <c r="BR4" s="55" t="s">
        <v>152</v>
      </c>
      <c r="BS4" s="60" t="s">
        <v>235</v>
      </c>
      <c r="BT4" s="63" t="s">
        <v>152</v>
      </c>
      <c r="BU4" s="274" t="s">
        <v>243</v>
      </c>
      <c r="BV4" s="242" t="s">
        <v>114</v>
      </c>
      <c r="BW4" s="242" t="s">
        <v>114</v>
      </c>
      <c r="BX4" s="688" t="s">
        <v>114</v>
      </c>
      <c r="BY4" s="689"/>
      <c r="BZ4" s="286" t="s">
        <v>231</v>
      </c>
      <c r="CA4" s="287" t="s">
        <v>231</v>
      </c>
      <c r="CB4" s="287" t="s">
        <v>151</v>
      </c>
      <c r="CC4" s="288" t="s">
        <v>231</v>
      </c>
      <c r="CD4" s="285" t="s">
        <v>244</v>
      </c>
      <c r="CE4" s="285" t="s">
        <v>114</v>
      </c>
      <c r="CF4" s="287"/>
      <c r="CG4" s="287"/>
      <c r="CH4" s="287"/>
      <c r="CI4" s="287" t="s">
        <v>119</v>
      </c>
      <c r="CJ4" s="295" t="s">
        <v>120</v>
      </c>
      <c r="CK4" s="543" t="s">
        <v>244</v>
      </c>
      <c r="CL4" s="54" t="s">
        <v>114</v>
      </c>
      <c r="CM4" s="55" t="s">
        <v>119</v>
      </c>
      <c r="CN4" s="60"/>
      <c r="CO4" s="60"/>
      <c r="CP4" s="60"/>
      <c r="CQ4" s="62" t="s">
        <v>120</v>
      </c>
      <c r="CR4" s="61" t="s">
        <v>114</v>
      </c>
      <c r="CS4" s="61" t="s">
        <v>231</v>
      </c>
      <c r="CT4" s="61" t="s">
        <v>154</v>
      </c>
      <c r="CU4" s="63" t="s">
        <v>114</v>
      </c>
      <c r="CV4" s="274" t="s">
        <v>161</v>
      </c>
      <c r="CW4" s="63" t="s">
        <v>114</v>
      </c>
      <c r="CX4" s="543" t="s">
        <v>244</v>
      </c>
      <c r="CY4" s="60" t="s">
        <v>248</v>
      </c>
      <c r="CZ4" s="206" t="s">
        <v>247</v>
      </c>
      <c r="DA4" s="60" t="s">
        <v>247</v>
      </c>
      <c r="DB4" s="543" t="s">
        <v>244</v>
      </c>
      <c r="DC4" s="60" t="s">
        <v>119</v>
      </c>
      <c r="DD4" s="543" t="s">
        <v>244</v>
      </c>
      <c r="DE4" s="60" t="s">
        <v>119</v>
      </c>
      <c r="DF4" s="61" t="s">
        <v>114</v>
      </c>
      <c r="DG4" s="543" t="s">
        <v>244</v>
      </c>
      <c r="DH4" s="60" t="s">
        <v>158</v>
      </c>
      <c r="DI4" s="61" t="s">
        <v>114</v>
      </c>
      <c r="DJ4" s="543" t="s">
        <v>244</v>
      </c>
      <c r="DK4" s="55" t="s">
        <v>230</v>
      </c>
      <c r="DL4" s="206" t="s">
        <v>181</v>
      </c>
      <c r="DM4" s="62" t="s">
        <v>181</v>
      </c>
      <c r="DN4" s="543" t="s">
        <v>244</v>
      </c>
      <c r="DO4" s="62" t="s">
        <v>119</v>
      </c>
      <c r="DP4" s="543" t="s">
        <v>244</v>
      </c>
      <c r="DQ4" s="60" t="s">
        <v>119</v>
      </c>
      <c r="DR4" s="543" t="s">
        <v>244</v>
      </c>
      <c r="DS4" s="60" t="s">
        <v>119</v>
      </c>
      <c r="DT4" s="543" t="s">
        <v>244</v>
      </c>
      <c r="DU4" s="60" t="s">
        <v>119</v>
      </c>
      <c r="DV4" s="543" t="s">
        <v>244</v>
      </c>
      <c r="DW4" s="544" t="s">
        <v>119</v>
      </c>
      <c r="DX4" s="61" t="s">
        <v>223</v>
      </c>
      <c r="DY4" s="55" t="s">
        <v>222</v>
      </c>
      <c r="DZ4" s="55" t="s">
        <v>222</v>
      </c>
      <c r="EA4" s="60" t="s">
        <v>179</v>
      </c>
      <c r="EB4" s="55" t="s">
        <v>216</v>
      </c>
      <c r="EC4" s="55" t="s">
        <v>216</v>
      </c>
      <c r="ED4" s="544" t="s">
        <v>158</v>
      </c>
      <c r="EE4" s="54"/>
    </row>
    <row r="5" spans="1:135" s="290" customFormat="1" ht="24.95" hidden="1" customHeight="1" thickBot="1">
      <c r="A5" s="628" t="s">
        <v>76</v>
      </c>
      <c r="B5" s="629"/>
      <c r="C5" s="307"/>
      <c r="G5" s="546"/>
      <c r="H5" s="545"/>
      <c r="K5" s="309"/>
      <c r="L5" s="310"/>
      <c r="P5" s="290">
        <v>2000</v>
      </c>
      <c r="R5" s="293"/>
      <c r="S5" s="311"/>
      <c r="T5" s="545"/>
      <c r="U5" s="290">
        <v>1020</v>
      </c>
      <c r="V5" s="312">
        <v>1.1000000000000001</v>
      </c>
      <c r="X5" s="309">
        <v>12</v>
      </c>
      <c r="Z5" s="290">
        <v>25</v>
      </c>
      <c r="AA5" s="290">
        <v>25</v>
      </c>
      <c r="AB5" s="546">
        <v>7</v>
      </c>
      <c r="AC5" s="307">
        <v>5.5</v>
      </c>
      <c r="AD5" s="313">
        <v>-35</v>
      </c>
      <c r="AE5" s="313">
        <v>-40</v>
      </c>
      <c r="AF5" s="313">
        <v>-40</v>
      </c>
      <c r="AG5" s="313">
        <v>-40</v>
      </c>
      <c r="AH5" s="313"/>
      <c r="AI5" s="314"/>
      <c r="AL5" s="290">
        <v>110</v>
      </c>
      <c r="AM5" s="290">
        <v>110</v>
      </c>
      <c r="AN5" s="293"/>
      <c r="AO5" s="546">
        <v>20</v>
      </c>
      <c r="AP5" s="545"/>
      <c r="AQ5" s="307"/>
      <c r="AV5" s="315">
        <v>4.7</v>
      </c>
      <c r="AY5" s="293"/>
      <c r="AZ5" s="545"/>
      <c r="BA5" s="293"/>
      <c r="BB5" s="545"/>
      <c r="BC5" s="546"/>
      <c r="BD5" s="545"/>
      <c r="BH5" s="546"/>
      <c r="BI5" s="545">
        <v>780</v>
      </c>
      <c r="BM5" s="293"/>
      <c r="BN5" s="545"/>
      <c r="BP5" s="293"/>
      <c r="BQ5" s="545"/>
      <c r="BS5" s="293"/>
      <c r="BT5" s="316"/>
      <c r="BU5" s="317">
        <v>480</v>
      </c>
      <c r="BV5" s="318"/>
      <c r="BW5" s="318"/>
      <c r="BX5" s="677">
        <v>0.7</v>
      </c>
      <c r="BY5" s="678"/>
      <c r="BZ5" s="545">
        <v>2.9</v>
      </c>
      <c r="CA5" s="290">
        <v>3.5</v>
      </c>
      <c r="CB5" s="290">
        <v>32</v>
      </c>
      <c r="CC5" s="293">
        <v>1.9</v>
      </c>
      <c r="CD5" s="545"/>
      <c r="CE5" s="307"/>
      <c r="CJ5" s="311">
        <v>2.5</v>
      </c>
      <c r="CK5" s="307"/>
      <c r="CL5" s="307"/>
      <c r="CN5" s="293"/>
      <c r="CO5" s="293"/>
      <c r="CP5" s="293"/>
      <c r="CQ5" s="319"/>
      <c r="CR5" s="320"/>
      <c r="CS5" s="320"/>
      <c r="CT5" s="320"/>
      <c r="CU5" s="316">
        <v>20</v>
      </c>
      <c r="CV5" s="317">
        <v>55</v>
      </c>
      <c r="CW5" s="316"/>
      <c r="CX5" s="545"/>
      <c r="CY5" s="293"/>
      <c r="CZ5" s="321">
        <v>300</v>
      </c>
      <c r="DA5" s="293">
        <v>100</v>
      </c>
      <c r="DB5" s="545"/>
      <c r="DC5" s="293"/>
      <c r="DD5" s="545"/>
      <c r="DE5" s="293"/>
      <c r="DF5" s="320"/>
      <c r="DG5" s="545"/>
      <c r="DH5" s="293"/>
      <c r="DI5" s="320"/>
      <c r="DJ5" s="545"/>
      <c r="DL5" s="321">
        <v>28</v>
      </c>
      <c r="DM5" s="321">
        <v>28</v>
      </c>
      <c r="DN5" s="318"/>
      <c r="DO5" s="321"/>
      <c r="DP5" s="545"/>
      <c r="DQ5" s="293"/>
      <c r="DR5" s="545"/>
      <c r="DS5" s="293"/>
      <c r="DT5" s="545"/>
      <c r="DU5" s="293"/>
      <c r="DV5" s="545"/>
      <c r="DW5" s="546"/>
      <c r="DX5" s="545"/>
      <c r="DY5" s="307"/>
      <c r="EA5" s="290">
        <v>5.56</v>
      </c>
      <c r="ED5" s="546">
        <v>400</v>
      </c>
      <c r="EE5" s="307"/>
    </row>
    <row r="6" spans="1:135" s="555" customFormat="1" ht="24.95" hidden="1" customHeight="1" thickBot="1">
      <c r="A6" s="620" t="s">
        <v>78</v>
      </c>
      <c r="B6" s="621"/>
      <c r="C6" s="78"/>
      <c r="G6" s="548"/>
      <c r="H6" s="547"/>
      <c r="K6" s="79"/>
      <c r="L6" s="75"/>
      <c r="R6" s="80"/>
      <c r="S6" s="76"/>
      <c r="T6" s="547"/>
      <c r="V6" s="77"/>
      <c r="X6" s="79"/>
      <c r="AB6" s="548">
        <v>6</v>
      </c>
      <c r="AC6" s="78">
        <v>4.5</v>
      </c>
      <c r="AD6" s="195"/>
      <c r="AE6" s="195"/>
      <c r="AF6" s="195"/>
      <c r="AG6" s="195"/>
      <c r="AH6" s="195"/>
      <c r="AI6" s="231"/>
      <c r="AL6" s="555">
        <v>100</v>
      </c>
      <c r="AM6" s="555">
        <v>100</v>
      </c>
      <c r="AN6" s="80"/>
      <c r="AO6" s="548"/>
      <c r="AP6" s="547"/>
      <c r="AQ6" s="78"/>
      <c r="AV6" s="248"/>
      <c r="AY6" s="80"/>
      <c r="AZ6" s="547"/>
      <c r="BA6" s="80"/>
      <c r="BB6" s="547"/>
      <c r="BC6" s="548"/>
      <c r="BD6" s="547"/>
      <c r="BH6" s="548"/>
      <c r="BI6" s="547"/>
      <c r="BJ6" s="555">
        <v>100</v>
      </c>
      <c r="BM6" s="80"/>
      <c r="BN6" s="547"/>
      <c r="BP6" s="80"/>
      <c r="BQ6" s="547"/>
      <c r="BS6" s="80"/>
      <c r="BT6" s="83"/>
      <c r="BU6" s="275"/>
      <c r="BV6" s="243"/>
      <c r="BW6" s="243"/>
      <c r="BX6" s="686"/>
      <c r="BY6" s="687"/>
      <c r="BZ6" s="547"/>
      <c r="CC6" s="80"/>
      <c r="CD6" s="547"/>
      <c r="CE6" s="78"/>
      <c r="CJ6" s="76"/>
      <c r="CK6" s="78"/>
      <c r="CL6" s="78"/>
      <c r="CN6" s="80"/>
      <c r="CO6" s="80"/>
      <c r="CP6" s="80"/>
      <c r="CQ6" s="82"/>
      <c r="CR6" s="539"/>
      <c r="CS6" s="539"/>
      <c r="CT6" s="539">
        <v>200</v>
      </c>
      <c r="CU6" s="83">
        <v>10</v>
      </c>
      <c r="CV6" s="275"/>
      <c r="CW6" s="83"/>
      <c r="CX6" s="547"/>
      <c r="CY6" s="80"/>
      <c r="CZ6" s="208"/>
      <c r="DA6" s="80"/>
      <c r="DB6" s="547"/>
      <c r="DC6" s="80"/>
      <c r="DD6" s="547"/>
      <c r="DE6" s="80"/>
      <c r="DF6" s="539"/>
      <c r="DG6" s="547"/>
      <c r="DH6" s="80"/>
      <c r="DI6" s="539"/>
      <c r="DJ6" s="547"/>
      <c r="DL6" s="208"/>
      <c r="DM6" s="208"/>
      <c r="DN6" s="243"/>
      <c r="DO6" s="208"/>
      <c r="DP6" s="547"/>
      <c r="DQ6" s="80"/>
      <c r="DR6" s="547"/>
      <c r="DS6" s="80"/>
      <c r="DT6" s="547"/>
      <c r="DU6" s="80"/>
      <c r="DV6" s="547"/>
      <c r="DW6" s="548"/>
      <c r="DX6" s="547"/>
      <c r="DY6" s="78"/>
      <c r="ED6" s="548"/>
      <c r="EE6" s="78"/>
    </row>
    <row r="7" spans="1:135" s="292" customFormat="1" ht="24.75" hidden="1" customHeight="1" thickBot="1">
      <c r="A7" s="624" t="s">
        <v>77</v>
      </c>
      <c r="B7" s="625"/>
      <c r="C7" s="322"/>
      <c r="G7" s="552"/>
      <c r="H7" s="551"/>
      <c r="K7" s="324"/>
      <c r="L7" s="325"/>
      <c r="P7" s="292">
        <v>710</v>
      </c>
      <c r="R7" s="294"/>
      <c r="S7" s="326"/>
      <c r="T7" s="551"/>
      <c r="U7" s="292">
        <v>980</v>
      </c>
      <c r="V7" s="327">
        <v>0.9</v>
      </c>
      <c r="X7" s="324">
        <v>9</v>
      </c>
      <c r="AA7" s="292">
        <v>20</v>
      </c>
      <c r="AB7" s="552">
        <v>5</v>
      </c>
      <c r="AC7" s="322">
        <v>3.5</v>
      </c>
      <c r="AD7" s="328">
        <v>-20</v>
      </c>
      <c r="AE7" s="328">
        <v>-25</v>
      </c>
      <c r="AF7" s="328">
        <v>-25</v>
      </c>
      <c r="AG7" s="328">
        <v>-25</v>
      </c>
      <c r="AH7" s="328"/>
      <c r="AI7" s="329"/>
      <c r="AL7" s="292">
        <v>95</v>
      </c>
      <c r="AM7" s="292">
        <v>95</v>
      </c>
      <c r="AN7" s="294"/>
      <c r="AO7" s="552"/>
      <c r="AP7" s="551"/>
      <c r="AQ7" s="322"/>
      <c r="AV7" s="330">
        <v>4</v>
      </c>
      <c r="AY7" s="294"/>
      <c r="AZ7" s="551"/>
      <c r="BA7" s="294"/>
      <c r="BB7" s="551"/>
      <c r="BC7" s="552"/>
      <c r="BD7" s="551"/>
      <c r="BH7" s="552"/>
      <c r="BI7" s="551">
        <v>250</v>
      </c>
      <c r="BM7" s="294"/>
      <c r="BN7" s="551"/>
      <c r="BP7" s="294"/>
      <c r="BQ7" s="551"/>
      <c r="BS7" s="294"/>
      <c r="BT7" s="331"/>
      <c r="BU7" s="332">
        <v>330</v>
      </c>
      <c r="BV7" s="333"/>
      <c r="BW7" s="333"/>
      <c r="BX7" s="679">
        <v>0.3</v>
      </c>
      <c r="BY7" s="680"/>
      <c r="BZ7" s="551">
        <v>1.9</v>
      </c>
      <c r="CA7" s="292">
        <v>2.6</v>
      </c>
      <c r="CB7" s="292">
        <v>23</v>
      </c>
      <c r="CC7" s="294">
        <v>1.5</v>
      </c>
      <c r="CD7" s="551"/>
      <c r="CE7" s="322"/>
      <c r="CJ7" s="326">
        <v>1.2</v>
      </c>
      <c r="CK7" s="322"/>
      <c r="CL7" s="322"/>
      <c r="CN7" s="294"/>
      <c r="CO7" s="294"/>
      <c r="CP7" s="294"/>
      <c r="CQ7" s="334"/>
      <c r="CR7" s="335"/>
      <c r="CS7" s="335"/>
      <c r="CT7" s="335"/>
      <c r="CU7" s="331">
        <v>5</v>
      </c>
      <c r="CV7" s="332">
        <v>45</v>
      </c>
      <c r="CW7" s="331"/>
      <c r="CX7" s="551"/>
      <c r="CY7" s="294"/>
      <c r="CZ7" s="336"/>
      <c r="DA7" s="294"/>
      <c r="DB7" s="551"/>
      <c r="DC7" s="294"/>
      <c r="DD7" s="551"/>
      <c r="DE7" s="294"/>
      <c r="DF7" s="335"/>
      <c r="DG7" s="551"/>
      <c r="DH7" s="294"/>
      <c r="DI7" s="335"/>
      <c r="DJ7" s="551"/>
      <c r="DL7" s="336"/>
      <c r="DM7" s="336"/>
      <c r="DN7" s="333"/>
      <c r="DO7" s="336"/>
      <c r="DP7" s="551"/>
      <c r="DQ7" s="294"/>
      <c r="DR7" s="551"/>
      <c r="DS7" s="294"/>
      <c r="DT7" s="551"/>
      <c r="DU7" s="294"/>
      <c r="DV7" s="551"/>
      <c r="DW7" s="552"/>
      <c r="DX7" s="551"/>
      <c r="DY7" s="322"/>
      <c r="ED7" s="552"/>
      <c r="EE7" s="322"/>
    </row>
    <row r="8" spans="1:135" s="104" customFormat="1" ht="24.95" hidden="1" customHeight="1" outlineLevel="1">
      <c r="A8" s="622" t="s">
        <v>76</v>
      </c>
      <c r="B8" s="623"/>
      <c r="C8" s="97"/>
      <c r="D8" s="553"/>
      <c r="E8" s="553"/>
      <c r="F8" s="553"/>
      <c r="G8" s="550"/>
      <c r="H8" s="549"/>
      <c r="I8" s="553">
        <f>MAX(I11:I135)</f>
        <v>27</v>
      </c>
      <c r="J8" s="553"/>
      <c r="K8" s="98">
        <f t="shared" ref="K8:CT8" si="0">MAX(K11:K135)</f>
        <v>19</v>
      </c>
      <c r="L8" s="553">
        <f t="shared" si="0"/>
        <v>0</v>
      </c>
      <c r="M8" s="553">
        <f t="shared" si="0"/>
        <v>84</v>
      </c>
      <c r="N8" s="553">
        <f t="shared" si="0"/>
        <v>2850</v>
      </c>
      <c r="O8" s="553"/>
      <c r="P8" s="553">
        <f t="shared" si="0"/>
        <v>1700</v>
      </c>
      <c r="Q8" s="553">
        <f t="shared" si="0"/>
        <v>1456.9</v>
      </c>
      <c r="R8" s="99"/>
      <c r="S8" s="95">
        <f t="shared" si="0"/>
        <v>4.1652720000000008</v>
      </c>
      <c r="T8" s="549">
        <f t="shared" si="0"/>
        <v>1104</v>
      </c>
      <c r="U8" s="553">
        <f t="shared" si="0"/>
        <v>1003</v>
      </c>
      <c r="V8" s="96">
        <f>MAX(V11:V135)</f>
        <v>0.995</v>
      </c>
      <c r="W8" s="553">
        <f t="shared" si="0"/>
        <v>1659.2</v>
      </c>
      <c r="X8" s="98">
        <f t="shared" si="0"/>
        <v>10.5</v>
      </c>
      <c r="Y8" s="553">
        <f t="shared" si="0"/>
        <v>382</v>
      </c>
      <c r="Z8" s="553">
        <f t="shared" si="0"/>
        <v>25</v>
      </c>
      <c r="AA8" s="553">
        <f t="shared" si="0"/>
        <v>25</v>
      </c>
      <c r="AB8" s="550">
        <f t="shared" si="0"/>
        <v>6.4</v>
      </c>
      <c r="AC8" s="97">
        <f t="shared" si="0"/>
        <v>4.8</v>
      </c>
      <c r="AD8" s="197">
        <f t="shared" si="0"/>
        <v>-23</v>
      </c>
      <c r="AE8" s="197">
        <f t="shared" si="0"/>
        <v>-23</v>
      </c>
      <c r="AF8" s="197">
        <f t="shared" si="0"/>
        <v>-23</v>
      </c>
      <c r="AG8" s="197">
        <f t="shared" si="0"/>
        <v>-12</v>
      </c>
      <c r="AH8" s="197"/>
      <c r="AI8" s="232"/>
      <c r="AJ8" s="553">
        <f t="shared" si="0"/>
        <v>100</v>
      </c>
      <c r="AK8" s="553">
        <f t="shared" si="0"/>
        <v>1000</v>
      </c>
      <c r="AL8" s="553">
        <f t="shared" si="0"/>
        <v>100</v>
      </c>
      <c r="AM8" s="553">
        <f t="shared" si="0"/>
        <v>100</v>
      </c>
      <c r="AN8" s="99"/>
      <c r="AO8" s="550">
        <f t="shared" si="0"/>
        <v>20</v>
      </c>
      <c r="AP8" s="549">
        <f t="shared" si="0"/>
        <v>1999</v>
      </c>
      <c r="AQ8" s="97"/>
      <c r="AR8" s="553">
        <f t="shared" si="0"/>
        <v>1973</v>
      </c>
      <c r="AS8" s="553"/>
      <c r="AT8" s="553"/>
      <c r="AU8" s="553"/>
      <c r="AV8" s="249">
        <f t="shared" si="0"/>
        <v>4.7</v>
      </c>
      <c r="AW8" s="553">
        <f t="shared" si="0"/>
        <v>1018</v>
      </c>
      <c r="AX8" s="553">
        <f t="shared" si="0"/>
        <v>1650</v>
      </c>
      <c r="AY8" s="99">
        <f t="shared" si="0"/>
        <v>69</v>
      </c>
      <c r="AZ8" s="549">
        <f t="shared" si="0"/>
        <v>355</v>
      </c>
      <c r="BA8" s="99">
        <f t="shared" si="0"/>
        <v>70</v>
      </c>
      <c r="BB8" s="549">
        <f t="shared" si="0"/>
        <v>203</v>
      </c>
      <c r="BC8" s="550">
        <f t="shared" si="0"/>
        <v>0</v>
      </c>
      <c r="BD8" s="549">
        <f t="shared" si="0"/>
        <v>6680</v>
      </c>
      <c r="BE8" s="553">
        <f t="shared" si="0"/>
        <v>55</v>
      </c>
      <c r="BF8" s="553">
        <f t="shared" si="0"/>
        <v>60</v>
      </c>
      <c r="BG8" s="553">
        <f t="shared" si="0"/>
        <v>3</v>
      </c>
      <c r="BH8" s="550">
        <f t="shared" si="0"/>
        <v>98</v>
      </c>
      <c r="BI8" s="549">
        <f t="shared" si="0"/>
        <v>720</v>
      </c>
      <c r="BJ8" s="553">
        <f t="shared" si="0"/>
        <v>120</v>
      </c>
      <c r="BK8" s="553"/>
      <c r="BL8" s="553">
        <f t="shared" si="0"/>
        <v>164</v>
      </c>
      <c r="BM8" s="99">
        <f t="shared" si="0"/>
        <v>144</v>
      </c>
      <c r="BN8" s="549">
        <f t="shared" si="0"/>
        <v>470</v>
      </c>
      <c r="BO8" s="553">
        <f t="shared" si="0"/>
        <v>1697</v>
      </c>
      <c r="BP8" s="99">
        <f t="shared" si="0"/>
        <v>236</v>
      </c>
      <c r="BQ8" s="549">
        <f t="shared" si="0"/>
        <v>460</v>
      </c>
      <c r="BR8" s="553">
        <f t="shared" si="0"/>
        <v>1652</v>
      </c>
      <c r="BS8" s="99">
        <f t="shared" si="0"/>
        <v>202</v>
      </c>
      <c r="BT8" s="102">
        <f t="shared" si="0"/>
        <v>1500</v>
      </c>
      <c r="BU8" s="276"/>
      <c r="BV8" s="244"/>
      <c r="BW8" s="244"/>
      <c r="BX8" s="100"/>
      <c r="BY8" s="100" t="e">
        <f t="shared" si="0"/>
        <v>#DIV/0!</v>
      </c>
      <c r="BZ8" s="549">
        <f t="shared" si="0"/>
        <v>3.6</v>
      </c>
      <c r="CA8" s="553">
        <f t="shared" si="0"/>
        <v>3</v>
      </c>
      <c r="CB8" s="553"/>
      <c r="CC8" s="550">
        <f t="shared" si="0"/>
        <v>1.8</v>
      </c>
      <c r="CD8" s="97">
        <f t="shared" si="0"/>
        <v>0</v>
      </c>
      <c r="CE8" s="97"/>
      <c r="CF8" s="553"/>
      <c r="CG8" s="553"/>
      <c r="CH8" s="553"/>
      <c r="CI8" s="553">
        <f t="shared" si="0"/>
        <v>65</v>
      </c>
      <c r="CJ8" s="101" t="e">
        <f t="shared" si="0"/>
        <v>#N/A</v>
      </c>
      <c r="CK8" s="549">
        <f t="shared" si="0"/>
        <v>0</v>
      </c>
      <c r="CL8" s="97"/>
      <c r="CM8" s="553">
        <f t="shared" si="0"/>
        <v>64</v>
      </c>
      <c r="CN8" s="99"/>
      <c r="CO8" s="99"/>
      <c r="CP8" s="99"/>
      <c r="CQ8" s="101" t="e">
        <f t="shared" si="0"/>
        <v>#DIV/0!</v>
      </c>
      <c r="CR8" s="100">
        <f t="shared" si="0"/>
        <v>48</v>
      </c>
      <c r="CS8" s="100">
        <f t="shared" si="0"/>
        <v>40</v>
      </c>
      <c r="CT8" s="100">
        <f t="shared" si="0"/>
        <v>402</v>
      </c>
      <c r="CU8" s="102">
        <f t="shared" ref="CU8:DW8" si="1">MAX(CU11:CU135)</f>
        <v>24</v>
      </c>
      <c r="CV8" s="276">
        <f t="shared" si="1"/>
        <v>57</v>
      </c>
      <c r="CW8" s="102">
        <f t="shared" si="1"/>
        <v>15</v>
      </c>
      <c r="CX8" s="549">
        <f t="shared" si="1"/>
        <v>0</v>
      </c>
      <c r="CY8" s="99">
        <f t="shared" si="1"/>
        <v>720</v>
      </c>
      <c r="CZ8" s="210"/>
      <c r="DA8" s="99"/>
      <c r="DB8" s="549">
        <f t="shared" si="1"/>
        <v>0</v>
      </c>
      <c r="DC8" s="99">
        <f t="shared" si="1"/>
        <v>0</v>
      </c>
      <c r="DD8" s="549">
        <f t="shared" si="1"/>
        <v>0</v>
      </c>
      <c r="DE8" s="99">
        <f t="shared" si="1"/>
        <v>18</v>
      </c>
      <c r="DF8" s="100">
        <f t="shared" si="1"/>
        <v>40</v>
      </c>
      <c r="DG8" s="549">
        <f t="shared" si="1"/>
        <v>0</v>
      </c>
      <c r="DH8" s="99">
        <f t="shared" si="1"/>
        <v>9</v>
      </c>
      <c r="DI8" s="100">
        <f t="shared" si="1"/>
        <v>30</v>
      </c>
      <c r="DJ8" s="549">
        <f t="shared" si="1"/>
        <v>0</v>
      </c>
      <c r="DK8" s="553">
        <f t="shared" si="1"/>
        <v>146</v>
      </c>
      <c r="DL8" s="210"/>
      <c r="DM8" s="101" t="e">
        <f t="shared" si="1"/>
        <v>#DIV/0!</v>
      </c>
      <c r="DN8" s="301"/>
      <c r="DO8" s="101"/>
      <c r="DP8" s="549">
        <f t="shared" si="1"/>
        <v>0</v>
      </c>
      <c r="DQ8" s="99">
        <f t="shared" si="1"/>
        <v>0</v>
      </c>
      <c r="DR8" s="549">
        <f t="shared" si="1"/>
        <v>0</v>
      </c>
      <c r="DS8" s="99">
        <f t="shared" si="1"/>
        <v>0</v>
      </c>
      <c r="DT8" s="549">
        <f t="shared" si="1"/>
        <v>0</v>
      </c>
      <c r="DU8" s="99">
        <f t="shared" si="1"/>
        <v>0</v>
      </c>
      <c r="DV8" s="549">
        <f t="shared" si="1"/>
        <v>0</v>
      </c>
      <c r="DW8" s="550">
        <f t="shared" si="1"/>
        <v>0</v>
      </c>
      <c r="DX8" s="216"/>
      <c r="DY8" s="103"/>
      <c r="ED8" s="217"/>
      <c r="EE8" s="103"/>
    </row>
    <row r="9" spans="1:135" s="115" customFormat="1" ht="24.95" hidden="1" customHeight="1" outlineLevel="1">
      <c r="A9" s="618" t="s">
        <v>148</v>
      </c>
      <c r="B9" s="619"/>
      <c r="C9" s="108"/>
      <c r="D9" s="554"/>
      <c r="E9" s="554"/>
      <c r="F9" s="554"/>
      <c r="G9" s="541"/>
      <c r="H9" s="540"/>
      <c r="I9" s="554">
        <f>AVERAGE(I11:I134)</f>
        <v>18.390243902439025</v>
      </c>
      <c r="J9" s="554"/>
      <c r="K9" s="109">
        <f t="shared" ref="K9:CD9" si="2">AVERAGE(K11:K134)</f>
        <v>15.102439024390245</v>
      </c>
      <c r="L9" s="554" t="e">
        <f t="shared" si="2"/>
        <v>#DIV/0!</v>
      </c>
      <c r="M9" s="554">
        <f t="shared" si="2"/>
        <v>79.534883720930239</v>
      </c>
      <c r="N9" s="554">
        <f t="shared" si="2"/>
        <v>2715.1219512195121</v>
      </c>
      <c r="O9" s="554"/>
      <c r="P9" s="554">
        <f t="shared" si="2"/>
        <v>1436.5853658536585</v>
      </c>
      <c r="Q9" s="554">
        <f t="shared" si="2"/>
        <v>403.20064516129037</v>
      </c>
      <c r="R9" s="110"/>
      <c r="S9" s="106">
        <f t="shared" si="2"/>
        <v>1.1918674057258065</v>
      </c>
      <c r="T9" s="540">
        <f t="shared" si="2"/>
        <v>937.29487179487182</v>
      </c>
      <c r="U9" s="554">
        <f t="shared" si="2"/>
        <v>1002.3076923076923</v>
      </c>
      <c r="V9" s="107">
        <f>AVERAGE(V11:V134)</f>
        <v>0.97325641025640997</v>
      </c>
      <c r="W9" s="554">
        <f t="shared" si="2"/>
        <v>440.80911290322587</v>
      </c>
      <c r="X9" s="109">
        <f t="shared" si="2"/>
        <v>10.200000000000001</v>
      </c>
      <c r="Y9" s="554">
        <f t="shared" si="2"/>
        <v>275.28205128205127</v>
      </c>
      <c r="Z9" s="554">
        <f t="shared" si="2"/>
        <v>25</v>
      </c>
      <c r="AA9" s="554">
        <f t="shared" si="2"/>
        <v>25</v>
      </c>
      <c r="AB9" s="541">
        <f t="shared" si="2"/>
        <v>5.9384615384615387</v>
      </c>
      <c r="AC9" s="108">
        <f t="shared" si="2"/>
        <v>4.051282051282052</v>
      </c>
      <c r="AD9" s="198">
        <f t="shared" si="2"/>
        <v>-25.179487179487179</v>
      </c>
      <c r="AE9" s="198">
        <f t="shared" si="2"/>
        <v>-25.638888888888889</v>
      </c>
      <c r="AF9" s="198">
        <f t="shared" si="2"/>
        <v>-24.820512820512821</v>
      </c>
      <c r="AG9" s="198">
        <f t="shared" si="2"/>
        <v>-20.421052631578949</v>
      </c>
      <c r="AH9" s="198"/>
      <c r="AI9" s="233"/>
      <c r="AJ9" s="554">
        <f t="shared" si="2"/>
        <v>100</v>
      </c>
      <c r="AK9" s="554">
        <f t="shared" si="2"/>
        <v>122.82051282051282</v>
      </c>
      <c r="AL9" s="554">
        <f t="shared" si="2"/>
        <v>100</v>
      </c>
      <c r="AM9" s="554">
        <f t="shared" si="2"/>
        <v>100</v>
      </c>
      <c r="AN9" s="110"/>
      <c r="AO9" s="541">
        <f t="shared" si="2"/>
        <v>19.743589743589745</v>
      </c>
      <c r="AP9" s="540">
        <f t="shared" si="2"/>
        <v>1654.8947368421052</v>
      </c>
      <c r="AQ9" s="108"/>
      <c r="AR9" s="554">
        <f t="shared" si="2"/>
        <v>59.951612903225808</v>
      </c>
      <c r="AS9" s="554"/>
      <c r="AT9" s="554"/>
      <c r="AU9" s="554"/>
      <c r="AV9" s="250">
        <f t="shared" si="2"/>
        <v>4.2828205128205132</v>
      </c>
      <c r="AW9" s="554">
        <f t="shared" si="2"/>
        <v>599.97435897435901</v>
      </c>
      <c r="AX9" s="554">
        <f t="shared" si="2"/>
        <v>870.30769230769226</v>
      </c>
      <c r="AY9" s="110">
        <f t="shared" si="2"/>
        <v>42.615384615384613</v>
      </c>
      <c r="AZ9" s="540">
        <f t="shared" si="2"/>
        <v>310.42105263157896</v>
      </c>
      <c r="BA9" s="110">
        <f t="shared" si="2"/>
        <v>61.789473684210527</v>
      </c>
      <c r="BB9" s="540">
        <f t="shared" si="2"/>
        <v>163</v>
      </c>
      <c r="BC9" s="541">
        <f t="shared" si="2"/>
        <v>0</v>
      </c>
      <c r="BD9" s="540">
        <f t="shared" si="2"/>
        <v>4594.9210526315792</v>
      </c>
      <c r="BE9" s="554">
        <f t="shared" si="2"/>
        <v>32</v>
      </c>
      <c r="BF9" s="554">
        <f t="shared" si="2"/>
        <v>35.55263157894737</v>
      </c>
      <c r="BG9" s="554">
        <f t="shared" si="2"/>
        <v>1.3421052631578947</v>
      </c>
      <c r="BH9" s="541">
        <f t="shared" si="2"/>
        <v>96.96052631578948</v>
      </c>
      <c r="BI9" s="540">
        <f t="shared" si="2"/>
        <v>522.5526315789474</v>
      </c>
      <c r="BJ9" s="554">
        <f t="shared" si="2"/>
        <v>110.14999999999999</v>
      </c>
      <c r="BK9" s="554"/>
      <c r="BL9" s="554">
        <f t="shared" si="2"/>
        <v>151.05263157894737</v>
      </c>
      <c r="BM9" s="110">
        <f t="shared" si="2"/>
        <v>101.12105263157892</v>
      </c>
      <c r="BN9" s="540">
        <f t="shared" si="2"/>
        <v>397.37837837837839</v>
      </c>
      <c r="BO9" s="554">
        <f t="shared" si="2"/>
        <v>1482.4054054054054</v>
      </c>
      <c r="BP9" s="110">
        <f t="shared" si="2"/>
        <v>180.72972972972974</v>
      </c>
      <c r="BQ9" s="540">
        <f t="shared" si="2"/>
        <v>387.48648648648651</v>
      </c>
      <c r="BR9" s="554">
        <f t="shared" si="2"/>
        <v>1442.4054054054054</v>
      </c>
      <c r="BS9" s="110">
        <f t="shared" si="2"/>
        <v>149.45945945945945</v>
      </c>
      <c r="BT9" s="113">
        <f t="shared" si="2"/>
        <v>1466.2162162162163</v>
      </c>
      <c r="BU9" s="277"/>
      <c r="BV9" s="245"/>
      <c r="BW9" s="245"/>
      <c r="BX9" s="111"/>
      <c r="BY9" s="111" t="e">
        <f t="shared" si="2"/>
        <v>#DIV/0!</v>
      </c>
      <c r="BZ9" s="540">
        <f t="shared" si="2"/>
        <v>2.9793103448275864</v>
      </c>
      <c r="CA9" s="554">
        <f t="shared" si="2"/>
        <v>2.759999999999998</v>
      </c>
      <c r="CB9" s="554"/>
      <c r="CC9" s="541">
        <f t="shared" si="2"/>
        <v>1.73235294117647</v>
      </c>
      <c r="CD9" s="108" t="e">
        <f t="shared" si="2"/>
        <v>#DIV/0!</v>
      </c>
      <c r="CE9" s="108"/>
      <c r="CF9" s="554"/>
      <c r="CG9" s="554"/>
      <c r="CH9" s="554"/>
      <c r="CI9" s="554" t="e">
        <f>AVERAGE(CF11:CF134)</f>
        <v>#N/A</v>
      </c>
      <c r="CJ9" s="112">
        <f>AVERAGE(CG11:CG134)</f>
        <v>1605.4999999999998</v>
      </c>
      <c r="CK9" s="540" t="e">
        <f>AVERAGE(#REF!)</f>
        <v>#REF!</v>
      </c>
      <c r="CL9" s="108"/>
      <c r="CM9" s="554" t="e">
        <f>AVERAGE(CH11:CH134)</f>
        <v>#N/A</v>
      </c>
      <c r="CN9" s="110"/>
      <c r="CO9" s="110"/>
      <c r="CP9" s="110"/>
      <c r="CQ9" s="112">
        <f>AVERAGE(CI11:CI134)</f>
        <v>49.486486486486484</v>
      </c>
      <c r="CR9" s="111" t="e">
        <f>AVERAGE(CJ11:CJ134)</f>
        <v>#N/A</v>
      </c>
      <c r="CS9" s="111" t="e">
        <f>AVERAGE(CK11:CK134)</f>
        <v>#DIV/0!</v>
      </c>
      <c r="CT9" s="111">
        <f>AVERAGE(CM11:CM134)</f>
        <v>44.527777777777779</v>
      </c>
      <c r="CU9" s="113" t="e">
        <f t="shared" ref="CU9:DW9" si="3">AVERAGE(CQ11:CQ134)</f>
        <v>#DIV/0!</v>
      </c>
      <c r="CV9" s="277">
        <f t="shared" si="3"/>
        <v>41.162162162162161</v>
      </c>
      <c r="CW9" s="113">
        <f t="shared" si="3"/>
        <v>4.1500000000000004</v>
      </c>
      <c r="CX9" s="540">
        <f t="shared" si="3"/>
        <v>313.43243243243245</v>
      </c>
      <c r="CY9" s="110">
        <f>AVERAGE(CU11:CU134)</f>
        <v>13.351351351351351</v>
      </c>
      <c r="CZ9" s="211"/>
      <c r="DA9" s="110"/>
      <c r="DB9" s="540">
        <f>AVERAGE(CV11:CV134)</f>
        <v>50.432432432432435</v>
      </c>
      <c r="DC9" s="110">
        <f>AVERAGE(CW11:CW134)</f>
        <v>8.9583333333333339</v>
      </c>
      <c r="DD9" s="540" t="e">
        <f>AVERAGE(CX11:CX134)</f>
        <v>#DIV/0!</v>
      </c>
      <c r="DE9" s="110">
        <f>AVERAGE(CY11:CY134)</f>
        <v>375.55555555555554</v>
      </c>
      <c r="DF9" s="111" t="e">
        <f t="shared" si="3"/>
        <v>#DIV/0!</v>
      </c>
      <c r="DG9" s="540" t="e">
        <f t="shared" si="3"/>
        <v>#DIV/0!</v>
      </c>
      <c r="DH9" s="110" t="e">
        <f t="shared" si="3"/>
        <v>#DIV/0!</v>
      </c>
      <c r="DI9" s="111">
        <f t="shared" si="3"/>
        <v>15.574285714285711</v>
      </c>
      <c r="DJ9" s="540">
        <f t="shared" si="3"/>
        <v>30.277777777777779</v>
      </c>
      <c r="DK9" s="554" t="e">
        <f t="shared" si="3"/>
        <v>#DIV/0!</v>
      </c>
      <c r="DL9" s="211"/>
      <c r="DM9" s="112">
        <f>AVERAGE(DH11:DH134)</f>
        <v>4.6854838709677429</v>
      </c>
      <c r="DN9" s="302"/>
      <c r="DO9" s="112"/>
      <c r="DP9" s="540">
        <f>AVERAGE(DI11:DI134)</f>
        <v>21.571428571428573</v>
      </c>
      <c r="DQ9" s="110" t="e">
        <f>AVERAGE(DJ11:DJ134)</f>
        <v>#DIV/0!</v>
      </c>
      <c r="DR9" s="540">
        <f>AVERAGE(DK11:DK134)</f>
        <v>93.9</v>
      </c>
      <c r="DS9" s="110" t="e">
        <f>AVERAGE(DM11:DM134)</f>
        <v>#DIV/0!</v>
      </c>
      <c r="DT9" s="540" t="e">
        <f t="shared" si="3"/>
        <v>#DIV/0!</v>
      </c>
      <c r="DU9" s="110" t="e">
        <f t="shared" si="3"/>
        <v>#DIV/0!</v>
      </c>
      <c r="DV9" s="540" t="e">
        <f t="shared" si="3"/>
        <v>#DIV/0!</v>
      </c>
      <c r="DW9" s="541" t="e">
        <f t="shared" si="3"/>
        <v>#DIV/0!</v>
      </c>
      <c r="DX9" s="218"/>
      <c r="DY9" s="114"/>
      <c r="ED9" s="219"/>
      <c r="EE9" s="114"/>
    </row>
    <row r="10" spans="1:135" s="115" customFormat="1" ht="24.75" hidden="1" customHeight="1" outlineLevel="1">
      <c r="A10" s="618" t="s">
        <v>77</v>
      </c>
      <c r="B10" s="619"/>
      <c r="C10" s="108"/>
      <c r="D10" s="554"/>
      <c r="E10" s="554"/>
      <c r="F10" s="554"/>
      <c r="G10" s="541"/>
      <c r="H10" s="540"/>
      <c r="I10" s="554">
        <f>MIN(I11:I134)</f>
        <v>15</v>
      </c>
      <c r="J10" s="554"/>
      <c r="K10" s="109">
        <f t="shared" ref="K10:CD10" si="4">MIN(K11:K134)</f>
        <v>11</v>
      </c>
      <c r="L10" s="554">
        <f t="shared" si="4"/>
        <v>0</v>
      </c>
      <c r="M10" s="554">
        <f t="shared" si="4"/>
        <v>55</v>
      </c>
      <c r="N10" s="554">
        <f t="shared" si="4"/>
        <v>2620</v>
      </c>
      <c r="O10" s="554"/>
      <c r="P10" s="554">
        <f t="shared" si="4"/>
        <v>1000</v>
      </c>
      <c r="Q10" s="554">
        <f t="shared" si="4"/>
        <v>0</v>
      </c>
      <c r="R10" s="110"/>
      <c r="S10" s="106">
        <f t="shared" si="4"/>
        <v>0</v>
      </c>
      <c r="T10" s="540">
        <f t="shared" si="4"/>
        <v>684.5</v>
      </c>
      <c r="U10" s="554">
        <f t="shared" si="4"/>
        <v>1000</v>
      </c>
      <c r="V10" s="107">
        <f>MIN(V11:V134)</f>
        <v>0.95499999999999996</v>
      </c>
      <c r="W10" s="554">
        <f t="shared" si="4"/>
        <v>0</v>
      </c>
      <c r="X10" s="109">
        <f t="shared" si="4"/>
        <v>9.5</v>
      </c>
      <c r="Y10" s="554">
        <f t="shared" si="4"/>
        <v>138</v>
      </c>
      <c r="Z10" s="554">
        <f t="shared" si="4"/>
        <v>25</v>
      </c>
      <c r="AA10" s="554">
        <f t="shared" si="4"/>
        <v>25</v>
      </c>
      <c r="AB10" s="541">
        <f t="shared" si="4"/>
        <v>5.0999999999999996</v>
      </c>
      <c r="AC10" s="108">
        <f t="shared" si="4"/>
        <v>3.6</v>
      </c>
      <c r="AD10" s="198">
        <f t="shared" si="4"/>
        <v>-27</v>
      </c>
      <c r="AE10" s="198">
        <f t="shared" si="4"/>
        <v>-28</v>
      </c>
      <c r="AF10" s="198">
        <f t="shared" si="4"/>
        <v>-27</v>
      </c>
      <c r="AG10" s="198">
        <f t="shared" si="4"/>
        <v>-28</v>
      </c>
      <c r="AH10" s="198"/>
      <c r="AI10" s="233"/>
      <c r="AJ10" s="554">
        <f t="shared" si="4"/>
        <v>100</v>
      </c>
      <c r="AK10" s="554">
        <f t="shared" si="4"/>
        <v>90</v>
      </c>
      <c r="AL10" s="554">
        <f t="shared" si="4"/>
        <v>100</v>
      </c>
      <c r="AM10" s="554">
        <f t="shared" si="4"/>
        <v>100</v>
      </c>
      <c r="AN10" s="110"/>
      <c r="AO10" s="541">
        <f t="shared" si="4"/>
        <v>15</v>
      </c>
      <c r="AP10" s="540">
        <f t="shared" si="4"/>
        <v>1270</v>
      </c>
      <c r="AQ10" s="108"/>
      <c r="AR10" s="554">
        <f t="shared" si="4"/>
        <v>0</v>
      </c>
      <c r="AS10" s="554"/>
      <c r="AT10" s="554"/>
      <c r="AU10" s="554"/>
      <c r="AV10" s="250">
        <f t="shared" si="4"/>
        <v>3.85</v>
      </c>
      <c r="AW10" s="554">
        <f t="shared" si="4"/>
        <v>239</v>
      </c>
      <c r="AX10" s="554">
        <f t="shared" si="4"/>
        <v>524</v>
      </c>
      <c r="AY10" s="110">
        <f t="shared" si="4"/>
        <v>17</v>
      </c>
      <c r="AZ10" s="540">
        <f t="shared" si="4"/>
        <v>176</v>
      </c>
      <c r="BA10" s="110">
        <f t="shared" si="4"/>
        <v>30</v>
      </c>
      <c r="BB10" s="540">
        <f t="shared" si="4"/>
        <v>0</v>
      </c>
      <c r="BC10" s="541">
        <f t="shared" si="4"/>
        <v>0</v>
      </c>
      <c r="BD10" s="540">
        <f t="shared" si="4"/>
        <v>3950</v>
      </c>
      <c r="BE10" s="554">
        <f t="shared" si="4"/>
        <v>21</v>
      </c>
      <c r="BF10" s="554">
        <f t="shared" si="4"/>
        <v>21</v>
      </c>
      <c r="BG10" s="554">
        <f t="shared" si="4"/>
        <v>1</v>
      </c>
      <c r="BH10" s="541">
        <f t="shared" si="4"/>
        <v>96</v>
      </c>
      <c r="BI10" s="540">
        <f t="shared" si="4"/>
        <v>350</v>
      </c>
      <c r="BJ10" s="554">
        <f t="shared" si="4"/>
        <v>99.7</v>
      </c>
      <c r="BK10" s="554"/>
      <c r="BL10" s="554">
        <f t="shared" si="4"/>
        <v>137</v>
      </c>
      <c r="BM10" s="110">
        <f t="shared" si="4"/>
        <v>61</v>
      </c>
      <c r="BN10" s="540">
        <f t="shared" si="4"/>
        <v>325</v>
      </c>
      <c r="BO10" s="554">
        <f t="shared" si="4"/>
        <v>1206</v>
      </c>
      <c r="BP10" s="110">
        <f t="shared" si="4"/>
        <v>128</v>
      </c>
      <c r="BQ10" s="540">
        <f t="shared" si="4"/>
        <v>315</v>
      </c>
      <c r="BR10" s="554">
        <f t="shared" si="4"/>
        <v>1155</v>
      </c>
      <c r="BS10" s="110">
        <f t="shared" si="4"/>
        <v>87</v>
      </c>
      <c r="BT10" s="113">
        <f t="shared" si="4"/>
        <v>1350</v>
      </c>
      <c r="BU10" s="277"/>
      <c r="BV10" s="245"/>
      <c r="BW10" s="245"/>
      <c r="BX10" s="111"/>
      <c r="BY10" s="111" t="e">
        <f t="shared" si="4"/>
        <v>#DIV/0!</v>
      </c>
      <c r="BZ10" s="540">
        <f t="shared" si="4"/>
        <v>2.6</v>
      </c>
      <c r="CA10" s="554">
        <f t="shared" si="4"/>
        <v>2.6</v>
      </c>
      <c r="CB10" s="554"/>
      <c r="CC10" s="541">
        <f t="shared" si="4"/>
        <v>1.4</v>
      </c>
      <c r="CD10" s="108">
        <f t="shared" si="4"/>
        <v>0</v>
      </c>
      <c r="CE10" s="108"/>
      <c r="CF10" s="554"/>
      <c r="CG10" s="554"/>
      <c r="CH10" s="554"/>
      <c r="CI10" s="554" t="e">
        <f>MIN(CF11:CF134)</f>
        <v>#N/A</v>
      </c>
      <c r="CJ10" s="112">
        <f>MIN(CG11:CG134)</f>
        <v>0</v>
      </c>
      <c r="CK10" s="540" t="e">
        <f>MIN(#REF!)</f>
        <v>#REF!</v>
      </c>
      <c r="CL10" s="108"/>
      <c r="CM10" s="554" t="e">
        <f>MIN(CH11:CH134)</f>
        <v>#N/A</v>
      </c>
      <c r="CN10" s="110"/>
      <c r="CO10" s="110"/>
      <c r="CP10" s="110"/>
      <c r="CQ10" s="112">
        <f>MIN(CI11:CI134)</f>
        <v>18</v>
      </c>
      <c r="CR10" s="111" t="e">
        <f>MIN(CJ11:CJ134)</f>
        <v>#N/A</v>
      </c>
      <c r="CS10" s="111">
        <f>MIN(CK11:CK134)</f>
        <v>0</v>
      </c>
      <c r="CT10" s="111">
        <f>MIN(CM11:CM134)</f>
        <v>16</v>
      </c>
      <c r="CU10" s="113" t="e">
        <f t="shared" ref="CU10:DW10" si="5">MIN(CQ11:CQ134)</f>
        <v>#DIV/0!</v>
      </c>
      <c r="CV10" s="277">
        <f t="shared" si="5"/>
        <v>37</v>
      </c>
      <c r="CW10" s="113">
        <f t="shared" si="5"/>
        <v>2.2000000000000002</v>
      </c>
      <c r="CX10" s="540">
        <f t="shared" si="5"/>
        <v>200</v>
      </c>
      <c r="CY10" s="110">
        <f>MIN(CU11:CU134)</f>
        <v>3</v>
      </c>
      <c r="CZ10" s="211"/>
      <c r="DA10" s="110"/>
      <c r="DB10" s="540">
        <f>MIN(CV11:CV134)</f>
        <v>44</v>
      </c>
      <c r="DC10" s="110">
        <f>MIN(CW11:CW134)</f>
        <v>0</v>
      </c>
      <c r="DD10" s="540">
        <f>MIN(CX11:CX134)</f>
        <v>0</v>
      </c>
      <c r="DE10" s="110">
        <f>MIN(CY11:CY134)</f>
        <v>200</v>
      </c>
      <c r="DF10" s="111">
        <f t="shared" si="5"/>
        <v>0</v>
      </c>
      <c r="DG10" s="540">
        <f t="shared" si="5"/>
        <v>0</v>
      </c>
      <c r="DH10" s="110">
        <f t="shared" si="5"/>
        <v>0</v>
      </c>
      <c r="DI10" s="111">
        <f t="shared" si="5"/>
        <v>0</v>
      </c>
      <c r="DJ10" s="540">
        <f t="shared" si="5"/>
        <v>10</v>
      </c>
      <c r="DK10" s="554">
        <f t="shared" si="5"/>
        <v>0</v>
      </c>
      <c r="DL10" s="211"/>
      <c r="DM10" s="112">
        <f>MIN(DH11:DH134)</f>
        <v>2.1</v>
      </c>
      <c r="DN10" s="302"/>
      <c r="DO10" s="112"/>
      <c r="DP10" s="540">
        <f>MIN(DI11:DI134)</f>
        <v>15</v>
      </c>
      <c r="DQ10" s="110">
        <f>MIN(DJ11:DJ134)</f>
        <v>0</v>
      </c>
      <c r="DR10" s="540">
        <f>MIN(DK11:DK134)</f>
        <v>30</v>
      </c>
      <c r="DS10" s="110" t="e">
        <f>MIN(DM11:DM134)</f>
        <v>#DIV/0!</v>
      </c>
      <c r="DT10" s="540">
        <f t="shared" si="5"/>
        <v>0</v>
      </c>
      <c r="DU10" s="110">
        <f t="shared" si="5"/>
        <v>0</v>
      </c>
      <c r="DV10" s="540">
        <f t="shared" si="5"/>
        <v>0</v>
      </c>
      <c r="DW10" s="541">
        <f t="shared" si="5"/>
        <v>0</v>
      </c>
      <c r="DX10" s="218"/>
      <c r="DY10" s="114"/>
      <c r="ED10" s="219"/>
      <c r="EE10" s="114"/>
    </row>
    <row r="11" spans="1:135" s="118" customFormat="1" ht="20.100000000000001" hidden="1" customHeight="1">
      <c r="A11" s="161">
        <v>42248</v>
      </c>
      <c r="B11" s="228"/>
      <c r="C11" s="7"/>
      <c r="D11" s="1"/>
      <c r="E11" s="1"/>
      <c r="F11" s="1"/>
      <c r="G11" s="4"/>
      <c r="H11" s="3"/>
      <c r="I11" s="1"/>
      <c r="J11" s="1"/>
      <c r="K11" s="19"/>
      <c r="L11" s="1"/>
      <c r="M11" s="1"/>
      <c r="N11" s="1"/>
      <c r="O11" s="297"/>
      <c r="P11" s="1"/>
      <c r="Q11" s="22">
        <f t="shared" ref="Q11:Q74" si="6">(P11/100)*(100-K11)</f>
        <v>0</v>
      </c>
      <c r="R11" s="116">
        <f>Q11*2850*I11*60/1000000000</f>
        <v>0</v>
      </c>
      <c r="S11" s="17">
        <f t="shared" ref="S11:S74" si="7">Q11*N11*I11*60/1000000000</f>
        <v>0</v>
      </c>
      <c r="T11" s="3"/>
      <c r="U11" s="1"/>
      <c r="V11" s="1"/>
      <c r="W11" s="22">
        <f>P11*V11</f>
        <v>0</v>
      </c>
      <c r="X11" s="1"/>
      <c r="Y11" s="1"/>
      <c r="Z11" s="1"/>
      <c r="AA11" s="1"/>
      <c r="AB11" s="4"/>
      <c r="AC11" s="7"/>
      <c r="AD11" s="199"/>
      <c r="AE11" s="199"/>
      <c r="AF11" s="199"/>
      <c r="AG11" s="199"/>
      <c r="AH11" s="240">
        <f>SUM(AD11:AG11)</f>
        <v>0</v>
      </c>
      <c r="AI11" s="237"/>
      <c r="AJ11" s="1"/>
      <c r="AK11" s="1"/>
      <c r="AL11" s="1"/>
      <c r="AM11" s="1"/>
      <c r="AN11" s="1"/>
      <c r="AO11" s="1"/>
      <c r="AP11" s="3"/>
      <c r="AQ11" s="7"/>
      <c r="AR11" s="22">
        <f t="shared" ref="AR11:AR34" si="8">AP11-AQ11</f>
        <v>0</v>
      </c>
      <c r="AS11" s="270" t="e">
        <f>AR11/AP11</f>
        <v>#DIV/0!</v>
      </c>
      <c r="AT11" s="1"/>
      <c r="AU11" s="1"/>
      <c r="AV11" s="7"/>
      <c r="AW11" s="1"/>
      <c r="AX11" s="1"/>
      <c r="AY11" s="2"/>
      <c r="AZ11" s="3"/>
      <c r="BA11" s="2"/>
      <c r="BB11" s="3"/>
      <c r="BC11" s="4"/>
      <c r="BD11" s="3"/>
      <c r="BE11" s="1"/>
      <c r="BF11" s="1"/>
      <c r="BG11" s="1"/>
      <c r="BH11" s="4"/>
      <c r="BI11" s="3"/>
      <c r="BJ11" s="7"/>
      <c r="BK11" s="1"/>
      <c r="BL11" s="1"/>
      <c r="BM11" s="2"/>
      <c r="BN11" s="3"/>
      <c r="BO11" s="1"/>
      <c r="BP11" s="2"/>
      <c r="BQ11" s="3"/>
      <c r="BR11" s="1"/>
      <c r="BS11" s="2"/>
      <c r="BT11" s="6"/>
      <c r="BU11" s="278"/>
      <c r="BV11" s="272">
        <f>(((BN11+BQ11)/2)/500)</f>
        <v>0</v>
      </c>
      <c r="BW11" s="272">
        <f>(BI11/780)</f>
        <v>0</v>
      </c>
      <c r="BX11" s="272" t="e">
        <f>BV11/((BV11+BW11))</f>
        <v>#DIV/0!</v>
      </c>
      <c r="BY11" s="272" t="e">
        <f>BW11/((BV11+BW11))</f>
        <v>#DIV/0!</v>
      </c>
      <c r="BZ11" s="3"/>
      <c r="CA11" s="1"/>
      <c r="CB11" s="1"/>
      <c r="CC11" s="4"/>
      <c r="CD11" s="7"/>
      <c r="CE11" s="7"/>
      <c r="CF11" s="1" t="e">
        <f>VLOOKUP(CD11:CD134,$CD$153:$CF$154,3)</f>
        <v>#N/A</v>
      </c>
      <c r="CG11" s="1">
        <f>P11*3.38</f>
        <v>0</v>
      </c>
      <c r="CH11" s="1" t="e">
        <f t="shared" ref="CH11:CH30" si="9">CF11*CI11/100</f>
        <v>#N/A</v>
      </c>
      <c r="CI11" s="1"/>
      <c r="CJ11" s="189" t="e">
        <f>CH11/CG11*1000</f>
        <v>#N/A</v>
      </c>
      <c r="CK11" s="3"/>
      <c r="CL11" s="7"/>
      <c r="CM11" s="1"/>
      <c r="CN11" s="2">
        <v>109</v>
      </c>
      <c r="CO11" s="2">
        <f t="shared" ref="CO11:CO34" si="10">P11*3.38</f>
        <v>0</v>
      </c>
      <c r="CP11" s="2">
        <f t="shared" ref="CP11:CP34" si="11">CN11*CM11/100</f>
        <v>0</v>
      </c>
      <c r="CQ11" s="190" t="e">
        <f t="shared" ref="CQ11:CQ34" si="12">CP11/CO11*1000</f>
        <v>#DIV/0!</v>
      </c>
      <c r="CR11" s="8"/>
      <c r="CS11" s="8"/>
      <c r="CT11" s="8"/>
      <c r="CU11" s="6"/>
      <c r="CV11" s="6"/>
      <c r="CW11" s="6"/>
      <c r="CX11" s="3"/>
      <c r="CY11" s="2"/>
      <c r="CZ11" s="212" t="e">
        <f t="shared" ref="CZ11:CZ74" si="13">CY11/R11</f>
        <v>#DIV/0!</v>
      </c>
      <c r="DA11" s="212" t="e">
        <f t="shared" ref="DA11:DA74" si="14">CY11/S11</f>
        <v>#DIV/0!</v>
      </c>
      <c r="DB11" s="3"/>
      <c r="DC11" s="2"/>
      <c r="DD11" s="3"/>
      <c r="DE11" s="2"/>
      <c r="DF11" s="8"/>
      <c r="DG11" s="3"/>
      <c r="DH11" s="2"/>
      <c r="DI11" s="8"/>
      <c r="DJ11" s="3"/>
      <c r="DK11" s="1"/>
      <c r="DL11" s="212" t="e">
        <f>DK11/R11</f>
        <v>#DIV/0!</v>
      </c>
      <c r="DM11" s="212" t="e">
        <f t="shared" ref="DM11:DM74" si="15">DK11/S11</f>
        <v>#DIV/0!</v>
      </c>
      <c r="DN11" s="303"/>
      <c r="DO11" s="212"/>
      <c r="DP11" s="3"/>
      <c r="DQ11" s="2"/>
      <c r="DR11" s="3"/>
      <c r="DS11" s="2"/>
      <c r="DT11" s="155"/>
      <c r="DU11" s="156"/>
      <c r="DV11" s="155"/>
      <c r="DW11" s="157"/>
      <c r="DX11" s="348">
        <f>BP11+BS11</f>
        <v>0</v>
      </c>
      <c r="DY11" s="349" t="e">
        <f t="shared" ref="DY11:DY74" si="16">DX11/R11</f>
        <v>#DIV/0!</v>
      </c>
      <c r="DZ11" s="240" t="e">
        <f t="shared" ref="DZ11:DZ74" si="17">DX11/S11</f>
        <v>#DIV/0!</v>
      </c>
      <c r="EA11" s="1"/>
      <c r="EB11" s="19" t="e">
        <f t="shared" ref="EB11:EB74" si="18">EA11/R11</f>
        <v>#DIV/0!</v>
      </c>
      <c r="EC11" s="350" t="e">
        <f t="shared" ref="EC11:EC74" si="19">EA11/S11</f>
        <v>#DIV/0!</v>
      </c>
      <c r="ED11" s="4"/>
      <c r="EE11" s="117"/>
    </row>
    <row r="12" spans="1:135" s="118" customFormat="1" ht="20.100000000000001" hidden="1" customHeight="1">
      <c r="A12" s="161">
        <v>42248</v>
      </c>
      <c r="B12" s="228"/>
      <c r="C12" s="7"/>
      <c r="D12" s="1"/>
      <c r="E12" s="1"/>
      <c r="F12" s="1"/>
      <c r="G12" s="4"/>
      <c r="H12" s="3"/>
      <c r="I12" s="1"/>
      <c r="J12" s="1"/>
      <c r="K12" s="19"/>
      <c r="L12" s="1"/>
      <c r="M12" s="1"/>
      <c r="N12" s="1"/>
      <c r="O12" s="297"/>
      <c r="P12" s="1"/>
      <c r="Q12" s="22">
        <f t="shared" si="6"/>
        <v>0</v>
      </c>
      <c r="R12" s="116">
        <f t="shared" ref="R12:R75" si="20">Q12*2850*I12*60/1000000000</f>
        <v>0</v>
      </c>
      <c r="S12" s="17">
        <f t="shared" si="7"/>
        <v>0</v>
      </c>
      <c r="T12" s="3"/>
      <c r="U12" s="1"/>
      <c r="V12" s="1"/>
      <c r="W12" s="22">
        <f t="shared" ref="W12:W75" si="21">P12*V12</f>
        <v>0</v>
      </c>
      <c r="X12" s="1"/>
      <c r="Y12" s="1"/>
      <c r="Z12" s="1"/>
      <c r="AA12" s="1"/>
      <c r="AB12" s="4"/>
      <c r="AC12" s="7"/>
      <c r="AD12" s="199"/>
      <c r="AE12" s="199"/>
      <c r="AF12" s="199"/>
      <c r="AG12" s="199"/>
      <c r="AH12" s="240">
        <f>SUM(AD12:AG12)</f>
        <v>0</v>
      </c>
      <c r="AI12" s="238" t="e">
        <f>(ABS(AH12)-ABS(AH11))/ABS(AH12)</f>
        <v>#DIV/0!</v>
      </c>
      <c r="AJ12" s="1"/>
      <c r="AK12" s="1"/>
      <c r="AL12" s="1"/>
      <c r="AM12" s="1"/>
      <c r="AN12" s="1"/>
      <c r="AO12" s="1"/>
      <c r="AP12" s="3"/>
      <c r="AQ12" s="7"/>
      <c r="AR12" s="22">
        <f t="shared" si="8"/>
        <v>0</v>
      </c>
      <c r="AS12" s="270" t="e">
        <f t="shared" ref="AS12:AS75" si="22">AR12/AP12</f>
        <v>#DIV/0!</v>
      </c>
      <c r="AT12" s="1"/>
      <c r="AU12" s="1"/>
      <c r="AV12" s="7"/>
      <c r="AW12" s="1"/>
      <c r="AX12" s="1"/>
      <c r="AY12" s="2"/>
      <c r="AZ12" s="3"/>
      <c r="BA12" s="2"/>
      <c r="BB12" s="3"/>
      <c r="BC12" s="4"/>
      <c r="BD12" s="3"/>
      <c r="BE12" s="1"/>
      <c r="BF12" s="1"/>
      <c r="BG12" s="1"/>
      <c r="BH12" s="4"/>
      <c r="BI12" s="3"/>
      <c r="BJ12" s="7"/>
      <c r="BK12" s="1"/>
      <c r="BL12" s="1"/>
      <c r="BM12" s="2"/>
      <c r="BN12" s="3"/>
      <c r="BO12" s="1"/>
      <c r="BP12" s="2"/>
      <c r="BQ12" s="3"/>
      <c r="BR12" s="1"/>
      <c r="BS12" s="2"/>
      <c r="BT12" s="6"/>
      <c r="BU12" s="278"/>
      <c r="BV12" s="272">
        <f t="shared" ref="BV12:BV75" si="23">(((BN12+BQ12)/2)/500)</f>
        <v>0</v>
      </c>
      <c r="BW12" s="272">
        <f t="shared" ref="BW12:BW75" si="24">(BI12/780)</f>
        <v>0</v>
      </c>
      <c r="BX12" s="282" t="e">
        <f t="shared" ref="BX12:BX75" si="25">BV12/((BV12+BW12))</f>
        <v>#DIV/0!</v>
      </c>
      <c r="BY12" s="282" t="e">
        <f t="shared" ref="BY12:BY75" si="26">BW12/((BV12+BW12))</f>
        <v>#DIV/0!</v>
      </c>
      <c r="BZ12" s="3"/>
      <c r="CA12" s="1"/>
      <c r="CB12" s="1"/>
      <c r="CC12" s="4"/>
      <c r="CD12" s="7"/>
      <c r="CE12" s="7"/>
      <c r="CF12" s="1" t="e">
        <f t="shared" ref="CF12:CF75" si="27">VLOOKUP(CD12:CD135,$CD$153:$CF$154,3)</f>
        <v>#N/A</v>
      </c>
      <c r="CG12" s="1">
        <f t="shared" ref="CG12:CG75" si="28">P12*3.38</f>
        <v>0</v>
      </c>
      <c r="CH12" s="1" t="e">
        <f t="shared" si="9"/>
        <v>#N/A</v>
      </c>
      <c r="CI12" s="1"/>
      <c r="CJ12" s="189" t="e">
        <f t="shared" ref="CJ12:CJ75" si="29">CH12/CG12*1000</f>
        <v>#N/A</v>
      </c>
      <c r="CK12" s="3"/>
      <c r="CL12" s="7"/>
      <c r="CM12" s="1"/>
      <c r="CN12" s="2">
        <v>109</v>
      </c>
      <c r="CO12" s="2">
        <f t="shared" si="10"/>
        <v>0</v>
      </c>
      <c r="CP12" s="2">
        <f t="shared" si="11"/>
        <v>0</v>
      </c>
      <c r="CQ12" s="190" t="e">
        <f t="shared" si="12"/>
        <v>#DIV/0!</v>
      </c>
      <c r="CR12" s="8"/>
      <c r="CS12" s="8"/>
      <c r="CT12" s="8"/>
      <c r="CU12" s="6"/>
      <c r="CV12" s="6"/>
      <c r="CW12" s="6"/>
      <c r="CX12" s="3"/>
      <c r="CY12" s="2"/>
      <c r="CZ12" s="212" t="e">
        <f t="shared" si="13"/>
        <v>#DIV/0!</v>
      </c>
      <c r="DA12" s="212" t="e">
        <f t="shared" si="14"/>
        <v>#DIV/0!</v>
      </c>
      <c r="DB12" s="3"/>
      <c r="DC12" s="2"/>
      <c r="DD12" s="3"/>
      <c r="DE12" s="2"/>
      <c r="DF12" s="8"/>
      <c r="DG12" s="3"/>
      <c r="DH12" s="2"/>
      <c r="DI12" s="8"/>
      <c r="DJ12" s="3"/>
      <c r="DK12" s="1"/>
      <c r="DL12" s="212" t="e">
        <f t="shared" ref="DL12:DL75" si="30">DK12/R12</f>
        <v>#DIV/0!</v>
      </c>
      <c r="DM12" s="212" t="e">
        <f t="shared" si="15"/>
        <v>#DIV/0!</v>
      </c>
      <c r="DN12" s="303"/>
      <c r="DO12" s="212"/>
      <c r="DP12" s="3"/>
      <c r="DQ12" s="2"/>
      <c r="DR12" s="3"/>
      <c r="DS12" s="2"/>
      <c r="DT12" s="155"/>
      <c r="DU12" s="156"/>
      <c r="DV12" s="155"/>
      <c r="DW12" s="157"/>
      <c r="DX12" s="348">
        <f t="shared" ref="DX12:DX75" si="31">BP12+BS12</f>
        <v>0</v>
      </c>
      <c r="DY12" s="349" t="e">
        <f t="shared" si="16"/>
        <v>#DIV/0!</v>
      </c>
      <c r="DZ12" s="240" t="e">
        <f t="shared" si="17"/>
        <v>#DIV/0!</v>
      </c>
      <c r="EA12" s="1"/>
      <c r="EB12" s="19" t="e">
        <f t="shared" si="18"/>
        <v>#DIV/0!</v>
      </c>
      <c r="EC12" s="350" t="e">
        <f t="shared" si="19"/>
        <v>#DIV/0!</v>
      </c>
      <c r="ED12" s="4"/>
      <c r="EE12" s="117"/>
    </row>
    <row r="13" spans="1:135" s="121" customFormat="1" ht="20.100000000000001" hidden="1" customHeight="1">
      <c r="A13" s="162">
        <v>42248</v>
      </c>
      <c r="B13" s="229"/>
      <c r="C13" s="15"/>
      <c r="D13" s="9"/>
      <c r="E13" s="9"/>
      <c r="F13" s="9"/>
      <c r="G13" s="12"/>
      <c r="H13" s="11"/>
      <c r="I13" s="9"/>
      <c r="J13" s="9"/>
      <c r="K13" s="20"/>
      <c r="L13" s="9"/>
      <c r="M13" s="9"/>
      <c r="N13" s="9"/>
      <c r="O13" s="298"/>
      <c r="P13" s="9"/>
      <c r="Q13" s="24">
        <f t="shared" si="6"/>
        <v>0</v>
      </c>
      <c r="R13" s="119">
        <f t="shared" si="20"/>
        <v>0</v>
      </c>
      <c r="S13" s="18">
        <f t="shared" si="7"/>
        <v>0</v>
      </c>
      <c r="T13" s="11"/>
      <c r="U13" s="9"/>
      <c r="V13" s="9"/>
      <c r="W13" s="24">
        <f t="shared" si="21"/>
        <v>0</v>
      </c>
      <c r="X13" s="9"/>
      <c r="Y13" s="9"/>
      <c r="Z13" s="9"/>
      <c r="AA13" s="9"/>
      <c r="AB13" s="12"/>
      <c r="AC13" s="15"/>
      <c r="AD13" s="200"/>
      <c r="AE13" s="200"/>
      <c r="AF13" s="200"/>
      <c r="AG13" s="200"/>
      <c r="AH13" s="241">
        <f t="shared" ref="AH13:AH76" si="32">SUM(AD13:AG13)</f>
        <v>0</v>
      </c>
      <c r="AI13" s="239" t="e">
        <f t="shared" ref="AI13:AI76" si="33">(ABS(AH13)-ABS(AH12))/ABS(AH13)</f>
        <v>#DIV/0!</v>
      </c>
      <c r="AJ13" s="9"/>
      <c r="AK13" s="9"/>
      <c r="AL13" s="9"/>
      <c r="AM13" s="9"/>
      <c r="AN13" s="9"/>
      <c r="AO13" s="9"/>
      <c r="AP13" s="11"/>
      <c r="AQ13" s="15"/>
      <c r="AR13" s="24">
        <f t="shared" si="8"/>
        <v>0</v>
      </c>
      <c r="AS13" s="271" t="e">
        <f t="shared" si="22"/>
        <v>#DIV/0!</v>
      </c>
      <c r="AT13" s="9"/>
      <c r="AU13" s="9"/>
      <c r="AV13" s="15"/>
      <c r="AW13" s="9"/>
      <c r="AX13" s="9"/>
      <c r="AY13" s="10"/>
      <c r="AZ13" s="11"/>
      <c r="BA13" s="10"/>
      <c r="BB13" s="11"/>
      <c r="BC13" s="12"/>
      <c r="BD13" s="11"/>
      <c r="BE13" s="9"/>
      <c r="BF13" s="9"/>
      <c r="BG13" s="9"/>
      <c r="BH13" s="12"/>
      <c r="BI13" s="11"/>
      <c r="BJ13" s="15"/>
      <c r="BK13" s="9"/>
      <c r="BL13" s="9"/>
      <c r="BM13" s="10"/>
      <c r="BN13" s="11"/>
      <c r="BO13" s="9"/>
      <c r="BP13" s="10"/>
      <c r="BQ13" s="11"/>
      <c r="BR13" s="9"/>
      <c r="BS13" s="10"/>
      <c r="BT13" s="14"/>
      <c r="BU13" s="279"/>
      <c r="BV13" s="273">
        <f t="shared" si="23"/>
        <v>0</v>
      </c>
      <c r="BW13" s="273">
        <f t="shared" si="24"/>
        <v>0</v>
      </c>
      <c r="BX13" s="283" t="e">
        <f t="shared" si="25"/>
        <v>#DIV/0!</v>
      </c>
      <c r="BY13" s="283" t="e">
        <f t="shared" si="26"/>
        <v>#DIV/0!</v>
      </c>
      <c r="BZ13" s="11"/>
      <c r="CA13" s="9"/>
      <c r="CB13" s="9"/>
      <c r="CC13" s="12"/>
      <c r="CD13" s="15"/>
      <c r="CE13" s="15"/>
      <c r="CF13" s="9" t="e">
        <f t="shared" si="27"/>
        <v>#N/A</v>
      </c>
      <c r="CG13" s="9">
        <f t="shared" si="28"/>
        <v>0</v>
      </c>
      <c r="CH13" s="9" t="e">
        <f t="shared" si="9"/>
        <v>#N/A</v>
      </c>
      <c r="CI13" s="9"/>
      <c r="CJ13" s="296" t="e">
        <f t="shared" si="29"/>
        <v>#N/A</v>
      </c>
      <c r="CK13" s="11"/>
      <c r="CL13" s="15"/>
      <c r="CM13" s="9"/>
      <c r="CN13" s="10">
        <v>109</v>
      </c>
      <c r="CO13" s="10">
        <f t="shared" si="10"/>
        <v>0</v>
      </c>
      <c r="CP13" s="10">
        <f t="shared" si="11"/>
        <v>0</v>
      </c>
      <c r="CQ13" s="191" t="e">
        <f t="shared" si="12"/>
        <v>#DIV/0!</v>
      </c>
      <c r="CR13" s="16"/>
      <c r="CS13" s="16"/>
      <c r="CT13" s="16"/>
      <c r="CU13" s="14"/>
      <c r="CV13" s="14"/>
      <c r="CW13" s="14"/>
      <c r="CX13" s="11"/>
      <c r="CY13" s="10"/>
      <c r="CZ13" s="213" t="e">
        <f t="shared" si="13"/>
        <v>#DIV/0!</v>
      </c>
      <c r="DA13" s="213" t="e">
        <f t="shared" si="14"/>
        <v>#DIV/0!</v>
      </c>
      <c r="DB13" s="11"/>
      <c r="DC13" s="10"/>
      <c r="DD13" s="11"/>
      <c r="DE13" s="10"/>
      <c r="DF13" s="16"/>
      <c r="DG13" s="11"/>
      <c r="DH13" s="10"/>
      <c r="DI13" s="16"/>
      <c r="DJ13" s="11"/>
      <c r="DK13" s="9"/>
      <c r="DL13" s="213" t="e">
        <f t="shared" si="30"/>
        <v>#DIV/0!</v>
      </c>
      <c r="DM13" s="213" t="e">
        <f t="shared" si="15"/>
        <v>#DIV/0!</v>
      </c>
      <c r="DN13" s="304"/>
      <c r="DO13" s="213"/>
      <c r="DP13" s="11"/>
      <c r="DQ13" s="10"/>
      <c r="DR13" s="11"/>
      <c r="DS13" s="10"/>
      <c r="DT13" s="158"/>
      <c r="DU13" s="159"/>
      <c r="DV13" s="158"/>
      <c r="DW13" s="160"/>
      <c r="DX13" s="351">
        <f t="shared" si="31"/>
        <v>0</v>
      </c>
      <c r="DY13" s="352" t="e">
        <f t="shared" si="16"/>
        <v>#DIV/0!</v>
      </c>
      <c r="DZ13" s="241" t="e">
        <f t="shared" si="17"/>
        <v>#DIV/0!</v>
      </c>
      <c r="EA13" s="9"/>
      <c r="EB13" s="20" t="e">
        <f t="shared" si="18"/>
        <v>#DIV/0!</v>
      </c>
      <c r="EC13" s="353" t="e">
        <f t="shared" si="19"/>
        <v>#DIV/0!</v>
      </c>
      <c r="ED13" s="12"/>
      <c r="EE13" s="120"/>
    </row>
    <row r="14" spans="1:135" s="121" customFormat="1" ht="20.100000000000001" hidden="1" customHeight="1">
      <c r="A14" s="162">
        <v>42248</v>
      </c>
      <c r="B14" s="229"/>
      <c r="C14" s="15"/>
      <c r="D14" s="9"/>
      <c r="E14" s="9"/>
      <c r="F14" s="9"/>
      <c r="G14" s="12"/>
      <c r="H14" s="11"/>
      <c r="I14" s="9"/>
      <c r="J14" s="9"/>
      <c r="K14" s="20"/>
      <c r="L14" s="9"/>
      <c r="M14" s="9"/>
      <c r="N14" s="9"/>
      <c r="O14" s="298"/>
      <c r="P14" s="9"/>
      <c r="Q14" s="24">
        <f t="shared" si="6"/>
        <v>0</v>
      </c>
      <c r="R14" s="119">
        <f t="shared" si="20"/>
        <v>0</v>
      </c>
      <c r="S14" s="18">
        <f t="shared" si="7"/>
        <v>0</v>
      </c>
      <c r="T14" s="11"/>
      <c r="U14" s="9"/>
      <c r="V14" s="9"/>
      <c r="W14" s="24">
        <f t="shared" si="21"/>
        <v>0</v>
      </c>
      <c r="X14" s="9"/>
      <c r="Y14" s="9"/>
      <c r="Z14" s="9"/>
      <c r="AA14" s="9"/>
      <c r="AB14" s="12"/>
      <c r="AC14" s="15"/>
      <c r="AD14" s="200"/>
      <c r="AE14" s="200"/>
      <c r="AF14" s="200"/>
      <c r="AG14" s="200"/>
      <c r="AH14" s="241">
        <f t="shared" si="32"/>
        <v>0</v>
      </c>
      <c r="AI14" s="239" t="e">
        <f t="shared" si="33"/>
        <v>#DIV/0!</v>
      </c>
      <c r="AJ14" s="9"/>
      <c r="AK14" s="9"/>
      <c r="AL14" s="9"/>
      <c r="AM14" s="9"/>
      <c r="AN14" s="9"/>
      <c r="AO14" s="9"/>
      <c r="AP14" s="11"/>
      <c r="AQ14" s="15"/>
      <c r="AR14" s="24">
        <f t="shared" si="8"/>
        <v>0</v>
      </c>
      <c r="AS14" s="271" t="e">
        <f t="shared" si="22"/>
        <v>#DIV/0!</v>
      </c>
      <c r="AT14" s="9"/>
      <c r="AU14" s="9"/>
      <c r="AV14" s="15"/>
      <c r="AW14" s="9"/>
      <c r="AX14" s="9"/>
      <c r="AY14" s="10"/>
      <c r="AZ14" s="11"/>
      <c r="BA14" s="10"/>
      <c r="BB14" s="11"/>
      <c r="BC14" s="12"/>
      <c r="BD14" s="11"/>
      <c r="BE14" s="9"/>
      <c r="BF14" s="9"/>
      <c r="BG14" s="9"/>
      <c r="BH14" s="12"/>
      <c r="BI14" s="11"/>
      <c r="BJ14" s="15"/>
      <c r="BK14" s="9"/>
      <c r="BL14" s="9"/>
      <c r="BM14" s="10"/>
      <c r="BN14" s="11"/>
      <c r="BO14" s="9"/>
      <c r="BP14" s="10"/>
      <c r="BQ14" s="11"/>
      <c r="BR14" s="9"/>
      <c r="BS14" s="10"/>
      <c r="BT14" s="14"/>
      <c r="BU14" s="279"/>
      <c r="BV14" s="273">
        <f t="shared" si="23"/>
        <v>0</v>
      </c>
      <c r="BW14" s="273">
        <f t="shared" si="24"/>
        <v>0</v>
      </c>
      <c r="BX14" s="283" t="e">
        <f t="shared" si="25"/>
        <v>#DIV/0!</v>
      </c>
      <c r="BY14" s="283" t="e">
        <f t="shared" si="26"/>
        <v>#DIV/0!</v>
      </c>
      <c r="BZ14" s="11"/>
      <c r="CA14" s="9"/>
      <c r="CB14" s="9"/>
      <c r="CC14" s="12"/>
      <c r="CD14" s="15"/>
      <c r="CE14" s="15"/>
      <c r="CF14" s="9" t="e">
        <f t="shared" si="27"/>
        <v>#N/A</v>
      </c>
      <c r="CG14" s="9">
        <f t="shared" si="28"/>
        <v>0</v>
      </c>
      <c r="CH14" s="9" t="e">
        <f t="shared" si="9"/>
        <v>#N/A</v>
      </c>
      <c r="CI14" s="9"/>
      <c r="CJ14" s="296" t="e">
        <f t="shared" si="29"/>
        <v>#N/A</v>
      </c>
      <c r="CK14" s="11"/>
      <c r="CL14" s="15"/>
      <c r="CM14" s="9"/>
      <c r="CN14" s="10">
        <v>109</v>
      </c>
      <c r="CO14" s="10">
        <f t="shared" si="10"/>
        <v>0</v>
      </c>
      <c r="CP14" s="10">
        <f t="shared" si="11"/>
        <v>0</v>
      </c>
      <c r="CQ14" s="191" t="e">
        <f t="shared" si="12"/>
        <v>#DIV/0!</v>
      </c>
      <c r="CR14" s="16"/>
      <c r="CS14" s="16"/>
      <c r="CT14" s="16"/>
      <c r="CU14" s="14"/>
      <c r="CV14" s="14"/>
      <c r="CW14" s="14"/>
      <c r="CX14" s="11"/>
      <c r="CY14" s="10"/>
      <c r="CZ14" s="213" t="e">
        <f t="shared" si="13"/>
        <v>#DIV/0!</v>
      </c>
      <c r="DA14" s="213" t="e">
        <f t="shared" si="14"/>
        <v>#DIV/0!</v>
      </c>
      <c r="DB14" s="11"/>
      <c r="DC14" s="10"/>
      <c r="DD14" s="11"/>
      <c r="DE14" s="10"/>
      <c r="DF14" s="16"/>
      <c r="DG14" s="11"/>
      <c r="DH14" s="10"/>
      <c r="DI14" s="16"/>
      <c r="DJ14" s="11"/>
      <c r="DK14" s="9"/>
      <c r="DL14" s="213" t="e">
        <f t="shared" si="30"/>
        <v>#DIV/0!</v>
      </c>
      <c r="DM14" s="213" t="e">
        <f t="shared" si="15"/>
        <v>#DIV/0!</v>
      </c>
      <c r="DN14" s="304"/>
      <c r="DO14" s="213"/>
      <c r="DP14" s="11"/>
      <c r="DQ14" s="10"/>
      <c r="DR14" s="11"/>
      <c r="DS14" s="10"/>
      <c r="DT14" s="158"/>
      <c r="DU14" s="159"/>
      <c r="DV14" s="158"/>
      <c r="DW14" s="160"/>
      <c r="DX14" s="351">
        <f t="shared" si="31"/>
        <v>0</v>
      </c>
      <c r="DY14" s="352" t="e">
        <f t="shared" si="16"/>
        <v>#DIV/0!</v>
      </c>
      <c r="DZ14" s="241" t="e">
        <f t="shared" si="17"/>
        <v>#DIV/0!</v>
      </c>
      <c r="EA14" s="9"/>
      <c r="EB14" s="20" t="e">
        <f t="shared" si="18"/>
        <v>#DIV/0!</v>
      </c>
      <c r="EC14" s="353" t="e">
        <f t="shared" si="19"/>
        <v>#DIV/0!</v>
      </c>
      <c r="ED14" s="12"/>
      <c r="EE14" s="120"/>
    </row>
    <row r="15" spans="1:135" s="118" customFormat="1" ht="20.100000000000001" hidden="1" customHeight="1">
      <c r="A15" s="161">
        <v>42249</v>
      </c>
      <c r="B15" s="228"/>
      <c r="C15" s="7"/>
      <c r="D15" s="1"/>
      <c r="E15" s="1"/>
      <c r="F15" s="1"/>
      <c r="G15" s="4"/>
      <c r="H15" s="3"/>
      <c r="I15" s="1"/>
      <c r="J15" s="1"/>
      <c r="K15" s="19"/>
      <c r="L15" s="1"/>
      <c r="M15" s="1"/>
      <c r="N15" s="1"/>
      <c r="O15" s="297"/>
      <c r="P15" s="1"/>
      <c r="Q15" s="22">
        <f t="shared" si="6"/>
        <v>0</v>
      </c>
      <c r="R15" s="116">
        <f t="shared" si="20"/>
        <v>0</v>
      </c>
      <c r="S15" s="17">
        <f t="shared" si="7"/>
        <v>0</v>
      </c>
      <c r="T15" s="3"/>
      <c r="U15" s="1"/>
      <c r="V15" s="1"/>
      <c r="W15" s="22">
        <f t="shared" si="21"/>
        <v>0</v>
      </c>
      <c r="X15" s="1"/>
      <c r="Y15" s="1"/>
      <c r="Z15" s="1"/>
      <c r="AA15" s="1"/>
      <c r="AB15" s="4"/>
      <c r="AC15" s="7"/>
      <c r="AD15" s="199"/>
      <c r="AE15" s="199"/>
      <c r="AF15" s="199"/>
      <c r="AG15" s="199"/>
      <c r="AH15" s="240">
        <f t="shared" si="32"/>
        <v>0</v>
      </c>
      <c r="AI15" s="237" t="e">
        <f t="shared" si="33"/>
        <v>#DIV/0!</v>
      </c>
      <c r="AJ15" s="1"/>
      <c r="AK15" s="1"/>
      <c r="AL15" s="1"/>
      <c r="AM15" s="1"/>
      <c r="AN15" s="1"/>
      <c r="AO15" s="1"/>
      <c r="AP15" s="3"/>
      <c r="AQ15" s="7"/>
      <c r="AR15" s="22">
        <f t="shared" si="8"/>
        <v>0</v>
      </c>
      <c r="AS15" s="270" t="e">
        <f t="shared" si="22"/>
        <v>#DIV/0!</v>
      </c>
      <c r="AT15" s="1"/>
      <c r="AU15" s="1"/>
      <c r="AV15" s="7"/>
      <c r="AW15" s="1"/>
      <c r="AX15" s="1"/>
      <c r="AY15" s="2"/>
      <c r="AZ15" s="3"/>
      <c r="BA15" s="2"/>
      <c r="BB15" s="3"/>
      <c r="BC15" s="4"/>
      <c r="BD15" s="3"/>
      <c r="BE15" s="1"/>
      <c r="BF15" s="1"/>
      <c r="BG15" s="1"/>
      <c r="BH15" s="4"/>
      <c r="BI15" s="3"/>
      <c r="BJ15" s="7"/>
      <c r="BK15" s="1"/>
      <c r="BL15" s="1"/>
      <c r="BM15" s="2"/>
      <c r="BN15" s="3"/>
      <c r="BO15" s="1"/>
      <c r="BP15" s="2"/>
      <c r="BQ15" s="3"/>
      <c r="BR15" s="1"/>
      <c r="BS15" s="2"/>
      <c r="BT15" s="6"/>
      <c r="BU15" s="278"/>
      <c r="BV15" s="272">
        <f t="shared" si="23"/>
        <v>0</v>
      </c>
      <c r="BW15" s="272">
        <f t="shared" si="24"/>
        <v>0</v>
      </c>
      <c r="BX15" s="282" t="e">
        <f t="shared" si="25"/>
        <v>#DIV/0!</v>
      </c>
      <c r="BY15" s="282" t="e">
        <f t="shared" si="26"/>
        <v>#DIV/0!</v>
      </c>
      <c r="BZ15" s="3"/>
      <c r="CA15" s="1"/>
      <c r="CB15" s="1"/>
      <c r="CC15" s="4"/>
      <c r="CD15" s="7"/>
      <c r="CE15" s="7"/>
      <c r="CF15" s="1" t="e">
        <f t="shared" si="27"/>
        <v>#N/A</v>
      </c>
      <c r="CG15" s="1">
        <f t="shared" si="28"/>
        <v>0</v>
      </c>
      <c r="CH15" s="1" t="e">
        <f t="shared" si="9"/>
        <v>#N/A</v>
      </c>
      <c r="CI15" s="1"/>
      <c r="CJ15" s="189" t="e">
        <f t="shared" si="29"/>
        <v>#N/A</v>
      </c>
      <c r="CK15" s="3"/>
      <c r="CL15" s="7"/>
      <c r="CM15" s="1"/>
      <c r="CN15" s="2">
        <v>109</v>
      </c>
      <c r="CO15" s="2">
        <f t="shared" si="10"/>
        <v>0</v>
      </c>
      <c r="CP15" s="2">
        <f t="shared" si="11"/>
        <v>0</v>
      </c>
      <c r="CQ15" s="190" t="e">
        <f t="shared" si="12"/>
        <v>#DIV/0!</v>
      </c>
      <c r="CR15" s="8"/>
      <c r="CS15" s="8"/>
      <c r="CT15" s="8"/>
      <c r="CU15" s="6"/>
      <c r="CV15" s="6"/>
      <c r="CW15" s="6"/>
      <c r="CX15" s="3"/>
      <c r="CY15" s="2"/>
      <c r="CZ15" s="212" t="e">
        <f t="shared" si="13"/>
        <v>#DIV/0!</v>
      </c>
      <c r="DA15" s="212" t="e">
        <f t="shared" si="14"/>
        <v>#DIV/0!</v>
      </c>
      <c r="DB15" s="3"/>
      <c r="DC15" s="2"/>
      <c r="DD15" s="3"/>
      <c r="DE15" s="2"/>
      <c r="DF15" s="8"/>
      <c r="DG15" s="3"/>
      <c r="DH15" s="2"/>
      <c r="DI15" s="8"/>
      <c r="DJ15" s="3"/>
      <c r="DK15" s="1"/>
      <c r="DL15" s="212" t="e">
        <f t="shared" si="30"/>
        <v>#DIV/0!</v>
      </c>
      <c r="DM15" s="212" t="e">
        <f t="shared" si="15"/>
        <v>#DIV/0!</v>
      </c>
      <c r="DN15" s="303"/>
      <c r="DO15" s="212"/>
      <c r="DP15" s="3"/>
      <c r="DQ15" s="2"/>
      <c r="DR15" s="3"/>
      <c r="DS15" s="2"/>
      <c r="DT15" s="155"/>
      <c r="DU15" s="156"/>
      <c r="DV15" s="155"/>
      <c r="DW15" s="157"/>
      <c r="DX15" s="348">
        <f t="shared" si="31"/>
        <v>0</v>
      </c>
      <c r="DY15" s="349" t="e">
        <f t="shared" si="16"/>
        <v>#DIV/0!</v>
      </c>
      <c r="DZ15" s="240" t="e">
        <f t="shared" si="17"/>
        <v>#DIV/0!</v>
      </c>
      <c r="EA15" s="1"/>
      <c r="EB15" s="19" t="e">
        <f>EA15/R15</f>
        <v>#DIV/0!</v>
      </c>
      <c r="EC15" s="350" t="e">
        <f t="shared" si="19"/>
        <v>#DIV/0!</v>
      </c>
      <c r="ED15" s="4"/>
      <c r="EE15" s="117"/>
    </row>
    <row r="16" spans="1:135" s="118" customFormat="1" ht="20.100000000000001" hidden="1" customHeight="1">
      <c r="A16" s="161">
        <v>42249</v>
      </c>
      <c r="B16" s="228"/>
      <c r="C16" s="7"/>
      <c r="D16" s="1"/>
      <c r="E16" s="1"/>
      <c r="F16" s="1"/>
      <c r="G16" s="4"/>
      <c r="H16" s="3"/>
      <c r="I16" s="1"/>
      <c r="J16" s="1"/>
      <c r="K16" s="19"/>
      <c r="L16" s="1"/>
      <c r="M16" s="1"/>
      <c r="N16" s="1"/>
      <c r="O16" s="297"/>
      <c r="P16" s="1"/>
      <c r="Q16" s="22">
        <f t="shared" si="6"/>
        <v>0</v>
      </c>
      <c r="R16" s="116">
        <f t="shared" si="20"/>
        <v>0</v>
      </c>
      <c r="S16" s="17">
        <f t="shared" si="7"/>
        <v>0</v>
      </c>
      <c r="T16" s="3"/>
      <c r="U16" s="1"/>
      <c r="V16" s="1"/>
      <c r="W16" s="22">
        <f t="shared" si="21"/>
        <v>0</v>
      </c>
      <c r="X16" s="1"/>
      <c r="Y16" s="1"/>
      <c r="Z16" s="1"/>
      <c r="AA16" s="1"/>
      <c r="AB16" s="4"/>
      <c r="AC16" s="7"/>
      <c r="AD16" s="199"/>
      <c r="AE16" s="199"/>
      <c r="AF16" s="199"/>
      <c r="AG16" s="199"/>
      <c r="AH16" s="240">
        <f t="shared" si="32"/>
        <v>0</v>
      </c>
      <c r="AI16" s="237" t="e">
        <f t="shared" si="33"/>
        <v>#DIV/0!</v>
      </c>
      <c r="AJ16" s="1"/>
      <c r="AK16" s="1"/>
      <c r="AL16" s="1"/>
      <c r="AM16" s="1"/>
      <c r="AN16" s="1"/>
      <c r="AO16" s="1"/>
      <c r="AP16" s="3"/>
      <c r="AQ16" s="7"/>
      <c r="AR16" s="22">
        <f t="shared" si="8"/>
        <v>0</v>
      </c>
      <c r="AS16" s="270" t="e">
        <f t="shared" si="22"/>
        <v>#DIV/0!</v>
      </c>
      <c r="AT16" s="1"/>
      <c r="AU16" s="1"/>
      <c r="AV16" s="7"/>
      <c r="AW16" s="1"/>
      <c r="AX16" s="1"/>
      <c r="AY16" s="2"/>
      <c r="AZ16" s="3"/>
      <c r="BA16" s="2"/>
      <c r="BB16" s="3"/>
      <c r="BC16" s="4"/>
      <c r="BD16" s="3"/>
      <c r="BE16" s="1"/>
      <c r="BF16" s="1"/>
      <c r="BG16" s="1"/>
      <c r="BH16" s="4"/>
      <c r="BI16" s="3"/>
      <c r="BJ16" s="7"/>
      <c r="BK16" s="1"/>
      <c r="BL16" s="1"/>
      <c r="BM16" s="2"/>
      <c r="BN16" s="3"/>
      <c r="BO16" s="1"/>
      <c r="BP16" s="2"/>
      <c r="BQ16" s="3"/>
      <c r="BR16" s="1"/>
      <c r="BS16" s="2"/>
      <c r="BT16" s="6"/>
      <c r="BU16" s="278"/>
      <c r="BV16" s="272">
        <f t="shared" si="23"/>
        <v>0</v>
      </c>
      <c r="BW16" s="272">
        <f t="shared" si="24"/>
        <v>0</v>
      </c>
      <c r="BX16" s="282" t="e">
        <f t="shared" si="25"/>
        <v>#DIV/0!</v>
      </c>
      <c r="BY16" s="282" t="e">
        <f t="shared" si="26"/>
        <v>#DIV/0!</v>
      </c>
      <c r="BZ16" s="3"/>
      <c r="CA16" s="1"/>
      <c r="CB16" s="1"/>
      <c r="CC16" s="4"/>
      <c r="CD16" s="7"/>
      <c r="CE16" s="7"/>
      <c r="CF16" s="1" t="e">
        <f t="shared" si="27"/>
        <v>#N/A</v>
      </c>
      <c r="CG16" s="1">
        <f t="shared" si="28"/>
        <v>0</v>
      </c>
      <c r="CH16" s="1" t="e">
        <f t="shared" si="9"/>
        <v>#N/A</v>
      </c>
      <c r="CI16" s="1"/>
      <c r="CJ16" s="189" t="e">
        <f t="shared" si="29"/>
        <v>#N/A</v>
      </c>
      <c r="CK16" s="3"/>
      <c r="CL16" s="7"/>
      <c r="CM16" s="1"/>
      <c r="CN16" s="2">
        <v>109</v>
      </c>
      <c r="CO16" s="2">
        <f t="shared" si="10"/>
        <v>0</v>
      </c>
      <c r="CP16" s="2">
        <f t="shared" si="11"/>
        <v>0</v>
      </c>
      <c r="CQ16" s="190" t="e">
        <f t="shared" si="12"/>
        <v>#DIV/0!</v>
      </c>
      <c r="CR16" s="8"/>
      <c r="CS16" s="8"/>
      <c r="CT16" s="8"/>
      <c r="CU16" s="6"/>
      <c r="CV16" s="6"/>
      <c r="CW16" s="6"/>
      <c r="CX16" s="3"/>
      <c r="CY16" s="2"/>
      <c r="CZ16" s="212" t="e">
        <f t="shared" si="13"/>
        <v>#DIV/0!</v>
      </c>
      <c r="DA16" s="212" t="e">
        <f t="shared" si="14"/>
        <v>#DIV/0!</v>
      </c>
      <c r="DB16" s="3"/>
      <c r="DC16" s="2"/>
      <c r="DD16" s="3"/>
      <c r="DE16" s="2"/>
      <c r="DF16" s="8"/>
      <c r="DG16" s="3"/>
      <c r="DH16" s="2"/>
      <c r="DI16" s="8"/>
      <c r="DJ16" s="3"/>
      <c r="DK16" s="1"/>
      <c r="DL16" s="212" t="e">
        <f t="shared" si="30"/>
        <v>#DIV/0!</v>
      </c>
      <c r="DM16" s="212" t="e">
        <f t="shared" si="15"/>
        <v>#DIV/0!</v>
      </c>
      <c r="DN16" s="303"/>
      <c r="DO16" s="212"/>
      <c r="DP16" s="3"/>
      <c r="DQ16" s="2"/>
      <c r="DR16" s="3"/>
      <c r="DS16" s="2"/>
      <c r="DT16" s="155"/>
      <c r="DU16" s="156"/>
      <c r="DV16" s="155"/>
      <c r="DW16" s="157"/>
      <c r="DX16" s="348">
        <f t="shared" si="31"/>
        <v>0</v>
      </c>
      <c r="DY16" s="349" t="e">
        <f t="shared" si="16"/>
        <v>#DIV/0!</v>
      </c>
      <c r="DZ16" s="240" t="e">
        <f t="shared" si="17"/>
        <v>#DIV/0!</v>
      </c>
      <c r="EA16" s="1"/>
      <c r="EB16" s="19" t="e">
        <f t="shared" si="18"/>
        <v>#DIV/0!</v>
      </c>
      <c r="EC16" s="350" t="e">
        <f t="shared" si="19"/>
        <v>#DIV/0!</v>
      </c>
      <c r="ED16" s="4"/>
      <c r="EE16" s="117"/>
    </row>
    <row r="17" spans="1:135" s="121" customFormat="1" ht="20.100000000000001" hidden="1" customHeight="1">
      <c r="A17" s="162">
        <v>42249</v>
      </c>
      <c r="B17" s="229"/>
      <c r="C17" s="15"/>
      <c r="D17" s="9"/>
      <c r="E17" s="9"/>
      <c r="F17" s="9"/>
      <c r="G17" s="12"/>
      <c r="H17" s="11"/>
      <c r="I17" s="9"/>
      <c r="J17" s="9"/>
      <c r="K17" s="20"/>
      <c r="L17" s="9"/>
      <c r="M17" s="9"/>
      <c r="N17" s="9"/>
      <c r="O17" s="298"/>
      <c r="P17" s="9"/>
      <c r="Q17" s="24">
        <f t="shared" si="6"/>
        <v>0</v>
      </c>
      <c r="R17" s="119">
        <f t="shared" si="20"/>
        <v>0</v>
      </c>
      <c r="S17" s="18">
        <f t="shared" si="7"/>
        <v>0</v>
      </c>
      <c r="T17" s="11"/>
      <c r="U17" s="9"/>
      <c r="V17" s="9"/>
      <c r="W17" s="24">
        <f t="shared" si="21"/>
        <v>0</v>
      </c>
      <c r="X17" s="9"/>
      <c r="Y17" s="9"/>
      <c r="Z17" s="9"/>
      <c r="AA17" s="9"/>
      <c r="AB17" s="12"/>
      <c r="AC17" s="15"/>
      <c r="AD17" s="200"/>
      <c r="AE17" s="200"/>
      <c r="AF17" s="200"/>
      <c r="AG17" s="200"/>
      <c r="AH17" s="241">
        <f t="shared" si="32"/>
        <v>0</v>
      </c>
      <c r="AI17" s="239" t="e">
        <f t="shared" si="33"/>
        <v>#DIV/0!</v>
      </c>
      <c r="AJ17" s="9"/>
      <c r="AK17" s="9"/>
      <c r="AL17" s="9"/>
      <c r="AM17" s="9"/>
      <c r="AN17" s="9"/>
      <c r="AO17" s="9"/>
      <c r="AP17" s="11"/>
      <c r="AQ17" s="15"/>
      <c r="AR17" s="24">
        <f t="shared" si="8"/>
        <v>0</v>
      </c>
      <c r="AS17" s="271" t="e">
        <f t="shared" si="22"/>
        <v>#DIV/0!</v>
      </c>
      <c r="AT17" s="9"/>
      <c r="AU17" s="9"/>
      <c r="AV17" s="15"/>
      <c r="AW17" s="9"/>
      <c r="AX17" s="9"/>
      <c r="AY17" s="10"/>
      <c r="AZ17" s="11"/>
      <c r="BA17" s="10"/>
      <c r="BB17" s="11"/>
      <c r="BC17" s="12"/>
      <c r="BD17" s="11"/>
      <c r="BE17" s="9"/>
      <c r="BF17" s="9"/>
      <c r="BG17" s="9"/>
      <c r="BH17" s="12"/>
      <c r="BI17" s="11"/>
      <c r="BJ17" s="15"/>
      <c r="BK17" s="9"/>
      <c r="BL17" s="9"/>
      <c r="BM17" s="10"/>
      <c r="BN17" s="11"/>
      <c r="BO17" s="9"/>
      <c r="BP17" s="10"/>
      <c r="BQ17" s="11"/>
      <c r="BR17" s="9"/>
      <c r="BS17" s="10"/>
      <c r="BT17" s="14"/>
      <c r="BU17" s="279"/>
      <c r="BV17" s="273">
        <f t="shared" si="23"/>
        <v>0</v>
      </c>
      <c r="BW17" s="273">
        <f t="shared" si="24"/>
        <v>0</v>
      </c>
      <c r="BX17" s="283" t="e">
        <f t="shared" si="25"/>
        <v>#DIV/0!</v>
      </c>
      <c r="BY17" s="283" t="e">
        <f t="shared" si="26"/>
        <v>#DIV/0!</v>
      </c>
      <c r="BZ17" s="11"/>
      <c r="CA17" s="9"/>
      <c r="CB17" s="9"/>
      <c r="CC17" s="12"/>
      <c r="CD17" s="15"/>
      <c r="CE17" s="15"/>
      <c r="CF17" s="9" t="e">
        <f t="shared" si="27"/>
        <v>#N/A</v>
      </c>
      <c r="CG17" s="9">
        <f t="shared" si="28"/>
        <v>0</v>
      </c>
      <c r="CH17" s="9" t="e">
        <f t="shared" si="9"/>
        <v>#N/A</v>
      </c>
      <c r="CI17" s="9"/>
      <c r="CJ17" s="296" t="e">
        <f t="shared" si="29"/>
        <v>#N/A</v>
      </c>
      <c r="CK17" s="11"/>
      <c r="CL17" s="15"/>
      <c r="CM17" s="9"/>
      <c r="CN17" s="10">
        <v>109</v>
      </c>
      <c r="CO17" s="10">
        <f t="shared" si="10"/>
        <v>0</v>
      </c>
      <c r="CP17" s="10">
        <f t="shared" si="11"/>
        <v>0</v>
      </c>
      <c r="CQ17" s="191" t="e">
        <f t="shared" si="12"/>
        <v>#DIV/0!</v>
      </c>
      <c r="CR17" s="16"/>
      <c r="CS17" s="16"/>
      <c r="CT17" s="16"/>
      <c r="CU17" s="14"/>
      <c r="CV17" s="14"/>
      <c r="CW17" s="14"/>
      <c r="CX17" s="11"/>
      <c r="CY17" s="10"/>
      <c r="CZ17" s="213" t="e">
        <f t="shared" si="13"/>
        <v>#DIV/0!</v>
      </c>
      <c r="DA17" s="213" t="e">
        <f t="shared" si="14"/>
        <v>#DIV/0!</v>
      </c>
      <c r="DB17" s="11"/>
      <c r="DC17" s="10"/>
      <c r="DD17" s="11"/>
      <c r="DE17" s="10"/>
      <c r="DF17" s="16"/>
      <c r="DG17" s="11"/>
      <c r="DH17" s="10"/>
      <c r="DI17" s="16"/>
      <c r="DJ17" s="11"/>
      <c r="DK17" s="9"/>
      <c r="DL17" s="213" t="e">
        <f t="shared" si="30"/>
        <v>#DIV/0!</v>
      </c>
      <c r="DM17" s="213" t="e">
        <f t="shared" si="15"/>
        <v>#DIV/0!</v>
      </c>
      <c r="DN17" s="304"/>
      <c r="DO17" s="213"/>
      <c r="DP17" s="11"/>
      <c r="DQ17" s="10"/>
      <c r="DR17" s="11"/>
      <c r="DS17" s="10"/>
      <c r="DT17" s="158"/>
      <c r="DU17" s="159"/>
      <c r="DV17" s="158"/>
      <c r="DW17" s="160"/>
      <c r="DX17" s="351">
        <f t="shared" si="31"/>
        <v>0</v>
      </c>
      <c r="DY17" s="352" t="e">
        <f t="shared" si="16"/>
        <v>#DIV/0!</v>
      </c>
      <c r="DZ17" s="241" t="e">
        <f t="shared" si="17"/>
        <v>#DIV/0!</v>
      </c>
      <c r="EA17" s="9"/>
      <c r="EB17" s="20" t="e">
        <f t="shared" si="18"/>
        <v>#DIV/0!</v>
      </c>
      <c r="EC17" s="353" t="e">
        <f t="shared" si="19"/>
        <v>#DIV/0!</v>
      </c>
      <c r="ED17" s="12"/>
      <c r="EE17" s="120"/>
    </row>
    <row r="18" spans="1:135" s="121" customFormat="1" ht="20.100000000000001" hidden="1" customHeight="1">
      <c r="A18" s="162">
        <v>42249</v>
      </c>
      <c r="B18" s="229"/>
      <c r="C18" s="15"/>
      <c r="D18" s="9"/>
      <c r="E18" s="9"/>
      <c r="F18" s="9"/>
      <c r="G18" s="12"/>
      <c r="H18" s="11"/>
      <c r="I18" s="9"/>
      <c r="J18" s="9"/>
      <c r="K18" s="20"/>
      <c r="L18" s="9"/>
      <c r="M18" s="9"/>
      <c r="N18" s="9"/>
      <c r="O18" s="298"/>
      <c r="P18" s="9"/>
      <c r="Q18" s="24">
        <f t="shared" si="6"/>
        <v>0</v>
      </c>
      <c r="R18" s="119">
        <f t="shared" si="20"/>
        <v>0</v>
      </c>
      <c r="S18" s="18">
        <f t="shared" si="7"/>
        <v>0</v>
      </c>
      <c r="T18" s="11"/>
      <c r="U18" s="9"/>
      <c r="V18" s="9"/>
      <c r="W18" s="24">
        <f t="shared" si="21"/>
        <v>0</v>
      </c>
      <c r="X18" s="9"/>
      <c r="Y18" s="9"/>
      <c r="Z18" s="9"/>
      <c r="AA18" s="9"/>
      <c r="AB18" s="12"/>
      <c r="AC18" s="15"/>
      <c r="AD18" s="200"/>
      <c r="AE18" s="200"/>
      <c r="AF18" s="200"/>
      <c r="AG18" s="200"/>
      <c r="AH18" s="241">
        <f t="shared" si="32"/>
        <v>0</v>
      </c>
      <c r="AI18" s="239" t="e">
        <f t="shared" si="33"/>
        <v>#DIV/0!</v>
      </c>
      <c r="AJ18" s="9"/>
      <c r="AK18" s="9"/>
      <c r="AL18" s="9"/>
      <c r="AM18" s="9"/>
      <c r="AN18" s="9"/>
      <c r="AO18" s="9"/>
      <c r="AP18" s="11"/>
      <c r="AQ18" s="15"/>
      <c r="AR18" s="24">
        <f t="shared" si="8"/>
        <v>0</v>
      </c>
      <c r="AS18" s="271" t="e">
        <f t="shared" si="22"/>
        <v>#DIV/0!</v>
      </c>
      <c r="AT18" s="9"/>
      <c r="AU18" s="9"/>
      <c r="AV18" s="15"/>
      <c r="AW18" s="9"/>
      <c r="AX18" s="9"/>
      <c r="AY18" s="10"/>
      <c r="AZ18" s="11"/>
      <c r="BA18" s="10"/>
      <c r="BB18" s="11"/>
      <c r="BC18" s="12"/>
      <c r="BD18" s="11"/>
      <c r="BE18" s="9"/>
      <c r="BF18" s="9"/>
      <c r="BG18" s="9"/>
      <c r="BH18" s="12"/>
      <c r="BI18" s="11"/>
      <c r="BJ18" s="15"/>
      <c r="BK18" s="9"/>
      <c r="BL18" s="9"/>
      <c r="BM18" s="10"/>
      <c r="BN18" s="11"/>
      <c r="BO18" s="9"/>
      <c r="BP18" s="10"/>
      <c r="BQ18" s="11"/>
      <c r="BR18" s="9"/>
      <c r="BS18" s="10"/>
      <c r="BT18" s="14"/>
      <c r="BU18" s="279"/>
      <c r="BV18" s="273">
        <f t="shared" si="23"/>
        <v>0</v>
      </c>
      <c r="BW18" s="273">
        <f t="shared" si="24"/>
        <v>0</v>
      </c>
      <c r="BX18" s="283" t="e">
        <f t="shared" si="25"/>
        <v>#DIV/0!</v>
      </c>
      <c r="BY18" s="283" t="e">
        <f t="shared" si="26"/>
        <v>#DIV/0!</v>
      </c>
      <c r="BZ18" s="11"/>
      <c r="CA18" s="9"/>
      <c r="CB18" s="9"/>
      <c r="CC18" s="12"/>
      <c r="CD18" s="15"/>
      <c r="CE18" s="15"/>
      <c r="CF18" s="9" t="e">
        <f t="shared" si="27"/>
        <v>#N/A</v>
      </c>
      <c r="CG18" s="9">
        <f t="shared" si="28"/>
        <v>0</v>
      </c>
      <c r="CH18" s="9" t="e">
        <f t="shared" si="9"/>
        <v>#N/A</v>
      </c>
      <c r="CI18" s="9"/>
      <c r="CJ18" s="296" t="e">
        <f t="shared" si="29"/>
        <v>#N/A</v>
      </c>
      <c r="CK18" s="11"/>
      <c r="CL18" s="15"/>
      <c r="CM18" s="9"/>
      <c r="CN18" s="10">
        <v>109</v>
      </c>
      <c r="CO18" s="10">
        <f t="shared" si="10"/>
        <v>0</v>
      </c>
      <c r="CP18" s="10">
        <f t="shared" si="11"/>
        <v>0</v>
      </c>
      <c r="CQ18" s="191" t="e">
        <f t="shared" si="12"/>
        <v>#DIV/0!</v>
      </c>
      <c r="CR18" s="16"/>
      <c r="CS18" s="16"/>
      <c r="CT18" s="16"/>
      <c r="CU18" s="14"/>
      <c r="CV18" s="14"/>
      <c r="CW18" s="14"/>
      <c r="CX18" s="11"/>
      <c r="CY18" s="10"/>
      <c r="CZ18" s="213" t="e">
        <f t="shared" si="13"/>
        <v>#DIV/0!</v>
      </c>
      <c r="DA18" s="213" t="e">
        <f t="shared" si="14"/>
        <v>#DIV/0!</v>
      </c>
      <c r="DB18" s="11"/>
      <c r="DC18" s="10"/>
      <c r="DD18" s="11"/>
      <c r="DE18" s="10"/>
      <c r="DF18" s="16"/>
      <c r="DG18" s="11"/>
      <c r="DH18" s="10"/>
      <c r="DI18" s="16"/>
      <c r="DJ18" s="11"/>
      <c r="DK18" s="9"/>
      <c r="DL18" s="213" t="e">
        <f t="shared" si="30"/>
        <v>#DIV/0!</v>
      </c>
      <c r="DM18" s="213" t="e">
        <f t="shared" si="15"/>
        <v>#DIV/0!</v>
      </c>
      <c r="DN18" s="304"/>
      <c r="DO18" s="213"/>
      <c r="DP18" s="11"/>
      <c r="DQ18" s="10"/>
      <c r="DR18" s="11"/>
      <c r="DS18" s="10"/>
      <c r="DT18" s="158"/>
      <c r="DU18" s="159"/>
      <c r="DV18" s="158"/>
      <c r="DW18" s="160"/>
      <c r="DX18" s="351">
        <f t="shared" si="31"/>
        <v>0</v>
      </c>
      <c r="DY18" s="352" t="e">
        <f t="shared" si="16"/>
        <v>#DIV/0!</v>
      </c>
      <c r="DZ18" s="241" t="e">
        <f t="shared" si="17"/>
        <v>#DIV/0!</v>
      </c>
      <c r="EA18" s="9"/>
      <c r="EB18" s="20" t="e">
        <f t="shared" si="18"/>
        <v>#DIV/0!</v>
      </c>
      <c r="EC18" s="353" t="e">
        <f t="shared" si="19"/>
        <v>#DIV/0!</v>
      </c>
      <c r="ED18" s="12"/>
      <c r="EE18" s="120"/>
    </row>
    <row r="19" spans="1:135" s="118" customFormat="1" ht="20.100000000000001" hidden="1" customHeight="1">
      <c r="A19" s="161">
        <v>42250</v>
      </c>
      <c r="B19" s="228">
        <v>0.71875</v>
      </c>
      <c r="C19" s="7">
        <v>4</v>
      </c>
      <c r="D19" s="1" t="s">
        <v>133</v>
      </c>
      <c r="E19" s="1" t="s">
        <v>137</v>
      </c>
      <c r="F19" s="1" t="s">
        <v>139</v>
      </c>
      <c r="G19" s="4" t="s">
        <v>261</v>
      </c>
      <c r="H19" s="3" t="s">
        <v>172</v>
      </c>
      <c r="I19" s="1">
        <v>17</v>
      </c>
      <c r="J19" s="1" t="s">
        <v>219</v>
      </c>
      <c r="K19" s="19">
        <v>15</v>
      </c>
      <c r="L19" s="1"/>
      <c r="M19" s="1">
        <v>80</v>
      </c>
      <c r="N19" s="1">
        <v>2700</v>
      </c>
      <c r="O19" s="297"/>
      <c r="P19" s="1">
        <v>1600</v>
      </c>
      <c r="Q19" s="22">
        <f t="shared" si="6"/>
        <v>1360</v>
      </c>
      <c r="R19" s="116">
        <f t="shared" si="20"/>
        <v>3.9535200000000001</v>
      </c>
      <c r="S19" s="17">
        <f t="shared" si="7"/>
        <v>3.7454399999999999</v>
      </c>
      <c r="T19" s="3">
        <v>1049</v>
      </c>
      <c r="U19" s="1">
        <v>1000</v>
      </c>
      <c r="V19" s="1">
        <v>0.97499999999999998</v>
      </c>
      <c r="W19" s="22">
        <f t="shared" si="21"/>
        <v>1560</v>
      </c>
      <c r="X19" s="1">
        <v>10.4</v>
      </c>
      <c r="Y19" s="1">
        <v>338</v>
      </c>
      <c r="Z19" s="1">
        <v>25</v>
      </c>
      <c r="AA19" s="1">
        <v>25</v>
      </c>
      <c r="AB19" s="4">
        <v>6</v>
      </c>
      <c r="AC19" s="7">
        <v>4.3</v>
      </c>
      <c r="AD19" s="199">
        <v>-25</v>
      </c>
      <c r="AE19" s="199">
        <v>-26</v>
      </c>
      <c r="AF19" s="199">
        <v>-24</v>
      </c>
      <c r="AG19" s="199">
        <v>-26</v>
      </c>
      <c r="AH19" s="240">
        <f t="shared" si="32"/>
        <v>-101</v>
      </c>
      <c r="AI19" s="237">
        <f t="shared" si="33"/>
        <v>1</v>
      </c>
      <c r="AJ19" s="1">
        <v>100</v>
      </c>
      <c r="AK19" s="1">
        <v>100</v>
      </c>
      <c r="AL19" s="1">
        <v>100</v>
      </c>
      <c r="AM19" s="1">
        <v>100</v>
      </c>
      <c r="AN19" s="1">
        <v>5</v>
      </c>
      <c r="AO19" s="1">
        <v>20</v>
      </c>
      <c r="AP19" s="3">
        <v>1800</v>
      </c>
      <c r="AQ19" s="7">
        <v>1500</v>
      </c>
      <c r="AR19" s="22">
        <f t="shared" si="8"/>
        <v>300</v>
      </c>
      <c r="AS19" s="270">
        <f t="shared" si="22"/>
        <v>0.16666666666666666</v>
      </c>
      <c r="AT19" s="1">
        <v>71</v>
      </c>
      <c r="AU19" s="1">
        <v>80</v>
      </c>
      <c r="AV19" s="7">
        <v>4.7</v>
      </c>
      <c r="AW19" s="1">
        <v>413</v>
      </c>
      <c r="AX19" s="1">
        <v>870</v>
      </c>
      <c r="AY19" s="2">
        <v>69</v>
      </c>
      <c r="AZ19" s="3">
        <v>350</v>
      </c>
      <c r="BA19" s="2">
        <v>62</v>
      </c>
      <c r="BB19" s="3"/>
      <c r="BC19" s="4"/>
      <c r="BD19" s="3">
        <v>4600</v>
      </c>
      <c r="BE19" s="1">
        <v>30</v>
      </c>
      <c r="BF19" s="1">
        <v>27</v>
      </c>
      <c r="BG19" s="1">
        <v>2</v>
      </c>
      <c r="BH19" s="4">
        <v>97</v>
      </c>
      <c r="BI19" s="3">
        <v>600</v>
      </c>
      <c r="BJ19" s="7">
        <v>119</v>
      </c>
      <c r="BK19" s="1">
        <v>1658</v>
      </c>
      <c r="BL19" s="1">
        <v>157</v>
      </c>
      <c r="BM19" s="2">
        <v>113</v>
      </c>
      <c r="BN19" s="3">
        <v>441</v>
      </c>
      <c r="BO19" s="1">
        <v>1655</v>
      </c>
      <c r="BP19" s="2">
        <v>214</v>
      </c>
      <c r="BQ19" s="3">
        <v>429</v>
      </c>
      <c r="BR19" s="1">
        <v>1600</v>
      </c>
      <c r="BS19" s="2">
        <v>177</v>
      </c>
      <c r="BT19" s="6">
        <v>1500</v>
      </c>
      <c r="BU19" s="278">
        <v>410</v>
      </c>
      <c r="BV19" s="272">
        <f t="shared" si="23"/>
        <v>0.87</v>
      </c>
      <c r="BW19" s="272">
        <f t="shared" si="24"/>
        <v>0.76923076923076927</v>
      </c>
      <c r="BX19" s="282">
        <f t="shared" si="25"/>
        <v>0.53073674331299858</v>
      </c>
      <c r="BY19" s="282">
        <f t="shared" si="26"/>
        <v>0.46926325668700142</v>
      </c>
      <c r="BZ19" s="3">
        <v>2.9</v>
      </c>
      <c r="CA19" s="1">
        <v>3</v>
      </c>
      <c r="CB19" s="1">
        <v>29</v>
      </c>
      <c r="CC19" s="4">
        <v>1.8</v>
      </c>
      <c r="CD19" s="7" t="s">
        <v>163</v>
      </c>
      <c r="CE19" s="7">
        <v>60</v>
      </c>
      <c r="CF19" s="1">
        <f t="shared" si="27"/>
        <v>15.6</v>
      </c>
      <c r="CG19" s="1">
        <f t="shared" si="28"/>
        <v>5408</v>
      </c>
      <c r="CH19" s="1">
        <f t="shared" si="9"/>
        <v>7.9560000000000004</v>
      </c>
      <c r="CI19" s="1">
        <v>51</v>
      </c>
      <c r="CJ19" s="189">
        <f t="shared" si="29"/>
        <v>1.4711538461538463</v>
      </c>
      <c r="CK19" s="3" t="s">
        <v>165</v>
      </c>
      <c r="CL19" s="7">
        <v>47</v>
      </c>
      <c r="CM19" s="1">
        <v>60</v>
      </c>
      <c r="CN19" s="2">
        <v>109</v>
      </c>
      <c r="CO19" s="2">
        <f t="shared" si="10"/>
        <v>5408</v>
      </c>
      <c r="CP19" s="2">
        <f t="shared" si="11"/>
        <v>65.400000000000006</v>
      </c>
      <c r="CQ19" s="190">
        <f t="shared" si="12"/>
        <v>12.093195266272192</v>
      </c>
      <c r="CR19" s="8">
        <v>40</v>
      </c>
      <c r="CS19" s="8">
        <v>2.2000000000000002</v>
      </c>
      <c r="CT19" s="8">
        <v>200</v>
      </c>
      <c r="CU19" s="6">
        <v>18</v>
      </c>
      <c r="CV19" s="6">
        <v>50</v>
      </c>
      <c r="CW19" s="6"/>
      <c r="CX19" s="3" t="s">
        <v>203</v>
      </c>
      <c r="CY19" s="2">
        <v>200</v>
      </c>
      <c r="CZ19" s="212">
        <f t="shared" si="13"/>
        <v>50.587830591472915</v>
      </c>
      <c r="DA19" s="212">
        <f t="shared" si="14"/>
        <v>53.398265624332524</v>
      </c>
      <c r="DB19" s="3"/>
      <c r="DC19" s="2"/>
      <c r="DD19" s="3" t="s">
        <v>168</v>
      </c>
      <c r="DE19" s="2">
        <v>16</v>
      </c>
      <c r="DF19" s="8">
        <v>40</v>
      </c>
      <c r="DG19" s="3" t="s">
        <v>185</v>
      </c>
      <c r="DH19" s="2">
        <v>2.7</v>
      </c>
      <c r="DI19" s="8">
        <v>20</v>
      </c>
      <c r="DJ19" s="3"/>
      <c r="DK19" s="1"/>
      <c r="DL19" s="212">
        <f t="shared" si="30"/>
        <v>0</v>
      </c>
      <c r="DM19" s="212">
        <f t="shared" si="15"/>
        <v>0</v>
      </c>
      <c r="DN19" s="303"/>
      <c r="DO19" s="212"/>
      <c r="DP19" s="3"/>
      <c r="DQ19" s="2"/>
      <c r="DR19" s="3"/>
      <c r="DS19" s="2"/>
      <c r="DT19" s="155"/>
      <c r="DU19" s="156"/>
      <c r="DV19" s="155"/>
      <c r="DW19" s="157"/>
      <c r="DX19" s="348">
        <f t="shared" si="31"/>
        <v>391</v>
      </c>
      <c r="DY19" s="349">
        <f t="shared" si="16"/>
        <v>98.89920880632954</v>
      </c>
      <c r="DZ19" s="240">
        <f t="shared" si="17"/>
        <v>104.39360929557009</v>
      </c>
      <c r="EA19" s="1">
        <v>4.3099999999999996</v>
      </c>
      <c r="EB19" s="19">
        <f t="shared" si="18"/>
        <v>1.0901677492462412</v>
      </c>
      <c r="EC19" s="350">
        <f t="shared" si="19"/>
        <v>1.1507326242043658</v>
      </c>
      <c r="ED19" s="4">
        <v>350</v>
      </c>
      <c r="EE19" s="117"/>
    </row>
    <row r="20" spans="1:135" s="118" customFormat="1" ht="20.100000000000001" hidden="1" customHeight="1">
      <c r="A20" s="161">
        <v>42250</v>
      </c>
      <c r="B20" s="228"/>
      <c r="C20" s="7"/>
      <c r="D20" s="1"/>
      <c r="E20" s="1"/>
      <c r="F20" s="1"/>
      <c r="G20" s="4"/>
      <c r="H20" s="3"/>
      <c r="I20" s="1"/>
      <c r="J20" s="1"/>
      <c r="K20" s="19"/>
      <c r="L20" s="1"/>
      <c r="M20" s="1"/>
      <c r="N20" s="1"/>
      <c r="O20" s="297"/>
      <c r="P20" s="1"/>
      <c r="Q20" s="22">
        <f t="shared" si="6"/>
        <v>0</v>
      </c>
      <c r="R20" s="116">
        <f t="shared" si="20"/>
        <v>0</v>
      </c>
      <c r="S20" s="17">
        <f t="shared" si="7"/>
        <v>0</v>
      </c>
      <c r="T20" s="3"/>
      <c r="U20" s="1"/>
      <c r="V20" s="1"/>
      <c r="W20" s="22">
        <f t="shared" si="21"/>
        <v>0</v>
      </c>
      <c r="X20" s="1"/>
      <c r="Y20" s="1"/>
      <c r="Z20" s="1"/>
      <c r="AA20" s="1"/>
      <c r="AB20" s="4"/>
      <c r="AC20" s="7"/>
      <c r="AD20" s="199"/>
      <c r="AE20" s="199"/>
      <c r="AF20" s="199"/>
      <c r="AG20" s="199"/>
      <c r="AH20" s="240">
        <f t="shared" si="32"/>
        <v>0</v>
      </c>
      <c r="AI20" s="237" t="e">
        <f t="shared" si="33"/>
        <v>#DIV/0!</v>
      </c>
      <c r="AJ20" s="1"/>
      <c r="AK20" s="1"/>
      <c r="AL20" s="1"/>
      <c r="AM20" s="1"/>
      <c r="AN20" s="1"/>
      <c r="AO20" s="1"/>
      <c r="AP20" s="3"/>
      <c r="AQ20" s="7"/>
      <c r="AR20" s="22">
        <f t="shared" si="8"/>
        <v>0</v>
      </c>
      <c r="AS20" s="270" t="e">
        <f t="shared" si="22"/>
        <v>#DIV/0!</v>
      </c>
      <c r="AT20" s="1"/>
      <c r="AU20" s="1"/>
      <c r="AV20" s="7"/>
      <c r="AW20" s="1"/>
      <c r="AX20" s="1"/>
      <c r="AY20" s="2"/>
      <c r="AZ20" s="3"/>
      <c r="BA20" s="2"/>
      <c r="BB20" s="3"/>
      <c r="BC20" s="4"/>
      <c r="BD20" s="3"/>
      <c r="BE20" s="1"/>
      <c r="BF20" s="1"/>
      <c r="BG20" s="1"/>
      <c r="BH20" s="4"/>
      <c r="BI20" s="3"/>
      <c r="BJ20" s="7"/>
      <c r="BK20" s="1"/>
      <c r="BL20" s="1"/>
      <c r="BM20" s="2"/>
      <c r="BN20" s="3"/>
      <c r="BO20" s="1"/>
      <c r="BP20" s="2"/>
      <c r="BQ20" s="3"/>
      <c r="BR20" s="1"/>
      <c r="BS20" s="2"/>
      <c r="BT20" s="6"/>
      <c r="BU20" s="278"/>
      <c r="BV20" s="272">
        <f t="shared" si="23"/>
        <v>0</v>
      </c>
      <c r="BW20" s="272">
        <f t="shared" si="24"/>
        <v>0</v>
      </c>
      <c r="BX20" s="282" t="e">
        <f t="shared" si="25"/>
        <v>#DIV/0!</v>
      </c>
      <c r="BY20" s="282" t="e">
        <f t="shared" si="26"/>
        <v>#DIV/0!</v>
      </c>
      <c r="BZ20" s="3"/>
      <c r="CA20" s="1"/>
      <c r="CB20" s="1"/>
      <c r="CC20" s="4"/>
      <c r="CD20" s="7"/>
      <c r="CE20" s="7"/>
      <c r="CF20" s="1" t="e">
        <f t="shared" si="27"/>
        <v>#N/A</v>
      </c>
      <c r="CG20" s="1">
        <f t="shared" si="28"/>
        <v>0</v>
      </c>
      <c r="CH20" s="1" t="e">
        <f t="shared" si="9"/>
        <v>#N/A</v>
      </c>
      <c r="CI20" s="1"/>
      <c r="CJ20" s="189" t="e">
        <f t="shared" si="29"/>
        <v>#N/A</v>
      </c>
      <c r="CK20" s="3"/>
      <c r="CL20" s="7"/>
      <c r="CM20" s="1"/>
      <c r="CN20" s="2">
        <v>109</v>
      </c>
      <c r="CO20" s="2">
        <f t="shared" si="10"/>
        <v>0</v>
      </c>
      <c r="CP20" s="2">
        <f t="shared" si="11"/>
        <v>0</v>
      </c>
      <c r="CQ20" s="190" t="e">
        <f t="shared" si="12"/>
        <v>#DIV/0!</v>
      </c>
      <c r="CR20" s="8"/>
      <c r="CS20" s="8"/>
      <c r="CT20" s="8"/>
      <c r="CU20" s="6"/>
      <c r="CV20" s="6"/>
      <c r="CW20" s="6"/>
      <c r="CX20" s="3"/>
      <c r="CY20" s="2"/>
      <c r="CZ20" s="212" t="e">
        <f t="shared" si="13"/>
        <v>#DIV/0!</v>
      </c>
      <c r="DA20" s="212" t="e">
        <f t="shared" si="14"/>
        <v>#DIV/0!</v>
      </c>
      <c r="DB20" s="3"/>
      <c r="DC20" s="2"/>
      <c r="DD20" s="3"/>
      <c r="DE20" s="2"/>
      <c r="DF20" s="8"/>
      <c r="DG20" s="3"/>
      <c r="DH20" s="2"/>
      <c r="DI20" s="8"/>
      <c r="DJ20" s="3"/>
      <c r="DK20" s="1"/>
      <c r="DL20" s="212" t="e">
        <f t="shared" si="30"/>
        <v>#DIV/0!</v>
      </c>
      <c r="DM20" s="212" t="e">
        <f t="shared" si="15"/>
        <v>#DIV/0!</v>
      </c>
      <c r="DN20" s="303"/>
      <c r="DO20" s="212"/>
      <c r="DP20" s="3"/>
      <c r="DQ20" s="2"/>
      <c r="DR20" s="3"/>
      <c r="DS20" s="2"/>
      <c r="DT20" s="155"/>
      <c r="DU20" s="156"/>
      <c r="DV20" s="155"/>
      <c r="DW20" s="157"/>
      <c r="DX20" s="348">
        <f t="shared" si="31"/>
        <v>0</v>
      </c>
      <c r="DY20" s="349" t="e">
        <f t="shared" si="16"/>
        <v>#DIV/0!</v>
      </c>
      <c r="DZ20" s="240" t="e">
        <f t="shared" si="17"/>
        <v>#DIV/0!</v>
      </c>
      <c r="EA20" s="1"/>
      <c r="EB20" s="19" t="e">
        <f t="shared" si="18"/>
        <v>#DIV/0!</v>
      </c>
      <c r="EC20" s="350" t="e">
        <f t="shared" si="19"/>
        <v>#DIV/0!</v>
      </c>
      <c r="ED20" s="4"/>
      <c r="EE20" s="117"/>
    </row>
    <row r="21" spans="1:135" s="121" customFormat="1" ht="20.100000000000001" hidden="1" customHeight="1">
      <c r="A21" s="162">
        <v>42250</v>
      </c>
      <c r="B21" s="229">
        <v>4.7812500000000001E-2</v>
      </c>
      <c r="C21" s="15">
        <v>3</v>
      </c>
      <c r="D21" s="9" t="s">
        <v>130</v>
      </c>
      <c r="E21" s="9" t="s">
        <v>136</v>
      </c>
      <c r="F21" s="9" t="s">
        <v>141</v>
      </c>
      <c r="G21" s="12" t="s">
        <v>142</v>
      </c>
      <c r="H21" s="11" t="s">
        <v>172</v>
      </c>
      <c r="I21" s="9">
        <v>17</v>
      </c>
      <c r="J21" s="9" t="s">
        <v>219</v>
      </c>
      <c r="K21" s="20">
        <v>14.5</v>
      </c>
      <c r="L21" s="9"/>
      <c r="M21" s="9">
        <v>80</v>
      </c>
      <c r="N21" s="9">
        <v>2700</v>
      </c>
      <c r="O21" s="298"/>
      <c r="P21" s="9">
        <v>1620</v>
      </c>
      <c r="Q21" s="24">
        <f t="shared" si="6"/>
        <v>1385.1</v>
      </c>
      <c r="R21" s="119">
        <f t="shared" si="20"/>
        <v>4.0264856999999994</v>
      </c>
      <c r="S21" s="18">
        <f t="shared" si="7"/>
        <v>3.8145653999999993</v>
      </c>
      <c r="T21" s="11">
        <v>1055</v>
      </c>
      <c r="U21" s="9">
        <v>1000</v>
      </c>
      <c r="V21" s="9">
        <v>0.97499999999999998</v>
      </c>
      <c r="W21" s="24">
        <f t="shared" si="21"/>
        <v>1579.5</v>
      </c>
      <c r="X21" s="9">
        <v>10.1</v>
      </c>
      <c r="Y21" s="9">
        <v>347</v>
      </c>
      <c r="Z21" s="9">
        <v>25</v>
      </c>
      <c r="AA21" s="9">
        <v>25</v>
      </c>
      <c r="AB21" s="12">
        <v>6.3</v>
      </c>
      <c r="AC21" s="15">
        <v>4.2</v>
      </c>
      <c r="AD21" s="200">
        <v>-26</v>
      </c>
      <c r="AE21" s="200">
        <v>-27</v>
      </c>
      <c r="AF21" s="200">
        <v>-25</v>
      </c>
      <c r="AG21" s="200">
        <v>-26</v>
      </c>
      <c r="AH21" s="241">
        <f t="shared" si="32"/>
        <v>-104</v>
      </c>
      <c r="AI21" s="239">
        <f t="shared" si="33"/>
        <v>1</v>
      </c>
      <c r="AJ21" s="9">
        <v>100</v>
      </c>
      <c r="AK21" s="9">
        <v>100</v>
      </c>
      <c r="AL21" s="9">
        <v>100</v>
      </c>
      <c r="AM21" s="9">
        <v>100</v>
      </c>
      <c r="AN21" s="9">
        <v>3</v>
      </c>
      <c r="AO21" s="9">
        <v>20</v>
      </c>
      <c r="AP21" s="11">
        <v>1924</v>
      </c>
      <c r="AQ21" s="15">
        <v>1534</v>
      </c>
      <c r="AR21" s="24">
        <f t="shared" si="8"/>
        <v>390</v>
      </c>
      <c r="AS21" s="271">
        <f t="shared" si="22"/>
        <v>0.20270270270270271</v>
      </c>
      <c r="AT21" s="9">
        <v>71</v>
      </c>
      <c r="AU21" s="9">
        <v>80</v>
      </c>
      <c r="AV21" s="15">
        <v>4.5</v>
      </c>
      <c r="AW21" s="9">
        <v>633</v>
      </c>
      <c r="AX21" s="9">
        <v>925</v>
      </c>
      <c r="AY21" s="10">
        <v>40</v>
      </c>
      <c r="AZ21" s="11">
        <v>352</v>
      </c>
      <c r="BA21" s="10">
        <v>59</v>
      </c>
      <c r="BB21" s="11">
        <v>138</v>
      </c>
      <c r="BC21" s="12"/>
      <c r="BD21" s="11">
        <v>4620</v>
      </c>
      <c r="BE21" s="9">
        <v>33</v>
      </c>
      <c r="BF21" s="9">
        <v>33</v>
      </c>
      <c r="BG21" s="9">
        <v>1</v>
      </c>
      <c r="BH21" s="12">
        <v>97</v>
      </c>
      <c r="BI21" s="11">
        <v>600</v>
      </c>
      <c r="BJ21" s="15">
        <v>119</v>
      </c>
      <c r="BK21" s="9">
        <v>1651</v>
      </c>
      <c r="BL21" s="9">
        <v>157</v>
      </c>
      <c r="BM21" s="10">
        <v>109</v>
      </c>
      <c r="BN21" s="11">
        <v>445</v>
      </c>
      <c r="BO21" s="9">
        <v>1666</v>
      </c>
      <c r="BP21" s="10">
        <v>218</v>
      </c>
      <c r="BQ21" s="11">
        <v>435</v>
      </c>
      <c r="BR21" s="9">
        <v>1610</v>
      </c>
      <c r="BS21" s="10">
        <v>177</v>
      </c>
      <c r="BT21" s="14">
        <v>1500</v>
      </c>
      <c r="BU21" s="279">
        <v>439</v>
      </c>
      <c r="BV21" s="273">
        <f t="shared" si="23"/>
        <v>0.88</v>
      </c>
      <c r="BW21" s="273">
        <f t="shared" si="24"/>
        <v>0.76923076923076927</v>
      </c>
      <c r="BX21" s="283">
        <f t="shared" si="25"/>
        <v>0.53358208955223885</v>
      </c>
      <c r="BY21" s="283">
        <f t="shared" si="26"/>
        <v>0.46641791044776121</v>
      </c>
      <c r="BZ21" s="11">
        <v>2.9</v>
      </c>
      <c r="CA21" s="9">
        <v>3</v>
      </c>
      <c r="CB21" s="9">
        <v>28</v>
      </c>
      <c r="CC21" s="12">
        <v>1.8</v>
      </c>
      <c r="CD21" s="15" t="s">
        <v>163</v>
      </c>
      <c r="CE21" s="15">
        <v>61</v>
      </c>
      <c r="CF21" s="9">
        <f t="shared" si="27"/>
        <v>15.6</v>
      </c>
      <c r="CG21" s="9">
        <f t="shared" si="28"/>
        <v>5475.5999999999995</v>
      </c>
      <c r="CH21" s="9">
        <f t="shared" si="9"/>
        <v>8.2679999999999989</v>
      </c>
      <c r="CI21" s="9">
        <v>53</v>
      </c>
      <c r="CJ21" s="296">
        <f t="shared" si="29"/>
        <v>1.5099715099715099</v>
      </c>
      <c r="CK21" s="11" t="s">
        <v>165</v>
      </c>
      <c r="CL21" s="15">
        <v>49</v>
      </c>
      <c r="CM21" s="9">
        <v>62</v>
      </c>
      <c r="CN21" s="10">
        <v>109</v>
      </c>
      <c r="CO21" s="10">
        <f t="shared" si="10"/>
        <v>5475.5999999999995</v>
      </c>
      <c r="CP21" s="10">
        <f t="shared" si="11"/>
        <v>67.58</v>
      </c>
      <c r="CQ21" s="191">
        <f t="shared" si="12"/>
        <v>12.342026444590548</v>
      </c>
      <c r="CR21" s="16">
        <v>42</v>
      </c>
      <c r="CS21" s="16">
        <v>2.2000000000000002</v>
      </c>
      <c r="CT21" s="16">
        <v>200</v>
      </c>
      <c r="CU21" s="14">
        <v>18</v>
      </c>
      <c r="CV21" s="14">
        <v>50</v>
      </c>
      <c r="CW21" s="14"/>
      <c r="CX21" s="11" t="s">
        <v>203</v>
      </c>
      <c r="CY21" s="10">
        <v>200</v>
      </c>
      <c r="CZ21" s="213">
        <f t="shared" si="13"/>
        <v>49.671106493685059</v>
      </c>
      <c r="DA21" s="213">
        <f t="shared" si="14"/>
        <v>52.430612410000897</v>
      </c>
      <c r="DB21" s="11"/>
      <c r="DC21" s="10"/>
      <c r="DD21" s="11" t="s">
        <v>168</v>
      </c>
      <c r="DE21" s="10">
        <v>16</v>
      </c>
      <c r="DF21" s="16">
        <v>40</v>
      </c>
      <c r="DG21" s="11" t="s">
        <v>184</v>
      </c>
      <c r="DH21" s="10">
        <v>7.6</v>
      </c>
      <c r="DI21" s="16">
        <v>20</v>
      </c>
      <c r="DJ21" s="11"/>
      <c r="DK21" s="9"/>
      <c r="DL21" s="213">
        <f t="shared" si="30"/>
        <v>0</v>
      </c>
      <c r="DM21" s="213">
        <f t="shared" si="15"/>
        <v>0</v>
      </c>
      <c r="DN21" s="304"/>
      <c r="DO21" s="213"/>
      <c r="DP21" s="11"/>
      <c r="DQ21" s="10"/>
      <c r="DR21" s="11"/>
      <c r="DS21" s="10"/>
      <c r="DT21" s="158"/>
      <c r="DU21" s="159"/>
      <c r="DV21" s="158"/>
      <c r="DW21" s="160"/>
      <c r="DX21" s="351">
        <f t="shared" si="31"/>
        <v>395</v>
      </c>
      <c r="DY21" s="352">
        <f t="shared" si="16"/>
        <v>98.100435325027988</v>
      </c>
      <c r="DZ21" s="241">
        <f t="shared" si="17"/>
        <v>103.55045950975178</v>
      </c>
      <c r="EA21" s="9">
        <v>4.37</v>
      </c>
      <c r="EB21" s="20">
        <f t="shared" si="18"/>
        <v>1.0853136768870186</v>
      </c>
      <c r="EC21" s="353">
        <f t="shared" si="19"/>
        <v>1.1456088811585197</v>
      </c>
      <c r="ED21" s="12">
        <v>348</v>
      </c>
      <c r="EE21" s="120"/>
    </row>
    <row r="22" spans="1:135" s="121" customFormat="1" ht="20.100000000000001" hidden="1" customHeight="1">
      <c r="A22" s="162">
        <v>42250</v>
      </c>
      <c r="B22" s="229">
        <v>1.1875</v>
      </c>
      <c r="C22" s="15">
        <v>3</v>
      </c>
      <c r="D22" s="9" t="s">
        <v>130</v>
      </c>
      <c r="E22" s="9" t="s">
        <v>136</v>
      </c>
      <c r="F22" s="9" t="s">
        <v>141</v>
      </c>
      <c r="G22" s="12" t="s">
        <v>142</v>
      </c>
      <c r="H22" s="11" t="s">
        <v>172</v>
      </c>
      <c r="I22" s="9">
        <v>17</v>
      </c>
      <c r="J22" s="9" t="s">
        <v>219</v>
      </c>
      <c r="K22" s="20">
        <v>14.5</v>
      </c>
      <c r="L22" s="9"/>
      <c r="M22" s="9">
        <v>80</v>
      </c>
      <c r="N22" s="9">
        <v>2700</v>
      </c>
      <c r="O22" s="298"/>
      <c r="P22" s="9">
        <v>1650</v>
      </c>
      <c r="Q22" s="24">
        <f t="shared" si="6"/>
        <v>1410.75</v>
      </c>
      <c r="R22" s="119">
        <f t="shared" si="20"/>
        <v>4.1010502500000001</v>
      </c>
      <c r="S22" s="18">
        <f t="shared" si="7"/>
        <v>3.8852055000000001</v>
      </c>
      <c r="T22" s="11">
        <v>1077</v>
      </c>
      <c r="U22" s="9">
        <v>1000</v>
      </c>
      <c r="V22" s="9">
        <v>0.97499999999999998</v>
      </c>
      <c r="W22" s="24">
        <f t="shared" si="21"/>
        <v>1608.75</v>
      </c>
      <c r="X22" s="9">
        <v>10.1</v>
      </c>
      <c r="Y22" s="9">
        <v>359</v>
      </c>
      <c r="Z22" s="9">
        <v>25</v>
      </c>
      <c r="AA22" s="9">
        <v>25</v>
      </c>
      <c r="AB22" s="12">
        <v>6.4</v>
      </c>
      <c r="AC22" s="15">
        <v>4.0999999999999996</v>
      </c>
      <c r="AD22" s="200">
        <v>-27</v>
      </c>
      <c r="AE22" s="200">
        <v>-27</v>
      </c>
      <c r="AF22" s="200">
        <v>-26</v>
      </c>
      <c r="AG22" s="200">
        <v>-26</v>
      </c>
      <c r="AH22" s="241">
        <f t="shared" si="32"/>
        <v>-106</v>
      </c>
      <c r="AI22" s="239">
        <f t="shared" si="33"/>
        <v>1.8867924528301886E-2</v>
      </c>
      <c r="AJ22" s="9">
        <v>100</v>
      </c>
      <c r="AK22" s="9">
        <v>100</v>
      </c>
      <c r="AL22" s="9">
        <v>100</v>
      </c>
      <c r="AM22" s="9">
        <v>100</v>
      </c>
      <c r="AN22" s="9">
        <v>3</v>
      </c>
      <c r="AO22" s="9">
        <v>20</v>
      </c>
      <c r="AP22" s="11">
        <v>1786</v>
      </c>
      <c r="AQ22" s="15">
        <v>1601</v>
      </c>
      <c r="AR22" s="24">
        <f t="shared" si="8"/>
        <v>185</v>
      </c>
      <c r="AS22" s="271">
        <f t="shared" si="22"/>
        <v>0.10358342665173573</v>
      </c>
      <c r="AT22" s="9">
        <v>73</v>
      </c>
      <c r="AU22" s="9">
        <v>80</v>
      </c>
      <c r="AV22" s="15">
        <v>4.5</v>
      </c>
      <c r="AW22" s="9">
        <v>479</v>
      </c>
      <c r="AX22" s="9">
        <v>979</v>
      </c>
      <c r="AY22" s="10">
        <v>35</v>
      </c>
      <c r="AZ22" s="11">
        <v>350</v>
      </c>
      <c r="BA22" s="10">
        <v>64</v>
      </c>
      <c r="BB22" s="11">
        <v>147</v>
      </c>
      <c r="BC22" s="12"/>
      <c r="BD22" s="11">
        <v>4750</v>
      </c>
      <c r="BE22" s="9">
        <v>33</v>
      </c>
      <c r="BF22" s="9">
        <v>33</v>
      </c>
      <c r="BG22" s="9">
        <v>1</v>
      </c>
      <c r="BH22" s="12">
        <v>97</v>
      </c>
      <c r="BI22" s="11">
        <v>610</v>
      </c>
      <c r="BJ22" s="15">
        <v>118</v>
      </c>
      <c r="BK22" s="9">
        <v>1650</v>
      </c>
      <c r="BL22" s="9">
        <v>157</v>
      </c>
      <c r="BM22" s="10">
        <v>108</v>
      </c>
      <c r="BN22" s="11">
        <v>465</v>
      </c>
      <c r="BO22" s="9">
        <v>1680</v>
      </c>
      <c r="BP22" s="10">
        <v>227</v>
      </c>
      <c r="BQ22" s="11">
        <v>455</v>
      </c>
      <c r="BR22" s="9">
        <v>1631</v>
      </c>
      <c r="BS22" s="10">
        <v>188</v>
      </c>
      <c r="BT22" s="14">
        <v>1500</v>
      </c>
      <c r="BU22" s="279">
        <v>491</v>
      </c>
      <c r="BV22" s="273">
        <f t="shared" si="23"/>
        <v>0.92</v>
      </c>
      <c r="BW22" s="273">
        <f t="shared" si="24"/>
        <v>0.78205128205128205</v>
      </c>
      <c r="BX22" s="283">
        <f t="shared" si="25"/>
        <v>0.54052425429346185</v>
      </c>
      <c r="BY22" s="283">
        <f t="shared" si="26"/>
        <v>0.4594757457065381</v>
      </c>
      <c r="BZ22" s="11">
        <v>2.9</v>
      </c>
      <c r="CA22" s="9">
        <v>3</v>
      </c>
      <c r="CB22" s="9">
        <v>28</v>
      </c>
      <c r="CC22" s="12">
        <v>1.8</v>
      </c>
      <c r="CD22" s="15" t="s">
        <v>163</v>
      </c>
      <c r="CE22" s="15">
        <v>62</v>
      </c>
      <c r="CF22" s="9">
        <f t="shared" si="27"/>
        <v>15.6</v>
      </c>
      <c r="CG22" s="9">
        <f t="shared" si="28"/>
        <v>5577</v>
      </c>
      <c r="CH22" s="9">
        <f t="shared" si="9"/>
        <v>8.58</v>
      </c>
      <c r="CI22" s="9">
        <v>55</v>
      </c>
      <c r="CJ22" s="296">
        <f t="shared" si="29"/>
        <v>1.5384615384615385</v>
      </c>
      <c r="CK22" s="11" t="s">
        <v>165</v>
      </c>
      <c r="CL22" s="15">
        <v>53</v>
      </c>
      <c r="CM22" s="9">
        <v>64</v>
      </c>
      <c r="CN22" s="10">
        <v>109</v>
      </c>
      <c r="CO22" s="10">
        <f t="shared" si="10"/>
        <v>5577</v>
      </c>
      <c r="CP22" s="10">
        <f t="shared" si="11"/>
        <v>69.760000000000005</v>
      </c>
      <c r="CQ22" s="191">
        <f t="shared" si="12"/>
        <v>12.50851712390174</v>
      </c>
      <c r="CR22" s="16">
        <v>39</v>
      </c>
      <c r="CS22" s="16">
        <v>2.2000000000000002</v>
      </c>
      <c r="CT22" s="16">
        <v>200</v>
      </c>
      <c r="CU22" s="14">
        <v>18</v>
      </c>
      <c r="CV22" s="14">
        <v>50</v>
      </c>
      <c r="CW22" s="14"/>
      <c r="CX22" s="11" t="s">
        <v>203</v>
      </c>
      <c r="CY22" s="10">
        <v>200</v>
      </c>
      <c r="CZ22" s="213">
        <f t="shared" si="13"/>
        <v>48.76799546652714</v>
      </c>
      <c r="DA22" s="213">
        <f t="shared" si="14"/>
        <v>51.47732854800087</v>
      </c>
      <c r="DB22" s="11"/>
      <c r="DC22" s="10"/>
      <c r="DD22" s="11" t="s">
        <v>168</v>
      </c>
      <c r="DE22" s="10">
        <v>16</v>
      </c>
      <c r="DF22" s="16">
        <v>40</v>
      </c>
      <c r="DG22" s="11" t="s">
        <v>184</v>
      </c>
      <c r="DH22" s="10">
        <v>6.3</v>
      </c>
      <c r="DI22" s="16">
        <v>20</v>
      </c>
      <c r="DJ22" s="11"/>
      <c r="DK22" s="9"/>
      <c r="DL22" s="213">
        <f t="shared" si="30"/>
        <v>0</v>
      </c>
      <c r="DM22" s="213">
        <f t="shared" si="15"/>
        <v>0</v>
      </c>
      <c r="DN22" s="304"/>
      <c r="DO22" s="213"/>
      <c r="DP22" s="11"/>
      <c r="DQ22" s="10"/>
      <c r="DR22" s="11"/>
      <c r="DS22" s="10"/>
      <c r="DT22" s="158"/>
      <c r="DU22" s="159"/>
      <c r="DV22" s="158"/>
      <c r="DW22" s="160"/>
      <c r="DX22" s="351">
        <f t="shared" si="31"/>
        <v>415</v>
      </c>
      <c r="DY22" s="352">
        <f t="shared" si="16"/>
        <v>101.19359059304382</v>
      </c>
      <c r="DZ22" s="241">
        <f t="shared" si="17"/>
        <v>106.81545673710181</v>
      </c>
      <c r="EA22" s="9">
        <v>4.29</v>
      </c>
      <c r="EB22" s="20">
        <f t="shared" si="18"/>
        <v>1.0460735027570072</v>
      </c>
      <c r="EC22" s="353">
        <f t="shared" si="19"/>
        <v>1.1041886973546187</v>
      </c>
      <c r="ED22" s="12">
        <v>353</v>
      </c>
      <c r="EE22" s="120"/>
    </row>
    <row r="23" spans="1:135" s="118" customFormat="1" ht="20.100000000000001" hidden="1" customHeight="1">
      <c r="A23" s="161">
        <v>42251</v>
      </c>
      <c r="B23" s="228">
        <v>0.60416666666666696</v>
      </c>
      <c r="C23" s="7">
        <v>1</v>
      </c>
      <c r="D23" s="1" t="s">
        <v>134</v>
      </c>
      <c r="E23" s="1" t="s">
        <v>138</v>
      </c>
      <c r="F23" s="1" t="s">
        <v>144</v>
      </c>
      <c r="G23" s="4"/>
      <c r="H23" s="3" t="s">
        <v>172</v>
      </c>
      <c r="I23" s="1">
        <v>17</v>
      </c>
      <c r="J23" s="1" t="s">
        <v>219</v>
      </c>
      <c r="K23" s="19">
        <v>14.5</v>
      </c>
      <c r="L23" s="1"/>
      <c r="M23" s="1">
        <v>80</v>
      </c>
      <c r="N23" s="1">
        <v>2700</v>
      </c>
      <c r="O23" s="297"/>
      <c r="P23" s="1">
        <v>1400</v>
      </c>
      <c r="Q23" s="22">
        <f t="shared" si="6"/>
        <v>1197</v>
      </c>
      <c r="R23" s="116">
        <f t="shared" si="20"/>
        <v>3.479679</v>
      </c>
      <c r="S23" s="17">
        <f t="shared" si="7"/>
        <v>3.296538</v>
      </c>
      <c r="T23" s="3">
        <v>903</v>
      </c>
      <c r="U23" s="1">
        <v>1000</v>
      </c>
      <c r="V23" s="1">
        <v>0.97499999999999998</v>
      </c>
      <c r="W23" s="22">
        <f t="shared" si="21"/>
        <v>1365</v>
      </c>
      <c r="X23" s="1">
        <v>9.6</v>
      </c>
      <c r="Y23" s="1">
        <v>259</v>
      </c>
      <c r="Z23" s="1">
        <v>25</v>
      </c>
      <c r="AA23" s="1">
        <v>25</v>
      </c>
      <c r="AB23" s="4">
        <v>6</v>
      </c>
      <c r="AC23" s="7">
        <v>4.4000000000000004</v>
      </c>
      <c r="AD23" s="199">
        <v>-25</v>
      </c>
      <c r="AE23" s="199">
        <v>-26</v>
      </c>
      <c r="AF23" s="199">
        <v>-24</v>
      </c>
      <c r="AG23" s="199">
        <v>-26</v>
      </c>
      <c r="AH23" s="240">
        <f t="shared" si="32"/>
        <v>-101</v>
      </c>
      <c r="AI23" s="237">
        <f t="shared" si="33"/>
        <v>-4.9504950495049507E-2</v>
      </c>
      <c r="AJ23" s="1">
        <v>100</v>
      </c>
      <c r="AK23" s="1">
        <v>100</v>
      </c>
      <c r="AL23" s="1">
        <v>100</v>
      </c>
      <c r="AM23" s="1">
        <v>100</v>
      </c>
      <c r="AN23" s="1">
        <v>3</v>
      </c>
      <c r="AO23" s="1">
        <v>20</v>
      </c>
      <c r="AP23" s="3">
        <v>1683</v>
      </c>
      <c r="AQ23" s="7">
        <v>1337</v>
      </c>
      <c r="AR23" s="22">
        <f t="shared" si="8"/>
        <v>346</v>
      </c>
      <c r="AS23" s="270">
        <f t="shared" si="22"/>
        <v>0.20558526440879382</v>
      </c>
      <c r="AT23" s="1">
        <v>71</v>
      </c>
      <c r="AU23" s="1">
        <v>80</v>
      </c>
      <c r="AV23" s="7">
        <v>4.4800000000000004</v>
      </c>
      <c r="AW23" s="1">
        <v>450</v>
      </c>
      <c r="AX23" s="1">
        <v>1000</v>
      </c>
      <c r="AY23" s="2">
        <v>40</v>
      </c>
      <c r="AZ23" s="3"/>
      <c r="BA23" s="2"/>
      <c r="BB23" s="3"/>
      <c r="BC23" s="4"/>
      <c r="BD23" s="3">
        <v>4445</v>
      </c>
      <c r="BE23" s="1">
        <v>33</v>
      </c>
      <c r="BF23" s="1">
        <v>33</v>
      </c>
      <c r="BG23" s="1">
        <v>1</v>
      </c>
      <c r="BH23" s="4">
        <v>97</v>
      </c>
      <c r="BI23" s="3">
        <v>420</v>
      </c>
      <c r="BJ23" s="7">
        <v>120</v>
      </c>
      <c r="BK23" s="1">
        <v>1647</v>
      </c>
      <c r="BL23" s="1">
        <v>140</v>
      </c>
      <c r="BM23" s="2">
        <v>144</v>
      </c>
      <c r="BN23" s="3"/>
      <c r="BO23" s="1"/>
      <c r="BP23" s="2"/>
      <c r="BQ23" s="3"/>
      <c r="BR23" s="1"/>
      <c r="BS23" s="2"/>
      <c r="BT23" s="6"/>
      <c r="BU23" s="278"/>
      <c r="BV23" s="272">
        <f t="shared" si="23"/>
        <v>0</v>
      </c>
      <c r="BW23" s="272">
        <f t="shared" si="24"/>
        <v>0.53846153846153844</v>
      </c>
      <c r="BX23" s="282">
        <f t="shared" si="25"/>
        <v>0</v>
      </c>
      <c r="BY23" s="282">
        <f t="shared" si="26"/>
        <v>1</v>
      </c>
      <c r="BZ23" s="3"/>
      <c r="CA23" s="1"/>
      <c r="CB23" s="1"/>
      <c r="CC23" s="4"/>
      <c r="CD23" s="7"/>
      <c r="CE23" s="7"/>
      <c r="CF23" s="1" t="e">
        <f t="shared" si="27"/>
        <v>#N/A</v>
      </c>
      <c r="CG23" s="1">
        <f t="shared" si="28"/>
        <v>4732</v>
      </c>
      <c r="CH23" s="1" t="e">
        <f t="shared" si="9"/>
        <v>#N/A</v>
      </c>
      <c r="CI23" s="1"/>
      <c r="CJ23" s="189" t="e">
        <f t="shared" si="29"/>
        <v>#N/A</v>
      </c>
      <c r="CK23" s="3"/>
      <c r="CL23" s="7"/>
      <c r="CM23" s="1"/>
      <c r="CN23" s="2">
        <v>109</v>
      </c>
      <c r="CO23" s="2">
        <f t="shared" si="10"/>
        <v>4732</v>
      </c>
      <c r="CP23" s="2">
        <f t="shared" si="11"/>
        <v>0</v>
      </c>
      <c r="CQ23" s="190">
        <f t="shared" si="12"/>
        <v>0</v>
      </c>
      <c r="CR23" s="8"/>
      <c r="CS23" s="8"/>
      <c r="CT23" s="8"/>
      <c r="CU23" s="6"/>
      <c r="CV23" s="6"/>
      <c r="CW23" s="6"/>
      <c r="CX23" s="3"/>
      <c r="CY23" s="2"/>
      <c r="CZ23" s="212">
        <f t="shared" si="13"/>
        <v>0</v>
      </c>
      <c r="DA23" s="212">
        <f t="shared" si="14"/>
        <v>0</v>
      </c>
      <c r="DB23" s="3"/>
      <c r="DC23" s="2"/>
      <c r="DD23" s="3"/>
      <c r="DE23" s="2"/>
      <c r="DF23" s="8"/>
      <c r="DG23" s="3"/>
      <c r="DH23" s="2"/>
      <c r="DI23" s="8"/>
      <c r="DJ23" s="3"/>
      <c r="DK23" s="1"/>
      <c r="DL23" s="212">
        <f t="shared" si="30"/>
        <v>0</v>
      </c>
      <c r="DM23" s="212">
        <f t="shared" si="15"/>
        <v>0</v>
      </c>
      <c r="DN23" s="303"/>
      <c r="DO23" s="212"/>
      <c r="DP23" s="3"/>
      <c r="DQ23" s="2"/>
      <c r="DR23" s="3"/>
      <c r="DS23" s="2"/>
      <c r="DT23" s="155"/>
      <c r="DU23" s="156"/>
      <c r="DV23" s="155"/>
      <c r="DW23" s="157"/>
      <c r="DX23" s="348">
        <f t="shared" si="31"/>
        <v>0</v>
      </c>
      <c r="DY23" s="349">
        <f t="shared" si="16"/>
        <v>0</v>
      </c>
      <c r="DZ23" s="240">
        <f t="shared" si="17"/>
        <v>0</v>
      </c>
      <c r="EA23" s="1"/>
      <c r="EB23" s="19">
        <f t="shared" si="18"/>
        <v>0</v>
      </c>
      <c r="EC23" s="350">
        <f t="shared" si="19"/>
        <v>0</v>
      </c>
      <c r="ED23" s="4"/>
      <c r="EE23" s="117"/>
    </row>
    <row r="24" spans="1:135" s="118" customFormat="1" ht="20.100000000000001" hidden="1" customHeight="1">
      <c r="A24" s="161">
        <v>42251</v>
      </c>
      <c r="B24" s="228"/>
      <c r="C24" s="7"/>
      <c r="D24" s="1"/>
      <c r="E24" s="1"/>
      <c r="F24" s="1"/>
      <c r="G24" s="4"/>
      <c r="H24" s="3"/>
      <c r="I24" s="1"/>
      <c r="J24" s="1"/>
      <c r="K24" s="19"/>
      <c r="L24" s="1"/>
      <c r="M24" s="1"/>
      <c r="N24" s="1"/>
      <c r="O24" s="297"/>
      <c r="P24" s="1"/>
      <c r="Q24" s="22">
        <f t="shared" si="6"/>
        <v>0</v>
      </c>
      <c r="R24" s="116">
        <f t="shared" si="20"/>
        <v>0</v>
      </c>
      <c r="S24" s="17">
        <f t="shared" si="7"/>
        <v>0</v>
      </c>
      <c r="T24" s="3"/>
      <c r="U24" s="1"/>
      <c r="V24" s="1"/>
      <c r="W24" s="22">
        <f t="shared" si="21"/>
        <v>0</v>
      </c>
      <c r="X24" s="1"/>
      <c r="Y24" s="1"/>
      <c r="Z24" s="1"/>
      <c r="AA24" s="1"/>
      <c r="AB24" s="4"/>
      <c r="AC24" s="7"/>
      <c r="AD24" s="199"/>
      <c r="AE24" s="199"/>
      <c r="AF24" s="199"/>
      <c r="AG24" s="199"/>
      <c r="AH24" s="240">
        <f t="shared" si="32"/>
        <v>0</v>
      </c>
      <c r="AI24" s="237" t="e">
        <f t="shared" si="33"/>
        <v>#DIV/0!</v>
      </c>
      <c r="AJ24" s="1"/>
      <c r="AK24" s="1"/>
      <c r="AL24" s="1"/>
      <c r="AM24" s="1"/>
      <c r="AN24" s="1"/>
      <c r="AO24" s="1"/>
      <c r="AP24" s="3"/>
      <c r="AQ24" s="7"/>
      <c r="AR24" s="22">
        <f t="shared" si="8"/>
        <v>0</v>
      </c>
      <c r="AS24" s="270" t="e">
        <f t="shared" si="22"/>
        <v>#DIV/0!</v>
      </c>
      <c r="AT24" s="1"/>
      <c r="AU24" s="1"/>
      <c r="AV24" s="7"/>
      <c r="AW24" s="1"/>
      <c r="AX24" s="1"/>
      <c r="AY24" s="2"/>
      <c r="AZ24" s="3"/>
      <c r="BA24" s="2"/>
      <c r="BB24" s="3"/>
      <c r="BC24" s="4"/>
      <c r="BD24" s="3"/>
      <c r="BE24" s="1"/>
      <c r="BF24" s="1"/>
      <c r="BG24" s="1"/>
      <c r="BH24" s="4"/>
      <c r="BI24" s="3"/>
      <c r="BJ24" s="7"/>
      <c r="BK24" s="1"/>
      <c r="BL24" s="1"/>
      <c r="BM24" s="2"/>
      <c r="BN24" s="3"/>
      <c r="BO24" s="1"/>
      <c r="BP24" s="2"/>
      <c r="BQ24" s="3"/>
      <c r="BR24" s="1"/>
      <c r="BS24" s="2"/>
      <c r="BT24" s="6"/>
      <c r="BU24" s="278"/>
      <c r="BV24" s="272">
        <f t="shared" si="23"/>
        <v>0</v>
      </c>
      <c r="BW24" s="272">
        <f t="shared" si="24"/>
        <v>0</v>
      </c>
      <c r="BX24" s="282" t="e">
        <f t="shared" si="25"/>
        <v>#DIV/0!</v>
      </c>
      <c r="BY24" s="282" t="e">
        <f t="shared" si="26"/>
        <v>#DIV/0!</v>
      </c>
      <c r="BZ24" s="3"/>
      <c r="CA24" s="1"/>
      <c r="CB24" s="1"/>
      <c r="CC24" s="4"/>
      <c r="CD24" s="7"/>
      <c r="CE24" s="7"/>
      <c r="CF24" s="1" t="e">
        <f t="shared" si="27"/>
        <v>#N/A</v>
      </c>
      <c r="CG24" s="1">
        <f t="shared" si="28"/>
        <v>0</v>
      </c>
      <c r="CH24" s="1" t="e">
        <f t="shared" si="9"/>
        <v>#N/A</v>
      </c>
      <c r="CI24" s="1"/>
      <c r="CJ24" s="189" t="e">
        <f t="shared" si="29"/>
        <v>#N/A</v>
      </c>
      <c r="CK24" s="3"/>
      <c r="CL24" s="7"/>
      <c r="CM24" s="1"/>
      <c r="CN24" s="2">
        <v>109</v>
      </c>
      <c r="CO24" s="2">
        <f t="shared" si="10"/>
        <v>0</v>
      </c>
      <c r="CP24" s="2">
        <f t="shared" si="11"/>
        <v>0</v>
      </c>
      <c r="CQ24" s="190" t="e">
        <f t="shared" si="12"/>
        <v>#DIV/0!</v>
      </c>
      <c r="CR24" s="8"/>
      <c r="CS24" s="8"/>
      <c r="CT24" s="8"/>
      <c r="CU24" s="6"/>
      <c r="CV24" s="6"/>
      <c r="CW24" s="6"/>
      <c r="CX24" s="3"/>
      <c r="CY24" s="2"/>
      <c r="CZ24" s="212" t="e">
        <f t="shared" si="13"/>
        <v>#DIV/0!</v>
      </c>
      <c r="DA24" s="212" t="e">
        <f t="shared" si="14"/>
        <v>#DIV/0!</v>
      </c>
      <c r="DB24" s="3"/>
      <c r="DC24" s="2"/>
      <c r="DD24" s="3"/>
      <c r="DE24" s="2"/>
      <c r="DF24" s="8"/>
      <c r="DG24" s="3"/>
      <c r="DH24" s="2"/>
      <c r="DI24" s="8"/>
      <c r="DJ24" s="3"/>
      <c r="DK24" s="1"/>
      <c r="DL24" s="212" t="e">
        <f t="shared" si="30"/>
        <v>#DIV/0!</v>
      </c>
      <c r="DM24" s="212" t="e">
        <f t="shared" si="15"/>
        <v>#DIV/0!</v>
      </c>
      <c r="DN24" s="303"/>
      <c r="DO24" s="212"/>
      <c r="DP24" s="3"/>
      <c r="DQ24" s="2"/>
      <c r="DR24" s="3"/>
      <c r="DS24" s="2"/>
      <c r="DT24" s="155"/>
      <c r="DU24" s="156"/>
      <c r="DV24" s="155"/>
      <c r="DW24" s="157"/>
      <c r="DX24" s="348">
        <f t="shared" si="31"/>
        <v>0</v>
      </c>
      <c r="DY24" s="349" t="e">
        <f t="shared" si="16"/>
        <v>#DIV/0!</v>
      </c>
      <c r="DZ24" s="240" t="e">
        <f t="shared" si="17"/>
        <v>#DIV/0!</v>
      </c>
      <c r="EA24" s="1"/>
      <c r="EB24" s="19" t="e">
        <f t="shared" si="18"/>
        <v>#DIV/0!</v>
      </c>
      <c r="EC24" s="350" t="e">
        <f t="shared" si="19"/>
        <v>#DIV/0!</v>
      </c>
      <c r="ED24" s="4"/>
      <c r="EE24" s="117"/>
    </row>
    <row r="25" spans="1:135" s="121" customFormat="1" ht="20.100000000000001" hidden="1" customHeight="1">
      <c r="A25" s="162">
        <v>42251</v>
      </c>
      <c r="B25" s="229">
        <v>1.1666666666666701</v>
      </c>
      <c r="C25" s="15">
        <v>4</v>
      </c>
      <c r="D25" s="9" t="s">
        <v>133</v>
      </c>
      <c r="E25" s="9" t="s">
        <v>137</v>
      </c>
      <c r="F25" s="9" t="s">
        <v>139</v>
      </c>
      <c r="G25" s="12" t="s">
        <v>261</v>
      </c>
      <c r="H25" s="11" t="s">
        <v>172</v>
      </c>
      <c r="I25" s="9">
        <v>22</v>
      </c>
      <c r="J25" s="9" t="s">
        <v>276</v>
      </c>
      <c r="K25" s="20">
        <v>15</v>
      </c>
      <c r="L25" s="9"/>
      <c r="M25" s="9">
        <v>80</v>
      </c>
      <c r="N25" s="9">
        <v>2700</v>
      </c>
      <c r="O25" s="298"/>
      <c r="P25" s="9">
        <v>1320</v>
      </c>
      <c r="Q25" s="24">
        <f t="shared" si="6"/>
        <v>1122</v>
      </c>
      <c r="R25" s="119">
        <f t="shared" si="20"/>
        <v>4.2209640000000004</v>
      </c>
      <c r="S25" s="18">
        <f t="shared" si="7"/>
        <v>3.9988079999999999</v>
      </c>
      <c r="T25" s="11">
        <v>869</v>
      </c>
      <c r="U25" s="9">
        <v>1000</v>
      </c>
      <c r="V25" s="9">
        <v>0.97499999999999998</v>
      </c>
      <c r="W25" s="24">
        <f t="shared" si="21"/>
        <v>1287</v>
      </c>
      <c r="X25" s="9">
        <v>10.3</v>
      </c>
      <c r="Y25" s="9">
        <v>230</v>
      </c>
      <c r="Z25" s="9">
        <v>25</v>
      </c>
      <c r="AA25" s="9">
        <v>25</v>
      </c>
      <c r="AB25" s="12">
        <v>6.2</v>
      </c>
      <c r="AC25" s="15">
        <v>4.2</v>
      </c>
      <c r="AD25" s="200">
        <v>-25</v>
      </c>
      <c r="AE25" s="200"/>
      <c r="AF25" s="200">
        <v>-25</v>
      </c>
      <c r="AG25" s="200">
        <v>-25</v>
      </c>
      <c r="AH25" s="241">
        <f t="shared" si="32"/>
        <v>-75</v>
      </c>
      <c r="AI25" s="239">
        <f t="shared" si="33"/>
        <v>1</v>
      </c>
      <c r="AJ25" s="9">
        <v>100</v>
      </c>
      <c r="AK25" s="9">
        <v>100</v>
      </c>
      <c r="AL25" s="9">
        <v>100</v>
      </c>
      <c r="AM25" s="9">
        <v>100</v>
      </c>
      <c r="AN25" s="9">
        <v>3</v>
      </c>
      <c r="AO25" s="9">
        <v>20</v>
      </c>
      <c r="AP25" s="11">
        <v>1623</v>
      </c>
      <c r="AQ25" s="15">
        <v>1623</v>
      </c>
      <c r="AR25" s="24">
        <f t="shared" si="8"/>
        <v>0</v>
      </c>
      <c r="AS25" s="271">
        <f t="shared" si="22"/>
        <v>0</v>
      </c>
      <c r="AT25" s="9">
        <v>76</v>
      </c>
      <c r="AU25" s="9">
        <v>80</v>
      </c>
      <c r="AV25" s="15">
        <v>4.5999999999999996</v>
      </c>
      <c r="AW25" s="9">
        <v>816</v>
      </c>
      <c r="AX25" s="9">
        <v>850</v>
      </c>
      <c r="AY25" s="10">
        <v>50</v>
      </c>
      <c r="AZ25" s="11">
        <v>265</v>
      </c>
      <c r="BA25" s="10">
        <v>50</v>
      </c>
      <c r="BB25" s="11"/>
      <c r="BC25" s="12"/>
      <c r="BD25" s="11">
        <v>4500</v>
      </c>
      <c r="BE25" s="9">
        <v>33</v>
      </c>
      <c r="BF25" s="9">
        <v>33</v>
      </c>
      <c r="BG25" s="9">
        <v>1</v>
      </c>
      <c r="BH25" s="12">
        <v>97</v>
      </c>
      <c r="BI25" s="11">
        <v>590</v>
      </c>
      <c r="BJ25" s="15">
        <v>120</v>
      </c>
      <c r="BK25" s="9">
        <v>1636</v>
      </c>
      <c r="BL25" s="9">
        <v>156</v>
      </c>
      <c r="BM25" s="10">
        <v>115</v>
      </c>
      <c r="BN25" s="11">
        <v>421</v>
      </c>
      <c r="BO25" s="9">
        <v>1583</v>
      </c>
      <c r="BP25" s="10">
        <v>192</v>
      </c>
      <c r="BQ25" s="11">
        <v>411</v>
      </c>
      <c r="BR25" s="9">
        <v>1545</v>
      </c>
      <c r="BS25" s="10">
        <v>165</v>
      </c>
      <c r="BT25" s="14">
        <v>1500</v>
      </c>
      <c r="BU25" s="279">
        <v>390</v>
      </c>
      <c r="BV25" s="273">
        <f t="shared" si="23"/>
        <v>0.83199999999999996</v>
      </c>
      <c r="BW25" s="273">
        <f t="shared" si="24"/>
        <v>0.75641025641025639</v>
      </c>
      <c r="BX25" s="283">
        <f t="shared" si="25"/>
        <v>0.52379414993220119</v>
      </c>
      <c r="BY25" s="283">
        <f t="shared" si="26"/>
        <v>0.47620585006779886</v>
      </c>
      <c r="BZ25" s="11">
        <v>2.9</v>
      </c>
      <c r="CA25" s="9">
        <v>3</v>
      </c>
      <c r="CB25" s="9">
        <v>28</v>
      </c>
      <c r="CC25" s="12">
        <v>1.8</v>
      </c>
      <c r="CD25" s="15" t="s">
        <v>163</v>
      </c>
      <c r="CE25" s="15">
        <v>60</v>
      </c>
      <c r="CF25" s="9">
        <f t="shared" si="27"/>
        <v>15.6</v>
      </c>
      <c r="CG25" s="9">
        <f t="shared" si="28"/>
        <v>4461.5999999999995</v>
      </c>
      <c r="CH25" s="9">
        <f t="shared" si="9"/>
        <v>7.8</v>
      </c>
      <c r="CI25" s="9">
        <v>50</v>
      </c>
      <c r="CJ25" s="296">
        <f t="shared" si="29"/>
        <v>1.7482517482517486</v>
      </c>
      <c r="CK25" s="11" t="s">
        <v>165</v>
      </c>
      <c r="CL25" s="15">
        <v>40</v>
      </c>
      <c r="CM25" s="9">
        <v>49</v>
      </c>
      <c r="CN25" s="10">
        <v>109</v>
      </c>
      <c r="CO25" s="10">
        <f t="shared" si="10"/>
        <v>4461.5999999999995</v>
      </c>
      <c r="CP25" s="10">
        <f t="shared" si="11"/>
        <v>53.41</v>
      </c>
      <c r="CQ25" s="191">
        <f t="shared" si="12"/>
        <v>11.971041778734088</v>
      </c>
      <c r="CR25" s="16">
        <v>40</v>
      </c>
      <c r="CS25" s="16">
        <v>2.2000000000000002</v>
      </c>
      <c r="CT25" s="16">
        <v>200</v>
      </c>
      <c r="CU25" s="14">
        <v>15</v>
      </c>
      <c r="CV25" s="14">
        <v>50</v>
      </c>
      <c r="CW25" s="14"/>
      <c r="CX25" s="11" t="s">
        <v>275</v>
      </c>
      <c r="CY25" s="10">
        <v>200</v>
      </c>
      <c r="CZ25" s="213">
        <f t="shared" si="13"/>
        <v>47.382541049864436</v>
      </c>
      <c r="DA25" s="213">
        <f t="shared" si="14"/>
        <v>50.014904441523576</v>
      </c>
      <c r="DB25" s="11"/>
      <c r="DC25" s="10"/>
      <c r="DD25" s="11" t="s">
        <v>168</v>
      </c>
      <c r="DE25" s="10">
        <v>16</v>
      </c>
      <c r="DF25" s="16">
        <v>40</v>
      </c>
      <c r="DG25" s="11" t="s">
        <v>185</v>
      </c>
      <c r="DH25" s="10">
        <v>7.6</v>
      </c>
      <c r="DI25" s="16">
        <v>20</v>
      </c>
      <c r="DJ25" s="11"/>
      <c r="DK25" s="9"/>
      <c r="DL25" s="213">
        <f t="shared" si="30"/>
        <v>0</v>
      </c>
      <c r="DM25" s="213">
        <f t="shared" si="15"/>
        <v>0</v>
      </c>
      <c r="DN25" s="304"/>
      <c r="DO25" s="213"/>
      <c r="DP25" s="11"/>
      <c r="DQ25" s="10"/>
      <c r="DR25" s="11"/>
      <c r="DS25" s="10"/>
      <c r="DT25" s="158"/>
      <c r="DU25" s="159"/>
      <c r="DV25" s="158"/>
      <c r="DW25" s="160"/>
      <c r="DX25" s="351">
        <f t="shared" si="31"/>
        <v>357</v>
      </c>
      <c r="DY25" s="352">
        <f t="shared" si="16"/>
        <v>84.577835774008008</v>
      </c>
      <c r="DZ25" s="241">
        <f t="shared" si="17"/>
        <v>89.276604428119583</v>
      </c>
      <c r="EA25" s="9">
        <v>4.5999999999999996</v>
      </c>
      <c r="EB25" s="20">
        <f t="shared" si="18"/>
        <v>1.089798444146882</v>
      </c>
      <c r="EC25" s="353">
        <f t="shared" si="19"/>
        <v>1.1503428021550421</v>
      </c>
      <c r="ED25" s="12">
        <v>350</v>
      </c>
      <c r="EE25" s="120"/>
    </row>
    <row r="26" spans="1:135" s="121" customFormat="1" ht="20.100000000000001" hidden="1" customHeight="1">
      <c r="A26" s="162">
        <v>42251</v>
      </c>
      <c r="B26" s="229"/>
      <c r="C26" s="15"/>
      <c r="D26" s="9"/>
      <c r="E26" s="9"/>
      <c r="F26" s="9"/>
      <c r="G26" s="12"/>
      <c r="H26" s="11"/>
      <c r="I26" s="9"/>
      <c r="J26" s="9"/>
      <c r="K26" s="20"/>
      <c r="L26" s="9"/>
      <c r="M26" s="9"/>
      <c r="N26" s="9"/>
      <c r="O26" s="298"/>
      <c r="P26" s="9"/>
      <c r="Q26" s="24">
        <f t="shared" si="6"/>
        <v>0</v>
      </c>
      <c r="R26" s="119">
        <f t="shared" si="20"/>
        <v>0</v>
      </c>
      <c r="S26" s="18">
        <f t="shared" si="7"/>
        <v>0</v>
      </c>
      <c r="T26" s="11"/>
      <c r="U26" s="9"/>
      <c r="V26" s="9"/>
      <c r="W26" s="24">
        <f t="shared" si="21"/>
        <v>0</v>
      </c>
      <c r="X26" s="9"/>
      <c r="Y26" s="9"/>
      <c r="Z26" s="9"/>
      <c r="AA26" s="9"/>
      <c r="AB26" s="12"/>
      <c r="AC26" s="15"/>
      <c r="AD26" s="200"/>
      <c r="AE26" s="200"/>
      <c r="AF26" s="200"/>
      <c r="AG26" s="200"/>
      <c r="AH26" s="241">
        <f t="shared" si="32"/>
        <v>0</v>
      </c>
      <c r="AI26" s="239" t="e">
        <f t="shared" si="33"/>
        <v>#DIV/0!</v>
      </c>
      <c r="AJ26" s="9"/>
      <c r="AK26" s="9"/>
      <c r="AL26" s="9"/>
      <c r="AM26" s="9"/>
      <c r="AN26" s="9"/>
      <c r="AO26" s="9"/>
      <c r="AP26" s="11"/>
      <c r="AQ26" s="15"/>
      <c r="AR26" s="24">
        <f t="shared" si="8"/>
        <v>0</v>
      </c>
      <c r="AS26" s="271" t="e">
        <f t="shared" si="22"/>
        <v>#DIV/0!</v>
      </c>
      <c r="AT26" s="9"/>
      <c r="AU26" s="9"/>
      <c r="AV26" s="15"/>
      <c r="AW26" s="9"/>
      <c r="AX26" s="9"/>
      <c r="AY26" s="10"/>
      <c r="AZ26" s="11"/>
      <c r="BA26" s="10"/>
      <c r="BB26" s="11"/>
      <c r="BC26" s="12"/>
      <c r="BD26" s="11"/>
      <c r="BE26" s="9"/>
      <c r="BF26" s="9"/>
      <c r="BG26" s="9"/>
      <c r="BH26" s="12"/>
      <c r="BI26" s="11"/>
      <c r="BJ26" s="15"/>
      <c r="BK26" s="9"/>
      <c r="BL26" s="9"/>
      <c r="BM26" s="10"/>
      <c r="BN26" s="11"/>
      <c r="BO26" s="9"/>
      <c r="BP26" s="10"/>
      <c r="BQ26" s="11"/>
      <c r="BR26" s="9"/>
      <c r="BS26" s="10"/>
      <c r="BT26" s="14"/>
      <c r="BU26" s="279"/>
      <c r="BV26" s="273">
        <f t="shared" si="23"/>
        <v>0</v>
      </c>
      <c r="BW26" s="273">
        <f t="shared" si="24"/>
        <v>0</v>
      </c>
      <c r="BX26" s="283" t="e">
        <f t="shared" si="25"/>
        <v>#DIV/0!</v>
      </c>
      <c r="BY26" s="283" t="e">
        <f t="shared" si="26"/>
        <v>#DIV/0!</v>
      </c>
      <c r="BZ26" s="11"/>
      <c r="CA26" s="9"/>
      <c r="CB26" s="9"/>
      <c r="CC26" s="12"/>
      <c r="CD26" s="15"/>
      <c r="CE26" s="15"/>
      <c r="CF26" s="9" t="e">
        <f t="shared" si="27"/>
        <v>#N/A</v>
      </c>
      <c r="CG26" s="9">
        <f t="shared" si="28"/>
        <v>0</v>
      </c>
      <c r="CH26" s="9" t="e">
        <f t="shared" si="9"/>
        <v>#N/A</v>
      </c>
      <c r="CI26" s="9"/>
      <c r="CJ26" s="296" t="e">
        <f t="shared" si="29"/>
        <v>#N/A</v>
      </c>
      <c r="CK26" s="11"/>
      <c r="CL26" s="15"/>
      <c r="CM26" s="9"/>
      <c r="CN26" s="10">
        <v>109</v>
      </c>
      <c r="CO26" s="10">
        <f t="shared" si="10"/>
        <v>0</v>
      </c>
      <c r="CP26" s="10">
        <f t="shared" si="11"/>
        <v>0</v>
      </c>
      <c r="CQ26" s="191" t="e">
        <f t="shared" si="12"/>
        <v>#DIV/0!</v>
      </c>
      <c r="CR26" s="16"/>
      <c r="CS26" s="16"/>
      <c r="CT26" s="16"/>
      <c r="CU26" s="14"/>
      <c r="CV26" s="14"/>
      <c r="CW26" s="14"/>
      <c r="CX26" s="11"/>
      <c r="CY26" s="10"/>
      <c r="CZ26" s="213" t="e">
        <f t="shared" si="13"/>
        <v>#DIV/0!</v>
      </c>
      <c r="DA26" s="213" t="e">
        <f t="shared" si="14"/>
        <v>#DIV/0!</v>
      </c>
      <c r="DB26" s="11"/>
      <c r="DC26" s="10"/>
      <c r="DD26" s="11"/>
      <c r="DE26" s="10"/>
      <c r="DF26" s="16"/>
      <c r="DG26" s="11"/>
      <c r="DH26" s="10"/>
      <c r="DI26" s="16"/>
      <c r="DJ26" s="11"/>
      <c r="DK26" s="9"/>
      <c r="DL26" s="213" t="e">
        <f t="shared" si="30"/>
        <v>#DIV/0!</v>
      </c>
      <c r="DM26" s="213" t="e">
        <f t="shared" si="15"/>
        <v>#DIV/0!</v>
      </c>
      <c r="DN26" s="304"/>
      <c r="DO26" s="213"/>
      <c r="DP26" s="11"/>
      <c r="DQ26" s="10"/>
      <c r="DR26" s="11"/>
      <c r="DS26" s="10"/>
      <c r="DT26" s="158"/>
      <c r="DU26" s="159"/>
      <c r="DV26" s="158"/>
      <c r="DW26" s="160"/>
      <c r="DX26" s="351">
        <f t="shared" si="31"/>
        <v>0</v>
      </c>
      <c r="DY26" s="352" t="e">
        <f t="shared" si="16"/>
        <v>#DIV/0!</v>
      </c>
      <c r="DZ26" s="241" t="e">
        <f t="shared" si="17"/>
        <v>#DIV/0!</v>
      </c>
      <c r="EA26" s="9"/>
      <c r="EB26" s="20" t="e">
        <f t="shared" si="18"/>
        <v>#DIV/0!</v>
      </c>
      <c r="EC26" s="353" t="e">
        <f t="shared" si="19"/>
        <v>#DIV/0!</v>
      </c>
      <c r="ED26" s="12"/>
      <c r="EE26" s="120"/>
    </row>
    <row r="27" spans="1:135" s="118" customFormat="1" ht="20.100000000000001" hidden="1" customHeight="1">
      <c r="A27" s="161">
        <v>42252</v>
      </c>
      <c r="B27" s="228">
        <v>0.61458333333333304</v>
      </c>
      <c r="C27" s="7">
        <v>2</v>
      </c>
      <c r="D27" s="1" t="s">
        <v>134</v>
      </c>
      <c r="E27" s="1" t="s">
        <v>134</v>
      </c>
      <c r="F27" s="1" t="s">
        <v>140</v>
      </c>
      <c r="G27" s="4" t="s">
        <v>145</v>
      </c>
      <c r="H27" s="3" t="s">
        <v>172</v>
      </c>
      <c r="I27" s="1">
        <v>25</v>
      </c>
      <c r="J27" s="1" t="s">
        <v>219</v>
      </c>
      <c r="K27" s="19">
        <v>17</v>
      </c>
      <c r="L27" s="1"/>
      <c r="M27" s="1">
        <v>55</v>
      </c>
      <c r="N27" s="1">
        <v>2720</v>
      </c>
      <c r="O27" s="297"/>
      <c r="P27" s="1">
        <v>1230</v>
      </c>
      <c r="Q27" s="22">
        <f t="shared" si="6"/>
        <v>1020.9000000000001</v>
      </c>
      <c r="R27" s="116">
        <f t="shared" si="20"/>
        <v>4.3643475000000009</v>
      </c>
      <c r="S27" s="17">
        <f t="shared" si="7"/>
        <v>4.1652720000000008</v>
      </c>
      <c r="T27" s="3"/>
      <c r="U27" s="1"/>
      <c r="V27" s="1"/>
      <c r="W27" s="22">
        <f t="shared" si="21"/>
        <v>0</v>
      </c>
      <c r="X27" s="1"/>
      <c r="Y27" s="1"/>
      <c r="Z27" s="1"/>
      <c r="AA27" s="1"/>
      <c r="AB27" s="4"/>
      <c r="AC27" s="7"/>
      <c r="AD27" s="199"/>
      <c r="AE27" s="199"/>
      <c r="AF27" s="199"/>
      <c r="AG27" s="199"/>
      <c r="AH27" s="240">
        <f t="shared" si="32"/>
        <v>0</v>
      </c>
      <c r="AI27" s="237" t="e">
        <f t="shared" si="33"/>
        <v>#DIV/0!</v>
      </c>
      <c r="AJ27" s="1"/>
      <c r="AK27" s="1"/>
      <c r="AL27" s="1"/>
      <c r="AM27" s="1"/>
      <c r="AN27" s="1"/>
      <c r="AO27" s="1"/>
      <c r="AP27" s="3"/>
      <c r="AQ27" s="7"/>
      <c r="AR27" s="22">
        <f t="shared" si="8"/>
        <v>0</v>
      </c>
      <c r="AS27" s="270" t="e">
        <f t="shared" si="22"/>
        <v>#DIV/0!</v>
      </c>
      <c r="AT27" s="1"/>
      <c r="AU27" s="1"/>
      <c r="AV27" s="7"/>
      <c r="AW27" s="1"/>
      <c r="AX27" s="1"/>
      <c r="AY27" s="2"/>
      <c r="AZ27" s="3"/>
      <c r="BA27" s="2"/>
      <c r="BB27" s="3"/>
      <c r="BC27" s="4"/>
      <c r="BD27" s="3"/>
      <c r="BE27" s="1"/>
      <c r="BF27" s="1"/>
      <c r="BG27" s="1"/>
      <c r="BH27" s="4"/>
      <c r="BI27" s="3"/>
      <c r="BJ27" s="7"/>
      <c r="BK27" s="1"/>
      <c r="BL27" s="1"/>
      <c r="BM27" s="2"/>
      <c r="BN27" s="3"/>
      <c r="BO27" s="1"/>
      <c r="BP27" s="2"/>
      <c r="BQ27" s="3"/>
      <c r="BR27" s="1"/>
      <c r="BS27" s="2"/>
      <c r="BT27" s="6"/>
      <c r="BU27" s="278"/>
      <c r="BV27" s="272">
        <f t="shared" si="23"/>
        <v>0</v>
      </c>
      <c r="BW27" s="272">
        <f t="shared" si="24"/>
        <v>0</v>
      </c>
      <c r="BX27" s="282" t="e">
        <f t="shared" si="25"/>
        <v>#DIV/0!</v>
      </c>
      <c r="BY27" s="282" t="e">
        <f t="shared" si="26"/>
        <v>#DIV/0!</v>
      </c>
      <c r="BZ27" s="3"/>
      <c r="CA27" s="1"/>
      <c r="CB27" s="1"/>
      <c r="CC27" s="4"/>
      <c r="CD27" s="7"/>
      <c r="CE27" s="7"/>
      <c r="CF27" s="1" t="e">
        <f t="shared" si="27"/>
        <v>#N/A</v>
      </c>
      <c r="CG27" s="1">
        <f t="shared" si="28"/>
        <v>4157.3999999999996</v>
      </c>
      <c r="CH27" s="1" t="e">
        <f t="shared" si="9"/>
        <v>#N/A</v>
      </c>
      <c r="CI27" s="1"/>
      <c r="CJ27" s="189" t="e">
        <f t="shared" si="29"/>
        <v>#N/A</v>
      </c>
      <c r="CK27" s="3"/>
      <c r="CL27" s="7"/>
      <c r="CM27" s="1"/>
      <c r="CN27" s="2">
        <v>109</v>
      </c>
      <c r="CO27" s="2">
        <f t="shared" si="10"/>
        <v>4157.3999999999996</v>
      </c>
      <c r="CP27" s="2">
        <f t="shared" si="11"/>
        <v>0</v>
      </c>
      <c r="CQ27" s="190">
        <f t="shared" si="12"/>
        <v>0</v>
      </c>
      <c r="CR27" s="8"/>
      <c r="CS27" s="8"/>
      <c r="CT27" s="8"/>
      <c r="CU27" s="6"/>
      <c r="CV27" s="6"/>
      <c r="CW27" s="6"/>
      <c r="CX27" s="3"/>
      <c r="CY27" s="2"/>
      <c r="CZ27" s="212">
        <f t="shared" si="13"/>
        <v>0</v>
      </c>
      <c r="DA27" s="212">
        <f t="shared" si="14"/>
        <v>0</v>
      </c>
      <c r="DB27" s="3"/>
      <c r="DC27" s="2"/>
      <c r="DD27" s="3"/>
      <c r="DE27" s="2"/>
      <c r="DF27" s="8"/>
      <c r="DG27" s="3"/>
      <c r="DH27" s="2"/>
      <c r="DI27" s="8"/>
      <c r="DJ27" s="3"/>
      <c r="DK27" s="1"/>
      <c r="DL27" s="212">
        <f t="shared" si="30"/>
        <v>0</v>
      </c>
      <c r="DM27" s="212">
        <f t="shared" si="15"/>
        <v>0</v>
      </c>
      <c r="DN27" s="303"/>
      <c r="DO27" s="212"/>
      <c r="DP27" s="3"/>
      <c r="DQ27" s="2"/>
      <c r="DR27" s="3"/>
      <c r="DS27" s="2"/>
      <c r="DT27" s="155"/>
      <c r="DU27" s="156"/>
      <c r="DV27" s="155"/>
      <c r="DW27" s="157"/>
      <c r="DX27" s="348">
        <f t="shared" si="31"/>
        <v>0</v>
      </c>
      <c r="DY27" s="349">
        <f t="shared" si="16"/>
        <v>0</v>
      </c>
      <c r="DZ27" s="240">
        <f t="shared" si="17"/>
        <v>0</v>
      </c>
      <c r="EA27" s="1"/>
      <c r="EB27" s="19">
        <f t="shared" si="18"/>
        <v>0</v>
      </c>
      <c r="EC27" s="350">
        <f t="shared" si="19"/>
        <v>0</v>
      </c>
      <c r="ED27" s="4"/>
      <c r="EE27" s="117"/>
    </row>
    <row r="28" spans="1:135" s="118" customFormat="1" ht="20.100000000000001" hidden="1" customHeight="1">
      <c r="A28" s="161">
        <v>42252</v>
      </c>
      <c r="B28" s="228"/>
      <c r="C28" s="7"/>
      <c r="D28" s="1"/>
      <c r="E28" s="1"/>
      <c r="F28" s="1"/>
      <c r="G28" s="4"/>
      <c r="H28" s="3"/>
      <c r="I28" s="1"/>
      <c r="J28" s="1"/>
      <c r="K28" s="19"/>
      <c r="L28" s="1"/>
      <c r="M28" s="1"/>
      <c r="N28" s="1"/>
      <c r="O28" s="297"/>
      <c r="P28" s="1"/>
      <c r="Q28" s="22">
        <f t="shared" si="6"/>
        <v>0</v>
      </c>
      <c r="R28" s="116">
        <f t="shared" si="20"/>
        <v>0</v>
      </c>
      <c r="S28" s="17">
        <f t="shared" si="7"/>
        <v>0</v>
      </c>
      <c r="T28" s="3"/>
      <c r="U28" s="1"/>
      <c r="V28" s="1"/>
      <c r="W28" s="22">
        <f t="shared" si="21"/>
        <v>0</v>
      </c>
      <c r="X28" s="1"/>
      <c r="Y28" s="1"/>
      <c r="Z28" s="1"/>
      <c r="AA28" s="1"/>
      <c r="AB28" s="4"/>
      <c r="AC28" s="7"/>
      <c r="AD28" s="199"/>
      <c r="AE28" s="199"/>
      <c r="AF28" s="199"/>
      <c r="AG28" s="199"/>
      <c r="AH28" s="240">
        <f t="shared" si="32"/>
        <v>0</v>
      </c>
      <c r="AI28" s="237" t="e">
        <f t="shared" si="33"/>
        <v>#DIV/0!</v>
      </c>
      <c r="AJ28" s="1"/>
      <c r="AK28" s="1"/>
      <c r="AL28" s="1"/>
      <c r="AM28" s="1"/>
      <c r="AN28" s="1"/>
      <c r="AO28" s="1"/>
      <c r="AP28" s="3"/>
      <c r="AQ28" s="7"/>
      <c r="AR28" s="22">
        <f t="shared" si="8"/>
        <v>0</v>
      </c>
      <c r="AS28" s="270" t="e">
        <f t="shared" si="22"/>
        <v>#DIV/0!</v>
      </c>
      <c r="AT28" s="1"/>
      <c r="AU28" s="1"/>
      <c r="AV28" s="7"/>
      <c r="AW28" s="1"/>
      <c r="AX28" s="1"/>
      <c r="AY28" s="2"/>
      <c r="AZ28" s="3"/>
      <c r="BA28" s="2"/>
      <c r="BB28" s="3"/>
      <c r="BC28" s="4"/>
      <c r="BD28" s="3"/>
      <c r="BE28" s="1"/>
      <c r="BF28" s="1"/>
      <c r="BG28" s="1"/>
      <c r="BH28" s="4"/>
      <c r="BI28" s="3"/>
      <c r="BJ28" s="7"/>
      <c r="BK28" s="1"/>
      <c r="BL28" s="1"/>
      <c r="BM28" s="2"/>
      <c r="BN28" s="3"/>
      <c r="BO28" s="1"/>
      <c r="BP28" s="2"/>
      <c r="BQ28" s="3"/>
      <c r="BR28" s="1"/>
      <c r="BS28" s="2"/>
      <c r="BT28" s="6"/>
      <c r="BU28" s="278"/>
      <c r="BV28" s="272">
        <f t="shared" si="23"/>
        <v>0</v>
      </c>
      <c r="BW28" s="272">
        <f t="shared" si="24"/>
        <v>0</v>
      </c>
      <c r="BX28" s="282" t="e">
        <f t="shared" si="25"/>
        <v>#DIV/0!</v>
      </c>
      <c r="BY28" s="282" t="e">
        <f t="shared" si="26"/>
        <v>#DIV/0!</v>
      </c>
      <c r="BZ28" s="3"/>
      <c r="CA28" s="1"/>
      <c r="CB28" s="1"/>
      <c r="CC28" s="4"/>
      <c r="CD28" s="7"/>
      <c r="CE28" s="7"/>
      <c r="CF28" s="1" t="e">
        <f t="shared" si="27"/>
        <v>#N/A</v>
      </c>
      <c r="CG28" s="1">
        <f t="shared" si="28"/>
        <v>0</v>
      </c>
      <c r="CH28" s="1" t="e">
        <f t="shared" si="9"/>
        <v>#N/A</v>
      </c>
      <c r="CI28" s="1"/>
      <c r="CJ28" s="189" t="e">
        <f t="shared" si="29"/>
        <v>#N/A</v>
      </c>
      <c r="CK28" s="3"/>
      <c r="CL28" s="7"/>
      <c r="CM28" s="1"/>
      <c r="CN28" s="2">
        <v>109</v>
      </c>
      <c r="CO28" s="2">
        <f t="shared" si="10"/>
        <v>0</v>
      </c>
      <c r="CP28" s="2">
        <f t="shared" si="11"/>
        <v>0</v>
      </c>
      <c r="CQ28" s="190" t="e">
        <f t="shared" si="12"/>
        <v>#DIV/0!</v>
      </c>
      <c r="CR28" s="8"/>
      <c r="CS28" s="8"/>
      <c r="CT28" s="8"/>
      <c r="CU28" s="6"/>
      <c r="CV28" s="6"/>
      <c r="CW28" s="6"/>
      <c r="CX28" s="3"/>
      <c r="CY28" s="2"/>
      <c r="CZ28" s="212" t="e">
        <f t="shared" si="13"/>
        <v>#DIV/0!</v>
      </c>
      <c r="DA28" s="212" t="e">
        <f t="shared" si="14"/>
        <v>#DIV/0!</v>
      </c>
      <c r="DB28" s="3"/>
      <c r="DC28" s="2"/>
      <c r="DD28" s="3"/>
      <c r="DE28" s="2"/>
      <c r="DF28" s="8"/>
      <c r="DG28" s="3"/>
      <c r="DH28" s="2"/>
      <c r="DI28" s="8"/>
      <c r="DJ28" s="3"/>
      <c r="DK28" s="1"/>
      <c r="DL28" s="212" t="e">
        <f t="shared" si="30"/>
        <v>#DIV/0!</v>
      </c>
      <c r="DM28" s="212" t="e">
        <f t="shared" si="15"/>
        <v>#DIV/0!</v>
      </c>
      <c r="DN28" s="303"/>
      <c r="DO28" s="212"/>
      <c r="DP28" s="3"/>
      <c r="DQ28" s="2"/>
      <c r="DR28" s="3"/>
      <c r="DS28" s="2"/>
      <c r="DT28" s="155"/>
      <c r="DU28" s="156"/>
      <c r="DV28" s="155"/>
      <c r="DW28" s="157"/>
      <c r="DX28" s="348">
        <f t="shared" si="31"/>
        <v>0</v>
      </c>
      <c r="DY28" s="349" t="e">
        <f t="shared" si="16"/>
        <v>#DIV/0!</v>
      </c>
      <c r="DZ28" s="240" t="e">
        <f t="shared" si="17"/>
        <v>#DIV/0!</v>
      </c>
      <c r="EA28" s="1"/>
      <c r="EB28" s="19" t="e">
        <f t="shared" si="18"/>
        <v>#DIV/0!</v>
      </c>
      <c r="EC28" s="350" t="e">
        <f t="shared" si="19"/>
        <v>#DIV/0!</v>
      </c>
      <c r="ED28" s="4"/>
      <c r="EE28" s="117"/>
    </row>
    <row r="29" spans="1:135" s="121" customFormat="1" ht="20.100000000000001" hidden="1" customHeight="1">
      <c r="A29" s="162">
        <v>42252</v>
      </c>
      <c r="B29" s="229"/>
      <c r="C29" s="15">
        <v>1</v>
      </c>
      <c r="D29" s="9"/>
      <c r="E29" s="9"/>
      <c r="F29" s="9"/>
      <c r="G29" s="12"/>
      <c r="H29" s="11"/>
      <c r="I29" s="9"/>
      <c r="J29" s="9"/>
      <c r="K29" s="20"/>
      <c r="L29" s="9"/>
      <c r="M29" s="9"/>
      <c r="N29" s="9"/>
      <c r="O29" s="298"/>
      <c r="P29" s="9"/>
      <c r="Q29" s="24">
        <f t="shared" si="6"/>
        <v>0</v>
      </c>
      <c r="R29" s="119">
        <f t="shared" si="20"/>
        <v>0</v>
      </c>
      <c r="S29" s="18">
        <f t="shared" si="7"/>
        <v>0</v>
      </c>
      <c r="T29" s="11"/>
      <c r="U29" s="9"/>
      <c r="V29" s="9"/>
      <c r="W29" s="24">
        <f t="shared" si="21"/>
        <v>0</v>
      </c>
      <c r="X29" s="9"/>
      <c r="Y29" s="9"/>
      <c r="Z29" s="9"/>
      <c r="AA29" s="9"/>
      <c r="AB29" s="12"/>
      <c r="AC29" s="15"/>
      <c r="AD29" s="200"/>
      <c r="AE29" s="200"/>
      <c r="AF29" s="200"/>
      <c r="AG29" s="200"/>
      <c r="AH29" s="241">
        <f t="shared" si="32"/>
        <v>0</v>
      </c>
      <c r="AI29" s="239" t="e">
        <f t="shared" si="33"/>
        <v>#DIV/0!</v>
      </c>
      <c r="AJ29" s="9"/>
      <c r="AK29" s="9"/>
      <c r="AL29" s="9"/>
      <c r="AM29" s="9"/>
      <c r="AN29" s="9"/>
      <c r="AO29" s="9"/>
      <c r="AP29" s="11"/>
      <c r="AQ29" s="15"/>
      <c r="AR29" s="24">
        <f t="shared" si="8"/>
        <v>0</v>
      </c>
      <c r="AS29" s="271" t="e">
        <f t="shared" si="22"/>
        <v>#DIV/0!</v>
      </c>
      <c r="AT29" s="9"/>
      <c r="AU29" s="9"/>
      <c r="AV29" s="15"/>
      <c r="AW29" s="9"/>
      <c r="AX29" s="9"/>
      <c r="AY29" s="10"/>
      <c r="AZ29" s="11"/>
      <c r="BA29" s="10"/>
      <c r="BB29" s="11"/>
      <c r="BC29" s="12"/>
      <c r="BD29" s="11"/>
      <c r="BE29" s="9"/>
      <c r="BF29" s="9"/>
      <c r="BG29" s="9"/>
      <c r="BH29" s="12"/>
      <c r="BI29" s="11"/>
      <c r="BJ29" s="15"/>
      <c r="BK29" s="9"/>
      <c r="BL29" s="9"/>
      <c r="BM29" s="10"/>
      <c r="BN29" s="11"/>
      <c r="BO29" s="9"/>
      <c r="BP29" s="10"/>
      <c r="BQ29" s="11"/>
      <c r="BR29" s="9"/>
      <c r="BS29" s="10"/>
      <c r="BT29" s="14"/>
      <c r="BU29" s="279"/>
      <c r="BV29" s="273">
        <f t="shared" si="23"/>
        <v>0</v>
      </c>
      <c r="BW29" s="273">
        <f t="shared" si="24"/>
        <v>0</v>
      </c>
      <c r="BX29" s="283" t="e">
        <f t="shared" si="25"/>
        <v>#DIV/0!</v>
      </c>
      <c r="BY29" s="283" t="e">
        <f t="shared" si="26"/>
        <v>#DIV/0!</v>
      </c>
      <c r="BZ29" s="11"/>
      <c r="CA29" s="9"/>
      <c r="CB29" s="9"/>
      <c r="CC29" s="12"/>
      <c r="CD29" s="15"/>
      <c r="CE29" s="15"/>
      <c r="CF29" s="9" t="e">
        <f t="shared" si="27"/>
        <v>#N/A</v>
      </c>
      <c r="CG29" s="9">
        <f t="shared" si="28"/>
        <v>0</v>
      </c>
      <c r="CH29" s="9" t="e">
        <f t="shared" si="9"/>
        <v>#N/A</v>
      </c>
      <c r="CI29" s="9"/>
      <c r="CJ29" s="296" t="e">
        <f t="shared" si="29"/>
        <v>#N/A</v>
      </c>
      <c r="CK29" s="11"/>
      <c r="CL29" s="15"/>
      <c r="CM29" s="9"/>
      <c r="CN29" s="10">
        <v>109</v>
      </c>
      <c r="CO29" s="10">
        <f t="shared" si="10"/>
        <v>0</v>
      </c>
      <c r="CP29" s="10">
        <f t="shared" si="11"/>
        <v>0</v>
      </c>
      <c r="CQ29" s="191" t="e">
        <f t="shared" si="12"/>
        <v>#DIV/0!</v>
      </c>
      <c r="CR29" s="16"/>
      <c r="CS29" s="16"/>
      <c r="CT29" s="16"/>
      <c r="CU29" s="14"/>
      <c r="CV29" s="14"/>
      <c r="CW29" s="14"/>
      <c r="CX29" s="11"/>
      <c r="CY29" s="10"/>
      <c r="CZ29" s="213" t="e">
        <f t="shared" si="13"/>
        <v>#DIV/0!</v>
      </c>
      <c r="DA29" s="213" t="e">
        <f t="shared" si="14"/>
        <v>#DIV/0!</v>
      </c>
      <c r="DB29" s="11"/>
      <c r="DC29" s="10"/>
      <c r="DD29" s="11"/>
      <c r="DE29" s="10"/>
      <c r="DF29" s="16"/>
      <c r="DG29" s="11"/>
      <c r="DH29" s="10"/>
      <c r="DI29" s="16"/>
      <c r="DJ29" s="11"/>
      <c r="DK29" s="9"/>
      <c r="DL29" s="213" t="e">
        <f t="shared" si="30"/>
        <v>#DIV/0!</v>
      </c>
      <c r="DM29" s="213" t="e">
        <f t="shared" si="15"/>
        <v>#DIV/0!</v>
      </c>
      <c r="DN29" s="304"/>
      <c r="DO29" s="213"/>
      <c r="DP29" s="11"/>
      <c r="DQ29" s="10"/>
      <c r="DR29" s="11"/>
      <c r="DS29" s="10"/>
      <c r="DT29" s="158"/>
      <c r="DU29" s="159"/>
      <c r="DV29" s="158"/>
      <c r="DW29" s="160"/>
      <c r="DX29" s="351">
        <f t="shared" si="31"/>
        <v>0</v>
      </c>
      <c r="DY29" s="352" t="e">
        <f t="shared" si="16"/>
        <v>#DIV/0!</v>
      </c>
      <c r="DZ29" s="241" t="e">
        <f t="shared" si="17"/>
        <v>#DIV/0!</v>
      </c>
      <c r="EA29" s="9"/>
      <c r="EB29" s="20" t="e">
        <f t="shared" si="18"/>
        <v>#DIV/0!</v>
      </c>
      <c r="EC29" s="353" t="e">
        <f t="shared" si="19"/>
        <v>#DIV/0!</v>
      </c>
      <c r="ED29" s="12"/>
      <c r="EE29" s="120"/>
    </row>
    <row r="30" spans="1:135" s="121" customFormat="1" ht="20.100000000000001" hidden="1" customHeight="1">
      <c r="A30" s="162">
        <v>42252</v>
      </c>
      <c r="B30" s="229"/>
      <c r="C30" s="15"/>
      <c r="D30" s="9"/>
      <c r="E30" s="9"/>
      <c r="F30" s="9"/>
      <c r="G30" s="12"/>
      <c r="H30" s="11"/>
      <c r="I30" s="9"/>
      <c r="J30" s="9"/>
      <c r="K30" s="20"/>
      <c r="L30" s="9"/>
      <c r="M30" s="9"/>
      <c r="N30" s="9"/>
      <c r="O30" s="298"/>
      <c r="P30" s="9"/>
      <c r="Q30" s="24">
        <f t="shared" si="6"/>
        <v>0</v>
      </c>
      <c r="R30" s="119">
        <f t="shared" si="20"/>
        <v>0</v>
      </c>
      <c r="S30" s="18">
        <f t="shared" si="7"/>
        <v>0</v>
      </c>
      <c r="T30" s="11"/>
      <c r="U30" s="9"/>
      <c r="V30" s="9"/>
      <c r="W30" s="24">
        <f t="shared" si="21"/>
        <v>0</v>
      </c>
      <c r="X30" s="9"/>
      <c r="Y30" s="9"/>
      <c r="Z30" s="9"/>
      <c r="AA30" s="9"/>
      <c r="AB30" s="12"/>
      <c r="AC30" s="15"/>
      <c r="AD30" s="200"/>
      <c r="AE30" s="200"/>
      <c r="AF30" s="200"/>
      <c r="AG30" s="200"/>
      <c r="AH30" s="241">
        <f t="shared" si="32"/>
        <v>0</v>
      </c>
      <c r="AI30" s="239" t="e">
        <f t="shared" si="33"/>
        <v>#DIV/0!</v>
      </c>
      <c r="AJ30" s="9"/>
      <c r="AK30" s="9"/>
      <c r="AL30" s="9"/>
      <c r="AM30" s="9"/>
      <c r="AN30" s="9"/>
      <c r="AO30" s="9"/>
      <c r="AP30" s="11"/>
      <c r="AQ30" s="15"/>
      <c r="AR30" s="24">
        <f t="shared" si="8"/>
        <v>0</v>
      </c>
      <c r="AS30" s="271" t="e">
        <f t="shared" si="22"/>
        <v>#DIV/0!</v>
      </c>
      <c r="AT30" s="9"/>
      <c r="AU30" s="9"/>
      <c r="AV30" s="15"/>
      <c r="AW30" s="9"/>
      <c r="AX30" s="9"/>
      <c r="AY30" s="10"/>
      <c r="AZ30" s="11"/>
      <c r="BA30" s="10"/>
      <c r="BB30" s="11"/>
      <c r="BC30" s="12"/>
      <c r="BD30" s="11"/>
      <c r="BE30" s="9"/>
      <c r="BF30" s="9"/>
      <c r="BG30" s="9"/>
      <c r="BH30" s="12"/>
      <c r="BI30" s="11"/>
      <c r="BJ30" s="15"/>
      <c r="BK30" s="9"/>
      <c r="BL30" s="9"/>
      <c r="BM30" s="10"/>
      <c r="BN30" s="11"/>
      <c r="BO30" s="9"/>
      <c r="BP30" s="10"/>
      <c r="BQ30" s="11"/>
      <c r="BR30" s="9"/>
      <c r="BS30" s="10"/>
      <c r="BT30" s="14"/>
      <c r="BU30" s="279"/>
      <c r="BV30" s="273">
        <f t="shared" si="23"/>
        <v>0</v>
      </c>
      <c r="BW30" s="273">
        <f t="shared" si="24"/>
        <v>0</v>
      </c>
      <c r="BX30" s="283" t="e">
        <f t="shared" si="25"/>
        <v>#DIV/0!</v>
      </c>
      <c r="BY30" s="283" t="e">
        <f t="shared" si="26"/>
        <v>#DIV/0!</v>
      </c>
      <c r="BZ30" s="11"/>
      <c r="CA30" s="9"/>
      <c r="CB30" s="9"/>
      <c r="CC30" s="12"/>
      <c r="CD30" s="15"/>
      <c r="CE30" s="15"/>
      <c r="CF30" s="9" t="e">
        <f t="shared" si="27"/>
        <v>#N/A</v>
      </c>
      <c r="CG30" s="9">
        <f t="shared" si="28"/>
        <v>0</v>
      </c>
      <c r="CH30" s="9" t="e">
        <f t="shared" si="9"/>
        <v>#N/A</v>
      </c>
      <c r="CI30" s="9"/>
      <c r="CJ30" s="296" t="e">
        <f t="shared" si="29"/>
        <v>#N/A</v>
      </c>
      <c r="CK30" s="11"/>
      <c r="CL30" s="15"/>
      <c r="CM30" s="9"/>
      <c r="CN30" s="10">
        <v>109</v>
      </c>
      <c r="CO30" s="10">
        <f t="shared" si="10"/>
        <v>0</v>
      </c>
      <c r="CP30" s="10">
        <f t="shared" si="11"/>
        <v>0</v>
      </c>
      <c r="CQ30" s="191" t="e">
        <f t="shared" si="12"/>
        <v>#DIV/0!</v>
      </c>
      <c r="CR30" s="16"/>
      <c r="CS30" s="16"/>
      <c r="CT30" s="16"/>
      <c r="CU30" s="14"/>
      <c r="CV30" s="14"/>
      <c r="CW30" s="14"/>
      <c r="CX30" s="11"/>
      <c r="CY30" s="10"/>
      <c r="CZ30" s="213" t="e">
        <f t="shared" si="13"/>
        <v>#DIV/0!</v>
      </c>
      <c r="DA30" s="213" t="e">
        <f t="shared" si="14"/>
        <v>#DIV/0!</v>
      </c>
      <c r="DB30" s="11"/>
      <c r="DC30" s="10"/>
      <c r="DD30" s="11"/>
      <c r="DE30" s="10"/>
      <c r="DF30" s="16"/>
      <c r="DG30" s="11"/>
      <c r="DH30" s="10"/>
      <c r="DI30" s="16"/>
      <c r="DJ30" s="11"/>
      <c r="DK30" s="9"/>
      <c r="DL30" s="213" t="e">
        <f t="shared" si="30"/>
        <v>#DIV/0!</v>
      </c>
      <c r="DM30" s="213" t="e">
        <f t="shared" si="15"/>
        <v>#DIV/0!</v>
      </c>
      <c r="DN30" s="304"/>
      <c r="DO30" s="213"/>
      <c r="DP30" s="11"/>
      <c r="DQ30" s="10"/>
      <c r="DR30" s="11"/>
      <c r="DS30" s="10"/>
      <c r="DT30" s="158"/>
      <c r="DU30" s="159"/>
      <c r="DV30" s="158"/>
      <c r="DW30" s="160"/>
      <c r="DX30" s="351">
        <f t="shared" si="31"/>
        <v>0</v>
      </c>
      <c r="DY30" s="352" t="e">
        <f t="shared" si="16"/>
        <v>#DIV/0!</v>
      </c>
      <c r="DZ30" s="241" t="e">
        <f t="shared" si="17"/>
        <v>#DIV/0!</v>
      </c>
      <c r="EA30" s="9"/>
      <c r="EB30" s="20" t="e">
        <f t="shared" si="18"/>
        <v>#DIV/0!</v>
      </c>
      <c r="EC30" s="353" t="e">
        <f t="shared" si="19"/>
        <v>#DIV/0!</v>
      </c>
      <c r="ED30" s="12"/>
      <c r="EE30" s="120"/>
    </row>
    <row r="31" spans="1:135" s="118" customFormat="1" ht="20.100000000000001" hidden="1" customHeight="1">
      <c r="A31" s="161">
        <v>42253</v>
      </c>
      <c r="B31" s="228">
        <v>0.67082175925925924</v>
      </c>
      <c r="C31" s="7">
        <v>3</v>
      </c>
      <c r="D31" s="1" t="s">
        <v>130</v>
      </c>
      <c r="E31" s="1" t="s">
        <v>136</v>
      </c>
      <c r="F31" s="1" t="s">
        <v>141</v>
      </c>
      <c r="G31" s="4" t="s">
        <v>142</v>
      </c>
      <c r="H31" s="3" t="s">
        <v>174</v>
      </c>
      <c r="I31" s="1">
        <v>27</v>
      </c>
      <c r="J31" s="1" t="s">
        <v>219</v>
      </c>
      <c r="K31" s="19">
        <v>11.5</v>
      </c>
      <c r="L31" s="1"/>
      <c r="M31" s="1">
        <v>55</v>
      </c>
      <c r="N31" s="1">
        <v>2720</v>
      </c>
      <c r="O31" s="297"/>
      <c r="P31" s="1">
        <v>1000</v>
      </c>
      <c r="Q31" s="22">
        <f t="shared" si="6"/>
        <v>885</v>
      </c>
      <c r="R31" s="116">
        <f t="shared" si="20"/>
        <v>4.0860450000000004</v>
      </c>
      <c r="S31" s="17">
        <f t="shared" si="7"/>
        <v>3.899664</v>
      </c>
      <c r="T31" s="3">
        <v>684.5</v>
      </c>
      <c r="U31" s="1">
        <v>1000</v>
      </c>
      <c r="V31" s="1">
        <v>0.995</v>
      </c>
      <c r="W31" s="22">
        <f t="shared" si="21"/>
        <v>995</v>
      </c>
      <c r="X31" s="1">
        <v>10.199999999999999</v>
      </c>
      <c r="Y31" s="1">
        <v>138</v>
      </c>
      <c r="Z31" s="1">
        <v>25</v>
      </c>
      <c r="AA31" s="1">
        <v>25</v>
      </c>
      <c r="AB31" s="4">
        <v>6.2</v>
      </c>
      <c r="AC31" s="7">
        <v>4.8</v>
      </c>
      <c r="AD31" s="199">
        <v>-27</v>
      </c>
      <c r="AE31" s="199">
        <v>-27</v>
      </c>
      <c r="AF31" s="199">
        <v>-27</v>
      </c>
      <c r="AG31" s="199">
        <v>-28</v>
      </c>
      <c r="AH31" s="240">
        <f t="shared" si="32"/>
        <v>-109</v>
      </c>
      <c r="AI31" s="237">
        <f t="shared" si="33"/>
        <v>1</v>
      </c>
      <c r="AJ31" s="1">
        <v>100</v>
      </c>
      <c r="AK31" s="1">
        <v>100</v>
      </c>
      <c r="AL31" s="1">
        <v>100</v>
      </c>
      <c r="AM31" s="1">
        <v>100</v>
      </c>
      <c r="AN31" s="1">
        <v>2.5</v>
      </c>
      <c r="AO31" s="1">
        <v>20</v>
      </c>
      <c r="AP31" s="3">
        <v>1658</v>
      </c>
      <c r="AQ31" s="7">
        <v>1658</v>
      </c>
      <c r="AR31" s="22">
        <f t="shared" si="8"/>
        <v>0</v>
      </c>
      <c r="AS31" s="270">
        <f t="shared" si="22"/>
        <v>0</v>
      </c>
      <c r="AT31" s="1">
        <v>77</v>
      </c>
      <c r="AU31" s="1">
        <v>80</v>
      </c>
      <c r="AV31" s="7">
        <v>4.5</v>
      </c>
      <c r="AW31" s="1">
        <v>709</v>
      </c>
      <c r="AX31" s="1">
        <v>880</v>
      </c>
      <c r="AY31" s="2">
        <v>50</v>
      </c>
      <c r="AZ31" s="3">
        <v>295</v>
      </c>
      <c r="BA31" s="2">
        <v>54</v>
      </c>
      <c r="BB31" s="3"/>
      <c r="BC31" s="4"/>
      <c r="BD31" s="3">
        <v>4801</v>
      </c>
      <c r="BE31" s="1">
        <v>21</v>
      </c>
      <c r="BF31" s="1">
        <v>21</v>
      </c>
      <c r="BG31" s="1">
        <v>1.5</v>
      </c>
      <c r="BH31" s="4">
        <v>97</v>
      </c>
      <c r="BI31" s="3">
        <v>580</v>
      </c>
      <c r="BJ31" s="7">
        <v>120</v>
      </c>
      <c r="BK31" s="1">
        <v>1631</v>
      </c>
      <c r="BL31" s="1">
        <v>155</v>
      </c>
      <c r="BM31" s="2">
        <v>119</v>
      </c>
      <c r="BN31" s="3">
        <v>368</v>
      </c>
      <c r="BO31" s="1">
        <v>1370</v>
      </c>
      <c r="BP31" s="2">
        <v>150</v>
      </c>
      <c r="BQ31" s="3">
        <v>358</v>
      </c>
      <c r="BR31" s="1">
        <v>1344</v>
      </c>
      <c r="BS31" s="2">
        <v>134</v>
      </c>
      <c r="BT31" s="6">
        <v>1450</v>
      </c>
      <c r="BU31" s="278">
        <v>297</v>
      </c>
      <c r="BV31" s="272">
        <f t="shared" si="23"/>
        <v>0.72599999999999998</v>
      </c>
      <c r="BW31" s="272">
        <f t="shared" si="24"/>
        <v>0.74358974358974361</v>
      </c>
      <c r="BX31" s="282">
        <f t="shared" si="25"/>
        <v>0.4940154238057019</v>
      </c>
      <c r="BY31" s="282">
        <f t="shared" si="26"/>
        <v>0.50598457619429804</v>
      </c>
      <c r="BZ31" s="3">
        <v>2.9</v>
      </c>
      <c r="CA31" s="1">
        <v>3</v>
      </c>
      <c r="CB31" s="1">
        <v>29</v>
      </c>
      <c r="CC31" s="4">
        <v>1.8</v>
      </c>
      <c r="CD31" s="7" t="s">
        <v>164</v>
      </c>
      <c r="CE31" s="7">
        <v>23</v>
      </c>
      <c r="CF31" s="1">
        <f t="shared" si="27"/>
        <v>16.64</v>
      </c>
      <c r="CG31" s="1">
        <f t="shared" si="28"/>
        <v>3380</v>
      </c>
      <c r="CH31" s="1">
        <f>CF31*CI31/100</f>
        <v>2.9951999999999996</v>
      </c>
      <c r="CI31" s="1">
        <v>18</v>
      </c>
      <c r="CJ31" s="189">
        <f>CH31/CG31*1000</f>
        <v>0.88615384615384607</v>
      </c>
      <c r="CK31" s="3" t="s">
        <v>165</v>
      </c>
      <c r="CL31" s="347">
        <v>17</v>
      </c>
      <c r="CM31" s="2">
        <v>23</v>
      </c>
      <c r="CN31" s="2">
        <v>109</v>
      </c>
      <c r="CO31" s="2">
        <f t="shared" si="10"/>
        <v>3380</v>
      </c>
      <c r="CP31" s="2">
        <f t="shared" si="11"/>
        <v>25.07</v>
      </c>
      <c r="CQ31" s="189">
        <f t="shared" si="12"/>
        <v>7.4171597633136095</v>
      </c>
      <c r="CR31" s="8">
        <v>41</v>
      </c>
      <c r="CS31" s="8">
        <v>2.2000000000000002</v>
      </c>
      <c r="CT31" s="8">
        <v>200</v>
      </c>
      <c r="CU31" s="6">
        <v>10</v>
      </c>
      <c r="CV31" s="6">
        <v>51</v>
      </c>
      <c r="CW31" s="6"/>
      <c r="CX31" s="3" t="s">
        <v>275</v>
      </c>
      <c r="CY31" s="2">
        <v>200</v>
      </c>
      <c r="CZ31" s="212">
        <f t="shared" si="13"/>
        <v>48.947086975302518</v>
      </c>
      <c r="DA31" s="212">
        <f t="shared" si="14"/>
        <v>51.286469808680955</v>
      </c>
      <c r="DB31" s="3"/>
      <c r="DC31" s="2"/>
      <c r="DD31" s="3" t="s">
        <v>168</v>
      </c>
      <c r="DE31" s="2">
        <v>16</v>
      </c>
      <c r="DF31" s="8">
        <v>40</v>
      </c>
      <c r="DG31" s="3" t="s">
        <v>185</v>
      </c>
      <c r="DH31" s="2"/>
      <c r="DI31" s="8">
        <v>20</v>
      </c>
      <c r="DJ31" s="3"/>
      <c r="DK31" s="1"/>
      <c r="DL31" s="212">
        <f t="shared" si="30"/>
        <v>0</v>
      </c>
      <c r="DM31" s="212">
        <f t="shared" si="15"/>
        <v>0</v>
      </c>
      <c r="DN31" s="303"/>
      <c r="DO31" s="212"/>
      <c r="DP31" s="3"/>
      <c r="DQ31" s="2"/>
      <c r="DR31" s="3"/>
      <c r="DS31" s="2"/>
      <c r="DT31" s="155"/>
      <c r="DU31" s="156"/>
      <c r="DV31" s="155"/>
      <c r="DW31" s="157"/>
      <c r="DX31" s="348">
        <f t="shared" si="31"/>
        <v>284</v>
      </c>
      <c r="DY31" s="349">
        <f t="shared" si="16"/>
        <v>69.504863504929574</v>
      </c>
      <c r="DZ31" s="240">
        <f t="shared" si="17"/>
        <v>72.826787128326956</v>
      </c>
      <c r="EA31" s="1">
        <v>5.09</v>
      </c>
      <c r="EB31" s="19">
        <f t="shared" si="18"/>
        <v>1.2457033635214492</v>
      </c>
      <c r="EC31" s="350">
        <f t="shared" si="19"/>
        <v>1.3052406566309303</v>
      </c>
      <c r="ED31" s="4">
        <v>366</v>
      </c>
      <c r="EE31" s="117"/>
    </row>
    <row r="32" spans="1:135" s="118" customFormat="1" ht="20.100000000000001" hidden="1" customHeight="1">
      <c r="A32" s="161">
        <v>42253</v>
      </c>
      <c r="B32" s="228"/>
      <c r="C32" s="7"/>
      <c r="D32" s="1"/>
      <c r="E32" s="1"/>
      <c r="F32" s="1"/>
      <c r="G32" s="4"/>
      <c r="H32" s="3"/>
      <c r="I32" s="1"/>
      <c r="J32" s="1"/>
      <c r="K32" s="19"/>
      <c r="L32" s="1"/>
      <c r="M32" s="1"/>
      <c r="N32" s="1"/>
      <c r="O32" s="297"/>
      <c r="P32" s="1"/>
      <c r="Q32" s="22">
        <f t="shared" si="6"/>
        <v>0</v>
      </c>
      <c r="R32" s="116">
        <f t="shared" si="20"/>
        <v>0</v>
      </c>
      <c r="S32" s="17">
        <f t="shared" si="7"/>
        <v>0</v>
      </c>
      <c r="T32" s="3"/>
      <c r="U32" s="1"/>
      <c r="V32" s="1"/>
      <c r="W32" s="22">
        <f t="shared" si="21"/>
        <v>0</v>
      </c>
      <c r="X32" s="1"/>
      <c r="Y32" s="1"/>
      <c r="Z32" s="1"/>
      <c r="AA32" s="1"/>
      <c r="AB32" s="4"/>
      <c r="AC32" s="7"/>
      <c r="AD32" s="199"/>
      <c r="AE32" s="199"/>
      <c r="AF32" s="199"/>
      <c r="AG32" s="199"/>
      <c r="AH32" s="240">
        <f t="shared" si="32"/>
        <v>0</v>
      </c>
      <c r="AI32" s="237" t="e">
        <f t="shared" si="33"/>
        <v>#DIV/0!</v>
      </c>
      <c r="AJ32" s="1"/>
      <c r="AK32" s="1"/>
      <c r="AL32" s="1"/>
      <c r="AM32" s="1"/>
      <c r="AN32" s="1"/>
      <c r="AO32" s="1"/>
      <c r="AP32" s="3"/>
      <c r="AQ32" s="7"/>
      <c r="AR32" s="22">
        <f t="shared" si="8"/>
        <v>0</v>
      </c>
      <c r="AS32" s="270" t="e">
        <f t="shared" si="22"/>
        <v>#DIV/0!</v>
      </c>
      <c r="AT32" s="1"/>
      <c r="AU32" s="1"/>
      <c r="AV32" s="7"/>
      <c r="AW32" s="1"/>
      <c r="AX32" s="1"/>
      <c r="AY32" s="2"/>
      <c r="AZ32" s="3"/>
      <c r="BA32" s="2"/>
      <c r="BB32" s="3"/>
      <c r="BC32" s="4"/>
      <c r="BD32" s="3"/>
      <c r="BE32" s="1"/>
      <c r="BF32" s="1"/>
      <c r="BG32" s="1"/>
      <c r="BH32" s="4"/>
      <c r="BI32" s="3"/>
      <c r="BJ32" s="7"/>
      <c r="BK32" s="1"/>
      <c r="BL32" s="1"/>
      <c r="BM32" s="2"/>
      <c r="BN32" s="3"/>
      <c r="BO32" s="1"/>
      <c r="BP32" s="2"/>
      <c r="BQ32" s="3"/>
      <c r="BR32" s="1"/>
      <c r="BS32" s="2"/>
      <c r="BT32" s="6"/>
      <c r="BU32" s="278"/>
      <c r="BV32" s="272">
        <f t="shared" si="23"/>
        <v>0</v>
      </c>
      <c r="BW32" s="272">
        <f t="shared" si="24"/>
        <v>0</v>
      </c>
      <c r="BX32" s="282" t="e">
        <f t="shared" si="25"/>
        <v>#DIV/0!</v>
      </c>
      <c r="BY32" s="282" t="e">
        <f t="shared" si="26"/>
        <v>#DIV/0!</v>
      </c>
      <c r="BZ32" s="3"/>
      <c r="CA32" s="1"/>
      <c r="CB32" s="1"/>
      <c r="CC32" s="4"/>
      <c r="CD32" s="7"/>
      <c r="CE32" s="7"/>
      <c r="CF32" s="1" t="e">
        <f t="shared" si="27"/>
        <v>#N/A</v>
      </c>
      <c r="CG32" s="1">
        <f t="shared" si="28"/>
        <v>0</v>
      </c>
      <c r="CH32" s="1" t="e">
        <f t="shared" ref="CH32:CH95" si="34">CF32*CI32/100</f>
        <v>#N/A</v>
      </c>
      <c r="CI32" s="1"/>
      <c r="CJ32" s="189" t="e">
        <f t="shared" si="29"/>
        <v>#N/A</v>
      </c>
      <c r="CK32" s="3"/>
      <c r="CL32" s="7"/>
      <c r="CM32" s="1"/>
      <c r="CN32" s="2">
        <v>109</v>
      </c>
      <c r="CO32" s="2">
        <f t="shared" si="10"/>
        <v>0</v>
      </c>
      <c r="CP32" s="2">
        <f t="shared" si="11"/>
        <v>0</v>
      </c>
      <c r="CQ32" s="190" t="e">
        <f t="shared" si="12"/>
        <v>#DIV/0!</v>
      </c>
      <c r="CR32" s="8"/>
      <c r="CS32" s="8"/>
      <c r="CT32" s="8"/>
      <c r="CU32" s="6"/>
      <c r="CV32" s="6"/>
      <c r="CW32" s="6"/>
      <c r="CX32" s="3"/>
      <c r="CY32" s="2"/>
      <c r="CZ32" s="212" t="e">
        <f t="shared" si="13"/>
        <v>#DIV/0!</v>
      </c>
      <c r="DA32" s="212" t="e">
        <f t="shared" si="14"/>
        <v>#DIV/0!</v>
      </c>
      <c r="DB32" s="3"/>
      <c r="DC32" s="2"/>
      <c r="DD32" s="3"/>
      <c r="DE32" s="2"/>
      <c r="DF32" s="8"/>
      <c r="DG32" s="3"/>
      <c r="DH32" s="2"/>
      <c r="DI32" s="8"/>
      <c r="DJ32" s="3"/>
      <c r="DK32" s="1"/>
      <c r="DL32" s="212" t="e">
        <f t="shared" si="30"/>
        <v>#DIV/0!</v>
      </c>
      <c r="DM32" s="212" t="e">
        <f t="shared" si="15"/>
        <v>#DIV/0!</v>
      </c>
      <c r="DN32" s="303"/>
      <c r="DO32" s="212"/>
      <c r="DP32" s="3"/>
      <c r="DQ32" s="2"/>
      <c r="DR32" s="3"/>
      <c r="DS32" s="2"/>
      <c r="DT32" s="155"/>
      <c r="DU32" s="156"/>
      <c r="DV32" s="155"/>
      <c r="DW32" s="157"/>
      <c r="DX32" s="348">
        <f t="shared" si="31"/>
        <v>0</v>
      </c>
      <c r="DY32" s="349" t="e">
        <f t="shared" si="16"/>
        <v>#DIV/0!</v>
      </c>
      <c r="DZ32" s="240" t="e">
        <f t="shared" si="17"/>
        <v>#DIV/0!</v>
      </c>
      <c r="EA32" s="1"/>
      <c r="EB32" s="19" t="e">
        <f t="shared" si="18"/>
        <v>#DIV/0!</v>
      </c>
      <c r="EC32" s="350" t="e">
        <f t="shared" si="19"/>
        <v>#DIV/0!</v>
      </c>
      <c r="ED32" s="4"/>
      <c r="EE32" s="117"/>
    </row>
    <row r="33" spans="1:135" s="121" customFormat="1" ht="20.100000000000001" hidden="1" customHeight="1">
      <c r="A33" s="162">
        <v>42253</v>
      </c>
      <c r="B33" s="229"/>
      <c r="C33" s="15"/>
      <c r="D33" s="9"/>
      <c r="E33" s="9"/>
      <c r="F33" s="9"/>
      <c r="G33" s="12"/>
      <c r="H33" s="11"/>
      <c r="I33" s="9"/>
      <c r="J33" s="9"/>
      <c r="K33" s="20"/>
      <c r="L33" s="9"/>
      <c r="M33" s="9"/>
      <c r="N33" s="9"/>
      <c r="O33" s="298"/>
      <c r="P33" s="9"/>
      <c r="Q33" s="24">
        <f t="shared" si="6"/>
        <v>0</v>
      </c>
      <c r="R33" s="119">
        <f t="shared" si="20"/>
        <v>0</v>
      </c>
      <c r="S33" s="18">
        <f t="shared" si="7"/>
        <v>0</v>
      </c>
      <c r="T33" s="11"/>
      <c r="U33" s="9"/>
      <c r="V33" s="9"/>
      <c r="W33" s="24">
        <f t="shared" si="21"/>
        <v>0</v>
      </c>
      <c r="X33" s="9"/>
      <c r="Y33" s="9"/>
      <c r="Z33" s="9"/>
      <c r="AA33" s="9"/>
      <c r="AB33" s="12"/>
      <c r="AC33" s="15"/>
      <c r="AD33" s="200"/>
      <c r="AE33" s="200"/>
      <c r="AF33" s="200"/>
      <c r="AG33" s="200"/>
      <c r="AH33" s="241">
        <f t="shared" si="32"/>
        <v>0</v>
      </c>
      <c r="AI33" s="239" t="e">
        <f t="shared" si="33"/>
        <v>#DIV/0!</v>
      </c>
      <c r="AJ33" s="9"/>
      <c r="AK33" s="9"/>
      <c r="AL33" s="9"/>
      <c r="AM33" s="9"/>
      <c r="AN33" s="9"/>
      <c r="AO33" s="9"/>
      <c r="AP33" s="11"/>
      <c r="AQ33" s="15"/>
      <c r="AR33" s="24">
        <f t="shared" si="8"/>
        <v>0</v>
      </c>
      <c r="AS33" s="271" t="e">
        <f t="shared" si="22"/>
        <v>#DIV/0!</v>
      </c>
      <c r="AT33" s="9"/>
      <c r="AU33" s="9"/>
      <c r="AV33" s="15"/>
      <c r="AW33" s="9"/>
      <c r="AX33" s="9"/>
      <c r="AY33" s="10"/>
      <c r="AZ33" s="11"/>
      <c r="BA33" s="10"/>
      <c r="BB33" s="11"/>
      <c r="BC33" s="12"/>
      <c r="BD33" s="11"/>
      <c r="BE33" s="9"/>
      <c r="BF33" s="9"/>
      <c r="BG33" s="9"/>
      <c r="BH33" s="12"/>
      <c r="BI33" s="11"/>
      <c r="BJ33" s="15"/>
      <c r="BK33" s="9"/>
      <c r="BL33" s="9"/>
      <c r="BM33" s="10"/>
      <c r="BN33" s="11"/>
      <c r="BO33" s="9"/>
      <c r="BP33" s="10"/>
      <c r="BQ33" s="11"/>
      <c r="BR33" s="9"/>
      <c r="BS33" s="10"/>
      <c r="BT33" s="14"/>
      <c r="BU33" s="279"/>
      <c r="BV33" s="273">
        <f t="shared" si="23"/>
        <v>0</v>
      </c>
      <c r="BW33" s="273">
        <f t="shared" si="24"/>
        <v>0</v>
      </c>
      <c r="BX33" s="283" t="e">
        <f t="shared" si="25"/>
        <v>#DIV/0!</v>
      </c>
      <c r="BY33" s="283" t="e">
        <f t="shared" si="26"/>
        <v>#DIV/0!</v>
      </c>
      <c r="BZ33" s="11"/>
      <c r="CA33" s="9"/>
      <c r="CB33" s="9"/>
      <c r="CC33" s="12"/>
      <c r="CD33" s="15"/>
      <c r="CE33" s="15"/>
      <c r="CF33" s="9" t="e">
        <f t="shared" si="27"/>
        <v>#N/A</v>
      </c>
      <c r="CG33" s="9">
        <f t="shared" si="28"/>
        <v>0</v>
      </c>
      <c r="CH33" s="9" t="e">
        <f t="shared" si="34"/>
        <v>#N/A</v>
      </c>
      <c r="CI33" s="9"/>
      <c r="CJ33" s="296" t="e">
        <f t="shared" si="29"/>
        <v>#N/A</v>
      </c>
      <c r="CK33" s="11"/>
      <c r="CL33" s="15"/>
      <c r="CM33" s="9"/>
      <c r="CN33" s="10">
        <v>109</v>
      </c>
      <c r="CO33" s="10">
        <f t="shared" si="10"/>
        <v>0</v>
      </c>
      <c r="CP33" s="10">
        <f t="shared" si="11"/>
        <v>0</v>
      </c>
      <c r="CQ33" s="191" t="e">
        <f t="shared" si="12"/>
        <v>#DIV/0!</v>
      </c>
      <c r="CR33" s="16"/>
      <c r="CS33" s="16"/>
      <c r="CT33" s="16"/>
      <c r="CU33" s="14"/>
      <c r="CV33" s="14"/>
      <c r="CW33" s="14"/>
      <c r="CX33" s="11"/>
      <c r="CY33" s="10"/>
      <c r="CZ33" s="213" t="e">
        <f t="shared" si="13"/>
        <v>#DIV/0!</v>
      </c>
      <c r="DA33" s="213" t="e">
        <f t="shared" si="14"/>
        <v>#DIV/0!</v>
      </c>
      <c r="DB33" s="11"/>
      <c r="DC33" s="10"/>
      <c r="DD33" s="11"/>
      <c r="DE33" s="10"/>
      <c r="DF33" s="16"/>
      <c r="DG33" s="11"/>
      <c r="DH33" s="10"/>
      <c r="DI33" s="16"/>
      <c r="DJ33" s="11"/>
      <c r="DK33" s="9"/>
      <c r="DL33" s="213" t="e">
        <f t="shared" si="30"/>
        <v>#DIV/0!</v>
      </c>
      <c r="DM33" s="213" t="e">
        <f t="shared" si="15"/>
        <v>#DIV/0!</v>
      </c>
      <c r="DN33" s="304"/>
      <c r="DO33" s="213"/>
      <c r="DP33" s="11"/>
      <c r="DQ33" s="10"/>
      <c r="DR33" s="11"/>
      <c r="DS33" s="10"/>
      <c r="DT33" s="158"/>
      <c r="DU33" s="159"/>
      <c r="DV33" s="158"/>
      <c r="DW33" s="160"/>
      <c r="DX33" s="351">
        <f t="shared" si="31"/>
        <v>0</v>
      </c>
      <c r="DY33" s="352" t="e">
        <f t="shared" si="16"/>
        <v>#DIV/0!</v>
      </c>
      <c r="DZ33" s="241" t="e">
        <f t="shared" si="17"/>
        <v>#DIV/0!</v>
      </c>
      <c r="EA33" s="9"/>
      <c r="EB33" s="20" t="e">
        <f t="shared" si="18"/>
        <v>#DIV/0!</v>
      </c>
      <c r="EC33" s="353" t="e">
        <f t="shared" si="19"/>
        <v>#DIV/0!</v>
      </c>
      <c r="ED33" s="12"/>
      <c r="EE33" s="120"/>
    </row>
    <row r="34" spans="1:135" s="121" customFormat="1" ht="20.100000000000001" hidden="1" customHeight="1">
      <c r="A34" s="162">
        <v>42253</v>
      </c>
      <c r="B34" s="229"/>
      <c r="C34" s="15"/>
      <c r="D34" s="9"/>
      <c r="E34" s="9"/>
      <c r="F34" s="9"/>
      <c r="G34" s="12"/>
      <c r="H34" s="11"/>
      <c r="I34" s="9"/>
      <c r="J34" s="9"/>
      <c r="K34" s="20"/>
      <c r="L34" s="9"/>
      <c r="M34" s="9"/>
      <c r="N34" s="9"/>
      <c r="O34" s="298"/>
      <c r="P34" s="9"/>
      <c r="Q34" s="24">
        <f t="shared" si="6"/>
        <v>0</v>
      </c>
      <c r="R34" s="119">
        <f t="shared" si="20"/>
        <v>0</v>
      </c>
      <c r="S34" s="18">
        <f t="shared" si="7"/>
        <v>0</v>
      </c>
      <c r="T34" s="11"/>
      <c r="U34" s="9"/>
      <c r="V34" s="9"/>
      <c r="W34" s="24">
        <f t="shared" si="21"/>
        <v>0</v>
      </c>
      <c r="X34" s="9"/>
      <c r="Y34" s="9"/>
      <c r="Z34" s="9"/>
      <c r="AA34" s="9"/>
      <c r="AB34" s="12"/>
      <c r="AC34" s="15"/>
      <c r="AD34" s="200"/>
      <c r="AE34" s="200"/>
      <c r="AF34" s="200"/>
      <c r="AG34" s="200"/>
      <c r="AH34" s="241">
        <f t="shared" si="32"/>
        <v>0</v>
      </c>
      <c r="AI34" s="239" t="e">
        <f t="shared" si="33"/>
        <v>#DIV/0!</v>
      </c>
      <c r="AJ34" s="9"/>
      <c r="AK34" s="9"/>
      <c r="AL34" s="9"/>
      <c r="AM34" s="9"/>
      <c r="AN34" s="9"/>
      <c r="AO34" s="9"/>
      <c r="AP34" s="11"/>
      <c r="AQ34" s="15"/>
      <c r="AR34" s="24">
        <f t="shared" si="8"/>
        <v>0</v>
      </c>
      <c r="AS34" s="271" t="e">
        <f t="shared" si="22"/>
        <v>#DIV/0!</v>
      </c>
      <c r="AT34" s="9"/>
      <c r="AU34" s="9"/>
      <c r="AV34" s="15"/>
      <c r="AW34" s="9"/>
      <c r="AX34" s="9"/>
      <c r="AY34" s="10"/>
      <c r="AZ34" s="11"/>
      <c r="BA34" s="10"/>
      <c r="BB34" s="11"/>
      <c r="BC34" s="12"/>
      <c r="BD34" s="11"/>
      <c r="BE34" s="9"/>
      <c r="BF34" s="9"/>
      <c r="BG34" s="9"/>
      <c r="BH34" s="12"/>
      <c r="BI34" s="11"/>
      <c r="BJ34" s="15"/>
      <c r="BK34" s="9"/>
      <c r="BL34" s="9"/>
      <c r="BM34" s="10"/>
      <c r="BN34" s="11"/>
      <c r="BO34" s="9"/>
      <c r="BP34" s="10"/>
      <c r="BQ34" s="11"/>
      <c r="BR34" s="9"/>
      <c r="BS34" s="10"/>
      <c r="BT34" s="14"/>
      <c r="BU34" s="279"/>
      <c r="BV34" s="273">
        <f t="shared" si="23"/>
        <v>0</v>
      </c>
      <c r="BW34" s="273">
        <f t="shared" si="24"/>
        <v>0</v>
      </c>
      <c r="BX34" s="283" t="e">
        <f t="shared" si="25"/>
        <v>#DIV/0!</v>
      </c>
      <c r="BY34" s="283" t="e">
        <f t="shared" si="26"/>
        <v>#DIV/0!</v>
      </c>
      <c r="BZ34" s="11"/>
      <c r="CA34" s="9"/>
      <c r="CB34" s="9"/>
      <c r="CC34" s="12"/>
      <c r="CD34" s="15"/>
      <c r="CE34" s="15"/>
      <c r="CF34" s="9" t="e">
        <f t="shared" si="27"/>
        <v>#N/A</v>
      </c>
      <c r="CG34" s="9">
        <f t="shared" si="28"/>
        <v>0</v>
      </c>
      <c r="CH34" s="9" t="e">
        <f t="shared" si="34"/>
        <v>#N/A</v>
      </c>
      <c r="CI34" s="9"/>
      <c r="CJ34" s="296" t="e">
        <f t="shared" si="29"/>
        <v>#N/A</v>
      </c>
      <c r="CK34" s="11"/>
      <c r="CL34" s="15"/>
      <c r="CM34" s="9"/>
      <c r="CN34" s="10">
        <v>109</v>
      </c>
      <c r="CO34" s="10">
        <f t="shared" si="10"/>
        <v>0</v>
      </c>
      <c r="CP34" s="10">
        <f t="shared" si="11"/>
        <v>0</v>
      </c>
      <c r="CQ34" s="191" t="e">
        <f t="shared" si="12"/>
        <v>#DIV/0!</v>
      </c>
      <c r="CR34" s="16"/>
      <c r="CS34" s="16"/>
      <c r="CT34" s="16"/>
      <c r="CU34" s="14"/>
      <c r="CV34" s="14"/>
      <c r="CW34" s="14"/>
      <c r="CX34" s="11"/>
      <c r="CY34" s="10"/>
      <c r="CZ34" s="213" t="e">
        <f t="shared" si="13"/>
        <v>#DIV/0!</v>
      </c>
      <c r="DA34" s="213" t="e">
        <f t="shared" si="14"/>
        <v>#DIV/0!</v>
      </c>
      <c r="DB34" s="11"/>
      <c r="DC34" s="10"/>
      <c r="DD34" s="11"/>
      <c r="DE34" s="10"/>
      <c r="DF34" s="16"/>
      <c r="DG34" s="11"/>
      <c r="DH34" s="10"/>
      <c r="DI34" s="16"/>
      <c r="DJ34" s="11"/>
      <c r="DK34" s="9"/>
      <c r="DL34" s="213" t="e">
        <f t="shared" si="30"/>
        <v>#DIV/0!</v>
      </c>
      <c r="DM34" s="213" t="e">
        <f t="shared" si="15"/>
        <v>#DIV/0!</v>
      </c>
      <c r="DN34" s="304"/>
      <c r="DO34" s="213"/>
      <c r="DP34" s="11"/>
      <c r="DQ34" s="10"/>
      <c r="DR34" s="11"/>
      <c r="DS34" s="10"/>
      <c r="DT34" s="158"/>
      <c r="DU34" s="159"/>
      <c r="DV34" s="158"/>
      <c r="DW34" s="160"/>
      <c r="DX34" s="351">
        <f t="shared" si="31"/>
        <v>0</v>
      </c>
      <c r="DY34" s="352" t="e">
        <f t="shared" si="16"/>
        <v>#DIV/0!</v>
      </c>
      <c r="DZ34" s="241" t="e">
        <f t="shared" si="17"/>
        <v>#DIV/0!</v>
      </c>
      <c r="EA34" s="9"/>
      <c r="EB34" s="20" t="e">
        <f t="shared" si="18"/>
        <v>#DIV/0!</v>
      </c>
      <c r="EC34" s="353" t="e">
        <f t="shared" si="19"/>
        <v>#DIV/0!</v>
      </c>
      <c r="ED34" s="12"/>
      <c r="EE34" s="120"/>
    </row>
    <row r="35" spans="1:135" s="118" customFormat="1" ht="20.100000000000001" hidden="1" customHeight="1">
      <c r="A35" s="161">
        <v>42254</v>
      </c>
      <c r="B35" s="228">
        <v>0.57862268518518511</v>
      </c>
      <c r="C35" s="7">
        <v>4</v>
      </c>
      <c r="D35" s="1" t="s">
        <v>133</v>
      </c>
      <c r="E35" s="1" t="s">
        <v>137</v>
      </c>
      <c r="F35" s="1" t="s">
        <v>139</v>
      </c>
      <c r="G35" s="4" t="s">
        <v>261</v>
      </c>
      <c r="H35" s="3" t="s">
        <v>172</v>
      </c>
      <c r="I35" s="1">
        <v>25</v>
      </c>
      <c r="J35" s="1" t="s">
        <v>219</v>
      </c>
      <c r="K35" s="19">
        <v>17</v>
      </c>
      <c r="L35" s="1"/>
      <c r="M35" s="1">
        <v>55</v>
      </c>
      <c r="N35" s="1">
        <v>2720</v>
      </c>
      <c r="O35" s="297"/>
      <c r="P35" s="1">
        <v>1100</v>
      </c>
      <c r="Q35" s="22">
        <f t="shared" si="6"/>
        <v>913</v>
      </c>
      <c r="R35" s="116">
        <f t="shared" si="20"/>
        <v>3.9030749999999999</v>
      </c>
      <c r="S35" s="17">
        <f t="shared" si="7"/>
        <v>3.7250399999999999</v>
      </c>
      <c r="T35" s="3">
        <v>743</v>
      </c>
      <c r="U35" s="1">
        <v>1000</v>
      </c>
      <c r="V35" s="1">
        <v>0.98299999999999998</v>
      </c>
      <c r="W35" s="22">
        <f t="shared" si="21"/>
        <v>1081.3</v>
      </c>
      <c r="X35" s="1">
        <v>10.4</v>
      </c>
      <c r="Y35" s="1">
        <v>162</v>
      </c>
      <c r="Z35" s="1">
        <v>25</v>
      </c>
      <c r="AA35" s="1">
        <v>25</v>
      </c>
      <c r="AB35" s="4">
        <v>6.2</v>
      </c>
      <c r="AC35" s="7">
        <v>4.2</v>
      </c>
      <c r="AD35" s="199">
        <v>-26</v>
      </c>
      <c r="AE35" s="199"/>
      <c r="AF35" s="199">
        <v>-24</v>
      </c>
      <c r="AG35" s="199">
        <v>-25</v>
      </c>
      <c r="AH35" s="240">
        <f t="shared" si="32"/>
        <v>-75</v>
      </c>
      <c r="AI35" s="237">
        <f t="shared" si="33"/>
        <v>1</v>
      </c>
      <c r="AJ35" s="1">
        <v>100</v>
      </c>
      <c r="AK35" s="1">
        <v>90</v>
      </c>
      <c r="AL35" s="1">
        <v>100</v>
      </c>
      <c r="AM35" s="1">
        <v>100</v>
      </c>
      <c r="AN35" s="1">
        <v>3</v>
      </c>
      <c r="AO35" s="1">
        <v>15</v>
      </c>
      <c r="AP35" s="3">
        <v>1600</v>
      </c>
      <c r="AQ35" s="7">
        <v>1600</v>
      </c>
      <c r="AR35" s="22">
        <f>AP35-AQ35</f>
        <v>0</v>
      </c>
      <c r="AS35" s="270">
        <f t="shared" si="22"/>
        <v>0</v>
      </c>
      <c r="AT35" s="1">
        <v>72</v>
      </c>
      <c r="AU35" s="1">
        <v>80</v>
      </c>
      <c r="AV35" s="7">
        <v>4.5999999999999996</v>
      </c>
      <c r="AW35" s="1">
        <v>550</v>
      </c>
      <c r="AX35" s="1">
        <v>950</v>
      </c>
      <c r="AY35" s="2">
        <v>51</v>
      </c>
      <c r="AZ35" s="3">
        <v>343</v>
      </c>
      <c r="BA35" s="2">
        <v>59</v>
      </c>
      <c r="BB35" s="3"/>
      <c r="BC35" s="4"/>
      <c r="BD35" s="3">
        <v>4800</v>
      </c>
      <c r="BE35" s="1">
        <v>25</v>
      </c>
      <c r="BF35" s="1">
        <v>25</v>
      </c>
      <c r="BG35" s="1">
        <v>1</v>
      </c>
      <c r="BH35" s="4">
        <v>97</v>
      </c>
      <c r="BI35" s="3">
        <v>570</v>
      </c>
      <c r="BJ35" s="7">
        <v>119</v>
      </c>
      <c r="BK35" s="1">
        <v>1631</v>
      </c>
      <c r="BL35" s="1">
        <v>155</v>
      </c>
      <c r="BM35" s="2">
        <v>117</v>
      </c>
      <c r="BN35" s="3">
        <v>367</v>
      </c>
      <c r="BO35" s="1">
        <v>1370</v>
      </c>
      <c r="BP35" s="2">
        <v>150</v>
      </c>
      <c r="BQ35" s="3">
        <v>362</v>
      </c>
      <c r="BR35" s="1">
        <v>1348</v>
      </c>
      <c r="BS35" s="2">
        <v>131</v>
      </c>
      <c r="BT35" s="6">
        <v>1450</v>
      </c>
      <c r="BU35" s="278">
        <v>313</v>
      </c>
      <c r="BV35" s="272">
        <f t="shared" si="23"/>
        <v>0.72899999999999998</v>
      </c>
      <c r="BW35" s="272">
        <f t="shared" si="24"/>
        <v>0.73076923076923073</v>
      </c>
      <c r="BX35" s="282">
        <f t="shared" si="25"/>
        <v>0.49939400326711281</v>
      </c>
      <c r="BY35" s="282">
        <f t="shared" si="26"/>
        <v>0.50060599673288719</v>
      </c>
      <c r="BZ35" s="3">
        <v>2.9</v>
      </c>
      <c r="CA35" s="1">
        <v>3</v>
      </c>
      <c r="CB35" s="1">
        <v>29</v>
      </c>
      <c r="CC35" s="4">
        <v>1.8</v>
      </c>
      <c r="CD35" s="7" t="s">
        <v>164</v>
      </c>
      <c r="CE35" s="7">
        <v>25</v>
      </c>
      <c r="CF35" s="1">
        <f t="shared" si="27"/>
        <v>16.64</v>
      </c>
      <c r="CG35" s="1">
        <f t="shared" si="28"/>
        <v>3718</v>
      </c>
      <c r="CH35" s="1">
        <f t="shared" si="34"/>
        <v>4.8255999999999997</v>
      </c>
      <c r="CI35" s="1">
        <v>29</v>
      </c>
      <c r="CJ35" s="189">
        <f t="shared" si="29"/>
        <v>1.2979020979020977</v>
      </c>
      <c r="CK35" s="3" t="s">
        <v>165</v>
      </c>
      <c r="CL35" s="7">
        <v>15</v>
      </c>
      <c r="CM35" s="1">
        <v>17</v>
      </c>
      <c r="CN35" s="2">
        <v>109</v>
      </c>
      <c r="CO35" s="2">
        <f>P35*3.38</f>
        <v>3718</v>
      </c>
      <c r="CP35" s="2">
        <f>CN35*CM35/100</f>
        <v>18.53</v>
      </c>
      <c r="CQ35" s="190">
        <f>CP35/CO35*1000</f>
        <v>4.9838622915545994</v>
      </c>
      <c r="CR35" s="8">
        <v>37</v>
      </c>
      <c r="CS35" s="8">
        <v>2.2000000000000002</v>
      </c>
      <c r="CT35" s="8">
        <v>200</v>
      </c>
      <c r="CU35" s="6">
        <v>18</v>
      </c>
      <c r="CV35" s="6">
        <v>50</v>
      </c>
      <c r="CW35" s="6">
        <v>10</v>
      </c>
      <c r="CX35" s="3" t="s">
        <v>275</v>
      </c>
      <c r="CY35" s="2">
        <v>200</v>
      </c>
      <c r="CZ35" s="212">
        <f t="shared" si="13"/>
        <v>51.241649212479906</v>
      </c>
      <c r="DA35" s="212">
        <f t="shared" si="14"/>
        <v>53.690698623370487</v>
      </c>
      <c r="DB35" s="3"/>
      <c r="DC35" s="2"/>
      <c r="DD35" s="3" t="s">
        <v>168</v>
      </c>
      <c r="DE35" s="2">
        <v>14</v>
      </c>
      <c r="DF35" s="8">
        <v>40</v>
      </c>
      <c r="DG35" s="3" t="s">
        <v>185</v>
      </c>
      <c r="DH35" s="2"/>
      <c r="DI35" s="8">
        <v>20</v>
      </c>
      <c r="DJ35" s="3"/>
      <c r="DK35" s="1"/>
      <c r="DL35" s="212">
        <f t="shared" si="30"/>
        <v>0</v>
      </c>
      <c r="DM35" s="212">
        <f t="shared" si="15"/>
        <v>0</v>
      </c>
      <c r="DN35" s="303"/>
      <c r="DO35" s="212"/>
      <c r="DP35" s="3"/>
      <c r="DQ35" s="2"/>
      <c r="DR35" s="3"/>
      <c r="DS35" s="2"/>
      <c r="DT35" s="155"/>
      <c r="DU35" s="156"/>
      <c r="DV35" s="155"/>
      <c r="DW35" s="157"/>
      <c r="DX35" s="348">
        <f t="shared" si="31"/>
        <v>281</v>
      </c>
      <c r="DY35" s="349">
        <f t="shared" si="16"/>
        <v>71.994517143534267</v>
      </c>
      <c r="DZ35" s="240">
        <f t="shared" si="17"/>
        <v>75.435431565835543</v>
      </c>
      <c r="EA35" s="1">
        <v>4.95</v>
      </c>
      <c r="EB35" s="19">
        <f t="shared" si="18"/>
        <v>1.2682308180088777</v>
      </c>
      <c r="EC35" s="350">
        <f t="shared" si="19"/>
        <v>1.3288447909284196</v>
      </c>
      <c r="ED35" s="4">
        <v>340</v>
      </c>
      <c r="EE35" s="117"/>
    </row>
    <row r="36" spans="1:135" s="118" customFormat="1" ht="20.100000000000001" hidden="1" customHeight="1">
      <c r="A36" s="161">
        <v>42254</v>
      </c>
      <c r="B36" s="228"/>
      <c r="C36" s="7"/>
      <c r="D36" s="1"/>
      <c r="E36" s="1"/>
      <c r="F36" s="1"/>
      <c r="G36" s="4"/>
      <c r="H36" s="3"/>
      <c r="I36" s="1"/>
      <c r="J36" s="1"/>
      <c r="K36" s="19"/>
      <c r="L36" s="1"/>
      <c r="M36" s="1"/>
      <c r="N36" s="1"/>
      <c r="O36" s="297"/>
      <c r="P36" s="1"/>
      <c r="Q36" s="22">
        <f t="shared" si="6"/>
        <v>0</v>
      </c>
      <c r="R36" s="116">
        <f t="shared" si="20"/>
        <v>0</v>
      </c>
      <c r="S36" s="17">
        <f t="shared" si="7"/>
        <v>0</v>
      </c>
      <c r="T36" s="3"/>
      <c r="U36" s="1"/>
      <c r="V36" s="1"/>
      <c r="W36" s="22">
        <f t="shared" si="21"/>
        <v>0</v>
      </c>
      <c r="X36" s="1"/>
      <c r="Y36" s="1"/>
      <c r="Z36" s="1"/>
      <c r="AA36" s="1"/>
      <c r="AB36" s="4"/>
      <c r="AC36" s="7"/>
      <c r="AD36" s="199"/>
      <c r="AE36" s="199"/>
      <c r="AF36" s="199"/>
      <c r="AG36" s="199"/>
      <c r="AH36" s="240">
        <f t="shared" si="32"/>
        <v>0</v>
      </c>
      <c r="AI36" s="237" t="e">
        <f t="shared" si="33"/>
        <v>#DIV/0!</v>
      </c>
      <c r="AJ36" s="1"/>
      <c r="AK36" s="1"/>
      <c r="AL36" s="1"/>
      <c r="AM36" s="1"/>
      <c r="AN36" s="1"/>
      <c r="AO36" s="1"/>
      <c r="AP36" s="3"/>
      <c r="AQ36" s="7"/>
      <c r="AR36" s="22">
        <f t="shared" ref="AR36:AR99" si="35">AP36-AQ36</f>
        <v>0</v>
      </c>
      <c r="AS36" s="270" t="e">
        <f t="shared" si="22"/>
        <v>#DIV/0!</v>
      </c>
      <c r="AT36" s="1"/>
      <c r="AU36" s="1"/>
      <c r="AV36" s="7"/>
      <c r="AW36" s="1"/>
      <c r="AX36" s="1"/>
      <c r="AY36" s="2"/>
      <c r="AZ36" s="3"/>
      <c r="BA36" s="2"/>
      <c r="BB36" s="3"/>
      <c r="BC36" s="4"/>
      <c r="BD36" s="3"/>
      <c r="BE36" s="1"/>
      <c r="BF36" s="1"/>
      <c r="BG36" s="1"/>
      <c r="BH36" s="4"/>
      <c r="BI36" s="3"/>
      <c r="BJ36" s="7"/>
      <c r="BK36" s="1"/>
      <c r="BL36" s="1"/>
      <c r="BM36" s="2"/>
      <c r="BN36" s="3"/>
      <c r="BO36" s="1"/>
      <c r="BP36" s="2"/>
      <c r="BQ36" s="3"/>
      <c r="BR36" s="1"/>
      <c r="BS36" s="2"/>
      <c r="BT36" s="6"/>
      <c r="BU36" s="278"/>
      <c r="BV36" s="272">
        <f t="shared" si="23"/>
        <v>0</v>
      </c>
      <c r="BW36" s="272">
        <f t="shared" si="24"/>
        <v>0</v>
      </c>
      <c r="BX36" s="282" t="e">
        <f t="shared" si="25"/>
        <v>#DIV/0!</v>
      </c>
      <c r="BY36" s="282" t="e">
        <f t="shared" si="26"/>
        <v>#DIV/0!</v>
      </c>
      <c r="BZ36" s="3"/>
      <c r="CA36" s="1"/>
      <c r="CB36" s="1"/>
      <c r="CC36" s="4"/>
      <c r="CD36" s="7"/>
      <c r="CE36" s="7"/>
      <c r="CF36" s="1" t="e">
        <f t="shared" si="27"/>
        <v>#N/A</v>
      </c>
      <c r="CG36" s="1">
        <f t="shared" si="28"/>
        <v>0</v>
      </c>
      <c r="CH36" s="1" t="e">
        <f t="shared" si="34"/>
        <v>#N/A</v>
      </c>
      <c r="CI36" s="1"/>
      <c r="CJ36" s="189" t="e">
        <f t="shared" si="29"/>
        <v>#N/A</v>
      </c>
      <c r="CK36" s="3"/>
      <c r="CL36" s="7"/>
      <c r="CM36" s="1"/>
      <c r="CN36" s="2">
        <v>109</v>
      </c>
      <c r="CO36" s="2">
        <f t="shared" ref="CO36:CO99" si="36">P36*3.38</f>
        <v>0</v>
      </c>
      <c r="CP36" s="2">
        <f t="shared" ref="CP36:CP99" si="37">CN36*CM36/100</f>
        <v>0</v>
      </c>
      <c r="CQ36" s="190" t="e">
        <f t="shared" ref="CQ36:CQ99" si="38">CP36/CO36*1000</f>
        <v>#DIV/0!</v>
      </c>
      <c r="CR36" s="8"/>
      <c r="CS36" s="8"/>
      <c r="CT36" s="8"/>
      <c r="CU36" s="6"/>
      <c r="CV36" s="6"/>
      <c r="CW36" s="6"/>
      <c r="CX36" s="3"/>
      <c r="CY36" s="2"/>
      <c r="CZ36" s="212" t="e">
        <f t="shared" si="13"/>
        <v>#DIV/0!</v>
      </c>
      <c r="DA36" s="212" t="e">
        <f t="shared" si="14"/>
        <v>#DIV/0!</v>
      </c>
      <c r="DB36" s="3"/>
      <c r="DC36" s="2"/>
      <c r="DD36" s="3"/>
      <c r="DE36" s="2"/>
      <c r="DF36" s="8"/>
      <c r="DG36" s="3"/>
      <c r="DH36" s="2"/>
      <c r="DI36" s="8"/>
      <c r="DJ36" s="3"/>
      <c r="DK36" s="1"/>
      <c r="DL36" s="212" t="e">
        <f t="shared" si="30"/>
        <v>#DIV/0!</v>
      </c>
      <c r="DM36" s="212" t="e">
        <f t="shared" si="15"/>
        <v>#DIV/0!</v>
      </c>
      <c r="DN36" s="303"/>
      <c r="DO36" s="212"/>
      <c r="DP36" s="3"/>
      <c r="DQ36" s="2"/>
      <c r="DR36" s="3"/>
      <c r="DS36" s="2"/>
      <c r="DT36" s="155"/>
      <c r="DU36" s="156"/>
      <c r="DV36" s="155"/>
      <c r="DW36" s="157"/>
      <c r="DX36" s="348">
        <f t="shared" si="31"/>
        <v>0</v>
      </c>
      <c r="DY36" s="349" t="e">
        <f t="shared" si="16"/>
        <v>#DIV/0!</v>
      </c>
      <c r="DZ36" s="240" t="e">
        <f t="shared" si="17"/>
        <v>#DIV/0!</v>
      </c>
      <c r="EA36" s="1"/>
      <c r="EB36" s="19" t="e">
        <f t="shared" si="18"/>
        <v>#DIV/0!</v>
      </c>
      <c r="EC36" s="350" t="e">
        <f t="shared" si="19"/>
        <v>#DIV/0!</v>
      </c>
      <c r="ED36" s="4"/>
      <c r="EE36" s="117"/>
    </row>
    <row r="37" spans="1:135" s="121" customFormat="1" ht="20.100000000000001" hidden="1" customHeight="1">
      <c r="A37" s="162">
        <v>42254</v>
      </c>
      <c r="B37" s="229">
        <v>0.97562499999999996</v>
      </c>
      <c r="C37" s="15">
        <v>3</v>
      </c>
      <c r="D37" s="9" t="s">
        <v>130</v>
      </c>
      <c r="E37" s="9" t="s">
        <v>136</v>
      </c>
      <c r="F37" s="9" t="s">
        <v>141</v>
      </c>
      <c r="G37" s="12" t="s">
        <v>142</v>
      </c>
      <c r="H37" s="11" t="s">
        <v>172</v>
      </c>
      <c r="I37" s="9">
        <v>25</v>
      </c>
      <c r="J37" s="9" t="s">
        <v>219</v>
      </c>
      <c r="K37" s="20">
        <v>17</v>
      </c>
      <c r="L37" s="9"/>
      <c r="M37" s="9">
        <v>55</v>
      </c>
      <c r="N37" s="9">
        <v>2720</v>
      </c>
      <c r="O37" s="298"/>
      <c r="P37" s="9">
        <v>1050</v>
      </c>
      <c r="Q37" s="24">
        <f t="shared" si="6"/>
        <v>871.5</v>
      </c>
      <c r="R37" s="119">
        <f t="shared" si="20"/>
        <v>3.7256624999999999</v>
      </c>
      <c r="S37" s="18">
        <f t="shared" si="7"/>
        <v>3.55572</v>
      </c>
      <c r="T37" s="11">
        <v>713</v>
      </c>
      <c r="U37" s="9">
        <v>1000</v>
      </c>
      <c r="V37" s="9">
        <v>0.98499999999999999</v>
      </c>
      <c r="W37" s="24">
        <f t="shared" si="21"/>
        <v>1034.25</v>
      </c>
      <c r="X37" s="9">
        <v>10.3</v>
      </c>
      <c r="Y37" s="9">
        <v>149</v>
      </c>
      <c r="Z37" s="9">
        <v>25</v>
      </c>
      <c r="AA37" s="9">
        <v>25</v>
      </c>
      <c r="AB37" s="12">
        <v>6.1</v>
      </c>
      <c r="AC37" s="15">
        <v>4.3</v>
      </c>
      <c r="AD37" s="200">
        <v>-24</v>
      </c>
      <c r="AE37" s="200">
        <v>-24</v>
      </c>
      <c r="AF37" s="200">
        <v>-25</v>
      </c>
      <c r="AG37" s="200"/>
      <c r="AH37" s="241">
        <f t="shared" si="32"/>
        <v>-73</v>
      </c>
      <c r="AI37" s="239">
        <f t="shared" si="33"/>
        <v>1</v>
      </c>
      <c r="AJ37" s="9">
        <v>100</v>
      </c>
      <c r="AK37" s="9">
        <v>100</v>
      </c>
      <c r="AL37" s="9">
        <v>100</v>
      </c>
      <c r="AM37" s="9">
        <v>100</v>
      </c>
      <c r="AN37" s="9">
        <v>2.5</v>
      </c>
      <c r="AO37" s="9">
        <v>15</v>
      </c>
      <c r="AP37" s="11">
        <v>1516</v>
      </c>
      <c r="AQ37" s="15">
        <v>1504</v>
      </c>
      <c r="AR37" s="24">
        <f t="shared" si="35"/>
        <v>12</v>
      </c>
      <c r="AS37" s="271">
        <f t="shared" si="22"/>
        <v>7.9155672823219003E-3</v>
      </c>
      <c r="AT37" s="9">
        <v>70</v>
      </c>
      <c r="AU37" s="9">
        <v>80</v>
      </c>
      <c r="AV37" s="15">
        <v>4.5</v>
      </c>
      <c r="AW37" s="9">
        <v>561</v>
      </c>
      <c r="AX37" s="9">
        <v>760</v>
      </c>
      <c r="AY37" s="10">
        <v>40</v>
      </c>
      <c r="AZ37" s="11">
        <v>320</v>
      </c>
      <c r="BA37" s="10">
        <v>67</v>
      </c>
      <c r="BB37" s="11"/>
      <c r="BC37" s="12"/>
      <c r="BD37" s="11">
        <v>4692</v>
      </c>
      <c r="BE37" s="9">
        <v>25</v>
      </c>
      <c r="BF37" s="9">
        <v>22</v>
      </c>
      <c r="BG37" s="9">
        <v>1.5</v>
      </c>
      <c r="BH37" s="12">
        <v>97</v>
      </c>
      <c r="BI37" s="11">
        <v>550</v>
      </c>
      <c r="BJ37" s="15">
        <v>120</v>
      </c>
      <c r="BK37" s="9">
        <v>1629</v>
      </c>
      <c r="BL37" s="9">
        <v>153</v>
      </c>
      <c r="BM37" s="10">
        <v>122</v>
      </c>
      <c r="BN37" s="11">
        <v>350</v>
      </c>
      <c r="BO37" s="9">
        <v>1289</v>
      </c>
      <c r="BP37" s="10">
        <v>144</v>
      </c>
      <c r="BQ37" s="11">
        <v>340</v>
      </c>
      <c r="BR37" s="9">
        <v>1256</v>
      </c>
      <c r="BS37" s="10">
        <v>116</v>
      </c>
      <c r="BT37" s="14">
        <v>1450</v>
      </c>
      <c r="BU37" s="279">
        <v>272</v>
      </c>
      <c r="BV37" s="273">
        <f t="shared" si="23"/>
        <v>0.69</v>
      </c>
      <c r="BW37" s="273">
        <f t="shared" si="24"/>
        <v>0.70512820512820518</v>
      </c>
      <c r="BX37" s="283">
        <f t="shared" si="25"/>
        <v>0.49457820253629842</v>
      </c>
      <c r="BY37" s="283">
        <f t="shared" si="26"/>
        <v>0.50542179746370153</v>
      </c>
      <c r="BZ37" s="11">
        <v>2.9</v>
      </c>
      <c r="CA37" s="9">
        <v>3</v>
      </c>
      <c r="CB37" s="9">
        <v>28</v>
      </c>
      <c r="CC37" s="12">
        <v>1.8</v>
      </c>
      <c r="CD37" s="15" t="s">
        <v>164</v>
      </c>
      <c r="CE37" s="15">
        <v>25</v>
      </c>
      <c r="CF37" s="9">
        <f t="shared" si="27"/>
        <v>16.64</v>
      </c>
      <c r="CG37" s="9">
        <f t="shared" si="28"/>
        <v>3549</v>
      </c>
      <c r="CH37" s="9">
        <f t="shared" si="34"/>
        <v>4.8255999999999997</v>
      </c>
      <c r="CI37" s="9">
        <v>29</v>
      </c>
      <c r="CJ37" s="296">
        <f t="shared" si="29"/>
        <v>1.3597069597069595</v>
      </c>
      <c r="CK37" s="11" t="s">
        <v>165</v>
      </c>
      <c r="CL37" s="15">
        <v>14</v>
      </c>
      <c r="CM37" s="9">
        <v>16</v>
      </c>
      <c r="CN37" s="10">
        <v>109</v>
      </c>
      <c r="CO37" s="10">
        <f t="shared" si="36"/>
        <v>3549</v>
      </c>
      <c r="CP37" s="10">
        <f t="shared" si="37"/>
        <v>17.440000000000001</v>
      </c>
      <c r="CQ37" s="191">
        <f t="shared" si="38"/>
        <v>4.9140602986756834</v>
      </c>
      <c r="CR37" s="16">
        <v>41</v>
      </c>
      <c r="CS37" s="16">
        <v>2.2000000000000002</v>
      </c>
      <c r="CT37" s="16">
        <v>200</v>
      </c>
      <c r="CU37" s="14">
        <v>23</v>
      </c>
      <c r="CV37" s="14">
        <v>50</v>
      </c>
      <c r="CW37" s="14"/>
      <c r="CX37" s="11" t="s">
        <v>275</v>
      </c>
      <c r="CY37" s="10">
        <v>200</v>
      </c>
      <c r="CZ37" s="213">
        <f t="shared" si="13"/>
        <v>53.681727746407518</v>
      </c>
      <c r="DA37" s="213">
        <f t="shared" si="14"/>
        <v>56.247398557816702</v>
      </c>
      <c r="DB37" s="11"/>
      <c r="DC37" s="10"/>
      <c r="DD37" s="11" t="s">
        <v>168</v>
      </c>
      <c r="DE37" s="10"/>
      <c r="DF37" s="16">
        <v>40</v>
      </c>
      <c r="DG37" s="11" t="s">
        <v>184</v>
      </c>
      <c r="DH37" s="10"/>
      <c r="DI37" s="16">
        <v>20</v>
      </c>
      <c r="DJ37" s="11"/>
      <c r="DK37" s="9"/>
      <c r="DL37" s="213">
        <f t="shared" si="30"/>
        <v>0</v>
      </c>
      <c r="DM37" s="213">
        <f t="shared" si="15"/>
        <v>0</v>
      </c>
      <c r="DN37" s="304"/>
      <c r="DO37" s="213"/>
      <c r="DP37" s="11"/>
      <c r="DQ37" s="10"/>
      <c r="DR37" s="11"/>
      <c r="DS37" s="10"/>
      <c r="DT37" s="158"/>
      <c r="DU37" s="159"/>
      <c r="DV37" s="158"/>
      <c r="DW37" s="160"/>
      <c r="DX37" s="351">
        <f t="shared" si="31"/>
        <v>260</v>
      </c>
      <c r="DY37" s="352">
        <f t="shared" si="16"/>
        <v>69.786246070329781</v>
      </c>
      <c r="DZ37" s="241">
        <f t="shared" si="17"/>
        <v>73.121618125161717</v>
      </c>
      <c r="EA37" s="9">
        <v>4.88</v>
      </c>
      <c r="EB37" s="20">
        <f t="shared" si="18"/>
        <v>1.3098341570123435</v>
      </c>
      <c r="EC37" s="353">
        <f t="shared" si="19"/>
        <v>1.3724365248107275</v>
      </c>
      <c r="ED37" s="12">
        <v>361</v>
      </c>
      <c r="EE37" s="120"/>
    </row>
    <row r="38" spans="1:135" s="121" customFormat="1" ht="20.100000000000001" hidden="1" customHeight="1">
      <c r="A38" s="162">
        <v>42254</v>
      </c>
      <c r="B38" s="229"/>
      <c r="C38" s="15"/>
      <c r="D38" s="9"/>
      <c r="E38" s="9"/>
      <c r="F38" s="9"/>
      <c r="G38" s="12"/>
      <c r="H38" s="11"/>
      <c r="I38" s="9"/>
      <c r="J38" s="9"/>
      <c r="K38" s="20"/>
      <c r="L38" s="9"/>
      <c r="M38" s="9"/>
      <c r="N38" s="9"/>
      <c r="O38" s="298"/>
      <c r="P38" s="9"/>
      <c r="Q38" s="24">
        <f t="shared" si="6"/>
        <v>0</v>
      </c>
      <c r="R38" s="119">
        <f t="shared" si="20"/>
        <v>0</v>
      </c>
      <c r="S38" s="18">
        <f t="shared" si="7"/>
        <v>0</v>
      </c>
      <c r="T38" s="11"/>
      <c r="U38" s="9"/>
      <c r="V38" s="9"/>
      <c r="W38" s="24">
        <f t="shared" si="21"/>
        <v>0</v>
      </c>
      <c r="X38" s="9"/>
      <c r="Y38" s="9"/>
      <c r="Z38" s="9"/>
      <c r="AA38" s="9"/>
      <c r="AB38" s="12"/>
      <c r="AC38" s="15"/>
      <c r="AD38" s="200"/>
      <c r="AE38" s="200"/>
      <c r="AF38" s="200"/>
      <c r="AG38" s="200"/>
      <c r="AH38" s="241">
        <f t="shared" si="32"/>
        <v>0</v>
      </c>
      <c r="AI38" s="239" t="e">
        <f t="shared" si="33"/>
        <v>#DIV/0!</v>
      </c>
      <c r="AJ38" s="9"/>
      <c r="AK38" s="9"/>
      <c r="AL38" s="9"/>
      <c r="AM38" s="9"/>
      <c r="AN38" s="9"/>
      <c r="AO38" s="9"/>
      <c r="AP38" s="11"/>
      <c r="AQ38" s="15"/>
      <c r="AR38" s="24">
        <f t="shared" si="35"/>
        <v>0</v>
      </c>
      <c r="AS38" s="271" t="e">
        <f t="shared" si="22"/>
        <v>#DIV/0!</v>
      </c>
      <c r="AT38" s="9"/>
      <c r="AU38" s="9"/>
      <c r="AV38" s="15"/>
      <c r="AW38" s="9"/>
      <c r="AX38" s="9"/>
      <c r="AY38" s="10"/>
      <c r="AZ38" s="11"/>
      <c r="BA38" s="10"/>
      <c r="BB38" s="11"/>
      <c r="BC38" s="12"/>
      <c r="BD38" s="11"/>
      <c r="BE38" s="9"/>
      <c r="BF38" s="9"/>
      <c r="BG38" s="9"/>
      <c r="BH38" s="12"/>
      <c r="BI38" s="11"/>
      <c r="BJ38" s="15"/>
      <c r="BK38" s="9"/>
      <c r="BL38" s="9"/>
      <c r="BM38" s="10"/>
      <c r="BN38" s="11"/>
      <c r="BO38" s="9"/>
      <c r="BP38" s="10"/>
      <c r="BQ38" s="11"/>
      <c r="BR38" s="9"/>
      <c r="BS38" s="10"/>
      <c r="BT38" s="14"/>
      <c r="BU38" s="279"/>
      <c r="BV38" s="273">
        <f t="shared" si="23"/>
        <v>0</v>
      </c>
      <c r="BW38" s="273">
        <f t="shared" si="24"/>
        <v>0</v>
      </c>
      <c r="BX38" s="283" t="e">
        <f t="shared" si="25"/>
        <v>#DIV/0!</v>
      </c>
      <c r="BY38" s="283" t="e">
        <f t="shared" si="26"/>
        <v>#DIV/0!</v>
      </c>
      <c r="BZ38" s="11"/>
      <c r="CA38" s="9"/>
      <c r="CB38" s="9"/>
      <c r="CC38" s="12"/>
      <c r="CD38" s="15"/>
      <c r="CE38" s="15"/>
      <c r="CF38" s="9" t="e">
        <f t="shared" si="27"/>
        <v>#N/A</v>
      </c>
      <c r="CG38" s="9">
        <f t="shared" si="28"/>
        <v>0</v>
      </c>
      <c r="CH38" s="9" t="e">
        <f t="shared" si="34"/>
        <v>#N/A</v>
      </c>
      <c r="CI38" s="9"/>
      <c r="CJ38" s="296" t="e">
        <f t="shared" si="29"/>
        <v>#N/A</v>
      </c>
      <c r="CK38" s="11"/>
      <c r="CL38" s="15"/>
      <c r="CM38" s="9"/>
      <c r="CN38" s="10">
        <v>109</v>
      </c>
      <c r="CO38" s="10">
        <f t="shared" si="36"/>
        <v>0</v>
      </c>
      <c r="CP38" s="10">
        <f t="shared" si="37"/>
        <v>0</v>
      </c>
      <c r="CQ38" s="191" t="e">
        <f t="shared" si="38"/>
        <v>#DIV/0!</v>
      </c>
      <c r="CR38" s="16"/>
      <c r="CS38" s="16"/>
      <c r="CT38" s="16"/>
      <c r="CU38" s="14"/>
      <c r="CV38" s="14"/>
      <c r="CW38" s="14"/>
      <c r="CX38" s="11"/>
      <c r="CY38" s="10"/>
      <c r="CZ38" s="213" t="e">
        <f t="shared" si="13"/>
        <v>#DIV/0!</v>
      </c>
      <c r="DA38" s="213" t="e">
        <f t="shared" si="14"/>
        <v>#DIV/0!</v>
      </c>
      <c r="DB38" s="11"/>
      <c r="DC38" s="10"/>
      <c r="DD38" s="11"/>
      <c r="DE38" s="10"/>
      <c r="DF38" s="16"/>
      <c r="DG38" s="11"/>
      <c r="DH38" s="10"/>
      <c r="DI38" s="16"/>
      <c r="DJ38" s="11"/>
      <c r="DK38" s="9"/>
      <c r="DL38" s="213" t="e">
        <f t="shared" si="30"/>
        <v>#DIV/0!</v>
      </c>
      <c r="DM38" s="213" t="e">
        <f t="shared" si="15"/>
        <v>#DIV/0!</v>
      </c>
      <c r="DN38" s="304"/>
      <c r="DO38" s="213"/>
      <c r="DP38" s="11"/>
      <c r="DQ38" s="10"/>
      <c r="DR38" s="11"/>
      <c r="DS38" s="10"/>
      <c r="DT38" s="158"/>
      <c r="DU38" s="159"/>
      <c r="DV38" s="158"/>
      <c r="DW38" s="160"/>
      <c r="DX38" s="351">
        <f t="shared" si="31"/>
        <v>0</v>
      </c>
      <c r="DY38" s="352" t="e">
        <f t="shared" si="16"/>
        <v>#DIV/0!</v>
      </c>
      <c r="DZ38" s="241" t="e">
        <f t="shared" si="17"/>
        <v>#DIV/0!</v>
      </c>
      <c r="EA38" s="9"/>
      <c r="EB38" s="20" t="e">
        <f t="shared" si="18"/>
        <v>#DIV/0!</v>
      </c>
      <c r="EC38" s="353" t="e">
        <f t="shared" si="19"/>
        <v>#DIV/0!</v>
      </c>
      <c r="ED38" s="12"/>
      <c r="EE38" s="120"/>
    </row>
    <row r="39" spans="1:135" s="118" customFormat="1" ht="20.100000000000001" hidden="1" customHeight="1">
      <c r="A39" s="161">
        <v>42255</v>
      </c>
      <c r="B39" s="228"/>
      <c r="C39" s="7"/>
      <c r="D39" s="1"/>
      <c r="E39" s="1"/>
      <c r="F39" s="1"/>
      <c r="G39" s="4"/>
      <c r="H39" s="3"/>
      <c r="I39" s="1"/>
      <c r="J39" s="1"/>
      <c r="K39" s="19"/>
      <c r="L39" s="1"/>
      <c r="M39" s="1"/>
      <c r="N39" s="1"/>
      <c r="O39" s="297"/>
      <c r="P39" s="1"/>
      <c r="Q39" s="22">
        <f t="shared" si="6"/>
        <v>0</v>
      </c>
      <c r="R39" s="116">
        <f t="shared" si="20"/>
        <v>0</v>
      </c>
      <c r="S39" s="17">
        <f t="shared" si="7"/>
        <v>0</v>
      </c>
      <c r="T39" s="3"/>
      <c r="U39" s="1"/>
      <c r="V39" s="1"/>
      <c r="W39" s="22">
        <f t="shared" si="21"/>
        <v>0</v>
      </c>
      <c r="X39" s="1"/>
      <c r="Y39" s="1"/>
      <c r="Z39" s="1"/>
      <c r="AA39" s="1"/>
      <c r="AB39" s="4"/>
      <c r="AC39" s="7"/>
      <c r="AD39" s="199"/>
      <c r="AE39" s="199"/>
      <c r="AF39" s="199"/>
      <c r="AG39" s="199"/>
      <c r="AH39" s="240">
        <f t="shared" si="32"/>
        <v>0</v>
      </c>
      <c r="AI39" s="237" t="e">
        <f t="shared" si="33"/>
        <v>#DIV/0!</v>
      </c>
      <c r="AJ39" s="1"/>
      <c r="AK39" s="1"/>
      <c r="AL39" s="1"/>
      <c r="AM39" s="1"/>
      <c r="AN39" s="1"/>
      <c r="AO39" s="1"/>
      <c r="AP39" s="3"/>
      <c r="AQ39" s="7"/>
      <c r="AR39" s="22">
        <f t="shared" si="35"/>
        <v>0</v>
      </c>
      <c r="AS39" s="270" t="e">
        <f t="shared" si="22"/>
        <v>#DIV/0!</v>
      </c>
      <c r="AT39" s="1"/>
      <c r="AU39" s="1"/>
      <c r="AV39" s="7"/>
      <c r="AW39" s="1"/>
      <c r="AX39" s="1"/>
      <c r="AY39" s="2"/>
      <c r="AZ39" s="3"/>
      <c r="BA39" s="2"/>
      <c r="BB39" s="3"/>
      <c r="BC39" s="4"/>
      <c r="BD39" s="3"/>
      <c r="BE39" s="1"/>
      <c r="BF39" s="1"/>
      <c r="BG39" s="1"/>
      <c r="BH39" s="4"/>
      <c r="BI39" s="3"/>
      <c r="BJ39" s="7"/>
      <c r="BK39" s="1"/>
      <c r="BL39" s="1"/>
      <c r="BM39" s="2"/>
      <c r="BN39" s="3"/>
      <c r="BO39" s="1"/>
      <c r="BP39" s="2"/>
      <c r="BQ39" s="3"/>
      <c r="BR39" s="1"/>
      <c r="BS39" s="2"/>
      <c r="BT39" s="6"/>
      <c r="BU39" s="278"/>
      <c r="BV39" s="272">
        <f t="shared" si="23"/>
        <v>0</v>
      </c>
      <c r="BW39" s="272">
        <f t="shared" si="24"/>
        <v>0</v>
      </c>
      <c r="BX39" s="282" t="e">
        <f t="shared" si="25"/>
        <v>#DIV/0!</v>
      </c>
      <c r="BY39" s="282" t="e">
        <f t="shared" si="26"/>
        <v>#DIV/0!</v>
      </c>
      <c r="BZ39" s="3"/>
      <c r="CA39" s="1"/>
      <c r="CB39" s="1"/>
      <c r="CC39" s="4"/>
      <c r="CD39" s="7"/>
      <c r="CE39" s="7"/>
      <c r="CF39" s="1" t="e">
        <f t="shared" si="27"/>
        <v>#N/A</v>
      </c>
      <c r="CG39" s="1">
        <f t="shared" si="28"/>
        <v>0</v>
      </c>
      <c r="CH39" s="1" t="e">
        <f t="shared" si="34"/>
        <v>#N/A</v>
      </c>
      <c r="CI39" s="1"/>
      <c r="CJ39" s="189" t="e">
        <f t="shared" si="29"/>
        <v>#N/A</v>
      </c>
      <c r="CK39" s="3"/>
      <c r="CL39" s="7"/>
      <c r="CM39" s="1"/>
      <c r="CN39" s="2">
        <v>109</v>
      </c>
      <c r="CO39" s="2">
        <f t="shared" si="36"/>
        <v>0</v>
      </c>
      <c r="CP39" s="2">
        <f t="shared" si="37"/>
        <v>0</v>
      </c>
      <c r="CQ39" s="190" t="e">
        <f t="shared" si="38"/>
        <v>#DIV/0!</v>
      </c>
      <c r="CR39" s="8"/>
      <c r="CS39" s="8"/>
      <c r="CT39" s="8"/>
      <c r="CU39" s="6"/>
      <c r="CV39" s="6"/>
      <c r="CW39" s="6"/>
      <c r="CX39" s="3"/>
      <c r="CY39" s="2"/>
      <c r="CZ39" s="212" t="e">
        <f t="shared" si="13"/>
        <v>#DIV/0!</v>
      </c>
      <c r="DA39" s="212" t="e">
        <f t="shared" si="14"/>
        <v>#DIV/0!</v>
      </c>
      <c r="DB39" s="3"/>
      <c r="DC39" s="2"/>
      <c r="DD39" s="3"/>
      <c r="DE39" s="2"/>
      <c r="DF39" s="8"/>
      <c r="DG39" s="3"/>
      <c r="DH39" s="2"/>
      <c r="DI39" s="8"/>
      <c r="DJ39" s="3"/>
      <c r="DK39" s="1"/>
      <c r="DL39" s="212" t="e">
        <f t="shared" si="30"/>
        <v>#DIV/0!</v>
      </c>
      <c r="DM39" s="212" t="e">
        <f t="shared" si="15"/>
        <v>#DIV/0!</v>
      </c>
      <c r="DN39" s="303"/>
      <c r="DO39" s="212"/>
      <c r="DP39" s="3"/>
      <c r="DQ39" s="2"/>
      <c r="DR39" s="3"/>
      <c r="DS39" s="2"/>
      <c r="DT39" s="155"/>
      <c r="DU39" s="156"/>
      <c r="DV39" s="155"/>
      <c r="DW39" s="157"/>
      <c r="DX39" s="348">
        <f t="shared" si="31"/>
        <v>0</v>
      </c>
      <c r="DY39" s="349" t="e">
        <f t="shared" si="16"/>
        <v>#DIV/0!</v>
      </c>
      <c r="DZ39" s="240" t="e">
        <f t="shared" si="17"/>
        <v>#DIV/0!</v>
      </c>
      <c r="EA39" s="1"/>
      <c r="EB39" s="19" t="e">
        <f t="shared" si="18"/>
        <v>#DIV/0!</v>
      </c>
      <c r="EC39" s="350" t="e">
        <f t="shared" si="19"/>
        <v>#DIV/0!</v>
      </c>
      <c r="ED39" s="4"/>
      <c r="EE39" s="117"/>
    </row>
    <row r="40" spans="1:135" s="118" customFormat="1" ht="20.100000000000001" hidden="1" customHeight="1">
      <c r="A40" s="161">
        <v>42255</v>
      </c>
      <c r="B40" s="228"/>
      <c r="C40" s="7"/>
      <c r="D40" s="1"/>
      <c r="E40" s="1"/>
      <c r="F40" s="1"/>
      <c r="G40" s="4"/>
      <c r="H40" s="3"/>
      <c r="I40" s="1"/>
      <c r="J40" s="1"/>
      <c r="K40" s="19"/>
      <c r="L40" s="1"/>
      <c r="M40" s="1"/>
      <c r="N40" s="1"/>
      <c r="O40" s="297"/>
      <c r="P40" s="1"/>
      <c r="Q40" s="22">
        <f t="shared" si="6"/>
        <v>0</v>
      </c>
      <c r="R40" s="116">
        <f t="shared" si="20"/>
        <v>0</v>
      </c>
      <c r="S40" s="17">
        <f t="shared" si="7"/>
        <v>0</v>
      </c>
      <c r="T40" s="3"/>
      <c r="U40" s="1"/>
      <c r="V40" s="1"/>
      <c r="W40" s="22">
        <f t="shared" si="21"/>
        <v>0</v>
      </c>
      <c r="X40" s="1"/>
      <c r="Y40" s="1"/>
      <c r="Z40" s="1"/>
      <c r="AA40" s="1"/>
      <c r="AB40" s="4"/>
      <c r="AC40" s="7"/>
      <c r="AD40" s="199"/>
      <c r="AE40" s="199"/>
      <c r="AF40" s="199"/>
      <c r="AG40" s="199"/>
      <c r="AH40" s="240">
        <f t="shared" si="32"/>
        <v>0</v>
      </c>
      <c r="AI40" s="237" t="e">
        <f t="shared" si="33"/>
        <v>#DIV/0!</v>
      </c>
      <c r="AJ40" s="1"/>
      <c r="AK40" s="1"/>
      <c r="AL40" s="1"/>
      <c r="AM40" s="1"/>
      <c r="AN40" s="1"/>
      <c r="AO40" s="1"/>
      <c r="AP40" s="3"/>
      <c r="AQ40" s="7"/>
      <c r="AR40" s="22">
        <f t="shared" si="35"/>
        <v>0</v>
      </c>
      <c r="AS40" s="270" t="e">
        <f t="shared" si="22"/>
        <v>#DIV/0!</v>
      </c>
      <c r="AT40" s="1"/>
      <c r="AU40" s="1"/>
      <c r="AV40" s="7"/>
      <c r="AW40" s="1"/>
      <c r="AX40" s="1"/>
      <c r="AY40" s="2"/>
      <c r="AZ40" s="3"/>
      <c r="BA40" s="2"/>
      <c r="BB40" s="3"/>
      <c r="BC40" s="4"/>
      <c r="BD40" s="3"/>
      <c r="BE40" s="1"/>
      <c r="BF40" s="1"/>
      <c r="BG40" s="1"/>
      <c r="BH40" s="4"/>
      <c r="BI40" s="3"/>
      <c r="BJ40" s="7"/>
      <c r="BK40" s="1"/>
      <c r="BL40" s="1"/>
      <c r="BM40" s="2"/>
      <c r="BN40" s="3"/>
      <c r="BO40" s="1"/>
      <c r="BP40" s="2"/>
      <c r="BQ40" s="3"/>
      <c r="BR40" s="1"/>
      <c r="BS40" s="2"/>
      <c r="BT40" s="6"/>
      <c r="BU40" s="278"/>
      <c r="BV40" s="272">
        <f t="shared" si="23"/>
        <v>0</v>
      </c>
      <c r="BW40" s="272">
        <f t="shared" si="24"/>
        <v>0</v>
      </c>
      <c r="BX40" s="282" t="e">
        <f t="shared" si="25"/>
        <v>#DIV/0!</v>
      </c>
      <c r="BY40" s="282" t="e">
        <f t="shared" si="26"/>
        <v>#DIV/0!</v>
      </c>
      <c r="BZ40" s="3"/>
      <c r="CA40" s="1"/>
      <c r="CB40" s="1"/>
      <c r="CC40" s="4"/>
      <c r="CD40" s="7"/>
      <c r="CE40" s="7"/>
      <c r="CF40" s="1" t="e">
        <f t="shared" si="27"/>
        <v>#N/A</v>
      </c>
      <c r="CG40" s="1">
        <f t="shared" si="28"/>
        <v>0</v>
      </c>
      <c r="CH40" s="1" t="e">
        <f t="shared" si="34"/>
        <v>#N/A</v>
      </c>
      <c r="CI40" s="1"/>
      <c r="CJ40" s="189" t="e">
        <f t="shared" si="29"/>
        <v>#N/A</v>
      </c>
      <c r="CK40" s="3"/>
      <c r="CL40" s="7"/>
      <c r="CM40" s="1"/>
      <c r="CN40" s="2">
        <v>109</v>
      </c>
      <c r="CO40" s="2">
        <f t="shared" si="36"/>
        <v>0</v>
      </c>
      <c r="CP40" s="2">
        <f t="shared" si="37"/>
        <v>0</v>
      </c>
      <c r="CQ40" s="190" t="e">
        <f t="shared" si="38"/>
        <v>#DIV/0!</v>
      </c>
      <c r="CR40" s="8"/>
      <c r="CS40" s="8"/>
      <c r="CT40" s="8"/>
      <c r="CU40" s="6"/>
      <c r="CV40" s="6"/>
      <c r="CW40" s="6"/>
      <c r="CX40" s="3"/>
      <c r="CY40" s="2"/>
      <c r="CZ40" s="212" t="e">
        <f t="shared" si="13"/>
        <v>#DIV/0!</v>
      </c>
      <c r="DA40" s="212" t="e">
        <f t="shared" si="14"/>
        <v>#DIV/0!</v>
      </c>
      <c r="DB40" s="3"/>
      <c r="DC40" s="2"/>
      <c r="DD40" s="3"/>
      <c r="DE40" s="2"/>
      <c r="DF40" s="8"/>
      <c r="DG40" s="3"/>
      <c r="DH40" s="2"/>
      <c r="DI40" s="8"/>
      <c r="DJ40" s="3"/>
      <c r="DK40" s="1"/>
      <c r="DL40" s="212" t="e">
        <f t="shared" si="30"/>
        <v>#DIV/0!</v>
      </c>
      <c r="DM40" s="212" t="e">
        <f t="shared" si="15"/>
        <v>#DIV/0!</v>
      </c>
      <c r="DN40" s="303"/>
      <c r="DO40" s="212"/>
      <c r="DP40" s="3"/>
      <c r="DQ40" s="2"/>
      <c r="DR40" s="3"/>
      <c r="DS40" s="2"/>
      <c r="DT40" s="155"/>
      <c r="DU40" s="156"/>
      <c r="DV40" s="155"/>
      <c r="DW40" s="157"/>
      <c r="DX40" s="348">
        <f t="shared" si="31"/>
        <v>0</v>
      </c>
      <c r="DY40" s="349" t="e">
        <f t="shared" si="16"/>
        <v>#DIV/0!</v>
      </c>
      <c r="DZ40" s="240" t="e">
        <f t="shared" si="17"/>
        <v>#DIV/0!</v>
      </c>
      <c r="EA40" s="1"/>
      <c r="EB40" s="19" t="e">
        <f t="shared" si="18"/>
        <v>#DIV/0!</v>
      </c>
      <c r="EC40" s="350" t="e">
        <f t="shared" si="19"/>
        <v>#DIV/0!</v>
      </c>
      <c r="ED40" s="4"/>
      <c r="EE40" s="117"/>
    </row>
    <row r="41" spans="1:135" s="121" customFormat="1" ht="20.100000000000001" hidden="1" customHeight="1">
      <c r="A41" s="162">
        <v>42255</v>
      </c>
      <c r="B41" s="229"/>
      <c r="C41" s="15"/>
      <c r="D41" s="9"/>
      <c r="E41" s="9"/>
      <c r="F41" s="9"/>
      <c r="G41" s="12"/>
      <c r="H41" s="11"/>
      <c r="I41" s="9"/>
      <c r="J41" s="9"/>
      <c r="K41" s="20"/>
      <c r="L41" s="9"/>
      <c r="M41" s="9"/>
      <c r="N41" s="9"/>
      <c r="O41" s="298"/>
      <c r="P41" s="9"/>
      <c r="Q41" s="24">
        <f t="shared" si="6"/>
        <v>0</v>
      </c>
      <c r="R41" s="119">
        <f t="shared" si="20"/>
        <v>0</v>
      </c>
      <c r="S41" s="18">
        <f t="shared" si="7"/>
        <v>0</v>
      </c>
      <c r="T41" s="11"/>
      <c r="U41" s="9"/>
      <c r="V41" s="9"/>
      <c r="W41" s="24">
        <f t="shared" si="21"/>
        <v>0</v>
      </c>
      <c r="X41" s="9"/>
      <c r="Y41" s="9"/>
      <c r="Z41" s="9"/>
      <c r="AA41" s="9"/>
      <c r="AB41" s="12"/>
      <c r="AC41" s="15"/>
      <c r="AD41" s="200"/>
      <c r="AE41" s="200"/>
      <c r="AF41" s="200"/>
      <c r="AG41" s="200"/>
      <c r="AH41" s="241">
        <f t="shared" si="32"/>
        <v>0</v>
      </c>
      <c r="AI41" s="239" t="e">
        <f t="shared" si="33"/>
        <v>#DIV/0!</v>
      </c>
      <c r="AJ41" s="9"/>
      <c r="AK41" s="9"/>
      <c r="AL41" s="9"/>
      <c r="AM41" s="9"/>
      <c r="AN41" s="9"/>
      <c r="AO41" s="9"/>
      <c r="AP41" s="11"/>
      <c r="AQ41" s="15"/>
      <c r="AR41" s="24">
        <f t="shared" si="35"/>
        <v>0</v>
      </c>
      <c r="AS41" s="271" t="e">
        <f t="shared" si="22"/>
        <v>#DIV/0!</v>
      </c>
      <c r="AT41" s="9"/>
      <c r="AU41" s="9"/>
      <c r="AV41" s="15"/>
      <c r="AW41" s="9"/>
      <c r="AX41" s="9"/>
      <c r="AY41" s="10"/>
      <c r="AZ41" s="11"/>
      <c r="BA41" s="10"/>
      <c r="BB41" s="11"/>
      <c r="BC41" s="12"/>
      <c r="BD41" s="11"/>
      <c r="BE41" s="9"/>
      <c r="BF41" s="9"/>
      <c r="BG41" s="9"/>
      <c r="BH41" s="12"/>
      <c r="BI41" s="11"/>
      <c r="BJ41" s="15"/>
      <c r="BK41" s="9"/>
      <c r="BL41" s="9"/>
      <c r="BM41" s="10"/>
      <c r="BN41" s="11"/>
      <c r="BO41" s="9"/>
      <c r="BP41" s="10"/>
      <c r="BQ41" s="11"/>
      <c r="BR41" s="9"/>
      <c r="BS41" s="10"/>
      <c r="BT41" s="14"/>
      <c r="BU41" s="279"/>
      <c r="BV41" s="273">
        <f t="shared" si="23"/>
        <v>0</v>
      </c>
      <c r="BW41" s="273">
        <f t="shared" si="24"/>
        <v>0</v>
      </c>
      <c r="BX41" s="283" t="e">
        <f t="shared" si="25"/>
        <v>#DIV/0!</v>
      </c>
      <c r="BY41" s="283" t="e">
        <f t="shared" si="26"/>
        <v>#DIV/0!</v>
      </c>
      <c r="BZ41" s="11"/>
      <c r="CA41" s="9"/>
      <c r="CB41" s="9"/>
      <c r="CC41" s="12"/>
      <c r="CD41" s="15"/>
      <c r="CE41" s="15"/>
      <c r="CF41" s="9" t="e">
        <f t="shared" si="27"/>
        <v>#N/A</v>
      </c>
      <c r="CG41" s="9">
        <f t="shared" si="28"/>
        <v>0</v>
      </c>
      <c r="CH41" s="9" t="e">
        <f t="shared" si="34"/>
        <v>#N/A</v>
      </c>
      <c r="CI41" s="9"/>
      <c r="CJ41" s="296" t="e">
        <f t="shared" si="29"/>
        <v>#N/A</v>
      </c>
      <c r="CK41" s="11"/>
      <c r="CL41" s="15"/>
      <c r="CM41" s="9"/>
      <c r="CN41" s="10">
        <v>109</v>
      </c>
      <c r="CO41" s="10">
        <f t="shared" si="36"/>
        <v>0</v>
      </c>
      <c r="CP41" s="10">
        <f t="shared" si="37"/>
        <v>0</v>
      </c>
      <c r="CQ41" s="191" t="e">
        <f t="shared" si="38"/>
        <v>#DIV/0!</v>
      </c>
      <c r="CR41" s="16"/>
      <c r="CS41" s="16"/>
      <c r="CT41" s="16"/>
      <c r="CU41" s="14"/>
      <c r="CV41" s="14"/>
      <c r="CW41" s="14"/>
      <c r="CX41" s="11"/>
      <c r="CY41" s="10"/>
      <c r="CZ41" s="213" t="e">
        <f t="shared" si="13"/>
        <v>#DIV/0!</v>
      </c>
      <c r="DA41" s="213" t="e">
        <f t="shared" si="14"/>
        <v>#DIV/0!</v>
      </c>
      <c r="DB41" s="11"/>
      <c r="DC41" s="10"/>
      <c r="DD41" s="11"/>
      <c r="DE41" s="10"/>
      <c r="DF41" s="16"/>
      <c r="DG41" s="11"/>
      <c r="DH41" s="10"/>
      <c r="DI41" s="16"/>
      <c r="DJ41" s="11"/>
      <c r="DK41" s="9"/>
      <c r="DL41" s="213" t="e">
        <f t="shared" si="30"/>
        <v>#DIV/0!</v>
      </c>
      <c r="DM41" s="213" t="e">
        <f t="shared" si="15"/>
        <v>#DIV/0!</v>
      </c>
      <c r="DN41" s="304"/>
      <c r="DO41" s="213"/>
      <c r="DP41" s="11"/>
      <c r="DQ41" s="10"/>
      <c r="DR41" s="11"/>
      <c r="DS41" s="10"/>
      <c r="DT41" s="158"/>
      <c r="DU41" s="159"/>
      <c r="DV41" s="158"/>
      <c r="DW41" s="160"/>
      <c r="DX41" s="351">
        <f t="shared" si="31"/>
        <v>0</v>
      </c>
      <c r="DY41" s="352" t="e">
        <f t="shared" si="16"/>
        <v>#DIV/0!</v>
      </c>
      <c r="DZ41" s="241" t="e">
        <f t="shared" si="17"/>
        <v>#DIV/0!</v>
      </c>
      <c r="EA41" s="9"/>
      <c r="EB41" s="20" t="e">
        <f t="shared" si="18"/>
        <v>#DIV/0!</v>
      </c>
      <c r="EC41" s="353" t="e">
        <f t="shared" si="19"/>
        <v>#DIV/0!</v>
      </c>
      <c r="ED41" s="12"/>
      <c r="EE41" s="120"/>
    </row>
    <row r="42" spans="1:135" s="121" customFormat="1" ht="20.100000000000001" hidden="1" customHeight="1">
      <c r="A42" s="162">
        <v>42255</v>
      </c>
      <c r="B42" s="229"/>
      <c r="C42" s="15"/>
      <c r="D42" s="9"/>
      <c r="E42" s="9"/>
      <c r="F42" s="9"/>
      <c r="G42" s="12"/>
      <c r="H42" s="11"/>
      <c r="I42" s="9"/>
      <c r="J42" s="9"/>
      <c r="K42" s="20"/>
      <c r="L42" s="9"/>
      <c r="M42" s="9"/>
      <c r="N42" s="9"/>
      <c r="O42" s="298"/>
      <c r="P42" s="9"/>
      <c r="Q42" s="24">
        <f t="shared" si="6"/>
        <v>0</v>
      </c>
      <c r="R42" s="119">
        <f t="shared" si="20"/>
        <v>0</v>
      </c>
      <c r="S42" s="18">
        <f t="shared" si="7"/>
        <v>0</v>
      </c>
      <c r="T42" s="11"/>
      <c r="U42" s="9"/>
      <c r="V42" s="9"/>
      <c r="W42" s="24">
        <f t="shared" si="21"/>
        <v>0</v>
      </c>
      <c r="X42" s="9"/>
      <c r="Y42" s="9"/>
      <c r="Z42" s="9"/>
      <c r="AA42" s="9"/>
      <c r="AB42" s="12"/>
      <c r="AC42" s="15"/>
      <c r="AD42" s="200"/>
      <c r="AE42" s="200"/>
      <c r="AF42" s="200"/>
      <c r="AG42" s="200"/>
      <c r="AH42" s="241">
        <f t="shared" si="32"/>
        <v>0</v>
      </c>
      <c r="AI42" s="239" t="e">
        <f t="shared" si="33"/>
        <v>#DIV/0!</v>
      </c>
      <c r="AJ42" s="9"/>
      <c r="AK42" s="9"/>
      <c r="AL42" s="9"/>
      <c r="AM42" s="9"/>
      <c r="AN42" s="9"/>
      <c r="AO42" s="9"/>
      <c r="AP42" s="11"/>
      <c r="AQ42" s="15"/>
      <c r="AR42" s="24">
        <f t="shared" si="35"/>
        <v>0</v>
      </c>
      <c r="AS42" s="271" t="e">
        <f t="shared" si="22"/>
        <v>#DIV/0!</v>
      </c>
      <c r="AT42" s="9"/>
      <c r="AU42" s="9"/>
      <c r="AV42" s="15"/>
      <c r="AW42" s="9"/>
      <c r="AX42" s="9"/>
      <c r="AY42" s="10"/>
      <c r="AZ42" s="11"/>
      <c r="BA42" s="10"/>
      <c r="BB42" s="11"/>
      <c r="BC42" s="12"/>
      <c r="BD42" s="11"/>
      <c r="BE42" s="9"/>
      <c r="BF42" s="9"/>
      <c r="BG42" s="9"/>
      <c r="BH42" s="12"/>
      <c r="BI42" s="11"/>
      <c r="BJ42" s="15"/>
      <c r="BK42" s="9"/>
      <c r="BL42" s="9"/>
      <c r="BM42" s="10"/>
      <c r="BN42" s="11"/>
      <c r="BO42" s="9"/>
      <c r="BP42" s="10"/>
      <c r="BQ42" s="11"/>
      <c r="BR42" s="9"/>
      <c r="BS42" s="10"/>
      <c r="BT42" s="14"/>
      <c r="BU42" s="279"/>
      <c r="BV42" s="273">
        <f t="shared" si="23"/>
        <v>0</v>
      </c>
      <c r="BW42" s="273">
        <f t="shared" si="24"/>
        <v>0</v>
      </c>
      <c r="BX42" s="283" t="e">
        <f t="shared" si="25"/>
        <v>#DIV/0!</v>
      </c>
      <c r="BY42" s="283" t="e">
        <f t="shared" si="26"/>
        <v>#DIV/0!</v>
      </c>
      <c r="BZ42" s="11"/>
      <c r="CA42" s="9"/>
      <c r="CB42" s="9"/>
      <c r="CC42" s="12"/>
      <c r="CD42" s="15"/>
      <c r="CE42" s="15"/>
      <c r="CF42" s="9" t="e">
        <f t="shared" si="27"/>
        <v>#N/A</v>
      </c>
      <c r="CG42" s="9">
        <f t="shared" si="28"/>
        <v>0</v>
      </c>
      <c r="CH42" s="9" t="e">
        <f t="shared" si="34"/>
        <v>#N/A</v>
      </c>
      <c r="CI42" s="9"/>
      <c r="CJ42" s="296" t="e">
        <f t="shared" si="29"/>
        <v>#N/A</v>
      </c>
      <c r="CK42" s="11"/>
      <c r="CL42" s="15"/>
      <c r="CM42" s="9"/>
      <c r="CN42" s="10">
        <v>109</v>
      </c>
      <c r="CO42" s="10">
        <f t="shared" si="36"/>
        <v>0</v>
      </c>
      <c r="CP42" s="10">
        <f t="shared" si="37"/>
        <v>0</v>
      </c>
      <c r="CQ42" s="191" t="e">
        <f t="shared" si="38"/>
        <v>#DIV/0!</v>
      </c>
      <c r="CR42" s="16"/>
      <c r="CS42" s="16"/>
      <c r="CT42" s="16"/>
      <c r="CU42" s="14"/>
      <c r="CV42" s="14"/>
      <c r="CW42" s="14"/>
      <c r="CX42" s="11"/>
      <c r="CY42" s="10"/>
      <c r="CZ42" s="213" t="e">
        <f t="shared" si="13"/>
        <v>#DIV/0!</v>
      </c>
      <c r="DA42" s="213" t="e">
        <f t="shared" si="14"/>
        <v>#DIV/0!</v>
      </c>
      <c r="DB42" s="11"/>
      <c r="DC42" s="10"/>
      <c r="DD42" s="11"/>
      <c r="DE42" s="10"/>
      <c r="DF42" s="16"/>
      <c r="DG42" s="11"/>
      <c r="DH42" s="10"/>
      <c r="DI42" s="16"/>
      <c r="DJ42" s="11"/>
      <c r="DK42" s="9"/>
      <c r="DL42" s="213" t="e">
        <f t="shared" si="30"/>
        <v>#DIV/0!</v>
      </c>
      <c r="DM42" s="213" t="e">
        <f t="shared" si="15"/>
        <v>#DIV/0!</v>
      </c>
      <c r="DN42" s="304"/>
      <c r="DO42" s="213"/>
      <c r="DP42" s="11"/>
      <c r="DQ42" s="10"/>
      <c r="DR42" s="11"/>
      <c r="DS42" s="10"/>
      <c r="DT42" s="158"/>
      <c r="DU42" s="159"/>
      <c r="DV42" s="158"/>
      <c r="DW42" s="160"/>
      <c r="DX42" s="351">
        <f t="shared" si="31"/>
        <v>0</v>
      </c>
      <c r="DY42" s="352" t="e">
        <f t="shared" si="16"/>
        <v>#DIV/0!</v>
      </c>
      <c r="DZ42" s="241" t="e">
        <f t="shared" si="17"/>
        <v>#DIV/0!</v>
      </c>
      <c r="EA42" s="9"/>
      <c r="EB42" s="20" t="e">
        <f t="shared" si="18"/>
        <v>#DIV/0!</v>
      </c>
      <c r="EC42" s="353" t="e">
        <f t="shared" si="19"/>
        <v>#DIV/0!</v>
      </c>
      <c r="ED42" s="12"/>
      <c r="EE42" s="120"/>
    </row>
    <row r="43" spans="1:135" s="118" customFormat="1" ht="20.100000000000001" hidden="1" customHeight="1">
      <c r="A43" s="161">
        <v>42256</v>
      </c>
      <c r="B43" s="228"/>
      <c r="C43" s="7"/>
      <c r="D43" s="1"/>
      <c r="E43" s="1"/>
      <c r="F43" s="1"/>
      <c r="G43" s="4"/>
      <c r="H43" s="3"/>
      <c r="I43" s="1"/>
      <c r="J43" s="1"/>
      <c r="K43" s="19"/>
      <c r="L43" s="1"/>
      <c r="M43" s="1"/>
      <c r="N43" s="1"/>
      <c r="O43" s="297"/>
      <c r="P43" s="1"/>
      <c r="Q43" s="22">
        <f t="shared" si="6"/>
        <v>0</v>
      </c>
      <c r="R43" s="116">
        <f t="shared" si="20"/>
        <v>0</v>
      </c>
      <c r="S43" s="17">
        <f t="shared" si="7"/>
        <v>0</v>
      </c>
      <c r="T43" s="3"/>
      <c r="U43" s="1"/>
      <c r="V43" s="1"/>
      <c r="W43" s="22">
        <f t="shared" si="21"/>
        <v>0</v>
      </c>
      <c r="X43" s="1"/>
      <c r="Y43" s="1"/>
      <c r="Z43" s="1"/>
      <c r="AA43" s="1"/>
      <c r="AB43" s="4"/>
      <c r="AC43" s="7"/>
      <c r="AD43" s="199"/>
      <c r="AE43" s="199"/>
      <c r="AF43" s="199"/>
      <c r="AG43" s="199"/>
      <c r="AH43" s="240">
        <f t="shared" si="32"/>
        <v>0</v>
      </c>
      <c r="AI43" s="237" t="e">
        <f t="shared" si="33"/>
        <v>#DIV/0!</v>
      </c>
      <c r="AJ43" s="1"/>
      <c r="AK43" s="1"/>
      <c r="AL43" s="1"/>
      <c r="AM43" s="1"/>
      <c r="AN43" s="1"/>
      <c r="AO43" s="1"/>
      <c r="AP43" s="3"/>
      <c r="AQ43" s="7"/>
      <c r="AR43" s="22">
        <f t="shared" si="35"/>
        <v>0</v>
      </c>
      <c r="AS43" s="270" t="e">
        <f t="shared" si="22"/>
        <v>#DIV/0!</v>
      </c>
      <c r="AT43" s="1"/>
      <c r="AU43" s="1"/>
      <c r="AV43" s="7"/>
      <c r="AW43" s="1"/>
      <c r="AX43" s="1"/>
      <c r="AY43" s="2"/>
      <c r="AZ43" s="3"/>
      <c r="BA43" s="2"/>
      <c r="BB43" s="3"/>
      <c r="BC43" s="4"/>
      <c r="BD43" s="3"/>
      <c r="BE43" s="1"/>
      <c r="BF43" s="1"/>
      <c r="BG43" s="1"/>
      <c r="BH43" s="4"/>
      <c r="BI43" s="3"/>
      <c r="BJ43" s="7"/>
      <c r="BK43" s="1"/>
      <c r="BL43" s="1"/>
      <c r="BM43" s="2"/>
      <c r="BN43" s="3"/>
      <c r="BO43" s="1"/>
      <c r="BP43" s="2"/>
      <c r="BQ43" s="3"/>
      <c r="BR43" s="1"/>
      <c r="BS43" s="2"/>
      <c r="BT43" s="6"/>
      <c r="BU43" s="278"/>
      <c r="BV43" s="272">
        <f t="shared" si="23"/>
        <v>0</v>
      </c>
      <c r="BW43" s="272">
        <f t="shared" si="24"/>
        <v>0</v>
      </c>
      <c r="BX43" s="282" t="e">
        <f t="shared" si="25"/>
        <v>#DIV/0!</v>
      </c>
      <c r="BY43" s="282" t="e">
        <f t="shared" si="26"/>
        <v>#DIV/0!</v>
      </c>
      <c r="BZ43" s="3"/>
      <c r="CA43" s="1"/>
      <c r="CB43" s="1"/>
      <c r="CC43" s="4"/>
      <c r="CD43" s="7"/>
      <c r="CE43" s="7"/>
      <c r="CF43" s="1" t="e">
        <f t="shared" si="27"/>
        <v>#N/A</v>
      </c>
      <c r="CG43" s="1">
        <f t="shared" si="28"/>
        <v>0</v>
      </c>
      <c r="CH43" s="1" t="e">
        <f t="shared" si="34"/>
        <v>#N/A</v>
      </c>
      <c r="CI43" s="1"/>
      <c r="CJ43" s="189" t="e">
        <f t="shared" si="29"/>
        <v>#N/A</v>
      </c>
      <c r="CK43" s="3"/>
      <c r="CL43" s="7"/>
      <c r="CM43" s="1"/>
      <c r="CN43" s="2">
        <v>109</v>
      </c>
      <c r="CO43" s="2">
        <f t="shared" si="36"/>
        <v>0</v>
      </c>
      <c r="CP43" s="2">
        <f t="shared" si="37"/>
        <v>0</v>
      </c>
      <c r="CQ43" s="190" t="e">
        <f t="shared" si="38"/>
        <v>#DIV/0!</v>
      </c>
      <c r="CR43" s="8"/>
      <c r="CS43" s="8"/>
      <c r="CT43" s="8"/>
      <c r="CU43" s="6"/>
      <c r="CV43" s="6"/>
      <c r="CW43" s="6"/>
      <c r="CX43" s="3"/>
      <c r="CY43" s="2"/>
      <c r="CZ43" s="212" t="e">
        <f t="shared" si="13"/>
        <v>#DIV/0!</v>
      </c>
      <c r="DA43" s="212" t="e">
        <f t="shared" si="14"/>
        <v>#DIV/0!</v>
      </c>
      <c r="DB43" s="3"/>
      <c r="DC43" s="2"/>
      <c r="DD43" s="3"/>
      <c r="DE43" s="2"/>
      <c r="DF43" s="8"/>
      <c r="DG43" s="3"/>
      <c r="DH43" s="2"/>
      <c r="DI43" s="8"/>
      <c r="DJ43" s="3"/>
      <c r="DK43" s="1"/>
      <c r="DL43" s="212" t="e">
        <f t="shared" si="30"/>
        <v>#DIV/0!</v>
      </c>
      <c r="DM43" s="212" t="e">
        <f t="shared" si="15"/>
        <v>#DIV/0!</v>
      </c>
      <c r="DN43" s="303"/>
      <c r="DO43" s="212"/>
      <c r="DP43" s="3"/>
      <c r="DQ43" s="2"/>
      <c r="DR43" s="3"/>
      <c r="DS43" s="2"/>
      <c r="DT43" s="155"/>
      <c r="DU43" s="156"/>
      <c r="DV43" s="155"/>
      <c r="DW43" s="157"/>
      <c r="DX43" s="348">
        <f t="shared" si="31"/>
        <v>0</v>
      </c>
      <c r="DY43" s="349" t="e">
        <f t="shared" si="16"/>
        <v>#DIV/0!</v>
      </c>
      <c r="DZ43" s="240" t="e">
        <f t="shared" si="17"/>
        <v>#DIV/0!</v>
      </c>
      <c r="EA43" s="1"/>
      <c r="EB43" s="19" t="e">
        <f t="shared" si="18"/>
        <v>#DIV/0!</v>
      </c>
      <c r="EC43" s="350" t="e">
        <f t="shared" si="19"/>
        <v>#DIV/0!</v>
      </c>
      <c r="ED43" s="4"/>
      <c r="EE43" s="117"/>
    </row>
    <row r="44" spans="1:135" s="118" customFormat="1" ht="20.100000000000001" hidden="1" customHeight="1">
      <c r="A44" s="161">
        <v>42256</v>
      </c>
      <c r="B44" s="228"/>
      <c r="C44" s="7"/>
      <c r="D44" s="1"/>
      <c r="E44" s="1"/>
      <c r="F44" s="1"/>
      <c r="G44" s="4"/>
      <c r="H44" s="3"/>
      <c r="I44" s="1"/>
      <c r="J44" s="1"/>
      <c r="K44" s="19"/>
      <c r="L44" s="1"/>
      <c r="M44" s="1"/>
      <c r="N44" s="1"/>
      <c r="O44" s="297"/>
      <c r="P44" s="1"/>
      <c r="Q44" s="22">
        <f t="shared" si="6"/>
        <v>0</v>
      </c>
      <c r="R44" s="116">
        <f t="shared" si="20"/>
        <v>0</v>
      </c>
      <c r="S44" s="17">
        <f t="shared" si="7"/>
        <v>0</v>
      </c>
      <c r="T44" s="3"/>
      <c r="U44" s="1"/>
      <c r="V44" s="1"/>
      <c r="W44" s="22">
        <f t="shared" si="21"/>
        <v>0</v>
      </c>
      <c r="X44" s="1"/>
      <c r="Y44" s="1"/>
      <c r="Z44" s="1"/>
      <c r="AA44" s="1"/>
      <c r="AB44" s="4"/>
      <c r="AC44" s="7"/>
      <c r="AD44" s="199"/>
      <c r="AE44" s="199"/>
      <c r="AF44" s="199"/>
      <c r="AG44" s="199"/>
      <c r="AH44" s="240">
        <f t="shared" si="32"/>
        <v>0</v>
      </c>
      <c r="AI44" s="237" t="e">
        <f t="shared" si="33"/>
        <v>#DIV/0!</v>
      </c>
      <c r="AJ44" s="1"/>
      <c r="AK44" s="1"/>
      <c r="AL44" s="1"/>
      <c r="AM44" s="1"/>
      <c r="AN44" s="1"/>
      <c r="AO44" s="1"/>
      <c r="AP44" s="3"/>
      <c r="AQ44" s="7"/>
      <c r="AR44" s="22">
        <f t="shared" si="35"/>
        <v>0</v>
      </c>
      <c r="AS44" s="270" t="e">
        <f t="shared" si="22"/>
        <v>#DIV/0!</v>
      </c>
      <c r="AT44" s="1"/>
      <c r="AU44" s="1"/>
      <c r="AV44" s="7"/>
      <c r="AW44" s="1"/>
      <c r="AX44" s="1"/>
      <c r="AY44" s="2"/>
      <c r="AZ44" s="3"/>
      <c r="BA44" s="2"/>
      <c r="BB44" s="3"/>
      <c r="BC44" s="4"/>
      <c r="BD44" s="3"/>
      <c r="BE44" s="1"/>
      <c r="BF44" s="1"/>
      <c r="BG44" s="1"/>
      <c r="BH44" s="4"/>
      <c r="BI44" s="3"/>
      <c r="BJ44" s="7"/>
      <c r="BK44" s="1"/>
      <c r="BL44" s="1"/>
      <c r="BM44" s="2"/>
      <c r="BN44" s="3"/>
      <c r="BO44" s="1"/>
      <c r="BP44" s="2"/>
      <c r="BQ44" s="3"/>
      <c r="BR44" s="1"/>
      <c r="BS44" s="2"/>
      <c r="BT44" s="6"/>
      <c r="BU44" s="278"/>
      <c r="BV44" s="272">
        <f t="shared" si="23"/>
        <v>0</v>
      </c>
      <c r="BW44" s="272">
        <f t="shared" si="24"/>
        <v>0</v>
      </c>
      <c r="BX44" s="282" t="e">
        <f t="shared" si="25"/>
        <v>#DIV/0!</v>
      </c>
      <c r="BY44" s="282" t="e">
        <f t="shared" si="26"/>
        <v>#DIV/0!</v>
      </c>
      <c r="BZ44" s="3"/>
      <c r="CA44" s="1"/>
      <c r="CB44" s="1"/>
      <c r="CC44" s="4"/>
      <c r="CD44" s="7"/>
      <c r="CE44" s="7"/>
      <c r="CF44" s="1" t="e">
        <f t="shared" si="27"/>
        <v>#N/A</v>
      </c>
      <c r="CG44" s="1">
        <f t="shared" si="28"/>
        <v>0</v>
      </c>
      <c r="CH44" s="1" t="e">
        <f t="shared" si="34"/>
        <v>#N/A</v>
      </c>
      <c r="CI44" s="1"/>
      <c r="CJ44" s="189" t="e">
        <f t="shared" si="29"/>
        <v>#N/A</v>
      </c>
      <c r="CK44" s="3"/>
      <c r="CL44" s="7"/>
      <c r="CM44" s="1"/>
      <c r="CN44" s="2">
        <v>109</v>
      </c>
      <c r="CO44" s="2">
        <f t="shared" si="36"/>
        <v>0</v>
      </c>
      <c r="CP44" s="2">
        <f t="shared" si="37"/>
        <v>0</v>
      </c>
      <c r="CQ44" s="190" t="e">
        <f t="shared" si="38"/>
        <v>#DIV/0!</v>
      </c>
      <c r="CR44" s="8"/>
      <c r="CS44" s="8"/>
      <c r="CT44" s="8"/>
      <c r="CU44" s="6"/>
      <c r="CV44" s="6"/>
      <c r="CW44" s="6"/>
      <c r="CX44" s="3"/>
      <c r="CY44" s="2"/>
      <c r="CZ44" s="212" t="e">
        <f t="shared" si="13"/>
        <v>#DIV/0!</v>
      </c>
      <c r="DA44" s="212" t="e">
        <f t="shared" si="14"/>
        <v>#DIV/0!</v>
      </c>
      <c r="DB44" s="3"/>
      <c r="DC44" s="2"/>
      <c r="DD44" s="3"/>
      <c r="DE44" s="2"/>
      <c r="DF44" s="8"/>
      <c r="DG44" s="3"/>
      <c r="DH44" s="2"/>
      <c r="DI44" s="8"/>
      <c r="DJ44" s="3"/>
      <c r="DK44" s="1"/>
      <c r="DL44" s="212" t="e">
        <f t="shared" si="30"/>
        <v>#DIV/0!</v>
      </c>
      <c r="DM44" s="212" t="e">
        <f t="shared" si="15"/>
        <v>#DIV/0!</v>
      </c>
      <c r="DN44" s="303"/>
      <c r="DO44" s="212"/>
      <c r="DP44" s="3"/>
      <c r="DQ44" s="2"/>
      <c r="DR44" s="3"/>
      <c r="DS44" s="2"/>
      <c r="DT44" s="155"/>
      <c r="DU44" s="156"/>
      <c r="DV44" s="155"/>
      <c r="DW44" s="157"/>
      <c r="DX44" s="348">
        <f t="shared" si="31"/>
        <v>0</v>
      </c>
      <c r="DY44" s="349" t="e">
        <f t="shared" si="16"/>
        <v>#DIV/0!</v>
      </c>
      <c r="DZ44" s="240" t="e">
        <f t="shared" si="17"/>
        <v>#DIV/0!</v>
      </c>
      <c r="EA44" s="1"/>
      <c r="EB44" s="19" t="e">
        <f t="shared" si="18"/>
        <v>#DIV/0!</v>
      </c>
      <c r="EC44" s="350" t="e">
        <f t="shared" si="19"/>
        <v>#DIV/0!</v>
      </c>
      <c r="ED44" s="4"/>
      <c r="EE44" s="117"/>
    </row>
    <row r="45" spans="1:135" s="121" customFormat="1" ht="20.100000000000001" hidden="1" customHeight="1">
      <c r="A45" s="162">
        <v>42256</v>
      </c>
      <c r="B45" s="229">
        <v>3.2847222222222222E-2</v>
      </c>
      <c r="C45" s="15">
        <v>1</v>
      </c>
      <c r="D45" s="9" t="s">
        <v>133</v>
      </c>
      <c r="E45" s="9" t="s">
        <v>138</v>
      </c>
      <c r="F45" s="9" t="s">
        <v>144</v>
      </c>
      <c r="G45" s="12"/>
      <c r="H45" s="11" t="s">
        <v>172</v>
      </c>
      <c r="I45" s="9">
        <v>16</v>
      </c>
      <c r="J45" s="9" t="s">
        <v>276</v>
      </c>
      <c r="K45" s="20">
        <v>17</v>
      </c>
      <c r="L45" s="9" t="s">
        <v>190</v>
      </c>
      <c r="M45" s="9">
        <v>84</v>
      </c>
      <c r="N45" s="9">
        <v>2700</v>
      </c>
      <c r="O45" s="298"/>
      <c r="P45" s="9">
        <v>1620</v>
      </c>
      <c r="Q45" s="24">
        <f t="shared" si="6"/>
        <v>1344.6</v>
      </c>
      <c r="R45" s="119">
        <f t="shared" si="20"/>
        <v>3.6788255999999997</v>
      </c>
      <c r="S45" s="18">
        <f t="shared" si="7"/>
        <v>3.4852031999999995</v>
      </c>
      <c r="T45" s="11">
        <v>1045</v>
      </c>
      <c r="U45" s="9">
        <v>1000</v>
      </c>
      <c r="V45" s="9">
        <v>0.95499999999999996</v>
      </c>
      <c r="W45" s="24">
        <f t="shared" si="21"/>
        <v>1547.1</v>
      </c>
      <c r="X45" s="9">
        <v>10.5</v>
      </c>
      <c r="Y45" s="9">
        <v>332</v>
      </c>
      <c r="Z45" s="9">
        <v>25</v>
      </c>
      <c r="AA45" s="9">
        <v>25</v>
      </c>
      <c r="AB45" s="12">
        <v>6</v>
      </c>
      <c r="AC45" s="15">
        <v>3.9</v>
      </c>
      <c r="AD45" s="200">
        <v>-25</v>
      </c>
      <c r="AE45" s="200"/>
      <c r="AF45" s="200">
        <v>-24</v>
      </c>
      <c r="AG45" s="200">
        <v>-25</v>
      </c>
      <c r="AH45" s="241">
        <f t="shared" si="32"/>
        <v>-74</v>
      </c>
      <c r="AI45" s="239">
        <f t="shared" si="33"/>
        <v>1</v>
      </c>
      <c r="AJ45" s="9">
        <v>100</v>
      </c>
      <c r="AK45" s="9">
        <v>100</v>
      </c>
      <c r="AL45" s="9">
        <v>100</v>
      </c>
      <c r="AM45" s="9">
        <v>100</v>
      </c>
      <c r="AN45" s="9">
        <v>3</v>
      </c>
      <c r="AO45" s="9">
        <v>20</v>
      </c>
      <c r="AP45" s="11">
        <v>1451</v>
      </c>
      <c r="AQ45" s="15">
        <v>1435</v>
      </c>
      <c r="AR45" s="24">
        <f t="shared" si="35"/>
        <v>16</v>
      </c>
      <c r="AS45" s="271">
        <f t="shared" si="22"/>
        <v>1.1026878015161957E-2</v>
      </c>
      <c r="AT45" s="9">
        <v>70</v>
      </c>
      <c r="AU45" s="9">
        <v>80</v>
      </c>
      <c r="AV45" s="15">
        <v>4.0999999999999996</v>
      </c>
      <c r="AW45" s="9">
        <v>719</v>
      </c>
      <c r="AX45" s="9">
        <v>720</v>
      </c>
      <c r="AY45" s="10">
        <v>50</v>
      </c>
      <c r="AZ45" s="11">
        <v>285</v>
      </c>
      <c r="BA45" s="10">
        <v>58</v>
      </c>
      <c r="BB45" s="11">
        <v>163</v>
      </c>
      <c r="BC45" s="12"/>
      <c r="BD45" s="11">
        <v>4450</v>
      </c>
      <c r="BE45" s="9">
        <v>35</v>
      </c>
      <c r="BF45" s="9">
        <v>38</v>
      </c>
      <c r="BG45" s="9">
        <v>2</v>
      </c>
      <c r="BH45" s="12">
        <v>97</v>
      </c>
      <c r="BI45" s="11">
        <v>450</v>
      </c>
      <c r="BJ45" s="15">
        <v>120</v>
      </c>
      <c r="BK45" s="9">
        <v>1650</v>
      </c>
      <c r="BL45" s="9">
        <v>145</v>
      </c>
      <c r="BM45" s="10">
        <v>124</v>
      </c>
      <c r="BN45" s="11">
        <v>415</v>
      </c>
      <c r="BO45" s="9">
        <v>1560</v>
      </c>
      <c r="BP45" s="10">
        <v>198</v>
      </c>
      <c r="BQ45" s="11">
        <v>404</v>
      </c>
      <c r="BR45" s="9">
        <v>1517</v>
      </c>
      <c r="BS45" s="10">
        <v>161</v>
      </c>
      <c r="BT45" s="14">
        <v>1450</v>
      </c>
      <c r="BU45" s="279">
        <v>388</v>
      </c>
      <c r="BV45" s="273">
        <f t="shared" si="23"/>
        <v>0.81899999999999995</v>
      </c>
      <c r="BW45" s="273">
        <f t="shared" si="24"/>
        <v>0.57692307692307687</v>
      </c>
      <c r="BX45" s="283">
        <f t="shared" si="25"/>
        <v>0.58670854686725082</v>
      </c>
      <c r="BY45" s="283">
        <f t="shared" si="26"/>
        <v>0.41329145313274923</v>
      </c>
      <c r="BZ45" s="11">
        <v>2.9</v>
      </c>
      <c r="CA45" s="9">
        <v>3</v>
      </c>
      <c r="CB45" s="9">
        <v>25</v>
      </c>
      <c r="CC45" s="12">
        <v>1.8</v>
      </c>
      <c r="CD45" s="15" t="s">
        <v>163</v>
      </c>
      <c r="CE45" s="15">
        <v>71</v>
      </c>
      <c r="CF45" s="9">
        <f t="shared" si="27"/>
        <v>15.6</v>
      </c>
      <c r="CG45" s="9">
        <f t="shared" si="28"/>
        <v>5475.5999999999995</v>
      </c>
      <c r="CH45" s="9">
        <f t="shared" si="34"/>
        <v>10.14</v>
      </c>
      <c r="CI45" s="9">
        <v>65</v>
      </c>
      <c r="CJ45" s="296">
        <f t="shared" si="29"/>
        <v>1.8518518518518521</v>
      </c>
      <c r="CK45" s="11" t="s">
        <v>165</v>
      </c>
      <c r="CL45" s="15">
        <v>36</v>
      </c>
      <c r="CM45" s="9">
        <v>45</v>
      </c>
      <c r="CN45" s="10">
        <v>109</v>
      </c>
      <c r="CO45" s="10">
        <f t="shared" si="36"/>
        <v>5475.5999999999995</v>
      </c>
      <c r="CP45" s="10">
        <f t="shared" si="37"/>
        <v>49.05</v>
      </c>
      <c r="CQ45" s="191">
        <f t="shared" si="38"/>
        <v>8.9579224194608802</v>
      </c>
      <c r="CR45" s="16">
        <v>48</v>
      </c>
      <c r="CS45" s="16">
        <v>2.2000000000000002</v>
      </c>
      <c r="CT45" s="16">
        <v>201</v>
      </c>
      <c r="CU45" s="14">
        <v>23</v>
      </c>
      <c r="CV45" s="14">
        <v>50</v>
      </c>
      <c r="CW45" s="14"/>
      <c r="CX45" s="11" t="s">
        <v>275</v>
      </c>
      <c r="CY45" s="10">
        <v>200</v>
      </c>
      <c r="CZ45" s="213">
        <f t="shared" si="13"/>
        <v>54.365175669104843</v>
      </c>
      <c r="DA45" s="213">
        <f t="shared" si="14"/>
        <v>57.385463206277336</v>
      </c>
      <c r="DB45" s="11"/>
      <c r="DC45" s="10"/>
      <c r="DD45" s="11" t="s">
        <v>168</v>
      </c>
      <c r="DE45" s="10">
        <v>16</v>
      </c>
      <c r="DF45" s="16">
        <v>40</v>
      </c>
      <c r="DG45" s="11" t="s">
        <v>184</v>
      </c>
      <c r="DH45" s="10"/>
      <c r="DI45" s="16">
        <v>20</v>
      </c>
      <c r="DJ45" s="11"/>
      <c r="DK45" s="9"/>
      <c r="DL45" s="213">
        <f t="shared" si="30"/>
        <v>0</v>
      </c>
      <c r="DM45" s="213">
        <f t="shared" si="15"/>
        <v>0</v>
      </c>
      <c r="DN45" s="304"/>
      <c r="DO45" s="213"/>
      <c r="DP45" s="11"/>
      <c r="DQ45" s="10"/>
      <c r="DR45" s="11"/>
      <c r="DS45" s="10"/>
      <c r="DT45" s="158"/>
      <c r="DU45" s="159"/>
      <c r="DV45" s="158"/>
      <c r="DW45" s="160"/>
      <c r="DX45" s="351">
        <f t="shared" si="31"/>
        <v>359</v>
      </c>
      <c r="DY45" s="352">
        <f t="shared" si="16"/>
        <v>97.585490326043185</v>
      </c>
      <c r="DZ45" s="241">
        <f t="shared" si="17"/>
        <v>103.00690645526781</v>
      </c>
      <c r="EA45" s="9">
        <v>4</v>
      </c>
      <c r="EB45" s="20">
        <f t="shared" si="18"/>
        <v>1.0873035133820967</v>
      </c>
      <c r="EC45" s="353">
        <f t="shared" si="19"/>
        <v>1.1477092641255466</v>
      </c>
      <c r="ED45" s="12">
        <v>376</v>
      </c>
      <c r="EE45" s="120"/>
    </row>
    <row r="46" spans="1:135" s="121" customFormat="1" ht="20.100000000000001" hidden="1" customHeight="1">
      <c r="A46" s="162">
        <v>42256</v>
      </c>
      <c r="B46" s="229"/>
      <c r="C46" s="15"/>
      <c r="D46" s="9"/>
      <c r="E46" s="9"/>
      <c r="F46" s="9"/>
      <c r="G46" s="12"/>
      <c r="H46" s="11"/>
      <c r="I46" s="9"/>
      <c r="J46" s="1"/>
      <c r="K46" s="20"/>
      <c r="L46" s="9"/>
      <c r="M46" s="9"/>
      <c r="N46" s="9"/>
      <c r="O46" s="298"/>
      <c r="P46" s="9"/>
      <c r="Q46" s="24">
        <f t="shared" si="6"/>
        <v>0</v>
      </c>
      <c r="R46" s="119">
        <f t="shared" si="20"/>
        <v>0</v>
      </c>
      <c r="S46" s="18">
        <f t="shared" si="7"/>
        <v>0</v>
      </c>
      <c r="T46" s="11"/>
      <c r="U46" s="9"/>
      <c r="V46" s="9"/>
      <c r="W46" s="24">
        <f t="shared" si="21"/>
        <v>0</v>
      </c>
      <c r="X46" s="9"/>
      <c r="Y46" s="9"/>
      <c r="Z46" s="9"/>
      <c r="AA46" s="9"/>
      <c r="AB46" s="12"/>
      <c r="AC46" s="15"/>
      <c r="AD46" s="200"/>
      <c r="AE46" s="200"/>
      <c r="AF46" s="200"/>
      <c r="AG46" s="200"/>
      <c r="AH46" s="241">
        <f t="shared" si="32"/>
        <v>0</v>
      </c>
      <c r="AI46" s="239" t="e">
        <f t="shared" si="33"/>
        <v>#DIV/0!</v>
      </c>
      <c r="AJ46" s="9"/>
      <c r="AK46" s="9"/>
      <c r="AL46" s="9"/>
      <c r="AM46" s="9"/>
      <c r="AN46" s="9"/>
      <c r="AO46" s="9"/>
      <c r="AP46" s="11"/>
      <c r="AQ46" s="15"/>
      <c r="AR46" s="24">
        <f t="shared" si="35"/>
        <v>0</v>
      </c>
      <c r="AS46" s="271" t="e">
        <f t="shared" si="22"/>
        <v>#DIV/0!</v>
      </c>
      <c r="AT46" s="9"/>
      <c r="AU46" s="9"/>
      <c r="AV46" s="15"/>
      <c r="AW46" s="9"/>
      <c r="AX46" s="9"/>
      <c r="AY46" s="10"/>
      <c r="AZ46" s="11"/>
      <c r="BA46" s="10"/>
      <c r="BB46" s="11"/>
      <c r="BC46" s="12"/>
      <c r="BD46" s="11"/>
      <c r="BE46" s="9"/>
      <c r="BF46" s="9"/>
      <c r="BG46" s="9"/>
      <c r="BH46" s="12"/>
      <c r="BI46" s="11"/>
      <c r="BJ46" s="15"/>
      <c r="BK46" s="9"/>
      <c r="BL46" s="9"/>
      <c r="BM46" s="10"/>
      <c r="BN46" s="11"/>
      <c r="BO46" s="9"/>
      <c r="BP46" s="10"/>
      <c r="BQ46" s="11"/>
      <c r="BR46" s="9"/>
      <c r="BS46" s="10"/>
      <c r="BT46" s="14"/>
      <c r="BU46" s="279"/>
      <c r="BV46" s="273">
        <f t="shared" si="23"/>
        <v>0</v>
      </c>
      <c r="BW46" s="273">
        <f t="shared" si="24"/>
        <v>0</v>
      </c>
      <c r="BX46" s="283" t="e">
        <f t="shared" si="25"/>
        <v>#DIV/0!</v>
      </c>
      <c r="BY46" s="283" t="e">
        <f t="shared" si="26"/>
        <v>#DIV/0!</v>
      </c>
      <c r="BZ46" s="11"/>
      <c r="CA46" s="9"/>
      <c r="CB46" s="9"/>
      <c r="CC46" s="12"/>
      <c r="CD46" s="15"/>
      <c r="CE46" s="15"/>
      <c r="CF46" s="9" t="e">
        <f t="shared" si="27"/>
        <v>#N/A</v>
      </c>
      <c r="CG46" s="9">
        <f t="shared" si="28"/>
        <v>0</v>
      </c>
      <c r="CH46" s="9" t="e">
        <f t="shared" si="34"/>
        <v>#N/A</v>
      </c>
      <c r="CI46" s="9"/>
      <c r="CJ46" s="296" t="e">
        <f t="shared" si="29"/>
        <v>#N/A</v>
      </c>
      <c r="CK46" s="11"/>
      <c r="CL46" s="15"/>
      <c r="CM46" s="9"/>
      <c r="CN46" s="10">
        <v>109</v>
      </c>
      <c r="CO46" s="10">
        <f t="shared" si="36"/>
        <v>0</v>
      </c>
      <c r="CP46" s="10">
        <f t="shared" si="37"/>
        <v>0</v>
      </c>
      <c r="CQ46" s="191" t="e">
        <f t="shared" si="38"/>
        <v>#DIV/0!</v>
      </c>
      <c r="CR46" s="16"/>
      <c r="CS46" s="16"/>
      <c r="CT46" s="16"/>
      <c r="CU46" s="14"/>
      <c r="CV46" s="14"/>
      <c r="CW46" s="14"/>
      <c r="CX46" s="11"/>
      <c r="CY46" s="10"/>
      <c r="CZ46" s="213" t="e">
        <f t="shared" si="13"/>
        <v>#DIV/0!</v>
      </c>
      <c r="DA46" s="213" t="e">
        <f t="shared" si="14"/>
        <v>#DIV/0!</v>
      </c>
      <c r="DB46" s="11"/>
      <c r="DC46" s="10"/>
      <c r="DD46" s="11"/>
      <c r="DE46" s="10"/>
      <c r="DF46" s="16"/>
      <c r="DG46" s="11"/>
      <c r="DH46" s="10"/>
      <c r="DI46" s="16"/>
      <c r="DJ46" s="11"/>
      <c r="DK46" s="9"/>
      <c r="DL46" s="213" t="e">
        <f t="shared" si="30"/>
        <v>#DIV/0!</v>
      </c>
      <c r="DM46" s="213" t="e">
        <f t="shared" si="15"/>
        <v>#DIV/0!</v>
      </c>
      <c r="DN46" s="304"/>
      <c r="DO46" s="213"/>
      <c r="DP46" s="11"/>
      <c r="DQ46" s="10"/>
      <c r="DR46" s="11"/>
      <c r="DS46" s="10"/>
      <c r="DT46" s="158"/>
      <c r="DU46" s="159"/>
      <c r="DV46" s="158"/>
      <c r="DW46" s="160"/>
      <c r="DX46" s="351">
        <f t="shared" si="31"/>
        <v>0</v>
      </c>
      <c r="DY46" s="352" t="e">
        <f t="shared" si="16"/>
        <v>#DIV/0!</v>
      </c>
      <c r="DZ46" s="241" t="e">
        <f t="shared" si="17"/>
        <v>#DIV/0!</v>
      </c>
      <c r="EA46" s="9"/>
      <c r="EB46" s="20" t="e">
        <f t="shared" si="18"/>
        <v>#DIV/0!</v>
      </c>
      <c r="EC46" s="353" t="e">
        <f t="shared" si="19"/>
        <v>#DIV/0!</v>
      </c>
      <c r="ED46" s="12"/>
      <c r="EE46" s="120"/>
    </row>
    <row r="47" spans="1:135" s="118" customFormat="1" ht="20.100000000000001" hidden="1" customHeight="1">
      <c r="A47" s="161">
        <v>42257</v>
      </c>
      <c r="B47" s="228"/>
      <c r="C47" s="7"/>
      <c r="D47" s="1"/>
      <c r="E47" s="1"/>
      <c r="F47" s="1"/>
      <c r="G47" s="4"/>
      <c r="H47" s="3"/>
      <c r="I47" s="1"/>
      <c r="J47" s="1"/>
      <c r="K47" s="19"/>
      <c r="L47" s="1"/>
      <c r="M47" s="1"/>
      <c r="N47" s="1"/>
      <c r="O47" s="297"/>
      <c r="P47" s="1"/>
      <c r="Q47" s="22">
        <f t="shared" si="6"/>
        <v>0</v>
      </c>
      <c r="R47" s="116">
        <f t="shared" si="20"/>
        <v>0</v>
      </c>
      <c r="S47" s="17">
        <f t="shared" si="7"/>
        <v>0</v>
      </c>
      <c r="T47" s="3"/>
      <c r="U47" s="1"/>
      <c r="V47" s="1"/>
      <c r="W47" s="22">
        <f t="shared" si="21"/>
        <v>0</v>
      </c>
      <c r="X47" s="1"/>
      <c r="Y47" s="1"/>
      <c r="Z47" s="1"/>
      <c r="AA47" s="1"/>
      <c r="AB47" s="4"/>
      <c r="AC47" s="7"/>
      <c r="AD47" s="199"/>
      <c r="AE47" s="199"/>
      <c r="AF47" s="199"/>
      <c r="AG47" s="199"/>
      <c r="AH47" s="240">
        <f t="shared" si="32"/>
        <v>0</v>
      </c>
      <c r="AI47" s="237" t="e">
        <f t="shared" si="33"/>
        <v>#DIV/0!</v>
      </c>
      <c r="AJ47" s="1"/>
      <c r="AK47" s="1"/>
      <c r="AL47" s="1"/>
      <c r="AM47" s="1"/>
      <c r="AN47" s="1"/>
      <c r="AO47" s="1"/>
      <c r="AP47" s="3"/>
      <c r="AQ47" s="7"/>
      <c r="AR47" s="22">
        <f t="shared" si="35"/>
        <v>0</v>
      </c>
      <c r="AS47" s="270" t="e">
        <f t="shared" si="22"/>
        <v>#DIV/0!</v>
      </c>
      <c r="AT47" s="1"/>
      <c r="AU47" s="1"/>
      <c r="AV47" s="7"/>
      <c r="AW47" s="1"/>
      <c r="AX47" s="1"/>
      <c r="AY47" s="2"/>
      <c r="AZ47" s="3"/>
      <c r="BA47" s="2"/>
      <c r="BB47" s="3"/>
      <c r="BC47" s="4"/>
      <c r="BD47" s="3"/>
      <c r="BE47" s="1"/>
      <c r="BF47" s="1"/>
      <c r="BG47" s="1"/>
      <c r="BH47" s="4"/>
      <c r="BI47" s="3"/>
      <c r="BJ47" s="7"/>
      <c r="BK47" s="1"/>
      <c r="BL47" s="1"/>
      <c r="BM47" s="2"/>
      <c r="BN47" s="3"/>
      <c r="BO47" s="1"/>
      <c r="BP47" s="2"/>
      <c r="BQ47" s="3"/>
      <c r="BR47" s="1"/>
      <c r="BS47" s="2"/>
      <c r="BT47" s="6"/>
      <c r="BU47" s="278"/>
      <c r="BV47" s="272">
        <f t="shared" si="23"/>
        <v>0</v>
      </c>
      <c r="BW47" s="272">
        <f t="shared" si="24"/>
        <v>0</v>
      </c>
      <c r="BX47" s="282" t="e">
        <f t="shared" si="25"/>
        <v>#DIV/0!</v>
      </c>
      <c r="BY47" s="282" t="e">
        <f t="shared" si="26"/>
        <v>#DIV/0!</v>
      </c>
      <c r="BZ47" s="3"/>
      <c r="CA47" s="1"/>
      <c r="CB47" s="1"/>
      <c r="CC47" s="4"/>
      <c r="CD47" s="7"/>
      <c r="CE47" s="7"/>
      <c r="CF47" s="1" t="e">
        <f t="shared" si="27"/>
        <v>#N/A</v>
      </c>
      <c r="CG47" s="1">
        <f t="shared" si="28"/>
        <v>0</v>
      </c>
      <c r="CH47" s="1" t="e">
        <f t="shared" si="34"/>
        <v>#N/A</v>
      </c>
      <c r="CI47" s="1"/>
      <c r="CJ47" s="189" t="e">
        <f t="shared" si="29"/>
        <v>#N/A</v>
      </c>
      <c r="CK47" s="3"/>
      <c r="CL47" s="7"/>
      <c r="CM47" s="1"/>
      <c r="CN47" s="2">
        <v>109</v>
      </c>
      <c r="CO47" s="2">
        <f t="shared" si="36"/>
        <v>0</v>
      </c>
      <c r="CP47" s="2">
        <f t="shared" si="37"/>
        <v>0</v>
      </c>
      <c r="CQ47" s="190" t="e">
        <f t="shared" si="38"/>
        <v>#DIV/0!</v>
      </c>
      <c r="CR47" s="8"/>
      <c r="CS47" s="8"/>
      <c r="CT47" s="8"/>
      <c r="CU47" s="6"/>
      <c r="CV47" s="6"/>
      <c r="CW47" s="6"/>
      <c r="CX47" s="3"/>
      <c r="CY47" s="2"/>
      <c r="CZ47" s="212" t="e">
        <f t="shared" si="13"/>
        <v>#DIV/0!</v>
      </c>
      <c r="DA47" s="212" t="e">
        <f t="shared" si="14"/>
        <v>#DIV/0!</v>
      </c>
      <c r="DB47" s="3"/>
      <c r="DC47" s="2"/>
      <c r="DD47" s="3"/>
      <c r="DE47" s="2"/>
      <c r="DF47" s="8"/>
      <c r="DG47" s="3"/>
      <c r="DH47" s="2"/>
      <c r="DI47" s="8"/>
      <c r="DJ47" s="3"/>
      <c r="DK47" s="1"/>
      <c r="DL47" s="212" t="e">
        <f t="shared" si="30"/>
        <v>#DIV/0!</v>
      </c>
      <c r="DM47" s="212" t="e">
        <f t="shared" si="15"/>
        <v>#DIV/0!</v>
      </c>
      <c r="DN47" s="303"/>
      <c r="DO47" s="212"/>
      <c r="DP47" s="3"/>
      <c r="DQ47" s="2"/>
      <c r="DR47" s="3"/>
      <c r="DS47" s="2"/>
      <c r="DT47" s="155"/>
      <c r="DU47" s="156"/>
      <c r="DV47" s="155"/>
      <c r="DW47" s="157"/>
      <c r="DX47" s="348">
        <f t="shared" si="31"/>
        <v>0</v>
      </c>
      <c r="DY47" s="349" t="e">
        <f t="shared" si="16"/>
        <v>#DIV/0!</v>
      </c>
      <c r="DZ47" s="240" t="e">
        <f t="shared" si="17"/>
        <v>#DIV/0!</v>
      </c>
      <c r="EA47" s="1"/>
      <c r="EB47" s="19" t="e">
        <f t="shared" si="18"/>
        <v>#DIV/0!</v>
      </c>
      <c r="EC47" s="350" t="e">
        <f t="shared" si="19"/>
        <v>#DIV/0!</v>
      </c>
      <c r="ED47" s="4"/>
      <c r="EE47" s="117"/>
    </row>
    <row r="48" spans="1:135" s="118" customFormat="1" ht="20.100000000000001" hidden="1" customHeight="1">
      <c r="A48" s="161">
        <v>42257</v>
      </c>
      <c r="B48" s="228"/>
      <c r="C48" s="7"/>
      <c r="D48" s="1"/>
      <c r="E48" s="1"/>
      <c r="F48" s="1"/>
      <c r="G48" s="4"/>
      <c r="H48" s="3"/>
      <c r="I48" s="1"/>
      <c r="J48" s="1"/>
      <c r="K48" s="19"/>
      <c r="L48" s="1"/>
      <c r="M48" s="1"/>
      <c r="N48" s="1"/>
      <c r="O48" s="297"/>
      <c r="P48" s="1"/>
      <c r="Q48" s="22">
        <f t="shared" si="6"/>
        <v>0</v>
      </c>
      <c r="R48" s="116">
        <f t="shared" si="20"/>
        <v>0</v>
      </c>
      <c r="S48" s="17">
        <f t="shared" si="7"/>
        <v>0</v>
      </c>
      <c r="T48" s="3"/>
      <c r="U48" s="1"/>
      <c r="V48" s="1"/>
      <c r="W48" s="22">
        <f t="shared" si="21"/>
        <v>0</v>
      </c>
      <c r="X48" s="1"/>
      <c r="Y48" s="1"/>
      <c r="Z48" s="1"/>
      <c r="AA48" s="1"/>
      <c r="AB48" s="4"/>
      <c r="AC48" s="7"/>
      <c r="AD48" s="199"/>
      <c r="AE48" s="199"/>
      <c r="AF48" s="199"/>
      <c r="AG48" s="199"/>
      <c r="AH48" s="240">
        <f t="shared" si="32"/>
        <v>0</v>
      </c>
      <c r="AI48" s="237" t="e">
        <f t="shared" si="33"/>
        <v>#DIV/0!</v>
      </c>
      <c r="AJ48" s="1"/>
      <c r="AK48" s="1"/>
      <c r="AL48" s="1"/>
      <c r="AM48" s="1"/>
      <c r="AN48" s="1"/>
      <c r="AO48" s="1"/>
      <c r="AP48" s="3"/>
      <c r="AQ48" s="7"/>
      <c r="AR48" s="22">
        <f t="shared" si="35"/>
        <v>0</v>
      </c>
      <c r="AS48" s="270" t="e">
        <f t="shared" si="22"/>
        <v>#DIV/0!</v>
      </c>
      <c r="AT48" s="1"/>
      <c r="AU48" s="1"/>
      <c r="AV48" s="7"/>
      <c r="AW48" s="1"/>
      <c r="AX48" s="1"/>
      <c r="AY48" s="2"/>
      <c r="AZ48" s="3"/>
      <c r="BA48" s="2"/>
      <c r="BB48" s="3"/>
      <c r="BC48" s="4"/>
      <c r="BD48" s="3"/>
      <c r="BE48" s="1"/>
      <c r="BF48" s="1"/>
      <c r="BG48" s="1"/>
      <c r="BH48" s="4"/>
      <c r="BI48" s="3"/>
      <c r="BJ48" s="7"/>
      <c r="BK48" s="1"/>
      <c r="BL48" s="1"/>
      <c r="BM48" s="2"/>
      <c r="BN48" s="3"/>
      <c r="BO48" s="1"/>
      <c r="BP48" s="2"/>
      <c r="BQ48" s="3"/>
      <c r="BR48" s="1"/>
      <c r="BS48" s="2"/>
      <c r="BT48" s="6"/>
      <c r="BU48" s="278"/>
      <c r="BV48" s="272">
        <f t="shared" si="23"/>
        <v>0</v>
      </c>
      <c r="BW48" s="272">
        <f t="shared" si="24"/>
        <v>0</v>
      </c>
      <c r="BX48" s="282" t="e">
        <f t="shared" si="25"/>
        <v>#DIV/0!</v>
      </c>
      <c r="BY48" s="282" t="e">
        <f t="shared" si="26"/>
        <v>#DIV/0!</v>
      </c>
      <c r="BZ48" s="3"/>
      <c r="CA48" s="1"/>
      <c r="CB48" s="1"/>
      <c r="CC48" s="4"/>
      <c r="CD48" s="7"/>
      <c r="CE48" s="7"/>
      <c r="CF48" s="1" t="e">
        <f t="shared" si="27"/>
        <v>#N/A</v>
      </c>
      <c r="CG48" s="1">
        <f t="shared" si="28"/>
        <v>0</v>
      </c>
      <c r="CH48" s="1" t="e">
        <f t="shared" si="34"/>
        <v>#N/A</v>
      </c>
      <c r="CI48" s="1"/>
      <c r="CJ48" s="189" t="e">
        <f t="shared" si="29"/>
        <v>#N/A</v>
      </c>
      <c r="CK48" s="3"/>
      <c r="CL48" s="7"/>
      <c r="CM48" s="1"/>
      <c r="CN48" s="2">
        <v>109</v>
      </c>
      <c r="CO48" s="2">
        <f t="shared" si="36"/>
        <v>0</v>
      </c>
      <c r="CP48" s="2">
        <f t="shared" si="37"/>
        <v>0</v>
      </c>
      <c r="CQ48" s="190" t="e">
        <f t="shared" si="38"/>
        <v>#DIV/0!</v>
      </c>
      <c r="CR48" s="8"/>
      <c r="CS48" s="8"/>
      <c r="CT48" s="8"/>
      <c r="CU48" s="6"/>
      <c r="CV48" s="6"/>
      <c r="CW48" s="6"/>
      <c r="CX48" s="3"/>
      <c r="CY48" s="2"/>
      <c r="CZ48" s="212" t="e">
        <f t="shared" si="13"/>
        <v>#DIV/0!</v>
      </c>
      <c r="DA48" s="212" t="e">
        <f t="shared" si="14"/>
        <v>#DIV/0!</v>
      </c>
      <c r="DB48" s="3"/>
      <c r="DC48" s="2"/>
      <c r="DD48" s="3"/>
      <c r="DE48" s="2"/>
      <c r="DF48" s="8"/>
      <c r="DG48" s="3"/>
      <c r="DH48" s="2"/>
      <c r="DI48" s="8"/>
      <c r="DJ48" s="3"/>
      <c r="DK48" s="1"/>
      <c r="DL48" s="212" t="e">
        <f t="shared" si="30"/>
        <v>#DIV/0!</v>
      </c>
      <c r="DM48" s="212" t="e">
        <f t="shared" si="15"/>
        <v>#DIV/0!</v>
      </c>
      <c r="DN48" s="303"/>
      <c r="DO48" s="212"/>
      <c r="DP48" s="3"/>
      <c r="DQ48" s="2"/>
      <c r="DR48" s="3"/>
      <c r="DS48" s="2"/>
      <c r="DT48" s="155"/>
      <c r="DU48" s="156"/>
      <c r="DV48" s="155"/>
      <c r="DW48" s="157"/>
      <c r="DX48" s="348">
        <f t="shared" si="31"/>
        <v>0</v>
      </c>
      <c r="DY48" s="349" t="e">
        <f t="shared" si="16"/>
        <v>#DIV/0!</v>
      </c>
      <c r="DZ48" s="240" t="e">
        <f t="shared" si="17"/>
        <v>#DIV/0!</v>
      </c>
      <c r="EA48" s="1"/>
      <c r="EB48" s="19" t="e">
        <f t="shared" si="18"/>
        <v>#DIV/0!</v>
      </c>
      <c r="EC48" s="350" t="e">
        <f t="shared" si="19"/>
        <v>#DIV/0!</v>
      </c>
      <c r="ED48" s="4"/>
      <c r="EE48" s="117"/>
    </row>
    <row r="49" spans="1:135" s="121" customFormat="1" ht="20.100000000000001" hidden="1" customHeight="1">
      <c r="A49" s="162">
        <v>42257</v>
      </c>
      <c r="B49" s="229">
        <v>0.23902777777777776</v>
      </c>
      <c r="C49" s="15">
        <v>2</v>
      </c>
      <c r="D49" s="9" t="s">
        <v>132</v>
      </c>
      <c r="E49" s="9" t="s">
        <v>134</v>
      </c>
      <c r="F49" s="9" t="s">
        <v>140</v>
      </c>
      <c r="G49" s="12" t="s">
        <v>145</v>
      </c>
      <c r="H49" s="11" t="s">
        <v>172</v>
      </c>
      <c r="I49" s="9">
        <v>16</v>
      </c>
      <c r="J49" s="9" t="s">
        <v>276</v>
      </c>
      <c r="K49" s="20">
        <v>17</v>
      </c>
      <c r="L49" s="9" t="s">
        <v>190</v>
      </c>
      <c r="M49" s="9">
        <v>84</v>
      </c>
      <c r="N49" s="9">
        <v>2750</v>
      </c>
      <c r="O49" s="298"/>
      <c r="P49" s="9">
        <v>1590</v>
      </c>
      <c r="Q49" s="24">
        <f t="shared" si="6"/>
        <v>1319.7</v>
      </c>
      <c r="R49" s="119">
        <f t="shared" si="20"/>
        <v>3.6106992</v>
      </c>
      <c r="S49" s="18">
        <f t="shared" si="7"/>
        <v>3.4840080000000002</v>
      </c>
      <c r="T49" s="11">
        <v>997</v>
      </c>
      <c r="U49" s="9">
        <v>1003</v>
      </c>
      <c r="V49" s="9">
        <v>0.95499999999999996</v>
      </c>
      <c r="W49" s="24">
        <f t="shared" si="21"/>
        <v>1518.45</v>
      </c>
      <c r="X49" s="9">
        <v>10.3</v>
      </c>
      <c r="Y49" s="9">
        <v>304</v>
      </c>
      <c r="Z49" s="9">
        <v>25</v>
      </c>
      <c r="AA49" s="9">
        <v>25</v>
      </c>
      <c r="AB49" s="12">
        <v>5.8</v>
      </c>
      <c r="AC49" s="15">
        <v>4</v>
      </c>
      <c r="AD49" s="200">
        <v>-25</v>
      </c>
      <c r="AE49" s="200">
        <v>-25</v>
      </c>
      <c r="AF49" s="200">
        <v>-24</v>
      </c>
      <c r="AG49" s="200"/>
      <c r="AH49" s="241">
        <f t="shared" si="32"/>
        <v>-74</v>
      </c>
      <c r="AI49" s="239">
        <f t="shared" si="33"/>
        <v>1</v>
      </c>
      <c r="AJ49" s="9">
        <v>100</v>
      </c>
      <c r="AK49" s="9">
        <v>100</v>
      </c>
      <c r="AL49" s="9">
        <v>100</v>
      </c>
      <c r="AM49" s="9">
        <v>100</v>
      </c>
      <c r="AN49" s="9">
        <v>3</v>
      </c>
      <c r="AO49" s="9">
        <v>20</v>
      </c>
      <c r="AP49" s="11">
        <v>1800</v>
      </c>
      <c r="AQ49" s="15">
        <v>1450</v>
      </c>
      <c r="AR49" s="24">
        <f t="shared" si="35"/>
        <v>350</v>
      </c>
      <c r="AS49" s="271">
        <f t="shared" si="22"/>
        <v>0.19444444444444445</v>
      </c>
      <c r="AT49" s="9">
        <v>69</v>
      </c>
      <c r="AU49" s="9">
        <v>80</v>
      </c>
      <c r="AV49" s="15">
        <v>4.0999999999999996</v>
      </c>
      <c r="AW49" s="9">
        <v>650</v>
      </c>
      <c r="AX49" s="9">
        <v>800</v>
      </c>
      <c r="AY49" s="10">
        <v>45</v>
      </c>
      <c r="AZ49" s="11">
        <v>347</v>
      </c>
      <c r="BA49" s="10">
        <v>58</v>
      </c>
      <c r="BB49" s="11">
        <v>0</v>
      </c>
      <c r="BC49" s="12">
        <v>0</v>
      </c>
      <c r="BD49" s="11">
        <v>4400</v>
      </c>
      <c r="BE49" s="9">
        <v>25</v>
      </c>
      <c r="BF49" s="9">
        <v>50</v>
      </c>
      <c r="BG49" s="9">
        <v>2</v>
      </c>
      <c r="BH49" s="12">
        <v>97</v>
      </c>
      <c r="BI49" s="11">
        <v>410</v>
      </c>
      <c r="BJ49" s="15">
        <v>110</v>
      </c>
      <c r="BK49" s="9">
        <v>1660</v>
      </c>
      <c r="BL49" s="9">
        <v>142</v>
      </c>
      <c r="BM49" s="10">
        <v>124</v>
      </c>
      <c r="BN49" s="11">
        <v>415</v>
      </c>
      <c r="BO49" s="9">
        <v>1562</v>
      </c>
      <c r="BP49" s="10">
        <v>186</v>
      </c>
      <c r="BQ49" s="11">
        <v>405</v>
      </c>
      <c r="BR49" s="9">
        <v>1523</v>
      </c>
      <c r="BS49" s="10">
        <v>160</v>
      </c>
      <c r="BT49" s="14">
        <v>1350</v>
      </c>
      <c r="BU49" s="279">
        <v>416</v>
      </c>
      <c r="BV49" s="273">
        <f t="shared" si="23"/>
        <v>0.82</v>
      </c>
      <c r="BW49" s="273">
        <f t="shared" si="24"/>
        <v>0.52564102564102566</v>
      </c>
      <c r="BX49" s="283">
        <f t="shared" si="25"/>
        <v>0.609375</v>
      </c>
      <c r="BY49" s="283">
        <f t="shared" si="26"/>
        <v>0.390625</v>
      </c>
      <c r="BZ49" s="11">
        <v>3.4</v>
      </c>
      <c r="CA49" s="9">
        <v>3</v>
      </c>
      <c r="CB49" s="9">
        <v>31</v>
      </c>
      <c r="CC49" s="12">
        <v>1.8</v>
      </c>
      <c r="CD49" s="15" t="s">
        <v>163</v>
      </c>
      <c r="CE49" s="15">
        <v>72</v>
      </c>
      <c r="CF49" s="9">
        <f t="shared" si="27"/>
        <v>15.6</v>
      </c>
      <c r="CG49" s="9">
        <f t="shared" si="28"/>
        <v>5374.2</v>
      </c>
      <c r="CH49" s="9">
        <f t="shared" si="34"/>
        <v>9.6719999999999988</v>
      </c>
      <c r="CI49" s="9">
        <v>62</v>
      </c>
      <c r="CJ49" s="296">
        <f t="shared" si="29"/>
        <v>1.799709724238026</v>
      </c>
      <c r="CK49" s="11" t="s">
        <v>165</v>
      </c>
      <c r="CL49" s="15">
        <v>48</v>
      </c>
      <c r="CM49" s="9">
        <v>57</v>
      </c>
      <c r="CN49" s="10">
        <v>109</v>
      </c>
      <c r="CO49" s="10">
        <f t="shared" si="36"/>
        <v>5374.2</v>
      </c>
      <c r="CP49" s="10">
        <f t="shared" si="37"/>
        <v>62.13</v>
      </c>
      <c r="CQ49" s="191">
        <f t="shared" si="38"/>
        <v>11.560790443228761</v>
      </c>
      <c r="CR49" s="16">
        <v>40</v>
      </c>
      <c r="CS49" s="16">
        <v>2.2000000000000002</v>
      </c>
      <c r="CT49" s="16">
        <v>200</v>
      </c>
      <c r="CU49" s="14">
        <v>23</v>
      </c>
      <c r="CV49" s="14">
        <v>50</v>
      </c>
      <c r="CW49" s="14">
        <v>10</v>
      </c>
      <c r="CX49" s="11" t="s">
        <v>275</v>
      </c>
      <c r="CY49" s="10">
        <v>200</v>
      </c>
      <c r="CZ49" s="213">
        <f t="shared" si="13"/>
        <v>55.39093370059738</v>
      </c>
      <c r="DA49" s="213">
        <f t="shared" si="14"/>
        <v>57.40514947152819</v>
      </c>
      <c r="DB49" s="11"/>
      <c r="DC49" s="10"/>
      <c r="DD49" s="11" t="s">
        <v>168</v>
      </c>
      <c r="DE49" s="10">
        <v>16.7</v>
      </c>
      <c r="DF49" s="16">
        <v>35</v>
      </c>
      <c r="DG49" s="11" t="s">
        <v>184</v>
      </c>
      <c r="DH49" s="10">
        <v>5.2</v>
      </c>
      <c r="DI49" s="16">
        <v>15</v>
      </c>
      <c r="DJ49" s="11"/>
      <c r="DK49" s="9"/>
      <c r="DL49" s="213">
        <f t="shared" si="30"/>
        <v>0</v>
      </c>
      <c r="DM49" s="213">
        <f t="shared" si="15"/>
        <v>0</v>
      </c>
      <c r="DN49" s="304"/>
      <c r="DO49" s="213"/>
      <c r="DP49" s="11"/>
      <c r="DQ49" s="10"/>
      <c r="DR49" s="11"/>
      <c r="DS49" s="10"/>
      <c r="DT49" s="158"/>
      <c r="DU49" s="159"/>
      <c r="DV49" s="158"/>
      <c r="DW49" s="160"/>
      <c r="DX49" s="351">
        <f t="shared" si="31"/>
        <v>346</v>
      </c>
      <c r="DY49" s="352">
        <f t="shared" si="16"/>
        <v>95.826315302033464</v>
      </c>
      <c r="DZ49" s="241">
        <f t="shared" si="17"/>
        <v>99.310908585743775</v>
      </c>
      <c r="EA49" s="9">
        <v>3.7</v>
      </c>
      <c r="EB49" s="20">
        <f t="shared" si="18"/>
        <v>1.0247322734610516</v>
      </c>
      <c r="EC49" s="353">
        <f t="shared" si="19"/>
        <v>1.0619952652232716</v>
      </c>
      <c r="ED49" s="12">
        <v>360</v>
      </c>
      <c r="EE49" s="120"/>
    </row>
    <row r="50" spans="1:135" s="121" customFormat="1" ht="20.100000000000001" hidden="1" customHeight="1">
      <c r="A50" s="162">
        <v>42257</v>
      </c>
      <c r="B50" s="229"/>
      <c r="C50" s="15"/>
      <c r="D50" s="9"/>
      <c r="E50" s="9"/>
      <c r="F50" s="9"/>
      <c r="G50" s="12"/>
      <c r="H50" s="11"/>
      <c r="I50" s="9"/>
      <c r="J50" s="9"/>
      <c r="K50" s="20"/>
      <c r="L50" s="9"/>
      <c r="M50" s="9"/>
      <c r="N50" s="9"/>
      <c r="O50" s="298"/>
      <c r="P50" s="9"/>
      <c r="Q50" s="24">
        <f t="shared" si="6"/>
        <v>0</v>
      </c>
      <c r="R50" s="119">
        <f t="shared" si="20"/>
        <v>0</v>
      </c>
      <c r="S50" s="18">
        <f t="shared" si="7"/>
        <v>0</v>
      </c>
      <c r="T50" s="11"/>
      <c r="U50" s="9"/>
      <c r="V50" s="9"/>
      <c r="W50" s="24">
        <f t="shared" si="21"/>
        <v>0</v>
      </c>
      <c r="X50" s="9"/>
      <c r="Y50" s="9"/>
      <c r="Z50" s="9"/>
      <c r="AA50" s="9"/>
      <c r="AB50" s="12"/>
      <c r="AC50" s="15"/>
      <c r="AD50" s="200"/>
      <c r="AE50" s="200"/>
      <c r="AF50" s="200"/>
      <c r="AG50" s="200"/>
      <c r="AH50" s="241">
        <f t="shared" si="32"/>
        <v>0</v>
      </c>
      <c r="AI50" s="239" t="e">
        <f t="shared" si="33"/>
        <v>#DIV/0!</v>
      </c>
      <c r="AJ50" s="9"/>
      <c r="AK50" s="9"/>
      <c r="AL50" s="9"/>
      <c r="AM50" s="9"/>
      <c r="AN50" s="9"/>
      <c r="AO50" s="9"/>
      <c r="AP50" s="11"/>
      <c r="AQ50" s="15"/>
      <c r="AR50" s="24">
        <f t="shared" si="35"/>
        <v>0</v>
      </c>
      <c r="AS50" s="271" t="e">
        <f t="shared" si="22"/>
        <v>#DIV/0!</v>
      </c>
      <c r="AT50" s="9"/>
      <c r="AU50" s="9"/>
      <c r="AV50" s="15"/>
      <c r="AW50" s="9"/>
      <c r="AX50" s="9"/>
      <c r="AY50" s="10"/>
      <c r="AZ50" s="11"/>
      <c r="BA50" s="10"/>
      <c r="BB50" s="11"/>
      <c r="BC50" s="12"/>
      <c r="BD50" s="11"/>
      <c r="BE50" s="9"/>
      <c r="BF50" s="9"/>
      <c r="BG50" s="9"/>
      <c r="BH50" s="12"/>
      <c r="BI50" s="11"/>
      <c r="BJ50" s="15"/>
      <c r="BK50" s="9"/>
      <c r="BL50" s="9"/>
      <c r="BM50" s="10"/>
      <c r="BN50" s="11"/>
      <c r="BO50" s="9"/>
      <c r="BP50" s="10"/>
      <c r="BQ50" s="11"/>
      <c r="BR50" s="9"/>
      <c r="BS50" s="10"/>
      <c r="BT50" s="14"/>
      <c r="BU50" s="279"/>
      <c r="BV50" s="273">
        <f t="shared" si="23"/>
        <v>0</v>
      </c>
      <c r="BW50" s="273">
        <f t="shared" si="24"/>
        <v>0</v>
      </c>
      <c r="BX50" s="283" t="e">
        <f t="shared" si="25"/>
        <v>#DIV/0!</v>
      </c>
      <c r="BY50" s="283" t="e">
        <f t="shared" si="26"/>
        <v>#DIV/0!</v>
      </c>
      <c r="BZ50" s="11"/>
      <c r="CA50" s="9"/>
      <c r="CB50" s="9"/>
      <c r="CC50" s="12"/>
      <c r="CD50" s="15"/>
      <c r="CE50" s="15"/>
      <c r="CF50" s="9" t="e">
        <f t="shared" si="27"/>
        <v>#N/A</v>
      </c>
      <c r="CG50" s="9">
        <f t="shared" si="28"/>
        <v>0</v>
      </c>
      <c r="CH50" s="9" t="e">
        <f t="shared" si="34"/>
        <v>#N/A</v>
      </c>
      <c r="CI50" s="9"/>
      <c r="CJ50" s="296" t="e">
        <f t="shared" si="29"/>
        <v>#N/A</v>
      </c>
      <c r="CK50" s="11"/>
      <c r="CL50" s="15"/>
      <c r="CM50" s="9"/>
      <c r="CN50" s="10">
        <v>109</v>
      </c>
      <c r="CO50" s="10">
        <f t="shared" si="36"/>
        <v>0</v>
      </c>
      <c r="CP50" s="10">
        <f t="shared" si="37"/>
        <v>0</v>
      </c>
      <c r="CQ50" s="191" t="e">
        <f t="shared" si="38"/>
        <v>#DIV/0!</v>
      </c>
      <c r="CR50" s="16"/>
      <c r="CS50" s="16"/>
      <c r="CT50" s="16"/>
      <c r="CU50" s="14"/>
      <c r="CV50" s="14"/>
      <c r="CW50" s="14"/>
      <c r="CX50" s="11"/>
      <c r="CY50" s="10"/>
      <c r="CZ50" s="213" t="e">
        <f t="shared" si="13"/>
        <v>#DIV/0!</v>
      </c>
      <c r="DA50" s="213" t="e">
        <f t="shared" si="14"/>
        <v>#DIV/0!</v>
      </c>
      <c r="DB50" s="11"/>
      <c r="DC50" s="10"/>
      <c r="DD50" s="11"/>
      <c r="DE50" s="10"/>
      <c r="DF50" s="16"/>
      <c r="DG50" s="11"/>
      <c r="DH50" s="10"/>
      <c r="DI50" s="16"/>
      <c r="DJ50" s="11"/>
      <c r="DK50" s="9"/>
      <c r="DL50" s="213" t="e">
        <f t="shared" si="30"/>
        <v>#DIV/0!</v>
      </c>
      <c r="DM50" s="213" t="e">
        <f t="shared" si="15"/>
        <v>#DIV/0!</v>
      </c>
      <c r="DN50" s="304"/>
      <c r="DO50" s="213"/>
      <c r="DP50" s="11"/>
      <c r="DQ50" s="10"/>
      <c r="DR50" s="11"/>
      <c r="DS50" s="10"/>
      <c r="DT50" s="158"/>
      <c r="DU50" s="159"/>
      <c r="DV50" s="158"/>
      <c r="DW50" s="160"/>
      <c r="DX50" s="351">
        <f t="shared" si="31"/>
        <v>0</v>
      </c>
      <c r="DY50" s="352" t="e">
        <f t="shared" si="16"/>
        <v>#DIV/0!</v>
      </c>
      <c r="DZ50" s="241" t="e">
        <f t="shared" si="17"/>
        <v>#DIV/0!</v>
      </c>
      <c r="EA50" s="9"/>
      <c r="EB50" s="20" t="e">
        <f t="shared" si="18"/>
        <v>#DIV/0!</v>
      </c>
      <c r="EC50" s="353" t="e">
        <f t="shared" si="19"/>
        <v>#DIV/0!</v>
      </c>
      <c r="ED50" s="12"/>
      <c r="EE50" s="120"/>
    </row>
    <row r="51" spans="1:135" s="118" customFormat="1" ht="20.100000000000001" hidden="1" customHeight="1">
      <c r="A51" s="161">
        <v>42258</v>
      </c>
      <c r="B51" s="228">
        <v>0.7446180555555556</v>
      </c>
      <c r="C51" s="7">
        <v>4</v>
      </c>
      <c r="D51" s="1" t="s">
        <v>133</v>
      </c>
      <c r="E51" s="1" t="s">
        <v>137</v>
      </c>
      <c r="F51" s="1" t="s">
        <v>139</v>
      </c>
      <c r="G51" s="4" t="s">
        <v>261</v>
      </c>
      <c r="H51" s="3" t="s">
        <v>172</v>
      </c>
      <c r="I51" s="1">
        <v>17</v>
      </c>
      <c r="J51" s="1" t="s">
        <v>277</v>
      </c>
      <c r="K51" s="19">
        <v>19</v>
      </c>
      <c r="L51" s="1" t="s">
        <v>190</v>
      </c>
      <c r="M51" s="1">
        <v>84</v>
      </c>
      <c r="N51" s="1">
        <v>2850</v>
      </c>
      <c r="O51" s="297"/>
      <c r="P51" s="1">
        <v>1400</v>
      </c>
      <c r="Q51" s="22">
        <f t="shared" si="6"/>
        <v>1134</v>
      </c>
      <c r="R51" s="116">
        <f t="shared" si="20"/>
        <v>3.296538</v>
      </c>
      <c r="S51" s="17">
        <f t="shared" si="7"/>
        <v>3.296538</v>
      </c>
      <c r="T51" s="3">
        <v>895</v>
      </c>
      <c r="U51" s="1">
        <v>1003</v>
      </c>
      <c r="V51" s="1">
        <v>0.95499999999999996</v>
      </c>
      <c r="W51" s="22">
        <f t="shared" si="21"/>
        <v>1337</v>
      </c>
      <c r="X51" s="1">
        <v>10.4</v>
      </c>
      <c r="Y51" s="1">
        <v>248</v>
      </c>
      <c r="Z51" s="1">
        <v>25</v>
      </c>
      <c r="AA51" s="1">
        <v>25</v>
      </c>
      <c r="AB51" s="4">
        <v>6</v>
      </c>
      <c r="AC51" s="7">
        <v>4.4000000000000004</v>
      </c>
      <c r="AD51" s="199">
        <v>-23</v>
      </c>
      <c r="AE51" s="199">
        <v>-23</v>
      </c>
      <c r="AF51" s="199">
        <v>-23</v>
      </c>
      <c r="AG51" s="199">
        <v>-23</v>
      </c>
      <c r="AH51" s="240">
        <f t="shared" si="32"/>
        <v>-92</v>
      </c>
      <c r="AI51" s="237">
        <f t="shared" si="33"/>
        <v>1</v>
      </c>
      <c r="AJ51" s="1">
        <v>100</v>
      </c>
      <c r="AK51" s="1">
        <v>100</v>
      </c>
      <c r="AL51" s="1">
        <v>100</v>
      </c>
      <c r="AM51" s="1">
        <v>100</v>
      </c>
      <c r="AN51" s="1">
        <v>3</v>
      </c>
      <c r="AO51" s="1">
        <v>20</v>
      </c>
      <c r="AP51" s="3">
        <v>1740</v>
      </c>
      <c r="AQ51" s="7">
        <v>1420</v>
      </c>
      <c r="AR51" s="22">
        <f t="shared" si="35"/>
        <v>320</v>
      </c>
      <c r="AS51" s="270">
        <f t="shared" si="22"/>
        <v>0.18390804597701149</v>
      </c>
      <c r="AT51" s="1">
        <v>64</v>
      </c>
      <c r="AU51" s="1">
        <v>80</v>
      </c>
      <c r="AV51" s="7">
        <v>3.85</v>
      </c>
      <c r="AW51" s="1">
        <v>664</v>
      </c>
      <c r="AX51" s="1">
        <v>866</v>
      </c>
      <c r="AY51" s="2">
        <v>45</v>
      </c>
      <c r="AZ51" s="3">
        <v>313</v>
      </c>
      <c r="BA51" s="2">
        <v>66</v>
      </c>
      <c r="BB51" s="3"/>
      <c r="BC51" s="4"/>
      <c r="BD51" s="3">
        <v>4400</v>
      </c>
      <c r="BE51" s="1">
        <v>30</v>
      </c>
      <c r="BF51" s="1">
        <v>40</v>
      </c>
      <c r="BG51" s="1">
        <v>2</v>
      </c>
      <c r="BH51" s="4">
        <v>97</v>
      </c>
      <c r="BI51" s="3">
        <v>360</v>
      </c>
      <c r="BJ51" s="7">
        <v>110</v>
      </c>
      <c r="BK51" s="1">
        <v>1666</v>
      </c>
      <c r="BL51" s="1">
        <v>138</v>
      </c>
      <c r="BM51" s="2">
        <v>139</v>
      </c>
      <c r="BN51" s="3">
        <v>381</v>
      </c>
      <c r="BO51" s="1">
        <v>1422</v>
      </c>
      <c r="BP51" s="2">
        <v>157</v>
      </c>
      <c r="BQ51" s="3">
        <v>368</v>
      </c>
      <c r="BR51" s="1">
        <v>1371</v>
      </c>
      <c r="BS51" s="2">
        <v>133</v>
      </c>
      <c r="BT51" s="6">
        <v>1350</v>
      </c>
      <c r="BU51" s="278">
        <v>316</v>
      </c>
      <c r="BV51" s="272">
        <f t="shared" si="23"/>
        <v>0.749</v>
      </c>
      <c r="BW51" s="272">
        <f t="shared" si="24"/>
        <v>0.46153846153846156</v>
      </c>
      <c r="BX51" s="282">
        <f t="shared" si="25"/>
        <v>0.61873292241214972</v>
      </c>
      <c r="BY51" s="282">
        <f t="shared" si="26"/>
        <v>0.38126707758785028</v>
      </c>
      <c r="BZ51" s="3">
        <v>3.4</v>
      </c>
      <c r="CA51" s="1">
        <v>3</v>
      </c>
      <c r="CB51" s="1">
        <v>31</v>
      </c>
      <c r="CC51" s="4">
        <v>1.8</v>
      </c>
      <c r="CD51" s="7" t="s">
        <v>163</v>
      </c>
      <c r="CE51" s="7">
        <v>72</v>
      </c>
      <c r="CF51" s="1">
        <f t="shared" si="27"/>
        <v>15.6</v>
      </c>
      <c r="CG51" s="1">
        <f t="shared" si="28"/>
        <v>4732</v>
      </c>
      <c r="CH51" s="1">
        <f t="shared" si="34"/>
        <v>9.6719999999999988</v>
      </c>
      <c r="CI51" s="1">
        <v>62</v>
      </c>
      <c r="CJ51" s="189">
        <f t="shared" si="29"/>
        <v>2.0439560439560438</v>
      </c>
      <c r="CK51" s="3" t="s">
        <v>165</v>
      </c>
      <c r="CL51" s="7">
        <v>48</v>
      </c>
      <c r="CM51" s="1">
        <v>57</v>
      </c>
      <c r="CN51" s="2">
        <v>109</v>
      </c>
      <c r="CO51" s="2">
        <f t="shared" si="36"/>
        <v>4732</v>
      </c>
      <c r="CP51" s="2">
        <f t="shared" si="37"/>
        <v>62.13</v>
      </c>
      <c r="CQ51" s="190">
        <f t="shared" si="38"/>
        <v>13.129754860524091</v>
      </c>
      <c r="CR51" s="8">
        <v>40</v>
      </c>
      <c r="CS51" s="8">
        <v>2.2000000000000002</v>
      </c>
      <c r="CT51" s="8">
        <v>200</v>
      </c>
      <c r="CU51" s="6">
        <v>22</v>
      </c>
      <c r="CV51" s="6">
        <v>50</v>
      </c>
      <c r="CW51" s="6">
        <v>15</v>
      </c>
      <c r="CX51" s="3" t="s">
        <v>275</v>
      </c>
      <c r="CY51" s="2">
        <v>200</v>
      </c>
      <c r="CZ51" s="212">
        <f t="shared" si="13"/>
        <v>60.669708645858172</v>
      </c>
      <c r="DA51" s="212">
        <f t="shared" si="14"/>
        <v>60.669708645858172</v>
      </c>
      <c r="DB51" s="3"/>
      <c r="DC51" s="2"/>
      <c r="DD51" s="3" t="s">
        <v>168</v>
      </c>
      <c r="DE51" s="2">
        <v>16</v>
      </c>
      <c r="DF51" s="8">
        <v>40</v>
      </c>
      <c r="DG51" s="3" t="s">
        <v>184</v>
      </c>
      <c r="DH51" s="2">
        <v>5.5</v>
      </c>
      <c r="DI51" s="8">
        <v>20</v>
      </c>
      <c r="DJ51" s="3"/>
      <c r="DK51" s="1"/>
      <c r="DL51" s="212">
        <f t="shared" si="30"/>
        <v>0</v>
      </c>
      <c r="DM51" s="212">
        <f t="shared" si="15"/>
        <v>0</v>
      </c>
      <c r="DN51" s="303"/>
      <c r="DO51" s="212"/>
      <c r="DP51" s="3"/>
      <c r="DQ51" s="2"/>
      <c r="DR51" s="3"/>
      <c r="DS51" s="2"/>
      <c r="DT51" s="155"/>
      <c r="DU51" s="156"/>
      <c r="DV51" s="155"/>
      <c r="DW51" s="157"/>
      <c r="DX51" s="348">
        <f t="shared" si="31"/>
        <v>290</v>
      </c>
      <c r="DY51" s="349">
        <f t="shared" si="16"/>
        <v>87.971077536494349</v>
      </c>
      <c r="DZ51" s="240">
        <f t="shared" si="17"/>
        <v>87.971077536494349</v>
      </c>
      <c r="EA51" s="1">
        <v>3.48</v>
      </c>
      <c r="EB51" s="19">
        <f t="shared" si="18"/>
        <v>1.0556529304379321</v>
      </c>
      <c r="EC51" s="350">
        <f t="shared" si="19"/>
        <v>1.0556529304379321</v>
      </c>
      <c r="ED51" s="4">
        <v>378</v>
      </c>
      <c r="EE51" s="117"/>
    </row>
    <row r="52" spans="1:135" s="118" customFormat="1" ht="20.100000000000001" hidden="1" customHeight="1">
      <c r="A52" s="161">
        <v>42258</v>
      </c>
      <c r="B52" s="228"/>
      <c r="C52" s="7"/>
      <c r="D52" s="1"/>
      <c r="E52" s="1"/>
      <c r="F52" s="1"/>
      <c r="G52" s="4"/>
      <c r="H52" s="3"/>
      <c r="I52" s="1"/>
      <c r="J52" s="1"/>
      <c r="K52" s="19"/>
      <c r="L52" s="1"/>
      <c r="M52" s="1"/>
      <c r="N52" s="1"/>
      <c r="O52" s="297"/>
      <c r="P52" s="1"/>
      <c r="Q52" s="22">
        <f t="shared" si="6"/>
        <v>0</v>
      </c>
      <c r="R52" s="116">
        <f t="shared" si="20"/>
        <v>0</v>
      </c>
      <c r="S52" s="17">
        <f t="shared" si="7"/>
        <v>0</v>
      </c>
      <c r="T52" s="3"/>
      <c r="U52" s="1"/>
      <c r="V52" s="1"/>
      <c r="W52" s="22">
        <f t="shared" si="21"/>
        <v>0</v>
      </c>
      <c r="X52" s="1"/>
      <c r="Y52" s="1"/>
      <c r="Z52" s="1"/>
      <c r="AA52" s="1"/>
      <c r="AB52" s="4"/>
      <c r="AC52" s="7"/>
      <c r="AD52" s="199"/>
      <c r="AE52" s="199"/>
      <c r="AF52" s="199"/>
      <c r="AG52" s="199"/>
      <c r="AH52" s="240">
        <f t="shared" si="32"/>
        <v>0</v>
      </c>
      <c r="AI52" s="237" t="e">
        <f t="shared" si="33"/>
        <v>#DIV/0!</v>
      </c>
      <c r="AJ52" s="1"/>
      <c r="AK52" s="1"/>
      <c r="AL52" s="1"/>
      <c r="AM52" s="1"/>
      <c r="AN52" s="1"/>
      <c r="AO52" s="1"/>
      <c r="AP52" s="3"/>
      <c r="AQ52" s="7"/>
      <c r="AR52" s="22">
        <f t="shared" si="35"/>
        <v>0</v>
      </c>
      <c r="AS52" s="270" t="e">
        <f t="shared" si="22"/>
        <v>#DIV/0!</v>
      </c>
      <c r="AT52" s="1"/>
      <c r="AU52" s="1"/>
      <c r="AV52" s="7"/>
      <c r="AW52" s="1"/>
      <c r="AX52" s="1"/>
      <c r="AY52" s="2"/>
      <c r="AZ52" s="3"/>
      <c r="BA52" s="2"/>
      <c r="BB52" s="3"/>
      <c r="BC52" s="4"/>
      <c r="BD52" s="3"/>
      <c r="BE52" s="1"/>
      <c r="BF52" s="1"/>
      <c r="BG52" s="1"/>
      <c r="BH52" s="4"/>
      <c r="BI52" s="3"/>
      <c r="BJ52" s="7"/>
      <c r="BK52" s="1"/>
      <c r="BL52" s="1"/>
      <c r="BM52" s="2"/>
      <c r="BN52" s="3"/>
      <c r="BO52" s="1"/>
      <c r="BP52" s="2"/>
      <c r="BQ52" s="3"/>
      <c r="BR52" s="1"/>
      <c r="BS52" s="2"/>
      <c r="BT52" s="6"/>
      <c r="BU52" s="278"/>
      <c r="BV52" s="272">
        <f t="shared" si="23"/>
        <v>0</v>
      </c>
      <c r="BW52" s="272">
        <f t="shared" si="24"/>
        <v>0</v>
      </c>
      <c r="BX52" s="282" t="e">
        <f t="shared" si="25"/>
        <v>#DIV/0!</v>
      </c>
      <c r="BY52" s="282" t="e">
        <f t="shared" si="26"/>
        <v>#DIV/0!</v>
      </c>
      <c r="BZ52" s="3"/>
      <c r="CA52" s="1"/>
      <c r="CB52" s="1"/>
      <c r="CC52" s="4"/>
      <c r="CD52" s="7"/>
      <c r="CE52" s="7"/>
      <c r="CF52" s="1" t="e">
        <f t="shared" si="27"/>
        <v>#N/A</v>
      </c>
      <c r="CG52" s="1">
        <f t="shared" si="28"/>
        <v>0</v>
      </c>
      <c r="CH52" s="1" t="e">
        <f t="shared" si="34"/>
        <v>#N/A</v>
      </c>
      <c r="CI52" s="1"/>
      <c r="CJ52" s="189" t="e">
        <f t="shared" si="29"/>
        <v>#N/A</v>
      </c>
      <c r="CK52" s="3"/>
      <c r="CL52" s="7"/>
      <c r="CM52" s="1"/>
      <c r="CN52" s="2">
        <v>109</v>
      </c>
      <c r="CO52" s="2">
        <f t="shared" si="36"/>
        <v>0</v>
      </c>
      <c r="CP52" s="2">
        <f t="shared" si="37"/>
        <v>0</v>
      </c>
      <c r="CQ52" s="190" t="e">
        <f t="shared" si="38"/>
        <v>#DIV/0!</v>
      </c>
      <c r="CR52" s="8"/>
      <c r="CS52" s="8"/>
      <c r="CT52" s="8"/>
      <c r="CU52" s="6"/>
      <c r="CV52" s="6"/>
      <c r="CW52" s="6"/>
      <c r="CX52" s="3"/>
      <c r="CY52" s="2"/>
      <c r="CZ52" s="212" t="e">
        <f t="shared" si="13"/>
        <v>#DIV/0!</v>
      </c>
      <c r="DA52" s="212" t="e">
        <f t="shared" si="14"/>
        <v>#DIV/0!</v>
      </c>
      <c r="DB52" s="3"/>
      <c r="DC52" s="2"/>
      <c r="DD52" s="3"/>
      <c r="DE52" s="2"/>
      <c r="DF52" s="8"/>
      <c r="DG52" s="3"/>
      <c r="DH52" s="2"/>
      <c r="DI52" s="8"/>
      <c r="DJ52" s="3"/>
      <c r="DK52" s="1"/>
      <c r="DL52" s="212" t="e">
        <f t="shared" si="30"/>
        <v>#DIV/0!</v>
      </c>
      <c r="DM52" s="212" t="e">
        <f t="shared" si="15"/>
        <v>#DIV/0!</v>
      </c>
      <c r="DN52" s="303"/>
      <c r="DO52" s="212"/>
      <c r="DP52" s="3"/>
      <c r="DQ52" s="2"/>
      <c r="DR52" s="3"/>
      <c r="DS52" s="2"/>
      <c r="DT52" s="155"/>
      <c r="DU52" s="156"/>
      <c r="DV52" s="155"/>
      <c r="DW52" s="157"/>
      <c r="DX52" s="348">
        <f t="shared" si="31"/>
        <v>0</v>
      </c>
      <c r="DY52" s="349" t="e">
        <f t="shared" si="16"/>
        <v>#DIV/0!</v>
      </c>
      <c r="DZ52" s="240" t="e">
        <f t="shared" si="17"/>
        <v>#DIV/0!</v>
      </c>
      <c r="EA52" s="1"/>
      <c r="EB52" s="19" t="e">
        <f t="shared" si="18"/>
        <v>#DIV/0!</v>
      </c>
      <c r="EC52" s="350" t="e">
        <f t="shared" si="19"/>
        <v>#DIV/0!</v>
      </c>
      <c r="ED52" s="4"/>
      <c r="EE52" s="117"/>
    </row>
    <row r="53" spans="1:135" s="121" customFormat="1" ht="20.100000000000001" hidden="1" customHeight="1">
      <c r="A53" s="162">
        <v>42258</v>
      </c>
      <c r="B53" s="229"/>
      <c r="C53" s="15"/>
      <c r="D53" s="9"/>
      <c r="E53" s="9"/>
      <c r="F53" s="9"/>
      <c r="G53" s="12"/>
      <c r="H53" s="11" t="s">
        <v>172</v>
      </c>
      <c r="I53" s="9"/>
      <c r="J53" s="9"/>
      <c r="K53" s="20"/>
      <c r="L53" s="9" t="s">
        <v>190</v>
      </c>
      <c r="M53" s="9">
        <v>84</v>
      </c>
      <c r="N53" s="9"/>
      <c r="O53" s="298"/>
      <c r="P53" s="9"/>
      <c r="Q53" s="24">
        <f t="shared" si="6"/>
        <v>0</v>
      </c>
      <c r="R53" s="119">
        <f t="shared" si="20"/>
        <v>0</v>
      </c>
      <c r="S53" s="18">
        <f t="shared" si="7"/>
        <v>0</v>
      </c>
      <c r="T53" s="11"/>
      <c r="U53" s="9"/>
      <c r="V53" s="9"/>
      <c r="W53" s="24">
        <f t="shared" si="21"/>
        <v>0</v>
      </c>
      <c r="X53" s="9"/>
      <c r="Y53" s="9"/>
      <c r="Z53" s="9"/>
      <c r="AA53" s="9"/>
      <c r="AB53" s="12"/>
      <c r="AC53" s="15"/>
      <c r="AD53" s="200"/>
      <c r="AE53" s="200"/>
      <c r="AF53" s="200"/>
      <c r="AG53" s="200"/>
      <c r="AH53" s="241">
        <f t="shared" si="32"/>
        <v>0</v>
      </c>
      <c r="AI53" s="239" t="e">
        <f t="shared" si="33"/>
        <v>#DIV/0!</v>
      </c>
      <c r="AJ53" s="9"/>
      <c r="AK53" s="9"/>
      <c r="AL53" s="9"/>
      <c r="AM53" s="9"/>
      <c r="AN53" s="9"/>
      <c r="AO53" s="9"/>
      <c r="AP53" s="11"/>
      <c r="AQ53" s="15"/>
      <c r="AR53" s="24">
        <f t="shared" si="35"/>
        <v>0</v>
      </c>
      <c r="AS53" s="271" t="e">
        <f t="shared" si="22"/>
        <v>#DIV/0!</v>
      </c>
      <c r="AT53" s="9"/>
      <c r="AU53" s="9"/>
      <c r="AV53" s="15"/>
      <c r="AW53" s="9"/>
      <c r="AX53" s="9"/>
      <c r="AY53" s="10"/>
      <c r="AZ53" s="11"/>
      <c r="BA53" s="10"/>
      <c r="BB53" s="11"/>
      <c r="BC53" s="12"/>
      <c r="BD53" s="11"/>
      <c r="BE53" s="9"/>
      <c r="BF53" s="9"/>
      <c r="BG53" s="9"/>
      <c r="BH53" s="12"/>
      <c r="BI53" s="11"/>
      <c r="BJ53" s="15"/>
      <c r="BK53" s="9"/>
      <c r="BL53" s="9"/>
      <c r="BM53" s="10"/>
      <c r="BN53" s="11"/>
      <c r="BO53" s="9"/>
      <c r="BP53" s="10"/>
      <c r="BQ53" s="11"/>
      <c r="BR53" s="9"/>
      <c r="BS53" s="10"/>
      <c r="BT53" s="14"/>
      <c r="BU53" s="279"/>
      <c r="BV53" s="273">
        <f t="shared" si="23"/>
        <v>0</v>
      </c>
      <c r="BW53" s="273">
        <f t="shared" si="24"/>
        <v>0</v>
      </c>
      <c r="BX53" s="283" t="e">
        <f t="shared" si="25"/>
        <v>#DIV/0!</v>
      </c>
      <c r="BY53" s="283" t="e">
        <f t="shared" si="26"/>
        <v>#DIV/0!</v>
      </c>
      <c r="BZ53" s="11"/>
      <c r="CA53" s="9"/>
      <c r="CB53" s="9"/>
      <c r="CC53" s="12"/>
      <c r="CD53" s="15"/>
      <c r="CE53" s="15"/>
      <c r="CF53" s="9" t="e">
        <f t="shared" si="27"/>
        <v>#N/A</v>
      </c>
      <c r="CG53" s="9">
        <f t="shared" si="28"/>
        <v>0</v>
      </c>
      <c r="CH53" s="9" t="e">
        <f t="shared" si="34"/>
        <v>#N/A</v>
      </c>
      <c r="CI53" s="9"/>
      <c r="CJ53" s="296" t="e">
        <f t="shared" si="29"/>
        <v>#N/A</v>
      </c>
      <c r="CK53" s="11"/>
      <c r="CL53" s="15"/>
      <c r="CM53" s="9"/>
      <c r="CN53" s="10">
        <v>109</v>
      </c>
      <c r="CO53" s="10">
        <f t="shared" si="36"/>
        <v>0</v>
      </c>
      <c r="CP53" s="10">
        <f t="shared" si="37"/>
        <v>0</v>
      </c>
      <c r="CQ53" s="191" t="e">
        <f t="shared" si="38"/>
        <v>#DIV/0!</v>
      </c>
      <c r="CR53" s="16"/>
      <c r="CS53" s="16"/>
      <c r="CT53" s="16"/>
      <c r="CU53" s="14"/>
      <c r="CV53" s="14"/>
      <c r="CW53" s="14"/>
      <c r="CX53" s="11"/>
      <c r="CY53" s="10"/>
      <c r="CZ53" s="213" t="e">
        <f t="shared" si="13"/>
        <v>#DIV/0!</v>
      </c>
      <c r="DA53" s="213" t="e">
        <f t="shared" si="14"/>
        <v>#DIV/0!</v>
      </c>
      <c r="DB53" s="11"/>
      <c r="DC53" s="10"/>
      <c r="DD53" s="11"/>
      <c r="DE53" s="10"/>
      <c r="DF53" s="16"/>
      <c r="DG53" s="11"/>
      <c r="DH53" s="10"/>
      <c r="DI53" s="16"/>
      <c r="DJ53" s="11"/>
      <c r="DK53" s="9"/>
      <c r="DL53" s="213" t="e">
        <f t="shared" si="30"/>
        <v>#DIV/0!</v>
      </c>
      <c r="DM53" s="213" t="e">
        <f t="shared" si="15"/>
        <v>#DIV/0!</v>
      </c>
      <c r="DN53" s="304"/>
      <c r="DO53" s="213"/>
      <c r="DP53" s="11"/>
      <c r="DQ53" s="10"/>
      <c r="DR53" s="11"/>
      <c r="DS53" s="10"/>
      <c r="DT53" s="158"/>
      <c r="DU53" s="159"/>
      <c r="DV53" s="158"/>
      <c r="DW53" s="160"/>
      <c r="DX53" s="351">
        <f t="shared" si="31"/>
        <v>0</v>
      </c>
      <c r="DY53" s="352" t="e">
        <f t="shared" si="16"/>
        <v>#DIV/0!</v>
      </c>
      <c r="DZ53" s="241" t="e">
        <f t="shared" si="17"/>
        <v>#DIV/0!</v>
      </c>
      <c r="EA53" s="9"/>
      <c r="EB53" s="20" t="e">
        <f t="shared" si="18"/>
        <v>#DIV/0!</v>
      </c>
      <c r="EC53" s="353" t="e">
        <f t="shared" si="19"/>
        <v>#DIV/0!</v>
      </c>
      <c r="ED53" s="12"/>
      <c r="EE53" s="120"/>
    </row>
    <row r="54" spans="1:135" s="121" customFormat="1" ht="20.100000000000001" hidden="1" customHeight="1">
      <c r="A54" s="162">
        <v>42258</v>
      </c>
      <c r="B54" s="229"/>
      <c r="C54" s="15"/>
      <c r="D54" s="9"/>
      <c r="E54" s="9"/>
      <c r="F54" s="9"/>
      <c r="G54" s="12"/>
      <c r="H54" s="11" t="s">
        <v>172</v>
      </c>
      <c r="I54" s="9"/>
      <c r="J54" s="9"/>
      <c r="K54" s="20"/>
      <c r="L54" s="9" t="s">
        <v>190</v>
      </c>
      <c r="M54" s="9">
        <v>84</v>
      </c>
      <c r="N54" s="9"/>
      <c r="O54" s="298"/>
      <c r="P54" s="9"/>
      <c r="Q54" s="24">
        <f t="shared" si="6"/>
        <v>0</v>
      </c>
      <c r="R54" s="119">
        <f t="shared" si="20"/>
        <v>0</v>
      </c>
      <c r="S54" s="18">
        <f t="shared" si="7"/>
        <v>0</v>
      </c>
      <c r="T54" s="11"/>
      <c r="U54" s="9"/>
      <c r="V54" s="9"/>
      <c r="W54" s="24">
        <f t="shared" si="21"/>
        <v>0</v>
      </c>
      <c r="X54" s="9"/>
      <c r="Y54" s="9"/>
      <c r="Z54" s="9"/>
      <c r="AA54" s="9"/>
      <c r="AB54" s="12"/>
      <c r="AC54" s="15"/>
      <c r="AD54" s="200"/>
      <c r="AE54" s="200"/>
      <c r="AF54" s="200"/>
      <c r="AG54" s="200"/>
      <c r="AH54" s="241">
        <f t="shared" si="32"/>
        <v>0</v>
      </c>
      <c r="AI54" s="239" t="e">
        <f t="shared" si="33"/>
        <v>#DIV/0!</v>
      </c>
      <c r="AJ54" s="9"/>
      <c r="AK54" s="9"/>
      <c r="AL54" s="9"/>
      <c r="AM54" s="9"/>
      <c r="AN54" s="9"/>
      <c r="AO54" s="9"/>
      <c r="AP54" s="11"/>
      <c r="AQ54" s="15"/>
      <c r="AR54" s="24">
        <f t="shared" si="35"/>
        <v>0</v>
      </c>
      <c r="AS54" s="271" t="e">
        <f t="shared" si="22"/>
        <v>#DIV/0!</v>
      </c>
      <c r="AT54" s="9"/>
      <c r="AU54" s="9"/>
      <c r="AV54" s="15"/>
      <c r="AW54" s="9"/>
      <c r="AX54" s="9"/>
      <c r="AY54" s="10"/>
      <c r="AZ54" s="11"/>
      <c r="BA54" s="10"/>
      <c r="BB54" s="11"/>
      <c r="BC54" s="12"/>
      <c r="BD54" s="11"/>
      <c r="BE54" s="9"/>
      <c r="BF54" s="9"/>
      <c r="BG54" s="9"/>
      <c r="BH54" s="12"/>
      <c r="BI54" s="11"/>
      <c r="BJ54" s="15"/>
      <c r="BK54" s="9"/>
      <c r="BL54" s="9"/>
      <c r="BM54" s="10"/>
      <c r="BN54" s="11"/>
      <c r="BO54" s="9"/>
      <c r="BP54" s="10"/>
      <c r="BQ54" s="11"/>
      <c r="BR54" s="9"/>
      <c r="BS54" s="10"/>
      <c r="BT54" s="14"/>
      <c r="BU54" s="279"/>
      <c r="BV54" s="273">
        <f t="shared" si="23"/>
        <v>0</v>
      </c>
      <c r="BW54" s="273">
        <f t="shared" si="24"/>
        <v>0</v>
      </c>
      <c r="BX54" s="283" t="e">
        <f t="shared" si="25"/>
        <v>#DIV/0!</v>
      </c>
      <c r="BY54" s="283" t="e">
        <f t="shared" si="26"/>
        <v>#DIV/0!</v>
      </c>
      <c r="BZ54" s="11"/>
      <c r="CA54" s="9"/>
      <c r="CB54" s="9"/>
      <c r="CC54" s="12"/>
      <c r="CD54" s="15"/>
      <c r="CE54" s="15"/>
      <c r="CF54" s="9" t="e">
        <f t="shared" si="27"/>
        <v>#N/A</v>
      </c>
      <c r="CG54" s="9">
        <f t="shared" si="28"/>
        <v>0</v>
      </c>
      <c r="CH54" s="9" t="e">
        <f t="shared" si="34"/>
        <v>#N/A</v>
      </c>
      <c r="CI54" s="9"/>
      <c r="CJ54" s="296" t="e">
        <f t="shared" si="29"/>
        <v>#N/A</v>
      </c>
      <c r="CK54" s="11"/>
      <c r="CL54" s="15"/>
      <c r="CM54" s="9"/>
      <c r="CN54" s="10">
        <v>109</v>
      </c>
      <c r="CO54" s="10">
        <f t="shared" si="36"/>
        <v>0</v>
      </c>
      <c r="CP54" s="10">
        <f t="shared" si="37"/>
        <v>0</v>
      </c>
      <c r="CQ54" s="191" t="e">
        <f t="shared" si="38"/>
        <v>#DIV/0!</v>
      </c>
      <c r="CR54" s="16"/>
      <c r="CS54" s="16"/>
      <c r="CT54" s="16"/>
      <c r="CU54" s="14"/>
      <c r="CV54" s="14"/>
      <c r="CW54" s="14"/>
      <c r="CX54" s="11"/>
      <c r="CY54" s="10"/>
      <c r="CZ54" s="213" t="e">
        <f t="shared" si="13"/>
        <v>#DIV/0!</v>
      </c>
      <c r="DA54" s="213" t="e">
        <f t="shared" si="14"/>
        <v>#DIV/0!</v>
      </c>
      <c r="DB54" s="11"/>
      <c r="DC54" s="10"/>
      <c r="DD54" s="11"/>
      <c r="DE54" s="10"/>
      <c r="DF54" s="16"/>
      <c r="DG54" s="11"/>
      <c r="DH54" s="10"/>
      <c r="DI54" s="16"/>
      <c r="DJ54" s="11"/>
      <c r="DK54" s="9"/>
      <c r="DL54" s="213" t="e">
        <f t="shared" si="30"/>
        <v>#DIV/0!</v>
      </c>
      <c r="DM54" s="213" t="e">
        <f t="shared" si="15"/>
        <v>#DIV/0!</v>
      </c>
      <c r="DN54" s="304"/>
      <c r="DO54" s="213"/>
      <c r="DP54" s="11"/>
      <c r="DQ54" s="10"/>
      <c r="DR54" s="11"/>
      <c r="DS54" s="10"/>
      <c r="DT54" s="158"/>
      <c r="DU54" s="159"/>
      <c r="DV54" s="158"/>
      <c r="DW54" s="160"/>
      <c r="DX54" s="351">
        <f t="shared" si="31"/>
        <v>0</v>
      </c>
      <c r="DY54" s="352" t="e">
        <f t="shared" si="16"/>
        <v>#DIV/0!</v>
      </c>
      <c r="DZ54" s="241" t="e">
        <f t="shared" si="17"/>
        <v>#DIV/0!</v>
      </c>
      <c r="EA54" s="9"/>
      <c r="EB54" s="20" t="e">
        <f t="shared" si="18"/>
        <v>#DIV/0!</v>
      </c>
      <c r="EC54" s="353" t="e">
        <f t="shared" si="19"/>
        <v>#DIV/0!</v>
      </c>
      <c r="ED54" s="12"/>
      <c r="EE54" s="120"/>
    </row>
    <row r="55" spans="1:135" s="118" customFormat="1" ht="20.100000000000001" hidden="1" customHeight="1">
      <c r="A55" s="161">
        <v>42259</v>
      </c>
      <c r="B55" s="228">
        <v>0.59375</v>
      </c>
      <c r="C55" s="7">
        <v>1</v>
      </c>
      <c r="D55" s="1" t="s">
        <v>132</v>
      </c>
      <c r="E55" s="1" t="s">
        <v>135</v>
      </c>
      <c r="F55" s="1" t="s">
        <v>144</v>
      </c>
      <c r="G55" s="4"/>
      <c r="H55" s="3" t="s">
        <v>172</v>
      </c>
      <c r="I55" s="1">
        <v>17</v>
      </c>
      <c r="J55" s="1" t="s">
        <v>276</v>
      </c>
      <c r="K55" s="19">
        <v>18</v>
      </c>
      <c r="L55" s="1" t="s">
        <v>190</v>
      </c>
      <c r="M55" s="1">
        <v>84</v>
      </c>
      <c r="N55" s="1">
        <v>2750</v>
      </c>
      <c r="O55" s="297"/>
      <c r="P55" s="1">
        <v>1400</v>
      </c>
      <c r="Q55" s="22">
        <f t="shared" si="6"/>
        <v>1148</v>
      </c>
      <c r="R55" s="116">
        <f t="shared" si="20"/>
        <v>3.3372359999999999</v>
      </c>
      <c r="S55" s="17">
        <f t="shared" si="7"/>
        <v>3.2201399999999998</v>
      </c>
      <c r="T55" s="3">
        <v>892</v>
      </c>
      <c r="U55" s="1">
        <v>1003</v>
      </c>
      <c r="V55" s="1">
        <v>0.95499999999999996</v>
      </c>
      <c r="W55" s="22">
        <f t="shared" si="21"/>
        <v>1337</v>
      </c>
      <c r="X55" s="1">
        <v>10</v>
      </c>
      <c r="Y55" s="1">
        <v>248</v>
      </c>
      <c r="Z55" s="1">
        <v>25</v>
      </c>
      <c r="AA55" s="1">
        <v>25</v>
      </c>
      <c r="AB55" s="4">
        <v>5.5</v>
      </c>
      <c r="AC55" s="7">
        <v>4.0999999999999996</v>
      </c>
      <c r="AD55" s="199">
        <v>-24</v>
      </c>
      <c r="AE55" s="199">
        <v>-24</v>
      </c>
      <c r="AF55" s="199">
        <v>-23</v>
      </c>
      <c r="AG55" s="199">
        <v>-12</v>
      </c>
      <c r="AH55" s="240">
        <f t="shared" si="32"/>
        <v>-83</v>
      </c>
      <c r="AI55" s="237">
        <f t="shared" si="33"/>
        <v>1</v>
      </c>
      <c r="AJ55" s="1">
        <v>100</v>
      </c>
      <c r="AK55" s="1">
        <v>100</v>
      </c>
      <c r="AL55" s="1">
        <v>100</v>
      </c>
      <c r="AM55" s="1">
        <v>100</v>
      </c>
      <c r="AN55" s="1">
        <v>3</v>
      </c>
      <c r="AO55" s="1">
        <v>20</v>
      </c>
      <c r="AP55" s="3">
        <v>1270</v>
      </c>
      <c r="AQ55" s="7">
        <v>1270</v>
      </c>
      <c r="AR55" s="22">
        <f t="shared" si="35"/>
        <v>0</v>
      </c>
      <c r="AS55" s="270">
        <f t="shared" si="22"/>
        <v>0</v>
      </c>
      <c r="AT55" s="1">
        <v>65</v>
      </c>
      <c r="AU55" s="1">
        <v>80</v>
      </c>
      <c r="AV55" s="7">
        <v>4</v>
      </c>
      <c r="AW55" s="1">
        <v>600</v>
      </c>
      <c r="AX55" s="1">
        <v>600</v>
      </c>
      <c r="AY55" s="2">
        <v>50</v>
      </c>
      <c r="AZ55" s="3">
        <v>250</v>
      </c>
      <c r="BA55" s="2">
        <v>66</v>
      </c>
      <c r="BB55" s="3"/>
      <c r="BC55" s="4"/>
      <c r="BD55" s="3">
        <v>4134</v>
      </c>
      <c r="BE55" s="1">
        <v>30</v>
      </c>
      <c r="BF55" s="1">
        <v>40</v>
      </c>
      <c r="BG55" s="1">
        <v>2</v>
      </c>
      <c r="BH55" s="4">
        <v>96</v>
      </c>
      <c r="BI55" s="3">
        <v>350</v>
      </c>
      <c r="BJ55" s="7">
        <v>110</v>
      </c>
      <c r="BK55" s="1">
        <v>1669</v>
      </c>
      <c r="BL55" s="1">
        <v>137</v>
      </c>
      <c r="BM55" s="2">
        <v>141</v>
      </c>
      <c r="BN55" s="3">
        <v>370</v>
      </c>
      <c r="BO55" s="1">
        <v>1388</v>
      </c>
      <c r="BP55" s="2">
        <v>159</v>
      </c>
      <c r="BQ55" s="3">
        <v>360</v>
      </c>
      <c r="BR55" s="1">
        <v>1333</v>
      </c>
      <c r="BS55" s="2">
        <v>126</v>
      </c>
      <c r="BT55" s="6">
        <v>1350</v>
      </c>
      <c r="BU55" s="278">
        <v>294</v>
      </c>
      <c r="BV55" s="272">
        <f t="shared" si="23"/>
        <v>0.73</v>
      </c>
      <c r="BW55" s="272">
        <f t="shared" si="24"/>
        <v>0.44871794871794873</v>
      </c>
      <c r="BX55" s="282">
        <f t="shared" si="25"/>
        <v>0.61931694583423968</v>
      </c>
      <c r="BY55" s="282">
        <f t="shared" si="26"/>
        <v>0.38068305416576032</v>
      </c>
      <c r="BZ55" s="3"/>
      <c r="CA55" s="1"/>
      <c r="CB55" s="1"/>
      <c r="CC55" s="4"/>
      <c r="CD55" s="7" t="s">
        <v>163</v>
      </c>
      <c r="CE55" s="7">
        <v>70</v>
      </c>
      <c r="CF55" s="1">
        <f t="shared" si="27"/>
        <v>15.6</v>
      </c>
      <c r="CG55" s="1">
        <f t="shared" si="28"/>
        <v>4732</v>
      </c>
      <c r="CH55" s="1">
        <f t="shared" si="34"/>
        <v>9.516</v>
      </c>
      <c r="CI55" s="1">
        <v>61</v>
      </c>
      <c r="CJ55" s="189">
        <f t="shared" si="29"/>
        <v>2.0109890109890109</v>
      </c>
      <c r="CK55" s="3" t="s">
        <v>165</v>
      </c>
      <c r="CL55" s="7">
        <v>41</v>
      </c>
      <c r="CM55" s="1">
        <v>50</v>
      </c>
      <c r="CN55" s="2">
        <v>109</v>
      </c>
      <c r="CO55" s="2">
        <f t="shared" si="36"/>
        <v>4732</v>
      </c>
      <c r="CP55" s="2">
        <f t="shared" si="37"/>
        <v>54.5</v>
      </c>
      <c r="CQ55" s="190">
        <f t="shared" si="38"/>
        <v>11.517328825021133</v>
      </c>
      <c r="CR55" s="8">
        <v>40</v>
      </c>
      <c r="CS55" s="8">
        <v>2.2000000000000002</v>
      </c>
      <c r="CT55" s="8">
        <v>201</v>
      </c>
      <c r="CU55" s="6">
        <v>22</v>
      </c>
      <c r="CV55" s="6">
        <v>54</v>
      </c>
      <c r="CW55" s="6"/>
      <c r="CX55" s="3" t="s">
        <v>275</v>
      </c>
      <c r="CY55" s="2">
        <v>200</v>
      </c>
      <c r="CZ55" s="212">
        <f t="shared" si="13"/>
        <v>59.929834150176973</v>
      </c>
      <c r="DA55" s="212">
        <f t="shared" si="14"/>
        <v>62.109100846547051</v>
      </c>
      <c r="DB55" s="3"/>
      <c r="DC55" s="2"/>
      <c r="DD55" s="3" t="s">
        <v>168</v>
      </c>
      <c r="DE55" s="2">
        <v>16.5</v>
      </c>
      <c r="DF55" s="8">
        <v>35</v>
      </c>
      <c r="DG55" s="3" t="s">
        <v>184</v>
      </c>
      <c r="DH55" s="2">
        <v>5.2</v>
      </c>
      <c r="DI55" s="8">
        <v>20</v>
      </c>
      <c r="DJ55" s="3"/>
      <c r="DK55" s="1"/>
      <c r="DL55" s="212">
        <f t="shared" si="30"/>
        <v>0</v>
      </c>
      <c r="DM55" s="212">
        <f t="shared" si="15"/>
        <v>0</v>
      </c>
      <c r="DN55" s="303"/>
      <c r="DO55" s="212"/>
      <c r="DP55" s="3"/>
      <c r="DQ55" s="2"/>
      <c r="DR55" s="3"/>
      <c r="DS55" s="2"/>
      <c r="DT55" s="155"/>
      <c r="DU55" s="156"/>
      <c r="DV55" s="155"/>
      <c r="DW55" s="157"/>
      <c r="DX55" s="348">
        <f t="shared" si="31"/>
        <v>285</v>
      </c>
      <c r="DY55" s="349">
        <f t="shared" si="16"/>
        <v>85.400013664002188</v>
      </c>
      <c r="DZ55" s="240">
        <f t="shared" si="17"/>
        <v>88.505468706329538</v>
      </c>
      <c r="EA55" s="1">
        <v>3.47</v>
      </c>
      <c r="EB55" s="19">
        <f t="shared" si="18"/>
        <v>1.0397826225055706</v>
      </c>
      <c r="EC55" s="350">
        <f t="shared" si="19"/>
        <v>1.0775928996875914</v>
      </c>
      <c r="ED55" s="4">
        <v>365</v>
      </c>
      <c r="EE55" s="117"/>
    </row>
    <row r="56" spans="1:135" s="118" customFormat="1" ht="20.100000000000001" hidden="1" customHeight="1">
      <c r="A56" s="161">
        <v>42259</v>
      </c>
      <c r="B56" s="228"/>
      <c r="C56" s="7"/>
      <c r="D56" s="1"/>
      <c r="E56" s="1"/>
      <c r="F56" s="1"/>
      <c r="G56" s="4"/>
      <c r="H56" s="3"/>
      <c r="I56" s="1"/>
      <c r="J56" s="1"/>
      <c r="K56" s="19"/>
      <c r="L56" s="1"/>
      <c r="M56" s="1"/>
      <c r="N56" s="1"/>
      <c r="O56" s="297"/>
      <c r="P56" s="1"/>
      <c r="Q56" s="22">
        <f t="shared" si="6"/>
        <v>0</v>
      </c>
      <c r="R56" s="116">
        <f t="shared" si="20"/>
        <v>0</v>
      </c>
      <c r="S56" s="17">
        <f t="shared" si="7"/>
        <v>0</v>
      </c>
      <c r="T56" s="3"/>
      <c r="U56" s="1"/>
      <c r="V56" s="1"/>
      <c r="W56" s="22">
        <f t="shared" si="21"/>
        <v>0</v>
      </c>
      <c r="X56" s="1"/>
      <c r="Y56" s="1"/>
      <c r="Z56" s="1"/>
      <c r="AA56" s="1"/>
      <c r="AB56" s="4"/>
      <c r="AC56" s="7"/>
      <c r="AD56" s="199"/>
      <c r="AE56" s="199"/>
      <c r="AF56" s="199"/>
      <c r="AG56" s="199"/>
      <c r="AH56" s="240">
        <f t="shared" si="32"/>
        <v>0</v>
      </c>
      <c r="AI56" s="237" t="e">
        <f t="shared" si="33"/>
        <v>#DIV/0!</v>
      </c>
      <c r="AJ56" s="1"/>
      <c r="AK56" s="1"/>
      <c r="AL56" s="1"/>
      <c r="AM56" s="1"/>
      <c r="AN56" s="1"/>
      <c r="AO56" s="1"/>
      <c r="AP56" s="3"/>
      <c r="AQ56" s="7"/>
      <c r="AR56" s="22">
        <f t="shared" si="35"/>
        <v>0</v>
      </c>
      <c r="AS56" s="270" t="e">
        <f t="shared" si="22"/>
        <v>#DIV/0!</v>
      </c>
      <c r="AT56" s="1"/>
      <c r="AU56" s="1"/>
      <c r="AV56" s="7"/>
      <c r="AW56" s="1"/>
      <c r="AX56" s="1"/>
      <c r="AY56" s="2"/>
      <c r="AZ56" s="3"/>
      <c r="BA56" s="2"/>
      <c r="BB56" s="3"/>
      <c r="BC56" s="4"/>
      <c r="BD56" s="3"/>
      <c r="BE56" s="1"/>
      <c r="BF56" s="1"/>
      <c r="BG56" s="1"/>
      <c r="BH56" s="4"/>
      <c r="BI56" s="3"/>
      <c r="BJ56" s="7"/>
      <c r="BK56" s="1"/>
      <c r="BL56" s="1"/>
      <c r="BM56" s="2"/>
      <c r="BN56" s="3"/>
      <c r="BO56" s="1"/>
      <c r="BP56" s="2"/>
      <c r="BQ56" s="3"/>
      <c r="BR56" s="1"/>
      <c r="BS56" s="2"/>
      <c r="BT56" s="6"/>
      <c r="BU56" s="278"/>
      <c r="BV56" s="272">
        <f t="shared" si="23"/>
        <v>0</v>
      </c>
      <c r="BW56" s="272">
        <f t="shared" si="24"/>
        <v>0</v>
      </c>
      <c r="BX56" s="282" t="e">
        <f t="shared" si="25"/>
        <v>#DIV/0!</v>
      </c>
      <c r="BY56" s="282" t="e">
        <f t="shared" si="26"/>
        <v>#DIV/0!</v>
      </c>
      <c r="BZ56" s="3"/>
      <c r="CA56" s="1"/>
      <c r="CB56" s="1"/>
      <c r="CC56" s="4"/>
      <c r="CD56" s="7"/>
      <c r="CE56" s="7"/>
      <c r="CF56" s="1" t="e">
        <f t="shared" si="27"/>
        <v>#N/A</v>
      </c>
      <c r="CG56" s="1">
        <f t="shared" si="28"/>
        <v>0</v>
      </c>
      <c r="CH56" s="1" t="e">
        <f t="shared" si="34"/>
        <v>#N/A</v>
      </c>
      <c r="CI56" s="1"/>
      <c r="CJ56" s="189" t="e">
        <f t="shared" si="29"/>
        <v>#N/A</v>
      </c>
      <c r="CK56" s="3"/>
      <c r="CL56" s="7"/>
      <c r="CM56" s="1"/>
      <c r="CN56" s="2">
        <v>109</v>
      </c>
      <c r="CO56" s="2">
        <f t="shared" si="36"/>
        <v>0</v>
      </c>
      <c r="CP56" s="2">
        <f t="shared" si="37"/>
        <v>0</v>
      </c>
      <c r="CQ56" s="190" t="e">
        <f t="shared" si="38"/>
        <v>#DIV/0!</v>
      </c>
      <c r="CR56" s="8"/>
      <c r="CS56" s="8"/>
      <c r="CT56" s="8"/>
      <c r="CU56" s="6"/>
      <c r="CV56" s="6"/>
      <c r="CW56" s="6"/>
      <c r="CX56" s="3"/>
      <c r="CY56" s="2"/>
      <c r="CZ56" s="212" t="e">
        <f t="shared" si="13"/>
        <v>#DIV/0!</v>
      </c>
      <c r="DA56" s="212" t="e">
        <f t="shared" si="14"/>
        <v>#DIV/0!</v>
      </c>
      <c r="DB56" s="3"/>
      <c r="DC56" s="2"/>
      <c r="DD56" s="3"/>
      <c r="DE56" s="2"/>
      <c r="DF56" s="8"/>
      <c r="DG56" s="3"/>
      <c r="DH56" s="2"/>
      <c r="DI56" s="8"/>
      <c r="DJ56" s="3"/>
      <c r="DK56" s="1"/>
      <c r="DL56" s="212" t="e">
        <f t="shared" si="30"/>
        <v>#DIV/0!</v>
      </c>
      <c r="DM56" s="212" t="e">
        <f t="shared" si="15"/>
        <v>#DIV/0!</v>
      </c>
      <c r="DN56" s="303"/>
      <c r="DO56" s="212"/>
      <c r="DP56" s="3"/>
      <c r="DQ56" s="2"/>
      <c r="DR56" s="3"/>
      <c r="DS56" s="2"/>
      <c r="DT56" s="155"/>
      <c r="DU56" s="156"/>
      <c r="DV56" s="155"/>
      <c r="DW56" s="157"/>
      <c r="DX56" s="348">
        <f t="shared" si="31"/>
        <v>0</v>
      </c>
      <c r="DY56" s="349" t="e">
        <f t="shared" si="16"/>
        <v>#DIV/0!</v>
      </c>
      <c r="DZ56" s="240" t="e">
        <f t="shared" si="17"/>
        <v>#DIV/0!</v>
      </c>
      <c r="EA56" s="1"/>
      <c r="EB56" s="19" t="e">
        <f t="shared" si="18"/>
        <v>#DIV/0!</v>
      </c>
      <c r="EC56" s="350" t="e">
        <f t="shared" si="19"/>
        <v>#DIV/0!</v>
      </c>
      <c r="ED56" s="4"/>
      <c r="EE56" s="117"/>
    </row>
    <row r="57" spans="1:135" s="121" customFormat="1" ht="20.100000000000001" hidden="1" customHeight="1">
      <c r="A57" s="162">
        <v>42259</v>
      </c>
      <c r="B57" s="229">
        <v>2.8634259259259262E-2</v>
      </c>
      <c r="C57" s="15">
        <v>4</v>
      </c>
      <c r="D57" s="9" t="s">
        <v>133</v>
      </c>
      <c r="E57" s="9" t="s">
        <v>137</v>
      </c>
      <c r="F57" s="9" t="s">
        <v>139</v>
      </c>
      <c r="G57" s="12" t="s">
        <v>261</v>
      </c>
      <c r="H57" s="11" t="s">
        <v>172</v>
      </c>
      <c r="I57" s="9">
        <v>17</v>
      </c>
      <c r="J57" s="9" t="s">
        <v>276</v>
      </c>
      <c r="K57" s="20">
        <v>19</v>
      </c>
      <c r="L57" s="9" t="s">
        <v>190</v>
      </c>
      <c r="M57" s="9">
        <v>84</v>
      </c>
      <c r="N57" s="9">
        <v>2750</v>
      </c>
      <c r="O57" s="298"/>
      <c r="P57" s="9">
        <v>1400</v>
      </c>
      <c r="Q57" s="24">
        <f t="shared" si="6"/>
        <v>1134</v>
      </c>
      <c r="R57" s="119">
        <f t="shared" si="20"/>
        <v>3.296538</v>
      </c>
      <c r="S57" s="18">
        <f t="shared" si="7"/>
        <v>3.1808700000000001</v>
      </c>
      <c r="T57" s="11">
        <v>898</v>
      </c>
      <c r="U57" s="9">
        <v>1003</v>
      </c>
      <c r="V57" s="9">
        <v>0.95899999999999996</v>
      </c>
      <c r="W57" s="24">
        <f t="shared" si="21"/>
        <v>1342.6</v>
      </c>
      <c r="X57" s="9">
        <v>10.1</v>
      </c>
      <c r="Y57" s="9">
        <v>250</v>
      </c>
      <c r="Z57" s="9">
        <v>25</v>
      </c>
      <c r="AA57" s="9">
        <v>25</v>
      </c>
      <c r="AB57" s="12">
        <v>6</v>
      </c>
      <c r="AC57" s="15">
        <v>4</v>
      </c>
      <c r="AD57" s="200">
        <v>-23</v>
      </c>
      <c r="AE57" s="200">
        <v>-24</v>
      </c>
      <c r="AF57" s="200">
        <v>-23</v>
      </c>
      <c r="AG57" s="200">
        <v>-12</v>
      </c>
      <c r="AH57" s="241">
        <f t="shared" si="32"/>
        <v>-82</v>
      </c>
      <c r="AI57" s="239">
        <f t="shared" si="33"/>
        <v>1</v>
      </c>
      <c r="AJ57" s="9">
        <v>100</v>
      </c>
      <c r="AK57" s="9">
        <v>100</v>
      </c>
      <c r="AL57" s="9">
        <v>100</v>
      </c>
      <c r="AM57" s="9">
        <v>100</v>
      </c>
      <c r="AN57" s="9">
        <v>3</v>
      </c>
      <c r="AO57" s="9">
        <v>20</v>
      </c>
      <c r="AP57" s="11">
        <v>1277</v>
      </c>
      <c r="AQ57" s="15">
        <v>1213</v>
      </c>
      <c r="AR57" s="24">
        <f t="shared" si="35"/>
        <v>64</v>
      </c>
      <c r="AS57" s="271">
        <f t="shared" si="22"/>
        <v>5.0117462803445575E-2</v>
      </c>
      <c r="AT57" s="9">
        <v>64</v>
      </c>
      <c r="AU57" s="9">
        <v>80</v>
      </c>
      <c r="AV57" s="15">
        <v>4.0999999999999996</v>
      </c>
      <c r="AW57" s="9">
        <v>485</v>
      </c>
      <c r="AX57" s="9">
        <v>740</v>
      </c>
      <c r="AY57" s="10">
        <v>40</v>
      </c>
      <c r="AZ57" s="11">
        <v>252</v>
      </c>
      <c r="BA57" s="10">
        <v>70</v>
      </c>
      <c r="BB57" s="11"/>
      <c r="BC57" s="12"/>
      <c r="BD57" s="11">
        <v>4268</v>
      </c>
      <c r="BE57" s="9">
        <v>30</v>
      </c>
      <c r="BF57" s="9">
        <v>35</v>
      </c>
      <c r="BG57" s="9">
        <v>1</v>
      </c>
      <c r="BH57" s="12">
        <v>96</v>
      </c>
      <c r="BI57" s="11">
        <v>350</v>
      </c>
      <c r="BJ57" s="15">
        <v>110</v>
      </c>
      <c r="BK57" s="9">
        <v>1661</v>
      </c>
      <c r="BL57" s="9">
        <v>137</v>
      </c>
      <c r="BM57" s="10">
        <v>138</v>
      </c>
      <c r="BN57" s="11">
        <v>357</v>
      </c>
      <c r="BO57" s="9">
        <v>1328</v>
      </c>
      <c r="BP57" s="10">
        <v>147</v>
      </c>
      <c r="BQ57" s="11">
        <v>349</v>
      </c>
      <c r="BR57" s="9">
        <v>1295</v>
      </c>
      <c r="BS57" s="10">
        <v>118</v>
      </c>
      <c r="BT57" s="14">
        <v>1350</v>
      </c>
      <c r="BU57" s="279">
        <v>282</v>
      </c>
      <c r="BV57" s="273">
        <f t="shared" si="23"/>
        <v>0.70599999999999996</v>
      </c>
      <c r="BW57" s="273">
        <f t="shared" si="24"/>
        <v>0.44871794871794873</v>
      </c>
      <c r="BX57" s="283">
        <f t="shared" si="25"/>
        <v>0.61140471643647021</v>
      </c>
      <c r="BY57" s="283">
        <f t="shared" si="26"/>
        <v>0.38859528356352979</v>
      </c>
      <c r="BZ57" s="11">
        <v>2.9</v>
      </c>
      <c r="CA57" s="9">
        <v>3</v>
      </c>
      <c r="CB57" s="9">
        <v>30</v>
      </c>
      <c r="CC57" s="12">
        <v>1.6</v>
      </c>
      <c r="CD57" s="15" t="s">
        <v>163</v>
      </c>
      <c r="CE57" s="15">
        <v>70</v>
      </c>
      <c r="CF57" s="9">
        <f t="shared" si="27"/>
        <v>15.6</v>
      </c>
      <c r="CG57" s="9">
        <f t="shared" si="28"/>
        <v>4732</v>
      </c>
      <c r="CH57" s="9">
        <f t="shared" si="34"/>
        <v>9.6719999999999988</v>
      </c>
      <c r="CI57" s="9">
        <v>62</v>
      </c>
      <c r="CJ57" s="296">
        <f t="shared" si="29"/>
        <v>2.0439560439560438</v>
      </c>
      <c r="CK57" s="11" t="s">
        <v>165</v>
      </c>
      <c r="CL57" s="15">
        <v>33</v>
      </c>
      <c r="CM57" s="9">
        <v>42</v>
      </c>
      <c r="CN57" s="10">
        <v>109</v>
      </c>
      <c r="CO57" s="10">
        <f t="shared" si="36"/>
        <v>4732</v>
      </c>
      <c r="CP57" s="10">
        <f t="shared" si="37"/>
        <v>45.78</v>
      </c>
      <c r="CQ57" s="191">
        <f t="shared" si="38"/>
        <v>9.6745562130177518</v>
      </c>
      <c r="CR57" s="16">
        <v>40</v>
      </c>
      <c r="CS57" s="16">
        <v>2.2000000000000002</v>
      </c>
      <c r="CT57" s="16">
        <v>200</v>
      </c>
      <c r="CU57" s="14">
        <v>24</v>
      </c>
      <c r="CV57" s="14">
        <v>53</v>
      </c>
      <c r="CW57" s="14">
        <v>10</v>
      </c>
      <c r="CX57" s="11" t="s">
        <v>275</v>
      </c>
      <c r="CY57" s="10">
        <v>200</v>
      </c>
      <c r="CZ57" s="213">
        <f t="shared" si="13"/>
        <v>60.669708645858172</v>
      </c>
      <c r="DA57" s="213">
        <f t="shared" si="14"/>
        <v>62.875879869343919</v>
      </c>
      <c r="DB57" s="11"/>
      <c r="DC57" s="10"/>
      <c r="DD57" s="11" t="s">
        <v>168</v>
      </c>
      <c r="DE57" s="10">
        <v>16.5</v>
      </c>
      <c r="DF57" s="16">
        <v>30</v>
      </c>
      <c r="DG57" s="11" t="s">
        <v>184</v>
      </c>
      <c r="DH57" s="10">
        <v>5.2</v>
      </c>
      <c r="DI57" s="16">
        <v>20</v>
      </c>
      <c r="DJ57" s="11"/>
      <c r="DK57" s="9"/>
      <c r="DL57" s="213">
        <f t="shared" si="30"/>
        <v>0</v>
      </c>
      <c r="DM57" s="213">
        <f t="shared" si="15"/>
        <v>0</v>
      </c>
      <c r="DN57" s="304"/>
      <c r="DO57" s="213"/>
      <c r="DP57" s="11"/>
      <c r="DQ57" s="10"/>
      <c r="DR57" s="11"/>
      <c r="DS57" s="10"/>
      <c r="DT57" s="158"/>
      <c r="DU57" s="159"/>
      <c r="DV57" s="158"/>
      <c r="DW57" s="160"/>
      <c r="DX57" s="351">
        <f t="shared" si="31"/>
        <v>265</v>
      </c>
      <c r="DY57" s="352">
        <f t="shared" si="16"/>
        <v>80.387363955762069</v>
      </c>
      <c r="DZ57" s="241">
        <f t="shared" si="17"/>
        <v>83.310540826880697</v>
      </c>
      <c r="EA57" s="9">
        <v>3.58</v>
      </c>
      <c r="EB57" s="20">
        <f t="shared" si="18"/>
        <v>1.0859877847608612</v>
      </c>
      <c r="EC57" s="353">
        <f t="shared" si="19"/>
        <v>1.1254782496612561</v>
      </c>
      <c r="ED57" s="12">
        <v>350</v>
      </c>
      <c r="EE57" s="120"/>
    </row>
    <row r="58" spans="1:135" s="121" customFormat="1" ht="20.100000000000001" hidden="1" customHeight="1">
      <c r="A58" s="162">
        <v>42259</v>
      </c>
      <c r="B58" s="229"/>
      <c r="C58" s="15"/>
      <c r="D58" s="9"/>
      <c r="E58" s="9"/>
      <c r="F58" s="9"/>
      <c r="G58" s="12"/>
      <c r="H58" s="11"/>
      <c r="I58" s="9"/>
      <c r="J58" s="9"/>
      <c r="K58" s="20"/>
      <c r="L58" s="9"/>
      <c r="M58" s="9"/>
      <c r="N58" s="9"/>
      <c r="O58" s="298"/>
      <c r="P58" s="9"/>
      <c r="Q58" s="24">
        <f t="shared" si="6"/>
        <v>0</v>
      </c>
      <c r="R58" s="119">
        <f t="shared" si="20"/>
        <v>0</v>
      </c>
      <c r="S58" s="18">
        <f t="shared" si="7"/>
        <v>0</v>
      </c>
      <c r="T58" s="11"/>
      <c r="U58" s="9"/>
      <c r="V58" s="9"/>
      <c r="W58" s="24">
        <f t="shared" si="21"/>
        <v>0</v>
      </c>
      <c r="X58" s="9"/>
      <c r="Y58" s="9"/>
      <c r="Z58" s="9"/>
      <c r="AA58" s="9"/>
      <c r="AB58" s="12"/>
      <c r="AC58" s="15"/>
      <c r="AD58" s="200"/>
      <c r="AE58" s="200"/>
      <c r="AF58" s="200"/>
      <c r="AG58" s="200"/>
      <c r="AH58" s="241">
        <f t="shared" si="32"/>
        <v>0</v>
      </c>
      <c r="AI58" s="239" t="e">
        <f t="shared" si="33"/>
        <v>#DIV/0!</v>
      </c>
      <c r="AJ58" s="9"/>
      <c r="AK58" s="9"/>
      <c r="AL58" s="9"/>
      <c r="AM58" s="9"/>
      <c r="AN58" s="9"/>
      <c r="AO58" s="9"/>
      <c r="AP58" s="11"/>
      <c r="AQ58" s="15"/>
      <c r="AR58" s="24">
        <f t="shared" si="35"/>
        <v>0</v>
      </c>
      <c r="AS58" s="271" t="e">
        <f t="shared" si="22"/>
        <v>#DIV/0!</v>
      </c>
      <c r="AT58" s="9"/>
      <c r="AU58" s="9"/>
      <c r="AV58" s="15"/>
      <c r="AW58" s="9"/>
      <c r="AX58" s="9"/>
      <c r="AY58" s="10"/>
      <c r="AZ58" s="11"/>
      <c r="BA58" s="10"/>
      <c r="BB58" s="11"/>
      <c r="BC58" s="12"/>
      <c r="BD58" s="11"/>
      <c r="BE58" s="9"/>
      <c r="BF58" s="9"/>
      <c r="BG58" s="9"/>
      <c r="BH58" s="12"/>
      <c r="BI58" s="11"/>
      <c r="BJ58" s="15"/>
      <c r="BK58" s="9"/>
      <c r="BL58" s="9"/>
      <c r="BM58" s="10"/>
      <c r="BN58" s="11"/>
      <c r="BO58" s="9"/>
      <c r="BP58" s="10"/>
      <c r="BQ58" s="11"/>
      <c r="BR58" s="9"/>
      <c r="BS58" s="10"/>
      <c r="BT58" s="14"/>
      <c r="BU58" s="279"/>
      <c r="BV58" s="273">
        <f t="shared" si="23"/>
        <v>0</v>
      </c>
      <c r="BW58" s="273">
        <f t="shared" si="24"/>
        <v>0</v>
      </c>
      <c r="BX58" s="283" t="e">
        <f t="shared" si="25"/>
        <v>#DIV/0!</v>
      </c>
      <c r="BY58" s="283" t="e">
        <f t="shared" si="26"/>
        <v>#DIV/0!</v>
      </c>
      <c r="BZ58" s="11"/>
      <c r="CA58" s="9"/>
      <c r="CB58" s="9"/>
      <c r="CC58" s="12"/>
      <c r="CD58" s="15"/>
      <c r="CE58" s="15"/>
      <c r="CF58" s="9" t="e">
        <f t="shared" si="27"/>
        <v>#N/A</v>
      </c>
      <c r="CG58" s="9">
        <f t="shared" si="28"/>
        <v>0</v>
      </c>
      <c r="CH58" s="9" t="e">
        <f t="shared" si="34"/>
        <v>#N/A</v>
      </c>
      <c r="CI58" s="9"/>
      <c r="CJ58" s="296" t="e">
        <f t="shared" si="29"/>
        <v>#N/A</v>
      </c>
      <c r="CK58" s="11"/>
      <c r="CL58" s="15"/>
      <c r="CM58" s="9"/>
      <c r="CN58" s="10">
        <v>109</v>
      </c>
      <c r="CO58" s="10">
        <f t="shared" si="36"/>
        <v>0</v>
      </c>
      <c r="CP58" s="10">
        <f t="shared" si="37"/>
        <v>0</v>
      </c>
      <c r="CQ58" s="191" t="e">
        <f t="shared" si="38"/>
        <v>#DIV/0!</v>
      </c>
      <c r="CR58" s="16"/>
      <c r="CS58" s="16"/>
      <c r="CT58" s="16"/>
      <c r="CU58" s="14"/>
      <c r="CV58" s="14"/>
      <c r="CW58" s="14"/>
      <c r="CX58" s="11"/>
      <c r="CY58" s="10"/>
      <c r="CZ58" s="213" t="e">
        <f t="shared" si="13"/>
        <v>#DIV/0!</v>
      </c>
      <c r="DA58" s="213" t="e">
        <f t="shared" si="14"/>
        <v>#DIV/0!</v>
      </c>
      <c r="DB58" s="11"/>
      <c r="DC58" s="10"/>
      <c r="DD58" s="11"/>
      <c r="DE58" s="10"/>
      <c r="DF58" s="16"/>
      <c r="DG58" s="11"/>
      <c r="DH58" s="10"/>
      <c r="DI58" s="16"/>
      <c r="DJ58" s="11"/>
      <c r="DK58" s="9"/>
      <c r="DL58" s="213" t="e">
        <f t="shared" si="30"/>
        <v>#DIV/0!</v>
      </c>
      <c r="DM58" s="213" t="e">
        <f t="shared" si="15"/>
        <v>#DIV/0!</v>
      </c>
      <c r="DN58" s="304"/>
      <c r="DO58" s="213"/>
      <c r="DP58" s="11"/>
      <c r="DQ58" s="10"/>
      <c r="DR58" s="11"/>
      <c r="DS58" s="10"/>
      <c r="DT58" s="158"/>
      <c r="DU58" s="159"/>
      <c r="DV58" s="158"/>
      <c r="DW58" s="160"/>
      <c r="DX58" s="351">
        <f t="shared" si="31"/>
        <v>0</v>
      </c>
      <c r="DY58" s="352" t="e">
        <f t="shared" si="16"/>
        <v>#DIV/0!</v>
      </c>
      <c r="DZ58" s="241" t="e">
        <f t="shared" si="17"/>
        <v>#DIV/0!</v>
      </c>
      <c r="EA58" s="9"/>
      <c r="EB58" s="20" t="e">
        <f t="shared" si="18"/>
        <v>#DIV/0!</v>
      </c>
      <c r="EC58" s="353" t="e">
        <f t="shared" si="19"/>
        <v>#DIV/0!</v>
      </c>
      <c r="ED58" s="12"/>
      <c r="EE58" s="120"/>
    </row>
    <row r="59" spans="1:135" s="118" customFormat="1" ht="20.100000000000001" hidden="1" customHeight="1">
      <c r="A59" s="161">
        <v>42260</v>
      </c>
      <c r="B59" s="228">
        <v>0.45833333333333298</v>
      </c>
      <c r="C59" s="7">
        <v>2</v>
      </c>
      <c r="D59" s="1" t="s">
        <v>132</v>
      </c>
      <c r="E59" s="1" t="s">
        <v>134</v>
      </c>
      <c r="F59" s="1" t="s">
        <v>140</v>
      </c>
      <c r="G59" s="4"/>
      <c r="H59" s="3" t="s">
        <v>172</v>
      </c>
      <c r="I59" s="1">
        <v>16</v>
      </c>
      <c r="J59" s="1" t="s">
        <v>278</v>
      </c>
      <c r="K59" s="19">
        <v>16.8</v>
      </c>
      <c r="L59" s="1" t="s">
        <v>190</v>
      </c>
      <c r="M59" s="1">
        <v>84</v>
      </c>
      <c r="N59" s="1">
        <v>2700</v>
      </c>
      <c r="O59" s="297"/>
      <c r="P59" s="1">
        <v>1470</v>
      </c>
      <c r="Q59" s="22">
        <f t="shared" si="6"/>
        <v>1223.04</v>
      </c>
      <c r="R59" s="116">
        <f t="shared" si="20"/>
        <v>3.3462374399999999</v>
      </c>
      <c r="S59" s="17">
        <f t="shared" si="7"/>
        <v>3.17011968</v>
      </c>
      <c r="T59" s="3">
        <v>943</v>
      </c>
      <c r="U59" s="1">
        <v>1003</v>
      </c>
      <c r="V59" s="1">
        <v>0.95899999999999996</v>
      </c>
      <c r="W59" s="22">
        <f t="shared" si="21"/>
        <v>1409.73</v>
      </c>
      <c r="X59" s="1">
        <v>10.199999999999999</v>
      </c>
      <c r="Y59" s="1">
        <v>276</v>
      </c>
      <c r="Z59" s="1">
        <v>25</v>
      </c>
      <c r="AA59" s="1">
        <v>25</v>
      </c>
      <c r="AB59" s="4">
        <v>5.6</v>
      </c>
      <c r="AC59" s="7">
        <v>4</v>
      </c>
      <c r="AD59" s="199">
        <v>-24</v>
      </c>
      <c r="AE59" s="199">
        <v>-25</v>
      </c>
      <c r="AF59" s="199">
        <v>-23</v>
      </c>
      <c r="AG59" s="199"/>
      <c r="AH59" s="240">
        <f t="shared" si="32"/>
        <v>-72</v>
      </c>
      <c r="AI59" s="237">
        <f t="shared" si="33"/>
        <v>1</v>
      </c>
      <c r="AJ59" s="1">
        <v>100</v>
      </c>
      <c r="AK59" s="1">
        <v>100</v>
      </c>
      <c r="AL59" s="1">
        <v>100</v>
      </c>
      <c r="AM59" s="1">
        <v>100</v>
      </c>
      <c r="AN59" s="1">
        <v>3</v>
      </c>
      <c r="AO59" s="1">
        <v>20</v>
      </c>
      <c r="AP59" s="3">
        <v>1470</v>
      </c>
      <c r="AQ59" s="7">
        <v>1350</v>
      </c>
      <c r="AR59" s="22">
        <f t="shared" si="35"/>
        <v>120</v>
      </c>
      <c r="AS59" s="270">
        <f t="shared" si="22"/>
        <v>8.1632653061224483E-2</v>
      </c>
      <c r="AT59" s="1">
        <v>67</v>
      </c>
      <c r="AU59" s="1">
        <v>80</v>
      </c>
      <c r="AV59" s="7">
        <v>4.0999999999999996</v>
      </c>
      <c r="AW59" s="1">
        <v>640</v>
      </c>
      <c r="AX59" s="1">
        <v>700</v>
      </c>
      <c r="AY59" s="2">
        <v>48</v>
      </c>
      <c r="AZ59" s="3">
        <v>300</v>
      </c>
      <c r="BA59" s="2">
        <v>68</v>
      </c>
      <c r="BB59" s="3"/>
      <c r="BC59" s="4"/>
      <c r="BD59" s="3">
        <v>4438</v>
      </c>
      <c r="BE59" s="1">
        <v>35</v>
      </c>
      <c r="BF59" s="1">
        <v>35</v>
      </c>
      <c r="BG59" s="1">
        <v>1</v>
      </c>
      <c r="BH59" s="4">
        <v>97</v>
      </c>
      <c r="BI59" s="3">
        <v>350</v>
      </c>
      <c r="BJ59" s="7">
        <v>110</v>
      </c>
      <c r="BK59" s="1">
        <v>1670</v>
      </c>
      <c r="BL59" s="1">
        <v>137</v>
      </c>
      <c r="BM59" s="2">
        <v>132</v>
      </c>
      <c r="BN59" s="3">
        <v>370</v>
      </c>
      <c r="BO59" s="1">
        <v>1372</v>
      </c>
      <c r="BP59" s="2">
        <v>150</v>
      </c>
      <c r="BQ59" s="3">
        <v>360</v>
      </c>
      <c r="BR59" s="1">
        <v>1335</v>
      </c>
      <c r="BS59" s="2">
        <v>134</v>
      </c>
      <c r="BT59" s="6">
        <v>1350</v>
      </c>
      <c r="BU59" s="278">
        <v>316</v>
      </c>
      <c r="BV59" s="272">
        <f t="shared" si="23"/>
        <v>0.73</v>
      </c>
      <c r="BW59" s="272">
        <f t="shared" si="24"/>
        <v>0.44871794871794873</v>
      </c>
      <c r="BX59" s="282">
        <f t="shared" si="25"/>
        <v>0.61931694583423968</v>
      </c>
      <c r="BY59" s="282">
        <f t="shared" si="26"/>
        <v>0.38068305416576032</v>
      </c>
      <c r="BZ59" s="3">
        <v>3</v>
      </c>
      <c r="CA59" s="1">
        <v>3</v>
      </c>
      <c r="CB59" s="1">
        <v>30</v>
      </c>
      <c r="CC59" s="4">
        <v>1.8</v>
      </c>
      <c r="CD59" s="7" t="s">
        <v>163</v>
      </c>
      <c r="CE59" s="7">
        <v>71</v>
      </c>
      <c r="CF59" s="1">
        <f t="shared" si="27"/>
        <v>15.6</v>
      </c>
      <c r="CG59" s="1">
        <f t="shared" si="28"/>
        <v>4968.5999999999995</v>
      </c>
      <c r="CH59" s="1">
        <f t="shared" si="34"/>
        <v>9.8279999999999994</v>
      </c>
      <c r="CI59" s="1">
        <v>63</v>
      </c>
      <c r="CJ59" s="189">
        <f t="shared" si="29"/>
        <v>1.9780219780219781</v>
      </c>
      <c r="CK59" s="3" t="s">
        <v>165</v>
      </c>
      <c r="CL59" s="7">
        <v>42</v>
      </c>
      <c r="CM59" s="1">
        <v>50</v>
      </c>
      <c r="CN59" s="2">
        <v>109</v>
      </c>
      <c r="CO59" s="2">
        <f t="shared" si="36"/>
        <v>4968.5999999999995</v>
      </c>
      <c r="CP59" s="2">
        <f t="shared" si="37"/>
        <v>54.5</v>
      </c>
      <c r="CQ59" s="190">
        <f t="shared" si="38"/>
        <v>10.968884595258222</v>
      </c>
      <c r="CR59" s="8">
        <v>38</v>
      </c>
      <c r="CS59" s="8">
        <v>2.2000000000000002</v>
      </c>
      <c r="CT59" s="8">
        <v>200</v>
      </c>
      <c r="CU59" s="6">
        <v>23</v>
      </c>
      <c r="CV59" s="6">
        <v>52</v>
      </c>
      <c r="CW59" s="6">
        <v>10</v>
      </c>
      <c r="CX59" s="3" t="s">
        <v>275</v>
      </c>
      <c r="CY59" s="2">
        <v>200</v>
      </c>
      <c r="CZ59" s="212">
        <f t="shared" si="13"/>
        <v>59.768621798696991</v>
      </c>
      <c r="DA59" s="212">
        <f t="shared" si="14"/>
        <v>63.089100787513487</v>
      </c>
      <c r="DB59" s="3"/>
      <c r="DC59" s="2"/>
      <c r="DD59" s="3" t="s">
        <v>168</v>
      </c>
      <c r="DE59" s="2">
        <v>16.5</v>
      </c>
      <c r="DF59" s="8">
        <v>30</v>
      </c>
      <c r="DG59" s="3" t="s">
        <v>184</v>
      </c>
      <c r="DH59" s="2">
        <v>5.3</v>
      </c>
      <c r="DI59" s="8">
        <v>20</v>
      </c>
      <c r="DJ59" s="3"/>
      <c r="DK59" s="1"/>
      <c r="DL59" s="212">
        <f t="shared" si="30"/>
        <v>0</v>
      </c>
      <c r="DM59" s="212">
        <f t="shared" si="15"/>
        <v>0</v>
      </c>
      <c r="DN59" s="303"/>
      <c r="DO59" s="212"/>
      <c r="DP59" s="3"/>
      <c r="DQ59" s="2"/>
      <c r="DR59" s="3"/>
      <c r="DS59" s="2"/>
      <c r="DT59" s="155"/>
      <c r="DU59" s="156"/>
      <c r="DV59" s="155"/>
      <c r="DW59" s="157"/>
      <c r="DX59" s="348">
        <f t="shared" si="31"/>
        <v>284</v>
      </c>
      <c r="DY59" s="349">
        <f t="shared" si="16"/>
        <v>84.871442954149728</v>
      </c>
      <c r="DZ59" s="240">
        <f t="shared" si="17"/>
        <v>89.586523118269156</v>
      </c>
      <c r="EA59" s="1">
        <v>3.7</v>
      </c>
      <c r="EB59" s="19">
        <f t="shared" si="18"/>
        <v>1.1057195032758944</v>
      </c>
      <c r="EC59" s="350">
        <f t="shared" si="19"/>
        <v>1.1671483645689995</v>
      </c>
      <c r="ED59" s="4">
        <v>368</v>
      </c>
      <c r="EE59" s="117"/>
    </row>
    <row r="60" spans="1:135" s="118" customFormat="1" ht="20.100000000000001" hidden="1" customHeight="1">
      <c r="A60" s="161">
        <v>42260</v>
      </c>
      <c r="B60" s="228">
        <v>0.75043981481481481</v>
      </c>
      <c r="C60" s="7">
        <v>2</v>
      </c>
      <c r="D60" s="1" t="s">
        <v>132</v>
      </c>
      <c r="E60" s="1" t="s">
        <v>134</v>
      </c>
      <c r="F60" s="1" t="s">
        <v>140</v>
      </c>
      <c r="G60" s="4"/>
      <c r="H60" s="3" t="s">
        <v>172</v>
      </c>
      <c r="I60" s="1">
        <v>16</v>
      </c>
      <c r="J60" s="1" t="s">
        <v>278</v>
      </c>
      <c r="K60" s="19">
        <v>16.100000000000001</v>
      </c>
      <c r="L60" s="1" t="s">
        <v>190</v>
      </c>
      <c r="M60" s="1">
        <v>84</v>
      </c>
      <c r="N60" s="1">
        <v>2700</v>
      </c>
      <c r="O60" s="297"/>
      <c r="P60" s="1">
        <v>1560</v>
      </c>
      <c r="Q60" s="22">
        <f t="shared" si="6"/>
        <v>1308.8400000000001</v>
      </c>
      <c r="R60" s="116">
        <f t="shared" si="20"/>
        <v>3.5809862400000005</v>
      </c>
      <c r="S60" s="17">
        <f t="shared" si="7"/>
        <v>3.3925132800000006</v>
      </c>
      <c r="T60" s="3">
        <v>1001</v>
      </c>
      <c r="U60" s="1">
        <v>1003</v>
      </c>
      <c r="V60" s="1">
        <v>0.95799999999999996</v>
      </c>
      <c r="W60" s="22">
        <f t="shared" si="21"/>
        <v>1494.48</v>
      </c>
      <c r="X60" s="1">
        <v>10.4</v>
      </c>
      <c r="Y60" s="1">
        <v>310</v>
      </c>
      <c r="Z60" s="1">
        <v>25</v>
      </c>
      <c r="AA60" s="1">
        <v>25</v>
      </c>
      <c r="AB60" s="4">
        <v>5.6</v>
      </c>
      <c r="AC60" s="7">
        <v>4</v>
      </c>
      <c r="AD60" s="199">
        <v>-24</v>
      </c>
      <c r="AE60" s="199">
        <v>-25</v>
      </c>
      <c r="AF60" s="199">
        <v>-23</v>
      </c>
      <c r="AG60" s="199"/>
      <c r="AH60" s="240">
        <f t="shared" si="32"/>
        <v>-72</v>
      </c>
      <c r="AI60" s="237">
        <f t="shared" si="33"/>
        <v>0</v>
      </c>
      <c r="AJ60" s="1">
        <v>100</v>
      </c>
      <c r="AK60" s="1">
        <v>100</v>
      </c>
      <c r="AL60" s="1">
        <v>100</v>
      </c>
      <c r="AM60" s="1">
        <v>100</v>
      </c>
      <c r="AN60" s="1">
        <v>3</v>
      </c>
      <c r="AO60" s="1">
        <v>20</v>
      </c>
      <c r="AP60" s="3">
        <v>1672</v>
      </c>
      <c r="AQ60" s="7">
        <v>1477</v>
      </c>
      <c r="AR60" s="22">
        <f t="shared" si="35"/>
        <v>195</v>
      </c>
      <c r="AS60" s="270">
        <f t="shared" si="22"/>
        <v>0.1166267942583732</v>
      </c>
      <c r="AT60" s="1">
        <v>70</v>
      </c>
      <c r="AU60" s="1">
        <v>80</v>
      </c>
      <c r="AV60" s="7">
        <v>4.0999999999999996</v>
      </c>
      <c r="AW60" s="1">
        <v>730</v>
      </c>
      <c r="AX60" s="1">
        <v>730</v>
      </c>
      <c r="AY60" s="2">
        <v>50</v>
      </c>
      <c r="AZ60" s="3">
        <v>320</v>
      </c>
      <c r="BA60" s="2">
        <v>68</v>
      </c>
      <c r="BB60" s="3"/>
      <c r="BC60" s="4"/>
      <c r="BD60" s="3">
        <v>4471</v>
      </c>
      <c r="BE60" s="1">
        <v>40</v>
      </c>
      <c r="BF60" s="1">
        <v>40</v>
      </c>
      <c r="BG60" s="1">
        <v>2</v>
      </c>
      <c r="BH60" s="4">
        <v>97</v>
      </c>
      <c r="BI60" s="3">
        <v>430</v>
      </c>
      <c r="BJ60" s="7">
        <v>110</v>
      </c>
      <c r="BK60" s="1">
        <v>1650</v>
      </c>
      <c r="BL60" s="1">
        <v>144</v>
      </c>
      <c r="BM60" s="2">
        <v>115</v>
      </c>
      <c r="BN60" s="3">
        <v>400</v>
      </c>
      <c r="BO60" s="1">
        <v>1508</v>
      </c>
      <c r="BP60" s="2">
        <v>180</v>
      </c>
      <c r="BQ60" s="3">
        <v>390</v>
      </c>
      <c r="BR60" s="1">
        <v>1456</v>
      </c>
      <c r="BS60" s="2">
        <v>154</v>
      </c>
      <c r="BT60" s="6">
        <v>1350</v>
      </c>
      <c r="BU60" s="278">
        <v>388</v>
      </c>
      <c r="BV60" s="272">
        <f t="shared" si="23"/>
        <v>0.79</v>
      </c>
      <c r="BW60" s="272">
        <f t="shared" si="24"/>
        <v>0.55128205128205132</v>
      </c>
      <c r="BX60" s="282">
        <f t="shared" si="25"/>
        <v>0.58898872108583444</v>
      </c>
      <c r="BY60" s="282">
        <f t="shared" si="26"/>
        <v>0.41101127891416556</v>
      </c>
      <c r="BZ60" s="3">
        <v>3</v>
      </c>
      <c r="CA60" s="1">
        <v>3</v>
      </c>
      <c r="CB60" s="1">
        <v>30</v>
      </c>
      <c r="CC60" s="4">
        <v>1.8</v>
      </c>
      <c r="CD60" s="7" t="s">
        <v>163</v>
      </c>
      <c r="CE60" s="7">
        <v>74</v>
      </c>
      <c r="CF60" s="1">
        <f t="shared" si="27"/>
        <v>15.6</v>
      </c>
      <c r="CG60" s="1">
        <f t="shared" si="28"/>
        <v>5272.8</v>
      </c>
      <c r="CH60" s="1">
        <f t="shared" si="34"/>
        <v>9.516</v>
      </c>
      <c r="CI60" s="1">
        <v>61</v>
      </c>
      <c r="CJ60" s="189">
        <f t="shared" si="29"/>
        <v>1.804733727810651</v>
      </c>
      <c r="CK60" s="3" t="s">
        <v>165</v>
      </c>
      <c r="CL60" s="7">
        <v>48</v>
      </c>
      <c r="CM60" s="1">
        <v>57</v>
      </c>
      <c r="CN60" s="2">
        <v>109</v>
      </c>
      <c r="CO60" s="2">
        <f t="shared" si="36"/>
        <v>5272.8</v>
      </c>
      <c r="CP60" s="2">
        <f t="shared" si="37"/>
        <v>62.13</v>
      </c>
      <c r="CQ60" s="190">
        <f t="shared" si="38"/>
        <v>11.783113336367773</v>
      </c>
      <c r="CR60" s="8">
        <v>40</v>
      </c>
      <c r="CS60" s="8">
        <v>2.2000000000000002</v>
      </c>
      <c r="CT60" s="8">
        <v>200</v>
      </c>
      <c r="CU60" s="6">
        <v>24</v>
      </c>
      <c r="CV60" s="6">
        <v>50</v>
      </c>
      <c r="CW60" s="6">
        <v>10</v>
      </c>
      <c r="CX60" s="3" t="s">
        <v>275</v>
      </c>
      <c r="CY60" s="2">
        <v>200</v>
      </c>
      <c r="CZ60" s="212">
        <f t="shared" si="13"/>
        <v>55.850535745147113</v>
      </c>
      <c r="DA60" s="212">
        <f t="shared" si="14"/>
        <v>58.953343286544175</v>
      </c>
      <c r="DB60" s="3"/>
      <c r="DC60" s="2"/>
      <c r="DD60" s="3" t="s">
        <v>168</v>
      </c>
      <c r="DE60" s="2">
        <v>16.5</v>
      </c>
      <c r="DF60" s="8">
        <v>30</v>
      </c>
      <c r="DG60" s="3" t="s">
        <v>184</v>
      </c>
      <c r="DH60" s="2">
        <v>5.3</v>
      </c>
      <c r="DI60" s="8">
        <v>20</v>
      </c>
      <c r="DJ60" s="3"/>
      <c r="DK60" s="1"/>
      <c r="DL60" s="212">
        <f t="shared" si="30"/>
        <v>0</v>
      </c>
      <c r="DM60" s="212">
        <f t="shared" si="15"/>
        <v>0</v>
      </c>
      <c r="DN60" s="303"/>
      <c r="DO60" s="212"/>
      <c r="DP60" s="3"/>
      <c r="DQ60" s="2"/>
      <c r="DR60" s="3"/>
      <c r="DS60" s="2"/>
      <c r="DT60" s="155"/>
      <c r="DU60" s="156"/>
      <c r="DV60" s="155"/>
      <c r="DW60" s="157"/>
      <c r="DX60" s="348">
        <f t="shared" si="31"/>
        <v>334</v>
      </c>
      <c r="DY60" s="349">
        <f t="shared" si="16"/>
        <v>93.270394694395691</v>
      </c>
      <c r="DZ60" s="240">
        <f t="shared" si="17"/>
        <v>98.452083288528769</v>
      </c>
      <c r="EA60" s="1">
        <v>4</v>
      </c>
      <c r="EB60" s="19">
        <f t="shared" si="18"/>
        <v>1.1170107149029422</v>
      </c>
      <c r="EC60" s="350">
        <f t="shared" si="19"/>
        <v>1.1790668657308836</v>
      </c>
      <c r="ED60" s="4">
        <v>371</v>
      </c>
      <c r="EE60" s="117"/>
    </row>
    <row r="61" spans="1:135" s="121" customFormat="1" ht="20.100000000000001" hidden="1" customHeight="1">
      <c r="A61" s="162">
        <v>42260</v>
      </c>
      <c r="B61" s="229"/>
      <c r="C61" s="15">
        <v>1</v>
      </c>
      <c r="D61" s="9"/>
      <c r="E61" s="9"/>
      <c r="F61" s="9"/>
      <c r="G61" s="12"/>
      <c r="H61" s="11"/>
      <c r="I61" s="9"/>
      <c r="J61" s="9"/>
      <c r="K61" s="20"/>
      <c r="L61" s="9"/>
      <c r="M61" s="9"/>
      <c r="N61" s="9"/>
      <c r="O61" s="298"/>
      <c r="P61" s="9"/>
      <c r="Q61" s="24">
        <f t="shared" si="6"/>
        <v>0</v>
      </c>
      <c r="R61" s="119">
        <f t="shared" si="20"/>
        <v>0</v>
      </c>
      <c r="S61" s="18">
        <f t="shared" si="7"/>
        <v>0</v>
      </c>
      <c r="T61" s="11"/>
      <c r="U61" s="9"/>
      <c r="V61" s="9"/>
      <c r="W61" s="24">
        <f t="shared" si="21"/>
        <v>0</v>
      </c>
      <c r="X61" s="9"/>
      <c r="Y61" s="9"/>
      <c r="Z61" s="9"/>
      <c r="AA61" s="9"/>
      <c r="AB61" s="12"/>
      <c r="AC61" s="15"/>
      <c r="AD61" s="200"/>
      <c r="AE61" s="200"/>
      <c r="AF61" s="200"/>
      <c r="AG61" s="200"/>
      <c r="AH61" s="241">
        <f t="shared" si="32"/>
        <v>0</v>
      </c>
      <c r="AI61" s="239" t="e">
        <f t="shared" si="33"/>
        <v>#DIV/0!</v>
      </c>
      <c r="AJ61" s="9"/>
      <c r="AK61" s="9"/>
      <c r="AL61" s="9"/>
      <c r="AM61" s="9"/>
      <c r="AN61" s="9"/>
      <c r="AO61" s="9"/>
      <c r="AP61" s="11"/>
      <c r="AQ61" s="15"/>
      <c r="AR61" s="24">
        <f t="shared" si="35"/>
        <v>0</v>
      </c>
      <c r="AS61" s="271" t="e">
        <f t="shared" si="22"/>
        <v>#DIV/0!</v>
      </c>
      <c r="AT61" s="9"/>
      <c r="AU61" s="9"/>
      <c r="AV61" s="15"/>
      <c r="AW61" s="9"/>
      <c r="AX61" s="9"/>
      <c r="AY61" s="10"/>
      <c r="AZ61" s="11"/>
      <c r="BA61" s="10"/>
      <c r="BB61" s="11"/>
      <c r="BC61" s="12"/>
      <c r="BD61" s="11"/>
      <c r="BE61" s="9"/>
      <c r="BF61" s="9"/>
      <c r="BG61" s="9"/>
      <c r="BH61" s="12"/>
      <c r="BI61" s="11"/>
      <c r="BJ61" s="15"/>
      <c r="BK61" s="9"/>
      <c r="BL61" s="9"/>
      <c r="BM61" s="10"/>
      <c r="BN61" s="11"/>
      <c r="BO61" s="9"/>
      <c r="BP61" s="10"/>
      <c r="BQ61" s="11"/>
      <c r="BR61" s="9"/>
      <c r="BS61" s="10"/>
      <c r="BT61" s="14"/>
      <c r="BU61" s="279"/>
      <c r="BV61" s="273">
        <f t="shared" si="23"/>
        <v>0</v>
      </c>
      <c r="BW61" s="273">
        <f t="shared" si="24"/>
        <v>0</v>
      </c>
      <c r="BX61" s="283" t="e">
        <f t="shared" si="25"/>
        <v>#DIV/0!</v>
      </c>
      <c r="BY61" s="283" t="e">
        <f t="shared" si="26"/>
        <v>#DIV/0!</v>
      </c>
      <c r="BZ61" s="11"/>
      <c r="CA61" s="9"/>
      <c r="CB61" s="9"/>
      <c r="CC61" s="12"/>
      <c r="CD61" s="15"/>
      <c r="CE61" s="15"/>
      <c r="CF61" s="9" t="e">
        <f t="shared" si="27"/>
        <v>#N/A</v>
      </c>
      <c r="CG61" s="9">
        <f t="shared" si="28"/>
        <v>0</v>
      </c>
      <c r="CH61" s="9" t="e">
        <f t="shared" si="34"/>
        <v>#N/A</v>
      </c>
      <c r="CI61" s="9"/>
      <c r="CJ61" s="296" t="e">
        <f t="shared" si="29"/>
        <v>#N/A</v>
      </c>
      <c r="CK61" s="11"/>
      <c r="CL61" s="15"/>
      <c r="CM61" s="9"/>
      <c r="CN61" s="10">
        <v>109</v>
      </c>
      <c r="CO61" s="10">
        <f t="shared" si="36"/>
        <v>0</v>
      </c>
      <c r="CP61" s="10">
        <f t="shared" si="37"/>
        <v>0</v>
      </c>
      <c r="CQ61" s="191" t="e">
        <f t="shared" si="38"/>
        <v>#DIV/0!</v>
      </c>
      <c r="CR61" s="16"/>
      <c r="CS61" s="16"/>
      <c r="CT61" s="16"/>
      <c r="CU61" s="14"/>
      <c r="CV61" s="14"/>
      <c r="CW61" s="14"/>
      <c r="CX61" s="11"/>
      <c r="CY61" s="10"/>
      <c r="CZ61" s="213" t="e">
        <f t="shared" si="13"/>
        <v>#DIV/0!</v>
      </c>
      <c r="DA61" s="213" t="e">
        <f t="shared" si="14"/>
        <v>#DIV/0!</v>
      </c>
      <c r="DB61" s="11"/>
      <c r="DC61" s="10"/>
      <c r="DD61" s="11"/>
      <c r="DE61" s="10"/>
      <c r="DF61" s="16"/>
      <c r="DG61" s="11"/>
      <c r="DH61" s="10"/>
      <c r="DI61" s="16"/>
      <c r="DJ61" s="11"/>
      <c r="DK61" s="9"/>
      <c r="DL61" s="213" t="e">
        <f t="shared" si="30"/>
        <v>#DIV/0!</v>
      </c>
      <c r="DM61" s="213" t="e">
        <f t="shared" si="15"/>
        <v>#DIV/0!</v>
      </c>
      <c r="DN61" s="304"/>
      <c r="DO61" s="213"/>
      <c r="DP61" s="11"/>
      <c r="DQ61" s="10"/>
      <c r="DR61" s="11"/>
      <c r="DS61" s="10"/>
      <c r="DT61" s="158"/>
      <c r="DU61" s="159"/>
      <c r="DV61" s="158"/>
      <c r="DW61" s="160"/>
      <c r="DX61" s="351">
        <f t="shared" si="31"/>
        <v>0</v>
      </c>
      <c r="DY61" s="352" t="e">
        <f t="shared" si="16"/>
        <v>#DIV/0!</v>
      </c>
      <c r="DZ61" s="241" t="e">
        <f t="shared" si="17"/>
        <v>#DIV/0!</v>
      </c>
      <c r="EA61" s="9"/>
      <c r="EB61" s="20" t="e">
        <f t="shared" si="18"/>
        <v>#DIV/0!</v>
      </c>
      <c r="EC61" s="353" t="e">
        <f t="shared" si="19"/>
        <v>#DIV/0!</v>
      </c>
      <c r="ED61" s="12"/>
      <c r="EE61" s="120"/>
    </row>
    <row r="62" spans="1:135" s="121" customFormat="1" ht="18.75" hidden="1" customHeight="1">
      <c r="A62" s="162">
        <v>42260</v>
      </c>
      <c r="B62" s="229"/>
      <c r="C62" s="15">
        <v>1</v>
      </c>
      <c r="D62" s="9"/>
      <c r="E62" s="9"/>
      <c r="F62" s="9"/>
      <c r="G62" s="12"/>
      <c r="H62" s="11"/>
      <c r="I62" s="9"/>
      <c r="J62" s="9"/>
      <c r="K62" s="20"/>
      <c r="L62" s="9"/>
      <c r="M62" s="9"/>
      <c r="N62" s="9"/>
      <c r="O62" s="298"/>
      <c r="P62" s="9"/>
      <c r="Q62" s="24">
        <f t="shared" si="6"/>
        <v>0</v>
      </c>
      <c r="R62" s="119">
        <f t="shared" si="20"/>
        <v>0</v>
      </c>
      <c r="S62" s="18">
        <f t="shared" si="7"/>
        <v>0</v>
      </c>
      <c r="T62" s="11"/>
      <c r="U62" s="9"/>
      <c r="V62" s="9"/>
      <c r="W62" s="24">
        <f t="shared" si="21"/>
        <v>0</v>
      </c>
      <c r="X62" s="9"/>
      <c r="Y62" s="9"/>
      <c r="Z62" s="9"/>
      <c r="AA62" s="9"/>
      <c r="AB62" s="12"/>
      <c r="AC62" s="15"/>
      <c r="AD62" s="200"/>
      <c r="AE62" s="200"/>
      <c r="AF62" s="200"/>
      <c r="AG62" s="200"/>
      <c r="AH62" s="241">
        <f t="shared" si="32"/>
        <v>0</v>
      </c>
      <c r="AI62" s="239" t="e">
        <f t="shared" si="33"/>
        <v>#DIV/0!</v>
      </c>
      <c r="AJ62" s="9"/>
      <c r="AK62" s="9"/>
      <c r="AL62" s="9"/>
      <c r="AM62" s="9"/>
      <c r="AN62" s="9"/>
      <c r="AO62" s="9"/>
      <c r="AP62" s="11"/>
      <c r="AQ62" s="15"/>
      <c r="AR62" s="24">
        <f t="shared" si="35"/>
        <v>0</v>
      </c>
      <c r="AS62" s="271" t="e">
        <f t="shared" si="22"/>
        <v>#DIV/0!</v>
      </c>
      <c r="AT62" s="9"/>
      <c r="AU62" s="9"/>
      <c r="AV62" s="15"/>
      <c r="AW62" s="9"/>
      <c r="AX62" s="9"/>
      <c r="AY62" s="10"/>
      <c r="AZ62" s="11"/>
      <c r="BA62" s="10"/>
      <c r="BB62" s="11"/>
      <c r="BC62" s="12"/>
      <c r="BD62" s="11"/>
      <c r="BE62" s="9"/>
      <c r="BF62" s="9"/>
      <c r="BG62" s="9"/>
      <c r="BH62" s="12"/>
      <c r="BI62" s="11"/>
      <c r="BJ62" s="15"/>
      <c r="BK62" s="9"/>
      <c r="BL62" s="9"/>
      <c r="BM62" s="10"/>
      <c r="BN62" s="11"/>
      <c r="BO62" s="9"/>
      <c r="BP62" s="10"/>
      <c r="BQ62" s="11"/>
      <c r="BR62" s="9"/>
      <c r="BS62" s="10"/>
      <c r="BT62" s="14"/>
      <c r="BU62" s="279"/>
      <c r="BV62" s="273">
        <f t="shared" si="23"/>
        <v>0</v>
      </c>
      <c r="BW62" s="273">
        <f t="shared" si="24"/>
        <v>0</v>
      </c>
      <c r="BX62" s="283" t="e">
        <f t="shared" si="25"/>
        <v>#DIV/0!</v>
      </c>
      <c r="BY62" s="283" t="e">
        <f t="shared" si="26"/>
        <v>#DIV/0!</v>
      </c>
      <c r="BZ62" s="11"/>
      <c r="CA62" s="9"/>
      <c r="CB62" s="9"/>
      <c r="CC62" s="12"/>
      <c r="CD62" s="15"/>
      <c r="CE62" s="15"/>
      <c r="CF62" s="9" t="e">
        <f t="shared" si="27"/>
        <v>#N/A</v>
      </c>
      <c r="CG62" s="9">
        <f t="shared" si="28"/>
        <v>0</v>
      </c>
      <c r="CH62" s="9" t="e">
        <f t="shared" si="34"/>
        <v>#N/A</v>
      </c>
      <c r="CI62" s="9"/>
      <c r="CJ62" s="296" t="e">
        <f t="shared" si="29"/>
        <v>#N/A</v>
      </c>
      <c r="CK62" s="11"/>
      <c r="CL62" s="15"/>
      <c r="CM62" s="9"/>
      <c r="CN62" s="10">
        <v>109</v>
      </c>
      <c r="CO62" s="10">
        <f t="shared" si="36"/>
        <v>0</v>
      </c>
      <c r="CP62" s="10">
        <f t="shared" si="37"/>
        <v>0</v>
      </c>
      <c r="CQ62" s="191" t="e">
        <f t="shared" si="38"/>
        <v>#DIV/0!</v>
      </c>
      <c r="CR62" s="16"/>
      <c r="CS62" s="16"/>
      <c r="CT62" s="16"/>
      <c r="CU62" s="14"/>
      <c r="CV62" s="14"/>
      <c r="CW62" s="14"/>
      <c r="CX62" s="11"/>
      <c r="CY62" s="10"/>
      <c r="CZ62" s="213" t="e">
        <f t="shared" si="13"/>
        <v>#DIV/0!</v>
      </c>
      <c r="DA62" s="213" t="e">
        <f t="shared" si="14"/>
        <v>#DIV/0!</v>
      </c>
      <c r="DB62" s="11"/>
      <c r="DC62" s="10"/>
      <c r="DD62" s="11"/>
      <c r="DE62" s="10"/>
      <c r="DF62" s="16"/>
      <c r="DG62" s="11"/>
      <c r="DH62" s="10"/>
      <c r="DI62" s="16"/>
      <c r="DJ62" s="11"/>
      <c r="DK62" s="9"/>
      <c r="DL62" s="213" t="e">
        <f t="shared" si="30"/>
        <v>#DIV/0!</v>
      </c>
      <c r="DM62" s="213" t="e">
        <f t="shared" si="15"/>
        <v>#DIV/0!</v>
      </c>
      <c r="DN62" s="304"/>
      <c r="DO62" s="213"/>
      <c r="DP62" s="11"/>
      <c r="DQ62" s="10"/>
      <c r="DR62" s="11"/>
      <c r="DS62" s="10"/>
      <c r="DT62" s="158"/>
      <c r="DU62" s="159"/>
      <c r="DV62" s="158"/>
      <c r="DW62" s="160"/>
      <c r="DX62" s="351">
        <f t="shared" si="31"/>
        <v>0</v>
      </c>
      <c r="DY62" s="352" t="e">
        <f t="shared" si="16"/>
        <v>#DIV/0!</v>
      </c>
      <c r="DZ62" s="241" t="e">
        <f t="shared" si="17"/>
        <v>#DIV/0!</v>
      </c>
      <c r="EA62" s="9"/>
      <c r="EB62" s="20" t="e">
        <f t="shared" si="18"/>
        <v>#DIV/0!</v>
      </c>
      <c r="EC62" s="353" t="e">
        <f t="shared" si="19"/>
        <v>#DIV/0!</v>
      </c>
      <c r="ED62" s="12"/>
      <c r="EE62" s="120"/>
    </row>
    <row r="63" spans="1:135" s="118" customFormat="1" ht="20.100000000000001" hidden="1" customHeight="1">
      <c r="A63" s="161">
        <v>42261</v>
      </c>
      <c r="B63" s="228"/>
      <c r="C63" s="7"/>
      <c r="D63" s="1"/>
      <c r="E63" s="1"/>
      <c r="F63" s="1"/>
      <c r="G63" s="4"/>
      <c r="H63" s="3"/>
      <c r="I63" s="1"/>
      <c r="J63" s="1"/>
      <c r="K63" s="19"/>
      <c r="L63" s="1"/>
      <c r="M63" s="1"/>
      <c r="N63" s="1"/>
      <c r="O63" s="297"/>
      <c r="P63" s="1"/>
      <c r="Q63" s="22">
        <f t="shared" si="6"/>
        <v>0</v>
      </c>
      <c r="R63" s="116">
        <f t="shared" si="20"/>
        <v>0</v>
      </c>
      <c r="S63" s="17">
        <f t="shared" si="7"/>
        <v>0</v>
      </c>
      <c r="T63" s="3"/>
      <c r="U63" s="1"/>
      <c r="V63" s="1"/>
      <c r="W63" s="22">
        <f t="shared" si="21"/>
        <v>0</v>
      </c>
      <c r="X63" s="1"/>
      <c r="Y63" s="1"/>
      <c r="Z63" s="1"/>
      <c r="AA63" s="1"/>
      <c r="AB63" s="4"/>
      <c r="AC63" s="7"/>
      <c r="AD63" s="199"/>
      <c r="AE63" s="199"/>
      <c r="AF63" s="199"/>
      <c r="AG63" s="199"/>
      <c r="AH63" s="240">
        <f t="shared" si="32"/>
        <v>0</v>
      </c>
      <c r="AI63" s="237" t="e">
        <f t="shared" si="33"/>
        <v>#DIV/0!</v>
      </c>
      <c r="AJ63" s="1"/>
      <c r="AK63" s="1"/>
      <c r="AL63" s="1"/>
      <c r="AM63" s="1"/>
      <c r="AN63" s="1"/>
      <c r="AO63" s="1"/>
      <c r="AP63" s="3"/>
      <c r="AQ63" s="7"/>
      <c r="AR63" s="22">
        <f t="shared" si="35"/>
        <v>0</v>
      </c>
      <c r="AS63" s="270" t="e">
        <f t="shared" si="22"/>
        <v>#DIV/0!</v>
      </c>
      <c r="AT63" s="1"/>
      <c r="AU63" s="1"/>
      <c r="AV63" s="7"/>
      <c r="AW63" s="1"/>
      <c r="AX63" s="1"/>
      <c r="AY63" s="2"/>
      <c r="AZ63" s="3"/>
      <c r="BA63" s="2"/>
      <c r="BB63" s="3"/>
      <c r="BC63" s="4"/>
      <c r="BD63" s="3"/>
      <c r="BE63" s="1"/>
      <c r="BF63" s="1"/>
      <c r="BG63" s="1"/>
      <c r="BH63" s="4"/>
      <c r="BI63" s="3"/>
      <c r="BJ63" s="7"/>
      <c r="BK63" s="1"/>
      <c r="BL63" s="1"/>
      <c r="BM63" s="2"/>
      <c r="BN63" s="3"/>
      <c r="BO63" s="1"/>
      <c r="BP63" s="2"/>
      <c r="BQ63" s="3"/>
      <c r="BR63" s="1"/>
      <c r="BS63" s="2"/>
      <c r="BT63" s="6"/>
      <c r="BU63" s="278"/>
      <c r="BV63" s="272">
        <f t="shared" si="23"/>
        <v>0</v>
      </c>
      <c r="BW63" s="272">
        <f t="shared" si="24"/>
        <v>0</v>
      </c>
      <c r="BX63" s="282" t="e">
        <f t="shared" si="25"/>
        <v>#DIV/0!</v>
      </c>
      <c r="BY63" s="282" t="e">
        <f t="shared" si="26"/>
        <v>#DIV/0!</v>
      </c>
      <c r="BZ63" s="3"/>
      <c r="CA63" s="1"/>
      <c r="CB63" s="1"/>
      <c r="CC63" s="4"/>
      <c r="CD63" s="7"/>
      <c r="CE63" s="7"/>
      <c r="CF63" s="1" t="e">
        <f t="shared" si="27"/>
        <v>#N/A</v>
      </c>
      <c r="CG63" s="1">
        <f t="shared" si="28"/>
        <v>0</v>
      </c>
      <c r="CH63" s="1" t="e">
        <f t="shared" si="34"/>
        <v>#N/A</v>
      </c>
      <c r="CI63" s="1"/>
      <c r="CJ63" s="189" t="e">
        <f t="shared" si="29"/>
        <v>#N/A</v>
      </c>
      <c r="CK63" s="3"/>
      <c r="CL63" s="7"/>
      <c r="CM63" s="1"/>
      <c r="CN63" s="2">
        <v>109</v>
      </c>
      <c r="CO63" s="2">
        <f t="shared" si="36"/>
        <v>0</v>
      </c>
      <c r="CP63" s="2">
        <f t="shared" si="37"/>
        <v>0</v>
      </c>
      <c r="CQ63" s="190" t="e">
        <f t="shared" si="38"/>
        <v>#DIV/0!</v>
      </c>
      <c r="CR63" s="8"/>
      <c r="CS63" s="8"/>
      <c r="CT63" s="8"/>
      <c r="CU63" s="6"/>
      <c r="CV63" s="6"/>
      <c r="CW63" s="6"/>
      <c r="CX63" s="3"/>
      <c r="CY63" s="2"/>
      <c r="CZ63" s="212" t="e">
        <f t="shared" si="13"/>
        <v>#DIV/0!</v>
      </c>
      <c r="DA63" s="212" t="e">
        <f t="shared" si="14"/>
        <v>#DIV/0!</v>
      </c>
      <c r="DB63" s="3"/>
      <c r="DC63" s="2"/>
      <c r="DD63" s="3"/>
      <c r="DE63" s="2"/>
      <c r="DF63" s="8"/>
      <c r="DG63" s="3"/>
      <c r="DH63" s="2"/>
      <c r="DI63" s="8"/>
      <c r="DJ63" s="3"/>
      <c r="DK63" s="1"/>
      <c r="DL63" s="212" t="e">
        <f t="shared" si="30"/>
        <v>#DIV/0!</v>
      </c>
      <c r="DM63" s="212" t="e">
        <f t="shared" si="15"/>
        <v>#DIV/0!</v>
      </c>
      <c r="DN63" s="303"/>
      <c r="DO63" s="212"/>
      <c r="DP63" s="3"/>
      <c r="DQ63" s="2"/>
      <c r="DR63" s="3"/>
      <c r="DS63" s="2"/>
      <c r="DT63" s="155"/>
      <c r="DU63" s="156"/>
      <c r="DV63" s="155"/>
      <c r="DW63" s="157"/>
      <c r="DX63" s="348">
        <f t="shared" si="31"/>
        <v>0</v>
      </c>
      <c r="DY63" s="349" t="e">
        <f t="shared" si="16"/>
        <v>#DIV/0!</v>
      </c>
      <c r="DZ63" s="240" t="e">
        <f t="shared" si="17"/>
        <v>#DIV/0!</v>
      </c>
      <c r="EA63" s="1"/>
      <c r="EB63" s="19" t="e">
        <f t="shared" si="18"/>
        <v>#DIV/0!</v>
      </c>
      <c r="EC63" s="350" t="e">
        <f t="shared" si="19"/>
        <v>#DIV/0!</v>
      </c>
      <c r="ED63" s="4"/>
      <c r="EE63" s="117"/>
    </row>
    <row r="64" spans="1:135" s="118" customFormat="1" ht="20.100000000000001" hidden="1" customHeight="1">
      <c r="A64" s="161">
        <v>42261</v>
      </c>
      <c r="B64" s="228"/>
      <c r="C64" s="7"/>
      <c r="D64" s="1"/>
      <c r="E64" s="1"/>
      <c r="F64" s="1"/>
      <c r="G64" s="4"/>
      <c r="H64" s="3"/>
      <c r="I64" s="1"/>
      <c r="J64" s="1"/>
      <c r="K64" s="19"/>
      <c r="L64" s="1"/>
      <c r="M64" s="1"/>
      <c r="N64" s="1"/>
      <c r="O64" s="297"/>
      <c r="P64" s="1"/>
      <c r="Q64" s="22">
        <f t="shared" si="6"/>
        <v>0</v>
      </c>
      <c r="R64" s="116">
        <f t="shared" si="20"/>
        <v>0</v>
      </c>
      <c r="S64" s="17">
        <f t="shared" si="7"/>
        <v>0</v>
      </c>
      <c r="T64" s="3"/>
      <c r="U64" s="1"/>
      <c r="V64" s="1"/>
      <c r="W64" s="22">
        <f t="shared" si="21"/>
        <v>0</v>
      </c>
      <c r="X64" s="1"/>
      <c r="Y64" s="1"/>
      <c r="Z64" s="1"/>
      <c r="AA64" s="1"/>
      <c r="AB64" s="4"/>
      <c r="AC64" s="7"/>
      <c r="AD64" s="199"/>
      <c r="AE64" s="199"/>
      <c r="AF64" s="199"/>
      <c r="AG64" s="199"/>
      <c r="AH64" s="240">
        <f t="shared" si="32"/>
        <v>0</v>
      </c>
      <c r="AI64" s="237" t="e">
        <f t="shared" si="33"/>
        <v>#DIV/0!</v>
      </c>
      <c r="AJ64" s="1"/>
      <c r="AK64" s="1"/>
      <c r="AL64" s="1"/>
      <c r="AM64" s="1"/>
      <c r="AN64" s="1"/>
      <c r="AO64" s="1"/>
      <c r="AP64" s="3"/>
      <c r="AQ64" s="7"/>
      <c r="AR64" s="22">
        <f t="shared" si="35"/>
        <v>0</v>
      </c>
      <c r="AS64" s="270" t="e">
        <f t="shared" si="22"/>
        <v>#DIV/0!</v>
      </c>
      <c r="AT64" s="1"/>
      <c r="AU64" s="1"/>
      <c r="AV64" s="7"/>
      <c r="AW64" s="1"/>
      <c r="AX64" s="1"/>
      <c r="AY64" s="2"/>
      <c r="AZ64" s="3"/>
      <c r="BA64" s="2"/>
      <c r="BB64" s="3"/>
      <c r="BC64" s="4"/>
      <c r="BD64" s="3"/>
      <c r="BE64" s="1"/>
      <c r="BF64" s="1"/>
      <c r="BG64" s="1"/>
      <c r="BH64" s="4"/>
      <c r="BI64" s="3"/>
      <c r="BJ64" s="7"/>
      <c r="BK64" s="1"/>
      <c r="BL64" s="1"/>
      <c r="BM64" s="2"/>
      <c r="BN64" s="3"/>
      <c r="BO64" s="1"/>
      <c r="BP64" s="2"/>
      <c r="BQ64" s="3"/>
      <c r="BR64" s="1"/>
      <c r="BS64" s="2"/>
      <c r="BT64" s="6"/>
      <c r="BU64" s="278"/>
      <c r="BV64" s="272">
        <f t="shared" si="23"/>
        <v>0</v>
      </c>
      <c r="BW64" s="272">
        <f t="shared" si="24"/>
        <v>0</v>
      </c>
      <c r="BX64" s="282" t="e">
        <f t="shared" si="25"/>
        <v>#DIV/0!</v>
      </c>
      <c r="BY64" s="282" t="e">
        <f t="shared" si="26"/>
        <v>#DIV/0!</v>
      </c>
      <c r="BZ64" s="3"/>
      <c r="CA64" s="1"/>
      <c r="CB64" s="1"/>
      <c r="CC64" s="4"/>
      <c r="CD64" s="7"/>
      <c r="CE64" s="7"/>
      <c r="CF64" s="1" t="e">
        <f t="shared" si="27"/>
        <v>#N/A</v>
      </c>
      <c r="CG64" s="1">
        <f t="shared" si="28"/>
        <v>0</v>
      </c>
      <c r="CH64" s="1" t="e">
        <f t="shared" si="34"/>
        <v>#N/A</v>
      </c>
      <c r="CI64" s="1"/>
      <c r="CJ64" s="189" t="e">
        <f t="shared" si="29"/>
        <v>#N/A</v>
      </c>
      <c r="CK64" s="3"/>
      <c r="CL64" s="7"/>
      <c r="CM64" s="1"/>
      <c r="CN64" s="2">
        <v>109</v>
      </c>
      <c r="CO64" s="2">
        <f t="shared" si="36"/>
        <v>0</v>
      </c>
      <c r="CP64" s="2">
        <f t="shared" si="37"/>
        <v>0</v>
      </c>
      <c r="CQ64" s="190" t="e">
        <f t="shared" si="38"/>
        <v>#DIV/0!</v>
      </c>
      <c r="CR64" s="8"/>
      <c r="CS64" s="8"/>
      <c r="CT64" s="8"/>
      <c r="CU64" s="6"/>
      <c r="CV64" s="6"/>
      <c r="CW64" s="6"/>
      <c r="CX64" s="3"/>
      <c r="CY64" s="2"/>
      <c r="CZ64" s="212" t="e">
        <f t="shared" si="13"/>
        <v>#DIV/0!</v>
      </c>
      <c r="DA64" s="212" t="e">
        <f t="shared" si="14"/>
        <v>#DIV/0!</v>
      </c>
      <c r="DB64" s="3"/>
      <c r="DC64" s="2"/>
      <c r="DD64" s="3"/>
      <c r="DE64" s="2"/>
      <c r="DF64" s="8"/>
      <c r="DG64" s="3"/>
      <c r="DH64" s="2"/>
      <c r="DI64" s="8"/>
      <c r="DJ64" s="3"/>
      <c r="DK64" s="1"/>
      <c r="DL64" s="212" t="e">
        <f t="shared" si="30"/>
        <v>#DIV/0!</v>
      </c>
      <c r="DM64" s="212" t="e">
        <f t="shared" si="15"/>
        <v>#DIV/0!</v>
      </c>
      <c r="DN64" s="303"/>
      <c r="DO64" s="212"/>
      <c r="DP64" s="3"/>
      <c r="DQ64" s="2"/>
      <c r="DR64" s="3"/>
      <c r="DS64" s="2"/>
      <c r="DT64" s="155"/>
      <c r="DU64" s="156"/>
      <c r="DV64" s="155"/>
      <c r="DW64" s="157"/>
      <c r="DX64" s="348">
        <f t="shared" si="31"/>
        <v>0</v>
      </c>
      <c r="DY64" s="349" t="e">
        <f t="shared" si="16"/>
        <v>#DIV/0!</v>
      </c>
      <c r="DZ64" s="240" t="e">
        <f t="shared" si="17"/>
        <v>#DIV/0!</v>
      </c>
      <c r="EA64" s="1"/>
      <c r="EB64" s="19" t="e">
        <f t="shared" si="18"/>
        <v>#DIV/0!</v>
      </c>
      <c r="EC64" s="350" t="e">
        <f t="shared" si="19"/>
        <v>#DIV/0!</v>
      </c>
      <c r="ED64" s="4"/>
      <c r="EE64" s="117"/>
    </row>
    <row r="65" spans="1:135" s="121" customFormat="1" ht="20.100000000000001" hidden="1" customHeight="1">
      <c r="A65" s="162">
        <v>42261</v>
      </c>
      <c r="B65" s="229">
        <v>1.125</v>
      </c>
      <c r="C65" s="15">
        <v>2</v>
      </c>
      <c r="D65" s="9" t="s">
        <v>132</v>
      </c>
      <c r="E65" s="9" t="s">
        <v>134</v>
      </c>
      <c r="F65" s="9" t="s">
        <v>140</v>
      </c>
      <c r="G65" s="12"/>
      <c r="H65" s="11" t="s">
        <v>172</v>
      </c>
      <c r="I65" s="9">
        <v>16</v>
      </c>
      <c r="J65" s="9" t="s">
        <v>278</v>
      </c>
      <c r="K65" s="20">
        <v>16</v>
      </c>
      <c r="L65" s="9" t="s">
        <v>190</v>
      </c>
      <c r="M65" s="9">
        <v>84</v>
      </c>
      <c r="N65" s="9">
        <v>2750</v>
      </c>
      <c r="O65" s="298"/>
      <c r="P65" s="9">
        <v>1480</v>
      </c>
      <c r="Q65" s="24">
        <f t="shared" si="6"/>
        <v>1243.2</v>
      </c>
      <c r="R65" s="119">
        <f t="shared" si="20"/>
        <v>3.4013952000000001</v>
      </c>
      <c r="S65" s="18">
        <f t="shared" si="7"/>
        <v>3.2820480000000001</v>
      </c>
      <c r="T65" s="11">
        <v>934</v>
      </c>
      <c r="U65" s="9">
        <v>1003</v>
      </c>
      <c r="V65" s="9">
        <v>0.95799999999999996</v>
      </c>
      <c r="W65" s="24">
        <f t="shared" si="21"/>
        <v>1417.84</v>
      </c>
      <c r="X65" s="9">
        <v>10.199999999999999</v>
      </c>
      <c r="Y65" s="9">
        <v>271</v>
      </c>
      <c r="Z65" s="9">
        <v>25</v>
      </c>
      <c r="AA65" s="9">
        <v>25</v>
      </c>
      <c r="AB65" s="12">
        <v>5.6</v>
      </c>
      <c r="AC65" s="15">
        <v>4</v>
      </c>
      <c r="AD65" s="200">
        <v>-24</v>
      </c>
      <c r="AE65" s="200">
        <v>-25</v>
      </c>
      <c r="AF65" s="200">
        <v>-23</v>
      </c>
      <c r="AG65" s="200"/>
      <c r="AH65" s="241">
        <f t="shared" si="32"/>
        <v>-72</v>
      </c>
      <c r="AI65" s="239">
        <f t="shared" si="33"/>
        <v>1</v>
      </c>
      <c r="AJ65" s="9">
        <v>100</v>
      </c>
      <c r="AK65" s="9">
        <v>100</v>
      </c>
      <c r="AL65" s="9">
        <v>100</v>
      </c>
      <c r="AM65" s="9">
        <v>100</v>
      </c>
      <c r="AN65" s="9">
        <v>3</v>
      </c>
      <c r="AO65" s="9">
        <v>20</v>
      </c>
      <c r="AP65" s="11">
        <v>1518</v>
      </c>
      <c r="AQ65" s="15">
        <v>1432</v>
      </c>
      <c r="AR65" s="24">
        <f t="shared" si="35"/>
        <v>86</v>
      </c>
      <c r="AS65" s="271">
        <f t="shared" si="22"/>
        <v>5.6653491436100128E-2</v>
      </c>
      <c r="AT65" s="9">
        <v>68</v>
      </c>
      <c r="AU65" s="9">
        <v>80</v>
      </c>
      <c r="AV65" s="15">
        <v>4.0999999999999996</v>
      </c>
      <c r="AW65" s="9">
        <v>455</v>
      </c>
      <c r="AX65" s="9">
        <v>700</v>
      </c>
      <c r="AY65" s="10">
        <v>45</v>
      </c>
      <c r="AZ65" s="11">
        <v>306</v>
      </c>
      <c r="BA65" s="10">
        <v>68</v>
      </c>
      <c r="BB65" s="11"/>
      <c r="BC65" s="12"/>
      <c r="BD65" s="11">
        <v>4544</v>
      </c>
      <c r="BE65" s="9">
        <v>50</v>
      </c>
      <c r="BF65" s="9">
        <v>50</v>
      </c>
      <c r="BG65" s="9">
        <v>1</v>
      </c>
      <c r="BH65" s="12">
        <v>97</v>
      </c>
      <c r="BI65" s="11">
        <v>360</v>
      </c>
      <c r="BJ65" s="15">
        <v>110</v>
      </c>
      <c r="BK65" s="9">
        <v>1630</v>
      </c>
      <c r="BL65" s="9">
        <v>139</v>
      </c>
      <c r="BM65" s="10">
        <v>113</v>
      </c>
      <c r="BN65" s="11">
        <v>380</v>
      </c>
      <c r="BO65" s="9">
        <v>1415</v>
      </c>
      <c r="BP65" s="10">
        <v>160</v>
      </c>
      <c r="BQ65" s="11">
        <v>370</v>
      </c>
      <c r="BR65" s="9">
        <v>1382</v>
      </c>
      <c r="BS65" s="10">
        <v>138</v>
      </c>
      <c r="BT65" s="14">
        <v>1350</v>
      </c>
      <c r="BU65" s="279">
        <v>331</v>
      </c>
      <c r="BV65" s="273">
        <f t="shared" si="23"/>
        <v>0.75</v>
      </c>
      <c r="BW65" s="273">
        <f t="shared" si="24"/>
        <v>0.46153846153846156</v>
      </c>
      <c r="BX65" s="283">
        <f t="shared" si="25"/>
        <v>0.61904761904761896</v>
      </c>
      <c r="BY65" s="283">
        <f t="shared" si="26"/>
        <v>0.38095238095238093</v>
      </c>
      <c r="BZ65" s="11"/>
      <c r="CA65" s="9"/>
      <c r="CB65" s="9"/>
      <c r="CC65" s="12"/>
      <c r="CD65" s="15" t="s">
        <v>163</v>
      </c>
      <c r="CE65" s="15">
        <v>74</v>
      </c>
      <c r="CF65" s="9">
        <f t="shared" si="27"/>
        <v>15.6</v>
      </c>
      <c r="CG65" s="9">
        <f t="shared" si="28"/>
        <v>5002.3999999999996</v>
      </c>
      <c r="CH65" s="9">
        <f t="shared" si="34"/>
        <v>10.14</v>
      </c>
      <c r="CI65" s="9">
        <v>65</v>
      </c>
      <c r="CJ65" s="296">
        <f t="shared" si="29"/>
        <v>2.0270270270270272</v>
      </c>
      <c r="CK65" s="11" t="s">
        <v>165</v>
      </c>
      <c r="CL65" s="15">
        <v>26</v>
      </c>
      <c r="CM65" s="9">
        <v>26</v>
      </c>
      <c r="CN65" s="10">
        <v>109</v>
      </c>
      <c r="CO65" s="10">
        <f t="shared" si="36"/>
        <v>5002.3999999999996</v>
      </c>
      <c r="CP65" s="10">
        <f t="shared" si="37"/>
        <v>28.34</v>
      </c>
      <c r="CQ65" s="191">
        <f t="shared" si="38"/>
        <v>5.6652806652806653</v>
      </c>
      <c r="CR65" s="16">
        <v>40</v>
      </c>
      <c r="CS65" s="16">
        <v>2.2000000000000002</v>
      </c>
      <c r="CT65" s="16">
        <v>200</v>
      </c>
      <c r="CU65" s="14">
        <v>23</v>
      </c>
      <c r="CV65" s="14">
        <v>51</v>
      </c>
      <c r="CW65" s="14"/>
      <c r="CX65" s="11" t="s">
        <v>275</v>
      </c>
      <c r="CY65" s="10">
        <v>200</v>
      </c>
      <c r="CZ65" s="213">
        <f t="shared" si="13"/>
        <v>58.799400904664061</v>
      </c>
      <c r="DA65" s="213">
        <f t="shared" si="14"/>
        <v>60.937560937560939</v>
      </c>
      <c r="DB65" s="11"/>
      <c r="DC65" s="10"/>
      <c r="DD65" s="11" t="s">
        <v>168</v>
      </c>
      <c r="DE65" s="10">
        <v>16.5</v>
      </c>
      <c r="DF65" s="16">
        <v>30</v>
      </c>
      <c r="DG65" s="11" t="s">
        <v>184</v>
      </c>
      <c r="DH65" s="10">
        <v>5.3</v>
      </c>
      <c r="DI65" s="16">
        <v>20</v>
      </c>
      <c r="DJ65" s="11"/>
      <c r="DK65" s="9"/>
      <c r="DL65" s="213">
        <f t="shared" si="30"/>
        <v>0</v>
      </c>
      <c r="DM65" s="213">
        <f t="shared" si="15"/>
        <v>0</v>
      </c>
      <c r="DN65" s="304"/>
      <c r="DO65" s="213"/>
      <c r="DP65" s="11"/>
      <c r="DQ65" s="10"/>
      <c r="DR65" s="11"/>
      <c r="DS65" s="10"/>
      <c r="DT65" s="158"/>
      <c r="DU65" s="159"/>
      <c r="DV65" s="158"/>
      <c r="DW65" s="160"/>
      <c r="DX65" s="351">
        <f t="shared" si="31"/>
        <v>298</v>
      </c>
      <c r="DY65" s="352">
        <f t="shared" si="16"/>
        <v>87.611107347949456</v>
      </c>
      <c r="DZ65" s="241">
        <f t="shared" si="17"/>
        <v>90.796965796965793</v>
      </c>
      <c r="EA65" s="9">
        <v>3.75</v>
      </c>
      <c r="EB65" s="20">
        <f t="shared" si="18"/>
        <v>1.1024887669624512</v>
      </c>
      <c r="EC65" s="353">
        <f t="shared" si="19"/>
        <v>1.1425792675792676</v>
      </c>
      <c r="ED65" s="12">
        <v>360</v>
      </c>
      <c r="EE65" s="120"/>
    </row>
    <row r="66" spans="1:135" s="121" customFormat="1" ht="20.100000000000001" hidden="1" customHeight="1">
      <c r="A66" s="162">
        <v>42261</v>
      </c>
      <c r="B66" s="229"/>
      <c r="C66" s="15"/>
      <c r="D66" s="9"/>
      <c r="E66" s="9"/>
      <c r="F66" s="9"/>
      <c r="G66" s="12"/>
      <c r="H66" s="11"/>
      <c r="I66" s="9"/>
      <c r="J66" s="9"/>
      <c r="K66" s="20"/>
      <c r="L66" s="9"/>
      <c r="M66" s="9"/>
      <c r="N66" s="9"/>
      <c r="O66" s="298"/>
      <c r="P66" s="9"/>
      <c r="Q66" s="24">
        <f t="shared" si="6"/>
        <v>0</v>
      </c>
      <c r="R66" s="119">
        <f t="shared" si="20"/>
        <v>0</v>
      </c>
      <c r="S66" s="18">
        <f t="shared" si="7"/>
        <v>0</v>
      </c>
      <c r="T66" s="11"/>
      <c r="U66" s="9"/>
      <c r="V66" s="9"/>
      <c r="W66" s="24">
        <f t="shared" si="21"/>
        <v>0</v>
      </c>
      <c r="X66" s="9"/>
      <c r="Y66" s="9"/>
      <c r="Z66" s="9"/>
      <c r="AA66" s="9"/>
      <c r="AB66" s="12"/>
      <c r="AC66" s="15"/>
      <c r="AD66" s="200"/>
      <c r="AE66" s="200"/>
      <c r="AF66" s="200"/>
      <c r="AG66" s="200"/>
      <c r="AH66" s="241">
        <f t="shared" si="32"/>
        <v>0</v>
      </c>
      <c r="AI66" s="239" t="e">
        <f t="shared" si="33"/>
        <v>#DIV/0!</v>
      </c>
      <c r="AJ66" s="9"/>
      <c r="AK66" s="9"/>
      <c r="AL66" s="9"/>
      <c r="AM66" s="9"/>
      <c r="AN66" s="9"/>
      <c r="AO66" s="9"/>
      <c r="AP66" s="11"/>
      <c r="AQ66" s="15"/>
      <c r="AR66" s="24">
        <f t="shared" si="35"/>
        <v>0</v>
      </c>
      <c r="AS66" s="271" t="e">
        <f t="shared" si="22"/>
        <v>#DIV/0!</v>
      </c>
      <c r="AT66" s="9"/>
      <c r="AU66" s="9"/>
      <c r="AV66" s="15"/>
      <c r="AW66" s="9"/>
      <c r="AX66" s="9"/>
      <c r="AY66" s="10"/>
      <c r="AZ66" s="11"/>
      <c r="BA66" s="10"/>
      <c r="BB66" s="11"/>
      <c r="BC66" s="12"/>
      <c r="BD66" s="11"/>
      <c r="BE66" s="9"/>
      <c r="BF66" s="9"/>
      <c r="BG66" s="9"/>
      <c r="BH66" s="12"/>
      <c r="BI66" s="11"/>
      <c r="BJ66" s="15"/>
      <c r="BK66" s="9"/>
      <c r="BL66" s="9"/>
      <c r="BM66" s="10"/>
      <c r="BN66" s="11"/>
      <c r="BO66" s="9"/>
      <c r="BP66" s="10"/>
      <c r="BQ66" s="11"/>
      <c r="BR66" s="9"/>
      <c r="BS66" s="10"/>
      <c r="BT66" s="14"/>
      <c r="BU66" s="279"/>
      <c r="BV66" s="273">
        <f t="shared" si="23"/>
        <v>0</v>
      </c>
      <c r="BW66" s="273">
        <f t="shared" si="24"/>
        <v>0</v>
      </c>
      <c r="BX66" s="283" t="e">
        <f t="shared" si="25"/>
        <v>#DIV/0!</v>
      </c>
      <c r="BY66" s="283" t="e">
        <f t="shared" si="26"/>
        <v>#DIV/0!</v>
      </c>
      <c r="BZ66" s="11"/>
      <c r="CA66" s="9"/>
      <c r="CB66" s="9"/>
      <c r="CC66" s="12"/>
      <c r="CD66" s="15"/>
      <c r="CE66" s="15"/>
      <c r="CF66" s="9" t="e">
        <f t="shared" si="27"/>
        <v>#N/A</v>
      </c>
      <c r="CG66" s="9">
        <f t="shared" si="28"/>
        <v>0</v>
      </c>
      <c r="CH66" s="9" t="e">
        <f t="shared" si="34"/>
        <v>#N/A</v>
      </c>
      <c r="CI66" s="9"/>
      <c r="CJ66" s="296" t="e">
        <f t="shared" si="29"/>
        <v>#N/A</v>
      </c>
      <c r="CK66" s="11"/>
      <c r="CL66" s="15"/>
      <c r="CM66" s="9"/>
      <c r="CN66" s="10">
        <v>109</v>
      </c>
      <c r="CO66" s="10">
        <f t="shared" si="36"/>
        <v>0</v>
      </c>
      <c r="CP66" s="10">
        <f t="shared" si="37"/>
        <v>0</v>
      </c>
      <c r="CQ66" s="191" t="e">
        <f t="shared" si="38"/>
        <v>#DIV/0!</v>
      </c>
      <c r="CR66" s="16"/>
      <c r="CS66" s="16"/>
      <c r="CT66" s="16"/>
      <c r="CU66" s="14"/>
      <c r="CV66" s="14"/>
      <c r="CW66" s="14"/>
      <c r="CX66" s="11"/>
      <c r="CY66" s="10"/>
      <c r="CZ66" s="213" t="e">
        <f t="shared" si="13"/>
        <v>#DIV/0!</v>
      </c>
      <c r="DA66" s="213" t="e">
        <f t="shared" si="14"/>
        <v>#DIV/0!</v>
      </c>
      <c r="DB66" s="11"/>
      <c r="DC66" s="10"/>
      <c r="DD66" s="11"/>
      <c r="DE66" s="10"/>
      <c r="DF66" s="16"/>
      <c r="DG66" s="11"/>
      <c r="DH66" s="10"/>
      <c r="DI66" s="16"/>
      <c r="DJ66" s="11"/>
      <c r="DK66" s="9"/>
      <c r="DL66" s="213" t="e">
        <f t="shared" si="30"/>
        <v>#DIV/0!</v>
      </c>
      <c r="DM66" s="213" t="e">
        <f t="shared" si="15"/>
        <v>#DIV/0!</v>
      </c>
      <c r="DN66" s="304"/>
      <c r="DO66" s="213"/>
      <c r="DP66" s="11"/>
      <c r="DQ66" s="10"/>
      <c r="DR66" s="11"/>
      <c r="DS66" s="10"/>
      <c r="DT66" s="158"/>
      <c r="DU66" s="159"/>
      <c r="DV66" s="158"/>
      <c r="DW66" s="160"/>
      <c r="DX66" s="351">
        <f t="shared" si="31"/>
        <v>0</v>
      </c>
      <c r="DY66" s="352" t="e">
        <f t="shared" si="16"/>
        <v>#DIV/0!</v>
      </c>
      <c r="DZ66" s="241" t="e">
        <f t="shared" si="17"/>
        <v>#DIV/0!</v>
      </c>
      <c r="EA66" s="9"/>
      <c r="EB66" s="20" t="e">
        <f t="shared" si="18"/>
        <v>#DIV/0!</v>
      </c>
      <c r="EC66" s="353" t="e">
        <f t="shared" si="19"/>
        <v>#DIV/0!</v>
      </c>
      <c r="ED66" s="12"/>
      <c r="EE66" s="120"/>
    </row>
    <row r="67" spans="1:135" s="118" customFormat="1" ht="20.100000000000001" customHeight="1">
      <c r="A67" s="161">
        <v>42262</v>
      </c>
      <c r="B67" s="228">
        <v>0.74055555555555552</v>
      </c>
      <c r="C67" s="7">
        <v>4</v>
      </c>
      <c r="D67" s="1" t="s">
        <v>133</v>
      </c>
      <c r="E67" s="1" t="s">
        <v>137</v>
      </c>
      <c r="F67" s="1" t="s">
        <v>139</v>
      </c>
      <c r="G67" s="4" t="s">
        <v>261</v>
      </c>
      <c r="H67" s="3" t="s">
        <v>173</v>
      </c>
      <c r="I67" s="1">
        <v>17</v>
      </c>
      <c r="J67" s="1" t="s">
        <v>277</v>
      </c>
      <c r="K67" s="19">
        <v>14</v>
      </c>
      <c r="L67" s="1" t="s">
        <v>193</v>
      </c>
      <c r="M67" s="1">
        <v>84</v>
      </c>
      <c r="N67" s="1">
        <v>2700</v>
      </c>
      <c r="O67" s="297"/>
      <c r="P67" s="1">
        <v>1300</v>
      </c>
      <c r="Q67" s="22">
        <f t="shared" si="6"/>
        <v>1118</v>
      </c>
      <c r="R67" s="116">
        <f t="shared" si="20"/>
        <v>3.2500260000000001</v>
      </c>
      <c r="S67" s="17">
        <f t="shared" si="7"/>
        <v>3.0789719999999998</v>
      </c>
      <c r="T67" s="3">
        <v>856</v>
      </c>
      <c r="U67" s="1">
        <v>1003</v>
      </c>
      <c r="V67" s="1">
        <v>0.98499999999999999</v>
      </c>
      <c r="W67" s="22">
        <f t="shared" si="21"/>
        <v>1280.5</v>
      </c>
      <c r="X67" s="1">
        <v>10</v>
      </c>
      <c r="Y67" s="1">
        <v>228</v>
      </c>
      <c r="Z67" s="1">
        <v>25</v>
      </c>
      <c r="AA67" s="1">
        <v>25</v>
      </c>
      <c r="AB67" s="4">
        <v>6</v>
      </c>
      <c r="AC67" s="7">
        <v>4</v>
      </c>
      <c r="AD67" s="199">
        <v>-25</v>
      </c>
      <c r="AE67" s="199">
        <v>-24</v>
      </c>
      <c r="AF67" s="199">
        <v>-24</v>
      </c>
      <c r="AG67" s="199"/>
      <c r="AH67" s="240">
        <f t="shared" si="32"/>
        <v>-73</v>
      </c>
      <c r="AI67" s="237">
        <f t="shared" si="33"/>
        <v>1</v>
      </c>
      <c r="AJ67" s="1">
        <v>100</v>
      </c>
      <c r="AK67" s="1">
        <v>100</v>
      </c>
      <c r="AL67" s="1">
        <v>100</v>
      </c>
      <c r="AM67" s="1">
        <v>100</v>
      </c>
      <c r="AN67" s="1">
        <v>2</v>
      </c>
      <c r="AO67" s="1">
        <v>20</v>
      </c>
      <c r="AP67" s="3">
        <v>1800</v>
      </c>
      <c r="AQ67" s="7">
        <v>1600</v>
      </c>
      <c r="AR67" s="22">
        <f t="shared" si="35"/>
        <v>200</v>
      </c>
      <c r="AS67" s="270">
        <f t="shared" si="22"/>
        <v>0.1111111111111111</v>
      </c>
      <c r="AT67" s="1">
        <v>63</v>
      </c>
      <c r="AU67" s="1">
        <v>80</v>
      </c>
      <c r="AV67" s="7">
        <v>4</v>
      </c>
      <c r="AW67" s="1">
        <v>239</v>
      </c>
      <c r="AX67" s="1">
        <v>1150</v>
      </c>
      <c r="AY67" s="2">
        <v>17</v>
      </c>
      <c r="AZ67" s="3">
        <v>325</v>
      </c>
      <c r="BA67" s="2">
        <v>70</v>
      </c>
      <c r="BB67" s="3">
        <v>203</v>
      </c>
      <c r="BC67" s="4"/>
      <c r="BD67" s="3">
        <v>4300</v>
      </c>
      <c r="BE67" s="1">
        <v>30</v>
      </c>
      <c r="BF67" s="1">
        <v>34</v>
      </c>
      <c r="BG67" s="1">
        <v>1</v>
      </c>
      <c r="BH67" s="4">
        <v>97</v>
      </c>
      <c r="BI67" s="3">
        <v>550</v>
      </c>
      <c r="BJ67" s="7">
        <v>100</v>
      </c>
      <c r="BK67" s="1">
        <v>1612</v>
      </c>
      <c r="BL67" s="1">
        <v>154</v>
      </c>
      <c r="BM67" s="2">
        <v>88</v>
      </c>
      <c r="BN67" s="3">
        <v>329</v>
      </c>
      <c r="BO67" s="1">
        <v>1217</v>
      </c>
      <c r="BP67" s="2">
        <v>139</v>
      </c>
      <c r="BQ67" s="3">
        <v>320</v>
      </c>
      <c r="BR67" s="1">
        <v>1179</v>
      </c>
      <c r="BS67" s="2">
        <v>107</v>
      </c>
      <c r="BT67" s="6">
        <v>1500</v>
      </c>
      <c r="BU67" s="278">
        <v>227</v>
      </c>
      <c r="BV67" s="272">
        <f t="shared" si="23"/>
        <v>0.64900000000000002</v>
      </c>
      <c r="BW67" s="272">
        <f t="shared" si="24"/>
        <v>0.70512820512820518</v>
      </c>
      <c r="BX67" s="282">
        <f t="shared" si="25"/>
        <v>0.47927515101020618</v>
      </c>
      <c r="BY67" s="282">
        <f t="shared" si="26"/>
        <v>0.52072484898979376</v>
      </c>
      <c r="BZ67" s="3">
        <v>2.9</v>
      </c>
      <c r="CA67" s="1">
        <v>2.6</v>
      </c>
      <c r="CB67" s="1">
        <v>30</v>
      </c>
      <c r="CC67" s="4">
        <v>1.6</v>
      </c>
      <c r="CD67" s="7" t="s">
        <v>163</v>
      </c>
      <c r="CE67" s="7">
        <v>72</v>
      </c>
      <c r="CF67" s="1">
        <f t="shared" si="27"/>
        <v>15.6</v>
      </c>
      <c r="CG67" s="1">
        <f t="shared" si="28"/>
        <v>4394</v>
      </c>
      <c r="CH67" s="1">
        <f t="shared" si="34"/>
        <v>9.984</v>
      </c>
      <c r="CI67" s="1">
        <v>64</v>
      </c>
      <c r="CJ67" s="189">
        <f t="shared" si="29"/>
        <v>2.2721893491124261</v>
      </c>
      <c r="CK67" s="3" t="s">
        <v>165</v>
      </c>
      <c r="CL67" s="7">
        <v>39</v>
      </c>
      <c r="CM67" s="1">
        <v>48</v>
      </c>
      <c r="CN67" s="2">
        <v>109</v>
      </c>
      <c r="CO67" s="2">
        <f t="shared" si="36"/>
        <v>4394</v>
      </c>
      <c r="CP67" s="2">
        <f t="shared" si="37"/>
        <v>52.32</v>
      </c>
      <c r="CQ67" s="190">
        <f t="shared" si="38"/>
        <v>11.90714610832954</v>
      </c>
      <c r="CR67" s="8">
        <v>43</v>
      </c>
      <c r="CS67" s="8">
        <v>2.2000000000000002</v>
      </c>
      <c r="CT67" s="8">
        <v>200</v>
      </c>
      <c r="CU67" s="6">
        <v>24</v>
      </c>
      <c r="CV67" s="6">
        <v>51</v>
      </c>
      <c r="CW67" s="6"/>
      <c r="CX67" s="3" t="s">
        <v>275</v>
      </c>
      <c r="CY67" s="2">
        <v>200</v>
      </c>
      <c r="CZ67" s="212">
        <f t="shared" si="13"/>
        <v>61.53796923470766</v>
      </c>
      <c r="DA67" s="212">
        <f t="shared" si="14"/>
        <v>64.95674530330254</v>
      </c>
      <c r="DB67" s="3"/>
      <c r="DC67" s="2"/>
      <c r="DD67" s="3" t="s">
        <v>168</v>
      </c>
      <c r="DE67" s="2">
        <v>16.5</v>
      </c>
      <c r="DF67" s="8">
        <v>25</v>
      </c>
      <c r="DG67" s="3" t="s">
        <v>185</v>
      </c>
      <c r="DH67" s="2">
        <v>3.2</v>
      </c>
      <c r="DI67" s="8">
        <v>20</v>
      </c>
      <c r="DJ67" s="3" t="s">
        <v>169</v>
      </c>
      <c r="DK67" s="1">
        <v>36</v>
      </c>
      <c r="DL67" s="212">
        <f t="shared" si="30"/>
        <v>11.076834462247378</v>
      </c>
      <c r="DM67" s="212">
        <f t="shared" si="15"/>
        <v>11.692214154594456</v>
      </c>
      <c r="DN67" s="303"/>
      <c r="DO67" s="212"/>
      <c r="DP67" s="3"/>
      <c r="DQ67" s="2"/>
      <c r="DR67" s="3"/>
      <c r="DS67" s="2"/>
      <c r="DT67" s="155"/>
      <c r="DU67" s="156"/>
      <c r="DV67" s="155"/>
      <c r="DW67" s="157"/>
      <c r="DX67" s="348">
        <f t="shared" si="31"/>
        <v>246</v>
      </c>
      <c r="DY67" s="349">
        <f t="shared" si="16"/>
        <v>75.691702158690418</v>
      </c>
      <c r="DZ67" s="240">
        <f t="shared" si="17"/>
        <v>79.896796723062124</v>
      </c>
      <c r="EA67" s="1">
        <v>5</v>
      </c>
      <c r="EB67" s="19">
        <f t="shared" si="18"/>
        <v>1.5384492308676916</v>
      </c>
      <c r="EC67" s="350">
        <f t="shared" si="19"/>
        <v>1.6239186325825634</v>
      </c>
      <c r="ED67" s="4">
        <v>364</v>
      </c>
      <c r="EE67" s="117"/>
    </row>
    <row r="68" spans="1:135" s="118" customFormat="1" ht="20.100000000000001" hidden="1" customHeight="1">
      <c r="A68" s="161">
        <v>42262</v>
      </c>
      <c r="B68" s="228"/>
      <c r="C68" s="7"/>
      <c r="D68" s="1"/>
      <c r="E68" s="1"/>
      <c r="F68" s="1"/>
      <c r="G68" s="4"/>
      <c r="H68" s="3"/>
      <c r="I68" s="1"/>
      <c r="J68" s="1"/>
      <c r="K68" s="19"/>
      <c r="L68" s="1"/>
      <c r="M68" s="1"/>
      <c r="N68" s="1"/>
      <c r="O68" s="297"/>
      <c r="P68" s="1"/>
      <c r="Q68" s="22">
        <f t="shared" si="6"/>
        <v>0</v>
      </c>
      <c r="R68" s="116">
        <f t="shared" si="20"/>
        <v>0</v>
      </c>
      <c r="S68" s="17">
        <f t="shared" si="7"/>
        <v>0</v>
      </c>
      <c r="T68" s="3"/>
      <c r="U68" s="1"/>
      <c r="V68" s="1"/>
      <c r="W68" s="22">
        <f t="shared" si="21"/>
        <v>0</v>
      </c>
      <c r="X68" s="1"/>
      <c r="Y68" s="1"/>
      <c r="Z68" s="1"/>
      <c r="AA68" s="1"/>
      <c r="AB68" s="4"/>
      <c r="AC68" s="7"/>
      <c r="AD68" s="199"/>
      <c r="AE68" s="199"/>
      <c r="AF68" s="199"/>
      <c r="AG68" s="199"/>
      <c r="AH68" s="240">
        <f t="shared" si="32"/>
        <v>0</v>
      </c>
      <c r="AI68" s="237" t="e">
        <f t="shared" si="33"/>
        <v>#DIV/0!</v>
      </c>
      <c r="AJ68" s="1"/>
      <c r="AK68" s="1"/>
      <c r="AL68" s="1"/>
      <c r="AM68" s="1"/>
      <c r="AN68" s="1"/>
      <c r="AO68" s="1"/>
      <c r="AP68" s="3"/>
      <c r="AQ68" s="7"/>
      <c r="AR68" s="22">
        <f t="shared" si="35"/>
        <v>0</v>
      </c>
      <c r="AS68" s="270" t="e">
        <f t="shared" si="22"/>
        <v>#DIV/0!</v>
      </c>
      <c r="AT68" s="1"/>
      <c r="AU68" s="1"/>
      <c r="AV68" s="7"/>
      <c r="AW68" s="1"/>
      <c r="AX68" s="1"/>
      <c r="AY68" s="2"/>
      <c r="AZ68" s="3"/>
      <c r="BA68" s="2"/>
      <c r="BB68" s="3"/>
      <c r="BC68" s="4"/>
      <c r="BD68" s="3"/>
      <c r="BE68" s="1"/>
      <c r="BF68" s="1"/>
      <c r="BG68" s="1"/>
      <c r="BH68" s="4"/>
      <c r="BI68" s="3"/>
      <c r="BJ68" s="7"/>
      <c r="BK68" s="1"/>
      <c r="BL68" s="1"/>
      <c r="BM68" s="2"/>
      <c r="BN68" s="3"/>
      <c r="BO68" s="1"/>
      <c r="BP68" s="2"/>
      <c r="BQ68" s="3"/>
      <c r="BR68" s="1"/>
      <c r="BS68" s="2"/>
      <c r="BT68" s="6"/>
      <c r="BU68" s="278"/>
      <c r="BV68" s="272">
        <f t="shared" si="23"/>
        <v>0</v>
      </c>
      <c r="BW68" s="272">
        <f t="shared" si="24"/>
        <v>0</v>
      </c>
      <c r="BX68" s="282" t="e">
        <f t="shared" si="25"/>
        <v>#DIV/0!</v>
      </c>
      <c r="BY68" s="282" t="e">
        <f t="shared" si="26"/>
        <v>#DIV/0!</v>
      </c>
      <c r="BZ68" s="3"/>
      <c r="CA68" s="1"/>
      <c r="CB68" s="1"/>
      <c r="CC68" s="4"/>
      <c r="CD68" s="7"/>
      <c r="CE68" s="7"/>
      <c r="CF68" s="1" t="e">
        <f t="shared" si="27"/>
        <v>#N/A</v>
      </c>
      <c r="CG68" s="1">
        <f t="shared" si="28"/>
        <v>0</v>
      </c>
      <c r="CH68" s="1" t="e">
        <f t="shared" si="34"/>
        <v>#N/A</v>
      </c>
      <c r="CI68" s="1"/>
      <c r="CJ68" s="189" t="e">
        <f t="shared" si="29"/>
        <v>#N/A</v>
      </c>
      <c r="CK68" s="3"/>
      <c r="CL68" s="7"/>
      <c r="CM68" s="1"/>
      <c r="CN68" s="2">
        <v>109</v>
      </c>
      <c r="CO68" s="2">
        <f t="shared" si="36"/>
        <v>0</v>
      </c>
      <c r="CP68" s="2">
        <f t="shared" si="37"/>
        <v>0</v>
      </c>
      <c r="CQ68" s="190" t="e">
        <f t="shared" si="38"/>
        <v>#DIV/0!</v>
      </c>
      <c r="CR68" s="8"/>
      <c r="CS68" s="8"/>
      <c r="CT68" s="8"/>
      <c r="CU68" s="6"/>
      <c r="CV68" s="6"/>
      <c r="CW68" s="6"/>
      <c r="CX68" s="3"/>
      <c r="CY68" s="2"/>
      <c r="CZ68" s="212" t="e">
        <f t="shared" si="13"/>
        <v>#DIV/0!</v>
      </c>
      <c r="DA68" s="212" t="e">
        <f t="shared" si="14"/>
        <v>#DIV/0!</v>
      </c>
      <c r="DB68" s="3"/>
      <c r="DC68" s="2"/>
      <c r="DD68" s="3"/>
      <c r="DE68" s="2"/>
      <c r="DF68" s="8"/>
      <c r="DG68" s="3"/>
      <c r="DH68" s="2"/>
      <c r="DI68" s="8"/>
      <c r="DJ68" s="3"/>
      <c r="DK68" s="1"/>
      <c r="DL68" s="212" t="e">
        <f t="shared" si="30"/>
        <v>#DIV/0!</v>
      </c>
      <c r="DM68" s="212" t="e">
        <f t="shared" si="15"/>
        <v>#DIV/0!</v>
      </c>
      <c r="DN68" s="303"/>
      <c r="DO68" s="212"/>
      <c r="DP68" s="3"/>
      <c r="DQ68" s="2"/>
      <c r="DR68" s="3"/>
      <c r="DS68" s="2"/>
      <c r="DT68" s="155"/>
      <c r="DU68" s="156"/>
      <c r="DV68" s="155"/>
      <c r="DW68" s="157"/>
      <c r="DX68" s="348">
        <f t="shared" si="31"/>
        <v>0</v>
      </c>
      <c r="DY68" s="349" t="e">
        <f t="shared" si="16"/>
        <v>#DIV/0!</v>
      </c>
      <c r="DZ68" s="240" t="e">
        <f t="shared" si="17"/>
        <v>#DIV/0!</v>
      </c>
      <c r="EA68" s="1"/>
      <c r="EB68" s="19" t="e">
        <f t="shared" si="18"/>
        <v>#DIV/0!</v>
      </c>
      <c r="EC68" s="350" t="e">
        <f t="shared" si="19"/>
        <v>#DIV/0!</v>
      </c>
      <c r="ED68" s="4"/>
      <c r="EE68" s="117"/>
    </row>
    <row r="69" spans="1:135" s="121" customFormat="1" ht="20.100000000000001" hidden="1" customHeight="1">
      <c r="A69" s="162">
        <v>42262</v>
      </c>
      <c r="B69" s="229"/>
      <c r="C69" s="15"/>
      <c r="D69" s="9"/>
      <c r="E69" s="9"/>
      <c r="F69" s="9"/>
      <c r="G69" s="12"/>
      <c r="H69" s="11"/>
      <c r="I69" s="9"/>
      <c r="J69" s="9"/>
      <c r="K69" s="20"/>
      <c r="L69" s="9"/>
      <c r="M69" s="9"/>
      <c r="N69" s="9"/>
      <c r="O69" s="298"/>
      <c r="P69" s="9"/>
      <c r="Q69" s="24">
        <f t="shared" si="6"/>
        <v>0</v>
      </c>
      <c r="R69" s="119">
        <f t="shared" si="20"/>
        <v>0</v>
      </c>
      <c r="S69" s="18">
        <f t="shared" si="7"/>
        <v>0</v>
      </c>
      <c r="T69" s="11"/>
      <c r="U69" s="9"/>
      <c r="V69" s="9"/>
      <c r="W69" s="24">
        <f t="shared" si="21"/>
        <v>0</v>
      </c>
      <c r="X69" s="9"/>
      <c r="Y69" s="9"/>
      <c r="Z69" s="9"/>
      <c r="AA69" s="9"/>
      <c r="AB69" s="12"/>
      <c r="AC69" s="15"/>
      <c r="AD69" s="200"/>
      <c r="AE69" s="200"/>
      <c r="AF69" s="200"/>
      <c r="AG69" s="200"/>
      <c r="AH69" s="241">
        <f t="shared" si="32"/>
        <v>0</v>
      </c>
      <c r="AI69" s="239" t="e">
        <f t="shared" si="33"/>
        <v>#DIV/0!</v>
      </c>
      <c r="AJ69" s="9"/>
      <c r="AK69" s="9"/>
      <c r="AL69" s="9"/>
      <c r="AM69" s="9"/>
      <c r="AN69" s="9"/>
      <c r="AO69" s="9"/>
      <c r="AP69" s="11"/>
      <c r="AQ69" s="15"/>
      <c r="AR69" s="24">
        <f t="shared" si="35"/>
        <v>0</v>
      </c>
      <c r="AS69" s="271" t="e">
        <f t="shared" si="22"/>
        <v>#DIV/0!</v>
      </c>
      <c r="AT69" s="9"/>
      <c r="AU69" s="9"/>
      <c r="AV69" s="15"/>
      <c r="AW69" s="9"/>
      <c r="AX69" s="9"/>
      <c r="AY69" s="10"/>
      <c r="AZ69" s="11"/>
      <c r="BA69" s="10"/>
      <c r="BB69" s="11"/>
      <c r="BC69" s="12"/>
      <c r="BD69" s="11"/>
      <c r="BE69" s="9"/>
      <c r="BF69" s="9"/>
      <c r="BG69" s="9"/>
      <c r="BH69" s="12"/>
      <c r="BI69" s="11"/>
      <c r="BJ69" s="15"/>
      <c r="BK69" s="9"/>
      <c r="BL69" s="9"/>
      <c r="BM69" s="10"/>
      <c r="BN69" s="11"/>
      <c r="BO69" s="9"/>
      <c r="BP69" s="10"/>
      <c r="BQ69" s="11"/>
      <c r="BR69" s="9"/>
      <c r="BS69" s="10"/>
      <c r="BT69" s="14"/>
      <c r="BU69" s="279"/>
      <c r="BV69" s="273">
        <f t="shared" si="23"/>
        <v>0</v>
      </c>
      <c r="BW69" s="273">
        <f t="shared" si="24"/>
        <v>0</v>
      </c>
      <c r="BX69" s="283" t="e">
        <f t="shared" si="25"/>
        <v>#DIV/0!</v>
      </c>
      <c r="BY69" s="283" t="e">
        <f t="shared" si="26"/>
        <v>#DIV/0!</v>
      </c>
      <c r="BZ69" s="11"/>
      <c r="CA69" s="9"/>
      <c r="CB69" s="9"/>
      <c r="CC69" s="12"/>
      <c r="CD69" s="15"/>
      <c r="CE69" s="15"/>
      <c r="CF69" s="9" t="e">
        <f t="shared" si="27"/>
        <v>#N/A</v>
      </c>
      <c r="CG69" s="9">
        <f t="shared" si="28"/>
        <v>0</v>
      </c>
      <c r="CH69" s="9" t="e">
        <f t="shared" si="34"/>
        <v>#N/A</v>
      </c>
      <c r="CI69" s="9"/>
      <c r="CJ69" s="296" t="e">
        <f t="shared" si="29"/>
        <v>#N/A</v>
      </c>
      <c r="CK69" s="11"/>
      <c r="CL69" s="15"/>
      <c r="CM69" s="9"/>
      <c r="CN69" s="10">
        <v>109</v>
      </c>
      <c r="CO69" s="10">
        <f t="shared" si="36"/>
        <v>0</v>
      </c>
      <c r="CP69" s="10">
        <f t="shared" si="37"/>
        <v>0</v>
      </c>
      <c r="CQ69" s="191" t="e">
        <f t="shared" si="38"/>
        <v>#DIV/0!</v>
      </c>
      <c r="CR69" s="16"/>
      <c r="CS69" s="16"/>
      <c r="CT69" s="16"/>
      <c r="CU69" s="14"/>
      <c r="CV69" s="14"/>
      <c r="CW69" s="14"/>
      <c r="CX69" s="11"/>
      <c r="CY69" s="10"/>
      <c r="CZ69" s="213" t="e">
        <f t="shared" si="13"/>
        <v>#DIV/0!</v>
      </c>
      <c r="DA69" s="213" t="e">
        <f t="shared" si="14"/>
        <v>#DIV/0!</v>
      </c>
      <c r="DB69" s="11"/>
      <c r="DC69" s="10"/>
      <c r="DD69" s="11"/>
      <c r="DE69" s="10"/>
      <c r="DF69" s="16"/>
      <c r="DG69" s="11"/>
      <c r="DH69" s="10"/>
      <c r="DI69" s="16"/>
      <c r="DJ69" s="11"/>
      <c r="DK69" s="9"/>
      <c r="DL69" s="213" t="e">
        <f t="shared" si="30"/>
        <v>#DIV/0!</v>
      </c>
      <c r="DM69" s="213" t="e">
        <f t="shared" si="15"/>
        <v>#DIV/0!</v>
      </c>
      <c r="DN69" s="304"/>
      <c r="DO69" s="213"/>
      <c r="DP69" s="11"/>
      <c r="DQ69" s="10"/>
      <c r="DR69" s="11"/>
      <c r="DS69" s="10"/>
      <c r="DT69" s="158"/>
      <c r="DU69" s="159"/>
      <c r="DV69" s="158"/>
      <c r="DW69" s="160"/>
      <c r="DX69" s="351">
        <f t="shared" si="31"/>
        <v>0</v>
      </c>
      <c r="DY69" s="352" t="e">
        <f t="shared" si="16"/>
        <v>#DIV/0!</v>
      </c>
      <c r="DZ69" s="241" t="e">
        <f t="shared" si="17"/>
        <v>#DIV/0!</v>
      </c>
      <c r="EA69" s="9"/>
      <c r="EB69" s="20" t="e">
        <f t="shared" si="18"/>
        <v>#DIV/0!</v>
      </c>
      <c r="EC69" s="353" t="e">
        <f t="shared" si="19"/>
        <v>#DIV/0!</v>
      </c>
      <c r="ED69" s="12"/>
      <c r="EE69" s="120"/>
    </row>
    <row r="70" spans="1:135" s="121" customFormat="1" ht="20.100000000000001" hidden="1" customHeight="1">
      <c r="A70" s="162">
        <v>42262</v>
      </c>
      <c r="B70" s="229"/>
      <c r="C70" s="15"/>
      <c r="D70" s="9"/>
      <c r="E70" s="9"/>
      <c r="F70" s="9"/>
      <c r="G70" s="12"/>
      <c r="H70" s="11"/>
      <c r="I70" s="9"/>
      <c r="J70" s="9"/>
      <c r="K70" s="20"/>
      <c r="L70" s="9"/>
      <c r="M70" s="9"/>
      <c r="N70" s="9"/>
      <c r="O70" s="298"/>
      <c r="P70" s="9"/>
      <c r="Q70" s="24">
        <f t="shared" si="6"/>
        <v>0</v>
      </c>
      <c r="R70" s="119">
        <f t="shared" si="20"/>
        <v>0</v>
      </c>
      <c r="S70" s="18">
        <f t="shared" si="7"/>
        <v>0</v>
      </c>
      <c r="T70" s="11"/>
      <c r="U70" s="9"/>
      <c r="V70" s="9"/>
      <c r="W70" s="24">
        <f t="shared" si="21"/>
        <v>0</v>
      </c>
      <c r="X70" s="9"/>
      <c r="Y70" s="9"/>
      <c r="Z70" s="9"/>
      <c r="AA70" s="9"/>
      <c r="AB70" s="12"/>
      <c r="AC70" s="15"/>
      <c r="AD70" s="200"/>
      <c r="AE70" s="200"/>
      <c r="AF70" s="200"/>
      <c r="AG70" s="200"/>
      <c r="AH70" s="241">
        <f t="shared" si="32"/>
        <v>0</v>
      </c>
      <c r="AI70" s="239" t="e">
        <f t="shared" si="33"/>
        <v>#DIV/0!</v>
      </c>
      <c r="AJ70" s="9"/>
      <c r="AK70" s="9"/>
      <c r="AL70" s="9"/>
      <c r="AM70" s="9"/>
      <c r="AN70" s="9"/>
      <c r="AO70" s="9"/>
      <c r="AP70" s="11"/>
      <c r="AQ70" s="15"/>
      <c r="AR70" s="24">
        <f t="shared" si="35"/>
        <v>0</v>
      </c>
      <c r="AS70" s="271" t="e">
        <f t="shared" si="22"/>
        <v>#DIV/0!</v>
      </c>
      <c r="AT70" s="9"/>
      <c r="AU70" s="9"/>
      <c r="AV70" s="15"/>
      <c r="AW70" s="9"/>
      <c r="AX70" s="9"/>
      <c r="AY70" s="10"/>
      <c r="AZ70" s="11"/>
      <c r="BA70" s="10"/>
      <c r="BB70" s="11"/>
      <c r="BC70" s="12"/>
      <c r="BD70" s="11"/>
      <c r="BE70" s="9"/>
      <c r="BF70" s="9"/>
      <c r="BG70" s="9"/>
      <c r="BH70" s="12"/>
      <c r="BI70" s="11"/>
      <c r="BJ70" s="15"/>
      <c r="BK70" s="9"/>
      <c r="BL70" s="9"/>
      <c r="BM70" s="10"/>
      <c r="BN70" s="11"/>
      <c r="BO70" s="9"/>
      <c r="BP70" s="10"/>
      <c r="BQ70" s="11"/>
      <c r="BR70" s="9"/>
      <c r="BS70" s="10"/>
      <c r="BT70" s="14"/>
      <c r="BU70" s="279"/>
      <c r="BV70" s="273">
        <f t="shared" si="23"/>
        <v>0</v>
      </c>
      <c r="BW70" s="273">
        <f t="shared" si="24"/>
        <v>0</v>
      </c>
      <c r="BX70" s="283" t="e">
        <f t="shared" si="25"/>
        <v>#DIV/0!</v>
      </c>
      <c r="BY70" s="283" t="e">
        <f t="shared" si="26"/>
        <v>#DIV/0!</v>
      </c>
      <c r="BZ70" s="11"/>
      <c r="CA70" s="9"/>
      <c r="CB70" s="9"/>
      <c r="CC70" s="12"/>
      <c r="CD70" s="15"/>
      <c r="CE70" s="15"/>
      <c r="CF70" s="9" t="e">
        <f t="shared" si="27"/>
        <v>#N/A</v>
      </c>
      <c r="CG70" s="9">
        <f t="shared" si="28"/>
        <v>0</v>
      </c>
      <c r="CH70" s="9" t="e">
        <f t="shared" si="34"/>
        <v>#N/A</v>
      </c>
      <c r="CI70" s="9"/>
      <c r="CJ70" s="296" t="e">
        <f t="shared" si="29"/>
        <v>#N/A</v>
      </c>
      <c r="CK70" s="11"/>
      <c r="CL70" s="15"/>
      <c r="CM70" s="9"/>
      <c r="CN70" s="10">
        <v>109</v>
      </c>
      <c r="CO70" s="10">
        <f t="shared" si="36"/>
        <v>0</v>
      </c>
      <c r="CP70" s="10">
        <f t="shared" si="37"/>
        <v>0</v>
      </c>
      <c r="CQ70" s="191" t="e">
        <f t="shared" si="38"/>
        <v>#DIV/0!</v>
      </c>
      <c r="CR70" s="16"/>
      <c r="CS70" s="16"/>
      <c r="CT70" s="16"/>
      <c r="CU70" s="14"/>
      <c r="CV70" s="14"/>
      <c r="CW70" s="14"/>
      <c r="CX70" s="11"/>
      <c r="CY70" s="10"/>
      <c r="CZ70" s="213" t="e">
        <f t="shared" si="13"/>
        <v>#DIV/0!</v>
      </c>
      <c r="DA70" s="213" t="e">
        <f t="shared" si="14"/>
        <v>#DIV/0!</v>
      </c>
      <c r="DB70" s="11"/>
      <c r="DC70" s="10"/>
      <c r="DD70" s="11"/>
      <c r="DE70" s="10"/>
      <c r="DF70" s="16"/>
      <c r="DG70" s="11"/>
      <c r="DH70" s="10"/>
      <c r="DI70" s="16"/>
      <c r="DJ70" s="11"/>
      <c r="DK70" s="9"/>
      <c r="DL70" s="213" t="e">
        <f t="shared" si="30"/>
        <v>#DIV/0!</v>
      </c>
      <c r="DM70" s="213" t="e">
        <f t="shared" si="15"/>
        <v>#DIV/0!</v>
      </c>
      <c r="DN70" s="304"/>
      <c r="DO70" s="213"/>
      <c r="DP70" s="11"/>
      <c r="DQ70" s="10"/>
      <c r="DR70" s="11"/>
      <c r="DS70" s="10"/>
      <c r="DT70" s="158"/>
      <c r="DU70" s="159"/>
      <c r="DV70" s="158"/>
      <c r="DW70" s="160"/>
      <c r="DX70" s="351">
        <f t="shared" si="31"/>
        <v>0</v>
      </c>
      <c r="DY70" s="352" t="e">
        <f t="shared" si="16"/>
        <v>#DIV/0!</v>
      </c>
      <c r="DZ70" s="241" t="e">
        <f t="shared" si="17"/>
        <v>#DIV/0!</v>
      </c>
      <c r="EA70" s="9"/>
      <c r="EB70" s="20" t="e">
        <f t="shared" si="18"/>
        <v>#DIV/0!</v>
      </c>
      <c r="EC70" s="353" t="e">
        <f t="shared" si="19"/>
        <v>#DIV/0!</v>
      </c>
      <c r="ED70" s="12"/>
      <c r="EE70" s="120"/>
    </row>
    <row r="71" spans="1:135" s="118" customFormat="1" ht="20.100000000000001" hidden="1" customHeight="1">
      <c r="A71" s="161">
        <v>42263</v>
      </c>
      <c r="B71" s="228"/>
      <c r="C71" s="7"/>
      <c r="D71" s="1"/>
      <c r="E71" s="1"/>
      <c r="F71" s="1"/>
      <c r="G71" s="4"/>
      <c r="H71" s="3"/>
      <c r="I71" s="1"/>
      <c r="J71" s="1"/>
      <c r="K71" s="19"/>
      <c r="L71" s="1"/>
      <c r="M71" s="1"/>
      <c r="N71" s="1"/>
      <c r="O71" s="297"/>
      <c r="P71" s="1"/>
      <c r="Q71" s="22">
        <f t="shared" si="6"/>
        <v>0</v>
      </c>
      <c r="R71" s="116">
        <f t="shared" si="20"/>
        <v>0</v>
      </c>
      <c r="S71" s="17">
        <f t="shared" si="7"/>
        <v>0</v>
      </c>
      <c r="T71" s="3"/>
      <c r="U71" s="1"/>
      <c r="V71" s="1"/>
      <c r="W71" s="22">
        <f t="shared" si="21"/>
        <v>0</v>
      </c>
      <c r="X71" s="1"/>
      <c r="Y71" s="1"/>
      <c r="Z71" s="1"/>
      <c r="AA71" s="1"/>
      <c r="AB71" s="4"/>
      <c r="AC71" s="7"/>
      <c r="AD71" s="199"/>
      <c r="AE71" s="199"/>
      <c r="AF71" s="199"/>
      <c r="AG71" s="199"/>
      <c r="AH71" s="240">
        <f t="shared" si="32"/>
        <v>0</v>
      </c>
      <c r="AI71" s="237" t="e">
        <f t="shared" si="33"/>
        <v>#DIV/0!</v>
      </c>
      <c r="AJ71" s="1"/>
      <c r="AK71" s="1"/>
      <c r="AL71" s="1"/>
      <c r="AM71" s="1"/>
      <c r="AN71" s="1"/>
      <c r="AO71" s="1"/>
      <c r="AP71" s="3"/>
      <c r="AQ71" s="7"/>
      <c r="AR71" s="22">
        <f t="shared" si="35"/>
        <v>0</v>
      </c>
      <c r="AS71" s="270" t="e">
        <f t="shared" si="22"/>
        <v>#DIV/0!</v>
      </c>
      <c r="AT71" s="1"/>
      <c r="AU71" s="1"/>
      <c r="AV71" s="7"/>
      <c r="AW71" s="1"/>
      <c r="AX71" s="1"/>
      <c r="AY71" s="2"/>
      <c r="AZ71" s="3"/>
      <c r="BA71" s="2"/>
      <c r="BB71" s="3"/>
      <c r="BC71" s="4"/>
      <c r="BD71" s="3"/>
      <c r="BE71" s="1"/>
      <c r="BF71" s="1"/>
      <c r="BG71" s="1"/>
      <c r="BH71" s="4"/>
      <c r="BI71" s="3"/>
      <c r="BJ71" s="7"/>
      <c r="BK71" s="1"/>
      <c r="BL71" s="1"/>
      <c r="BM71" s="2"/>
      <c r="BN71" s="3"/>
      <c r="BO71" s="1"/>
      <c r="BP71" s="2"/>
      <c r="BQ71" s="3"/>
      <c r="BR71" s="1"/>
      <c r="BS71" s="2"/>
      <c r="BT71" s="6"/>
      <c r="BU71" s="278"/>
      <c r="BV71" s="272">
        <f t="shared" si="23"/>
        <v>0</v>
      </c>
      <c r="BW71" s="272">
        <f t="shared" si="24"/>
        <v>0</v>
      </c>
      <c r="BX71" s="282" t="e">
        <f t="shared" si="25"/>
        <v>#DIV/0!</v>
      </c>
      <c r="BY71" s="282" t="e">
        <f t="shared" si="26"/>
        <v>#DIV/0!</v>
      </c>
      <c r="BZ71" s="3"/>
      <c r="CA71" s="1"/>
      <c r="CB71" s="1"/>
      <c r="CC71" s="4"/>
      <c r="CD71" s="7"/>
      <c r="CE71" s="7"/>
      <c r="CF71" s="1" t="e">
        <f t="shared" si="27"/>
        <v>#N/A</v>
      </c>
      <c r="CG71" s="1">
        <f t="shared" si="28"/>
        <v>0</v>
      </c>
      <c r="CH71" s="1" t="e">
        <f t="shared" si="34"/>
        <v>#N/A</v>
      </c>
      <c r="CI71" s="1"/>
      <c r="CJ71" s="189" t="e">
        <f t="shared" si="29"/>
        <v>#N/A</v>
      </c>
      <c r="CK71" s="3"/>
      <c r="CL71" s="7"/>
      <c r="CM71" s="1"/>
      <c r="CN71" s="2">
        <v>109</v>
      </c>
      <c r="CO71" s="2">
        <f t="shared" si="36"/>
        <v>0</v>
      </c>
      <c r="CP71" s="2">
        <f t="shared" si="37"/>
        <v>0</v>
      </c>
      <c r="CQ71" s="190" t="e">
        <f t="shared" si="38"/>
        <v>#DIV/0!</v>
      </c>
      <c r="CR71" s="8"/>
      <c r="CS71" s="8"/>
      <c r="CT71" s="8"/>
      <c r="CU71" s="6"/>
      <c r="CV71" s="6"/>
      <c r="CW71" s="6"/>
      <c r="CX71" s="3"/>
      <c r="CY71" s="2"/>
      <c r="CZ71" s="212" t="e">
        <f t="shared" si="13"/>
        <v>#DIV/0!</v>
      </c>
      <c r="DA71" s="212" t="e">
        <f t="shared" si="14"/>
        <v>#DIV/0!</v>
      </c>
      <c r="DB71" s="3"/>
      <c r="DC71" s="2"/>
      <c r="DD71" s="3"/>
      <c r="DE71" s="2"/>
      <c r="DF71" s="8"/>
      <c r="DG71" s="3"/>
      <c r="DH71" s="2"/>
      <c r="DI71" s="8"/>
      <c r="DJ71" s="3"/>
      <c r="DK71" s="1"/>
      <c r="DL71" s="212" t="e">
        <f t="shared" si="30"/>
        <v>#DIV/0!</v>
      </c>
      <c r="DM71" s="212" t="e">
        <f t="shared" si="15"/>
        <v>#DIV/0!</v>
      </c>
      <c r="DN71" s="303"/>
      <c r="DO71" s="212"/>
      <c r="DP71" s="3"/>
      <c r="DQ71" s="2"/>
      <c r="DR71" s="3"/>
      <c r="DS71" s="2"/>
      <c r="DT71" s="155"/>
      <c r="DU71" s="156"/>
      <c r="DV71" s="155"/>
      <c r="DW71" s="157"/>
      <c r="DX71" s="348">
        <f t="shared" si="31"/>
        <v>0</v>
      </c>
      <c r="DY71" s="349" t="e">
        <f t="shared" si="16"/>
        <v>#DIV/0!</v>
      </c>
      <c r="DZ71" s="240" t="e">
        <f t="shared" si="17"/>
        <v>#DIV/0!</v>
      </c>
      <c r="EA71" s="1"/>
      <c r="EB71" s="19" t="e">
        <f t="shared" si="18"/>
        <v>#DIV/0!</v>
      </c>
      <c r="EC71" s="350" t="e">
        <f t="shared" si="19"/>
        <v>#DIV/0!</v>
      </c>
      <c r="ED71" s="4"/>
      <c r="EE71" s="117"/>
    </row>
    <row r="72" spans="1:135" s="118" customFormat="1" ht="20.100000000000001" hidden="1" customHeight="1">
      <c r="A72" s="161">
        <v>42263</v>
      </c>
      <c r="B72" s="228"/>
      <c r="C72" s="7"/>
      <c r="D72" s="1"/>
      <c r="E72" s="1"/>
      <c r="F72" s="1"/>
      <c r="G72" s="4"/>
      <c r="H72" s="3"/>
      <c r="I72" s="1"/>
      <c r="J72" s="1"/>
      <c r="K72" s="19"/>
      <c r="L72" s="1"/>
      <c r="M72" s="1"/>
      <c r="N72" s="1"/>
      <c r="O72" s="297"/>
      <c r="P72" s="1"/>
      <c r="Q72" s="22">
        <f t="shared" si="6"/>
        <v>0</v>
      </c>
      <c r="R72" s="116">
        <f t="shared" si="20"/>
        <v>0</v>
      </c>
      <c r="S72" s="17">
        <f t="shared" si="7"/>
        <v>0</v>
      </c>
      <c r="T72" s="3"/>
      <c r="U72" s="1"/>
      <c r="V72" s="1"/>
      <c r="W72" s="22">
        <f t="shared" si="21"/>
        <v>0</v>
      </c>
      <c r="X72" s="1"/>
      <c r="Y72" s="1"/>
      <c r="Z72" s="1"/>
      <c r="AA72" s="1"/>
      <c r="AB72" s="4"/>
      <c r="AC72" s="7"/>
      <c r="AD72" s="199"/>
      <c r="AE72" s="199"/>
      <c r="AF72" s="199"/>
      <c r="AG72" s="199"/>
      <c r="AH72" s="240">
        <f t="shared" si="32"/>
        <v>0</v>
      </c>
      <c r="AI72" s="237" t="e">
        <f t="shared" si="33"/>
        <v>#DIV/0!</v>
      </c>
      <c r="AJ72" s="1"/>
      <c r="AK72" s="1"/>
      <c r="AL72" s="1"/>
      <c r="AM72" s="1"/>
      <c r="AN72" s="1"/>
      <c r="AO72" s="1"/>
      <c r="AP72" s="3"/>
      <c r="AQ72" s="7"/>
      <c r="AR72" s="22">
        <f t="shared" si="35"/>
        <v>0</v>
      </c>
      <c r="AS72" s="270" t="e">
        <f t="shared" si="22"/>
        <v>#DIV/0!</v>
      </c>
      <c r="AT72" s="1"/>
      <c r="AU72" s="1"/>
      <c r="AV72" s="7"/>
      <c r="AW72" s="1"/>
      <c r="AX72" s="1"/>
      <c r="AY72" s="2"/>
      <c r="AZ72" s="3"/>
      <c r="BA72" s="2"/>
      <c r="BB72" s="3"/>
      <c r="BC72" s="4"/>
      <c r="BD72" s="3"/>
      <c r="BE72" s="1"/>
      <c r="BF72" s="1"/>
      <c r="BG72" s="1"/>
      <c r="BH72" s="4"/>
      <c r="BI72" s="3"/>
      <c r="BJ72" s="7"/>
      <c r="BK72" s="1"/>
      <c r="BL72" s="1"/>
      <c r="BM72" s="2"/>
      <c r="BN72" s="3"/>
      <c r="BO72" s="1"/>
      <c r="BP72" s="2"/>
      <c r="BQ72" s="3"/>
      <c r="BR72" s="1"/>
      <c r="BS72" s="2"/>
      <c r="BT72" s="6"/>
      <c r="BU72" s="278"/>
      <c r="BV72" s="272">
        <f t="shared" si="23"/>
        <v>0</v>
      </c>
      <c r="BW72" s="272">
        <f t="shared" si="24"/>
        <v>0</v>
      </c>
      <c r="BX72" s="282" t="e">
        <f t="shared" si="25"/>
        <v>#DIV/0!</v>
      </c>
      <c r="BY72" s="282" t="e">
        <f t="shared" si="26"/>
        <v>#DIV/0!</v>
      </c>
      <c r="BZ72" s="3"/>
      <c r="CA72" s="1"/>
      <c r="CB72" s="1"/>
      <c r="CC72" s="4"/>
      <c r="CD72" s="7"/>
      <c r="CE72" s="7"/>
      <c r="CF72" s="1" t="e">
        <f t="shared" si="27"/>
        <v>#N/A</v>
      </c>
      <c r="CG72" s="1">
        <f t="shared" si="28"/>
        <v>0</v>
      </c>
      <c r="CH72" s="1" t="e">
        <f t="shared" si="34"/>
        <v>#N/A</v>
      </c>
      <c r="CI72" s="1"/>
      <c r="CJ72" s="189" t="e">
        <f t="shared" si="29"/>
        <v>#N/A</v>
      </c>
      <c r="CK72" s="3"/>
      <c r="CL72" s="7"/>
      <c r="CM72" s="1"/>
      <c r="CN72" s="2">
        <v>109</v>
      </c>
      <c r="CO72" s="2">
        <f t="shared" si="36"/>
        <v>0</v>
      </c>
      <c r="CP72" s="2">
        <f t="shared" si="37"/>
        <v>0</v>
      </c>
      <c r="CQ72" s="190" t="e">
        <f t="shared" si="38"/>
        <v>#DIV/0!</v>
      </c>
      <c r="CR72" s="8"/>
      <c r="CS72" s="8"/>
      <c r="CT72" s="8"/>
      <c r="CU72" s="6"/>
      <c r="CV72" s="6"/>
      <c r="CW72" s="6"/>
      <c r="CX72" s="3"/>
      <c r="CY72" s="2"/>
      <c r="CZ72" s="212" t="e">
        <f t="shared" si="13"/>
        <v>#DIV/0!</v>
      </c>
      <c r="DA72" s="212" t="e">
        <f t="shared" si="14"/>
        <v>#DIV/0!</v>
      </c>
      <c r="DB72" s="3"/>
      <c r="DC72" s="2"/>
      <c r="DD72" s="3"/>
      <c r="DE72" s="2"/>
      <c r="DF72" s="8"/>
      <c r="DG72" s="3"/>
      <c r="DH72" s="2"/>
      <c r="DI72" s="8"/>
      <c r="DJ72" s="3"/>
      <c r="DK72" s="1"/>
      <c r="DL72" s="212" t="e">
        <f t="shared" si="30"/>
        <v>#DIV/0!</v>
      </c>
      <c r="DM72" s="212" t="e">
        <f t="shared" si="15"/>
        <v>#DIV/0!</v>
      </c>
      <c r="DN72" s="303"/>
      <c r="DO72" s="212"/>
      <c r="DP72" s="3"/>
      <c r="DQ72" s="2"/>
      <c r="DR72" s="3"/>
      <c r="DS72" s="2"/>
      <c r="DT72" s="155"/>
      <c r="DU72" s="156"/>
      <c r="DV72" s="155"/>
      <c r="DW72" s="157"/>
      <c r="DX72" s="348">
        <f t="shared" si="31"/>
        <v>0</v>
      </c>
      <c r="DY72" s="349" t="e">
        <f t="shared" si="16"/>
        <v>#DIV/0!</v>
      </c>
      <c r="DZ72" s="240" t="e">
        <f t="shared" si="17"/>
        <v>#DIV/0!</v>
      </c>
      <c r="EA72" s="1"/>
      <c r="EB72" s="19" t="e">
        <f t="shared" si="18"/>
        <v>#DIV/0!</v>
      </c>
      <c r="EC72" s="350" t="e">
        <f t="shared" si="19"/>
        <v>#DIV/0!</v>
      </c>
      <c r="ED72" s="4"/>
      <c r="EE72" s="117"/>
    </row>
    <row r="73" spans="1:135" s="121" customFormat="1" ht="20.100000000000001" customHeight="1">
      <c r="A73" s="162">
        <v>42263</v>
      </c>
      <c r="B73" s="229">
        <v>1.125</v>
      </c>
      <c r="C73" s="15">
        <v>4</v>
      </c>
      <c r="D73" s="9" t="s">
        <v>133</v>
      </c>
      <c r="E73" s="9" t="s">
        <v>137</v>
      </c>
      <c r="F73" s="9" t="s">
        <v>139</v>
      </c>
      <c r="G73" s="12" t="s">
        <v>261</v>
      </c>
      <c r="H73" s="11" t="s">
        <v>173</v>
      </c>
      <c r="I73" s="9">
        <v>16</v>
      </c>
      <c r="J73" s="9" t="s">
        <v>277</v>
      </c>
      <c r="K73" s="20">
        <v>13</v>
      </c>
      <c r="L73" s="9" t="s">
        <v>193</v>
      </c>
      <c r="M73" s="9">
        <v>84</v>
      </c>
      <c r="N73" s="9">
        <v>2810</v>
      </c>
      <c r="O73" s="298"/>
      <c r="P73" s="9">
        <v>1300</v>
      </c>
      <c r="Q73" s="24">
        <f t="shared" si="6"/>
        <v>1131</v>
      </c>
      <c r="R73" s="119">
        <f t="shared" si="20"/>
        <v>3.0944159999999998</v>
      </c>
      <c r="S73" s="18">
        <f t="shared" si="7"/>
        <v>3.0509856000000002</v>
      </c>
      <c r="T73" s="11">
        <v>862</v>
      </c>
      <c r="U73" s="9">
        <v>1003</v>
      </c>
      <c r="V73" s="9">
        <v>0.98499999999999999</v>
      </c>
      <c r="W73" s="24">
        <f t="shared" si="21"/>
        <v>1280.5</v>
      </c>
      <c r="X73" s="9">
        <v>10.199999999999999</v>
      </c>
      <c r="Y73" s="9">
        <v>228</v>
      </c>
      <c r="Z73" s="9">
        <v>25</v>
      </c>
      <c r="AA73" s="9">
        <v>25</v>
      </c>
      <c r="AB73" s="12">
        <v>6</v>
      </c>
      <c r="AC73" s="15">
        <v>4.2</v>
      </c>
      <c r="AD73" s="200">
        <v>-27</v>
      </c>
      <c r="AE73" s="200">
        <v>-28</v>
      </c>
      <c r="AF73" s="200">
        <v>-26</v>
      </c>
      <c r="AG73" s="200">
        <v>-17</v>
      </c>
      <c r="AH73" s="241">
        <f t="shared" si="32"/>
        <v>-98</v>
      </c>
      <c r="AI73" s="239">
        <f t="shared" si="33"/>
        <v>1</v>
      </c>
      <c r="AJ73" s="9">
        <v>100</v>
      </c>
      <c r="AK73" s="9">
        <v>100</v>
      </c>
      <c r="AL73" s="9">
        <v>100</v>
      </c>
      <c r="AM73" s="9">
        <v>100</v>
      </c>
      <c r="AN73" s="9">
        <v>2</v>
      </c>
      <c r="AO73" s="9">
        <v>20</v>
      </c>
      <c r="AP73" s="11">
        <v>1824</v>
      </c>
      <c r="AQ73" s="15">
        <v>1445</v>
      </c>
      <c r="AR73" s="24">
        <f t="shared" si="35"/>
        <v>379</v>
      </c>
      <c r="AS73" s="271">
        <f t="shared" si="22"/>
        <v>0.20778508771929824</v>
      </c>
      <c r="AT73" s="9">
        <v>61</v>
      </c>
      <c r="AU73" s="9">
        <v>80</v>
      </c>
      <c r="AV73" s="15">
        <v>4</v>
      </c>
      <c r="AW73" s="9">
        <v>581</v>
      </c>
      <c r="AX73" s="9">
        <v>886</v>
      </c>
      <c r="AY73" s="10">
        <v>40</v>
      </c>
      <c r="AZ73" s="11">
        <v>348</v>
      </c>
      <c r="BA73" s="10">
        <v>70</v>
      </c>
      <c r="BB73" s="11">
        <v>188</v>
      </c>
      <c r="BC73" s="12"/>
      <c r="BD73" s="11">
        <v>4196</v>
      </c>
      <c r="BE73" s="9">
        <v>25</v>
      </c>
      <c r="BF73" s="9">
        <v>35</v>
      </c>
      <c r="BG73" s="9">
        <v>2</v>
      </c>
      <c r="BH73" s="12">
        <v>97</v>
      </c>
      <c r="BI73" s="11">
        <v>570</v>
      </c>
      <c r="BJ73" s="15">
        <v>100</v>
      </c>
      <c r="BK73" s="9">
        <v>1600</v>
      </c>
      <c r="BL73" s="9">
        <v>156</v>
      </c>
      <c r="BM73" s="10">
        <v>86</v>
      </c>
      <c r="BN73" s="11">
        <v>328</v>
      </c>
      <c r="BO73" s="9">
        <v>1217</v>
      </c>
      <c r="BP73" s="10">
        <v>145</v>
      </c>
      <c r="BQ73" s="11">
        <v>318</v>
      </c>
      <c r="BR73" s="9">
        <v>1173</v>
      </c>
      <c r="BS73" s="10">
        <v>87</v>
      </c>
      <c r="BT73" s="14">
        <v>1500</v>
      </c>
      <c r="BU73" s="279">
        <v>214</v>
      </c>
      <c r="BV73" s="273">
        <f t="shared" si="23"/>
        <v>0.64600000000000002</v>
      </c>
      <c r="BW73" s="273">
        <f t="shared" si="24"/>
        <v>0.73076923076923073</v>
      </c>
      <c r="BX73" s="283">
        <f t="shared" si="25"/>
        <v>0.46921443736730362</v>
      </c>
      <c r="BY73" s="283">
        <f t="shared" si="26"/>
        <v>0.53078556263269638</v>
      </c>
      <c r="BZ73" s="11">
        <v>2.6</v>
      </c>
      <c r="CA73" s="9">
        <v>2.6</v>
      </c>
      <c r="CB73" s="9">
        <v>30</v>
      </c>
      <c r="CC73" s="12"/>
      <c r="CD73" s="15" t="s">
        <v>163</v>
      </c>
      <c r="CE73" s="15">
        <v>67</v>
      </c>
      <c r="CF73" s="9">
        <f t="shared" si="27"/>
        <v>15.6</v>
      </c>
      <c r="CG73" s="9">
        <f t="shared" si="28"/>
        <v>4394</v>
      </c>
      <c r="CH73" s="9">
        <f t="shared" si="34"/>
        <v>9.36</v>
      </c>
      <c r="CI73" s="9">
        <v>60</v>
      </c>
      <c r="CJ73" s="296">
        <f t="shared" si="29"/>
        <v>2.1301775147928992</v>
      </c>
      <c r="CK73" s="11" t="s">
        <v>165</v>
      </c>
      <c r="CL73" s="15">
        <v>20</v>
      </c>
      <c r="CM73" s="9">
        <v>23</v>
      </c>
      <c r="CN73" s="10">
        <v>109</v>
      </c>
      <c r="CO73" s="10">
        <f t="shared" si="36"/>
        <v>4394</v>
      </c>
      <c r="CP73" s="10">
        <f t="shared" si="37"/>
        <v>25.07</v>
      </c>
      <c r="CQ73" s="191">
        <f t="shared" si="38"/>
        <v>5.7055075102412385</v>
      </c>
      <c r="CR73" s="16">
        <v>40</v>
      </c>
      <c r="CS73" s="16">
        <v>2.2000000000000002</v>
      </c>
      <c r="CT73" s="16">
        <v>395</v>
      </c>
      <c r="CU73" s="14">
        <v>5</v>
      </c>
      <c r="CV73" s="14">
        <v>52</v>
      </c>
      <c r="CW73" s="14">
        <v>15</v>
      </c>
      <c r="CX73" s="11" t="s">
        <v>275</v>
      </c>
      <c r="CY73" s="10">
        <v>360</v>
      </c>
      <c r="CZ73" s="213">
        <f t="shared" si="13"/>
        <v>116.3385918376844</v>
      </c>
      <c r="DA73" s="213">
        <f t="shared" si="14"/>
        <v>117.9946572019219</v>
      </c>
      <c r="DB73" s="11"/>
      <c r="DC73" s="10"/>
      <c r="DD73" s="11" t="s">
        <v>168</v>
      </c>
      <c r="DE73" s="10">
        <v>0</v>
      </c>
      <c r="DF73" s="16">
        <v>25</v>
      </c>
      <c r="DG73" s="11" t="s">
        <v>185</v>
      </c>
      <c r="DH73" s="10">
        <v>3.2</v>
      </c>
      <c r="DI73" s="16">
        <v>20</v>
      </c>
      <c r="DJ73" s="11" t="s">
        <v>169</v>
      </c>
      <c r="DK73" s="9">
        <v>30</v>
      </c>
      <c r="DL73" s="213">
        <f t="shared" si="30"/>
        <v>9.6948826531403665</v>
      </c>
      <c r="DM73" s="213">
        <f t="shared" si="15"/>
        <v>9.832888100160158</v>
      </c>
      <c r="DN73" s="304"/>
      <c r="DO73" s="213"/>
      <c r="DP73" s="11"/>
      <c r="DQ73" s="10"/>
      <c r="DR73" s="11"/>
      <c r="DS73" s="10"/>
      <c r="DT73" s="158"/>
      <c r="DU73" s="159"/>
      <c r="DV73" s="158"/>
      <c r="DW73" s="160"/>
      <c r="DX73" s="351">
        <f t="shared" si="31"/>
        <v>232</v>
      </c>
      <c r="DY73" s="352">
        <f t="shared" si="16"/>
        <v>74.973759184285498</v>
      </c>
      <c r="DZ73" s="241">
        <f t="shared" si="17"/>
        <v>76.041001307905219</v>
      </c>
      <c r="EA73" s="9">
        <v>5.0999999999999996</v>
      </c>
      <c r="EB73" s="20">
        <f t="shared" si="18"/>
        <v>1.6481300510338623</v>
      </c>
      <c r="EC73" s="353">
        <f t="shared" si="19"/>
        <v>1.6715909770272266</v>
      </c>
      <c r="ED73" s="12">
        <v>361</v>
      </c>
      <c r="EE73" s="120"/>
    </row>
    <row r="74" spans="1:135" s="121" customFormat="1" ht="20.100000000000001" hidden="1" customHeight="1">
      <c r="A74" s="162">
        <v>42263</v>
      </c>
      <c r="B74" s="229"/>
      <c r="C74" s="15"/>
      <c r="D74" s="9"/>
      <c r="E74" s="9"/>
      <c r="F74" s="9"/>
      <c r="G74" s="12"/>
      <c r="H74" s="11"/>
      <c r="I74" s="9"/>
      <c r="J74" s="9"/>
      <c r="K74" s="20"/>
      <c r="L74" s="9"/>
      <c r="M74" s="9"/>
      <c r="N74" s="9"/>
      <c r="O74" s="298"/>
      <c r="P74" s="9"/>
      <c r="Q74" s="24">
        <f t="shared" si="6"/>
        <v>0</v>
      </c>
      <c r="R74" s="119">
        <f t="shared" si="20"/>
        <v>0</v>
      </c>
      <c r="S74" s="18">
        <f t="shared" si="7"/>
        <v>0</v>
      </c>
      <c r="T74" s="11"/>
      <c r="U74" s="9"/>
      <c r="V74" s="9"/>
      <c r="W74" s="24">
        <f t="shared" si="21"/>
        <v>0</v>
      </c>
      <c r="X74" s="9"/>
      <c r="Y74" s="9"/>
      <c r="Z74" s="9"/>
      <c r="AA74" s="9"/>
      <c r="AB74" s="12"/>
      <c r="AC74" s="15"/>
      <c r="AD74" s="200"/>
      <c r="AE74" s="200"/>
      <c r="AF74" s="200"/>
      <c r="AG74" s="200"/>
      <c r="AH74" s="241">
        <f t="shared" si="32"/>
        <v>0</v>
      </c>
      <c r="AI74" s="239" t="e">
        <f t="shared" si="33"/>
        <v>#DIV/0!</v>
      </c>
      <c r="AJ74" s="9"/>
      <c r="AK74" s="9"/>
      <c r="AL74" s="9"/>
      <c r="AM74" s="9"/>
      <c r="AN74" s="9"/>
      <c r="AO74" s="9"/>
      <c r="AP74" s="11"/>
      <c r="AQ74" s="15"/>
      <c r="AR74" s="24">
        <f t="shared" si="35"/>
        <v>0</v>
      </c>
      <c r="AS74" s="271" t="e">
        <f t="shared" si="22"/>
        <v>#DIV/0!</v>
      </c>
      <c r="AT74" s="9"/>
      <c r="AU74" s="9"/>
      <c r="AV74" s="15"/>
      <c r="AW74" s="9"/>
      <c r="AX74" s="9"/>
      <c r="AY74" s="10"/>
      <c r="AZ74" s="11"/>
      <c r="BA74" s="10"/>
      <c r="BB74" s="11"/>
      <c r="BC74" s="12"/>
      <c r="BD74" s="11"/>
      <c r="BE74" s="9"/>
      <c r="BF74" s="9"/>
      <c r="BG74" s="9"/>
      <c r="BH74" s="12"/>
      <c r="BI74" s="11"/>
      <c r="BJ74" s="15"/>
      <c r="BK74" s="9"/>
      <c r="BL74" s="9"/>
      <c r="BM74" s="10"/>
      <c r="BN74" s="11"/>
      <c r="BO74" s="9"/>
      <c r="BP74" s="10"/>
      <c r="BQ74" s="11"/>
      <c r="BR74" s="9"/>
      <c r="BS74" s="10"/>
      <c r="BT74" s="14"/>
      <c r="BU74" s="279"/>
      <c r="BV74" s="273">
        <f t="shared" si="23"/>
        <v>0</v>
      </c>
      <c r="BW74" s="273">
        <f t="shared" si="24"/>
        <v>0</v>
      </c>
      <c r="BX74" s="283" t="e">
        <f t="shared" si="25"/>
        <v>#DIV/0!</v>
      </c>
      <c r="BY74" s="283" t="e">
        <f t="shared" si="26"/>
        <v>#DIV/0!</v>
      </c>
      <c r="BZ74" s="11"/>
      <c r="CA74" s="9"/>
      <c r="CB74" s="9"/>
      <c r="CC74" s="12"/>
      <c r="CD74" s="15"/>
      <c r="CE74" s="15"/>
      <c r="CF74" s="9" t="e">
        <f t="shared" si="27"/>
        <v>#N/A</v>
      </c>
      <c r="CG74" s="9">
        <f t="shared" si="28"/>
        <v>0</v>
      </c>
      <c r="CH74" s="9" t="e">
        <f t="shared" si="34"/>
        <v>#N/A</v>
      </c>
      <c r="CI74" s="9"/>
      <c r="CJ74" s="296" t="e">
        <f t="shared" si="29"/>
        <v>#N/A</v>
      </c>
      <c r="CK74" s="11"/>
      <c r="CL74" s="15"/>
      <c r="CM74" s="9"/>
      <c r="CN74" s="10">
        <v>109</v>
      </c>
      <c r="CO74" s="10">
        <f t="shared" si="36"/>
        <v>0</v>
      </c>
      <c r="CP74" s="10">
        <f t="shared" si="37"/>
        <v>0</v>
      </c>
      <c r="CQ74" s="191" t="e">
        <f t="shared" si="38"/>
        <v>#DIV/0!</v>
      </c>
      <c r="CR74" s="16"/>
      <c r="CS74" s="16"/>
      <c r="CT74" s="16"/>
      <c r="CU74" s="14"/>
      <c r="CV74" s="14"/>
      <c r="CW74" s="14"/>
      <c r="CX74" s="11"/>
      <c r="CY74" s="10"/>
      <c r="CZ74" s="213" t="e">
        <f t="shared" si="13"/>
        <v>#DIV/0!</v>
      </c>
      <c r="DA74" s="213" t="e">
        <f t="shared" si="14"/>
        <v>#DIV/0!</v>
      </c>
      <c r="DB74" s="11"/>
      <c r="DC74" s="10"/>
      <c r="DD74" s="11"/>
      <c r="DE74" s="10"/>
      <c r="DF74" s="16"/>
      <c r="DG74" s="11"/>
      <c r="DH74" s="10"/>
      <c r="DI74" s="16"/>
      <c r="DJ74" s="11"/>
      <c r="DK74" s="9"/>
      <c r="DL74" s="213" t="e">
        <f t="shared" si="30"/>
        <v>#DIV/0!</v>
      </c>
      <c r="DM74" s="213" t="e">
        <f t="shared" si="15"/>
        <v>#DIV/0!</v>
      </c>
      <c r="DN74" s="304"/>
      <c r="DO74" s="213"/>
      <c r="DP74" s="11"/>
      <c r="DQ74" s="10"/>
      <c r="DR74" s="11"/>
      <c r="DS74" s="10"/>
      <c r="DT74" s="158"/>
      <c r="DU74" s="159"/>
      <c r="DV74" s="158"/>
      <c r="DW74" s="160"/>
      <c r="DX74" s="351">
        <f t="shared" si="31"/>
        <v>0</v>
      </c>
      <c r="DY74" s="352" t="e">
        <f t="shared" si="16"/>
        <v>#DIV/0!</v>
      </c>
      <c r="DZ74" s="241" t="e">
        <f t="shared" si="17"/>
        <v>#DIV/0!</v>
      </c>
      <c r="EA74" s="9"/>
      <c r="EB74" s="20" t="e">
        <f t="shared" si="18"/>
        <v>#DIV/0!</v>
      </c>
      <c r="EC74" s="353" t="e">
        <f t="shared" si="19"/>
        <v>#DIV/0!</v>
      </c>
      <c r="ED74" s="12"/>
      <c r="EE74" s="120"/>
    </row>
    <row r="75" spans="1:135" s="118" customFormat="1" ht="20.100000000000001" hidden="1" customHeight="1">
      <c r="A75" s="161">
        <v>42264</v>
      </c>
      <c r="B75" s="228"/>
      <c r="C75" s="7"/>
      <c r="D75" s="1"/>
      <c r="E75" s="1"/>
      <c r="F75" s="1"/>
      <c r="G75" s="4"/>
      <c r="H75" s="3"/>
      <c r="I75" s="1"/>
      <c r="J75" s="1"/>
      <c r="K75" s="19"/>
      <c r="L75" s="1"/>
      <c r="M75" s="1"/>
      <c r="N75" s="1"/>
      <c r="O75" s="297"/>
      <c r="P75" s="1"/>
      <c r="Q75" s="22">
        <f t="shared" ref="Q75:Q134" si="39">(P75/100)*(100-K75)</f>
        <v>0</v>
      </c>
      <c r="R75" s="116">
        <f t="shared" si="20"/>
        <v>0</v>
      </c>
      <c r="S75" s="17">
        <f t="shared" ref="S75:S134" si="40">Q75*N75*I75*60/1000000000</f>
        <v>0</v>
      </c>
      <c r="T75" s="3"/>
      <c r="U75" s="1"/>
      <c r="V75" s="1"/>
      <c r="W75" s="22">
        <f t="shared" si="21"/>
        <v>0</v>
      </c>
      <c r="X75" s="1"/>
      <c r="Y75" s="1"/>
      <c r="Z75" s="1"/>
      <c r="AA75" s="1"/>
      <c r="AB75" s="4"/>
      <c r="AC75" s="7"/>
      <c r="AD75" s="199"/>
      <c r="AE75" s="199"/>
      <c r="AF75" s="199"/>
      <c r="AG75" s="199"/>
      <c r="AH75" s="240">
        <f t="shared" si="32"/>
        <v>0</v>
      </c>
      <c r="AI75" s="237" t="e">
        <f t="shared" si="33"/>
        <v>#DIV/0!</v>
      </c>
      <c r="AJ75" s="1"/>
      <c r="AK75" s="1"/>
      <c r="AL75" s="1"/>
      <c r="AM75" s="1"/>
      <c r="AN75" s="1"/>
      <c r="AO75" s="1"/>
      <c r="AP75" s="3"/>
      <c r="AQ75" s="7"/>
      <c r="AR75" s="22">
        <f t="shared" si="35"/>
        <v>0</v>
      </c>
      <c r="AS75" s="270" t="e">
        <f t="shared" si="22"/>
        <v>#DIV/0!</v>
      </c>
      <c r="AT75" s="1"/>
      <c r="AU75" s="1"/>
      <c r="AV75" s="7"/>
      <c r="AW75" s="1"/>
      <c r="AX75" s="1"/>
      <c r="AY75" s="2"/>
      <c r="AZ75" s="3"/>
      <c r="BA75" s="2"/>
      <c r="BB75" s="3"/>
      <c r="BC75" s="4"/>
      <c r="BD75" s="3"/>
      <c r="BE75" s="1"/>
      <c r="BF75" s="1"/>
      <c r="BG75" s="1"/>
      <c r="BH75" s="4"/>
      <c r="BI75" s="3"/>
      <c r="BJ75" s="7"/>
      <c r="BK75" s="1"/>
      <c r="BL75" s="1"/>
      <c r="BM75" s="2"/>
      <c r="BN75" s="3"/>
      <c r="BO75" s="1"/>
      <c r="BP75" s="2"/>
      <c r="BQ75" s="3"/>
      <c r="BR75" s="1"/>
      <c r="BS75" s="2"/>
      <c r="BT75" s="6"/>
      <c r="BU75" s="278"/>
      <c r="BV75" s="272">
        <f t="shared" si="23"/>
        <v>0</v>
      </c>
      <c r="BW75" s="272">
        <f t="shared" si="24"/>
        <v>0</v>
      </c>
      <c r="BX75" s="282" t="e">
        <f t="shared" si="25"/>
        <v>#DIV/0!</v>
      </c>
      <c r="BY75" s="282" t="e">
        <f t="shared" si="26"/>
        <v>#DIV/0!</v>
      </c>
      <c r="BZ75" s="3"/>
      <c r="CA75" s="1"/>
      <c r="CB75" s="1"/>
      <c r="CC75" s="4"/>
      <c r="CD75" s="7"/>
      <c r="CE75" s="7"/>
      <c r="CF75" s="1" t="e">
        <f t="shared" si="27"/>
        <v>#N/A</v>
      </c>
      <c r="CG75" s="1">
        <f t="shared" si="28"/>
        <v>0</v>
      </c>
      <c r="CH75" s="1" t="e">
        <f t="shared" si="34"/>
        <v>#N/A</v>
      </c>
      <c r="CI75" s="1"/>
      <c r="CJ75" s="189" t="e">
        <f t="shared" si="29"/>
        <v>#N/A</v>
      </c>
      <c r="CK75" s="3"/>
      <c r="CL75" s="7"/>
      <c r="CM75" s="1"/>
      <c r="CN75" s="2">
        <v>109</v>
      </c>
      <c r="CO75" s="2">
        <f t="shared" si="36"/>
        <v>0</v>
      </c>
      <c r="CP75" s="2">
        <f t="shared" si="37"/>
        <v>0</v>
      </c>
      <c r="CQ75" s="190" t="e">
        <f t="shared" si="38"/>
        <v>#DIV/0!</v>
      </c>
      <c r="CR75" s="8"/>
      <c r="CS75" s="8"/>
      <c r="CT75" s="8"/>
      <c r="CU75" s="6"/>
      <c r="CV75" s="6"/>
      <c r="CW75" s="6"/>
      <c r="CX75" s="3"/>
      <c r="CY75" s="2"/>
      <c r="CZ75" s="212" t="e">
        <f t="shared" ref="CZ75:CZ134" si="41">CY75/R75</f>
        <v>#DIV/0!</v>
      </c>
      <c r="DA75" s="212" t="e">
        <f t="shared" ref="DA75:DA134" si="42">CY75/S75</f>
        <v>#DIV/0!</v>
      </c>
      <c r="DB75" s="3"/>
      <c r="DC75" s="2"/>
      <c r="DD75" s="3"/>
      <c r="DE75" s="2"/>
      <c r="DF75" s="8"/>
      <c r="DG75" s="3"/>
      <c r="DH75" s="2"/>
      <c r="DI75" s="8"/>
      <c r="DJ75" s="3"/>
      <c r="DK75" s="1"/>
      <c r="DL75" s="212" t="e">
        <f t="shared" si="30"/>
        <v>#DIV/0!</v>
      </c>
      <c r="DM75" s="212" t="e">
        <f t="shared" ref="DM75:DM134" si="43">DK75/S75</f>
        <v>#DIV/0!</v>
      </c>
      <c r="DN75" s="303"/>
      <c r="DO75" s="212"/>
      <c r="DP75" s="3"/>
      <c r="DQ75" s="2"/>
      <c r="DR75" s="3"/>
      <c r="DS75" s="2"/>
      <c r="DT75" s="155"/>
      <c r="DU75" s="156"/>
      <c r="DV75" s="155"/>
      <c r="DW75" s="157"/>
      <c r="DX75" s="348">
        <f t="shared" si="31"/>
        <v>0</v>
      </c>
      <c r="DY75" s="349" t="e">
        <f t="shared" ref="DY75:DY134" si="44">DX75/R75</f>
        <v>#DIV/0!</v>
      </c>
      <c r="DZ75" s="240" t="e">
        <f t="shared" ref="DZ75:DZ134" si="45">DX75/S75</f>
        <v>#DIV/0!</v>
      </c>
      <c r="EA75" s="1"/>
      <c r="EB75" s="19" t="e">
        <f t="shared" ref="EB75:EB134" si="46">EA75/R75</f>
        <v>#DIV/0!</v>
      </c>
      <c r="EC75" s="350" t="e">
        <f t="shared" ref="EC75:EC134" si="47">EA75/S75</f>
        <v>#DIV/0!</v>
      </c>
      <c r="ED75" s="4"/>
      <c r="EE75" s="117"/>
    </row>
    <row r="76" spans="1:135" s="118" customFormat="1" ht="20.100000000000001" hidden="1" customHeight="1">
      <c r="A76" s="161">
        <v>42264</v>
      </c>
      <c r="B76" s="228"/>
      <c r="C76" s="7"/>
      <c r="D76" s="1"/>
      <c r="E76" s="1"/>
      <c r="F76" s="1"/>
      <c r="G76" s="4"/>
      <c r="H76" s="3"/>
      <c r="I76" s="1"/>
      <c r="J76" s="1"/>
      <c r="K76" s="19"/>
      <c r="L76" s="1"/>
      <c r="M76" s="1"/>
      <c r="N76" s="1"/>
      <c r="O76" s="297"/>
      <c r="P76" s="1"/>
      <c r="Q76" s="22">
        <f t="shared" si="39"/>
        <v>0</v>
      </c>
      <c r="R76" s="116">
        <f t="shared" ref="R76:R134" si="48">Q76*2850*I76*60/1000000000</f>
        <v>0</v>
      </c>
      <c r="S76" s="17">
        <f t="shared" si="40"/>
        <v>0</v>
      </c>
      <c r="T76" s="3"/>
      <c r="U76" s="1"/>
      <c r="V76" s="1"/>
      <c r="W76" s="22">
        <f t="shared" ref="W76:W134" si="49">P76*V76</f>
        <v>0</v>
      </c>
      <c r="X76" s="1"/>
      <c r="Y76" s="1"/>
      <c r="Z76" s="1"/>
      <c r="AA76" s="1"/>
      <c r="AB76" s="4"/>
      <c r="AC76" s="7"/>
      <c r="AD76" s="199"/>
      <c r="AE76" s="199"/>
      <c r="AF76" s="199"/>
      <c r="AG76" s="199"/>
      <c r="AH76" s="240">
        <f t="shared" si="32"/>
        <v>0</v>
      </c>
      <c r="AI76" s="237" t="e">
        <f t="shared" si="33"/>
        <v>#DIV/0!</v>
      </c>
      <c r="AJ76" s="1"/>
      <c r="AK76" s="1"/>
      <c r="AL76" s="1"/>
      <c r="AM76" s="1"/>
      <c r="AN76" s="1"/>
      <c r="AO76" s="1"/>
      <c r="AP76" s="3"/>
      <c r="AQ76" s="7"/>
      <c r="AR76" s="22">
        <f t="shared" si="35"/>
        <v>0</v>
      </c>
      <c r="AS76" s="270" t="e">
        <f t="shared" ref="AS76:AS134" si="50">AR76/AP76</f>
        <v>#DIV/0!</v>
      </c>
      <c r="AT76" s="1"/>
      <c r="AU76" s="1"/>
      <c r="AV76" s="7"/>
      <c r="AW76" s="1"/>
      <c r="AX76" s="1"/>
      <c r="AY76" s="2"/>
      <c r="AZ76" s="3"/>
      <c r="BA76" s="2"/>
      <c r="BB76" s="3"/>
      <c r="BC76" s="4"/>
      <c r="BD76" s="3"/>
      <c r="BE76" s="1"/>
      <c r="BF76" s="1"/>
      <c r="BG76" s="1"/>
      <c r="BH76" s="4"/>
      <c r="BI76" s="3"/>
      <c r="BJ76" s="7"/>
      <c r="BK76" s="1"/>
      <c r="BL76" s="1"/>
      <c r="BM76" s="2"/>
      <c r="BN76" s="3"/>
      <c r="BO76" s="1"/>
      <c r="BP76" s="2"/>
      <c r="BQ76" s="3"/>
      <c r="BR76" s="1"/>
      <c r="BS76" s="2"/>
      <c r="BT76" s="6"/>
      <c r="BU76" s="278"/>
      <c r="BV76" s="272">
        <f t="shared" ref="BV76:BV134" si="51">(((BN76+BQ76)/2)/500)</f>
        <v>0</v>
      </c>
      <c r="BW76" s="272">
        <f t="shared" ref="BW76:BW134" si="52">(BI76/780)</f>
        <v>0</v>
      </c>
      <c r="BX76" s="282" t="e">
        <f t="shared" ref="BX76:BX134" si="53">BV76/((BV76+BW76))</f>
        <v>#DIV/0!</v>
      </c>
      <c r="BY76" s="282" t="e">
        <f t="shared" ref="BY76:BY134" si="54">BW76/((BV76+BW76))</f>
        <v>#DIV/0!</v>
      </c>
      <c r="BZ76" s="3"/>
      <c r="CA76" s="1"/>
      <c r="CB76" s="1"/>
      <c r="CC76" s="4"/>
      <c r="CD76" s="7"/>
      <c r="CE76" s="7"/>
      <c r="CF76" s="1" t="e">
        <f t="shared" ref="CF76:CF134" si="55">VLOOKUP(CD76:CD199,$CD$153:$CF$154,3)</f>
        <v>#N/A</v>
      </c>
      <c r="CG76" s="1">
        <f t="shared" ref="CG76:CG134" si="56">P76*3.38</f>
        <v>0</v>
      </c>
      <c r="CH76" s="1" t="e">
        <f t="shared" si="34"/>
        <v>#N/A</v>
      </c>
      <c r="CI76" s="1"/>
      <c r="CJ76" s="189" t="e">
        <f t="shared" ref="CJ76:CJ134" si="57">CH76/CG76*1000</f>
        <v>#N/A</v>
      </c>
      <c r="CK76" s="3"/>
      <c r="CL76" s="7"/>
      <c r="CM76" s="1"/>
      <c r="CN76" s="2">
        <v>109</v>
      </c>
      <c r="CO76" s="2">
        <f t="shared" si="36"/>
        <v>0</v>
      </c>
      <c r="CP76" s="2">
        <f t="shared" si="37"/>
        <v>0</v>
      </c>
      <c r="CQ76" s="190" t="e">
        <f t="shared" si="38"/>
        <v>#DIV/0!</v>
      </c>
      <c r="CR76" s="8"/>
      <c r="CS76" s="8"/>
      <c r="CT76" s="8"/>
      <c r="CU76" s="6"/>
      <c r="CV76" s="6"/>
      <c r="CW76" s="6"/>
      <c r="CX76" s="3"/>
      <c r="CY76" s="2"/>
      <c r="CZ76" s="212" t="e">
        <f t="shared" si="41"/>
        <v>#DIV/0!</v>
      </c>
      <c r="DA76" s="212" t="e">
        <f t="shared" si="42"/>
        <v>#DIV/0!</v>
      </c>
      <c r="DB76" s="3"/>
      <c r="DC76" s="2"/>
      <c r="DD76" s="3"/>
      <c r="DE76" s="2"/>
      <c r="DF76" s="8"/>
      <c r="DG76" s="3"/>
      <c r="DH76" s="2"/>
      <c r="DI76" s="8"/>
      <c r="DJ76" s="3"/>
      <c r="DK76" s="1"/>
      <c r="DL76" s="212" t="e">
        <f t="shared" ref="DL76:DL134" si="58">DK76/R76</f>
        <v>#DIV/0!</v>
      </c>
      <c r="DM76" s="212" t="e">
        <f t="shared" si="43"/>
        <v>#DIV/0!</v>
      </c>
      <c r="DN76" s="303"/>
      <c r="DO76" s="212"/>
      <c r="DP76" s="3"/>
      <c r="DQ76" s="2"/>
      <c r="DR76" s="3"/>
      <c r="DS76" s="2"/>
      <c r="DT76" s="155"/>
      <c r="DU76" s="156"/>
      <c r="DV76" s="155"/>
      <c r="DW76" s="157"/>
      <c r="DX76" s="348">
        <f t="shared" ref="DX76:DX134" si="59">BP76+BS76</f>
        <v>0</v>
      </c>
      <c r="DY76" s="349" t="e">
        <f t="shared" si="44"/>
        <v>#DIV/0!</v>
      </c>
      <c r="DZ76" s="240" t="e">
        <f t="shared" si="45"/>
        <v>#DIV/0!</v>
      </c>
      <c r="EA76" s="1"/>
      <c r="EB76" s="19" t="e">
        <f t="shared" si="46"/>
        <v>#DIV/0!</v>
      </c>
      <c r="EC76" s="350" t="e">
        <f t="shared" si="47"/>
        <v>#DIV/0!</v>
      </c>
      <c r="ED76" s="4"/>
      <c r="EE76" s="117"/>
    </row>
    <row r="77" spans="1:135" s="121" customFormat="1" ht="20.100000000000001" customHeight="1">
      <c r="A77" s="162">
        <v>42264</v>
      </c>
      <c r="B77" s="229">
        <v>0.22768518518518518</v>
      </c>
      <c r="C77" s="15">
        <v>1</v>
      </c>
      <c r="D77" s="9" t="s">
        <v>133</v>
      </c>
      <c r="E77" s="9" t="s">
        <v>135</v>
      </c>
      <c r="F77" s="9" t="s">
        <v>144</v>
      </c>
      <c r="G77" s="12"/>
      <c r="H77" s="11" t="s">
        <v>173</v>
      </c>
      <c r="I77" s="9">
        <v>15</v>
      </c>
      <c r="J77" s="9" t="s">
        <v>279</v>
      </c>
      <c r="K77" s="20">
        <v>12</v>
      </c>
      <c r="L77" s="9" t="s">
        <v>193</v>
      </c>
      <c r="M77" s="9">
        <v>84</v>
      </c>
      <c r="N77" s="9">
        <v>2620</v>
      </c>
      <c r="O77" s="298"/>
      <c r="P77" s="9">
        <v>1400</v>
      </c>
      <c r="Q77" s="24">
        <f t="shared" si="39"/>
        <v>1232</v>
      </c>
      <c r="R77" s="119">
        <f t="shared" si="48"/>
        <v>3.1600799999999998</v>
      </c>
      <c r="S77" s="18">
        <f t="shared" si="40"/>
        <v>2.9050560000000001</v>
      </c>
      <c r="T77" s="11">
        <v>938</v>
      </c>
      <c r="U77" s="9">
        <v>1003</v>
      </c>
      <c r="V77" s="9">
        <v>0.98499999999999999</v>
      </c>
      <c r="W77" s="24">
        <f t="shared" si="49"/>
        <v>1379</v>
      </c>
      <c r="X77" s="9">
        <v>10.5</v>
      </c>
      <c r="Y77" s="9">
        <v>271</v>
      </c>
      <c r="Z77" s="9">
        <v>25</v>
      </c>
      <c r="AA77" s="9">
        <v>25</v>
      </c>
      <c r="AB77" s="12">
        <v>5.7</v>
      </c>
      <c r="AC77" s="15">
        <v>4</v>
      </c>
      <c r="AD77" s="200">
        <v>-26</v>
      </c>
      <c r="AE77" s="200">
        <v>-27</v>
      </c>
      <c r="AF77" s="200">
        <v>-25</v>
      </c>
      <c r="AG77" s="200">
        <v>-13</v>
      </c>
      <c r="AH77" s="241">
        <f t="shared" ref="AH77:AH134" si="60">SUM(AD77:AG77)</f>
        <v>-91</v>
      </c>
      <c r="AI77" s="239">
        <f t="shared" ref="AI77:AI134" si="61">(ABS(AH77)-ABS(AH76))/ABS(AH77)</f>
        <v>1</v>
      </c>
      <c r="AJ77" s="9">
        <v>100</v>
      </c>
      <c r="AK77" s="9">
        <v>100</v>
      </c>
      <c r="AL77" s="9">
        <v>100</v>
      </c>
      <c r="AM77" s="9">
        <v>100</v>
      </c>
      <c r="AN77" s="9">
        <v>2</v>
      </c>
      <c r="AO77" s="9">
        <v>20</v>
      </c>
      <c r="AP77" s="11">
        <v>1680</v>
      </c>
      <c r="AQ77" s="15">
        <v>1400</v>
      </c>
      <c r="AR77" s="24">
        <f t="shared" si="35"/>
        <v>280</v>
      </c>
      <c r="AS77" s="271">
        <f t="shared" si="50"/>
        <v>0.16666666666666666</v>
      </c>
      <c r="AT77" s="9">
        <v>62</v>
      </c>
      <c r="AU77" s="9">
        <v>80</v>
      </c>
      <c r="AV77" s="15">
        <v>4.2</v>
      </c>
      <c r="AW77" s="9">
        <v>490</v>
      </c>
      <c r="AX77" s="9">
        <v>690</v>
      </c>
      <c r="AY77" s="10">
        <v>40</v>
      </c>
      <c r="AZ77" s="11">
        <v>315</v>
      </c>
      <c r="BA77" s="10">
        <v>66</v>
      </c>
      <c r="BB77" s="11">
        <v>178</v>
      </c>
      <c r="BC77" s="12"/>
      <c r="BD77" s="11">
        <v>3950</v>
      </c>
      <c r="BE77" s="9">
        <v>25</v>
      </c>
      <c r="BF77" s="9">
        <v>35</v>
      </c>
      <c r="BG77" s="9">
        <v>1</v>
      </c>
      <c r="BH77" s="12">
        <v>97</v>
      </c>
      <c r="BI77" s="11">
        <v>600</v>
      </c>
      <c r="BJ77" s="15">
        <v>99.7</v>
      </c>
      <c r="BK77" s="9">
        <v>1604</v>
      </c>
      <c r="BL77" s="9">
        <v>158</v>
      </c>
      <c r="BM77" s="10">
        <v>73.599999999999994</v>
      </c>
      <c r="BN77" s="11">
        <v>325</v>
      </c>
      <c r="BO77" s="9">
        <v>1206</v>
      </c>
      <c r="BP77" s="10">
        <v>128</v>
      </c>
      <c r="BQ77" s="11">
        <v>315</v>
      </c>
      <c r="BR77" s="9">
        <v>1155</v>
      </c>
      <c r="BS77" s="10">
        <v>91</v>
      </c>
      <c r="BT77" s="14">
        <v>1500</v>
      </c>
      <c r="BU77" s="279">
        <v>224</v>
      </c>
      <c r="BV77" s="273">
        <f t="shared" si="51"/>
        <v>0.64</v>
      </c>
      <c r="BW77" s="273">
        <f t="shared" si="52"/>
        <v>0.76923076923076927</v>
      </c>
      <c r="BX77" s="283">
        <f t="shared" si="53"/>
        <v>0.45414847161572053</v>
      </c>
      <c r="BY77" s="283">
        <f t="shared" si="54"/>
        <v>0.54585152838427953</v>
      </c>
      <c r="BZ77" s="11"/>
      <c r="CA77" s="9">
        <v>2.6</v>
      </c>
      <c r="CB77" s="9">
        <v>30</v>
      </c>
      <c r="CC77" s="12">
        <v>1.4</v>
      </c>
      <c r="CD77" s="15" t="s">
        <v>163</v>
      </c>
      <c r="CE77" s="15">
        <v>69</v>
      </c>
      <c r="CF77" s="9">
        <f t="shared" si="55"/>
        <v>15.6</v>
      </c>
      <c r="CG77" s="9">
        <f t="shared" si="56"/>
        <v>4732</v>
      </c>
      <c r="CH77" s="9">
        <f t="shared" si="34"/>
        <v>9.36</v>
      </c>
      <c r="CI77" s="9">
        <v>60</v>
      </c>
      <c r="CJ77" s="296">
        <f t="shared" si="57"/>
        <v>1.9780219780219781</v>
      </c>
      <c r="CK77" s="11" t="s">
        <v>165</v>
      </c>
      <c r="CL77" s="15">
        <v>48</v>
      </c>
      <c r="CM77" s="9"/>
      <c r="CN77" s="10">
        <v>109</v>
      </c>
      <c r="CO77" s="10">
        <f t="shared" si="36"/>
        <v>4732</v>
      </c>
      <c r="CP77" s="10">
        <f t="shared" si="37"/>
        <v>0</v>
      </c>
      <c r="CQ77" s="191">
        <f t="shared" si="38"/>
        <v>0</v>
      </c>
      <c r="CR77" s="16">
        <v>40</v>
      </c>
      <c r="CS77" s="16">
        <v>4</v>
      </c>
      <c r="CT77" s="16">
        <v>400</v>
      </c>
      <c r="CU77" s="14">
        <v>3</v>
      </c>
      <c r="CV77" s="14">
        <v>45</v>
      </c>
      <c r="CW77" s="14">
        <v>15</v>
      </c>
      <c r="CX77" s="11" t="s">
        <v>275</v>
      </c>
      <c r="CY77" s="10">
        <v>360</v>
      </c>
      <c r="CZ77" s="213">
        <f t="shared" si="41"/>
        <v>113.9211665527455</v>
      </c>
      <c r="DA77" s="213">
        <f t="shared" si="42"/>
        <v>123.92187964707048</v>
      </c>
      <c r="DB77" s="11"/>
      <c r="DC77" s="10"/>
      <c r="DD77" s="11" t="s">
        <v>168</v>
      </c>
      <c r="DE77" s="10">
        <v>14</v>
      </c>
      <c r="DF77" s="16">
        <v>25</v>
      </c>
      <c r="DG77" s="11" t="s">
        <v>185</v>
      </c>
      <c r="DH77" s="10">
        <v>2.1</v>
      </c>
      <c r="DI77" s="16">
        <v>20</v>
      </c>
      <c r="DJ77" s="11" t="s">
        <v>169</v>
      </c>
      <c r="DK77" s="9">
        <v>30</v>
      </c>
      <c r="DL77" s="213">
        <f t="shared" si="58"/>
        <v>9.4934305460621253</v>
      </c>
      <c r="DM77" s="213">
        <f t="shared" si="43"/>
        <v>10.32682330392254</v>
      </c>
      <c r="DN77" s="304"/>
      <c r="DO77" s="213"/>
      <c r="DP77" s="11"/>
      <c r="DQ77" s="10"/>
      <c r="DR77" s="11"/>
      <c r="DS77" s="10"/>
      <c r="DT77" s="158"/>
      <c r="DU77" s="159"/>
      <c r="DV77" s="158"/>
      <c r="DW77" s="160"/>
      <c r="DX77" s="351">
        <f t="shared" si="59"/>
        <v>219</v>
      </c>
      <c r="DY77" s="352">
        <f t="shared" si="44"/>
        <v>69.302042986253511</v>
      </c>
      <c r="DZ77" s="241">
        <f t="shared" si="45"/>
        <v>75.385810118634538</v>
      </c>
      <c r="EA77" s="9">
        <v>5.3</v>
      </c>
      <c r="EB77" s="20">
        <f t="shared" si="46"/>
        <v>1.6771727298043089</v>
      </c>
      <c r="EC77" s="353">
        <f t="shared" si="47"/>
        <v>1.8244054503596487</v>
      </c>
      <c r="ED77" s="12">
        <v>356</v>
      </c>
      <c r="EE77" s="120"/>
    </row>
    <row r="78" spans="1:135" s="121" customFormat="1" ht="20.100000000000001" hidden="1" customHeight="1">
      <c r="A78" s="162">
        <v>42264</v>
      </c>
      <c r="B78" s="229"/>
      <c r="C78" s="15"/>
      <c r="D78" s="9"/>
      <c r="E78" s="9"/>
      <c r="F78" s="9"/>
      <c r="G78" s="12"/>
      <c r="H78" s="11"/>
      <c r="I78" s="9"/>
      <c r="J78" s="9"/>
      <c r="K78" s="20"/>
      <c r="L78" s="9"/>
      <c r="M78" s="9"/>
      <c r="N78" s="9"/>
      <c r="O78" s="298"/>
      <c r="P78" s="9"/>
      <c r="Q78" s="24">
        <f t="shared" si="39"/>
        <v>0</v>
      </c>
      <c r="R78" s="119">
        <f t="shared" si="48"/>
        <v>0</v>
      </c>
      <c r="S78" s="18">
        <f t="shared" si="40"/>
        <v>0</v>
      </c>
      <c r="T78" s="11"/>
      <c r="U78" s="9"/>
      <c r="V78" s="9"/>
      <c r="W78" s="24">
        <f t="shared" si="49"/>
        <v>0</v>
      </c>
      <c r="X78" s="9"/>
      <c r="Y78" s="9"/>
      <c r="Z78" s="9"/>
      <c r="AA78" s="9"/>
      <c r="AB78" s="12"/>
      <c r="AC78" s="15"/>
      <c r="AD78" s="200"/>
      <c r="AE78" s="200"/>
      <c r="AF78" s="200"/>
      <c r="AG78" s="200"/>
      <c r="AH78" s="241">
        <f t="shared" si="60"/>
        <v>0</v>
      </c>
      <c r="AI78" s="239" t="e">
        <f t="shared" si="61"/>
        <v>#DIV/0!</v>
      </c>
      <c r="AJ78" s="9"/>
      <c r="AK78" s="9"/>
      <c r="AL78" s="9"/>
      <c r="AM78" s="9"/>
      <c r="AN78" s="9"/>
      <c r="AO78" s="9"/>
      <c r="AP78" s="11"/>
      <c r="AQ78" s="15"/>
      <c r="AR78" s="24">
        <f t="shared" si="35"/>
        <v>0</v>
      </c>
      <c r="AS78" s="271" t="e">
        <f t="shared" si="50"/>
        <v>#DIV/0!</v>
      </c>
      <c r="AT78" s="9"/>
      <c r="AU78" s="9"/>
      <c r="AV78" s="15"/>
      <c r="AW78" s="9"/>
      <c r="AX78" s="9"/>
      <c r="AY78" s="10"/>
      <c r="AZ78" s="11"/>
      <c r="BA78" s="10"/>
      <c r="BB78" s="11"/>
      <c r="BC78" s="12"/>
      <c r="BD78" s="11"/>
      <c r="BE78" s="9"/>
      <c r="BF78" s="9"/>
      <c r="BG78" s="9"/>
      <c r="BH78" s="12"/>
      <c r="BI78" s="11"/>
      <c r="BJ78" s="15"/>
      <c r="BK78" s="9"/>
      <c r="BL78" s="9"/>
      <c r="BM78" s="10"/>
      <c r="BN78" s="11"/>
      <c r="BO78" s="9"/>
      <c r="BP78" s="10"/>
      <c r="BQ78" s="11"/>
      <c r="BR78" s="9"/>
      <c r="BS78" s="10"/>
      <c r="BT78" s="14"/>
      <c r="BU78" s="279"/>
      <c r="BV78" s="273">
        <f t="shared" si="51"/>
        <v>0</v>
      </c>
      <c r="BW78" s="273">
        <f t="shared" si="52"/>
        <v>0</v>
      </c>
      <c r="BX78" s="283" t="e">
        <f t="shared" si="53"/>
        <v>#DIV/0!</v>
      </c>
      <c r="BY78" s="283" t="e">
        <f t="shared" si="54"/>
        <v>#DIV/0!</v>
      </c>
      <c r="BZ78" s="11"/>
      <c r="CA78" s="9"/>
      <c r="CB78" s="9"/>
      <c r="CC78" s="12"/>
      <c r="CD78" s="15"/>
      <c r="CE78" s="15"/>
      <c r="CF78" s="9" t="e">
        <f t="shared" si="55"/>
        <v>#N/A</v>
      </c>
      <c r="CG78" s="9">
        <f t="shared" si="56"/>
        <v>0</v>
      </c>
      <c r="CH78" s="9" t="e">
        <f t="shared" si="34"/>
        <v>#N/A</v>
      </c>
      <c r="CI78" s="9"/>
      <c r="CJ78" s="296" t="e">
        <f t="shared" si="57"/>
        <v>#N/A</v>
      </c>
      <c r="CK78" s="11"/>
      <c r="CL78" s="15"/>
      <c r="CM78" s="9"/>
      <c r="CN78" s="10">
        <v>109</v>
      </c>
      <c r="CO78" s="10">
        <f t="shared" si="36"/>
        <v>0</v>
      </c>
      <c r="CP78" s="10">
        <f t="shared" si="37"/>
        <v>0</v>
      </c>
      <c r="CQ78" s="191" t="e">
        <f t="shared" si="38"/>
        <v>#DIV/0!</v>
      </c>
      <c r="CR78" s="16"/>
      <c r="CS78" s="16"/>
      <c r="CT78" s="16"/>
      <c r="CU78" s="14"/>
      <c r="CV78" s="14"/>
      <c r="CW78" s="14"/>
      <c r="CX78" s="11"/>
      <c r="CY78" s="10"/>
      <c r="CZ78" s="213" t="e">
        <f t="shared" si="41"/>
        <v>#DIV/0!</v>
      </c>
      <c r="DA78" s="213" t="e">
        <f t="shared" si="42"/>
        <v>#DIV/0!</v>
      </c>
      <c r="DB78" s="11"/>
      <c r="DC78" s="10"/>
      <c r="DD78" s="11"/>
      <c r="DE78" s="10"/>
      <c r="DF78" s="16"/>
      <c r="DG78" s="11"/>
      <c r="DH78" s="10"/>
      <c r="DI78" s="16"/>
      <c r="DJ78" s="11"/>
      <c r="DK78" s="9"/>
      <c r="DL78" s="213" t="e">
        <f t="shared" si="58"/>
        <v>#DIV/0!</v>
      </c>
      <c r="DM78" s="213" t="e">
        <f t="shared" si="43"/>
        <v>#DIV/0!</v>
      </c>
      <c r="DN78" s="304"/>
      <c r="DO78" s="213"/>
      <c r="DP78" s="11"/>
      <c r="DQ78" s="10"/>
      <c r="DR78" s="11"/>
      <c r="DS78" s="10"/>
      <c r="DT78" s="158"/>
      <c r="DU78" s="159"/>
      <c r="DV78" s="158"/>
      <c r="DW78" s="160"/>
      <c r="DX78" s="351">
        <f t="shared" si="59"/>
        <v>0</v>
      </c>
      <c r="DY78" s="352" t="e">
        <f t="shared" si="44"/>
        <v>#DIV/0!</v>
      </c>
      <c r="DZ78" s="241" t="e">
        <f t="shared" si="45"/>
        <v>#DIV/0!</v>
      </c>
      <c r="EA78" s="9"/>
      <c r="EB78" s="20" t="e">
        <f t="shared" si="46"/>
        <v>#DIV/0!</v>
      </c>
      <c r="EC78" s="353" t="e">
        <f t="shared" si="47"/>
        <v>#DIV/0!</v>
      </c>
      <c r="ED78" s="12"/>
      <c r="EE78" s="120"/>
    </row>
    <row r="79" spans="1:135" s="118" customFormat="1" ht="20.100000000000001" hidden="1" customHeight="1">
      <c r="A79" s="161">
        <v>42265</v>
      </c>
      <c r="B79" s="228">
        <v>0.76041666666666696</v>
      </c>
      <c r="C79" s="7">
        <v>3</v>
      </c>
      <c r="D79" s="1" t="s">
        <v>130</v>
      </c>
      <c r="E79" s="1" t="s">
        <v>138</v>
      </c>
      <c r="F79" s="1" t="s">
        <v>142</v>
      </c>
      <c r="G79" s="4" t="s">
        <v>147</v>
      </c>
      <c r="H79" s="3" t="s">
        <v>175</v>
      </c>
      <c r="I79" s="1">
        <v>20</v>
      </c>
      <c r="J79" s="1" t="s">
        <v>219</v>
      </c>
      <c r="K79" s="19">
        <v>11.5</v>
      </c>
      <c r="L79" s="1" t="s">
        <v>192</v>
      </c>
      <c r="M79" s="1">
        <v>84</v>
      </c>
      <c r="N79" s="1">
        <v>2700</v>
      </c>
      <c r="O79" s="297"/>
      <c r="P79" s="1">
        <v>1420</v>
      </c>
      <c r="Q79" s="22">
        <f t="shared" si="39"/>
        <v>1256.7</v>
      </c>
      <c r="R79" s="116">
        <f t="shared" si="48"/>
        <v>4.2979139999999996</v>
      </c>
      <c r="S79" s="17">
        <f t="shared" si="40"/>
        <v>4.0717080000000001</v>
      </c>
      <c r="T79" s="3">
        <v>938</v>
      </c>
      <c r="U79" s="1">
        <v>1003</v>
      </c>
      <c r="V79" s="1">
        <v>0.98499999999999999</v>
      </c>
      <c r="W79" s="22">
        <f t="shared" si="49"/>
        <v>1398.7</v>
      </c>
      <c r="X79" s="1">
        <v>10.4</v>
      </c>
      <c r="Y79" s="1">
        <v>272</v>
      </c>
      <c r="Z79" s="1">
        <v>25</v>
      </c>
      <c r="AA79" s="1">
        <v>25</v>
      </c>
      <c r="AB79" s="4">
        <v>5.9</v>
      </c>
      <c r="AC79" s="7">
        <v>4.2</v>
      </c>
      <c r="AD79" s="199">
        <v>-26</v>
      </c>
      <c r="AE79" s="199">
        <v>-27</v>
      </c>
      <c r="AF79" s="199">
        <v>-26</v>
      </c>
      <c r="AG79" s="199">
        <v>-26</v>
      </c>
      <c r="AH79" s="240">
        <f t="shared" si="60"/>
        <v>-105</v>
      </c>
      <c r="AI79" s="237">
        <f t="shared" si="61"/>
        <v>1</v>
      </c>
      <c r="AJ79" s="1">
        <v>100</v>
      </c>
      <c r="AK79" s="1">
        <v>100</v>
      </c>
      <c r="AL79" s="1">
        <v>100</v>
      </c>
      <c r="AM79" s="1">
        <v>100</v>
      </c>
      <c r="AN79" s="1">
        <v>2</v>
      </c>
      <c r="AO79" s="1">
        <v>20</v>
      </c>
      <c r="AP79" s="3">
        <v>1973</v>
      </c>
      <c r="AQ79" s="556"/>
      <c r="AR79" s="22">
        <f t="shared" si="35"/>
        <v>1973</v>
      </c>
      <c r="AS79" s="270">
        <f t="shared" si="50"/>
        <v>1</v>
      </c>
      <c r="AT79" s="1">
        <v>85</v>
      </c>
      <c r="AU79" s="1">
        <v>71</v>
      </c>
      <c r="AV79" s="7">
        <v>4.2</v>
      </c>
      <c r="AW79" s="1">
        <v>669</v>
      </c>
      <c r="AX79" s="1">
        <v>963</v>
      </c>
      <c r="AY79" s="2">
        <v>40</v>
      </c>
      <c r="AZ79" s="3">
        <v>349</v>
      </c>
      <c r="BA79" s="2">
        <v>70</v>
      </c>
      <c r="BB79" s="3">
        <v>182</v>
      </c>
      <c r="BC79" s="4"/>
      <c r="BD79" s="3">
        <v>4233</v>
      </c>
      <c r="BE79" s="1">
        <v>25</v>
      </c>
      <c r="BF79" s="1">
        <v>35</v>
      </c>
      <c r="BG79" s="1">
        <v>1</v>
      </c>
      <c r="BH79" s="4">
        <v>96</v>
      </c>
      <c r="BI79" s="3">
        <v>667</v>
      </c>
      <c r="BJ79" s="7">
        <v>101</v>
      </c>
      <c r="BK79" s="1">
        <v>1603</v>
      </c>
      <c r="BL79" s="1">
        <v>162</v>
      </c>
      <c r="BM79" s="2">
        <v>73.599999999999994</v>
      </c>
      <c r="BN79" s="3">
        <v>403</v>
      </c>
      <c r="BO79" s="1">
        <v>1512</v>
      </c>
      <c r="BP79" s="2">
        <v>183</v>
      </c>
      <c r="BQ79" s="3">
        <v>393</v>
      </c>
      <c r="BR79" s="1">
        <v>1473</v>
      </c>
      <c r="BS79" s="2">
        <v>153</v>
      </c>
      <c r="BT79" s="6">
        <v>1500</v>
      </c>
      <c r="BU79" s="278">
        <v>390</v>
      </c>
      <c r="BV79" s="272">
        <f t="shared" si="51"/>
        <v>0.79600000000000004</v>
      </c>
      <c r="BW79" s="272">
        <f t="shared" si="52"/>
        <v>0.85512820512820509</v>
      </c>
      <c r="BX79" s="282">
        <f t="shared" si="53"/>
        <v>0.48209460508743057</v>
      </c>
      <c r="BY79" s="282">
        <f t="shared" si="54"/>
        <v>0.51790539491256948</v>
      </c>
      <c r="BZ79" s="3"/>
      <c r="CA79" s="1">
        <v>2.6</v>
      </c>
      <c r="CB79" s="1">
        <v>30</v>
      </c>
      <c r="CC79" s="4">
        <v>1.4</v>
      </c>
      <c r="CD79" s="7" t="s">
        <v>163</v>
      </c>
      <c r="CE79" s="7">
        <v>69</v>
      </c>
      <c r="CF79" s="1">
        <f t="shared" si="55"/>
        <v>15.6</v>
      </c>
      <c r="CG79" s="1">
        <f t="shared" si="56"/>
        <v>4799.5999999999995</v>
      </c>
      <c r="CH79" s="1">
        <f t="shared" si="34"/>
        <v>9.2040000000000006</v>
      </c>
      <c r="CI79" s="1">
        <v>59</v>
      </c>
      <c r="CJ79" s="189">
        <f t="shared" si="57"/>
        <v>1.917659804983749</v>
      </c>
      <c r="CK79" s="3" t="s">
        <v>165</v>
      </c>
      <c r="CL79" s="7">
        <v>33</v>
      </c>
      <c r="CM79" s="1">
        <v>46</v>
      </c>
      <c r="CN79" s="2">
        <v>109</v>
      </c>
      <c r="CO79" s="2">
        <f t="shared" si="36"/>
        <v>4799.5999999999995</v>
      </c>
      <c r="CP79" s="2">
        <f t="shared" si="37"/>
        <v>50.14</v>
      </c>
      <c r="CQ79" s="190">
        <f t="shared" si="38"/>
        <v>10.446703891991</v>
      </c>
      <c r="CR79" s="8">
        <v>41</v>
      </c>
      <c r="CS79" s="8">
        <v>4</v>
      </c>
      <c r="CT79" s="8">
        <v>401</v>
      </c>
      <c r="CU79" s="6">
        <v>5</v>
      </c>
      <c r="CV79" s="6">
        <v>55</v>
      </c>
      <c r="CW79" s="6">
        <v>15</v>
      </c>
      <c r="CX79" s="3" t="s">
        <v>275</v>
      </c>
      <c r="CY79" s="2">
        <v>480</v>
      </c>
      <c r="CZ79" s="212">
        <f t="shared" si="41"/>
        <v>111.68208577463393</v>
      </c>
      <c r="DA79" s="212">
        <f t="shared" si="42"/>
        <v>117.88664609544692</v>
      </c>
      <c r="DB79" s="3"/>
      <c r="DC79" s="2"/>
      <c r="DD79" s="3" t="s">
        <v>168</v>
      </c>
      <c r="DE79" s="2">
        <v>14</v>
      </c>
      <c r="DF79" s="8">
        <v>25</v>
      </c>
      <c r="DG79" s="3" t="s">
        <v>185</v>
      </c>
      <c r="DH79" s="2">
        <v>2.1</v>
      </c>
      <c r="DI79" s="8">
        <v>20</v>
      </c>
      <c r="DJ79" s="3" t="s">
        <v>171</v>
      </c>
      <c r="DK79" s="1">
        <v>80</v>
      </c>
      <c r="DL79" s="212">
        <f t="shared" si="58"/>
        <v>18.613680962438991</v>
      </c>
      <c r="DM79" s="212">
        <f t="shared" si="43"/>
        <v>19.647774349241153</v>
      </c>
      <c r="DN79" s="303"/>
      <c r="DO79" s="212"/>
      <c r="DP79" s="3"/>
      <c r="DQ79" s="2"/>
      <c r="DR79" s="3"/>
      <c r="DS79" s="2"/>
      <c r="DT79" s="155"/>
      <c r="DU79" s="156"/>
      <c r="DV79" s="155"/>
      <c r="DW79" s="157"/>
      <c r="DX79" s="348">
        <f t="shared" si="59"/>
        <v>336</v>
      </c>
      <c r="DY79" s="349">
        <f t="shared" si="44"/>
        <v>78.177460042243752</v>
      </c>
      <c r="DZ79" s="240">
        <f t="shared" si="45"/>
        <v>82.520652266812846</v>
      </c>
      <c r="EA79" s="1">
        <v>5.26</v>
      </c>
      <c r="EB79" s="19">
        <f t="shared" si="46"/>
        <v>1.2238495232803634</v>
      </c>
      <c r="EC79" s="350">
        <f t="shared" si="47"/>
        <v>1.2918411634626057</v>
      </c>
      <c r="ED79" s="4">
        <v>377</v>
      </c>
      <c r="EE79" s="117"/>
    </row>
    <row r="80" spans="1:135" s="118" customFormat="1" ht="20.100000000000001" hidden="1" customHeight="1">
      <c r="A80" s="161">
        <v>42265</v>
      </c>
      <c r="B80" s="228"/>
      <c r="C80" s="7"/>
      <c r="D80" s="1"/>
      <c r="E80" s="1"/>
      <c r="F80" s="1"/>
      <c r="G80" s="4"/>
      <c r="H80" s="3"/>
      <c r="I80" s="1"/>
      <c r="J80" s="1"/>
      <c r="K80" s="19"/>
      <c r="L80" s="1"/>
      <c r="M80" s="1"/>
      <c r="N80" s="1"/>
      <c r="O80" s="297"/>
      <c r="P80" s="1"/>
      <c r="Q80" s="22">
        <f t="shared" si="39"/>
        <v>0</v>
      </c>
      <c r="R80" s="116">
        <f t="shared" si="48"/>
        <v>0</v>
      </c>
      <c r="S80" s="17">
        <f t="shared" si="40"/>
        <v>0</v>
      </c>
      <c r="T80" s="3"/>
      <c r="U80" s="1"/>
      <c r="V80" s="1"/>
      <c r="W80" s="22">
        <f t="shared" si="49"/>
        <v>0</v>
      </c>
      <c r="X80" s="1"/>
      <c r="Y80" s="1"/>
      <c r="Z80" s="1"/>
      <c r="AA80" s="1"/>
      <c r="AB80" s="4"/>
      <c r="AC80" s="7"/>
      <c r="AD80" s="199"/>
      <c r="AE80" s="199"/>
      <c r="AF80" s="199"/>
      <c r="AG80" s="199"/>
      <c r="AH80" s="240">
        <f t="shared" si="60"/>
        <v>0</v>
      </c>
      <c r="AI80" s="237" t="e">
        <f t="shared" si="61"/>
        <v>#DIV/0!</v>
      </c>
      <c r="AJ80" s="1"/>
      <c r="AK80" s="1"/>
      <c r="AL80" s="1"/>
      <c r="AM80" s="1"/>
      <c r="AN80" s="1"/>
      <c r="AO80" s="1"/>
      <c r="AP80" s="3"/>
      <c r="AQ80" s="7"/>
      <c r="AR80" s="22">
        <f t="shared" si="35"/>
        <v>0</v>
      </c>
      <c r="AS80" s="270" t="e">
        <f t="shared" si="50"/>
        <v>#DIV/0!</v>
      </c>
      <c r="AT80" s="1"/>
      <c r="AU80" s="1"/>
      <c r="AV80" s="7"/>
      <c r="AW80" s="1"/>
      <c r="AX80" s="1"/>
      <c r="AY80" s="2"/>
      <c r="AZ80" s="3"/>
      <c r="BA80" s="2"/>
      <c r="BB80" s="3"/>
      <c r="BC80" s="4"/>
      <c r="BD80" s="3"/>
      <c r="BE80" s="1"/>
      <c r="BF80" s="1"/>
      <c r="BG80" s="1"/>
      <c r="BH80" s="4"/>
      <c r="BI80" s="3"/>
      <c r="BJ80" s="7"/>
      <c r="BK80" s="1"/>
      <c r="BL80" s="1"/>
      <c r="BM80" s="2"/>
      <c r="BN80" s="3"/>
      <c r="BO80" s="1"/>
      <c r="BP80" s="2"/>
      <c r="BQ80" s="3"/>
      <c r="BR80" s="1"/>
      <c r="BS80" s="2"/>
      <c r="BT80" s="6"/>
      <c r="BU80" s="278"/>
      <c r="BV80" s="272">
        <f t="shared" si="51"/>
        <v>0</v>
      </c>
      <c r="BW80" s="272">
        <f t="shared" si="52"/>
        <v>0</v>
      </c>
      <c r="BX80" s="282" t="e">
        <f t="shared" si="53"/>
        <v>#DIV/0!</v>
      </c>
      <c r="BY80" s="282" t="e">
        <f t="shared" si="54"/>
        <v>#DIV/0!</v>
      </c>
      <c r="BZ80" s="3"/>
      <c r="CA80" s="1"/>
      <c r="CB80" s="1"/>
      <c r="CC80" s="4"/>
      <c r="CD80" s="7"/>
      <c r="CE80" s="7"/>
      <c r="CF80" s="1" t="e">
        <f t="shared" si="55"/>
        <v>#N/A</v>
      </c>
      <c r="CG80" s="1">
        <f t="shared" si="56"/>
        <v>0</v>
      </c>
      <c r="CH80" s="1" t="e">
        <f t="shared" si="34"/>
        <v>#N/A</v>
      </c>
      <c r="CI80" s="1"/>
      <c r="CJ80" s="189" t="e">
        <f t="shared" si="57"/>
        <v>#N/A</v>
      </c>
      <c r="CK80" s="3"/>
      <c r="CL80" s="7"/>
      <c r="CM80" s="1"/>
      <c r="CN80" s="2">
        <v>109</v>
      </c>
      <c r="CO80" s="2">
        <f t="shared" si="36"/>
        <v>0</v>
      </c>
      <c r="CP80" s="2">
        <f t="shared" si="37"/>
        <v>0</v>
      </c>
      <c r="CQ80" s="190" t="e">
        <f t="shared" si="38"/>
        <v>#DIV/0!</v>
      </c>
      <c r="CR80" s="8"/>
      <c r="CS80" s="8"/>
      <c r="CT80" s="8"/>
      <c r="CU80" s="6"/>
      <c r="CV80" s="6"/>
      <c r="CW80" s="6"/>
      <c r="CX80" s="3"/>
      <c r="CY80" s="2"/>
      <c r="CZ80" s="212" t="e">
        <f t="shared" si="41"/>
        <v>#DIV/0!</v>
      </c>
      <c r="DA80" s="212" t="e">
        <f t="shared" si="42"/>
        <v>#DIV/0!</v>
      </c>
      <c r="DB80" s="3"/>
      <c r="DC80" s="2"/>
      <c r="DD80" s="3"/>
      <c r="DE80" s="2"/>
      <c r="DF80" s="8"/>
      <c r="DG80" s="3"/>
      <c r="DH80" s="2"/>
      <c r="DI80" s="8"/>
      <c r="DJ80" s="3"/>
      <c r="DK80" s="1"/>
      <c r="DL80" s="212" t="e">
        <f t="shared" si="58"/>
        <v>#DIV/0!</v>
      </c>
      <c r="DM80" s="212" t="e">
        <f t="shared" si="43"/>
        <v>#DIV/0!</v>
      </c>
      <c r="DN80" s="303"/>
      <c r="DO80" s="212"/>
      <c r="DP80" s="3"/>
      <c r="DQ80" s="2"/>
      <c r="DR80" s="3"/>
      <c r="DS80" s="2"/>
      <c r="DT80" s="155"/>
      <c r="DU80" s="156"/>
      <c r="DV80" s="155"/>
      <c r="DW80" s="157"/>
      <c r="DX80" s="348">
        <f t="shared" si="59"/>
        <v>0</v>
      </c>
      <c r="DY80" s="349" t="e">
        <f t="shared" si="44"/>
        <v>#DIV/0!</v>
      </c>
      <c r="DZ80" s="240" t="e">
        <f t="shared" si="45"/>
        <v>#DIV/0!</v>
      </c>
      <c r="EA80" s="1"/>
      <c r="EB80" s="19" t="e">
        <f t="shared" si="46"/>
        <v>#DIV/0!</v>
      </c>
      <c r="EC80" s="350" t="e">
        <f t="shared" si="47"/>
        <v>#DIV/0!</v>
      </c>
      <c r="ED80" s="4"/>
      <c r="EE80" s="117"/>
    </row>
    <row r="81" spans="1:135" s="121" customFormat="1" ht="20.100000000000001" hidden="1" customHeight="1">
      <c r="A81" s="162">
        <v>42265</v>
      </c>
      <c r="B81" s="229">
        <v>1.1041666666666701</v>
      </c>
      <c r="C81" s="15">
        <v>2</v>
      </c>
      <c r="D81" s="9" t="s">
        <v>132</v>
      </c>
      <c r="E81" s="9" t="s">
        <v>134</v>
      </c>
      <c r="F81" s="9" t="s">
        <v>140</v>
      </c>
      <c r="G81" s="12"/>
      <c r="H81" s="11" t="s">
        <v>174</v>
      </c>
      <c r="I81" s="9">
        <v>20</v>
      </c>
      <c r="J81" s="9" t="s">
        <v>219</v>
      </c>
      <c r="K81" s="20">
        <v>11.5</v>
      </c>
      <c r="L81" s="9" t="s">
        <v>192</v>
      </c>
      <c r="M81" s="9">
        <v>84</v>
      </c>
      <c r="N81" s="9">
        <v>2700</v>
      </c>
      <c r="O81" s="298"/>
      <c r="P81" s="9">
        <v>1450</v>
      </c>
      <c r="Q81" s="24">
        <f t="shared" si="39"/>
        <v>1283.25</v>
      </c>
      <c r="R81" s="119">
        <f t="shared" si="48"/>
        <v>4.3887150000000004</v>
      </c>
      <c r="S81" s="18">
        <f t="shared" si="40"/>
        <v>4.1577299999999999</v>
      </c>
      <c r="T81" s="11">
        <v>958</v>
      </c>
      <c r="U81" s="9">
        <v>1003</v>
      </c>
      <c r="V81" s="9">
        <v>0.98399999999999999</v>
      </c>
      <c r="W81" s="24">
        <f t="shared" si="49"/>
        <v>1426.8</v>
      </c>
      <c r="X81" s="9">
        <v>10.5</v>
      </c>
      <c r="Y81" s="9">
        <v>283</v>
      </c>
      <c r="Z81" s="9">
        <v>25</v>
      </c>
      <c r="AA81" s="9">
        <v>25</v>
      </c>
      <c r="AB81" s="12">
        <v>5.9</v>
      </c>
      <c r="AC81" s="15">
        <v>4.0999999999999996</v>
      </c>
      <c r="AD81" s="200">
        <v>-27</v>
      </c>
      <c r="AE81" s="200">
        <v>-27</v>
      </c>
      <c r="AF81" s="200">
        <v>-26</v>
      </c>
      <c r="AG81" s="200">
        <v>-13</v>
      </c>
      <c r="AH81" s="241">
        <f t="shared" si="60"/>
        <v>-93</v>
      </c>
      <c r="AI81" s="239">
        <f t="shared" si="61"/>
        <v>1</v>
      </c>
      <c r="AJ81" s="9">
        <v>100</v>
      </c>
      <c r="AK81" s="9">
        <v>100</v>
      </c>
      <c r="AL81" s="9">
        <v>100</v>
      </c>
      <c r="AM81" s="9">
        <v>100</v>
      </c>
      <c r="AN81" s="9">
        <v>2</v>
      </c>
      <c r="AO81" s="9">
        <v>20</v>
      </c>
      <c r="AP81" s="11">
        <v>1999</v>
      </c>
      <c r="AQ81" s="15">
        <v>1500</v>
      </c>
      <c r="AR81" s="24">
        <f t="shared" si="35"/>
        <v>499</v>
      </c>
      <c r="AS81" s="271">
        <f t="shared" si="50"/>
        <v>0.2496248124062031</v>
      </c>
      <c r="AT81" s="9">
        <v>85</v>
      </c>
      <c r="AU81" s="9">
        <v>73</v>
      </c>
      <c r="AV81" s="15">
        <v>4</v>
      </c>
      <c r="AW81" s="9">
        <v>670</v>
      </c>
      <c r="AX81" s="9">
        <v>1150</v>
      </c>
      <c r="AY81" s="10">
        <v>37</v>
      </c>
      <c r="AZ81" s="11">
        <v>355</v>
      </c>
      <c r="BA81" s="10">
        <v>62</v>
      </c>
      <c r="BB81" s="11">
        <v>188</v>
      </c>
      <c r="BC81" s="12"/>
      <c r="BD81" s="11">
        <v>4800</v>
      </c>
      <c r="BE81" s="9">
        <v>40</v>
      </c>
      <c r="BF81" s="9">
        <v>45</v>
      </c>
      <c r="BG81" s="9">
        <v>1</v>
      </c>
      <c r="BH81" s="12">
        <v>97</v>
      </c>
      <c r="BI81" s="11">
        <v>670</v>
      </c>
      <c r="BJ81" s="15">
        <v>100</v>
      </c>
      <c r="BK81" s="9">
        <v>1610</v>
      </c>
      <c r="BL81" s="9">
        <v>162</v>
      </c>
      <c r="BM81" s="10">
        <v>71</v>
      </c>
      <c r="BN81" s="11">
        <v>415</v>
      </c>
      <c r="BO81" s="9">
        <v>1563</v>
      </c>
      <c r="BP81" s="10">
        <v>192</v>
      </c>
      <c r="BQ81" s="11">
        <v>405</v>
      </c>
      <c r="BR81" s="9">
        <v>1516</v>
      </c>
      <c r="BS81" s="10">
        <v>162</v>
      </c>
      <c r="BT81" s="14">
        <v>1500</v>
      </c>
      <c r="BU81" s="279">
        <v>422</v>
      </c>
      <c r="BV81" s="273">
        <f t="shared" si="51"/>
        <v>0.82</v>
      </c>
      <c r="BW81" s="273">
        <f t="shared" si="52"/>
        <v>0.85897435897435892</v>
      </c>
      <c r="BX81" s="283">
        <f t="shared" si="53"/>
        <v>0.48839340256566893</v>
      </c>
      <c r="BY81" s="283">
        <f t="shared" si="54"/>
        <v>0.51160659743433112</v>
      </c>
      <c r="BZ81" s="11">
        <v>3.4</v>
      </c>
      <c r="CA81" s="9">
        <v>2.8</v>
      </c>
      <c r="CB81" s="9">
        <v>30</v>
      </c>
      <c r="CC81" s="12">
        <v>1.8</v>
      </c>
      <c r="CD81" s="15" t="s">
        <v>163</v>
      </c>
      <c r="CE81" s="15">
        <v>72</v>
      </c>
      <c r="CF81" s="9">
        <f t="shared" si="55"/>
        <v>15.6</v>
      </c>
      <c r="CG81" s="9">
        <f t="shared" si="56"/>
        <v>4901</v>
      </c>
      <c r="CH81" s="9">
        <f t="shared" si="34"/>
        <v>9.6719999999999988</v>
      </c>
      <c r="CI81" s="9">
        <v>62</v>
      </c>
      <c r="CJ81" s="296">
        <f t="shared" si="57"/>
        <v>1.9734748010610077</v>
      </c>
      <c r="CK81" s="11" t="s">
        <v>165</v>
      </c>
      <c r="CL81" s="15">
        <v>35</v>
      </c>
      <c r="CM81" s="9">
        <v>47</v>
      </c>
      <c r="CN81" s="10">
        <v>109</v>
      </c>
      <c r="CO81" s="10">
        <f t="shared" si="36"/>
        <v>4901</v>
      </c>
      <c r="CP81" s="10">
        <f t="shared" si="37"/>
        <v>51.23</v>
      </c>
      <c r="CQ81" s="191">
        <f t="shared" si="38"/>
        <v>10.452968781881248</v>
      </c>
      <c r="CR81" s="16">
        <v>41</v>
      </c>
      <c r="CS81" s="16">
        <v>4</v>
      </c>
      <c r="CT81" s="16">
        <v>400</v>
      </c>
      <c r="CU81" s="14">
        <v>7</v>
      </c>
      <c r="CV81" s="14">
        <v>52</v>
      </c>
      <c r="CW81" s="14">
        <v>15</v>
      </c>
      <c r="CX81" s="11" t="s">
        <v>275</v>
      </c>
      <c r="CY81" s="10">
        <v>480</v>
      </c>
      <c r="CZ81" s="213">
        <f t="shared" si="41"/>
        <v>109.37142193102081</v>
      </c>
      <c r="DA81" s="213">
        <f t="shared" si="42"/>
        <v>115.44761203829975</v>
      </c>
      <c r="DB81" s="11"/>
      <c r="DC81" s="10"/>
      <c r="DD81" s="11" t="s">
        <v>168</v>
      </c>
      <c r="DE81" s="10">
        <v>14</v>
      </c>
      <c r="DF81" s="16">
        <v>25</v>
      </c>
      <c r="DG81" s="11" t="s">
        <v>185</v>
      </c>
      <c r="DH81" s="10">
        <v>2.7</v>
      </c>
      <c r="DI81" s="16">
        <v>20</v>
      </c>
      <c r="DJ81" s="11" t="s">
        <v>169</v>
      </c>
      <c r="DK81" s="9">
        <v>100</v>
      </c>
      <c r="DL81" s="213">
        <f t="shared" si="58"/>
        <v>22.785712902296002</v>
      </c>
      <c r="DM81" s="213">
        <f t="shared" si="43"/>
        <v>24.051585841312448</v>
      </c>
      <c r="DN81" s="304"/>
      <c r="DO81" s="213"/>
      <c r="DP81" s="11"/>
      <c r="DQ81" s="10"/>
      <c r="DR81" s="11"/>
      <c r="DS81" s="10"/>
      <c r="DT81" s="158"/>
      <c r="DU81" s="159"/>
      <c r="DV81" s="158"/>
      <c r="DW81" s="160"/>
      <c r="DX81" s="351">
        <f t="shared" si="59"/>
        <v>354</v>
      </c>
      <c r="DY81" s="352">
        <f t="shared" si="44"/>
        <v>80.661423674127846</v>
      </c>
      <c r="DZ81" s="241">
        <f t="shared" si="45"/>
        <v>85.142613878246067</v>
      </c>
      <c r="EA81" s="9">
        <v>5.3</v>
      </c>
      <c r="EB81" s="20">
        <f t="shared" si="46"/>
        <v>1.2076427838216879</v>
      </c>
      <c r="EC81" s="353">
        <f t="shared" si="47"/>
        <v>1.2747340495895596</v>
      </c>
      <c r="ED81" s="12">
        <v>371</v>
      </c>
      <c r="EE81" s="120"/>
    </row>
    <row r="82" spans="1:135" s="121" customFormat="1" ht="20.100000000000001" hidden="1" customHeight="1">
      <c r="A82" s="162">
        <v>42265</v>
      </c>
      <c r="B82" s="229"/>
      <c r="C82" s="15"/>
      <c r="D82" s="9"/>
      <c r="E82" s="9"/>
      <c r="F82" s="9"/>
      <c r="G82" s="12"/>
      <c r="H82" s="11"/>
      <c r="I82" s="9"/>
      <c r="J82" s="9"/>
      <c r="K82" s="20"/>
      <c r="L82" s="9"/>
      <c r="M82" s="9"/>
      <c r="N82" s="9"/>
      <c r="O82" s="298"/>
      <c r="P82" s="9"/>
      <c r="Q82" s="24">
        <f t="shared" si="39"/>
        <v>0</v>
      </c>
      <c r="R82" s="119">
        <f t="shared" si="48"/>
        <v>0</v>
      </c>
      <c r="S82" s="18">
        <f t="shared" si="40"/>
        <v>0</v>
      </c>
      <c r="T82" s="11"/>
      <c r="U82" s="9"/>
      <c r="V82" s="9"/>
      <c r="W82" s="24">
        <f t="shared" si="49"/>
        <v>0</v>
      </c>
      <c r="X82" s="9"/>
      <c r="Y82" s="9"/>
      <c r="Z82" s="9"/>
      <c r="AA82" s="9"/>
      <c r="AB82" s="12"/>
      <c r="AC82" s="15"/>
      <c r="AD82" s="200"/>
      <c r="AE82" s="200"/>
      <c r="AF82" s="200"/>
      <c r="AG82" s="200"/>
      <c r="AH82" s="241">
        <f t="shared" si="60"/>
        <v>0</v>
      </c>
      <c r="AI82" s="239" t="e">
        <f t="shared" si="61"/>
        <v>#DIV/0!</v>
      </c>
      <c r="AJ82" s="9"/>
      <c r="AK82" s="9"/>
      <c r="AL82" s="9"/>
      <c r="AM82" s="9"/>
      <c r="AN82" s="9"/>
      <c r="AO82" s="9"/>
      <c r="AP82" s="11"/>
      <c r="AQ82" s="15"/>
      <c r="AR82" s="24">
        <f t="shared" si="35"/>
        <v>0</v>
      </c>
      <c r="AS82" s="271" t="e">
        <f t="shared" si="50"/>
        <v>#DIV/0!</v>
      </c>
      <c r="AT82" s="9"/>
      <c r="AU82" s="9"/>
      <c r="AV82" s="15"/>
      <c r="AW82" s="9"/>
      <c r="AX82" s="9"/>
      <c r="AY82" s="10"/>
      <c r="AZ82" s="11"/>
      <c r="BA82" s="10"/>
      <c r="BB82" s="11"/>
      <c r="BC82" s="12"/>
      <c r="BD82" s="11"/>
      <c r="BE82" s="9"/>
      <c r="BF82" s="9"/>
      <c r="BG82" s="9"/>
      <c r="BH82" s="12"/>
      <c r="BI82" s="11"/>
      <c r="BJ82" s="15"/>
      <c r="BK82" s="9"/>
      <c r="BL82" s="9"/>
      <c r="BM82" s="10"/>
      <c r="BN82" s="11"/>
      <c r="BO82" s="9"/>
      <c r="BP82" s="10"/>
      <c r="BQ82" s="11"/>
      <c r="BR82" s="9"/>
      <c r="BS82" s="10"/>
      <c r="BT82" s="14"/>
      <c r="BU82" s="279"/>
      <c r="BV82" s="273">
        <f t="shared" si="51"/>
        <v>0</v>
      </c>
      <c r="BW82" s="273">
        <f t="shared" si="52"/>
        <v>0</v>
      </c>
      <c r="BX82" s="283" t="e">
        <f t="shared" si="53"/>
        <v>#DIV/0!</v>
      </c>
      <c r="BY82" s="283" t="e">
        <f t="shared" si="54"/>
        <v>#DIV/0!</v>
      </c>
      <c r="BZ82" s="11"/>
      <c r="CA82" s="9"/>
      <c r="CB82" s="9"/>
      <c r="CC82" s="12"/>
      <c r="CD82" s="15"/>
      <c r="CE82" s="15"/>
      <c r="CF82" s="9" t="e">
        <f t="shared" si="55"/>
        <v>#N/A</v>
      </c>
      <c r="CG82" s="9">
        <f t="shared" si="56"/>
        <v>0</v>
      </c>
      <c r="CH82" s="9" t="e">
        <f t="shared" si="34"/>
        <v>#N/A</v>
      </c>
      <c r="CI82" s="9"/>
      <c r="CJ82" s="296" t="e">
        <f t="shared" si="57"/>
        <v>#N/A</v>
      </c>
      <c r="CK82" s="11"/>
      <c r="CL82" s="15"/>
      <c r="CM82" s="9"/>
      <c r="CN82" s="10">
        <v>109</v>
      </c>
      <c r="CO82" s="10">
        <f t="shared" si="36"/>
        <v>0</v>
      </c>
      <c r="CP82" s="10">
        <f t="shared" si="37"/>
        <v>0</v>
      </c>
      <c r="CQ82" s="191" t="e">
        <f t="shared" si="38"/>
        <v>#DIV/0!</v>
      </c>
      <c r="CR82" s="16"/>
      <c r="CS82" s="16"/>
      <c r="CT82" s="16"/>
      <c r="CU82" s="14"/>
      <c r="CV82" s="14"/>
      <c r="CW82" s="14"/>
      <c r="CX82" s="11"/>
      <c r="CY82" s="10"/>
      <c r="CZ82" s="213" t="e">
        <f t="shared" si="41"/>
        <v>#DIV/0!</v>
      </c>
      <c r="DA82" s="213" t="e">
        <f t="shared" si="42"/>
        <v>#DIV/0!</v>
      </c>
      <c r="DB82" s="11"/>
      <c r="DC82" s="10"/>
      <c r="DD82" s="11"/>
      <c r="DE82" s="10"/>
      <c r="DF82" s="16"/>
      <c r="DG82" s="11"/>
      <c r="DH82" s="10"/>
      <c r="DI82" s="16"/>
      <c r="DJ82" s="11"/>
      <c r="DK82" s="9"/>
      <c r="DL82" s="213" t="e">
        <f t="shared" si="58"/>
        <v>#DIV/0!</v>
      </c>
      <c r="DM82" s="213" t="e">
        <f t="shared" si="43"/>
        <v>#DIV/0!</v>
      </c>
      <c r="DN82" s="304"/>
      <c r="DO82" s="213"/>
      <c r="DP82" s="11"/>
      <c r="DQ82" s="10"/>
      <c r="DR82" s="11"/>
      <c r="DS82" s="10"/>
      <c r="DT82" s="158"/>
      <c r="DU82" s="159"/>
      <c r="DV82" s="158"/>
      <c r="DW82" s="160"/>
      <c r="DX82" s="351">
        <f t="shared" si="59"/>
        <v>0</v>
      </c>
      <c r="DY82" s="352" t="e">
        <f t="shared" si="44"/>
        <v>#DIV/0!</v>
      </c>
      <c r="DZ82" s="241" t="e">
        <f t="shared" si="45"/>
        <v>#DIV/0!</v>
      </c>
      <c r="EA82" s="9"/>
      <c r="EB82" s="20" t="e">
        <f t="shared" si="46"/>
        <v>#DIV/0!</v>
      </c>
      <c r="EC82" s="353" t="e">
        <f t="shared" si="47"/>
        <v>#DIV/0!</v>
      </c>
      <c r="ED82" s="12"/>
      <c r="EE82" s="120"/>
    </row>
    <row r="83" spans="1:135" s="118" customFormat="1" ht="20.100000000000001" hidden="1" customHeight="1">
      <c r="A83" s="161">
        <v>42266</v>
      </c>
      <c r="B83" s="228">
        <v>0.72973379629629631</v>
      </c>
      <c r="C83" s="7">
        <v>4</v>
      </c>
      <c r="D83" s="1" t="s">
        <v>133</v>
      </c>
      <c r="E83" s="1" t="s">
        <v>137</v>
      </c>
      <c r="F83" s="1" t="s">
        <v>139</v>
      </c>
      <c r="G83" s="4" t="s">
        <v>261</v>
      </c>
      <c r="H83" s="3" t="s">
        <v>175</v>
      </c>
      <c r="I83" s="1">
        <v>18</v>
      </c>
      <c r="J83" s="1" t="s">
        <v>279</v>
      </c>
      <c r="K83" s="19">
        <v>16</v>
      </c>
      <c r="L83" s="1" t="s">
        <v>192</v>
      </c>
      <c r="M83" s="1">
        <v>84</v>
      </c>
      <c r="N83" s="1">
        <v>2750</v>
      </c>
      <c r="O83" s="297"/>
      <c r="P83" s="1">
        <v>1450</v>
      </c>
      <c r="Q83" s="22">
        <f t="shared" si="39"/>
        <v>1218</v>
      </c>
      <c r="R83" s="116">
        <f t="shared" si="48"/>
        <v>3.7490039999999998</v>
      </c>
      <c r="S83" s="17">
        <f t="shared" si="40"/>
        <v>3.6174599999999999</v>
      </c>
      <c r="T83" s="3">
        <v>931</v>
      </c>
      <c r="U83" s="1">
        <v>1003</v>
      </c>
      <c r="V83" s="1">
        <v>0.96199999999999997</v>
      </c>
      <c r="W83" s="22">
        <f t="shared" si="49"/>
        <v>1394.8999999999999</v>
      </c>
      <c r="X83" s="1">
        <v>10.3</v>
      </c>
      <c r="Y83" s="1">
        <v>270</v>
      </c>
      <c r="Z83" s="1">
        <v>25</v>
      </c>
      <c r="AA83" s="1">
        <v>25</v>
      </c>
      <c r="AB83" s="4">
        <v>6</v>
      </c>
      <c r="AC83" s="7">
        <v>4</v>
      </c>
      <c r="AD83" s="199">
        <v>-26</v>
      </c>
      <c r="AE83" s="199">
        <v>-26</v>
      </c>
      <c r="AF83" s="199">
        <v>-26</v>
      </c>
      <c r="AG83" s="199">
        <v>-13</v>
      </c>
      <c r="AH83" s="240">
        <f t="shared" si="60"/>
        <v>-91</v>
      </c>
      <c r="AI83" s="237">
        <f t="shared" si="61"/>
        <v>1</v>
      </c>
      <c r="AJ83" s="1">
        <v>100</v>
      </c>
      <c r="AK83" s="1">
        <v>1000</v>
      </c>
      <c r="AL83" s="1">
        <v>100</v>
      </c>
      <c r="AM83" s="1">
        <v>100</v>
      </c>
      <c r="AN83" s="1">
        <v>2</v>
      </c>
      <c r="AO83" s="1">
        <v>20</v>
      </c>
      <c r="AP83" s="3">
        <v>1780</v>
      </c>
      <c r="AQ83" s="7">
        <v>1300</v>
      </c>
      <c r="AR83" s="22">
        <f t="shared" si="35"/>
        <v>480</v>
      </c>
      <c r="AS83" s="270">
        <f t="shared" si="50"/>
        <v>0.2696629213483146</v>
      </c>
      <c r="AT83" s="1">
        <v>68</v>
      </c>
      <c r="AU83" s="1">
        <v>85</v>
      </c>
      <c r="AV83" s="7">
        <v>4</v>
      </c>
      <c r="AW83" s="1">
        <v>537</v>
      </c>
      <c r="AX83" s="1">
        <v>1175</v>
      </c>
      <c r="AY83" s="2">
        <v>35</v>
      </c>
      <c r="AZ83" s="3">
        <v>288</v>
      </c>
      <c r="BA83" s="2">
        <v>57</v>
      </c>
      <c r="BB83" s="3">
        <v>172</v>
      </c>
      <c r="BC83" s="4"/>
      <c r="BD83" s="3">
        <v>4420</v>
      </c>
      <c r="BE83" s="1">
        <v>35</v>
      </c>
      <c r="BF83" s="1">
        <v>45</v>
      </c>
      <c r="BG83" s="1">
        <v>1</v>
      </c>
      <c r="BH83" s="4">
        <v>97</v>
      </c>
      <c r="BI83" s="3">
        <v>600</v>
      </c>
      <c r="BJ83" s="7">
        <v>100</v>
      </c>
      <c r="BK83" s="1">
        <v>1623</v>
      </c>
      <c r="BL83" s="1">
        <v>158</v>
      </c>
      <c r="BM83" s="2">
        <v>70</v>
      </c>
      <c r="BN83" s="3">
        <v>383</v>
      </c>
      <c r="BO83" s="1">
        <v>1431</v>
      </c>
      <c r="BP83" s="2">
        <v>176</v>
      </c>
      <c r="BQ83" s="3">
        <v>371</v>
      </c>
      <c r="BR83" s="1">
        <v>1384</v>
      </c>
      <c r="BS83" s="2">
        <v>142</v>
      </c>
      <c r="BT83" s="6">
        <v>1500</v>
      </c>
      <c r="BU83" s="278">
        <v>330</v>
      </c>
      <c r="BV83" s="272">
        <f t="shared" si="51"/>
        <v>0.754</v>
      </c>
      <c r="BW83" s="272">
        <f t="shared" si="52"/>
        <v>0.76923076923076927</v>
      </c>
      <c r="BX83" s="282">
        <f t="shared" si="53"/>
        <v>0.49500050499949505</v>
      </c>
      <c r="BY83" s="282">
        <f t="shared" si="54"/>
        <v>0.50499949500050501</v>
      </c>
      <c r="BZ83" s="3"/>
      <c r="CA83" s="1">
        <v>2.6</v>
      </c>
      <c r="CB83" s="1">
        <v>30</v>
      </c>
      <c r="CC83" s="4">
        <v>1.8</v>
      </c>
      <c r="CD83" s="7" t="s">
        <v>163</v>
      </c>
      <c r="CE83" s="7">
        <v>75</v>
      </c>
      <c r="CF83" s="1">
        <f t="shared" si="55"/>
        <v>15.6</v>
      </c>
      <c r="CG83" s="1">
        <f t="shared" si="56"/>
        <v>4901</v>
      </c>
      <c r="CH83" s="1">
        <f t="shared" si="34"/>
        <v>9.984</v>
      </c>
      <c r="CI83" s="1">
        <v>64</v>
      </c>
      <c r="CJ83" s="189">
        <f t="shared" si="57"/>
        <v>2.0371352785145889</v>
      </c>
      <c r="CK83" s="3" t="s">
        <v>165</v>
      </c>
      <c r="CL83" s="7">
        <v>30</v>
      </c>
      <c r="CM83" s="1">
        <v>41</v>
      </c>
      <c r="CN83" s="2">
        <v>109</v>
      </c>
      <c r="CO83" s="2">
        <f t="shared" si="36"/>
        <v>4901</v>
      </c>
      <c r="CP83" s="2">
        <f t="shared" si="37"/>
        <v>44.69</v>
      </c>
      <c r="CQ83" s="190">
        <f t="shared" si="38"/>
        <v>9.1185472352581094</v>
      </c>
      <c r="CR83" s="8">
        <v>40</v>
      </c>
      <c r="CS83" s="8">
        <v>4</v>
      </c>
      <c r="CT83" s="8">
        <v>400</v>
      </c>
      <c r="CU83" s="6">
        <v>7</v>
      </c>
      <c r="CV83" s="6">
        <v>50</v>
      </c>
      <c r="CW83" s="6">
        <v>10</v>
      </c>
      <c r="CX83" s="3" t="s">
        <v>275</v>
      </c>
      <c r="CY83" s="2">
        <v>360</v>
      </c>
      <c r="CZ83" s="212">
        <f t="shared" si="41"/>
        <v>96.025504373961724</v>
      </c>
      <c r="DA83" s="212">
        <f t="shared" si="42"/>
        <v>99.517340896651248</v>
      </c>
      <c r="DB83" s="3"/>
      <c r="DC83" s="2"/>
      <c r="DD83" s="3" t="s">
        <v>168</v>
      </c>
      <c r="DE83" s="2">
        <v>14</v>
      </c>
      <c r="DF83" s="8">
        <v>25</v>
      </c>
      <c r="DG83" s="3" t="s">
        <v>185</v>
      </c>
      <c r="DH83" s="2">
        <v>2.7</v>
      </c>
      <c r="DI83" s="8">
        <v>20</v>
      </c>
      <c r="DJ83" s="3" t="s">
        <v>169</v>
      </c>
      <c r="DK83" s="1">
        <v>123</v>
      </c>
      <c r="DL83" s="212">
        <f t="shared" si="58"/>
        <v>32.808713994436921</v>
      </c>
      <c r="DM83" s="212">
        <f t="shared" si="43"/>
        <v>34.001758139689173</v>
      </c>
      <c r="DN83" s="303"/>
      <c r="DO83" s="212"/>
      <c r="DP83" s="3"/>
      <c r="DQ83" s="2"/>
      <c r="DR83" s="3"/>
      <c r="DS83" s="2"/>
      <c r="DT83" s="155"/>
      <c r="DU83" s="156"/>
      <c r="DV83" s="155"/>
      <c r="DW83" s="157"/>
      <c r="DX83" s="348">
        <f t="shared" si="59"/>
        <v>318</v>
      </c>
      <c r="DY83" s="349">
        <f t="shared" si="44"/>
        <v>84.822528863666193</v>
      </c>
      <c r="DZ83" s="240">
        <f t="shared" si="45"/>
        <v>87.906984458708592</v>
      </c>
      <c r="EA83" s="1">
        <v>5.0999999999999996</v>
      </c>
      <c r="EB83" s="19">
        <f t="shared" si="46"/>
        <v>1.3603613119644578</v>
      </c>
      <c r="EC83" s="350">
        <f t="shared" si="47"/>
        <v>1.4098289960358925</v>
      </c>
      <c r="ED83" s="4">
        <v>370</v>
      </c>
      <c r="EE83" s="117"/>
    </row>
    <row r="84" spans="1:135" s="118" customFormat="1" ht="20.100000000000001" hidden="1" customHeight="1">
      <c r="A84" s="161">
        <v>42266</v>
      </c>
      <c r="B84" s="228"/>
      <c r="C84" s="7"/>
      <c r="D84" s="1"/>
      <c r="E84" s="1"/>
      <c r="F84" s="1"/>
      <c r="G84" s="4"/>
      <c r="H84" s="3"/>
      <c r="I84" s="1"/>
      <c r="J84" s="1"/>
      <c r="K84" s="19"/>
      <c r="L84" s="1"/>
      <c r="M84" s="1"/>
      <c r="N84" s="1"/>
      <c r="O84" s="297"/>
      <c r="P84" s="1"/>
      <c r="Q84" s="22">
        <f t="shared" si="39"/>
        <v>0</v>
      </c>
      <c r="R84" s="116">
        <f t="shared" si="48"/>
        <v>0</v>
      </c>
      <c r="S84" s="17">
        <f t="shared" si="40"/>
        <v>0</v>
      </c>
      <c r="T84" s="3"/>
      <c r="U84" s="1"/>
      <c r="V84" s="1"/>
      <c r="W84" s="22">
        <f t="shared" si="49"/>
        <v>0</v>
      </c>
      <c r="X84" s="1"/>
      <c r="Y84" s="1"/>
      <c r="Z84" s="1"/>
      <c r="AA84" s="1"/>
      <c r="AB84" s="4"/>
      <c r="AC84" s="7"/>
      <c r="AD84" s="199"/>
      <c r="AE84" s="199"/>
      <c r="AF84" s="199"/>
      <c r="AG84" s="199"/>
      <c r="AH84" s="240">
        <f t="shared" si="60"/>
        <v>0</v>
      </c>
      <c r="AI84" s="237" t="e">
        <f t="shared" si="61"/>
        <v>#DIV/0!</v>
      </c>
      <c r="AJ84" s="1"/>
      <c r="AK84" s="1"/>
      <c r="AL84" s="1"/>
      <c r="AM84" s="1"/>
      <c r="AN84" s="1"/>
      <c r="AO84" s="1"/>
      <c r="AP84" s="3"/>
      <c r="AQ84" s="7"/>
      <c r="AR84" s="22">
        <f t="shared" si="35"/>
        <v>0</v>
      </c>
      <c r="AS84" s="270" t="e">
        <f t="shared" si="50"/>
        <v>#DIV/0!</v>
      </c>
      <c r="AT84" s="1"/>
      <c r="AU84" s="1"/>
      <c r="AV84" s="7"/>
      <c r="AW84" s="1"/>
      <c r="AX84" s="1"/>
      <c r="AY84" s="2"/>
      <c r="AZ84" s="3"/>
      <c r="BA84" s="2"/>
      <c r="BB84" s="3"/>
      <c r="BC84" s="4"/>
      <c r="BD84" s="3"/>
      <c r="BE84" s="1"/>
      <c r="BF84" s="1"/>
      <c r="BG84" s="1"/>
      <c r="BH84" s="4"/>
      <c r="BI84" s="3"/>
      <c r="BJ84" s="7"/>
      <c r="BK84" s="1"/>
      <c r="BL84" s="1"/>
      <c r="BM84" s="2"/>
      <c r="BN84" s="3"/>
      <c r="BO84" s="1"/>
      <c r="BP84" s="2"/>
      <c r="BQ84" s="3"/>
      <c r="BR84" s="1"/>
      <c r="BS84" s="2"/>
      <c r="BT84" s="6"/>
      <c r="BU84" s="278"/>
      <c r="BV84" s="272">
        <f t="shared" si="51"/>
        <v>0</v>
      </c>
      <c r="BW84" s="272">
        <f t="shared" si="52"/>
        <v>0</v>
      </c>
      <c r="BX84" s="282" t="e">
        <f t="shared" si="53"/>
        <v>#DIV/0!</v>
      </c>
      <c r="BY84" s="282" t="e">
        <f t="shared" si="54"/>
        <v>#DIV/0!</v>
      </c>
      <c r="BZ84" s="3"/>
      <c r="CA84" s="1"/>
      <c r="CB84" s="1"/>
      <c r="CC84" s="4"/>
      <c r="CD84" s="7"/>
      <c r="CE84" s="7"/>
      <c r="CF84" s="1" t="e">
        <f t="shared" si="55"/>
        <v>#N/A</v>
      </c>
      <c r="CG84" s="1">
        <f t="shared" si="56"/>
        <v>0</v>
      </c>
      <c r="CH84" s="1" t="e">
        <f t="shared" si="34"/>
        <v>#N/A</v>
      </c>
      <c r="CI84" s="1"/>
      <c r="CJ84" s="189" t="e">
        <f t="shared" si="57"/>
        <v>#N/A</v>
      </c>
      <c r="CK84" s="3"/>
      <c r="CL84" s="7"/>
      <c r="CM84" s="1"/>
      <c r="CN84" s="2">
        <v>109</v>
      </c>
      <c r="CO84" s="2">
        <f t="shared" si="36"/>
        <v>0</v>
      </c>
      <c r="CP84" s="2">
        <f t="shared" si="37"/>
        <v>0</v>
      </c>
      <c r="CQ84" s="190" t="e">
        <f t="shared" si="38"/>
        <v>#DIV/0!</v>
      </c>
      <c r="CR84" s="8"/>
      <c r="CS84" s="8"/>
      <c r="CT84" s="8"/>
      <c r="CU84" s="6"/>
      <c r="CV84" s="6"/>
      <c r="CW84" s="6"/>
      <c r="CX84" s="3"/>
      <c r="CY84" s="2"/>
      <c r="CZ84" s="212" t="e">
        <f t="shared" si="41"/>
        <v>#DIV/0!</v>
      </c>
      <c r="DA84" s="212" t="e">
        <f t="shared" si="42"/>
        <v>#DIV/0!</v>
      </c>
      <c r="DB84" s="3"/>
      <c r="DC84" s="2"/>
      <c r="DD84" s="3"/>
      <c r="DE84" s="2"/>
      <c r="DF84" s="8"/>
      <c r="DG84" s="3"/>
      <c r="DH84" s="2"/>
      <c r="DI84" s="8"/>
      <c r="DJ84" s="3"/>
      <c r="DK84" s="1"/>
      <c r="DL84" s="212" t="e">
        <f t="shared" si="58"/>
        <v>#DIV/0!</v>
      </c>
      <c r="DM84" s="212" t="e">
        <f t="shared" si="43"/>
        <v>#DIV/0!</v>
      </c>
      <c r="DN84" s="303"/>
      <c r="DO84" s="212"/>
      <c r="DP84" s="3"/>
      <c r="DQ84" s="2"/>
      <c r="DR84" s="3"/>
      <c r="DS84" s="2"/>
      <c r="DT84" s="155"/>
      <c r="DU84" s="156"/>
      <c r="DV84" s="155"/>
      <c r="DW84" s="157"/>
      <c r="DX84" s="348">
        <f t="shared" si="59"/>
        <v>0</v>
      </c>
      <c r="DY84" s="349" t="e">
        <f t="shared" si="44"/>
        <v>#DIV/0!</v>
      </c>
      <c r="DZ84" s="240" t="e">
        <f t="shared" si="45"/>
        <v>#DIV/0!</v>
      </c>
      <c r="EA84" s="1"/>
      <c r="EB84" s="19" t="e">
        <f t="shared" si="46"/>
        <v>#DIV/0!</v>
      </c>
      <c r="EC84" s="350" t="e">
        <f t="shared" si="47"/>
        <v>#DIV/0!</v>
      </c>
      <c r="ED84" s="4"/>
      <c r="EE84" s="117"/>
    </row>
    <row r="85" spans="1:135" s="121" customFormat="1" ht="20.100000000000001" hidden="1" customHeight="1">
      <c r="A85" s="162">
        <v>42266</v>
      </c>
      <c r="B85" s="229">
        <v>0.89583333333333404</v>
      </c>
      <c r="C85" s="15">
        <v>3</v>
      </c>
      <c r="D85" s="9" t="s">
        <v>130</v>
      </c>
      <c r="E85" s="9" t="s">
        <v>138</v>
      </c>
      <c r="F85" s="9" t="s">
        <v>142</v>
      </c>
      <c r="G85" s="12" t="s">
        <v>147</v>
      </c>
      <c r="H85" s="11" t="s">
        <v>175</v>
      </c>
      <c r="I85" s="9">
        <v>17</v>
      </c>
      <c r="J85" s="9" t="s">
        <v>278</v>
      </c>
      <c r="K85" s="20">
        <v>17</v>
      </c>
      <c r="L85" s="9" t="s">
        <v>192</v>
      </c>
      <c r="M85" s="9">
        <v>84</v>
      </c>
      <c r="N85" s="9">
        <v>2650</v>
      </c>
      <c r="O85" s="298"/>
      <c r="P85" s="9">
        <v>1460</v>
      </c>
      <c r="Q85" s="24">
        <f t="shared" si="39"/>
        <v>1211.8</v>
      </c>
      <c r="R85" s="119">
        <f t="shared" si="48"/>
        <v>3.5227026000000001</v>
      </c>
      <c r="S85" s="18">
        <f t="shared" si="40"/>
        <v>3.2754954000000001</v>
      </c>
      <c r="T85" s="11">
        <v>952</v>
      </c>
      <c r="U85" s="9">
        <v>1003</v>
      </c>
      <c r="V85" s="9">
        <v>0.97499999999999998</v>
      </c>
      <c r="W85" s="24">
        <f t="shared" si="49"/>
        <v>1423.5</v>
      </c>
      <c r="X85" s="9">
        <v>10.3</v>
      </c>
      <c r="Y85" s="9">
        <v>281</v>
      </c>
      <c r="Z85" s="9">
        <v>25</v>
      </c>
      <c r="AA85" s="9">
        <v>25</v>
      </c>
      <c r="AB85" s="12">
        <v>6</v>
      </c>
      <c r="AC85" s="15">
        <v>4.0999999999999996</v>
      </c>
      <c r="AD85" s="200">
        <v>-26</v>
      </c>
      <c r="AE85" s="200">
        <v>-26</v>
      </c>
      <c r="AF85" s="200">
        <v>-25</v>
      </c>
      <c r="AG85" s="200">
        <v>-26</v>
      </c>
      <c r="AH85" s="241">
        <f t="shared" si="60"/>
        <v>-103</v>
      </c>
      <c r="AI85" s="239">
        <f t="shared" si="61"/>
        <v>1</v>
      </c>
      <c r="AJ85" s="9">
        <v>100</v>
      </c>
      <c r="AK85" s="9">
        <v>100</v>
      </c>
      <c r="AL85" s="9">
        <v>100</v>
      </c>
      <c r="AM85" s="9">
        <v>100</v>
      </c>
      <c r="AN85" s="9">
        <v>2</v>
      </c>
      <c r="AO85" s="9">
        <v>20</v>
      </c>
      <c r="AP85" s="11">
        <v>1898</v>
      </c>
      <c r="AQ85" s="15">
        <v>1400</v>
      </c>
      <c r="AR85" s="24">
        <f t="shared" si="35"/>
        <v>498</v>
      </c>
      <c r="AS85" s="271">
        <f t="shared" si="50"/>
        <v>0.2623814541622761</v>
      </c>
      <c r="AT85" s="9">
        <v>65</v>
      </c>
      <c r="AU85" s="9">
        <v>85</v>
      </c>
      <c r="AV85" s="15">
        <v>3.9</v>
      </c>
      <c r="AW85" s="9">
        <v>771</v>
      </c>
      <c r="AX85" s="9">
        <v>856</v>
      </c>
      <c r="AY85" s="10">
        <v>47</v>
      </c>
      <c r="AZ85" s="11">
        <v>353</v>
      </c>
      <c r="BA85" s="10">
        <v>69</v>
      </c>
      <c r="BB85" s="11">
        <v>172</v>
      </c>
      <c r="BC85" s="12"/>
      <c r="BD85" s="11">
        <v>4427</v>
      </c>
      <c r="BE85" s="9">
        <v>35</v>
      </c>
      <c r="BF85" s="9">
        <v>45</v>
      </c>
      <c r="BG85" s="9">
        <v>1</v>
      </c>
      <c r="BH85" s="12">
        <v>97</v>
      </c>
      <c r="BI85" s="11">
        <v>600</v>
      </c>
      <c r="BJ85" s="15">
        <v>100</v>
      </c>
      <c r="BK85" s="9">
        <v>1627</v>
      </c>
      <c r="BL85" s="9">
        <v>158</v>
      </c>
      <c r="BM85" s="10">
        <v>71</v>
      </c>
      <c r="BN85" s="11">
        <v>360</v>
      </c>
      <c r="BO85" s="9">
        <v>1340</v>
      </c>
      <c r="BP85" s="10">
        <v>147</v>
      </c>
      <c r="BQ85" s="11">
        <v>350</v>
      </c>
      <c r="BR85" s="9">
        <v>1299</v>
      </c>
      <c r="BS85" s="10">
        <v>121</v>
      </c>
      <c r="BT85" s="14">
        <v>1500</v>
      </c>
      <c r="BU85" s="279">
        <v>290</v>
      </c>
      <c r="BV85" s="273">
        <f t="shared" si="51"/>
        <v>0.71</v>
      </c>
      <c r="BW85" s="273">
        <f t="shared" si="52"/>
        <v>0.76923076923076927</v>
      </c>
      <c r="BX85" s="283">
        <f t="shared" si="53"/>
        <v>0.47997919916796672</v>
      </c>
      <c r="BY85" s="283">
        <f t="shared" si="54"/>
        <v>0.52002080083203339</v>
      </c>
      <c r="BZ85" s="11"/>
      <c r="CA85" s="9">
        <v>2.6</v>
      </c>
      <c r="CB85" s="9">
        <v>30</v>
      </c>
      <c r="CC85" s="12">
        <v>1.8</v>
      </c>
      <c r="CD85" s="15" t="s">
        <v>164</v>
      </c>
      <c r="CE85" s="15">
        <v>77</v>
      </c>
      <c r="CF85" s="9">
        <f t="shared" si="55"/>
        <v>16.64</v>
      </c>
      <c r="CG85" s="9">
        <f t="shared" si="56"/>
        <v>4934.8</v>
      </c>
      <c r="CH85" s="9">
        <f t="shared" si="34"/>
        <v>10.816000000000001</v>
      </c>
      <c r="CI85" s="9">
        <v>65</v>
      </c>
      <c r="CJ85" s="296">
        <f t="shared" si="57"/>
        <v>2.1917808219178085</v>
      </c>
      <c r="CK85" s="11" t="s">
        <v>165</v>
      </c>
      <c r="CL85" s="15">
        <v>33</v>
      </c>
      <c r="CM85" s="9">
        <v>43</v>
      </c>
      <c r="CN85" s="10">
        <v>109</v>
      </c>
      <c r="CO85" s="10">
        <f t="shared" si="36"/>
        <v>4934.8</v>
      </c>
      <c r="CP85" s="10">
        <f t="shared" si="37"/>
        <v>46.87</v>
      </c>
      <c r="CQ85" s="191">
        <f t="shared" si="38"/>
        <v>9.4978519899489342</v>
      </c>
      <c r="CR85" s="16">
        <v>39</v>
      </c>
      <c r="CS85" s="16">
        <v>4</v>
      </c>
      <c r="CT85" s="16">
        <v>400</v>
      </c>
      <c r="CU85" s="14">
        <v>6</v>
      </c>
      <c r="CV85" s="14">
        <v>50</v>
      </c>
      <c r="CW85" s="14">
        <v>10</v>
      </c>
      <c r="CX85" s="11" t="s">
        <v>275</v>
      </c>
      <c r="CY85" s="10">
        <v>450</v>
      </c>
      <c r="CZ85" s="213">
        <f t="shared" si="41"/>
        <v>127.74283017817058</v>
      </c>
      <c r="DA85" s="213">
        <f t="shared" si="42"/>
        <v>137.38379849350423</v>
      </c>
      <c r="DB85" s="11"/>
      <c r="DC85" s="10"/>
      <c r="DD85" s="11" t="s">
        <v>168</v>
      </c>
      <c r="DE85" s="10">
        <v>14</v>
      </c>
      <c r="DF85" s="16">
        <v>15</v>
      </c>
      <c r="DG85" s="11" t="s">
        <v>185</v>
      </c>
      <c r="DH85" s="10">
        <v>2.7</v>
      </c>
      <c r="DI85" s="16">
        <v>20</v>
      </c>
      <c r="DJ85" s="11" t="s">
        <v>169</v>
      </c>
      <c r="DK85" s="9">
        <v>123</v>
      </c>
      <c r="DL85" s="213">
        <f t="shared" si="58"/>
        <v>34.916373582033295</v>
      </c>
      <c r="DM85" s="213">
        <f t="shared" si="43"/>
        <v>37.551571588224483</v>
      </c>
      <c r="DN85" s="304"/>
      <c r="DO85" s="213"/>
      <c r="DP85" s="11"/>
      <c r="DQ85" s="10"/>
      <c r="DR85" s="11"/>
      <c r="DS85" s="10"/>
      <c r="DT85" s="158"/>
      <c r="DU85" s="159"/>
      <c r="DV85" s="158"/>
      <c r="DW85" s="160"/>
      <c r="DX85" s="351">
        <f t="shared" si="59"/>
        <v>268</v>
      </c>
      <c r="DY85" s="352">
        <f t="shared" si="44"/>
        <v>76.077952194999369</v>
      </c>
      <c r="DZ85" s="241">
        <f t="shared" si="45"/>
        <v>81.819684436131396</v>
      </c>
      <c r="EA85" s="9">
        <v>4.97</v>
      </c>
      <c r="EB85" s="20">
        <f t="shared" si="46"/>
        <v>1.4108485910789061</v>
      </c>
      <c r="EC85" s="353">
        <f t="shared" si="47"/>
        <v>1.5173277300282577</v>
      </c>
      <c r="ED85" s="12">
        <v>377</v>
      </c>
      <c r="EE85" s="120"/>
    </row>
    <row r="86" spans="1:135" s="121" customFormat="1" ht="20.100000000000001" hidden="1" customHeight="1">
      <c r="A86" s="162">
        <v>42266</v>
      </c>
      <c r="B86" s="229"/>
      <c r="C86" s="15"/>
      <c r="D86" s="9"/>
      <c r="E86" s="9"/>
      <c r="F86" s="9"/>
      <c r="G86" s="12"/>
      <c r="H86" s="11"/>
      <c r="I86" s="9"/>
      <c r="J86" s="9"/>
      <c r="K86" s="20"/>
      <c r="L86" s="9"/>
      <c r="M86" s="9"/>
      <c r="N86" s="9"/>
      <c r="O86" s="298"/>
      <c r="P86" s="9"/>
      <c r="Q86" s="24">
        <f t="shared" si="39"/>
        <v>0</v>
      </c>
      <c r="R86" s="119">
        <f t="shared" si="48"/>
        <v>0</v>
      </c>
      <c r="S86" s="18">
        <f t="shared" si="40"/>
        <v>0</v>
      </c>
      <c r="T86" s="11"/>
      <c r="U86" s="9"/>
      <c r="V86" s="9"/>
      <c r="W86" s="24">
        <f t="shared" si="49"/>
        <v>0</v>
      </c>
      <c r="X86" s="9"/>
      <c r="Y86" s="9"/>
      <c r="Z86" s="9"/>
      <c r="AA86" s="9"/>
      <c r="AB86" s="12"/>
      <c r="AC86" s="15"/>
      <c r="AD86" s="200"/>
      <c r="AE86" s="200"/>
      <c r="AF86" s="200"/>
      <c r="AG86" s="200"/>
      <c r="AH86" s="241">
        <f t="shared" si="60"/>
        <v>0</v>
      </c>
      <c r="AI86" s="239" t="e">
        <f t="shared" si="61"/>
        <v>#DIV/0!</v>
      </c>
      <c r="AJ86" s="9"/>
      <c r="AK86" s="9"/>
      <c r="AL86" s="9"/>
      <c r="AM86" s="9"/>
      <c r="AN86" s="9"/>
      <c r="AO86" s="9"/>
      <c r="AP86" s="11"/>
      <c r="AQ86" s="15"/>
      <c r="AR86" s="24">
        <f t="shared" si="35"/>
        <v>0</v>
      </c>
      <c r="AS86" s="271" t="e">
        <f t="shared" si="50"/>
        <v>#DIV/0!</v>
      </c>
      <c r="AT86" s="9"/>
      <c r="AU86" s="9"/>
      <c r="AV86" s="15"/>
      <c r="AW86" s="9"/>
      <c r="AX86" s="9"/>
      <c r="AY86" s="10"/>
      <c r="AZ86" s="11"/>
      <c r="BA86" s="10"/>
      <c r="BB86" s="11"/>
      <c r="BC86" s="12"/>
      <c r="BD86" s="11"/>
      <c r="BE86" s="9"/>
      <c r="BF86" s="9"/>
      <c r="BG86" s="9"/>
      <c r="BH86" s="12"/>
      <c r="BI86" s="11"/>
      <c r="BJ86" s="15"/>
      <c r="BK86" s="9"/>
      <c r="BL86" s="9"/>
      <c r="BM86" s="10"/>
      <c r="BN86" s="11"/>
      <c r="BO86" s="9"/>
      <c r="BP86" s="10"/>
      <c r="BQ86" s="11"/>
      <c r="BR86" s="9"/>
      <c r="BS86" s="10"/>
      <c r="BT86" s="14"/>
      <c r="BU86" s="279"/>
      <c r="BV86" s="273">
        <f t="shared" si="51"/>
        <v>0</v>
      </c>
      <c r="BW86" s="273">
        <f t="shared" si="52"/>
        <v>0</v>
      </c>
      <c r="BX86" s="283" t="e">
        <f t="shared" si="53"/>
        <v>#DIV/0!</v>
      </c>
      <c r="BY86" s="283" t="e">
        <f t="shared" si="54"/>
        <v>#DIV/0!</v>
      </c>
      <c r="BZ86" s="11"/>
      <c r="CA86" s="9"/>
      <c r="CB86" s="9"/>
      <c r="CC86" s="12"/>
      <c r="CD86" s="15"/>
      <c r="CE86" s="15"/>
      <c r="CF86" s="9" t="e">
        <f t="shared" si="55"/>
        <v>#N/A</v>
      </c>
      <c r="CG86" s="9">
        <f t="shared" si="56"/>
        <v>0</v>
      </c>
      <c r="CH86" s="9" t="e">
        <f t="shared" si="34"/>
        <v>#N/A</v>
      </c>
      <c r="CI86" s="9"/>
      <c r="CJ86" s="296" t="e">
        <f t="shared" si="57"/>
        <v>#N/A</v>
      </c>
      <c r="CK86" s="11"/>
      <c r="CL86" s="15"/>
      <c r="CM86" s="9"/>
      <c r="CN86" s="10">
        <v>109</v>
      </c>
      <c r="CO86" s="10">
        <f t="shared" si="36"/>
        <v>0</v>
      </c>
      <c r="CP86" s="10">
        <f t="shared" si="37"/>
        <v>0</v>
      </c>
      <c r="CQ86" s="191" t="e">
        <f t="shared" si="38"/>
        <v>#DIV/0!</v>
      </c>
      <c r="CR86" s="16"/>
      <c r="CS86" s="16"/>
      <c r="CT86" s="16"/>
      <c r="CU86" s="14"/>
      <c r="CV86" s="14"/>
      <c r="CW86" s="14"/>
      <c r="CX86" s="11"/>
      <c r="CY86" s="10"/>
      <c r="CZ86" s="213" t="e">
        <f t="shared" si="41"/>
        <v>#DIV/0!</v>
      </c>
      <c r="DA86" s="213" t="e">
        <f t="shared" si="42"/>
        <v>#DIV/0!</v>
      </c>
      <c r="DB86" s="11"/>
      <c r="DC86" s="10"/>
      <c r="DD86" s="11"/>
      <c r="DE86" s="10"/>
      <c r="DF86" s="16"/>
      <c r="DG86" s="11"/>
      <c r="DH86" s="10"/>
      <c r="DI86" s="16"/>
      <c r="DJ86" s="11"/>
      <c r="DK86" s="9"/>
      <c r="DL86" s="213" t="e">
        <f t="shared" si="58"/>
        <v>#DIV/0!</v>
      </c>
      <c r="DM86" s="213" t="e">
        <f t="shared" si="43"/>
        <v>#DIV/0!</v>
      </c>
      <c r="DN86" s="304"/>
      <c r="DO86" s="213"/>
      <c r="DP86" s="11"/>
      <c r="DQ86" s="10"/>
      <c r="DR86" s="11"/>
      <c r="DS86" s="10"/>
      <c r="DT86" s="158"/>
      <c r="DU86" s="159"/>
      <c r="DV86" s="158"/>
      <c r="DW86" s="160"/>
      <c r="DX86" s="351">
        <f t="shared" si="59"/>
        <v>0</v>
      </c>
      <c r="DY86" s="352" t="e">
        <f t="shared" si="44"/>
        <v>#DIV/0!</v>
      </c>
      <c r="DZ86" s="241" t="e">
        <f t="shared" si="45"/>
        <v>#DIV/0!</v>
      </c>
      <c r="EA86" s="9"/>
      <c r="EB86" s="20" t="e">
        <f t="shared" si="46"/>
        <v>#DIV/0!</v>
      </c>
      <c r="EC86" s="353" t="e">
        <f t="shared" si="47"/>
        <v>#DIV/0!</v>
      </c>
      <c r="ED86" s="12"/>
      <c r="EE86" s="120"/>
    </row>
    <row r="87" spans="1:135" s="118" customFormat="1" ht="20.100000000000001" hidden="1" customHeight="1">
      <c r="A87" s="161">
        <v>42267</v>
      </c>
      <c r="B87" s="228"/>
      <c r="C87" s="7">
        <v>1</v>
      </c>
      <c r="D87" s="1" t="s">
        <v>132</v>
      </c>
      <c r="E87" s="1" t="s">
        <v>135</v>
      </c>
      <c r="F87" s="1" t="s">
        <v>144</v>
      </c>
      <c r="G87" s="4"/>
      <c r="H87" s="3" t="s">
        <v>175</v>
      </c>
      <c r="I87" s="1">
        <v>17</v>
      </c>
      <c r="J87" s="1" t="s">
        <v>278</v>
      </c>
      <c r="K87" s="19">
        <v>15</v>
      </c>
      <c r="L87" s="1" t="s">
        <v>192</v>
      </c>
      <c r="M87" s="1">
        <v>84</v>
      </c>
      <c r="N87" s="1">
        <v>2650</v>
      </c>
      <c r="O87" s="297"/>
      <c r="P87" s="1">
        <v>1500</v>
      </c>
      <c r="Q87" s="22">
        <f t="shared" si="39"/>
        <v>1275</v>
      </c>
      <c r="R87" s="116">
        <f t="shared" si="48"/>
        <v>3.7064249999999999</v>
      </c>
      <c r="S87" s="17">
        <f t="shared" si="40"/>
        <v>3.4463249999999999</v>
      </c>
      <c r="T87" s="3">
        <v>980</v>
      </c>
      <c r="U87" s="1">
        <v>1003</v>
      </c>
      <c r="V87" s="1">
        <v>0.97599999999999998</v>
      </c>
      <c r="W87" s="22">
        <f t="shared" si="49"/>
        <v>1464</v>
      </c>
      <c r="X87" s="1">
        <v>10.4</v>
      </c>
      <c r="Y87" s="1">
        <v>298</v>
      </c>
      <c r="Z87" s="1">
        <v>25</v>
      </c>
      <c r="AA87" s="1">
        <v>25</v>
      </c>
      <c r="AB87" s="4">
        <v>5.8</v>
      </c>
      <c r="AC87" s="7">
        <v>3.9</v>
      </c>
      <c r="AD87" s="199">
        <v>-26</v>
      </c>
      <c r="AE87" s="199">
        <v>-26</v>
      </c>
      <c r="AF87" s="199">
        <v>-26</v>
      </c>
      <c r="AG87" s="199">
        <v>-13</v>
      </c>
      <c r="AH87" s="240">
        <f t="shared" si="60"/>
        <v>-91</v>
      </c>
      <c r="AI87" s="237">
        <f t="shared" si="61"/>
        <v>1</v>
      </c>
      <c r="AJ87" s="1">
        <v>100</v>
      </c>
      <c r="AK87" s="1">
        <v>100</v>
      </c>
      <c r="AL87" s="1">
        <v>100</v>
      </c>
      <c r="AM87" s="1">
        <v>100</v>
      </c>
      <c r="AN87" s="1">
        <v>2</v>
      </c>
      <c r="AO87" s="1">
        <v>20</v>
      </c>
      <c r="AP87" s="3">
        <v>1620</v>
      </c>
      <c r="AQ87" s="7">
        <v>1450</v>
      </c>
      <c r="AR87" s="22">
        <f t="shared" si="35"/>
        <v>170</v>
      </c>
      <c r="AS87" s="270">
        <f t="shared" si="50"/>
        <v>0.10493827160493827</v>
      </c>
      <c r="AT87" s="1">
        <v>66</v>
      </c>
      <c r="AU87" s="1">
        <v>85</v>
      </c>
      <c r="AV87" s="7">
        <v>4.3</v>
      </c>
      <c r="AW87" s="1">
        <v>520</v>
      </c>
      <c r="AX87" s="1">
        <v>960</v>
      </c>
      <c r="AY87" s="2">
        <v>35</v>
      </c>
      <c r="AZ87" s="3">
        <v>333</v>
      </c>
      <c r="BA87" s="2">
        <v>69</v>
      </c>
      <c r="BB87" s="3">
        <v>175</v>
      </c>
      <c r="BC87" s="4"/>
      <c r="BD87" s="3">
        <v>4570</v>
      </c>
      <c r="BE87" s="1">
        <v>50</v>
      </c>
      <c r="BF87" s="1">
        <v>60</v>
      </c>
      <c r="BG87" s="1">
        <v>1.5</v>
      </c>
      <c r="BH87" s="4">
        <v>97</v>
      </c>
      <c r="BI87" s="3">
        <v>600</v>
      </c>
      <c r="BJ87" s="7">
        <v>100</v>
      </c>
      <c r="BK87" s="1">
        <v>1608</v>
      </c>
      <c r="BL87" s="1">
        <v>158</v>
      </c>
      <c r="BM87" s="2">
        <v>61</v>
      </c>
      <c r="BN87" s="3">
        <v>380</v>
      </c>
      <c r="BO87" s="1">
        <v>1410</v>
      </c>
      <c r="BP87" s="2">
        <v>164</v>
      </c>
      <c r="BQ87" s="3">
        <v>370</v>
      </c>
      <c r="BR87" s="1">
        <v>1385</v>
      </c>
      <c r="BS87" s="2">
        <v>140</v>
      </c>
      <c r="BT87" s="6">
        <v>1500</v>
      </c>
      <c r="BU87" s="278">
        <v>328</v>
      </c>
      <c r="BV87" s="272">
        <f t="shared" si="51"/>
        <v>0.75</v>
      </c>
      <c r="BW87" s="272">
        <f t="shared" si="52"/>
        <v>0.76923076923076927</v>
      </c>
      <c r="BX87" s="282">
        <f t="shared" si="53"/>
        <v>0.49367088607594939</v>
      </c>
      <c r="BY87" s="282">
        <f t="shared" si="54"/>
        <v>0.50632911392405067</v>
      </c>
      <c r="BZ87" s="3"/>
      <c r="CA87" s="1">
        <v>2.6</v>
      </c>
      <c r="CB87" s="1">
        <v>30</v>
      </c>
      <c r="CC87" s="4">
        <v>1.4</v>
      </c>
      <c r="CD87" s="7" t="s">
        <v>163</v>
      </c>
      <c r="CE87" s="7">
        <v>75</v>
      </c>
      <c r="CF87" s="1">
        <f t="shared" si="55"/>
        <v>15.6</v>
      </c>
      <c r="CG87" s="1">
        <f t="shared" si="56"/>
        <v>5070</v>
      </c>
      <c r="CH87" s="1">
        <f t="shared" si="34"/>
        <v>10.14</v>
      </c>
      <c r="CI87" s="1">
        <v>65</v>
      </c>
      <c r="CJ87" s="189">
        <f t="shared" si="57"/>
        <v>2</v>
      </c>
      <c r="CK87" s="3" t="s">
        <v>165</v>
      </c>
      <c r="CL87" s="7">
        <v>30</v>
      </c>
      <c r="CM87" s="1">
        <v>38</v>
      </c>
      <c r="CN87" s="2">
        <v>109</v>
      </c>
      <c r="CO87" s="2">
        <f t="shared" si="36"/>
        <v>5070</v>
      </c>
      <c r="CP87" s="2">
        <f t="shared" si="37"/>
        <v>41.42</v>
      </c>
      <c r="CQ87" s="190">
        <f t="shared" si="38"/>
        <v>8.169625246548323</v>
      </c>
      <c r="CR87" s="8">
        <v>40</v>
      </c>
      <c r="CS87" s="8">
        <v>4</v>
      </c>
      <c r="CT87" s="8">
        <v>400</v>
      </c>
      <c r="CU87" s="6">
        <v>3</v>
      </c>
      <c r="CV87" s="6">
        <v>50</v>
      </c>
      <c r="CW87" s="6">
        <v>10</v>
      </c>
      <c r="CX87" s="3" t="s">
        <v>275</v>
      </c>
      <c r="CY87" s="2">
        <v>450</v>
      </c>
      <c r="CZ87" s="212">
        <f t="shared" si="41"/>
        <v>121.410793419535</v>
      </c>
      <c r="DA87" s="212">
        <f t="shared" si="42"/>
        <v>130.57387216817915</v>
      </c>
      <c r="DB87" s="3"/>
      <c r="DC87" s="2"/>
      <c r="DD87" s="3" t="s">
        <v>168</v>
      </c>
      <c r="DE87" s="2">
        <v>14</v>
      </c>
      <c r="DF87" s="8">
        <v>10</v>
      </c>
      <c r="DG87" s="3" t="s">
        <v>185</v>
      </c>
      <c r="DH87" s="2">
        <v>2.9</v>
      </c>
      <c r="DI87" s="8">
        <v>15</v>
      </c>
      <c r="DJ87" s="3" t="s">
        <v>169</v>
      </c>
      <c r="DK87" s="1">
        <v>130</v>
      </c>
      <c r="DL87" s="212">
        <f t="shared" si="58"/>
        <v>35.074229210087893</v>
      </c>
      <c r="DM87" s="212">
        <f t="shared" si="43"/>
        <v>37.721340848585086</v>
      </c>
      <c r="DN87" s="303"/>
      <c r="DO87" s="212"/>
      <c r="DP87" s="3"/>
      <c r="DQ87" s="2"/>
      <c r="DR87" s="3"/>
      <c r="DS87" s="2"/>
      <c r="DT87" s="155"/>
      <c r="DU87" s="156"/>
      <c r="DV87" s="155"/>
      <c r="DW87" s="157"/>
      <c r="DX87" s="348">
        <f t="shared" si="59"/>
        <v>304</v>
      </c>
      <c r="DY87" s="349">
        <f t="shared" si="44"/>
        <v>82.019735998974753</v>
      </c>
      <c r="DZ87" s="240">
        <f t="shared" si="45"/>
        <v>88.209904753614367</v>
      </c>
      <c r="EA87" s="1">
        <v>5.08</v>
      </c>
      <c r="EB87" s="19">
        <f t="shared" si="46"/>
        <v>1.3705929568249728</v>
      </c>
      <c r="EC87" s="350">
        <f t="shared" si="47"/>
        <v>1.4740339346985558</v>
      </c>
      <c r="ED87" s="4">
        <v>381</v>
      </c>
      <c r="EE87" s="117"/>
    </row>
    <row r="88" spans="1:135" s="118" customFormat="1" ht="20.100000000000001" hidden="1" customHeight="1">
      <c r="A88" s="161">
        <v>42267</v>
      </c>
      <c r="B88" s="228"/>
      <c r="C88" s="7"/>
      <c r="D88" s="1"/>
      <c r="E88" s="1"/>
      <c r="F88" s="1"/>
      <c r="G88" s="4"/>
      <c r="H88" s="3"/>
      <c r="I88" s="1"/>
      <c r="J88" s="1"/>
      <c r="K88" s="19"/>
      <c r="L88" s="1"/>
      <c r="M88" s="1"/>
      <c r="N88" s="1"/>
      <c r="O88" s="297"/>
      <c r="P88" s="1"/>
      <c r="Q88" s="22">
        <f t="shared" si="39"/>
        <v>0</v>
      </c>
      <c r="R88" s="116">
        <f t="shared" si="48"/>
        <v>0</v>
      </c>
      <c r="S88" s="17">
        <f t="shared" si="40"/>
        <v>0</v>
      </c>
      <c r="T88" s="3"/>
      <c r="U88" s="1"/>
      <c r="V88" s="1"/>
      <c r="W88" s="22">
        <f t="shared" si="49"/>
        <v>0</v>
      </c>
      <c r="X88" s="1"/>
      <c r="Y88" s="1"/>
      <c r="Z88" s="1"/>
      <c r="AA88" s="1"/>
      <c r="AB88" s="4"/>
      <c r="AC88" s="7"/>
      <c r="AD88" s="199"/>
      <c r="AE88" s="199"/>
      <c r="AF88" s="199"/>
      <c r="AG88" s="199"/>
      <c r="AH88" s="240">
        <f t="shared" si="60"/>
        <v>0</v>
      </c>
      <c r="AI88" s="237" t="e">
        <f t="shared" si="61"/>
        <v>#DIV/0!</v>
      </c>
      <c r="AJ88" s="1"/>
      <c r="AK88" s="1"/>
      <c r="AL88" s="1"/>
      <c r="AM88" s="1"/>
      <c r="AN88" s="1"/>
      <c r="AO88" s="1"/>
      <c r="AP88" s="3"/>
      <c r="AQ88" s="7"/>
      <c r="AR88" s="22">
        <f t="shared" si="35"/>
        <v>0</v>
      </c>
      <c r="AS88" s="270" t="e">
        <f t="shared" si="50"/>
        <v>#DIV/0!</v>
      </c>
      <c r="AT88" s="1"/>
      <c r="AU88" s="1"/>
      <c r="AV88" s="7"/>
      <c r="AW88" s="1"/>
      <c r="AX88" s="1"/>
      <c r="AY88" s="2"/>
      <c r="AZ88" s="3"/>
      <c r="BA88" s="2"/>
      <c r="BB88" s="3"/>
      <c r="BC88" s="4"/>
      <c r="BD88" s="3"/>
      <c r="BE88" s="1"/>
      <c r="BF88" s="1"/>
      <c r="BG88" s="1"/>
      <c r="BH88" s="4"/>
      <c r="BI88" s="3"/>
      <c r="BJ88" s="7"/>
      <c r="BK88" s="1"/>
      <c r="BL88" s="1"/>
      <c r="BM88" s="2"/>
      <c r="BN88" s="3"/>
      <c r="BO88" s="1"/>
      <c r="BP88" s="2"/>
      <c r="BQ88" s="3"/>
      <c r="BR88" s="1"/>
      <c r="BS88" s="2"/>
      <c r="BT88" s="6"/>
      <c r="BU88" s="278"/>
      <c r="BV88" s="272">
        <f t="shared" si="51"/>
        <v>0</v>
      </c>
      <c r="BW88" s="272">
        <f t="shared" si="52"/>
        <v>0</v>
      </c>
      <c r="BX88" s="282" t="e">
        <f t="shared" si="53"/>
        <v>#DIV/0!</v>
      </c>
      <c r="BY88" s="282" t="e">
        <f t="shared" si="54"/>
        <v>#DIV/0!</v>
      </c>
      <c r="BZ88" s="3"/>
      <c r="CA88" s="1"/>
      <c r="CB88" s="1"/>
      <c r="CC88" s="4"/>
      <c r="CD88" s="7"/>
      <c r="CE88" s="7"/>
      <c r="CF88" s="1" t="e">
        <f t="shared" si="55"/>
        <v>#N/A</v>
      </c>
      <c r="CG88" s="1">
        <f t="shared" si="56"/>
        <v>0</v>
      </c>
      <c r="CH88" s="1" t="e">
        <f t="shared" si="34"/>
        <v>#N/A</v>
      </c>
      <c r="CI88" s="1"/>
      <c r="CJ88" s="189" t="e">
        <f t="shared" si="57"/>
        <v>#N/A</v>
      </c>
      <c r="CK88" s="3"/>
      <c r="CL88" s="7"/>
      <c r="CM88" s="1"/>
      <c r="CN88" s="2">
        <v>109</v>
      </c>
      <c r="CO88" s="2">
        <f t="shared" si="36"/>
        <v>0</v>
      </c>
      <c r="CP88" s="2">
        <f t="shared" si="37"/>
        <v>0</v>
      </c>
      <c r="CQ88" s="190" t="e">
        <f t="shared" si="38"/>
        <v>#DIV/0!</v>
      </c>
      <c r="CR88" s="8"/>
      <c r="CS88" s="8"/>
      <c r="CT88" s="8"/>
      <c r="CU88" s="6"/>
      <c r="CV88" s="6"/>
      <c r="CW88" s="6"/>
      <c r="CX88" s="3"/>
      <c r="CY88" s="2"/>
      <c r="CZ88" s="212" t="e">
        <f t="shared" si="41"/>
        <v>#DIV/0!</v>
      </c>
      <c r="DA88" s="212" t="e">
        <f t="shared" si="42"/>
        <v>#DIV/0!</v>
      </c>
      <c r="DB88" s="3"/>
      <c r="DC88" s="2"/>
      <c r="DD88" s="3"/>
      <c r="DE88" s="2"/>
      <c r="DF88" s="8"/>
      <c r="DG88" s="3"/>
      <c r="DH88" s="2"/>
      <c r="DI88" s="8"/>
      <c r="DJ88" s="3"/>
      <c r="DK88" s="1"/>
      <c r="DL88" s="212" t="e">
        <f t="shared" si="58"/>
        <v>#DIV/0!</v>
      </c>
      <c r="DM88" s="212" t="e">
        <f t="shared" si="43"/>
        <v>#DIV/0!</v>
      </c>
      <c r="DN88" s="303"/>
      <c r="DO88" s="212"/>
      <c r="DP88" s="3"/>
      <c r="DQ88" s="2"/>
      <c r="DR88" s="3"/>
      <c r="DS88" s="2"/>
      <c r="DT88" s="155"/>
      <c r="DU88" s="156"/>
      <c r="DV88" s="155"/>
      <c r="DW88" s="157"/>
      <c r="DX88" s="348">
        <f t="shared" si="59"/>
        <v>0</v>
      </c>
      <c r="DY88" s="349" t="e">
        <f t="shared" si="44"/>
        <v>#DIV/0!</v>
      </c>
      <c r="DZ88" s="240" t="e">
        <f t="shared" si="45"/>
        <v>#DIV/0!</v>
      </c>
      <c r="EA88" s="1"/>
      <c r="EB88" s="19" t="e">
        <f t="shared" si="46"/>
        <v>#DIV/0!</v>
      </c>
      <c r="EC88" s="350" t="e">
        <f t="shared" si="47"/>
        <v>#DIV/0!</v>
      </c>
      <c r="ED88" s="4"/>
      <c r="EE88" s="117"/>
    </row>
    <row r="89" spans="1:135" s="121" customFormat="1" ht="20.100000000000001" hidden="1" customHeight="1">
      <c r="A89" s="162">
        <v>42267</v>
      </c>
      <c r="B89" s="229">
        <v>1.1145833333333299</v>
      </c>
      <c r="C89" s="15">
        <v>4</v>
      </c>
      <c r="D89" s="9" t="s">
        <v>133</v>
      </c>
      <c r="E89" s="9" t="s">
        <v>137</v>
      </c>
      <c r="F89" s="9" t="s">
        <v>139</v>
      </c>
      <c r="G89" s="12" t="s">
        <v>261</v>
      </c>
      <c r="H89" s="11" t="s">
        <v>175</v>
      </c>
      <c r="I89" s="9">
        <v>18.5</v>
      </c>
      <c r="J89" s="9" t="s">
        <v>280</v>
      </c>
      <c r="K89" s="20">
        <v>16</v>
      </c>
      <c r="L89" s="9" t="s">
        <v>192</v>
      </c>
      <c r="M89" s="9">
        <v>84</v>
      </c>
      <c r="N89" s="9">
        <v>2750</v>
      </c>
      <c r="O89" s="298"/>
      <c r="P89" s="9">
        <v>1450</v>
      </c>
      <c r="Q89" s="24">
        <f t="shared" si="39"/>
        <v>1218</v>
      </c>
      <c r="R89" s="119">
        <f t="shared" si="48"/>
        <v>3.8531430000000002</v>
      </c>
      <c r="S89" s="18">
        <f t="shared" si="40"/>
        <v>3.7179449999999998</v>
      </c>
      <c r="T89" s="11">
        <v>935</v>
      </c>
      <c r="U89" s="9">
        <v>1003</v>
      </c>
      <c r="V89" s="9">
        <v>0.96399999999999997</v>
      </c>
      <c r="W89" s="24">
        <f t="shared" si="49"/>
        <v>1397.8</v>
      </c>
      <c r="X89" s="9">
        <v>10.3</v>
      </c>
      <c r="Y89" s="9">
        <v>271</v>
      </c>
      <c r="Z89" s="9">
        <v>25</v>
      </c>
      <c r="AA89" s="9">
        <v>25</v>
      </c>
      <c r="AB89" s="12">
        <v>6</v>
      </c>
      <c r="AC89" s="15">
        <v>3.8</v>
      </c>
      <c r="AD89" s="200">
        <v>-27</v>
      </c>
      <c r="AE89" s="200">
        <v>-27</v>
      </c>
      <c r="AF89" s="200">
        <v>-27</v>
      </c>
      <c r="AG89" s="200">
        <v>-13</v>
      </c>
      <c r="AH89" s="241">
        <f t="shared" si="60"/>
        <v>-94</v>
      </c>
      <c r="AI89" s="239">
        <f t="shared" si="61"/>
        <v>1</v>
      </c>
      <c r="AJ89" s="9">
        <v>100</v>
      </c>
      <c r="AK89" s="9">
        <v>100</v>
      </c>
      <c r="AL89" s="9">
        <v>100</v>
      </c>
      <c r="AM89" s="9">
        <v>100</v>
      </c>
      <c r="AN89" s="9">
        <v>2</v>
      </c>
      <c r="AO89" s="9">
        <v>20</v>
      </c>
      <c r="AP89" s="11"/>
      <c r="AQ89" s="15"/>
      <c r="AR89" s="24">
        <f t="shared" si="35"/>
        <v>0</v>
      </c>
      <c r="AS89" s="271" t="e">
        <f t="shared" si="50"/>
        <v>#DIV/0!</v>
      </c>
      <c r="AT89" s="9">
        <v>68</v>
      </c>
      <c r="AU89" s="9">
        <v>85</v>
      </c>
      <c r="AV89" s="15">
        <v>3.9</v>
      </c>
      <c r="AW89" s="9">
        <v>739</v>
      </c>
      <c r="AX89" s="9">
        <v>975</v>
      </c>
      <c r="AY89" s="10">
        <v>43</v>
      </c>
      <c r="AZ89" s="11">
        <v>330</v>
      </c>
      <c r="BA89" s="10">
        <v>69</v>
      </c>
      <c r="BB89" s="11">
        <v>191</v>
      </c>
      <c r="BC89" s="12"/>
      <c r="BD89" s="11">
        <v>4600</v>
      </c>
      <c r="BE89" s="9">
        <v>40</v>
      </c>
      <c r="BF89" s="9">
        <v>50</v>
      </c>
      <c r="BG89" s="9">
        <v>3</v>
      </c>
      <c r="BH89" s="12">
        <v>97</v>
      </c>
      <c r="BI89" s="11">
        <v>600</v>
      </c>
      <c r="BJ89" s="15">
        <v>100</v>
      </c>
      <c r="BK89" s="9">
        <v>1608</v>
      </c>
      <c r="BL89" s="9">
        <v>158</v>
      </c>
      <c r="BM89" s="10">
        <v>66.5</v>
      </c>
      <c r="BN89" s="11">
        <v>377</v>
      </c>
      <c r="BO89" s="9">
        <v>1407</v>
      </c>
      <c r="BP89" s="10">
        <v>165</v>
      </c>
      <c r="BQ89" s="11">
        <v>368</v>
      </c>
      <c r="BR89" s="9">
        <v>1374</v>
      </c>
      <c r="BS89" s="10">
        <v>136</v>
      </c>
      <c r="BT89" s="14">
        <v>1500</v>
      </c>
      <c r="BU89" s="279">
        <v>333</v>
      </c>
      <c r="BV89" s="273">
        <f t="shared" si="51"/>
        <v>0.745</v>
      </c>
      <c r="BW89" s="273">
        <f t="shared" si="52"/>
        <v>0.76923076923076927</v>
      </c>
      <c r="BX89" s="283">
        <f t="shared" si="53"/>
        <v>0.49199898399796799</v>
      </c>
      <c r="BY89" s="283">
        <f t="shared" si="54"/>
        <v>0.50800101600203207</v>
      </c>
      <c r="BZ89" s="11">
        <v>2.6</v>
      </c>
      <c r="CA89" s="9">
        <v>2.6</v>
      </c>
      <c r="CB89" s="9">
        <v>29</v>
      </c>
      <c r="CC89" s="12">
        <v>1.8</v>
      </c>
      <c r="CD89" s="15" t="s">
        <v>163</v>
      </c>
      <c r="CE89" s="15">
        <v>75</v>
      </c>
      <c r="CF89" s="9">
        <f t="shared" si="55"/>
        <v>15.6</v>
      </c>
      <c r="CG89" s="9">
        <f t="shared" si="56"/>
        <v>4901</v>
      </c>
      <c r="CH89" s="9">
        <f t="shared" si="34"/>
        <v>10.14</v>
      </c>
      <c r="CI89" s="9">
        <v>65</v>
      </c>
      <c r="CJ89" s="296">
        <f t="shared" si="57"/>
        <v>2.0689655172413794</v>
      </c>
      <c r="CK89" s="11" t="s">
        <v>165</v>
      </c>
      <c r="CL89" s="15">
        <v>30</v>
      </c>
      <c r="CM89" s="9">
        <v>39</v>
      </c>
      <c r="CN89" s="10">
        <v>109</v>
      </c>
      <c r="CO89" s="10">
        <f t="shared" si="36"/>
        <v>4901</v>
      </c>
      <c r="CP89" s="10">
        <f t="shared" si="37"/>
        <v>42.51</v>
      </c>
      <c r="CQ89" s="191">
        <f t="shared" si="38"/>
        <v>8.6737400530503965</v>
      </c>
      <c r="CR89" s="16">
        <v>40</v>
      </c>
      <c r="CS89" s="16">
        <v>4</v>
      </c>
      <c r="CT89" s="16">
        <v>402</v>
      </c>
      <c r="CU89" s="14">
        <v>13</v>
      </c>
      <c r="CV89" s="14">
        <v>49</v>
      </c>
      <c r="CW89" s="14">
        <v>0</v>
      </c>
      <c r="CX89" s="11" t="s">
        <v>275</v>
      </c>
      <c r="CY89" s="10">
        <v>360</v>
      </c>
      <c r="CZ89" s="213">
        <f t="shared" si="41"/>
        <v>93.430220471962755</v>
      </c>
      <c r="DA89" s="213">
        <f t="shared" si="42"/>
        <v>96.827683034579593</v>
      </c>
      <c r="DB89" s="11"/>
      <c r="DC89" s="10"/>
      <c r="DD89" s="11" t="s">
        <v>168</v>
      </c>
      <c r="DE89" s="10">
        <v>14</v>
      </c>
      <c r="DF89" s="16">
        <v>40</v>
      </c>
      <c r="DG89" s="11" t="s">
        <v>185</v>
      </c>
      <c r="DH89" s="10">
        <v>2.9</v>
      </c>
      <c r="DI89" s="16">
        <v>20</v>
      </c>
      <c r="DJ89" s="11" t="s">
        <v>169</v>
      </c>
      <c r="DK89" s="9">
        <v>141</v>
      </c>
      <c r="DL89" s="213">
        <f t="shared" si="58"/>
        <v>36.593503018185409</v>
      </c>
      <c r="DM89" s="213">
        <f t="shared" si="43"/>
        <v>37.924175855210336</v>
      </c>
      <c r="DN89" s="304"/>
      <c r="DO89" s="213"/>
      <c r="DP89" s="11"/>
      <c r="DQ89" s="10"/>
      <c r="DR89" s="11"/>
      <c r="DS89" s="10"/>
      <c r="DT89" s="158"/>
      <c r="DU89" s="159"/>
      <c r="DV89" s="158"/>
      <c r="DW89" s="160"/>
      <c r="DX89" s="351">
        <f t="shared" si="59"/>
        <v>301</v>
      </c>
      <c r="DY89" s="352">
        <f t="shared" si="44"/>
        <v>78.118045450168864</v>
      </c>
      <c r="DZ89" s="241">
        <f t="shared" si="45"/>
        <v>80.958701648356822</v>
      </c>
      <c r="EA89" s="9">
        <v>5.21</v>
      </c>
      <c r="EB89" s="20">
        <f t="shared" si="46"/>
        <v>1.3521429129414611</v>
      </c>
      <c r="EC89" s="353">
        <f t="shared" si="47"/>
        <v>1.4013117461393323</v>
      </c>
      <c r="ED89" s="12">
        <v>370</v>
      </c>
      <c r="EE89" s="120"/>
    </row>
    <row r="90" spans="1:135" s="121" customFormat="1" ht="20.100000000000001" hidden="1" customHeight="1">
      <c r="A90" s="162">
        <v>42267</v>
      </c>
      <c r="B90" s="229"/>
      <c r="C90" s="15"/>
      <c r="D90" s="9"/>
      <c r="E90" s="9"/>
      <c r="F90" s="9"/>
      <c r="G90" s="12"/>
      <c r="H90" s="11"/>
      <c r="I90" s="9"/>
      <c r="J90" s="9"/>
      <c r="K90" s="20"/>
      <c r="L90" s="9"/>
      <c r="M90" s="9"/>
      <c r="N90" s="9"/>
      <c r="O90" s="298"/>
      <c r="P90" s="9"/>
      <c r="Q90" s="24">
        <f t="shared" si="39"/>
        <v>0</v>
      </c>
      <c r="R90" s="119">
        <f t="shared" si="48"/>
        <v>0</v>
      </c>
      <c r="S90" s="18">
        <f t="shared" si="40"/>
        <v>0</v>
      </c>
      <c r="T90" s="11"/>
      <c r="U90" s="9"/>
      <c r="V90" s="9"/>
      <c r="W90" s="24">
        <f t="shared" si="49"/>
        <v>0</v>
      </c>
      <c r="X90" s="9"/>
      <c r="Y90" s="9"/>
      <c r="Z90" s="9"/>
      <c r="AA90" s="9"/>
      <c r="AB90" s="12"/>
      <c r="AC90" s="15"/>
      <c r="AD90" s="200"/>
      <c r="AE90" s="200"/>
      <c r="AF90" s="200"/>
      <c r="AG90" s="200"/>
      <c r="AH90" s="241">
        <f t="shared" si="60"/>
        <v>0</v>
      </c>
      <c r="AI90" s="239" t="e">
        <f t="shared" si="61"/>
        <v>#DIV/0!</v>
      </c>
      <c r="AJ90" s="9"/>
      <c r="AK90" s="9"/>
      <c r="AL90" s="9"/>
      <c r="AM90" s="9"/>
      <c r="AN90" s="9"/>
      <c r="AO90" s="9"/>
      <c r="AP90" s="11"/>
      <c r="AQ90" s="15"/>
      <c r="AR90" s="24">
        <f t="shared" si="35"/>
        <v>0</v>
      </c>
      <c r="AS90" s="271" t="e">
        <f t="shared" si="50"/>
        <v>#DIV/0!</v>
      </c>
      <c r="AT90" s="9"/>
      <c r="AU90" s="9"/>
      <c r="AV90" s="15"/>
      <c r="AW90" s="9"/>
      <c r="AX90" s="9"/>
      <c r="AY90" s="10"/>
      <c r="AZ90" s="11"/>
      <c r="BA90" s="10"/>
      <c r="BB90" s="11"/>
      <c r="BC90" s="12"/>
      <c r="BD90" s="11"/>
      <c r="BE90" s="9"/>
      <c r="BF90" s="9"/>
      <c r="BG90" s="9"/>
      <c r="BH90" s="12"/>
      <c r="BI90" s="11"/>
      <c r="BJ90" s="15"/>
      <c r="BK90" s="9"/>
      <c r="BL90" s="9"/>
      <c r="BM90" s="10"/>
      <c r="BN90" s="11"/>
      <c r="BO90" s="9"/>
      <c r="BP90" s="10"/>
      <c r="BQ90" s="11"/>
      <c r="BR90" s="9"/>
      <c r="BS90" s="10"/>
      <c r="BT90" s="14"/>
      <c r="BU90" s="279"/>
      <c r="BV90" s="273">
        <f t="shared" si="51"/>
        <v>0</v>
      </c>
      <c r="BW90" s="273">
        <f t="shared" si="52"/>
        <v>0</v>
      </c>
      <c r="BX90" s="283" t="e">
        <f t="shared" si="53"/>
        <v>#DIV/0!</v>
      </c>
      <c r="BY90" s="283" t="e">
        <f t="shared" si="54"/>
        <v>#DIV/0!</v>
      </c>
      <c r="BZ90" s="11"/>
      <c r="CA90" s="9"/>
      <c r="CB90" s="9"/>
      <c r="CC90" s="12"/>
      <c r="CD90" s="15"/>
      <c r="CE90" s="15"/>
      <c r="CF90" s="9" t="e">
        <f t="shared" si="55"/>
        <v>#N/A</v>
      </c>
      <c r="CG90" s="9">
        <f t="shared" si="56"/>
        <v>0</v>
      </c>
      <c r="CH90" s="9" t="e">
        <f t="shared" si="34"/>
        <v>#N/A</v>
      </c>
      <c r="CI90" s="9"/>
      <c r="CJ90" s="296" t="e">
        <f t="shared" si="57"/>
        <v>#N/A</v>
      </c>
      <c r="CK90" s="11"/>
      <c r="CL90" s="15"/>
      <c r="CM90" s="9"/>
      <c r="CN90" s="10">
        <v>109</v>
      </c>
      <c r="CO90" s="10">
        <f t="shared" si="36"/>
        <v>0</v>
      </c>
      <c r="CP90" s="10">
        <f t="shared" si="37"/>
        <v>0</v>
      </c>
      <c r="CQ90" s="191" t="e">
        <f t="shared" si="38"/>
        <v>#DIV/0!</v>
      </c>
      <c r="CR90" s="16"/>
      <c r="CS90" s="16"/>
      <c r="CT90" s="16"/>
      <c r="CU90" s="14"/>
      <c r="CV90" s="14"/>
      <c r="CW90" s="14"/>
      <c r="CX90" s="11"/>
      <c r="CY90" s="10"/>
      <c r="CZ90" s="213" t="e">
        <f t="shared" si="41"/>
        <v>#DIV/0!</v>
      </c>
      <c r="DA90" s="213" t="e">
        <f t="shared" si="42"/>
        <v>#DIV/0!</v>
      </c>
      <c r="DB90" s="11"/>
      <c r="DC90" s="10"/>
      <c r="DD90" s="11"/>
      <c r="DE90" s="10"/>
      <c r="DF90" s="16"/>
      <c r="DG90" s="11"/>
      <c r="DH90" s="10"/>
      <c r="DI90" s="16"/>
      <c r="DJ90" s="11"/>
      <c r="DK90" s="9"/>
      <c r="DL90" s="213" t="e">
        <f t="shared" si="58"/>
        <v>#DIV/0!</v>
      </c>
      <c r="DM90" s="213" t="e">
        <f t="shared" si="43"/>
        <v>#DIV/0!</v>
      </c>
      <c r="DN90" s="304"/>
      <c r="DO90" s="213"/>
      <c r="DP90" s="11"/>
      <c r="DQ90" s="10"/>
      <c r="DR90" s="11"/>
      <c r="DS90" s="10"/>
      <c r="DT90" s="158"/>
      <c r="DU90" s="159"/>
      <c r="DV90" s="158"/>
      <c r="DW90" s="160"/>
      <c r="DX90" s="351">
        <f t="shared" si="59"/>
        <v>0</v>
      </c>
      <c r="DY90" s="352" t="e">
        <f t="shared" si="44"/>
        <v>#DIV/0!</v>
      </c>
      <c r="DZ90" s="241" t="e">
        <f t="shared" si="45"/>
        <v>#DIV/0!</v>
      </c>
      <c r="EA90" s="9"/>
      <c r="EB90" s="20" t="e">
        <f t="shared" si="46"/>
        <v>#DIV/0!</v>
      </c>
      <c r="EC90" s="353" t="e">
        <f t="shared" si="47"/>
        <v>#DIV/0!</v>
      </c>
      <c r="ED90" s="12"/>
      <c r="EE90" s="120"/>
    </row>
    <row r="91" spans="1:135" s="118" customFormat="1" ht="20.100000000000001" hidden="1" customHeight="1">
      <c r="A91" s="161">
        <v>42268</v>
      </c>
      <c r="B91" s="228"/>
      <c r="C91" s="7"/>
      <c r="D91" s="1"/>
      <c r="E91" s="1"/>
      <c r="F91" s="1"/>
      <c r="G91" s="4"/>
      <c r="H91" s="3"/>
      <c r="I91" s="1">
        <v>18.5</v>
      </c>
      <c r="J91" s="1"/>
      <c r="K91" s="19">
        <v>15</v>
      </c>
      <c r="L91" s="1" t="s">
        <v>192</v>
      </c>
      <c r="M91" s="1">
        <v>84</v>
      </c>
      <c r="N91" s="1">
        <v>2750</v>
      </c>
      <c r="O91" s="297"/>
      <c r="P91" s="1">
        <v>1450</v>
      </c>
      <c r="Q91" s="22">
        <f t="shared" si="39"/>
        <v>1232.5</v>
      </c>
      <c r="R91" s="116">
        <f t="shared" si="48"/>
        <v>3.8990137499999999</v>
      </c>
      <c r="S91" s="17">
        <f t="shared" si="40"/>
        <v>3.7622062500000002</v>
      </c>
      <c r="T91" s="3">
        <v>934</v>
      </c>
      <c r="U91" s="1">
        <v>1003</v>
      </c>
      <c r="V91" s="1">
        <v>0.96299999999999997</v>
      </c>
      <c r="W91" s="22">
        <f t="shared" si="49"/>
        <v>1396.35</v>
      </c>
      <c r="X91" s="1">
        <v>10.3</v>
      </c>
      <c r="Y91" s="1">
        <v>271</v>
      </c>
      <c r="Z91" s="1">
        <v>25</v>
      </c>
      <c r="AA91" s="1">
        <v>25</v>
      </c>
      <c r="AB91" s="4">
        <v>6</v>
      </c>
      <c r="AC91" s="7">
        <v>4</v>
      </c>
      <c r="AD91" s="199">
        <v>-27</v>
      </c>
      <c r="AE91" s="199">
        <v>-27</v>
      </c>
      <c r="AF91" s="199">
        <v>-27</v>
      </c>
      <c r="AG91" s="199"/>
      <c r="AH91" s="240">
        <f t="shared" si="60"/>
        <v>-81</v>
      </c>
      <c r="AI91" s="237">
        <f t="shared" si="61"/>
        <v>1</v>
      </c>
      <c r="AJ91" s="1">
        <v>100</v>
      </c>
      <c r="AK91" s="1">
        <v>100</v>
      </c>
      <c r="AL91" s="1">
        <v>100</v>
      </c>
      <c r="AM91" s="1">
        <v>100</v>
      </c>
      <c r="AN91" s="1">
        <v>1.5</v>
      </c>
      <c r="AO91" s="1">
        <v>20</v>
      </c>
      <c r="AP91" s="3">
        <v>1700</v>
      </c>
      <c r="AQ91" s="7">
        <v>1700</v>
      </c>
      <c r="AR91" s="22">
        <f t="shared" si="35"/>
        <v>0</v>
      </c>
      <c r="AS91" s="270">
        <f t="shared" si="50"/>
        <v>0</v>
      </c>
      <c r="AT91" s="1">
        <v>68</v>
      </c>
      <c r="AU91" s="1">
        <v>85</v>
      </c>
      <c r="AV91" s="7">
        <v>4</v>
      </c>
      <c r="AW91" s="1">
        <v>670</v>
      </c>
      <c r="AX91" s="1">
        <v>1010</v>
      </c>
      <c r="AY91" s="2">
        <v>40</v>
      </c>
      <c r="AZ91" s="3">
        <v>325</v>
      </c>
      <c r="BA91" s="2">
        <v>68</v>
      </c>
      <c r="BB91" s="3">
        <v>185</v>
      </c>
      <c r="BC91" s="4"/>
      <c r="BD91" s="3">
        <v>4600</v>
      </c>
      <c r="BE91" s="1">
        <v>55</v>
      </c>
      <c r="BF91" s="1">
        <v>40</v>
      </c>
      <c r="BG91" s="1">
        <v>2</v>
      </c>
      <c r="BH91" s="4">
        <v>97</v>
      </c>
      <c r="BI91" s="3">
        <v>600</v>
      </c>
      <c r="BJ91" s="7">
        <v>100</v>
      </c>
      <c r="BK91" s="1">
        <v>1612</v>
      </c>
      <c r="BL91" s="1">
        <v>158</v>
      </c>
      <c r="BM91" s="2">
        <v>66.2</v>
      </c>
      <c r="BN91" s="3">
        <v>380</v>
      </c>
      <c r="BO91" s="1">
        <v>1437</v>
      </c>
      <c r="BP91" s="2">
        <v>174</v>
      </c>
      <c r="BQ91" s="3">
        <v>370</v>
      </c>
      <c r="BR91" s="1">
        <v>1396</v>
      </c>
      <c r="BS91" s="2">
        <v>144</v>
      </c>
      <c r="BT91" s="6">
        <v>1500</v>
      </c>
      <c r="BU91" s="278">
        <v>342</v>
      </c>
      <c r="BV91" s="272">
        <f t="shared" si="51"/>
        <v>0.75</v>
      </c>
      <c r="BW91" s="272">
        <f t="shared" si="52"/>
        <v>0.76923076923076927</v>
      </c>
      <c r="BX91" s="282">
        <f t="shared" si="53"/>
        <v>0.49367088607594939</v>
      </c>
      <c r="BY91" s="282">
        <f t="shared" si="54"/>
        <v>0.50632911392405067</v>
      </c>
      <c r="BZ91" s="3">
        <v>3</v>
      </c>
      <c r="CA91" s="1">
        <v>2.6</v>
      </c>
      <c r="CB91" s="1">
        <v>27</v>
      </c>
      <c r="CC91" s="4">
        <v>1.6</v>
      </c>
      <c r="CD91" s="7" t="s">
        <v>163</v>
      </c>
      <c r="CE91" s="7">
        <v>75</v>
      </c>
      <c r="CF91" s="1">
        <f t="shared" si="55"/>
        <v>15.6</v>
      </c>
      <c r="CG91" s="1">
        <f t="shared" si="56"/>
        <v>4901</v>
      </c>
      <c r="CH91" s="1">
        <f t="shared" si="34"/>
        <v>10.14</v>
      </c>
      <c r="CI91" s="1">
        <v>65</v>
      </c>
      <c r="CJ91" s="189">
        <f t="shared" si="57"/>
        <v>2.0689655172413794</v>
      </c>
      <c r="CK91" s="3" t="s">
        <v>165</v>
      </c>
      <c r="CL91" s="7">
        <v>31</v>
      </c>
      <c r="CM91" s="1">
        <v>40</v>
      </c>
      <c r="CN91" s="2">
        <v>109</v>
      </c>
      <c r="CO91" s="2">
        <f t="shared" si="36"/>
        <v>4901</v>
      </c>
      <c r="CP91" s="2">
        <f t="shared" si="37"/>
        <v>43.6</v>
      </c>
      <c r="CQ91" s="190">
        <f t="shared" si="38"/>
        <v>8.8961436441542538</v>
      </c>
      <c r="CR91" s="8">
        <v>40</v>
      </c>
      <c r="CS91" s="8">
        <v>4</v>
      </c>
      <c r="CT91" s="8">
        <v>400</v>
      </c>
      <c r="CU91" s="6">
        <v>11</v>
      </c>
      <c r="CV91" s="6">
        <v>49</v>
      </c>
      <c r="CW91" s="6">
        <v>0</v>
      </c>
      <c r="CX91" s="3" t="s">
        <v>275</v>
      </c>
      <c r="CY91" s="2">
        <v>300</v>
      </c>
      <c r="CZ91" s="212">
        <f t="shared" si="41"/>
        <v>76.942534506322275</v>
      </c>
      <c r="DA91" s="212">
        <f t="shared" si="42"/>
        <v>79.740444852006718</v>
      </c>
      <c r="DB91" s="3"/>
      <c r="DC91" s="2"/>
      <c r="DD91" s="3" t="s">
        <v>168</v>
      </c>
      <c r="DE91" s="2">
        <v>16.7</v>
      </c>
      <c r="DF91" s="8">
        <v>15</v>
      </c>
      <c r="DG91" s="3" t="s">
        <v>185</v>
      </c>
      <c r="DH91" s="2">
        <v>2.9</v>
      </c>
      <c r="DI91" s="8"/>
      <c r="DJ91" s="3"/>
      <c r="DK91" s="1"/>
      <c r="DL91" s="212">
        <f t="shared" si="58"/>
        <v>0</v>
      </c>
      <c r="DM91" s="212">
        <f t="shared" si="43"/>
        <v>0</v>
      </c>
      <c r="DN91" s="303"/>
      <c r="DO91" s="212"/>
      <c r="DP91" s="3"/>
      <c r="DQ91" s="2"/>
      <c r="DR91" s="3"/>
      <c r="DS91" s="2"/>
      <c r="DT91" s="155"/>
      <c r="DU91" s="156"/>
      <c r="DV91" s="155"/>
      <c r="DW91" s="157"/>
      <c r="DX91" s="348">
        <f t="shared" si="59"/>
        <v>318</v>
      </c>
      <c r="DY91" s="349">
        <f t="shared" si="44"/>
        <v>81.559086576701603</v>
      </c>
      <c r="DZ91" s="240">
        <f t="shared" si="45"/>
        <v>84.524871543127119</v>
      </c>
      <c r="EA91" s="1"/>
      <c r="EB91" s="19">
        <f t="shared" si="46"/>
        <v>0</v>
      </c>
      <c r="EC91" s="350">
        <f t="shared" si="47"/>
        <v>0</v>
      </c>
      <c r="ED91" s="4"/>
      <c r="EE91" s="117"/>
    </row>
    <row r="92" spans="1:135" s="118" customFormat="1" ht="20.100000000000001" hidden="1" customHeight="1">
      <c r="A92" s="161">
        <v>42268</v>
      </c>
      <c r="B92" s="228"/>
      <c r="C92" s="7"/>
      <c r="D92" s="1"/>
      <c r="E92" s="1"/>
      <c r="F92" s="1"/>
      <c r="G92" s="4"/>
      <c r="H92" s="3"/>
      <c r="I92" s="1"/>
      <c r="J92" s="1"/>
      <c r="K92" s="19"/>
      <c r="L92" s="1"/>
      <c r="M92" s="1"/>
      <c r="N92" s="1"/>
      <c r="O92" s="297"/>
      <c r="P92" s="1"/>
      <c r="Q92" s="22">
        <f t="shared" si="39"/>
        <v>0</v>
      </c>
      <c r="R92" s="116">
        <f t="shared" si="48"/>
        <v>0</v>
      </c>
      <c r="S92" s="17">
        <f t="shared" si="40"/>
        <v>0</v>
      </c>
      <c r="T92" s="3"/>
      <c r="U92" s="1"/>
      <c r="V92" s="1"/>
      <c r="W92" s="22">
        <f t="shared" si="49"/>
        <v>0</v>
      </c>
      <c r="X92" s="1"/>
      <c r="Y92" s="1"/>
      <c r="Z92" s="1"/>
      <c r="AA92" s="1"/>
      <c r="AB92" s="4"/>
      <c r="AC92" s="7"/>
      <c r="AD92" s="199"/>
      <c r="AE92" s="199"/>
      <c r="AF92" s="199"/>
      <c r="AG92" s="199"/>
      <c r="AH92" s="240">
        <f t="shared" si="60"/>
        <v>0</v>
      </c>
      <c r="AI92" s="237" t="e">
        <f t="shared" si="61"/>
        <v>#DIV/0!</v>
      </c>
      <c r="AJ92" s="1"/>
      <c r="AK92" s="1"/>
      <c r="AL92" s="1"/>
      <c r="AM92" s="1"/>
      <c r="AN92" s="1"/>
      <c r="AO92" s="1"/>
      <c r="AP92" s="3"/>
      <c r="AQ92" s="7"/>
      <c r="AR92" s="22">
        <f t="shared" si="35"/>
        <v>0</v>
      </c>
      <c r="AS92" s="270" t="e">
        <f t="shared" si="50"/>
        <v>#DIV/0!</v>
      </c>
      <c r="AT92" s="1"/>
      <c r="AU92" s="1"/>
      <c r="AV92" s="7"/>
      <c r="AW92" s="1"/>
      <c r="AX92" s="1"/>
      <c r="AY92" s="2"/>
      <c r="AZ92" s="3"/>
      <c r="BA92" s="2"/>
      <c r="BB92" s="3"/>
      <c r="BC92" s="4"/>
      <c r="BD92" s="3"/>
      <c r="BE92" s="1"/>
      <c r="BF92" s="1"/>
      <c r="BG92" s="1"/>
      <c r="BH92" s="4"/>
      <c r="BI92" s="3"/>
      <c r="BJ92" s="7"/>
      <c r="BK92" s="1"/>
      <c r="BL92" s="1"/>
      <c r="BM92" s="2"/>
      <c r="BN92" s="3"/>
      <c r="BO92" s="1"/>
      <c r="BP92" s="2"/>
      <c r="BQ92" s="3"/>
      <c r="BR92" s="1"/>
      <c r="BS92" s="2"/>
      <c r="BT92" s="6"/>
      <c r="BU92" s="278"/>
      <c r="BV92" s="272">
        <f t="shared" si="51"/>
        <v>0</v>
      </c>
      <c r="BW92" s="272">
        <f t="shared" si="52"/>
        <v>0</v>
      </c>
      <c r="BX92" s="282" t="e">
        <f t="shared" si="53"/>
        <v>#DIV/0!</v>
      </c>
      <c r="BY92" s="282" t="e">
        <f t="shared" si="54"/>
        <v>#DIV/0!</v>
      </c>
      <c r="BZ92" s="3"/>
      <c r="CA92" s="1"/>
      <c r="CB92" s="1"/>
      <c r="CC92" s="4"/>
      <c r="CD92" s="7"/>
      <c r="CE92" s="7"/>
      <c r="CF92" s="1" t="e">
        <f t="shared" si="55"/>
        <v>#N/A</v>
      </c>
      <c r="CG92" s="1">
        <f t="shared" si="56"/>
        <v>0</v>
      </c>
      <c r="CH92" s="1" t="e">
        <f t="shared" si="34"/>
        <v>#N/A</v>
      </c>
      <c r="CI92" s="1"/>
      <c r="CJ92" s="189" t="e">
        <f t="shared" si="57"/>
        <v>#N/A</v>
      </c>
      <c r="CK92" s="3"/>
      <c r="CL92" s="7"/>
      <c r="CM92" s="1"/>
      <c r="CN92" s="2">
        <v>109</v>
      </c>
      <c r="CO92" s="2">
        <f t="shared" si="36"/>
        <v>0</v>
      </c>
      <c r="CP92" s="2">
        <f t="shared" si="37"/>
        <v>0</v>
      </c>
      <c r="CQ92" s="190" t="e">
        <f t="shared" si="38"/>
        <v>#DIV/0!</v>
      </c>
      <c r="CR92" s="8"/>
      <c r="CS92" s="8"/>
      <c r="CT92" s="8"/>
      <c r="CU92" s="6"/>
      <c r="CV92" s="6"/>
      <c r="CW92" s="6"/>
      <c r="CX92" s="3"/>
      <c r="CY92" s="2"/>
      <c r="CZ92" s="212" t="e">
        <f t="shared" si="41"/>
        <v>#DIV/0!</v>
      </c>
      <c r="DA92" s="212" t="e">
        <f t="shared" si="42"/>
        <v>#DIV/0!</v>
      </c>
      <c r="DB92" s="3"/>
      <c r="DC92" s="2"/>
      <c r="DD92" s="3"/>
      <c r="DE92" s="2"/>
      <c r="DF92" s="8"/>
      <c r="DG92" s="3"/>
      <c r="DH92" s="2"/>
      <c r="DI92" s="8"/>
      <c r="DJ92" s="3"/>
      <c r="DK92" s="1"/>
      <c r="DL92" s="212" t="e">
        <f t="shared" si="58"/>
        <v>#DIV/0!</v>
      </c>
      <c r="DM92" s="212" t="e">
        <f t="shared" si="43"/>
        <v>#DIV/0!</v>
      </c>
      <c r="DN92" s="303"/>
      <c r="DO92" s="212"/>
      <c r="DP92" s="3"/>
      <c r="DQ92" s="2"/>
      <c r="DR92" s="3"/>
      <c r="DS92" s="2"/>
      <c r="DT92" s="155"/>
      <c r="DU92" s="156"/>
      <c r="DV92" s="155"/>
      <c r="DW92" s="157"/>
      <c r="DX92" s="348">
        <f t="shared" si="59"/>
        <v>0</v>
      </c>
      <c r="DY92" s="349" t="e">
        <f t="shared" si="44"/>
        <v>#DIV/0!</v>
      </c>
      <c r="DZ92" s="240" t="e">
        <f t="shared" si="45"/>
        <v>#DIV/0!</v>
      </c>
      <c r="EA92" s="1"/>
      <c r="EB92" s="19" t="e">
        <f t="shared" si="46"/>
        <v>#DIV/0!</v>
      </c>
      <c r="EC92" s="350" t="e">
        <f t="shared" si="47"/>
        <v>#DIV/0!</v>
      </c>
      <c r="ED92" s="4"/>
      <c r="EE92" s="117"/>
    </row>
    <row r="93" spans="1:135" s="121" customFormat="1" ht="20.100000000000001" hidden="1" customHeight="1">
      <c r="A93" s="162">
        <v>42268</v>
      </c>
      <c r="B93" s="229"/>
      <c r="C93" s="15"/>
      <c r="D93" s="9"/>
      <c r="E93" s="9"/>
      <c r="F93" s="9"/>
      <c r="G93" s="12"/>
      <c r="H93" s="11"/>
      <c r="I93" s="9"/>
      <c r="J93" s="9"/>
      <c r="K93" s="20"/>
      <c r="L93" s="9"/>
      <c r="M93" s="9"/>
      <c r="N93" s="9"/>
      <c r="O93" s="298"/>
      <c r="P93" s="9"/>
      <c r="Q93" s="24">
        <f t="shared" si="39"/>
        <v>0</v>
      </c>
      <c r="R93" s="119">
        <f t="shared" si="48"/>
        <v>0</v>
      </c>
      <c r="S93" s="18">
        <f t="shared" si="40"/>
        <v>0</v>
      </c>
      <c r="T93" s="11"/>
      <c r="U93" s="9"/>
      <c r="V93" s="9"/>
      <c r="W93" s="24">
        <f t="shared" si="49"/>
        <v>0</v>
      </c>
      <c r="X93" s="9"/>
      <c r="Y93" s="9"/>
      <c r="Z93" s="9"/>
      <c r="AA93" s="9"/>
      <c r="AB93" s="12"/>
      <c r="AC93" s="15"/>
      <c r="AD93" s="200"/>
      <c r="AE93" s="200"/>
      <c r="AF93" s="200"/>
      <c r="AG93" s="200"/>
      <c r="AH93" s="241">
        <f t="shared" si="60"/>
        <v>0</v>
      </c>
      <c r="AI93" s="239" t="e">
        <f t="shared" si="61"/>
        <v>#DIV/0!</v>
      </c>
      <c r="AJ93" s="9"/>
      <c r="AK93" s="9"/>
      <c r="AL93" s="9"/>
      <c r="AM93" s="9"/>
      <c r="AN93" s="9"/>
      <c r="AO93" s="9"/>
      <c r="AP93" s="11"/>
      <c r="AQ93" s="15"/>
      <c r="AR93" s="24">
        <f t="shared" si="35"/>
        <v>0</v>
      </c>
      <c r="AS93" s="271" t="e">
        <f t="shared" si="50"/>
        <v>#DIV/0!</v>
      </c>
      <c r="AT93" s="9"/>
      <c r="AU93" s="9"/>
      <c r="AV93" s="15"/>
      <c r="AW93" s="9"/>
      <c r="AX93" s="9"/>
      <c r="AY93" s="10"/>
      <c r="AZ93" s="11"/>
      <c r="BA93" s="10"/>
      <c r="BB93" s="11"/>
      <c r="BC93" s="12"/>
      <c r="BD93" s="11"/>
      <c r="BE93" s="9"/>
      <c r="BF93" s="9"/>
      <c r="BG93" s="9"/>
      <c r="BH93" s="12"/>
      <c r="BI93" s="11"/>
      <c r="BJ93" s="15"/>
      <c r="BK93" s="9"/>
      <c r="BL93" s="9"/>
      <c r="BM93" s="10"/>
      <c r="BN93" s="11"/>
      <c r="BO93" s="9"/>
      <c r="BP93" s="10"/>
      <c r="BQ93" s="11"/>
      <c r="BR93" s="9"/>
      <c r="BS93" s="10"/>
      <c r="BT93" s="14"/>
      <c r="BU93" s="279"/>
      <c r="BV93" s="273">
        <f t="shared" si="51"/>
        <v>0</v>
      </c>
      <c r="BW93" s="273">
        <f t="shared" si="52"/>
        <v>0</v>
      </c>
      <c r="BX93" s="283" t="e">
        <f t="shared" si="53"/>
        <v>#DIV/0!</v>
      </c>
      <c r="BY93" s="283" t="e">
        <f t="shared" si="54"/>
        <v>#DIV/0!</v>
      </c>
      <c r="BZ93" s="11"/>
      <c r="CA93" s="9"/>
      <c r="CB93" s="9"/>
      <c r="CC93" s="12"/>
      <c r="CD93" s="15"/>
      <c r="CE93" s="15"/>
      <c r="CF93" s="9" t="e">
        <f t="shared" si="55"/>
        <v>#N/A</v>
      </c>
      <c r="CG93" s="9">
        <f t="shared" si="56"/>
        <v>0</v>
      </c>
      <c r="CH93" s="9" t="e">
        <f t="shared" si="34"/>
        <v>#N/A</v>
      </c>
      <c r="CI93" s="9"/>
      <c r="CJ93" s="296" t="e">
        <f t="shared" si="57"/>
        <v>#N/A</v>
      </c>
      <c r="CK93" s="11"/>
      <c r="CL93" s="15"/>
      <c r="CM93" s="9"/>
      <c r="CN93" s="10">
        <v>109</v>
      </c>
      <c r="CO93" s="10">
        <f t="shared" si="36"/>
        <v>0</v>
      </c>
      <c r="CP93" s="10">
        <f t="shared" si="37"/>
        <v>0</v>
      </c>
      <c r="CQ93" s="191" t="e">
        <f t="shared" si="38"/>
        <v>#DIV/0!</v>
      </c>
      <c r="CR93" s="16"/>
      <c r="CS93" s="16"/>
      <c r="CT93" s="16"/>
      <c r="CU93" s="14"/>
      <c r="CV93" s="14"/>
      <c r="CW93" s="14"/>
      <c r="CX93" s="11"/>
      <c r="CY93" s="10"/>
      <c r="CZ93" s="213" t="e">
        <f t="shared" si="41"/>
        <v>#DIV/0!</v>
      </c>
      <c r="DA93" s="213" t="e">
        <f t="shared" si="42"/>
        <v>#DIV/0!</v>
      </c>
      <c r="DB93" s="11"/>
      <c r="DC93" s="10"/>
      <c r="DD93" s="11"/>
      <c r="DE93" s="10"/>
      <c r="DF93" s="16"/>
      <c r="DG93" s="11"/>
      <c r="DH93" s="10"/>
      <c r="DI93" s="16"/>
      <c r="DJ93" s="11"/>
      <c r="DK93" s="9"/>
      <c r="DL93" s="213" t="e">
        <f t="shared" si="58"/>
        <v>#DIV/0!</v>
      </c>
      <c r="DM93" s="213" t="e">
        <f t="shared" si="43"/>
        <v>#DIV/0!</v>
      </c>
      <c r="DN93" s="304"/>
      <c r="DO93" s="213"/>
      <c r="DP93" s="11"/>
      <c r="DQ93" s="10"/>
      <c r="DR93" s="11"/>
      <c r="DS93" s="10"/>
      <c r="DT93" s="158"/>
      <c r="DU93" s="159"/>
      <c r="DV93" s="158"/>
      <c r="DW93" s="160"/>
      <c r="DX93" s="351">
        <f t="shared" si="59"/>
        <v>0</v>
      </c>
      <c r="DY93" s="352" t="e">
        <f t="shared" si="44"/>
        <v>#DIV/0!</v>
      </c>
      <c r="DZ93" s="241" t="e">
        <f t="shared" si="45"/>
        <v>#DIV/0!</v>
      </c>
      <c r="EA93" s="9"/>
      <c r="EB93" s="20" t="e">
        <f t="shared" si="46"/>
        <v>#DIV/0!</v>
      </c>
      <c r="EC93" s="353" t="e">
        <f t="shared" si="47"/>
        <v>#DIV/0!</v>
      </c>
      <c r="ED93" s="12"/>
      <c r="EE93" s="120"/>
    </row>
    <row r="94" spans="1:135" s="121" customFormat="1" ht="20.100000000000001" hidden="1" customHeight="1">
      <c r="A94" s="162">
        <v>42268</v>
      </c>
      <c r="B94" s="229"/>
      <c r="C94" s="15"/>
      <c r="D94" s="9"/>
      <c r="E94" s="9"/>
      <c r="F94" s="9"/>
      <c r="G94" s="12"/>
      <c r="H94" s="11"/>
      <c r="I94" s="9"/>
      <c r="J94" s="9"/>
      <c r="K94" s="20"/>
      <c r="L94" s="9"/>
      <c r="M94" s="9"/>
      <c r="N94" s="9"/>
      <c r="O94" s="298"/>
      <c r="P94" s="9"/>
      <c r="Q94" s="24">
        <f t="shared" si="39"/>
        <v>0</v>
      </c>
      <c r="R94" s="119">
        <f t="shared" si="48"/>
        <v>0</v>
      </c>
      <c r="S94" s="18">
        <f t="shared" si="40"/>
        <v>0</v>
      </c>
      <c r="T94" s="11"/>
      <c r="U94" s="9"/>
      <c r="V94" s="9"/>
      <c r="W94" s="24">
        <f t="shared" si="49"/>
        <v>0</v>
      </c>
      <c r="X94" s="9"/>
      <c r="Y94" s="9"/>
      <c r="Z94" s="9"/>
      <c r="AA94" s="9"/>
      <c r="AB94" s="12"/>
      <c r="AC94" s="15"/>
      <c r="AD94" s="200"/>
      <c r="AE94" s="200"/>
      <c r="AF94" s="200"/>
      <c r="AG94" s="200"/>
      <c r="AH94" s="241">
        <f t="shared" si="60"/>
        <v>0</v>
      </c>
      <c r="AI94" s="239" t="e">
        <f t="shared" si="61"/>
        <v>#DIV/0!</v>
      </c>
      <c r="AJ94" s="9"/>
      <c r="AK94" s="9"/>
      <c r="AL94" s="9"/>
      <c r="AM94" s="9"/>
      <c r="AN94" s="9"/>
      <c r="AO94" s="9"/>
      <c r="AP94" s="11"/>
      <c r="AQ94" s="15"/>
      <c r="AR94" s="24">
        <f t="shared" si="35"/>
        <v>0</v>
      </c>
      <c r="AS94" s="271" t="e">
        <f t="shared" si="50"/>
        <v>#DIV/0!</v>
      </c>
      <c r="AT94" s="9"/>
      <c r="AU94" s="9"/>
      <c r="AV94" s="15"/>
      <c r="AW94" s="9"/>
      <c r="AX94" s="9"/>
      <c r="AY94" s="10"/>
      <c r="AZ94" s="11"/>
      <c r="BA94" s="10"/>
      <c r="BB94" s="11"/>
      <c r="BC94" s="12"/>
      <c r="BD94" s="11"/>
      <c r="BE94" s="9"/>
      <c r="BF94" s="9"/>
      <c r="BG94" s="9"/>
      <c r="BH94" s="12"/>
      <c r="BI94" s="11"/>
      <c r="BJ94" s="15"/>
      <c r="BK94" s="9"/>
      <c r="BL94" s="9"/>
      <c r="BM94" s="10"/>
      <c r="BN94" s="11"/>
      <c r="BO94" s="9"/>
      <c r="BP94" s="10"/>
      <c r="BQ94" s="11"/>
      <c r="BR94" s="9"/>
      <c r="BS94" s="10"/>
      <c r="BT94" s="14"/>
      <c r="BU94" s="279"/>
      <c r="BV94" s="273">
        <f t="shared" si="51"/>
        <v>0</v>
      </c>
      <c r="BW94" s="273">
        <f t="shared" si="52"/>
        <v>0</v>
      </c>
      <c r="BX94" s="283" t="e">
        <f t="shared" si="53"/>
        <v>#DIV/0!</v>
      </c>
      <c r="BY94" s="283" t="e">
        <f t="shared" si="54"/>
        <v>#DIV/0!</v>
      </c>
      <c r="BZ94" s="11"/>
      <c r="CA94" s="9"/>
      <c r="CB94" s="9"/>
      <c r="CC94" s="12"/>
      <c r="CD94" s="15"/>
      <c r="CE94" s="15"/>
      <c r="CF94" s="9" t="e">
        <f t="shared" si="55"/>
        <v>#N/A</v>
      </c>
      <c r="CG94" s="9">
        <f t="shared" si="56"/>
        <v>0</v>
      </c>
      <c r="CH94" s="9" t="e">
        <f t="shared" si="34"/>
        <v>#N/A</v>
      </c>
      <c r="CI94" s="9"/>
      <c r="CJ94" s="296" t="e">
        <f t="shared" si="57"/>
        <v>#N/A</v>
      </c>
      <c r="CK94" s="11"/>
      <c r="CL94" s="15"/>
      <c r="CM94" s="9"/>
      <c r="CN94" s="10">
        <v>109</v>
      </c>
      <c r="CO94" s="10">
        <f t="shared" si="36"/>
        <v>0</v>
      </c>
      <c r="CP94" s="10">
        <f t="shared" si="37"/>
        <v>0</v>
      </c>
      <c r="CQ94" s="191" t="e">
        <f t="shared" si="38"/>
        <v>#DIV/0!</v>
      </c>
      <c r="CR94" s="16"/>
      <c r="CS94" s="16"/>
      <c r="CT94" s="16"/>
      <c r="CU94" s="14"/>
      <c r="CV94" s="14"/>
      <c r="CW94" s="14"/>
      <c r="CX94" s="11"/>
      <c r="CY94" s="10"/>
      <c r="CZ94" s="213" t="e">
        <f t="shared" si="41"/>
        <v>#DIV/0!</v>
      </c>
      <c r="DA94" s="213" t="e">
        <f t="shared" si="42"/>
        <v>#DIV/0!</v>
      </c>
      <c r="DB94" s="11"/>
      <c r="DC94" s="10"/>
      <c r="DD94" s="11"/>
      <c r="DE94" s="10"/>
      <c r="DF94" s="16"/>
      <c r="DG94" s="11"/>
      <c r="DH94" s="10"/>
      <c r="DI94" s="16"/>
      <c r="DJ94" s="11"/>
      <c r="DK94" s="9"/>
      <c r="DL94" s="213" t="e">
        <f t="shared" si="58"/>
        <v>#DIV/0!</v>
      </c>
      <c r="DM94" s="213" t="e">
        <f t="shared" si="43"/>
        <v>#DIV/0!</v>
      </c>
      <c r="DN94" s="304"/>
      <c r="DO94" s="213"/>
      <c r="DP94" s="11"/>
      <c r="DQ94" s="10"/>
      <c r="DR94" s="11"/>
      <c r="DS94" s="10"/>
      <c r="DT94" s="158"/>
      <c r="DU94" s="159"/>
      <c r="DV94" s="158"/>
      <c r="DW94" s="160"/>
      <c r="DX94" s="351">
        <f t="shared" si="59"/>
        <v>0</v>
      </c>
      <c r="DY94" s="352" t="e">
        <f t="shared" si="44"/>
        <v>#DIV/0!</v>
      </c>
      <c r="DZ94" s="241" t="e">
        <f t="shared" si="45"/>
        <v>#DIV/0!</v>
      </c>
      <c r="EA94" s="9"/>
      <c r="EB94" s="20" t="e">
        <f t="shared" si="46"/>
        <v>#DIV/0!</v>
      </c>
      <c r="EC94" s="353" t="e">
        <f t="shared" si="47"/>
        <v>#DIV/0!</v>
      </c>
      <c r="ED94" s="12"/>
      <c r="EE94" s="120"/>
    </row>
    <row r="95" spans="1:135" s="118" customFormat="1" ht="20.100000000000001" hidden="1" customHeight="1">
      <c r="A95" s="161">
        <v>42269</v>
      </c>
      <c r="B95" s="228">
        <v>0.74096064814814822</v>
      </c>
      <c r="C95" s="7">
        <v>3</v>
      </c>
      <c r="D95" s="1" t="s">
        <v>133</v>
      </c>
      <c r="E95" s="1" t="s">
        <v>138</v>
      </c>
      <c r="F95" s="1" t="s">
        <v>142</v>
      </c>
      <c r="G95" s="4" t="s">
        <v>147</v>
      </c>
      <c r="H95" s="3" t="s">
        <v>172</v>
      </c>
      <c r="I95" s="1">
        <v>17</v>
      </c>
      <c r="J95" s="1" t="s">
        <v>219</v>
      </c>
      <c r="K95" s="19">
        <v>14</v>
      </c>
      <c r="L95" s="1"/>
      <c r="M95" s="1">
        <v>80</v>
      </c>
      <c r="N95" s="1">
        <v>2700</v>
      </c>
      <c r="O95" s="297"/>
      <c r="P95" s="1">
        <v>1470</v>
      </c>
      <c r="Q95" s="22">
        <f t="shared" si="39"/>
        <v>1264.2</v>
      </c>
      <c r="R95" s="116">
        <f t="shared" si="48"/>
        <v>3.6750294000000001</v>
      </c>
      <c r="S95" s="17">
        <f t="shared" si="40"/>
        <v>3.4816067999999998</v>
      </c>
      <c r="T95" s="3">
        <v>961</v>
      </c>
      <c r="U95" s="1">
        <v>1003</v>
      </c>
      <c r="V95" s="1">
        <v>0.98</v>
      </c>
      <c r="W95" s="22">
        <f t="shared" si="49"/>
        <v>1440.6</v>
      </c>
      <c r="X95" s="1">
        <v>10.4</v>
      </c>
      <c r="Y95" s="1">
        <v>288</v>
      </c>
      <c r="Z95" s="1">
        <v>25</v>
      </c>
      <c r="AA95" s="1">
        <v>25</v>
      </c>
      <c r="AB95" s="4">
        <v>6.1</v>
      </c>
      <c r="AC95" s="7">
        <v>3.7</v>
      </c>
      <c r="AD95" s="199">
        <v>-26</v>
      </c>
      <c r="AE95" s="199">
        <v>-26</v>
      </c>
      <c r="AF95" s="199">
        <v>-25</v>
      </c>
      <c r="AG95" s="199"/>
      <c r="AH95" s="240">
        <f t="shared" si="60"/>
        <v>-77</v>
      </c>
      <c r="AI95" s="237">
        <f t="shared" si="61"/>
        <v>1</v>
      </c>
      <c r="AJ95" s="1">
        <v>100</v>
      </c>
      <c r="AK95" s="1">
        <v>100</v>
      </c>
      <c r="AL95" s="1">
        <v>100</v>
      </c>
      <c r="AM95" s="1">
        <v>100</v>
      </c>
      <c r="AN95" s="1">
        <v>1.5</v>
      </c>
      <c r="AO95" s="1">
        <v>20</v>
      </c>
      <c r="AP95" s="3">
        <v>1560</v>
      </c>
      <c r="AQ95" s="7">
        <v>1520</v>
      </c>
      <c r="AR95" s="22">
        <f t="shared" si="35"/>
        <v>40</v>
      </c>
      <c r="AS95" s="270">
        <f t="shared" si="50"/>
        <v>2.564102564102564E-2</v>
      </c>
      <c r="AT95" s="1">
        <v>67</v>
      </c>
      <c r="AU95" s="1">
        <v>85</v>
      </c>
      <c r="AV95" s="7">
        <v>4.4000000000000004</v>
      </c>
      <c r="AW95" s="1">
        <v>525</v>
      </c>
      <c r="AX95" s="1">
        <v>717</v>
      </c>
      <c r="AY95" s="2">
        <v>40</v>
      </c>
      <c r="AZ95" s="3">
        <v>332</v>
      </c>
      <c r="BA95" s="2">
        <v>67</v>
      </c>
      <c r="BB95" s="3"/>
      <c r="BC95" s="4"/>
      <c r="BD95" s="3">
        <v>4600</v>
      </c>
      <c r="BE95" s="1">
        <v>36</v>
      </c>
      <c r="BF95" s="1">
        <v>45</v>
      </c>
      <c r="BG95" s="1">
        <v>2</v>
      </c>
      <c r="BH95" s="4">
        <v>98</v>
      </c>
      <c r="BI95" s="3">
        <v>480</v>
      </c>
      <c r="BJ95" s="7">
        <v>100</v>
      </c>
      <c r="BK95" s="1">
        <v>1600</v>
      </c>
      <c r="BL95" s="1">
        <v>150</v>
      </c>
      <c r="BM95" s="2">
        <v>87.6</v>
      </c>
      <c r="BN95" s="3">
        <v>415</v>
      </c>
      <c r="BO95" s="1">
        <v>1562</v>
      </c>
      <c r="BP95" s="2">
        <v>210</v>
      </c>
      <c r="BQ95" s="3">
        <v>407</v>
      </c>
      <c r="BR95" s="1">
        <v>1530</v>
      </c>
      <c r="BS95" s="2">
        <v>178</v>
      </c>
      <c r="BT95" s="6">
        <v>1500</v>
      </c>
      <c r="BU95" s="278">
        <v>366</v>
      </c>
      <c r="BV95" s="272">
        <f t="shared" si="51"/>
        <v>0.82199999999999995</v>
      </c>
      <c r="BW95" s="272">
        <f t="shared" si="52"/>
        <v>0.61538461538461542</v>
      </c>
      <c r="BX95" s="282">
        <f t="shared" si="53"/>
        <v>0.5718719897249277</v>
      </c>
      <c r="BY95" s="282">
        <f t="shared" si="54"/>
        <v>0.42812801027507225</v>
      </c>
      <c r="BZ95" s="3"/>
      <c r="CA95" s="1">
        <v>2.6</v>
      </c>
      <c r="CB95" s="1"/>
      <c r="CC95" s="4">
        <v>1.4</v>
      </c>
      <c r="CD95" s="7" t="s">
        <v>163</v>
      </c>
      <c r="CE95" s="7">
        <v>50</v>
      </c>
      <c r="CF95" s="1">
        <f t="shared" si="55"/>
        <v>15.6</v>
      </c>
      <c r="CG95" s="1">
        <f t="shared" si="56"/>
        <v>4968.5999999999995</v>
      </c>
      <c r="CH95" s="1">
        <f t="shared" si="34"/>
        <v>6.7079999999999993</v>
      </c>
      <c r="CI95" s="1">
        <v>43</v>
      </c>
      <c r="CJ95" s="189">
        <f t="shared" si="57"/>
        <v>1.350078492935636</v>
      </c>
      <c r="CK95" s="3" t="s">
        <v>165</v>
      </c>
      <c r="CL95" s="7">
        <v>30</v>
      </c>
      <c r="CM95" s="1">
        <v>41</v>
      </c>
      <c r="CN95" s="2">
        <v>109</v>
      </c>
      <c r="CO95" s="2">
        <f t="shared" si="36"/>
        <v>4968.5999999999995</v>
      </c>
      <c r="CP95" s="2">
        <f t="shared" si="37"/>
        <v>44.69</v>
      </c>
      <c r="CQ95" s="190">
        <f t="shared" si="38"/>
        <v>8.9944853681117429</v>
      </c>
      <c r="CR95" s="8">
        <v>40</v>
      </c>
      <c r="CS95" s="8">
        <v>4</v>
      </c>
      <c r="CT95" s="8">
        <v>400</v>
      </c>
      <c r="CU95" s="6">
        <v>13</v>
      </c>
      <c r="CV95" s="6">
        <v>57</v>
      </c>
      <c r="CW95" s="6"/>
      <c r="CX95" s="3" t="s">
        <v>275</v>
      </c>
      <c r="CY95" s="2">
        <v>300</v>
      </c>
      <c r="CZ95" s="212">
        <f t="shared" si="41"/>
        <v>81.632000005224441</v>
      </c>
      <c r="DA95" s="212">
        <f t="shared" si="42"/>
        <v>86.167111116625819</v>
      </c>
      <c r="DB95" s="3"/>
      <c r="DC95" s="2"/>
      <c r="DD95" s="3" t="s">
        <v>168</v>
      </c>
      <c r="DE95" s="2">
        <v>14</v>
      </c>
      <c r="DF95" s="8">
        <v>15</v>
      </c>
      <c r="DG95" s="3" t="s">
        <v>184</v>
      </c>
      <c r="DH95" s="2">
        <v>9</v>
      </c>
      <c r="DI95" s="8">
        <v>20</v>
      </c>
      <c r="DJ95" s="3"/>
      <c r="DK95" s="1"/>
      <c r="DL95" s="212">
        <f t="shared" si="58"/>
        <v>0</v>
      </c>
      <c r="DM95" s="212">
        <f t="shared" si="43"/>
        <v>0</v>
      </c>
      <c r="DN95" s="303"/>
      <c r="DO95" s="212"/>
      <c r="DP95" s="3"/>
      <c r="DQ95" s="2"/>
      <c r="DR95" s="3"/>
      <c r="DS95" s="2"/>
      <c r="DT95" s="155"/>
      <c r="DU95" s="156"/>
      <c r="DV95" s="155"/>
      <c r="DW95" s="157"/>
      <c r="DX95" s="348">
        <f t="shared" si="59"/>
        <v>388</v>
      </c>
      <c r="DY95" s="349">
        <f t="shared" si="44"/>
        <v>105.57738667342362</v>
      </c>
      <c r="DZ95" s="240">
        <f t="shared" si="45"/>
        <v>111.44279704416938</v>
      </c>
      <c r="EA95" s="1">
        <v>4.5</v>
      </c>
      <c r="EB95" s="19">
        <f t="shared" si="46"/>
        <v>1.2244800000783667</v>
      </c>
      <c r="EC95" s="350">
        <f t="shared" si="47"/>
        <v>1.2925066667493872</v>
      </c>
      <c r="ED95" s="4">
        <v>377</v>
      </c>
      <c r="EE95" s="117"/>
    </row>
    <row r="96" spans="1:135" s="118" customFormat="1" ht="20.100000000000001" hidden="1" customHeight="1">
      <c r="A96" s="161">
        <v>42269</v>
      </c>
      <c r="B96" s="228"/>
      <c r="C96" s="7"/>
      <c r="D96" s="1"/>
      <c r="E96" s="1"/>
      <c r="F96" s="1"/>
      <c r="G96" s="4"/>
      <c r="H96" s="3"/>
      <c r="I96" s="1"/>
      <c r="J96" s="1"/>
      <c r="K96" s="19"/>
      <c r="L96" s="1"/>
      <c r="M96" s="1"/>
      <c r="N96" s="1"/>
      <c r="O96" s="297"/>
      <c r="P96" s="1"/>
      <c r="Q96" s="22">
        <f t="shared" si="39"/>
        <v>0</v>
      </c>
      <c r="R96" s="116">
        <f t="shared" si="48"/>
        <v>0</v>
      </c>
      <c r="S96" s="17">
        <f t="shared" si="40"/>
        <v>0</v>
      </c>
      <c r="T96" s="3"/>
      <c r="U96" s="1"/>
      <c r="V96" s="1"/>
      <c r="W96" s="22">
        <f t="shared" si="49"/>
        <v>0</v>
      </c>
      <c r="X96" s="1"/>
      <c r="Y96" s="1"/>
      <c r="Z96" s="1"/>
      <c r="AA96" s="1"/>
      <c r="AB96" s="4"/>
      <c r="AC96" s="7"/>
      <c r="AD96" s="199"/>
      <c r="AE96" s="199"/>
      <c r="AF96" s="199"/>
      <c r="AG96" s="199"/>
      <c r="AH96" s="240">
        <f t="shared" si="60"/>
        <v>0</v>
      </c>
      <c r="AI96" s="237" t="e">
        <f t="shared" si="61"/>
        <v>#DIV/0!</v>
      </c>
      <c r="AJ96" s="1"/>
      <c r="AK96" s="1"/>
      <c r="AL96" s="1"/>
      <c r="AM96" s="1"/>
      <c r="AN96" s="1"/>
      <c r="AO96" s="1"/>
      <c r="AP96" s="3"/>
      <c r="AQ96" s="7"/>
      <c r="AR96" s="22">
        <f t="shared" si="35"/>
        <v>0</v>
      </c>
      <c r="AS96" s="270" t="e">
        <f t="shared" si="50"/>
        <v>#DIV/0!</v>
      </c>
      <c r="AT96" s="1"/>
      <c r="AU96" s="1"/>
      <c r="AV96" s="7"/>
      <c r="AW96" s="1"/>
      <c r="AX96" s="1"/>
      <c r="AY96" s="2"/>
      <c r="AZ96" s="3"/>
      <c r="BA96" s="2"/>
      <c r="BB96" s="3"/>
      <c r="BC96" s="4"/>
      <c r="BD96" s="3"/>
      <c r="BE96" s="1"/>
      <c r="BF96" s="1"/>
      <c r="BG96" s="1"/>
      <c r="BH96" s="4"/>
      <c r="BI96" s="3"/>
      <c r="BJ96" s="7"/>
      <c r="BK96" s="1"/>
      <c r="BL96" s="1"/>
      <c r="BM96" s="2"/>
      <c r="BN96" s="3"/>
      <c r="BO96" s="1"/>
      <c r="BP96" s="2"/>
      <c r="BQ96" s="3"/>
      <c r="BR96" s="1"/>
      <c r="BS96" s="2"/>
      <c r="BT96" s="6"/>
      <c r="BU96" s="278"/>
      <c r="BV96" s="272">
        <f t="shared" si="51"/>
        <v>0</v>
      </c>
      <c r="BW96" s="272">
        <f t="shared" si="52"/>
        <v>0</v>
      </c>
      <c r="BX96" s="282" t="e">
        <f t="shared" si="53"/>
        <v>#DIV/0!</v>
      </c>
      <c r="BY96" s="282" t="e">
        <f t="shared" si="54"/>
        <v>#DIV/0!</v>
      </c>
      <c r="BZ96" s="3"/>
      <c r="CA96" s="1"/>
      <c r="CB96" s="1"/>
      <c r="CC96" s="4"/>
      <c r="CD96" s="7"/>
      <c r="CE96" s="7"/>
      <c r="CF96" s="1" t="e">
        <f t="shared" si="55"/>
        <v>#N/A</v>
      </c>
      <c r="CG96" s="1">
        <f t="shared" si="56"/>
        <v>0</v>
      </c>
      <c r="CH96" s="1" t="e">
        <f t="shared" ref="CH96:CH134" si="62">CF96*CI96/100</f>
        <v>#N/A</v>
      </c>
      <c r="CI96" s="1"/>
      <c r="CJ96" s="189" t="e">
        <f t="shared" si="57"/>
        <v>#N/A</v>
      </c>
      <c r="CK96" s="3"/>
      <c r="CL96" s="7"/>
      <c r="CM96" s="1"/>
      <c r="CN96" s="2">
        <v>109</v>
      </c>
      <c r="CO96" s="2">
        <f t="shared" si="36"/>
        <v>0</v>
      </c>
      <c r="CP96" s="2">
        <f t="shared" si="37"/>
        <v>0</v>
      </c>
      <c r="CQ96" s="190" t="e">
        <f t="shared" si="38"/>
        <v>#DIV/0!</v>
      </c>
      <c r="CR96" s="8"/>
      <c r="CS96" s="8"/>
      <c r="CT96" s="8"/>
      <c r="CU96" s="6"/>
      <c r="CV96" s="6"/>
      <c r="CW96" s="6"/>
      <c r="CX96" s="3"/>
      <c r="CY96" s="2"/>
      <c r="CZ96" s="212" t="e">
        <f t="shared" si="41"/>
        <v>#DIV/0!</v>
      </c>
      <c r="DA96" s="212" t="e">
        <f t="shared" si="42"/>
        <v>#DIV/0!</v>
      </c>
      <c r="DB96" s="3"/>
      <c r="DC96" s="2"/>
      <c r="DD96" s="3"/>
      <c r="DE96" s="2"/>
      <c r="DF96" s="8"/>
      <c r="DG96" s="3"/>
      <c r="DH96" s="2"/>
      <c r="DI96" s="8"/>
      <c r="DJ96" s="3"/>
      <c r="DK96" s="1"/>
      <c r="DL96" s="212" t="e">
        <f t="shared" si="58"/>
        <v>#DIV/0!</v>
      </c>
      <c r="DM96" s="212" t="e">
        <f t="shared" si="43"/>
        <v>#DIV/0!</v>
      </c>
      <c r="DN96" s="303"/>
      <c r="DO96" s="212"/>
      <c r="DP96" s="3"/>
      <c r="DQ96" s="2"/>
      <c r="DR96" s="3"/>
      <c r="DS96" s="2"/>
      <c r="DT96" s="155"/>
      <c r="DU96" s="156"/>
      <c r="DV96" s="155"/>
      <c r="DW96" s="157"/>
      <c r="DX96" s="348">
        <f t="shared" si="59"/>
        <v>0</v>
      </c>
      <c r="DY96" s="349" t="e">
        <f t="shared" si="44"/>
        <v>#DIV/0!</v>
      </c>
      <c r="DZ96" s="240" t="e">
        <f t="shared" si="45"/>
        <v>#DIV/0!</v>
      </c>
      <c r="EA96" s="1"/>
      <c r="EB96" s="19" t="e">
        <f t="shared" si="46"/>
        <v>#DIV/0!</v>
      </c>
      <c r="EC96" s="350" t="e">
        <f t="shared" si="47"/>
        <v>#DIV/0!</v>
      </c>
      <c r="ED96" s="4"/>
      <c r="EE96" s="117"/>
    </row>
    <row r="97" spans="1:135" s="121" customFormat="1" ht="20.100000000000001" hidden="1" customHeight="1">
      <c r="A97" s="162">
        <v>42269</v>
      </c>
      <c r="B97" s="229"/>
      <c r="C97" s="15">
        <v>2</v>
      </c>
      <c r="D97" s="9" t="s">
        <v>132</v>
      </c>
      <c r="E97" s="9" t="s">
        <v>134</v>
      </c>
      <c r="F97" s="9" t="s">
        <v>140</v>
      </c>
      <c r="G97" s="12"/>
      <c r="H97" s="11" t="s">
        <v>172</v>
      </c>
      <c r="I97" s="9">
        <v>17</v>
      </c>
      <c r="J97" s="9" t="s">
        <v>219</v>
      </c>
      <c r="K97" s="20">
        <v>14</v>
      </c>
      <c r="L97" s="9"/>
      <c r="M97" s="9">
        <v>80</v>
      </c>
      <c r="N97" s="9">
        <v>2700</v>
      </c>
      <c r="O97" s="298"/>
      <c r="P97" s="9">
        <v>1550</v>
      </c>
      <c r="Q97" s="24">
        <f t="shared" si="39"/>
        <v>1333</v>
      </c>
      <c r="R97" s="119">
        <f t="shared" si="48"/>
        <v>3.8750309999999999</v>
      </c>
      <c r="S97" s="18">
        <f t="shared" si="40"/>
        <v>3.6710820000000002</v>
      </c>
      <c r="T97" s="11">
        <v>995</v>
      </c>
      <c r="U97" s="9">
        <v>1003</v>
      </c>
      <c r="V97" s="9">
        <v>0.98</v>
      </c>
      <c r="W97" s="24">
        <f t="shared" si="49"/>
        <v>1519</v>
      </c>
      <c r="X97" s="9">
        <v>9.8000000000000007</v>
      </c>
      <c r="Y97" s="9">
        <v>320</v>
      </c>
      <c r="Z97" s="9">
        <v>25</v>
      </c>
      <c r="AA97" s="9">
        <v>25</v>
      </c>
      <c r="AB97" s="12">
        <v>5.8</v>
      </c>
      <c r="AC97" s="15">
        <v>4</v>
      </c>
      <c r="AD97" s="200">
        <v>-25</v>
      </c>
      <c r="AE97" s="200">
        <v>-26</v>
      </c>
      <c r="AF97" s="200">
        <v>-25</v>
      </c>
      <c r="AG97" s="200"/>
      <c r="AH97" s="241">
        <f t="shared" si="60"/>
        <v>-76</v>
      </c>
      <c r="AI97" s="239">
        <f t="shared" si="61"/>
        <v>1</v>
      </c>
      <c r="AJ97" s="9">
        <v>100</v>
      </c>
      <c r="AK97" s="9">
        <v>100</v>
      </c>
      <c r="AL97" s="9">
        <v>100</v>
      </c>
      <c r="AM97" s="9">
        <v>100</v>
      </c>
      <c r="AN97" s="9">
        <v>4</v>
      </c>
      <c r="AO97" s="9">
        <v>20</v>
      </c>
      <c r="AP97" s="11">
        <v>1600</v>
      </c>
      <c r="AQ97" s="15">
        <v>1600</v>
      </c>
      <c r="AR97" s="24">
        <f t="shared" si="35"/>
        <v>0</v>
      </c>
      <c r="AS97" s="271">
        <f t="shared" si="50"/>
        <v>0</v>
      </c>
      <c r="AT97" s="9">
        <v>72</v>
      </c>
      <c r="AU97" s="9">
        <v>85</v>
      </c>
      <c r="AV97" s="15">
        <v>4.4000000000000004</v>
      </c>
      <c r="AW97" s="9">
        <v>450</v>
      </c>
      <c r="AX97" s="9">
        <v>830</v>
      </c>
      <c r="AY97" s="10">
        <v>35</v>
      </c>
      <c r="AZ97" s="11">
        <v>322</v>
      </c>
      <c r="BA97" s="10">
        <v>66</v>
      </c>
      <c r="BB97" s="11"/>
      <c r="BC97" s="12"/>
      <c r="BD97" s="11">
        <v>4800</v>
      </c>
      <c r="BE97" s="9">
        <v>25</v>
      </c>
      <c r="BF97" s="9">
        <v>25</v>
      </c>
      <c r="BG97" s="9">
        <v>1</v>
      </c>
      <c r="BH97" s="12">
        <v>97.5</v>
      </c>
      <c r="BI97" s="11">
        <v>500</v>
      </c>
      <c r="BJ97" s="15">
        <v>100</v>
      </c>
      <c r="BK97" s="9">
        <v>1631</v>
      </c>
      <c r="BL97" s="9">
        <v>151</v>
      </c>
      <c r="BM97" s="10">
        <v>84.7</v>
      </c>
      <c r="BN97" s="11">
        <v>435</v>
      </c>
      <c r="BO97" s="9">
        <v>1642</v>
      </c>
      <c r="BP97" s="10">
        <v>208</v>
      </c>
      <c r="BQ97" s="11">
        <v>425</v>
      </c>
      <c r="BR97" s="9">
        <v>1598</v>
      </c>
      <c r="BS97" s="10">
        <v>172</v>
      </c>
      <c r="BT97" s="14">
        <v>1500</v>
      </c>
      <c r="BU97" s="279">
        <v>420</v>
      </c>
      <c r="BV97" s="273">
        <f t="shared" si="51"/>
        <v>0.86</v>
      </c>
      <c r="BW97" s="273">
        <f t="shared" si="52"/>
        <v>0.64102564102564108</v>
      </c>
      <c r="BX97" s="283">
        <f t="shared" si="53"/>
        <v>0.57294157840792614</v>
      </c>
      <c r="BY97" s="283">
        <f t="shared" si="54"/>
        <v>0.4270584215920738</v>
      </c>
      <c r="BZ97" s="11">
        <v>3</v>
      </c>
      <c r="CA97" s="9">
        <v>2.6</v>
      </c>
      <c r="CB97" s="9">
        <v>30</v>
      </c>
      <c r="CC97" s="12">
        <v>1.8</v>
      </c>
      <c r="CD97" s="15" t="s">
        <v>163</v>
      </c>
      <c r="CE97" s="15">
        <v>41</v>
      </c>
      <c r="CF97" s="9">
        <f t="shared" si="55"/>
        <v>15.6</v>
      </c>
      <c r="CG97" s="9">
        <f t="shared" si="56"/>
        <v>5239</v>
      </c>
      <c r="CH97" s="9">
        <f t="shared" si="62"/>
        <v>5.9279999999999999</v>
      </c>
      <c r="CI97" s="9">
        <v>38</v>
      </c>
      <c r="CJ97" s="296">
        <f t="shared" si="57"/>
        <v>1.1315136476426799</v>
      </c>
      <c r="CK97" s="11" t="s">
        <v>165</v>
      </c>
      <c r="CL97" s="15">
        <v>41</v>
      </c>
      <c r="CM97" s="9">
        <v>47</v>
      </c>
      <c r="CN97" s="10">
        <v>109</v>
      </c>
      <c r="CO97" s="10">
        <f t="shared" si="36"/>
        <v>5239</v>
      </c>
      <c r="CP97" s="10">
        <f t="shared" si="37"/>
        <v>51.23</v>
      </c>
      <c r="CQ97" s="191">
        <f t="shared" si="38"/>
        <v>9.778583699179233</v>
      </c>
      <c r="CR97" s="16">
        <v>40</v>
      </c>
      <c r="CS97" s="16">
        <v>40</v>
      </c>
      <c r="CT97" s="16">
        <v>400</v>
      </c>
      <c r="CU97" s="14">
        <v>12</v>
      </c>
      <c r="CV97" s="14">
        <v>50</v>
      </c>
      <c r="CW97" s="14"/>
      <c r="CX97" s="11" t="s">
        <v>275</v>
      </c>
      <c r="CY97" s="10">
        <v>300</v>
      </c>
      <c r="CZ97" s="213">
        <f t="shared" si="41"/>
        <v>77.418735488825774</v>
      </c>
      <c r="DA97" s="213">
        <f t="shared" si="42"/>
        <v>81.719776349316078</v>
      </c>
      <c r="DB97" s="11"/>
      <c r="DC97" s="10"/>
      <c r="DD97" s="11" t="s">
        <v>168</v>
      </c>
      <c r="DE97" s="10">
        <v>16.7</v>
      </c>
      <c r="DF97" s="16">
        <v>20</v>
      </c>
      <c r="DG97" s="11" t="s">
        <v>184</v>
      </c>
      <c r="DH97" s="10">
        <v>9</v>
      </c>
      <c r="DI97" s="16">
        <v>30</v>
      </c>
      <c r="DJ97" s="11"/>
      <c r="DK97" s="9"/>
      <c r="DL97" s="213">
        <f t="shared" si="58"/>
        <v>0</v>
      </c>
      <c r="DM97" s="213">
        <f t="shared" si="43"/>
        <v>0</v>
      </c>
      <c r="DN97" s="304"/>
      <c r="DO97" s="213"/>
      <c r="DP97" s="11"/>
      <c r="DQ97" s="10"/>
      <c r="DR97" s="11"/>
      <c r="DS97" s="10"/>
      <c r="DT97" s="158"/>
      <c r="DU97" s="159"/>
      <c r="DV97" s="158"/>
      <c r="DW97" s="160"/>
      <c r="DX97" s="351">
        <f t="shared" si="59"/>
        <v>380</v>
      </c>
      <c r="DY97" s="352">
        <f t="shared" si="44"/>
        <v>98.063731619179308</v>
      </c>
      <c r="DZ97" s="241">
        <f t="shared" si="45"/>
        <v>103.51171670913371</v>
      </c>
      <c r="EA97" s="9">
        <v>4.2300000000000004</v>
      </c>
      <c r="EB97" s="20">
        <f t="shared" si="46"/>
        <v>1.0916041703924435</v>
      </c>
      <c r="EC97" s="353">
        <f t="shared" si="47"/>
        <v>1.1522488465253569</v>
      </c>
      <c r="ED97" s="12">
        <v>376</v>
      </c>
      <c r="EE97" s="120"/>
    </row>
    <row r="98" spans="1:135" s="121" customFormat="1" ht="20.100000000000001" hidden="1" customHeight="1">
      <c r="A98" s="162">
        <v>42269</v>
      </c>
      <c r="B98" s="229"/>
      <c r="C98" s="15"/>
      <c r="D98" s="9"/>
      <c r="E98" s="9"/>
      <c r="F98" s="9"/>
      <c r="G98" s="12"/>
      <c r="H98" s="11"/>
      <c r="I98" s="9"/>
      <c r="J98" s="9"/>
      <c r="K98" s="20"/>
      <c r="L98" s="9"/>
      <c r="M98" s="9"/>
      <c r="N98" s="9"/>
      <c r="O98" s="298"/>
      <c r="P98" s="9"/>
      <c r="Q98" s="24">
        <f t="shared" si="39"/>
        <v>0</v>
      </c>
      <c r="R98" s="119">
        <f t="shared" si="48"/>
        <v>0</v>
      </c>
      <c r="S98" s="18">
        <f t="shared" si="40"/>
        <v>0</v>
      </c>
      <c r="T98" s="11"/>
      <c r="U98" s="9"/>
      <c r="V98" s="9"/>
      <c r="W98" s="24">
        <f t="shared" si="49"/>
        <v>0</v>
      </c>
      <c r="X98" s="9"/>
      <c r="Y98" s="9"/>
      <c r="Z98" s="9"/>
      <c r="AA98" s="9"/>
      <c r="AB98" s="12"/>
      <c r="AC98" s="15"/>
      <c r="AD98" s="200"/>
      <c r="AE98" s="200"/>
      <c r="AF98" s="200"/>
      <c r="AG98" s="200"/>
      <c r="AH98" s="241">
        <f t="shared" si="60"/>
        <v>0</v>
      </c>
      <c r="AI98" s="239" t="e">
        <f t="shared" si="61"/>
        <v>#DIV/0!</v>
      </c>
      <c r="AJ98" s="9"/>
      <c r="AK98" s="9"/>
      <c r="AL98" s="9"/>
      <c r="AM98" s="9"/>
      <c r="AN98" s="9"/>
      <c r="AO98" s="9"/>
      <c r="AP98" s="11"/>
      <c r="AQ98" s="15"/>
      <c r="AR98" s="24">
        <f t="shared" si="35"/>
        <v>0</v>
      </c>
      <c r="AS98" s="271" t="e">
        <f t="shared" si="50"/>
        <v>#DIV/0!</v>
      </c>
      <c r="AT98" s="9"/>
      <c r="AU98" s="9"/>
      <c r="AV98" s="15"/>
      <c r="AW98" s="9"/>
      <c r="AX98" s="9"/>
      <c r="AY98" s="10"/>
      <c r="AZ98" s="11"/>
      <c r="BA98" s="10"/>
      <c r="BB98" s="11"/>
      <c r="BC98" s="12"/>
      <c r="BD98" s="11"/>
      <c r="BE98" s="9"/>
      <c r="BF98" s="9"/>
      <c r="BG98" s="9"/>
      <c r="BH98" s="12"/>
      <c r="BI98" s="11"/>
      <c r="BJ98" s="15"/>
      <c r="BK98" s="9"/>
      <c r="BL98" s="9"/>
      <c r="BM98" s="10"/>
      <c r="BN98" s="11"/>
      <c r="BO98" s="9"/>
      <c r="BP98" s="10"/>
      <c r="BQ98" s="11"/>
      <c r="BR98" s="9"/>
      <c r="BS98" s="10"/>
      <c r="BT98" s="14"/>
      <c r="BU98" s="279"/>
      <c r="BV98" s="273">
        <f t="shared" si="51"/>
        <v>0</v>
      </c>
      <c r="BW98" s="273">
        <f t="shared" si="52"/>
        <v>0</v>
      </c>
      <c r="BX98" s="283" t="e">
        <f t="shared" si="53"/>
        <v>#DIV/0!</v>
      </c>
      <c r="BY98" s="283" t="e">
        <f t="shared" si="54"/>
        <v>#DIV/0!</v>
      </c>
      <c r="BZ98" s="11"/>
      <c r="CA98" s="9"/>
      <c r="CB98" s="9"/>
      <c r="CC98" s="12"/>
      <c r="CD98" s="15"/>
      <c r="CE98" s="15"/>
      <c r="CF98" s="9" t="e">
        <f t="shared" si="55"/>
        <v>#N/A</v>
      </c>
      <c r="CG98" s="9">
        <f t="shared" si="56"/>
        <v>0</v>
      </c>
      <c r="CH98" s="9" t="e">
        <f t="shared" si="62"/>
        <v>#N/A</v>
      </c>
      <c r="CI98" s="9"/>
      <c r="CJ98" s="296" t="e">
        <f t="shared" si="57"/>
        <v>#N/A</v>
      </c>
      <c r="CK98" s="11"/>
      <c r="CL98" s="15"/>
      <c r="CM98" s="9"/>
      <c r="CN98" s="10">
        <v>109</v>
      </c>
      <c r="CO98" s="10">
        <f t="shared" si="36"/>
        <v>0</v>
      </c>
      <c r="CP98" s="10">
        <f t="shared" si="37"/>
        <v>0</v>
      </c>
      <c r="CQ98" s="191" t="e">
        <f t="shared" si="38"/>
        <v>#DIV/0!</v>
      </c>
      <c r="CR98" s="16"/>
      <c r="CS98" s="16"/>
      <c r="CT98" s="16"/>
      <c r="CU98" s="14"/>
      <c r="CV98" s="14"/>
      <c r="CW98" s="14"/>
      <c r="CX98" s="11"/>
      <c r="CY98" s="10"/>
      <c r="CZ98" s="213" t="e">
        <f t="shared" si="41"/>
        <v>#DIV/0!</v>
      </c>
      <c r="DA98" s="213" t="e">
        <f t="shared" si="42"/>
        <v>#DIV/0!</v>
      </c>
      <c r="DB98" s="11"/>
      <c r="DC98" s="10"/>
      <c r="DD98" s="11"/>
      <c r="DE98" s="10"/>
      <c r="DF98" s="16"/>
      <c r="DG98" s="11"/>
      <c r="DH98" s="10"/>
      <c r="DI98" s="16"/>
      <c r="DJ98" s="11"/>
      <c r="DK98" s="9"/>
      <c r="DL98" s="213" t="e">
        <f t="shared" si="58"/>
        <v>#DIV/0!</v>
      </c>
      <c r="DM98" s="213" t="e">
        <f t="shared" si="43"/>
        <v>#DIV/0!</v>
      </c>
      <c r="DN98" s="304"/>
      <c r="DO98" s="213"/>
      <c r="DP98" s="11"/>
      <c r="DQ98" s="10"/>
      <c r="DR98" s="11"/>
      <c r="DS98" s="10"/>
      <c r="DT98" s="158"/>
      <c r="DU98" s="159"/>
      <c r="DV98" s="158"/>
      <c r="DW98" s="160"/>
      <c r="DX98" s="351">
        <f t="shared" si="59"/>
        <v>0</v>
      </c>
      <c r="DY98" s="352" t="e">
        <f t="shared" si="44"/>
        <v>#DIV/0!</v>
      </c>
      <c r="DZ98" s="241" t="e">
        <f t="shared" si="45"/>
        <v>#DIV/0!</v>
      </c>
      <c r="EA98" s="9"/>
      <c r="EB98" s="20" t="e">
        <f t="shared" si="46"/>
        <v>#DIV/0!</v>
      </c>
      <c r="EC98" s="353" t="e">
        <f t="shared" si="47"/>
        <v>#DIV/0!</v>
      </c>
      <c r="ED98" s="12"/>
      <c r="EE98" s="120"/>
    </row>
    <row r="99" spans="1:135" s="118" customFormat="1" ht="20.100000000000001" hidden="1" customHeight="1">
      <c r="A99" s="161">
        <v>42270</v>
      </c>
      <c r="B99" s="228"/>
      <c r="C99" s="7"/>
      <c r="D99" s="1"/>
      <c r="E99" s="1"/>
      <c r="F99" s="1"/>
      <c r="G99" s="4"/>
      <c r="H99" s="3"/>
      <c r="I99" s="1"/>
      <c r="J99" s="1"/>
      <c r="K99" s="19"/>
      <c r="L99" s="1"/>
      <c r="M99" s="1"/>
      <c r="N99" s="1"/>
      <c r="O99" s="297"/>
      <c r="P99" s="1"/>
      <c r="Q99" s="22">
        <f t="shared" si="39"/>
        <v>0</v>
      </c>
      <c r="R99" s="116">
        <f t="shared" si="48"/>
        <v>0</v>
      </c>
      <c r="S99" s="17">
        <f t="shared" si="40"/>
        <v>0</v>
      </c>
      <c r="T99" s="3"/>
      <c r="U99" s="1"/>
      <c r="V99" s="1"/>
      <c r="W99" s="22">
        <f t="shared" si="49"/>
        <v>0</v>
      </c>
      <c r="X99" s="1"/>
      <c r="Y99" s="1"/>
      <c r="Z99" s="1"/>
      <c r="AA99" s="1"/>
      <c r="AB99" s="4"/>
      <c r="AC99" s="7"/>
      <c r="AD99" s="199"/>
      <c r="AE99" s="199"/>
      <c r="AF99" s="199"/>
      <c r="AG99" s="199"/>
      <c r="AH99" s="240">
        <f t="shared" si="60"/>
        <v>0</v>
      </c>
      <c r="AI99" s="237" t="e">
        <f t="shared" si="61"/>
        <v>#DIV/0!</v>
      </c>
      <c r="AJ99" s="1"/>
      <c r="AK99" s="1"/>
      <c r="AL99" s="1"/>
      <c r="AM99" s="1"/>
      <c r="AN99" s="1"/>
      <c r="AO99" s="1"/>
      <c r="AP99" s="3"/>
      <c r="AQ99" s="7"/>
      <c r="AR99" s="22">
        <f t="shared" si="35"/>
        <v>0</v>
      </c>
      <c r="AS99" s="270" t="e">
        <f t="shared" si="50"/>
        <v>#DIV/0!</v>
      </c>
      <c r="AT99" s="1"/>
      <c r="AU99" s="1"/>
      <c r="AV99" s="7"/>
      <c r="AW99" s="1"/>
      <c r="AX99" s="1"/>
      <c r="AY99" s="2"/>
      <c r="AZ99" s="3"/>
      <c r="BA99" s="2"/>
      <c r="BB99" s="3"/>
      <c r="BC99" s="4"/>
      <c r="BD99" s="3"/>
      <c r="BE99" s="1"/>
      <c r="BF99" s="1"/>
      <c r="BG99" s="1"/>
      <c r="BH99" s="4"/>
      <c r="BI99" s="3"/>
      <c r="BJ99" s="7"/>
      <c r="BK99" s="1"/>
      <c r="BL99" s="1"/>
      <c r="BM99" s="2"/>
      <c r="BN99" s="3"/>
      <c r="BO99" s="1"/>
      <c r="BP99" s="2"/>
      <c r="BQ99" s="3"/>
      <c r="BR99" s="1"/>
      <c r="BS99" s="2"/>
      <c r="BT99" s="6"/>
      <c r="BU99" s="278"/>
      <c r="BV99" s="272">
        <f t="shared" si="51"/>
        <v>0</v>
      </c>
      <c r="BW99" s="272">
        <f t="shared" si="52"/>
        <v>0</v>
      </c>
      <c r="BX99" s="282" t="e">
        <f t="shared" si="53"/>
        <v>#DIV/0!</v>
      </c>
      <c r="BY99" s="282" t="e">
        <f t="shared" si="54"/>
        <v>#DIV/0!</v>
      </c>
      <c r="BZ99" s="3"/>
      <c r="CA99" s="1"/>
      <c r="CB99" s="1"/>
      <c r="CC99" s="4"/>
      <c r="CD99" s="7"/>
      <c r="CE99" s="7"/>
      <c r="CF99" s="1" t="e">
        <f t="shared" si="55"/>
        <v>#N/A</v>
      </c>
      <c r="CG99" s="1">
        <f t="shared" si="56"/>
        <v>0</v>
      </c>
      <c r="CH99" s="1" t="e">
        <f t="shared" si="62"/>
        <v>#N/A</v>
      </c>
      <c r="CI99" s="1"/>
      <c r="CJ99" s="189" t="e">
        <f t="shared" si="57"/>
        <v>#N/A</v>
      </c>
      <c r="CK99" s="3"/>
      <c r="CL99" s="7"/>
      <c r="CM99" s="1"/>
      <c r="CN99" s="2">
        <v>109</v>
      </c>
      <c r="CO99" s="2">
        <f t="shared" si="36"/>
        <v>0</v>
      </c>
      <c r="CP99" s="2">
        <f t="shared" si="37"/>
        <v>0</v>
      </c>
      <c r="CQ99" s="190" t="e">
        <f t="shared" si="38"/>
        <v>#DIV/0!</v>
      </c>
      <c r="CR99" s="8"/>
      <c r="CS99" s="8"/>
      <c r="CT99" s="8"/>
      <c r="CU99" s="6"/>
      <c r="CV99" s="6"/>
      <c r="CW99" s="6"/>
      <c r="CX99" s="3"/>
      <c r="CY99" s="2"/>
      <c r="CZ99" s="212" t="e">
        <f t="shared" si="41"/>
        <v>#DIV/0!</v>
      </c>
      <c r="DA99" s="212" t="e">
        <f t="shared" si="42"/>
        <v>#DIV/0!</v>
      </c>
      <c r="DB99" s="3"/>
      <c r="DC99" s="2"/>
      <c r="DD99" s="3"/>
      <c r="DE99" s="2"/>
      <c r="DF99" s="8"/>
      <c r="DG99" s="3"/>
      <c r="DH99" s="2"/>
      <c r="DI99" s="8"/>
      <c r="DJ99" s="3"/>
      <c r="DK99" s="1"/>
      <c r="DL99" s="212" t="e">
        <f t="shared" si="58"/>
        <v>#DIV/0!</v>
      </c>
      <c r="DM99" s="212" t="e">
        <f t="shared" si="43"/>
        <v>#DIV/0!</v>
      </c>
      <c r="DN99" s="303"/>
      <c r="DO99" s="212"/>
      <c r="DP99" s="3"/>
      <c r="DQ99" s="2"/>
      <c r="DR99" s="3"/>
      <c r="DS99" s="2"/>
      <c r="DT99" s="155"/>
      <c r="DU99" s="156"/>
      <c r="DV99" s="155"/>
      <c r="DW99" s="157"/>
      <c r="DX99" s="348">
        <f t="shared" si="59"/>
        <v>0</v>
      </c>
      <c r="DY99" s="349" t="e">
        <f t="shared" si="44"/>
        <v>#DIV/0!</v>
      </c>
      <c r="DZ99" s="240" t="e">
        <f t="shared" si="45"/>
        <v>#DIV/0!</v>
      </c>
      <c r="EA99" s="1"/>
      <c r="EB99" s="19" t="e">
        <f t="shared" si="46"/>
        <v>#DIV/0!</v>
      </c>
      <c r="EC99" s="350" t="e">
        <f t="shared" si="47"/>
        <v>#DIV/0!</v>
      </c>
      <c r="ED99" s="4"/>
      <c r="EE99" s="117"/>
    </row>
    <row r="100" spans="1:135" s="118" customFormat="1" ht="20.100000000000001" hidden="1" customHeight="1">
      <c r="A100" s="161">
        <v>42270</v>
      </c>
      <c r="B100" s="228"/>
      <c r="C100" s="7"/>
      <c r="D100" s="1"/>
      <c r="E100" s="1"/>
      <c r="F100" s="1"/>
      <c r="G100" s="4"/>
      <c r="H100" s="3"/>
      <c r="I100" s="1"/>
      <c r="J100" s="1"/>
      <c r="K100" s="19"/>
      <c r="L100" s="1"/>
      <c r="M100" s="1"/>
      <c r="N100" s="1"/>
      <c r="O100" s="297"/>
      <c r="P100" s="1"/>
      <c r="Q100" s="22">
        <f t="shared" si="39"/>
        <v>0</v>
      </c>
      <c r="R100" s="116">
        <f t="shared" si="48"/>
        <v>0</v>
      </c>
      <c r="S100" s="17">
        <f t="shared" si="40"/>
        <v>0</v>
      </c>
      <c r="T100" s="3"/>
      <c r="U100" s="1"/>
      <c r="V100" s="1"/>
      <c r="W100" s="22">
        <f t="shared" si="49"/>
        <v>0</v>
      </c>
      <c r="X100" s="1"/>
      <c r="Y100" s="1"/>
      <c r="Z100" s="1"/>
      <c r="AA100" s="1"/>
      <c r="AB100" s="4"/>
      <c r="AC100" s="7"/>
      <c r="AD100" s="199"/>
      <c r="AE100" s="199"/>
      <c r="AF100" s="199"/>
      <c r="AG100" s="199"/>
      <c r="AH100" s="240">
        <f t="shared" si="60"/>
        <v>0</v>
      </c>
      <c r="AI100" s="237" t="e">
        <f t="shared" si="61"/>
        <v>#DIV/0!</v>
      </c>
      <c r="AJ100" s="1"/>
      <c r="AK100" s="1"/>
      <c r="AL100" s="1"/>
      <c r="AM100" s="1"/>
      <c r="AN100" s="1"/>
      <c r="AO100" s="1"/>
      <c r="AP100" s="3"/>
      <c r="AQ100" s="7"/>
      <c r="AR100" s="22">
        <f t="shared" ref="AR100:AR134" si="63">AP100-AQ100</f>
        <v>0</v>
      </c>
      <c r="AS100" s="270" t="e">
        <f t="shared" si="50"/>
        <v>#DIV/0!</v>
      </c>
      <c r="AT100" s="1"/>
      <c r="AU100" s="1"/>
      <c r="AV100" s="7"/>
      <c r="AW100" s="1"/>
      <c r="AX100" s="1"/>
      <c r="AY100" s="2"/>
      <c r="AZ100" s="3"/>
      <c r="BA100" s="2"/>
      <c r="BB100" s="3"/>
      <c r="BC100" s="4"/>
      <c r="BD100" s="3"/>
      <c r="BE100" s="1"/>
      <c r="BF100" s="1"/>
      <c r="BG100" s="1"/>
      <c r="BH100" s="4"/>
      <c r="BI100" s="3"/>
      <c r="BJ100" s="7"/>
      <c r="BK100" s="1"/>
      <c r="BL100" s="1"/>
      <c r="BM100" s="2"/>
      <c r="BN100" s="3"/>
      <c r="BO100" s="1"/>
      <c r="BP100" s="2"/>
      <c r="BQ100" s="3"/>
      <c r="BR100" s="1"/>
      <c r="BS100" s="2"/>
      <c r="BT100" s="6"/>
      <c r="BU100" s="278"/>
      <c r="BV100" s="272">
        <f t="shared" si="51"/>
        <v>0</v>
      </c>
      <c r="BW100" s="272">
        <f t="shared" si="52"/>
        <v>0</v>
      </c>
      <c r="BX100" s="282" t="e">
        <f t="shared" si="53"/>
        <v>#DIV/0!</v>
      </c>
      <c r="BY100" s="282" t="e">
        <f t="shared" si="54"/>
        <v>#DIV/0!</v>
      </c>
      <c r="BZ100" s="3"/>
      <c r="CA100" s="1"/>
      <c r="CB100" s="1"/>
      <c r="CC100" s="4"/>
      <c r="CD100" s="7"/>
      <c r="CE100" s="7"/>
      <c r="CF100" s="1" t="e">
        <f t="shared" si="55"/>
        <v>#N/A</v>
      </c>
      <c r="CG100" s="1">
        <f t="shared" si="56"/>
        <v>0</v>
      </c>
      <c r="CH100" s="1" t="e">
        <f t="shared" si="62"/>
        <v>#N/A</v>
      </c>
      <c r="CI100" s="1"/>
      <c r="CJ100" s="189" t="e">
        <f t="shared" si="57"/>
        <v>#N/A</v>
      </c>
      <c r="CK100" s="3"/>
      <c r="CL100" s="7"/>
      <c r="CM100" s="1"/>
      <c r="CN100" s="2">
        <v>109</v>
      </c>
      <c r="CO100" s="2">
        <f t="shared" ref="CO100:CO134" si="64">P100*3.38</f>
        <v>0</v>
      </c>
      <c r="CP100" s="2">
        <f t="shared" ref="CP100:CP134" si="65">CN100*CM100/100</f>
        <v>0</v>
      </c>
      <c r="CQ100" s="190" t="e">
        <f t="shared" ref="CQ100:CQ134" si="66">CP100/CO100*1000</f>
        <v>#DIV/0!</v>
      </c>
      <c r="CR100" s="8"/>
      <c r="CS100" s="8"/>
      <c r="CT100" s="8"/>
      <c r="CU100" s="6"/>
      <c r="CV100" s="6"/>
      <c r="CW100" s="6"/>
      <c r="CX100" s="3"/>
      <c r="CY100" s="2"/>
      <c r="CZ100" s="212" t="e">
        <f t="shared" si="41"/>
        <v>#DIV/0!</v>
      </c>
      <c r="DA100" s="212" t="e">
        <f t="shared" si="42"/>
        <v>#DIV/0!</v>
      </c>
      <c r="DB100" s="3"/>
      <c r="DC100" s="2"/>
      <c r="DD100" s="3"/>
      <c r="DE100" s="2"/>
      <c r="DF100" s="8"/>
      <c r="DG100" s="3"/>
      <c r="DH100" s="2"/>
      <c r="DI100" s="8"/>
      <c r="DJ100" s="3"/>
      <c r="DK100" s="1"/>
      <c r="DL100" s="212" t="e">
        <f t="shared" si="58"/>
        <v>#DIV/0!</v>
      </c>
      <c r="DM100" s="212" t="e">
        <f t="shared" si="43"/>
        <v>#DIV/0!</v>
      </c>
      <c r="DN100" s="303"/>
      <c r="DO100" s="212"/>
      <c r="DP100" s="3"/>
      <c r="DQ100" s="2"/>
      <c r="DR100" s="3"/>
      <c r="DS100" s="2"/>
      <c r="DT100" s="155"/>
      <c r="DU100" s="156"/>
      <c r="DV100" s="155"/>
      <c r="DW100" s="157"/>
      <c r="DX100" s="348">
        <f t="shared" si="59"/>
        <v>0</v>
      </c>
      <c r="DY100" s="349" t="e">
        <f t="shared" si="44"/>
        <v>#DIV/0!</v>
      </c>
      <c r="DZ100" s="240" t="e">
        <f t="shared" si="45"/>
        <v>#DIV/0!</v>
      </c>
      <c r="EA100" s="1"/>
      <c r="EB100" s="19" t="e">
        <f t="shared" si="46"/>
        <v>#DIV/0!</v>
      </c>
      <c r="EC100" s="350" t="e">
        <f t="shared" si="47"/>
        <v>#DIV/0!</v>
      </c>
      <c r="ED100" s="4"/>
      <c r="EE100" s="117"/>
    </row>
    <row r="101" spans="1:135" s="121" customFormat="1" ht="20.100000000000001" hidden="1" customHeight="1">
      <c r="A101" s="162">
        <v>42270</v>
      </c>
      <c r="B101" s="229"/>
      <c r="C101" s="15"/>
      <c r="D101" s="9"/>
      <c r="E101" s="9"/>
      <c r="F101" s="9"/>
      <c r="G101" s="12"/>
      <c r="H101" s="11"/>
      <c r="I101" s="9"/>
      <c r="J101" s="9"/>
      <c r="K101" s="20"/>
      <c r="L101" s="9"/>
      <c r="M101" s="9"/>
      <c r="N101" s="9"/>
      <c r="O101" s="298"/>
      <c r="P101" s="9"/>
      <c r="Q101" s="24">
        <f t="shared" si="39"/>
        <v>0</v>
      </c>
      <c r="R101" s="119">
        <f t="shared" si="48"/>
        <v>0</v>
      </c>
      <c r="S101" s="18">
        <f t="shared" si="40"/>
        <v>0</v>
      </c>
      <c r="T101" s="11"/>
      <c r="U101" s="9"/>
      <c r="V101" s="9"/>
      <c r="W101" s="24">
        <f t="shared" si="49"/>
        <v>0</v>
      </c>
      <c r="X101" s="9"/>
      <c r="Y101" s="9"/>
      <c r="Z101" s="9"/>
      <c r="AA101" s="9"/>
      <c r="AB101" s="12"/>
      <c r="AC101" s="15"/>
      <c r="AD101" s="200"/>
      <c r="AE101" s="200"/>
      <c r="AF101" s="200"/>
      <c r="AG101" s="200"/>
      <c r="AH101" s="241">
        <f t="shared" si="60"/>
        <v>0</v>
      </c>
      <c r="AI101" s="239" t="e">
        <f t="shared" si="61"/>
        <v>#DIV/0!</v>
      </c>
      <c r="AJ101" s="9"/>
      <c r="AK101" s="9"/>
      <c r="AL101" s="9"/>
      <c r="AM101" s="9"/>
      <c r="AN101" s="9"/>
      <c r="AO101" s="9"/>
      <c r="AP101" s="11"/>
      <c r="AQ101" s="15"/>
      <c r="AR101" s="24">
        <f t="shared" si="63"/>
        <v>0</v>
      </c>
      <c r="AS101" s="271" t="e">
        <f t="shared" si="50"/>
        <v>#DIV/0!</v>
      </c>
      <c r="AT101" s="9"/>
      <c r="AU101" s="9"/>
      <c r="AV101" s="15"/>
      <c r="AW101" s="9"/>
      <c r="AX101" s="9"/>
      <c r="AY101" s="10"/>
      <c r="AZ101" s="11"/>
      <c r="BA101" s="10"/>
      <c r="BB101" s="11"/>
      <c r="BC101" s="12"/>
      <c r="BD101" s="11"/>
      <c r="BE101" s="9"/>
      <c r="BF101" s="9"/>
      <c r="BG101" s="9"/>
      <c r="BH101" s="12"/>
      <c r="BI101" s="11"/>
      <c r="BJ101" s="15"/>
      <c r="BK101" s="9"/>
      <c r="BL101" s="9"/>
      <c r="BM101" s="10"/>
      <c r="BN101" s="11"/>
      <c r="BO101" s="9"/>
      <c r="BP101" s="10"/>
      <c r="BQ101" s="11"/>
      <c r="BR101" s="9"/>
      <c r="BS101" s="10"/>
      <c r="BT101" s="14"/>
      <c r="BU101" s="279"/>
      <c r="BV101" s="273">
        <f t="shared" si="51"/>
        <v>0</v>
      </c>
      <c r="BW101" s="273">
        <f t="shared" si="52"/>
        <v>0</v>
      </c>
      <c r="BX101" s="283" t="e">
        <f t="shared" si="53"/>
        <v>#DIV/0!</v>
      </c>
      <c r="BY101" s="283" t="e">
        <f t="shared" si="54"/>
        <v>#DIV/0!</v>
      </c>
      <c r="BZ101" s="11"/>
      <c r="CA101" s="9"/>
      <c r="CB101" s="9"/>
      <c r="CC101" s="12"/>
      <c r="CD101" s="15"/>
      <c r="CE101" s="15"/>
      <c r="CF101" s="9" t="e">
        <f t="shared" si="55"/>
        <v>#N/A</v>
      </c>
      <c r="CG101" s="9">
        <f t="shared" si="56"/>
        <v>0</v>
      </c>
      <c r="CH101" s="9" t="e">
        <f t="shared" si="62"/>
        <v>#N/A</v>
      </c>
      <c r="CI101" s="9"/>
      <c r="CJ101" s="296" t="e">
        <f t="shared" si="57"/>
        <v>#N/A</v>
      </c>
      <c r="CK101" s="11"/>
      <c r="CL101" s="15"/>
      <c r="CM101" s="9"/>
      <c r="CN101" s="10">
        <v>109</v>
      </c>
      <c r="CO101" s="10">
        <f t="shared" si="64"/>
        <v>0</v>
      </c>
      <c r="CP101" s="10">
        <f t="shared" si="65"/>
        <v>0</v>
      </c>
      <c r="CQ101" s="191" t="e">
        <f t="shared" si="66"/>
        <v>#DIV/0!</v>
      </c>
      <c r="CR101" s="16"/>
      <c r="CS101" s="16"/>
      <c r="CT101" s="16"/>
      <c r="CU101" s="14"/>
      <c r="CV101" s="14"/>
      <c r="CW101" s="14"/>
      <c r="CX101" s="11"/>
      <c r="CY101" s="10"/>
      <c r="CZ101" s="213" t="e">
        <f t="shared" si="41"/>
        <v>#DIV/0!</v>
      </c>
      <c r="DA101" s="213" t="e">
        <f t="shared" si="42"/>
        <v>#DIV/0!</v>
      </c>
      <c r="DB101" s="11"/>
      <c r="DC101" s="10"/>
      <c r="DD101" s="11"/>
      <c r="DE101" s="10"/>
      <c r="DF101" s="16"/>
      <c r="DG101" s="11"/>
      <c r="DH101" s="10"/>
      <c r="DI101" s="16"/>
      <c r="DJ101" s="11"/>
      <c r="DK101" s="9"/>
      <c r="DL101" s="213" t="e">
        <f t="shared" si="58"/>
        <v>#DIV/0!</v>
      </c>
      <c r="DM101" s="213" t="e">
        <f t="shared" si="43"/>
        <v>#DIV/0!</v>
      </c>
      <c r="DN101" s="304"/>
      <c r="DO101" s="213"/>
      <c r="DP101" s="11"/>
      <c r="DQ101" s="10"/>
      <c r="DR101" s="11"/>
      <c r="DS101" s="10"/>
      <c r="DT101" s="158"/>
      <c r="DU101" s="159"/>
      <c r="DV101" s="158"/>
      <c r="DW101" s="160"/>
      <c r="DX101" s="351">
        <f t="shared" si="59"/>
        <v>0</v>
      </c>
      <c r="DY101" s="352" t="e">
        <f t="shared" si="44"/>
        <v>#DIV/0!</v>
      </c>
      <c r="DZ101" s="241" t="e">
        <f t="shared" si="45"/>
        <v>#DIV/0!</v>
      </c>
      <c r="EA101" s="9"/>
      <c r="EB101" s="20" t="e">
        <f t="shared" si="46"/>
        <v>#DIV/0!</v>
      </c>
      <c r="EC101" s="353" t="e">
        <f t="shared" si="47"/>
        <v>#DIV/0!</v>
      </c>
      <c r="ED101" s="12"/>
      <c r="EE101" s="120"/>
    </row>
    <row r="102" spans="1:135" s="121" customFormat="1" ht="20.100000000000001" hidden="1" customHeight="1">
      <c r="A102" s="162">
        <v>42270</v>
      </c>
      <c r="B102" s="229"/>
      <c r="C102" s="15"/>
      <c r="D102" s="9"/>
      <c r="E102" s="9"/>
      <c r="F102" s="9"/>
      <c r="G102" s="12"/>
      <c r="H102" s="11"/>
      <c r="I102" s="9"/>
      <c r="J102" s="9"/>
      <c r="K102" s="20"/>
      <c r="L102" s="9"/>
      <c r="M102" s="9"/>
      <c r="N102" s="9"/>
      <c r="O102" s="298"/>
      <c r="P102" s="9"/>
      <c r="Q102" s="24">
        <f t="shared" si="39"/>
        <v>0</v>
      </c>
      <c r="R102" s="119">
        <f t="shared" si="48"/>
        <v>0</v>
      </c>
      <c r="S102" s="18">
        <f t="shared" si="40"/>
        <v>0</v>
      </c>
      <c r="T102" s="11"/>
      <c r="U102" s="9"/>
      <c r="V102" s="9"/>
      <c r="W102" s="24">
        <f t="shared" si="49"/>
        <v>0</v>
      </c>
      <c r="X102" s="9"/>
      <c r="Y102" s="9"/>
      <c r="Z102" s="9"/>
      <c r="AA102" s="9"/>
      <c r="AB102" s="12"/>
      <c r="AC102" s="15"/>
      <c r="AD102" s="200"/>
      <c r="AE102" s="200"/>
      <c r="AF102" s="200"/>
      <c r="AG102" s="200"/>
      <c r="AH102" s="241">
        <f t="shared" si="60"/>
        <v>0</v>
      </c>
      <c r="AI102" s="239" t="e">
        <f t="shared" si="61"/>
        <v>#DIV/0!</v>
      </c>
      <c r="AJ102" s="9"/>
      <c r="AK102" s="9"/>
      <c r="AL102" s="9"/>
      <c r="AM102" s="9"/>
      <c r="AN102" s="9"/>
      <c r="AO102" s="9"/>
      <c r="AP102" s="11"/>
      <c r="AQ102" s="15"/>
      <c r="AR102" s="24">
        <f t="shared" si="63"/>
        <v>0</v>
      </c>
      <c r="AS102" s="271" t="e">
        <f t="shared" si="50"/>
        <v>#DIV/0!</v>
      </c>
      <c r="AT102" s="9"/>
      <c r="AU102" s="9"/>
      <c r="AV102" s="15"/>
      <c r="AW102" s="9"/>
      <c r="AX102" s="9"/>
      <c r="AY102" s="10"/>
      <c r="AZ102" s="11"/>
      <c r="BA102" s="10"/>
      <c r="BB102" s="11"/>
      <c r="BC102" s="12"/>
      <c r="BD102" s="11"/>
      <c r="BE102" s="9"/>
      <c r="BF102" s="9"/>
      <c r="BG102" s="9"/>
      <c r="BH102" s="12"/>
      <c r="BI102" s="11"/>
      <c r="BJ102" s="15"/>
      <c r="BK102" s="9"/>
      <c r="BL102" s="9"/>
      <c r="BM102" s="10"/>
      <c r="BN102" s="11"/>
      <c r="BO102" s="9"/>
      <c r="BP102" s="10"/>
      <c r="BQ102" s="11"/>
      <c r="BR102" s="9"/>
      <c r="BS102" s="10"/>
      <c r="BT102" s="14"/>
      <c r="BU102" s="279"/>
      <c r="BV102" s="273">
        <f t="shared" si="51"/>
        <v>0</v>
      </c>
      <c r="BW102" s="273">
        <f t="shared" si="52"/>
        <v>0</v>
      </c>
      <c r="BX102" s="283" t="e">
        <f t="shared" si="53"/>
        <v>#DIV/0!</v>
      </c>
      <c r="BY102" s="283" t="e">
        <f t="shared" si="54"/>
        <v>#DIV/0!</v>
      </c>
      <c r="BZ102" s="11"/>
      <c r="CA102" s="9"/>
      <c r="CB102" s="9"/>
      <c r="CC102" s="12"/>
      <c r="CD102" s="15"/>
      <c r="CE102" s="15"/>
      <c r="CF102" s="9" t="e">
        <f t="shared" si="55"/>
        <v>#N/A</v>
      </c>
      <c r="CG102" s="9">
        <f t="shared" si="56"/>
        <v>0</v>
      </c>
      <c r="CH102" s="9" t="e">
        <f t="shared" si="62"/>
        <v>#N/A</v>
      </c>
      <c r="CI102" s="9"/>
      <c r="CJ102" s="296" t="e">
        <f t="shared" si="57"/>
        <v>#N/A</v>
      </c>
      <c r="CK102" s="11"/>
      <c r="CL102" s="15"/>
      <c r="CM102" s="9"/>
      <c r="CN102" s="10">
        <v>109</v>
      </c>
      <c r="CO102" s="10">
        <f t="shared" si="64"/>
        <v>0</v>
      </c>
      <c r="CP102" s="10">
        <f t="shared" si="65"/>
        <v>0</v>
      </c>
      <c r="CQ102" s="191" t="e">
        <f t="shared" si="66"/>
        <v>#DIV/0!</v>
      </c>
      <c r="CR102" s="16"/>
      <c r="CS102" s="16"/>
      <c r="CT102" s="16"/>
      <c r="CU102" s="14"/>
      <c r="CV102" s="14"/>
      <c r="CW102" s="14"/>
      <c r="CX102" s="11"/>
      <c r="CY102" s="10"/>
      <c r="CZ102" s="213" t="e">
        <f t="shared" si="41"/>
        <v>#DIV/0!</v>
      </c>
      <c r="DA102" s="213" t="e">
        <f t="shared" si="42"/>
        <v>#DIV/0!</v>
      </c>
      <c r="DB102" s="11"/>
      <c r="DC102" s="10"/>
      <c r="DD102" s="11"/>
      <c r="DE102" s="10"/>
      <c r="DF102" s="16"/>
      <c r="DG102" s="11"/>
      <c r="DH102" s="10"/>
      <c r="DI102" s="16"/>
      <c r="DJ102" s="11"/>
      <c r="DK102" s="9"/>
      <c r="DL102" s="213" t="e">
        <f t="shared" si="58"/>
        <v>#DIV/0!</v>
      </c>
      <c r="DM102" s="213" t="e">
        <f t="shared" si="43"/>
        <v>#DIV/0!</v>
      </c>
      <c r="DN102" s="304"/>
      <c r="DO102" s="213"/>
      <c r="DP102" s="11"/>
      <c r="DQ102" s="10"/>
      <c r="DR102" s="11"/>
      <c r="DS102" s="10"/>
      <c r="DT102" s="158"/>
      <c r="DU102" s="159"/>
      <c r="DV102" s="158"/>
      <c r="DW102" s="160"/>
      <c r="DX102" s="351">
        <f t="shared" si="59"/>
        <v>0</v>
      </c>
      <c r="DY102" s="352" t="e">
        <f t="shared" si="44"/>
        <v>#DIV/0!</v>
      </c>
      <c r="DZ102" s="241" t="e">
        <f t="shared" si="45"/>
        <v>#DIV/0!</v>
      </c>
      <c r="EA102" s="9"/>
      <c r="EB102" s="20" t="e">
        <f t="shared" si="46"/>
        <v>#DIV/0!</v>
      </c>
      <c r="EC102" s="353" t="e">
        <f t="shared" si="47"/>
        <v>#DIV/0!</v>
      </c>
      <c r="ED102" s="12"/>
      <c r="EE102" s="120"/>
    </row>
    <row r="103" spans="1:135" s="118" customFormat="1" ht="20.100000000000001" hidden="1" customHeight="1">
      <c r="A103" s="161">
        <v>42271</v>
      </c>
      <c r="B103" s="228"/>
      <c r="C103" s="7"/>
      <c r="D103" s="1"/>
      <c r="E103" s="1"/>
      <c r="F103" s="1"/>
      <c r="G103" s="4"/>
      <c r="H103" s="3"/>
      <c r="I103" s="1"/>
      <c r="J103" s="1"/>
      <c r="K103" s="19"/>
      <c r="L103" s="1"/>
      <c r="M103" s="1"/>
      <c r="N103" s="1"/>
      <c r="O103" s="297"/>
      <c r="P103" s="1"/>
      <c r="Q103" s="22">
        <f t="shared" si="39"/>
        <v>0</v>
      </c>
      <c r="R103" s="116">
        <f t="shared" si="48"/>
        <v>0</v>
      </c>
      <c r="S103" s="17">
        <f t="shared" si="40"/>
        <v>0</v>
      </c>
      <c r="T103" s="3"/>
      <c r="U103" s="1"/>
      <c r="V103" s="1"/>
      <c r="W103" s="22">
        <f t="shared" si="49"/>
        <v>0</v>
      </c>
      <c r="X103" s="1"/>
      <c r="Y103" s="1"/>
      <c r="Z103" s="1"/>
      <c r="AA103" s="1"/>
      <c r="AB103" s="4"/>
      <c r="AC103" s="7"/>
      <c r="AD103" s="199"/>
      <c r="AE103" s="199"/>
      <c r="AF103" s="199"/>
      <c r="AG103" s="199"/>
      <c r="AH103" s="240">
        <f t="shared" si="60"/>
        <v>0</v>
      </c>
      <c r="AI103" s="237" t="e">
        <f t="shared" si="61"/>
        <v>#DIV/0!</v>
      </c>
      <c r="AJ103" s="1"/>
      <c r="AK103" s="1"/>
      <c r="AL103" s="1"/>
      <c r="AM103" s="1"/>
      <c r="AN103" s="1"/>
      <c r="AO103" s="1"/>
      <c r="AP103" s="3"/>
      <c r="AQ103" s="7"/>
      <c r="AR103" s="22">
        <f t="shared" si="63"/>
        <v>0</v>
      </c>
      <c r="AS103" s="270" t="e">
        <f t="shared" si="50"/>
        <v>#DIV/0!</v>
      </c>
      <c r="AT103" s="1"/>
      <c r="AU103" s="1"/>
      <c r="AV103" s="7"/>
      <c r="AW103" s="1"/>
      <c r="AX103" s="1"/>
      <c r="AY103" s="2"/>
      <c r="AZ103" s="3"/>
      <c r="BA103" s="2"/>
      <c r="BB103" s="3"/>
      <c r="BC103" s="4"/>
      <c r="BD103" s="3"/>
      <c r="BE103" s="1"/>
      <c r="BF103" s="1"/>
      <c r="BG103" s="1"/>
      <c r="BH103" s="4"/>
      <c r="BI103" s="3"/>
      <c r="BJ103" s="7"/>
      <c r="BK103" s="1"/>
      <c r="BL103" s="1"/>
      <c r="BM103" s="2"/>
      <c r="BN103" s="3"/>
      <c r="BO103" s="1"/>
      <c r="BP103" s="2"/>
      <c r="BQ103" s="3"/>
      <c r="BR103" s="1"/>
      <c r="BS103" s="2"/>
      <c r="BT103" s="6"/>
      <c r="BU103" s="278"/>
      <c r="BV103" s="272">
        <f t="shared" si="51"/>
        <v>0</v>
      </c>
      <c r="BW103" s="272">
        <f t="shared" si="52"/>
        <v>0</v>
      </c>
      <c r="BX103" s="282" t="e">
        <f t="shared" si="53"/>
        <v>#DIV/0!</v>
      </c>
      <c r="BY103" s="282" t="e">
        <f t="shared" si="54"/>
        <v>#DIV/0!</v>
      </c>
      <c r="BZ103" s="3"/>
      <c r="CA103" s="1"/>
      <c r="CB103" s="1"/>
      <c r="CC103" s="4"/>
      <c r="CD103" s="7"/>
      <c r="CE103" s="7"/>
      <c r="CF103" s="1" t="e">
        <f t="shared" si="55"/>
        <v>#N/A</v>
      </c>
      <c r="CG103" s="1">
        <f t="shared" si="56"/>
        <v>0</v>
      </c>
      <c r="CH103" s="1" t="e">
        <f t="shared" si="62"/>
        <v>#N/A</v>
      </c>
      <c r="CI103" s="1"/>
      <c r="CJ103" s="189" t="e">
        <f t="shared" si="57"/>
        <v>#N/A</v>
      </c>
      <c r="CK103" s="3"/>
      <c r="CL103" s="7"/>
      <c r="CM103" s="1"/>
      <c r="CN103" s="2">
        <v>109</v>
      </c>
      <c r="CO103" s="2">
        <f t="shared" si="64"/>
        <v>0</v>
      </c>
      <c r="CP103" s="2">
        <f t="shared" si="65"/>
        <v>0</v>
      </c>
      <c r="CQ103" s="190" t="e">
        <f t="shared" si="66"/>
        <v>#DIV/0!</v>
      </c>
      <c r="CR103" s="8"/>
      <c r="CS103" s="8"/>
      <c r="CT103" s="8"/>
      <c r="CU103" s="6"/>
      <c r="CV103" s="6"/>
      <c r="CW103" s="6"/>
      <c r="CX103" s="3"/>
      <c r="CY103" s="2"/>
      <c r="CZ103" s="212" t="e">
        <f t="shared" si="41"/>
        <v>#DIV/0!</v>
      </c>
      <c r="DA103" s="212" t="e">
        <f t="shared" si="42"/>
        <v>#DIV/0!</v>
      </c>
      <c r="DB103" s="3"/>
      <c r="DC103" s="2"/>
      <c r="DD103" s="3"/>
      <c r="DE103" s="2"/>
      <c r="DF103" s="8"/>
      <c r="DG103" s="3"/>
      <c r="DH103" s="2"/>
      <c r="DI103" s="8"/>
      <c r="DJ103" s="3"/>
      <c r="DK103" s="1"/>
      <c r="DL103" s="212" t="e">
        <f t="shared" si="58"/>
        <v>#DIV/0!</v>
      </c>
      <c r="DM103" s="212" t="e">
        <f t="shared" si="43"/>
        <v>#DIV/0!</v>
      </c>
      <c r="DN103" s="303"/>
      <c r="DO103" s="212"/>
      <c r="DP103" s="3"/>
      <c r="DQ103" s="2"/>
      <c r="DR103" s="3"/>
      <c r="DS103" s="2"/>
      <c r="DT103" s="155"/>
      <c r="DU103" s="156"/>
      <c r="DV103" s="155"/>
      <c r="DW103" s="157"/>
      <c r="DX103" s="348">
        <f t="shared" si="59"/>
        <v>0</v>
      </c>
      <c r="DY103" s="349" t="e">
        <f t="shared" si="44"/>
        <v>#DIV/0!</v>
      </c>
      <c r="DZ103" s="240" t="e">
        <f t="shared" si="45"/>
        <v>#DIV/0!</v>
      </c>
      <c r="EA103" s="1"/>
      <c r="EB103" s="19" t="e">
        <f t="shared" si="46"/>
        <v>#DIV/0!</v>
      </c>
      <c r="EC103" s="350" t="e">
        <f t="shared" si="47"/>
        <v>#DIV/0!</v>
      </c>
      <c r="ED103" s="4"/>
      <c r="EE103" s="117"/>
    </row>
    <row r="104" spans="1:135" s="118" customFormat="1" ht="20.100000000000001" hidden="1" customHeight="1">
      <c r="A104" s="161">
        <v>42271</v>
      </c>
      <c r="B104" s="228"/>
      <c r="C104" s="7"/>
      <c r="D104" s="1"/>
      <c r="E104" s="1"/>
      <c r="F104" s="1"/>
      <c r="G104" s="4"/>
      <c r="H104" s="3"/>
      <c r="I104" s="1"/>
      <c r="J104" s="1"/>
      <c r="K104" s="19"/>
      <c r="L104" s="1"/>
      <c r="M104" s="1"/>
      <c r="N104" s="1"/>
      <c r="O104" s="297"/>
      <c r="P104" s="1"/>
      <c r="Q104" s="22">
        <f t="shared" si="39"/>
        <v>0</v>
      </c>
      <c r="R104" s="116">
        <f t="shared" si="48"/>
        <v>0</v>
      </c>
      <c r="S104" s="17">
        <f t="shared" si="40"/>
        <v>0</v>
      </c>
      <c r="T104" s="3"/>
      <c r="U104" s="1"/>
      <c r="V104" s="1"/>
      <c r="W104" s="22">
        <f t="shared" si="49"/>
        <v>0</v>
      </c>
      <c r="X104" s="1"/>
      <c r="Y104" s="1"/>
      <c r="Z104" s="1"/>
      <c r="AA104" s="1"/>
      <c r="AB104" s="4"/>
      <c r="AC104" s="7"/>
      <c r="AD104" s="199"/>
      <c r="AE104" s="199"/>
      <c r="AF104" s="199"/>
      <c r="AG104" s="199"/>
      <c r="AH104" s="240">
        <f t="shared" si="60"/>
        <v>0</v>
      </c>
      <c r="AI104" s="237" t="e">
        <f t="shared" si="61"/>
        <v>#DIV/0!</v>
      </c>
      <c r="AJ104" s="1"/>
      <c r="AK104" s="1"/>
      <c r="AL104" s="1"/>
      <c r="AM104" s="1"/>
      <c r="AN104" s="1"/>
      <c r="AO104" s="1"/>
      <c r="AP104" s="3"/>
      <c r="AQ104" s="7"/>
      <c r="AR104" s="22">
        <f t="shared" si="63"/>
        <v>0</v>
      </c>
      <c r="AS104" s="270" t="e">
        <f t="shared" si="50"/>
        <v>#DIV/0!</v>
      </c>
      <c r="AT104" s="1"/>
      <c r="AU104" s="1"/>
      <c r="AV104" s="7"/>
      <c r="AW104" s="1"/>
      <c r="AX104" s="1"/>
      <c r="AY104" s="2"/>
      <c r="AZ104" s="3"/>
      <c r="BA104" s="2"/>
      <c r="BB104" s="3"/>
      <c r="BC104" s="4"/>
      <c r="BD104" s="3"/>
      <c r="BE104" s="1"/>
      <c r="BF104" s="1"/>
      <c r="BG104" s="1"/>
      <c r="BH104" s="4"/>
      <c r="BI104" s="3"/>
      <c r="BJ104" s="7"/>
      <c r="BK104" s="1"/>
      <c r="BL104" s="1"/>
      <c r="BM104" s="2"/>
      <c r="BN104" s="3"/>
      <c r="BO104" s="1"/>
      <c r="BP104" s="2"/>
      <c r="BQ104" s="3"/>
      <c r="BR104" s="1"/>
      <c r="BS104" s="2"/>
      <c r="BT104" s="6"/>
      <c r="BU104" s="278"/>
      <c r="BV104" s="272">
        <f t="shared" si="51"/>
        <v>0</v>
      </c>
      <c r="BW104" s="272">
        <f t="shared" si="52"/>
        <v>0</v>
      </c>
      <c r="BX104" s="282" t="e">
        <f t="shared" si="53"/>
        <v>#DIV/0!</v>
      </c>
      <c r="BY104" s="282" t="e">
        <f t="shared" si="54"/>
        <v>#DIV/0!</v>
      </c>
      <c r="BZ104" s="3"/>
      <c r="CA104" s="1"/>
      <c r="CB104" s="1"/>
      <c r="CC104" s="4"/>
      <c r="CD104" s="7"/>
      <c r="CE104" s="7"/>
      <c r="CF104" s="1" t="e">
        <f t="shared" si="55"/>
        <v>#N/A</v>
      </c>
      <c r="CG104" s="1">
        <f t="shared" si="56"/>
        <v>0</v>
      </c>
      <c r="CH104" s="1" t="e">
        <f t="shared" si="62"/>
        <v>#N/A</v>
      </c>
      <c r="CI104" s="1"/>
      <c r="CJ104" s="189" t="e">
        <f t="shared" si="57"/>
        <v>#N/A</v>
      </c>
      <c r="CK104" s="3"/>
      <c r="CL104" s="7"/>
      <c r="CM104" s="1"/>
      <c r="CN104" s="2">
        <v>109</v>
      </c>
      <c r="CO104" s="2">
        <f t="shared" si="64"/>
        <v>0</v>
      </c>
      <c r="CP104" s="2">
        <f t="shared" si="65"/>
        <v>0</v>
      </c>
      <c r="CQ104" s="190" t="e">
        <f t="shared" si="66"/>
        <v>#DIV/0!</v>
      </c>
      <c r="CR104" s="8"/>
      <c r="CS104" s="8"/>
      <c r="CT104" s="8"/>
      <c r="CU104" s="6"/>
      <c r="CV104" s="6"/>
      <c r="CW104" s="6"/>
      <c r="CX104" s="3"/>
      <c r="CY104" s="2"/>
      <c r="CZ104" s="212" t="e">
        <f t="shared" si="41"/>
        <v>#DIV/0!</v>
      </c>
      <c r="DA104" s="212" t="e">
        <f t="shared" si="42"/>
        <v>#DIV/0!</v>
      </c>
      <c r="DB104" s="3"/>
      <c r="DC104" s="2"/>
      <c r="DD104" s="3"/>
      <c r="DE104" s="2"/>
      <c r="DF104" s="8"/>
      <c r="DG104" s="3"/>
      <c r="DH104" s="2"/>
      <c r="DI104" s="8"/>
      <c r="DJ104" s="3"/>
      <c r="DK104" s="1"/>
      <c r="DL104" s="212" t="e">
        <f t="shared" si="58"/>
        <v>#DIV/0!</v>
      </c>
      <c r="DM104" s="212" t="e">
        <f t="shared" si="43"/>
        <v>#DIV/0!</v>
      </c>
      <c r="DN104" s="303"/>
      <c r="DO104" s="212"/>
      <c r="DP104" s="3"/>
      <c r="DQ104" s="2"/>
      <c r="DR104" s="3"/>
      <c r="DS104" s="2"/>
      <c r="DT104" s="155"/>
      <c r="DU104" s="156"/>
      <c r="DV104" s="155"/>
      <c r="DW104" s="157"/>
      <c r="DX104" s="348">
        <f t="shared" si="59"/>
        <v>0</v>
      </c>
      <c r="DY104" s="349" t="e">
        <f t="shared" si="44"/>
        <v>#DIV/0!</v>
      </c>
      <c r="DZ104" s="240" t="e">
        <f t="shared" si="45"/>
        <v>#DIV/0!</v>
      </c>
      <c r="EA104" s="1"/>
      <c r="EB104" s="19" t="e">
        <f t="shared" si="46"/>
        <v>#DIV/0!</v>
      </c>
      <c r="EC104" s="350" t="e">
        <f t="shared" si="47"/>
        <v>#DIV/0!</v>
      </c>
      <c r="ED104" s="4"/>
      <c r="EE104" s="117"/>
    </row>
    <row r="105" spans="1:135" s="121" customFormat="1" ht="20.100000000000001" hidden="1" customHeight="1">
      <c r="A105" s="162">
        <v>42271</v>
      </c>
      <c r="B105" s="229">
        <v>0.89583333333333404</v>
      </c>
      <c r="C105" s="15">
        <v>4</v>
      </c>
      <c r="D105" s="9" t="s">
        <v>130</v>
      </c>
      <c r="E105" s="9" t="s">
        <v>137</v>
      </c>
      <c r="F105" s="9" t="s">
        <v>139</v>
      </c>
      <c r="G105" s="12" t="s">
        <v>261</v>
      </c>
      <c r="H105" s="11" t="s">
        <v>172</v>
      </c>
      <c r="I105" s="9">
        <v>17</v>
      </c>
      <c r="J105" s="9" t="s">
        <v>268</v>
      </c>
      <c r="K105" s="20">
        <v>14</v>
      </c>
      <c r="L105" s="9"/>
      <c r="M105" s="9">
        <v>80</v>
      </c>
      <c r="N105" s="9">
        <v>2700</v>
      </c>
      <c r="O105" s="298"/>
      <c r="P105" s="9">
        <v>1500</v>
      </c>
      <c r="Q105" s="24">
        <f t="shared" si="39"/>
        <v>1290</v>
      </c>
      <c r="R105" s="119">
        <f t="shared" si="48"/>
        <v>3.7500300000000002</v>
      </c>
      <c r="S105" s="18">
        <f t="shared" si="40"/>
        <v>3.5526599999999999</v>
      </c>
      <c r="T105" s="11">
        <v>982</v>
      </c>
      <c r="U105" s="9">
        <v>1003</v>
      </c>
      <c r="V105" s="9">
        <v>0.97599999999999998</v>
      </c>
      <c r="W105" s="24">
        <f t="shared" si="49"/>
        <v>1464</v>
      </c>
      <c r="X105" s="9">
        <v>10.5</v>
      </c>
      <c r="Y105" s="9">
        <v>297</v>
      </c>
      <c r="Z105" s="9">
        <v>25</v>
      </c>
      <c r="AA105" s="9">
        <v>25</v>
      </c>
      <c r="AB105" s="12">
        <v>6</v>
      </c>
      <c r="AC105" s="15">
        <v>4</v>
      </c>
      <c r="AD105" s="200">
        <v>-25</v>
      </c>
      <c r="AE105" s="200">
        <v>-25</v>
      </c>
      <c r="AF105" s="200">
        <v>-25</v>
      </c>
      <c r="AG105" s="200"/>
      <c r="AH105" s="241">
        <f t="shared" si="60"/>
        <v>-75</v>
      </c>
      <c r="AI105" s="239">
        <f t="shared" si="61"/>
        <v>1</v>
      </c>
      <c r="AJ105" s="9">
        <v>100</v>
      </c>
      <c r="AK105" s="9">
        <v>100</v>
      </c>
      <c r="AL105" s="9">
        <v>100</v>
      </c>
      <c r="AM105" s="9">
        <v>100</v>
      </c>
      <c r="AN105" s="9">
        <v>3</v>
      </c>
      <c r="AO105" s="9">
        <v>20</v>
      </c>
      <c r="AP105" s="11">
        <v>1590</v>
      </c>
      <c r="AQ105" s="15">
        <v>1590</v>
      </c>
      <c r="AR105" s="24">
        <f t="shared" si="63"/>
        <v>0</v>
      </c>
      <c r="AS105" s="271">
        <f t="shared" si="50"/>
        <v>0</v>
      </c>
      <c r="AT105" s="9">
        <v>68</v>
      </c>
      <c r="AU105" s="9">
        <v>85</v>
      </c>
      <c r="AV105" s="15">
        <v>4.3</v>
      </c>
      <c r="AW105" s="9">
        <v>422</v>
      </c>
      <c r="AX105" s="9">
        <v>524</v>
      </c>
      <c r="AY105" s="10">
        <v>30</v>
      </c>
      <c r="AZ105" s="11">
        <v>307</v>
      </c>
      <c r="BA105" s="10">
        <v>64</v>
      </c>
      <c r="BB105" s="11"/>
      <c r="BC105" s="12"/>
      <c r="BD105" s="11">
        <v>4385</v>
      </c>
      <c r="BE105" s="9">
        <v>35</v>
      </c>
      <c r="BF105" s="9">
        <v>30</v>
      </c>
      <c r="BG105" s="9">
        <v>1</v>
      </c>
      <c r="BH105" s="12">
        <v>97</v>
      </c>
      <c r="BI105" s="11">
        <v>450</v>
      </c>
      <c r="BJ105" s="15">
        <v>100</v>
      </c>
      <c r="BK105" s="9">
        <v>1638</v>
      </c>
      <c r="BL105" s="9">
        <v>147</v>
      </c>
      <c r="BM105" s="10">
        <v>96.5</v>
      </c>
      <c r="BN105" s="11">
        <v>420</v>
      </c>
      <c r="BO105" s="9">
        <v>1579</v>
      </c>
      <c r="BP105" s="10">
        <v>199</v>
      </c>
      <c r="BQ105" s="11">
        <v>411</v>
      </c>
      <c r="BR105" s="9">
        <v>1543</v>
      </c>
      <c r="BS105" s="10">
        <v>170</v>
      </c>
      <c r="BT105" s="14">
        <v>1500</v>
      </c>
      <c r="BU105" s="279">
        <v>377</v>
      </c>
      <c r="BV105" s="273">
        <f t="shared" si="51"/>
        <v>0.83099999999999996</v>
      </c>
      <c r="BW105" s="273">
        <f t="shared" si="52"/>
        <v>0.57692307692307687</v>
      </c>
      <c r="BX105" s="283">
        <f t="shared" si="53"/>
        <v>0.59023110965415504</v>
      </c>
      <c r="BY105" s="283">
        <f t="shared" si="54"/>
        <v>0.40976889034584496</v>
      </c>
      <c r="BZ105" s="11">
        <v>3.6</v>
      </c>
      <c r="CA105" s="9">
        <v>2.6</v>
      </c>
      <c r="CB105" s="9">
        <v>30</v>
      </c>
      <c r="CC105" s="12">
        <v>1.8</v>
      </c>
      <c r="CD105" s="15" t="s">
        <v>163</v>
      </c>
      <c r="CE105" s="15">
        <v>38</v>
      </c>
      <c r="CF105" s="9">
        <f t="shared" si="55"/>
        <v>15.6</v>
      </c>
      <c r="CG105" s="9">
        <f t="shared" si="56"/>
        <v>5070</v>
      </c>
      <c r="CH105" s="9">
        <f t="shared" si="62"/>
        <v>4.992</v>
      </c>
      <c r="CI105" s="9">
        <v>32</v>
      </c>
      <c r="CJ105" s="296">
        <f t="shared" si="57"/>
        <v>0.98461538461538456</v>
      </c>
      <c r="CK105" s="11" t="s">
        <v>165</v>
      </c>
      <c r="CL105" s="15">
        <v>38</v>
      </c>
      <c r="CM105" s="9">
        <v>49</v>
      </c>
      <c r="CN105" s="10">
        <v>109</v>
      </c>
      <c r="CO105" s="10">
        <f t="shared" si="64"/>
        <v>5070</v>
      </c>
      <c r="CP105" s="10">
        <f t="shared" si="65"/>
        <v>53.41</v>
      </c>
      <c r="CQ105" s="191">
        <f t="shared" si="66"/>
        <v>10.534516765285995</v>
      </c>
      <c r="CR105" s="16">
        <v>40</v>
      </c>
      <c r="CS105" s="16">
        <v>4</v>
      </c>
      <c r="CT105" s="16">
        <v>400</v>
      </c>
      <c r="CU105" s="14">
        <v>13</v>
      </c>
      <c r="CV105" s="14">
        <v>49</v>
      </c>
      <c r="CW105" s="14">
        <v>10</v>
      </c>
      <c r="CX105" s="11" t="s">
        <v>275</v>
      </c>
      <c r="CY105" s="10">
        <v>540</v>
      </c>
      <c r="CZ105" s="213">
        <f t="shared" si="41"/>
        <v>143.99884800921592</v>
      </c>
      <c r="DA105" s="213">
        <f t="shared" si="42"/>
        <v>151.99878400972793</v>
      </c>
      <c r="DB105" s="11"/>
      <c r="DC105" s="10"/>
      <c r="DD105" s="11" t="s">
        <v>168</v>
      </c>
      <c r="DE105" s="10">
        <v>14</v>
      </c>
      <c r="DF105" s="16">
        <v>40</v>
      </c>
      <c r="DG105" s="11" t="s">
        <v>184</v>
      </c>
      <c r="DH105" s="10">
        <v>5.3</v>
      </c>
      <c r="DI105" s="16">
        <v>25</v>
      </c>
      <c r="DJ105" s="11"/>
      <c r="DK105" s="9"/>
      <c r="DL105" s="213">
        <f t="shared" si="58"/>
        <v>0</v>
      </c>
      <c r="DM105" s="213">
        <f t="shared" si="43"/>
        <v>0</v>
      </c>
      <c r="DN105" s="304"/>
      <c r="DO105" s="213"/>
      <c r="DP105" s="11"/>
      <c r="DQ105" s="10"/>
      <c r="DR105" s="11"/>
      <c r="DS105" s="10"/>
      <c r="DT105" s="158"/>
      <c r="DU105" s="159"/>
      <c r="DV105" s="158"/>
      <c r="DW105" s="160"/>
      <c r="DX105" s="351">
        <f t="shared" si="59"/>
        <v>369</v>
      </c>
      <c r="DY105" s="352">
        <f t="shared" si="44"/>
        <v>98.399212806297541</v>
      </c>
      <c r="DZ105" s="241">
        <f t="shared" si="45"/>
        <v>103.86583573998075</v>
      </c>
      <c r="EA105" s="9">
        <v>3.93</v>
      </c>
      <c r="EB105" s="20">
        <f t="shared" si="46"/>
        <v>1.0479916160670715</v>
      </c>
      <c r="EC105" s="353">
        <f t="shared" si="47"/>
        <v>1.1062133725152421</v>
      </c>
      <c r="ED105" s="12">
        <v>370</v>
      </c>
      <c r="EE105" s="120"/>
    </row>
    <row r="106" spans="1:135" s="121" customFormat="1" ht="20.100000000000001" hidden="1" customHeight="1">
      <c r="A106" s="162">
        <v>42271</v>
      </c>
      <c r="B106" s="229"/>
      <c r="C106" s="15"/>
      <c r="D106" s="9"/>
      <c r="E106" s="9"/>
      <c r="F106" s="9"/>
      <c r="G106" s="12"/>
      <c r="H106" s="11"/>
      <c r="I106" s="9"/>
      <c r="J106" s="9"/>
      <c r="K106" s="20"/>
      <c r="L106" s="9"/>
      <c r="M106" s="9"/>
      <c r="N106" s="9"/>
      <c r="O106" s="298"/>
      <c r="P106" s="9"/>
      <c r="Q106" s="24">
        <f t="shared" si="39"/>
        <v>0</v>
      </c>
      <c r="R106" s="119">
        <f t="shared" si="48"/>
        <v>0</v>
      </c>
      <c r="S106" s="18">
        <f t="shared" si="40"/>
        <v>0</v>
      </c>
      <c r="T106" s="11"/>
      <c r="U106" s="9"/>
      <c r="V106" s="9"/>
      <c r="W106" s="24">
        <f t="shared" si="49"/>
        <v>0</v>
      </c>
      <c r="X106" s="9"/>
      <c r="Y106" s="9"/>
      <c r="Z106" s="9"/>
      <c r="AA106" s="9"/>
      <c r="AB106" s="12"/>
      <c r="AC106" s="15"/>
      <c r="AD106" s="200"/>
      <c r="AE106" s="200"/>
      <c r="AF106" s="200"/>
      <c r="AG106" s="200"/>
      <c r="AH106" s="241">
        <f t="shared" si="60"/>
        <v>0</v>
      </c>
      <c r="AI106" s="239" t="e">
        <f t="shared" si="61"/>
        <v>#DIV/0!</v>
      </c>
      <c r="AJ106" s="9"/>
      <c r="AK106" s="9"/>
      <c r="AL106" s="9"/>
      <c r="AM106" s="9"/>
      <c r="AN106" s="9"/>
      <c r="AO106" s="9"/>
      <c r="AP106" s="11"/>
      <c r="AQ106" s="15"/>
      <c r="AR106" s="24">
        <f t="shared" si="63"/>
        <v>0</v>
      </c>
      <c r="AS106" s="271" t="e">
        <f t="shared" si="50"/>
        <v>#DIV/0!</v>
      </c>
      <c r="AT106" s="9"/>
      <c r="AU106" s="9"/>
      <c r="AV106" s="15"/>
      <c r="AW106" s="9"/>
      <c r="AX106" s="9"/>
      <c r="AY106" s="10"/>
      <c r="AZ106" s="11"/>
      <c r="BA106" s="10"/>
      <c r="BB106" s="11"/>
      <c r="BC106" s="12"/>
      <c r="BD106" s="11"/>
      <c r="BE106" s="9"/>
      <c r="BF106" s="9"/>
      <c r="BG106" s="9"/>
      <c r="BH106" s="12"/>
      <c r="BI106" s="11"/>
      <c r="BJ106" s="15"/>
      <c r="BK106" s="9"/>
      <c r="BL106" s="9"/>
      <c r="BM106" s="10"/>
      <c r="BN106" s="11"/>
      <c r="BO106" s="9"/>
      <c r="BP106" s="10"/>
      <c r="BQ106" s="11"/>
      <c r="BR106" s="9"/>
      <c r="BS106" s="10"/>
      <c r="BT106" s="14"/>
      <c r="BU106" s="279"/>
      <c r="BV106" s="273">
        <f t="shared" si="51"/>
        <v>0</v>
      </c>
      <c r="BW106" s="273">
        <f t="shared" si="52"/>
        <v>0</v>
      </c>
      <c r="BX106" s="283" t="e">
        <f t="shared" si="53"/>
        <v>#DIV/0!</v>
      </c>
      <c r="BY106" s="283" t="e">
        <f t="shared" si="54"/>
        <v>#DIV/0!</v>
      </c>
      <c r="BZ106" s="11"/>
      <c r="CA106" s="9"/>
      <c r="CB106" s="9"/>
      <c r="CC106" s="12"/>
      <c r="CD106" s="15"/>
      <c r="CE106" s="15"/>
      <c r="CF106" s="9" t="e">
        <f t="shared" si="55"/>
        <v>#N/A</v>
      </c>
      <c r="CG106" s="9">
        <f t="shared" si="56"/>
        <v>0</v>
      </c>
      <c r="CH106" s="9" t="e">
        <f t="shared" si="62"/>
        <v>#N/A</v>
      </c>
      <c r="CI106" s="9"/>
      <c r="CJ106" s="296" t="e">
        <f t="shared" si="57"/>
        <v>#N/A</v>
      </c>
      <c r="CK106" s="11"/>
      <c r="CL106" s="15"/>
      <c r="CM106" s="9"/>
      <c r="CN106" s="10">
        <v>109</v>
      </c>
      <c r="CO106" s="10">
        <f t="shared" si="64"/>
        <v>0</v>
      </c>
      <c r="CP106" s="10">
        <f t="shared" si="65"/>
        <v>0</v>
      </c>
      <c r="CQ106" s="191" t="e">
        <f t="shared" si="66"/>
        <v>#DIV/0!</v>
      </c>
      <c r="CR106" s="16"/>
      <c r="CS106" s="16"/>
      <c r="CT106" s="16"/>
      <c r="CU106" s="14"/>
      <c r="CV106" s="14"/>
      <c r="CW106" s="14"/>
      <c r="CX106" s="11"/>
      <c r="CY106" s="10"/>
      <c r="CZ106" s="213" t="e">
        <f t="shared" si="41"/>
        <v>#DIV/0!</v>
      </c>
      <c r="DA106" s="213" t="e">
        <f t="shared" si="42"/>
        <v>#DIV/0!</v>
      </c>
      <c r="DB106" s="11"/>
      <c r="DC106" s="10"/>
      <c r="DD106" s="11"/>
      <c r="DE106" s="10"/>
      <c r="DF106" s="16"/>
      <c r="DG106" s="11"/>
      <c r="DH106" s="10"/>
      <c r="DI106" s="16"/>
      <c r="DJ106" s="11"/>
      <c r="DK106" s="9"/>
      <c r="DL106" s="213" t="e">
        <f t="shared" si="58"/>
        <v>#DIV/0!</v>
      </c>
      <c r="DM106" s="213" t="e">
        <f t="shared" si="43"/>
        <v>#DIV/0!</v>
      </c>
      <c r="DN106" s="304"/>
      <c r="DO106" s="213"/>
      <c r="DP106" s="11"/>
      <c r="DQ106" s="10"/>
      <c r="DR106" s="11"/>
      <c r="DS106" s="10"/>
      <c r="DT106" s="158"/>
      <c r="DU106" s="159"/>
      <c r="DV106" s="158"/>
      <c r="DW106" s="160"/>
      <c r="DX106" s="351">
        <f t="shared" si="59"/>
        <v>0</v>
      </c>
      <c r="DY106" s="352" t="e">
        <f t="shared" si="44"/>
        <v>#DIV/0!</v>
      </c>
      <c r="DZ106" s="241" t="e">
        <f t="shared" si="45"/>
        <v>#DIV/0!</v>
      </c>
      <c r="EA106" s="9"/>
      <c r="EB106" s="20" t="e">
        <f t="shared" si="46"/>
        <v>#DIV/0!</v>
      </c>
      <c r="EC106" s="353" t="e">
        <f t="shared" si="47"/>
        <v>#DIV/0!</v>
      </c>
      <c r="ED106" s="12"/>
      <c r="EE106" s="120"/>
    </row>
    <row r="107" spans="1:135" s="118" customFormat="1" ht="20.100000000000001" hidden="1" customHeight="1">
      <c r="A107" s="161">
        <v>42272</v>
      </c>
      <c r="B107" s="228"/>
      <c r="C107" s="7">
        <v>2</v>
      </c>
      <c r="D107" s="1" t="s">
        <v>132</v>
      </c>
      <c r="E107" s="1" t="s">
        <v>134</v>
      </c>
      <c r="F107" s="1" t="s">
        <v>140</v>
      </c>
      <c r="G107" s="4"/>
      <c r="H107" s="3" t="s">
        <v>172</v>
      </c>
      <c r="I107" s="1">
        <v>17</v>
      </c>
      <c r="J107" s="1" t="s">
        <v>219</v>
      </c>
      <c r="K107" s="19">
        <v>14.3</v>
      </c>
      <c r="L107" s="1"/>
      <c r="M107" s="1">
        <v>80</v>
      </c>
      <c r="N107" s="1">
        <v>2700</v>
      </c>
      <c r="O107" s="297"/>
      <c r="P107" s="1">
        <v>1700</v>
      </c>
      <c r="Q107" s="22">
        <f t="shared" si="39"/>
        <v>1456.9</v>
      </c>
      <c r="R107" s="116">
        <f t="shared" si="48"/>
        <v>4.2352083000000009</v>
      </c>
      <c r="S107" s="17">
        <f t="shared" si="40"/>
        <v>4.0123026000000008</v>
      </c>
      <c r="T107" s="3">
        <v>1104</v>
      </c>
      <c r="U107" s="1">
        <v>1003</v>
      </c>
      <c r="V107" s="1">
        <v>0.97599999999999998</v>
      </c>
      <c r="W107" s="22">
        <f t="shared" si="49"/>
        <v>1659.2</v>
      </c>
      <c r="X107" s="1">
        <v>10.3</v>
      </c>
      <c r="Y107" s="1">
        <v>382</v>
      </c>
      <c r="Z107" s="1">
        <v>25</v>
      </c>
      <c r="AA107" s="1">
        <v>25</v>
      </c>
      <c r="AB107" s="4">
        <v>6.4</v>
      </c>
      <c r="AC107" s="7">
        <v>4</v>
      </c>
      <c r="AD107" s="199">
        <v>-25</v>
      </c>
      <c r="AE107" s="199">
        <v>-26</v>
      </c>
      <c r="AF107" s="199">
        <v>-25</v>
      </c>
      <c r="AG107" s="199"/>
      <c r="AH107" s="240">
        <f t="shared" si="60"/>
        <v>-76</v>
      </c>
      <c r="AI107" s="237">
        <f t="shared" si="61"/>
        <v>1</v>
      </c>
      <c r="AJ107" s="1">
        <v>100</v>
      </c>
      <c r="AK107" s="1">
        <v>100</v>
      </c>
      <c r="AL107" s="1">
        <v>100</v>
      </c>
      <c r="AM107" s="1">
        <v>100</v>
      </c>
      <c r="AN107" s="1">
        <v>2</v>
      </c>
      <c r="AO107" s="1">
        <v>20</v>
      </c>
      <c r="AP107" s="3">
        <v>1770</v>
      </c>
      <c r="AQ107" s="7">
        <v>1770</v>
      </c>
      <c r="AR107" s="22">
        <f t="shared" si="63"/>
        <v>0</v>
      </c>
      <c r="AS107" s="270">
        <f t="shared" si="50"/>
        <v>0</v>
      </c>
      <c r="AT107" s="1">
        <v>74</v>
      </c>
      <c r="AU107" s="1">
        <v>85</v>
      </c>
      <c r="AV107" s="7">
        <v>4.4000000000000004</v>
      </c>
      <c r="AW107" s="1">
        <v>620</v>
      </c>
      <c r="AX107" s="1">
        <v>1100</v>
      </c>
      <c r="AY107" s="2">
        <v>40</v>
      </c>
      <c r="AZ107" s="3">
        <v>355</v>
      </c>
      <c r="BA107" s="2">
        <v>56</v>
      </c>
      <c r="BB107" s="3"/>
      <c r="BC107" s="4"/>
      <c r="BD107" s="3">
        <v>4700</v>
      </c>
      <c r="BE107" s="1">
        <v>33</v>
      </c>
      <c r="BF107" s="1">
        <v>27</v>
      </c>
      <c r="BG107" s="1">
        <v>1</v>
      </c>
      <c r="BH107" s="4">
        <v>97</v>
      </c>
      <c r="BI107" s="3">
        <v>580</v>
      </c>
      <c r="BJ107" s="7">
        <v>120</v>
      </c>
      <c r="BK107" s="1">
        <v>1630</v>
      </c>
      <c r="BL107" s="1">
        <v>155</v>
      </c>
      <c r="BM107" s="2">
        <v>89.7</v>
      </c>
      <c r="BN107" s="3">
        <v>470</v>
      </c>
      <c r="BO107" s="1">
        <v>1673</v>
      </c>
      <c r="BP107" s="2">
        <v>236</v>
      </c>
      <c r="BQ107" s="3">
        <v>460</v>
      </c>
      <c r="BR107" s="1">
        <v>1634</v>
      </c>
      <c r="BS107" s="2">
        <v>202</v>
      </c>
      <c r="BT107" s="6">
        <v>1500</v>
      </c>
      <c r="BU107" s="278">
        <v>533</v>
      </c>
      <c r="BV107" s="272">
        <f t="shared" si="51"/>
        <v>0.93</v>
      </c>
      <c r="BW107" s="272">
        <f t="shared" si="52"/>
        <v>0.74358974358974361</v>
      </c>
      <c r="BX107" s="282">
        <f t="shared" si="53"/>
        <v>0.55569174199479088</v>
      </c>
      <c r="BY107" s="282">
        <f t="shared" si="54"/>
        <v>0.44430825800520912</v>
      </c>
      <c r="BZ107" s="3">
        <v>3</v>
      </c>
      <c r="CA107" s="1">
        <v>2.6</v>
      </c>
      <c r="CB107" s="1">
        <v>28</v>
      </c>
      <c r="CC107" s="4">
        <v>1.8</v>
      </c>
      <c r="CD107" s="7" t="s">
        <v>163</v>
      </c>
      <c r="CE107" s="7">
        <v>44</v>
      </c>
      <c r="CF107" s="1">
        <f t="shared" si="55"/>
        <v>15.6</v>
      </c>
      <c r="CG107" s="1">
        <f t="shared" si="56"/>
        <v>5746</v>
      </c>
      <c r="CH107" s="1">
        <f t="shared" si="62"/>
        <v>5.6160000000000005</v>
      </c>
      <c r="CI107" s="1">
        <v>36</v>
      </c>
      <c r="CJ107" s="189">
        <f t="shared" si="57"/>
        <v>0.9773755656108597</v>
      </c>
      <c r="CK107" s="3" t="s">
        <v>165</v>
      </c>
      <c r="CL107" s="7">
        <v>40</v>
      </c>
      <c r="CM107" s="1">
        <v>47</v>
      </c>
      <c r="CN107" s="2">
        <v>109</v>
      </c>
      <c r="CO107" s="2">
        <f t="shared" si="64"/>
        <v>5746</v>
      </c>
      <c r="CP107" s="2">
        <f t="shared" si="65"/>
        <v>51.23</v>
      </c>
      <c r="CQ107" s="190">
        <f t="shared" si="66"/>
        <v>8.9157674904281237</v>
      </c>
      <c r="CR107" s="8">
        <v>45</v>
      </c>
      <c r="CS107" s="8">
        <v>4</v>
      </c>
      <c r="CT107" s="8">
        <v>400</v>
      </c>
      <c r="CU107" s="6">
        <v>12</v>
      </c>
      <c r="CV107" s="6">
        <v>47</v>
      </c>
      <c r="CW107" s="6"/>
      <c r="CX107" s="3" t="s">
        <v>275</v>
      </c>
      <c r="CY107" s="2"/>
      <c r="CZ107" s="212">
        <f t="shared" si="41"/>
        <v>0</v>
      </c>
      <c r="DA107" s="212">
        <f t="shared" si="42"/>
        <v>0</v>
      </c>
      <c r="DB107" s="3"/>
      <c r="DC107" s="2"/>
      <c r="DD107" s="3" t="s">
        <v>168</v>
      </c>
      <c r="DE107" s="2"/>
      <c r="DF107" s="8"/>
      <c r="DG107" s="3" t="s">
        <v>184</v>
      </c>
      <c r="DH107" s="2"/>
      <c r="DI107" s="8"/>
      <c r="DJ107" s="3"/>
      <c r="DK107" s="1"/>
      <c r="DL107" s="212">
        <f t="shared" si="58"/>
        <v>0</v>
      </c>
      <c r="DM107" s="212">
        <f t="shared" si="43"/>
        <v>0</v>
      </c>
      <c r="DN107" s="303"/>
      <c r="DO107" s="212"/>
      <c r="DP107" s="3"/>
      <c r="DQ107" s="2"/>
      <c r="DR107" s="3"/>
      <c r="DS107" s="2"/>
      <c r="DT107" s="155"/>
      <c r="DU107" s="156"/>
      <c r="DV107" s="155"/>
      <c r="DW107" s="157"/>
      <c r="DX107" s="348">
        <f t="shared" si="59"/>
        <v>438</v>
      </c>
      <c r="DY107" s="349">
        <f t="shared" si="44"/>
        <v>103.41876218933551</v>
      </c>
      <c r="DZ107" s="240">
        <f t="shared" si="45"/>
        <v>109.16424897763193</v>
      </c>
      <c r="EA107" s="1">
        <v>4.5</v>
      </c>
      <c r="EB107" s="19">
        <f t="shared" si="46"/>
        <v>1.0625215293424881</v>
      </c>
      <c r="EC107" s="350">
        <f t="shared" si="47"/>
        <v>1.1215505031948485</v>
      </c>
      <c r="ED107" s="4">
        <v>376</v>
      </c>
      <c r="EE107" s="117"/>
    </row>
    <row r="108" spans="1:135" s="118" customFormat="1" ht="20.100000000000001" hidden="1" customHeight="1">
      <c r="A108" s="161">
        <v>42272</v>
      </c>
      <c r="B108" s="228"/>
      <c r="C108" s="7"/>
      <c r="D108" s="1"/>
      <c r="E108" s="1"/>
      <c r="F108" s="1"/>
      <c r="G108" s="4"/>
      <c r="H108" s="3"/>
      <c r="I108" s="1"/>
      <c r="J108" s="1"/>
      <c r="K108" s="19"/>
      <c r="L108" s="1"/>
      <c r="M108" s="1"/>
      <c r="N108" s="1"/>
      <c r="O108" s="297"/>
      <c r="P108" s="1"/>
      <c r="Q108" s="22">
        <f t="shared" si="39"/>
        <v>0</v>
      </c>
      <c r="R108" s="116">
        <f t="shared" si="48"/>
        <v>0</v>
      </c>
      <c r="S108" s="17">
        <f t="shared" si="40"/>
        <v>0</v>
      </c>
      <c r="T108" s="3"/>
      <c r="U108" s="1"/>
      <c r="V108" s="1"/>
      <c r="W108" s="22">
        <f t="shared" si="49"/>
        <v>0</v>
      </c>
      <c r="X108" s="1"/>
      <c r="Y108" s="1"/>
      <c r="Z108" s="1"/>
      <c r="AA108" s="1"/>
      <c r="AB108" s="4"/>
      <c r="AC108" s="7"/>
      <c r="AD108" s="199"/>
      <c r="AE108" s="199"/>
      <c r="AF108" s="199"/>
      <c r="AG108" s="199"/>
      <c r="AH108" s="240">
        <f t="shared" si="60"/>
        <v>0</v>
      </c>
      <c r="AI108" s="237" t="e">
        <f t="shared" si="61"/>
        <v>#DIV/0!</v>
      </c>
      <c r="AJ108" s="1"/>
      <c r="AK108" s="1"/>
      <c r="AL108" s="1"/>
      <c r="AM108" s="1"/>
      <c r="AN108" s="1"/>
      <c r="AO108" s="1"/>
      <c r="AP108" s="3"/>
      <c r="AQ108" s="7"/>
      <c r="AR108" s="22">
        <f t="shared" si="63"/>
        <v>0</v>
      </c>
      <c r="AS108" s="270" t="e">
        <f t="shared" si="50"/>
        <v>#DIV/0!</v>
      </c>
      <c r="AT108" s="1"/>
      <c r="AU108" s="1"/>
      <c r="AV108" s="7"/>
      <c r="AW108" s="1"/>
      <c r="AX108" s="1"/>
      <c r="AY108" s="2"/>
      <c r="AZ108" s="3"/>
      <c r="BA108" s="2"/>
      <c r="BB108" s="3"/>
      <c r="BC108" s="4"/>
      <c r="BD108" s="3"/>
      <c r="BE108" s="1"/>
      <c r="BF108" s="1"/>
      <c r="BG108" s="1"/>
      <c r="BH108" s="4"/>
      <c r="BI108" s="3"/>
      <c r="BJ108" s="7"/>
      <c r="BK108" s="1"/>
      <c r="BL108" s="1"/>
      <c r="BM108" s="2"/>
      <c r="BN108" s="3"/>
      <c r="BO108" s="1"/>
      <c r="BP108" s="2"/>
      <c r="BQ108" s="3"/>
      <c r="BR108" s="1"/>
      <c r="BS108" s="2"/>
      <c r="BT108" s="6"/>
      <c r="BU108" s="278"/>
      <c r="BV108" s="272">
        <f t="shared" si="51"/>
        <v>0</v>
      </c>
      <c r="BW108" s="272">
        <f t="shared" si="52"/>
        <v>0</v>
      </c>
      <c r="BX108" s="282" t="e">
        <f t="shared" si="53"/>
        <v>#DIV/0!</v>
      </c>
      <c r="BY108" s="282" t="e">
        <f t="shared" si="54"/>
        <v>#DIV/0!</v>
      </c>
      <c r="BZ108" s="3"/>
      <c r="CA108" s="1"/>
      <c r="CB108" s="1"/>
      <c r="CC108" s="4"/>
      <c r="CD108" s="7"/>
      <c r="CE108" s="7"/>
      <c r="CF108" s="1" t="e">
        <f t="shared" si="55"/>
        <v>#N/A</v>
      </c>
      <c r="CG108" s="1">
        <f t="shared" si="56"/>
        <v>0</v>
      </c>
      <c r="CH108" s="1" t="e">
        <f t="shared" si="62"/>
        <v>#N/A</v>
      </c>
      <c r="CI108" s="1"/>
      <c r="CJ108" s="189" t="e">
        <f t="shared" si="57"/>
        <v>#N/A</v>
      </c>
      <c r="CK108" s="3"/>
      <c r="CL108" s="7"/>
      <c r="CM108" s="1"/>
      <c r="CN108" s="2">
        <v>109</v>
      </c>
      <c r="CO108" s="2">
        <f t="shared" si="64"/>
        <v>0</v>
      </c>
      <c r="CP108" s="2">
        <f t="shared" si="65"/>
        <v>0</v>
      </c>
      <c r="CQ108" s="190" t="e">
        <f t="shared" si="66"/>
        <v>#DIV/0!</v>
      </c>
      <c r="CR108" s="8"/>
      <c r="CS108" s="8"/>
      <c r="CT108" s="8"/>
      <c r="CU108" s="6"/>
      <c r="CV108" s="6"/>
      <c r="CW108" s="6"/>
      <c r="CX108" s="3"/>
      <c r="CY108" s="2"/>
      <c r="CZ108" s="212" t="e">
        <f t="shared" si="41"/>
        <v>#DIV/0!</v>
      </c>
      <c r="DA108" s="212" t="e">
        <f t="shared" si="42"/>
        <v>#DIV/0!</v>
      </c>
      <c r="DB108" s="3"/>
      <c r="DC108" s="2"/>
      <c r="DD108" s="3"/>
      <c r="DE108" s="2"/>
      <c r="DF108" s="8"/>
      <c r="DG108" s="3"/>
      <c r="DH108" s="2"/>
      <c r="DI108" s="8"/>
      <c r="DJ108" s="3"/>
      <c r="DK108" s="1"/>
      <c r="DL108" s="212" t="e">
        <f t="shared" si="58"/>
        <v>#DIV/0!</v>
      </c>
      <c r="DM108" s="212" t="e">
        <f t="shared" si="43"/>
        <v>#DIV/0!</v>
      </c>
      <c r="DN108" s="303"/>
      <c r="DO108" s="212"/>
      <c r="DP108" s="3"/>
      <c r="DQ108" s="2"/>
      <c r="DR108" s="3"/>
      <c r="DS108" s="2"/>
      <c r="DT108" s="155"/>
      <c r="DU108" s="156"/>
      <c r="DV108" s="155"/>
      <c r="DW108" s="157"/>
      <c r="DX108" s="348">
        <f t="shared" si="59"/>
        <v>0</v>
      </c>
      <c r="DY108" s="349" t="e">
        <f t="shared" si="44"/>
        <v>#DIV/0!</v>
      </c>
      <c r="DZ108" s="240" t="e">
        <f t="shared" si="45"/>
        <v>#DIV/0!</v>
      </c>
      <c r="EA108" s="1"/>
      <c r="EB108" s="19" t="e">
        <f t="shared" si="46"/>
        <v>#DIV/0!</v>
      </c>
      <c r="EC108" s="350" t="e">
        <f t="shared" si="47"/>
        <v>#DIV/0!</v>
      </c>
      <c r="ED108" s="4"/>
      <c r="EE108" s="117"/>
    </row>
    <row r="109" spans="1:135" s="121" customFormat="1" ht="20.100000000000001" hidden="1" customHeight="1">
      <c r="A109" s="162">
        <v>42272</v>
      </c>
      <c r="B109" s="229"/>
      <c r="C109" s="15"/>
      <c r="D109" s="9"/>
      <c r="E109" s="9"/>
      <c r="F109" s="9"/>
      <c r="G109" s="12"/>
      <c r="H109" s="11"/>
      <c r="I109" s="9"/>
      <c r="J109" s="9"/>
      <c r="K109" s="20"/>
      <c r="L109" s="9"/>
      <c r="M109" s="9"/>
      <c r="N109" s="9"/>
      <c r="O109" s="298"/>
      <c r="P109" s="9"/>
      <c r="Q109" s="24">
        <f t="shared" si="39"/>
        <v>0</v>
      </c>
      <c r="R109" s="119">
        <f t="shared" si="48"/>
        <v>0</v>
      </c>
      <c r="S109" s="18">
        <f t="shared" si="40"/>
        <v>0</v>
      </c>
      <c r="T109" s="11"/>
      <c r="U109" s="9"/>
      <c r="V109" s="9"/>
      <c r="W109" s="24">
        <f t="shared" si="49"/>
        <v>0</v>
      </c>
      <c r="X109" s="9"/>
      <c r="Y109" s="9"/>
      <c r="Z109" s="9"/>
      <c r="AA109" s="9"/>
      <c r="AB109" s="12"/>
      <c r="AC109" s="15"/>
      <c r="AD109" s="200"/>
      <c r="AE109" s="200"/>
      <c r="AF109" s="200"/>
      <c r="AG109" s="200"/>
      <c r="AH109" s="241">
        <f t="shared" si="60"/>
        <v>0</v>
      </c>
      <c r="AI109" s="239" t="e">
        <f t="shared" si="61"/>
        <v>#DIV/0!</v>
      </c>
      <c r="AJ109" s="9"/>
      <c r="AK109" s="9"/>
      <c r="AL109" s="9"/>
      <c r="AM109" s="9"/>
      <c r="AN109" s="9"/>
      <c r="AO109" s="9"/>
      <c r="AP109" s="11"/>
      <c r="AQ109" s="15"/>
      <c r="AR109" s="24">
        <f t="shared" si="63"/>
        <v>0</v>
      </c>
      <c r="AS109" s="271" t="e">
        <f t="shared" si="50"/>
        <v>#DIV/0!</v>
      </c>
      <c r="AT109" s="9"/>
      <c r="AU109" s="9"/>
      <c r="AV109" s="15"/>
      <c r="AW109" s="9"/>
      <c r="AX109" s="9"/>
      <c r="AY109" s="10"/>
      <c r="AZ109" s="11"/>
      <c r="BA109" s="10"/>
      <c r="BB109" s="11"/>
      <c r="BC109" s="12"/>
      <c r="BD109" s="11"/>
      <c r="BE109" s="9"/>
      <c r="BF109" s="9"/>
      <c r="BG109" s="9"/>
      <c r="BH109" s="12"/>
      <c r="BI109" s="11"/>
      <c r="BJ109" s="15"/>
      <c r="BK109" s="9"/>
      <c r="BL109" s="9"/>
      <c r="BM109" s="10"/>
      <c r="BN109" s="11"/>
      <c r="BO109" s="9"/>
      <c r="BP109" s="10"/>
      <c r="BQ109" s="11"/>
      <c r="BR109" s="9"/>
      <c r="BS109" s="10"/>
      <c r="BT109" s="14"/>
      <c r="BU109" s="279"/>
      <c r="BV109" s="273">
        <f t="shared" si="51"/>
        <v>0</v>
      </c>
      <c r="BW109" s="273">
        <f t="shared" si="52"/>
        <v>0</v>
      </c>
      <c r="BX109" s="283" t="e">
        <f t="shared" si="53"/>
        <v>#DIV/0!</v>
      </c>
      <c r="BY109" s="283" t="e">
        <f t="shared" si="54"/>
        <v>#DIV/0!</v>
      </c>
      <c r="BZ109" s="11"/>
      <c r="CA109" s="9"/>
      <c r="CB109" s="9"/>
      <c r="CC109" s="12"/>
      <c r="CD109" s="15"/>
      <c r="CE109" s="15"/>
      <c r="CF109" s="9" t="e">
        <f t="shared" si="55"/>
        <v>#N/A</v>
      </c>
      <c r="CG109" s="9">
        <f t="shared" si="56"/>
        <v>0</v>
      </c>
      <c r="CH109" s="9" t="e">
        <f t="shared" si="62"/>
        <v>#N/A</v>
      </c>
      <c r="CI109" s="9"/>
      <c r="CJ109" s="296" t="e">
        <f t="shared" si="57"/>
        <v>#N/A</v>
      </c>
      <c r="CK109" s="11"/>
      <c r="CL109" s="15"/>
      <c r="CM109" s="9"/>
      <c r="CN109" s="10">
        <v>109</v>
      </c>
      <c r="CO109" s="10">
        <f t="shared" si="64"/>
        <v>0</v>
      </c>
      <c r="CP109" s="10">
        <f t="shared" si="65"/>
        <v>0</v>
      </c>
      <c r="CQ109" s="191" t="e">
        <f t="shared" si="66"/>
        <v>#DIV/0!</v>
      </c>
      <c r="CR109" s="16"/>
      <c r="CS109" s="16"/>
      <c r="CT109" s="16"/>
      <c r="CU109" s="14"/>
      <c r="CV109" s="14"/>
      <c r="CW109" s="14"/>
      <c r="CX109" s="11"/>
      <c r="CY109" s="10"/>
      <c r="CZ109" s="213" t="e">
        <f t="shared" si="41"/>
        <v>#DIV/0!</v>
      </c>
      <c r="DA109" s="213" t="e">
        <f t="shared" si="42"/>
        <v>#DIV/0!</v>
      </c>
      <c r="DB109" s="11"/>
      <c r="DC109" s="10"/>
      <c r="DD109" s="11"/>
      <c r="DE109" s="10"/>
      <c r="DF109" s="16"/>
      <c r="DG109" s="11"/>
      <c r="DH109" s="10"/>
      <c r="DI109" s="16"/>
      <c r="DJ109" s="11"/>
      <c r="DK109" s="9"/>
      <c r="DL109" s="213" t="e">
        <f t="shared" si="58"/>
        <v>#DIV/0!</v>
      </c>
      <c r="DM109" s="213" t="e">
        <f t="shared" si="43"/>
        <v>#DIV/0!</v>
      </c>
      <c r="DN109" s="304"/>
      <c r="DO109" s="213"/>
      <c r="DP109" s="11"/>
      <c r="DQ109" s="10"/>
      <c r="DR109" s="11"/>
      <c r="DS109" s="10"/>
      <c r="DT109" s="158"/>
      <c r="DU109" s="159"/>
      <c r="DV109" s="158"/>
      <c r="DW109" s="160"/>
      <c r="DX109" s="351">
        <f t="shared" si="59"/>
        <v>0</v>
      </c>
      <c r="DY109" s="352" t="e">
        <f t="shared" si="44"/>
        <v>#DIV/0!</v>
      </c>
      <c r="DZ109" s="241" t="e">
        <f t="shared" si="45"/>
        <v>#DIV/0!</v>
      </c>
      <c r="EA109" s="9"/>
      <c r="EB109" s="20" t="e">
        <f t="shared" si="46"/>
        <v>#DIV/0!</v>
      </c>
      <c r="EC109" s="353" t="e">
        <f t="shared" si="47"/>
        <v>#DIV/0!</v>
      </c>
      <c r="ED109" s="12"/>
      <c r="EE109" s="120"/>
    </row>
    <row r="110" spans="1:135" s="121" customFormat="1" ht="20.100000000000001" hidden="1" customHeight="1">
      <c r="A110" s="162">
        <v>42272</v>
      </c>
      <c r="B110" s="229"/>
      <c r="C110" s="15"/>
      <c r="D110" s="9"/>
      <c r="E110" s="9"/>
      <c r="F110" s="9"/>
      <c r="G110" s="12"/>
      <c r="H110" s="11"/>
      <c r="I110" s="9"/>
      <c r="J110" s="9"/>
      <c r="K110" s="20"/>
      <c r="L110" s="9"/>
      <c r="M110" s="9"/>
      <c r="N110" s="9"/>
      <c r="O110" s="298"/>
      <c r="P110" s="9"/>
      <c r="Q110" s="24">
        <f t="shared" si="39"/>
        <v>0</v>
      </c>
      <c r="R110" s="119">
        <f t="shared" si="48"/>
        <v>0</v>
      </c>
      <c r="S110" s="18">
        <f t="shared" si="40"/>
        <v>0</v>
      </c>
      <c r="T110" s="11"/>
      <c r="U110" s="9"/>
      <c r="V110" s="9"/>
      <c r="W110" s="24">
        <f t="shared" si="49"/>
        <v>0</v>
      </c>
      <c r="X110" s="9"/>
      <c r="Y110" s="9"/>
      <c r="Z110" s="9"/>
      <c r="AA110" s="9"/>
      <c r="AB110" s="12"/>
      <c r="AC110" s="15"/>
      <c r="AD110" s="200"/>
      <c r="AE110" s="200"/>
      <c r="AF110" s="200"/>
      <c r="AG110" s="200"/>
      <c r="AH110" s="241">
        <f t="shared" si="60"/>
        <v>0</v>
      </c>
      <c r="AI110" s="239" t="e">
        <f t="shared" si="61"/>
        <v>#DIV/0!</v>
      </c>
      <c r="AJ110" s="9"/>
      <c r="AK110" s="9"/>
      <c r="AL110" s="9"/>
      <c r="AM110" s="9"/>
      <c r="AN110" s="9"/>
      <c r="AO110" s="9"/>
      <c r="AP110" s="11"/>
      <c r="AQ110" s="15"/>
      <c r="AR110" s="24">
        <f t="shared" si="63"/>
        <v>0</v>
      </c>
      <c r="AS110" s="271" t="e">
        <f t="shared" si="50"/>
        <v>#DIV/0!</v>
      </c>
      <c r="AT110" s="9"/>
      <c r="AU110" s="9"/>
      <c r="AV110" s="15"/>
      <c r="AW110" s="9"/>
      <c r="AX110" s="9"/>
      <c r="AY110" s="10"/>
      <c r="AZ110" s="11"/>
      <c r="BA110" s="10"/>
      <c r="BB110" s="11"/>
      <c r="BC110" s="12"/>
      <c r="BD110" s="11"/>
      <c r="BE110" s="9"/>
      <c r="BF110" s="9"/>
      <c r="BG110" s="9"/>
      <c r="BH110" s="12"/>
      <c r="BI110" s="11"/>
      <c r="BJ110" s="15"/>
      <c r="BK110" s="9"/>
      <c r="BL110" s="9"/>
      <c r="BM110" s="10"/>
      <c r="BN110" s="11"/>
      <c r="BO110" s="9"/>
      <c r="BP110" s="10"/>
      <c r="BQ110" s="11"/>
      <c r="BR110" s="9"/>
      <c r="BS110" s="10"/>
      <c r="BT110" s="14"/>
      <c r="BU110" s="279"/>
      <c r="BV110" s="273">
        <f t="shared" si="51"/>
        <v>0</v>
      </c>
      <c r="BW110" s="273">
        <f t="shared" si="52"/>
        <v>0</v>
      </c>
      <c r="BX110" s="283" t="e">
        <f t="shared" si="53"/>
        <v>#DIV/0!</v>
      </c>
      <c r="BY110" s="283" t="e">
        <f t="shared" si="54"/>
        <v>#DIV/0!</v>
      </c>
      <c r="BZ110" s="11"/>
      <c r="CA110" s="9"/>
      <c r="CB110" s="9"/>
      <c r="CC110" s="12"/>
      <c r="CD110" s="15"/>
      <c r="CE110" s="15"/>
      <c r="CF110" s="9" t="e">
        <f t="shared" si="55"/>
        <v>#N/A</v>
      </c>
      <c r="CG110" s="9">
        <f t="shared" si="56"/>
        <v>0</v>
      </c>
      <c r="CH110" s="9" t="e">
        <f t="shared" si="62"/>
        <v>#N/A</v>
      </c>
      <c r="CI110" s="9"/>
      <c r="CJ110" s="296" t="e">
        <f t="shared" si="57"/>
        <v>#N/A</v>
      </c>
      <c r="CK110" s="11"/>
      <c r="CL110" s="15"/>
      <c r="CM110" s="9"/>
      <c r="CN110" s="10">
        <v>109</v>
      </c>
      <c r="CO110" s="10">
        <f t="shared" si="64"/>
        <v>0</v>
      </c>
      <c r="CP110" s="10">
        <f t="shared" si="65"/>
        <v>0</v>
      </c>
      <c r="CQ110" s="191" t="e">
        <f t="shared" si="66"/>
        <v>#DIV/0!</v>
      </c>
      <c r="CR110" s="16"/>
      <c r="CS110" s="16"/>
      <c r="CT110" s="16"/>
      <c r="CU110" s="14"/>
      <c r="CV110" s="14"/>
      <c r="CW110" s="14"/>
      <c r="CX110" s="11"/>
      <c r="CY110" s="10"/>
      <c r="CZ110" s="213" t="e">
        <f t="shared" si="41"/>
        <v>#DIV/0!</v>
      </c>
      <c r="DA110" s="213" t="e">
        <f t="shared" si="42"/>
        <v>#DIV/0!</v>
      </c>
      <c r="DB110" s="11"/>
      <c r="DC110" s="10"/>
      <c r="DD110" s="11"/>
      <c r="DE110" s="10"/>
      <c r="DF110" s="16"/>
      <c r="DG110" s="11"/>
      <c r="DH110" s="10"/>
      <c r="DI110" s="16"/>
      <c r="DJ110" s="11"/>
      <c r="DK110" s="9"/>
      <c r="DL110" s="213" t="e">
        <f t="shared" si="58"/>
        <v>#DIV/0!</v>
      </c>
      <c r="DM110" s="213" t="e">
        <f t="shared" si="43"/>
        <v>#DIV/0!</v>
      </c>
      <c r="DN110" s="304"/>
      <c r="DO110" s="213"/>
      <c r="DP110" s="11"/>
      <c r="DQ110" s="10"/>
      <c r="DR110" s="11"/>
      <c r="DS110" s="10"/>
      <c r="DT110" s="158"/>
      <c r="DU110" s="159"/>
      <c r="DV110" s="158"/>
      <c r="DW110" s="160"/>
      <c r="DX110" s="351">
        <f t="shared" si="59"/>
        <v>0</v>
      </c>
      <c r="DY110" s="352" t="e">
        <f t="shared" si="44"/>
        <v>#DIV/0!</v>
      </c>
      <c r="DZ110" s="241" t="e">
        <f t="shared" si="45"/>
        <v>#DIV/0!</v>
      </c>
      <c r="EA110" s="9"/>
      <c r="EB110" s="20" t="e">
        <f t="shared" si="46"/>
        <v>#DIV/0!</v>
      </c>
      <c r="EC110" s="353" t="e">
        <f t="shared" si="47"/>
        <v>#DIV/0!</v>
      </c>
      <c r="ED110" s="12"/>
      <c r="EE110" s="120"/>
    </row>
    <row r="111" spans="1:135" s="118" customFormat="1" ht="20.100000000000001" hidden="1" customHeight="1">
      <c r="A111" s="161">
        <v>42273</v>
      </c>
      <c r="B111" s="228">
        <v>0.57336805555555559</v>
      </c>
      <c r="C111" s="7">
        <v>3</v>
      </c>
      <c r="D111" s="1" t="s">
        <v>130</v>
      </c>
      <c r="E111" s="1" t="s">
        <v>136</v>
      </c>
      <c r="F111" s="1" t="s">
        <v>141</v>
      </c>
      <c r="G111" s="4" t="s">
        <v>142</v>
      </c>
      <c r="H111" s="3" t="s">
        <v>172</v>
      </c>
      <c r="I111" s="1">
        <v>22</v>
      </c>
      <c r="J111" s="1" t="s">
        <v>276</v>
      </c>
      <c r="K111" s="19">
        <v>15</v>
      </c>
      <c r="L111" s="1"/>
      <c r="M111" s="1">
        <v>80</v>
      </c>
      <c r="N111" s="1">
        <v>2700</v>
      </c>
      <c r="O111" s="297"/>
      <c r="P111" s="1">
        <v>1300</v>
      </c>
      <c r="Q111" s="22">
        <f t="shared" si="39"/>
        <v>1105</v>
      </c>
      <c r="R111" s="116">
        <f t="shared" si="48"/>
        <v>4.1570099999999996</v>
      </c>
      <c r="S111" s="17">
        <f t="shared" si="40"/>
        <v>3.9382199999999998</v>
      </c>
      <c r="T111" s="3">
        <v>836</v>
      </c>
      <c r="U111" s="1">
        <v>1003</v>
      </c>
      <c r="V111" s="1">
        <v>0.97599999999999998</v>
      </c>
      <c r="W111" s="22">
        <f t="shared" si="49"/>
        <v>1268.8</v>
      </c>
      <c r="X111" s="1">
        <v>9.5</v>
      </c>
      <c r="Y111" s="1">
        <v>224</v>
      </c>
      <c r="Z111" s="1">
        <v>25</v>
      </c>
      <c r="AA111" s="1">
        <v>25</v>
      </c>
      <c r="AB111" s="4">
        <v>5.8</v>
      </c>
      <c r="AC111" s="7">
        <v>4.2</v>
      </c>
      <c r="AD111" s="199">
        <v>-26</v>
      </c>
      <c r="AE111" s="199">
        <v>-26</v>
      </c>
      <c r="AF111" s="199">
        <v>-26</v>
      </c>
      <c r="AG111" s="199"/>
      <c r="AH111" s="240">
        <f t="shared" si="60"/>
        <v>-78</v>
      </c>
      <c r="AI111" s="237">
        <f t="shared" si="61"/>
        <v>1</v>
      </c>
      <c r="AJ111" s="1">
        <v>100</v>
      </c>
      <c r="AK111" s="1">
        <v>100</v>
      </c>
      <c r="AL111" s="1">
        <v>100</v>
      </c>
      <c r="AM111" s="1">
        <v>100</v>
      </c>
      <c r="AN111" s="1">
        <v>3</v>
      </c>
      <c r="AO111" s="1">
        <v>20</v>
      </c>
      <c r="AP111" s="3">
        <v>1645</v>
      </c>
      <c r="AQ111" s="7">
        <v>1645</v>
      </c>
      <c r="AR111" s="22">
        <f t="shared" si="63"/>
        <v>0</v>
      </c>
      <c r="AS111" s="270">
        <f t="shared" si="50"/>
        <v>0</v>
      </c>
      <c r="AT111" s="1">
        <v>71</v>
      </c>
      <c r="AU111" s="1">
        <v>85</v>
      </c>
      <c r="AV111" s="7">
        <v>4.4000000000000004</v>
      </c>
      <c r="AW111" s="1">
        <v>821</v>
      </c>
      <c r="AX111" s="1">
        <v>810</v>
      </c>
      <c r="AY111" s="2">
        <v>50</v>
      </c>
      <c r="AZ111" s="3">
        <v>214</v>
      </c>
      <c r="BA111" s="2">
        <v>39</v>
      </c>
      <c r="BB111" s="3"/>
      <c r="BC111" s="4"/>
      <c r="BD111" s="3">
        <v>6680</v>
      </c>
      <c r="BE111" s="1">
        <v>30</v>
      </c>
      <c r="BF111" s="1">
        <v>25</v>
      </c>
      <c r="BG111" s="1">
        <v>1.5</v>
      </c>
      <c r="BH111" s="4">
        <v>97</v>
      </c>
      <c r="BI111" s="3">
        <v>450</v>
      </c>
      <c r="BJ111" s="7">
        <v>118</v>
      </c>
      <c r="BK111" s="1">
        <v>1645</v>
      </c>
      <c r="BL111" s="1">
        <v>145</v>
      </c>
      <c r="BM111" s="2">
        <v>118</v>
      </c>
      <c r="BN111" s="3">
        <v>430</v>
      </c>
      <c r="BO111" s="1">
        <v>1622</v>
      </c>
      <c r="BP111" s="2">
        <v>223</v>
      </c>
      <c r="BQ111" s="3">
        <v>420</v>
      </c>
      <c r="BR111" s="1">
        <v>1582</v>
      </c>
      <c r="BS111" s="2">
        <v>184</v>
      </c>
      <c r="BT111" s="6">
        <v>1500</v>
      </c>
      <c r="BU111" s="278">
        <v>362</v>
      </c>
      <c r="BV111" s="272">
        <f t="shared" si="51"/>
        <v>0.85</v>
      </c>
      <c r="BW111" s="272">
        <f t="shared" si="52"/>
        <v>0.57692307692307687</v>
      </c>
      <c r="BX111" s="282">
        <f t="shared" si="53"/>
        <v>0.5956873315363882</v>
      </c>
      <c r="BY111" s="282">
        <f t="shared" si="54"/>
        <v>0.40431266846361186</v>
      </c>
      <c r="BZ111" s="3">
        <v>3</v>
      </c>
      <c r="CA111" s="1">
        <v>2.6</v>
      </c>
      <c r="CB111" s="1">
        <v>28</v>
      </c>
      <c r="CC111" s="4">
        <v>1.8</v>
      </c>
      <c r="CD111" s="7" t="s">
        <v>163</v>
      </c>
      <c r="CE111" s="7">
        <v>50</v>
      </c>
      <c r="CF111" s="1">
        <f t="shared" si="55"/>
        <v>15.6</v>
      </c>
      <c r="CG111" s="1">
        <f t="shared" si="56"/>
        <v>4394</v>
      </c>
      <c r="CH111" s="1">
        <f t="shared" si="62"/>
        <v>6.7079999999999993</v>
      </c>
      <c r="CI111" s="1">
        <v>43</v>
      </c>
      <c r="CJ111" s="189">
        <f t="shared" si="57"/>
        <v>1.526627218934911</v>
      </c>
      <c r="CK111" s="3" t="s">
        <v>165</v>
      </c>
      <c r="CL111" s="7">
        <v>17</v>
      </c>
      <c r="CM111" s="1">
        <v>23</v>
      </c>
      <c r="CN111" s="2">
        <v>109</v>
      </c>
      <c r="CO111" s="2">
        <f t="shared" si="64"/>
        <v>4394</v>
      </c>
      <c r="CP111" s="2">
        <f t="shared" si="65"/>
        <v>25.07</v>
      </c>
      <c r="CQ111" s="190">
        <f t="shared" si="66"/>
        <v>5.7055075102412385</v>
      </c>
      <c r="CR111" s="8">
        <v>42</v>
      </c>
      <c r="CS111" s="8">
        <v>4</v>
      </c>
      <c r="CT111" s="8">
        <v>397</v>
      </c>
      <c r="CU111" s="6">
        <v>13</v>
      </c>
      <c r="CV111" s="6">
        <v>51</v>
      </c>
      <c r="CW111" s="6">
        <v>0</v>
      </c>
      <c r="CX111" s="3" t="s">
        <v>275</v>
      </c>
      <c r="CY111" s="2">
        <v>540</v>
      </c>
      <c r="CZ111" s="212">
        <f t="shared" si="41"/>
        <v>129.90105869362836</v>
      </c>
      <c r="DA111" s="212">
        <f t="shared" si="42"/>
        <v>137.1177841766077</v>
      </c>
      <c r="DB111" s="3"/>
      <c r="DC111" s="2"/>
      <c r="DD111" s="3" t="s">
        <v>168</v>
      </c>
      <c r="DE111" s="2">
        <v>18</v>
      </c>
      <c r="DF111" s="8">
        <v>40</v>
      </c>
      <c r="DG111" s="3" t="s">
        <v>184</v>
      </c>
      <c r="DH111" s="2">
        <v>5.3</v>
      </c>
      <c r="DI111" s="8">
        <v>25</v>
      </c>
      <c r="DJ111" s="3"/>
      <c r="DK111" s="1"/>
      <c r="DL111" s="212">
        <f t="shared" si="58"/>
        <v>0</v>
      </c>
      <c r="DM111" s="212">
        <f t="shared" si="43"/>
        <v>0</v>
      </c>
      <c r="DN111" s="303"/>
      <c r="DO111" s="212"/>
      <c r="DP111" s="3"/>
      <c r="DQ111" s="2"/>
      <c r="DR111" s="3"/>
      <c r="DS111" s="2"/>
      <c r="DT111" s="155"/>
      <c r="DU111" s="156"/>
      <c r="DV111" s="155"/>
      <c r="DW111" s="157"/>
      <c r="DX111" s="348">
        <f t="shared" si="59"/>
        <v>407</v>
      </c>
      <c r="DY111" s="349">
        <f t="shared" si="44"/>
        <v>97.906909052419891</v>
      </c>
      <c r="DZ111" s="240">
        <f t="shared" si="45"/>
        <v>103.34618177755434</v>
      </c>
      <c r="EA111" s="1">
        <v>4.07</v>
      </c>
      <c r="EB111" s="19">
        <f t="shared" si="46"/>
        <v>0.97906909052419899</v>
      </c>
      <c r="EC111" s="350">
        <f t="shared" si="47"/>
        <v>1.0334618177755435</v>
      </c>
      <c r="ED111" s="4">
        <v>365</v>
      </c>
      <c r="EE111" s="117"/>
    </row>
    <row r="112" spans="1:135" s="118" customFormat="1" ht="20.100000000000001" hidden="1" customHeight="1">
      <c r="A112" s="161">
        <v>42273</v>
      </c>
      <c r="B112" s="228"/>
      <c r="C112" s="7"/>
      <c r="D112" s="1"/>
      <c r="E112" s="1"/>
      <c r="F112" s="1"/>
      <c r="G112" s="4"/>
      <c r="H112" s="3"/>
      <c r="I112" s="1"/>
      <c r="J112" s="1"/>
      <c r="K112" s="19"/>
      <c r="L112" s="1"/>
      <c r="M112" s="1"/>
      <c r="N112" s="1"/>
      <c r="O112" s="297"/>
      <c r="P112" s="1"/>
      <c r="Q112" s="22">
        <f t="shared" si="39"/>
        <v>0</v>
      </c>
      <c r="R112" s="116">
        <f t="shared" si="48"/>
        <v>0</v>
      </c>
      <c r="S112" s="17">
        <f t="shared" si="40"/>
        <v>0</v>
      </c>
      <c r="T112" s="3"/>
      <c r="U112" s="1"/>
      <c r="V112" s="1"/>
      <c r="W112" s="22">
        <f t="shared" si="49"/>
        <v>0</v>
      </c>
      <c r="X112" s="1"/>
      <c r="Y112" s="1"/>
      <c r="Z112" s="1"/>
      <c r="AA112" s="1"/>
      <c r="AB112" s="4"/>
      <c r="AC112" s="7"/>
      <c r="AD112" s="199"/>
      <c r="AE112" s="199"/>
      <c r="AF112" s="199"/>
      <c r="AG112" s="199"/>
      <c r="AH112" s="240">
        <f t="shared" si="60"/>
        <v>0</v>
      </c>
      <c r="AI112" s="237" t="e">
        <f t="shared" si="61"/>
        <v>#DIV/0!</v>
      </c>
      <c r="AJ112" s="1"/>
      <c r="AK112" s="1"/>
      <c r="AL112" s="1"/>
      <c r="AM112" s="1"/>
      <c r="AN112" s="1"/>
      <c r="AO112" s="1"/>
      <c r="AP112" s="3"/>
      <c r="AQ112" s="7"/>
      <c r="AR112" s="22">
        <f t="shared" si="63"/>
        <v>0</v>
      </c>
      <c r="AS112" s="270" t="e">
        <f t="shared" si="50"/>
        <v>#DIV/0!</v>
      </c>
      <c r="AT112" s="1"/>
      <c r="AU112" s="1"/>
      <c r="AV112" s="7"/>
      <c r="AW112" s="1"/>
      <c r="AX112" s="1"/>
      <c r="AY112" s="2"/>
      <c r="AZ112" s="3"/>
      <c r="BA112" s="2"/>
      <c r="BB112" s="3"/>
      <c r="BC112" s="4"/>
      <c r="BD112" s="3"/>
      <c r="BE112" s="1"/>
      <c r="BF112" s="1"/>
      <c r="BG112" s="1"/>
      <c r="BH112" s="4"/>
      <c r="BI112" s="3"/>
      <c r="BJ112" s="7"/>
      <c r="BK112" s="1"/>
      <c r="BL112" s="1"/>
      <c r="BM112" s="2"/>
      <c r="BN112" s="3"/>
      <c r="BO112" s="1"/>
      <c r="BP112" s="2"/>
      <c r="BQ112" s="3"/>
      <c r="BR112" s="1"/>
      <c r="BS112" s="2"/>
      <c r="BT112" s="6"/>
      <c r="BU112" s="278"/>
      <c r="BV112" s="272">
        <f t="shared" si="51"/>
        <v>0</v>
      </c>
      <c r="BW112" s="272">
        <f t="shared" si="52"/>
        <v>0</v>
      </c>
      <c r="BX112" s="282" t="e">
        <f t="shared" si="53"/>
        <v>#DIV/0!</v>
      </c>
      <c r="BY112" s="282" t="e">
        <f t="shared" si="54"/>
        <v>#DIV/0!</v>
      </c>
      <c r="BZ112" s="3"/>
      <c r="CA112" s="1"/>
      <c r="CB112" s="1"/>
      <c r="CC112" s="4"/>
      <c r="CD112" s="7"/>
      <c r="CE112" s="7"/>
      <c r="CF112" s="1" t="e">
        <f t="shared" si="55"/>
        <v>#N/A</v>
      </c>
      <c r="CG112" s="1">
        <f t="shared" si="56"/>
        <v>0</v>
      </c>
      <c r="CH112" s="1" t="e">
        <f t="shared" si="62"/>
        <v>#N/A</v>
      </c>
      <c r="CI112" s="1"/>
      <c r="CJ112" s="189" t="e">
        <f t="shared" si="57"/>
        <v>#N/A</v>
      </c>
      <c r="CK112" s="3"/>
      <c r="CL112" s="7"/>
      <c r="CM112" s="1"/>
      <c r="CN112" s="2">
        <v>109</v>
      </c>
      <c r="CO112" s="2">
        <f t="shared" si="64"/>
        <v>0</v>
      </c>
      <c r="CP112" s="2">
        <f t="shared" si="65"/>
        <v>0</v>
      </c>
      <c r="CQ112" s="190" t="e">
        <f t="shared" si="66"/>
        <v>#DIV/0!</v>
      </c>
      <c r="CR112" s="8"/>
      <c r="CS112" s="8"/>
      <c r="CT112" s="8"/>
      <c r="CU112" s="6"/>
      <c r="CV112" s="6"/>
      <c r="CW112" s="6"/>
      <c r="CX112" s="3"/>
      <c r="CY112" s="2"/>
      <c r="CZ112" s="212" t="e">
        <f t="shared" si="41"/>
        <v>#DIV/0!</v>
      </c>
      <c r="DA112" s="212" t="e">
        <f t="shared" si="42"/>
        <v>#DIV/0!</v>
      </c>
      <c r="DB112" s="3"/>
      <c r="DC112" s="2"/>
      <c r="DD112" s="3"/>
      <c r="DE112" s="2"/>
      <c r="DF112" s="8"/>
      <c r="DG112" s="3"/>
      <c r="DH112" s="2"/>
      <c r="DI112" s="8"/>
      <c r="DJ112" s="3"/>
      <c r="DK112" s="1"/>
      <c r="DL112" s="212" t="e">
        <f t="shared" si="58"/>
        <v>#DIV/0!</v>
      </c>
      <c r="DM112" s="212" t="e">
        <f t="shared" si="43"/>
        <v>#DIV/0!</v>
      </c>
      <c r="DN112" s="303"/>
      <c r="DO112" s="212"/>
      <c r="DP112" s="3"/>
      <c r="DQ112" s="2"/>
      <c r="DR112" s="3"/>
      <c r="DS112" s="2"/>
      <c r="DT112" s="155"/>
      <c r="DU112" s="156"/>
      <c r="DV112" s="155"/>
      <c r="DW112" s="157"/>
      <c r="DX112" s="348">
        <f t="shared" si="59"/>
        <v>0</v>
      </c>
      <c r="DY112" s="349" t="e">
        <f t="shared" si="44"/>
        <v>#DIV/0!</v>
      </c>
      <c r="DZ112" s="240" t="e">
        <f t="shared" si="45"/>
        <v>#DIV/0!</v>
      </c>
      <c r="EA112" s="1"/>
      <c r="EB112" s="19" t="e">
        <f t="shared" si="46"/>
        <v>#DIV/0!</v>
      </c>
      <c r="EC112" s="350" t="e">
        <f t="shared" si="47"/>
        <v>#DIV/0!</v>
      </c>
      <c r="ED112" s="4"/>
      <c r="EE112" s="117"/>
    </row>
    <row r="113" spans="1:135" s="121" customFormat="1" ht="20.100000000000001" hidden="1" customHeight="1">
      <c r="A113" s="162">
        <v>42273</v>
      </c>
      <c r="B113" s="229">
        <v>4.9305555555555552E-3</v>
      </c>
      <c r="C113" s="15">
        <v>2</v>
      </c>
      <c r="D113" s="9" t="s">
        <v>132</v>
      </c>
      <c r="E113" s="9" t="s">
        <v>134</v>
      </c>
      <c r="F113" s="9" t="s">
        <v>140</v>
      </c>
      <c r="G113" s="12"/>
      <c r="H113" s="11" t="s">
        <v>172</v>
      </c>
      <c r="I113" s="9">
        <v>17</v>
      </c>
      <c r="J113" s="9" t="s">
        <v>276</v>
      </c>
      <c r="K113" s="20">
        <v>15</v>
      </c>
      <c r="L113" s="9"/>
      <c r="M113" s="9">
        <v>80</v>
      </c>
      <c r="N113" s="9">
        <v>2750</v>
      </c>
      <c r="O113" s="298"/>
      <c r="P113" s="9">
        <v>1400</v>
      </c>
      <c r="Q113" s="24">
        <f t="shared" si="39"/>
        <v>1190</v>
      </c>
      <c r="R113" s="119">
        <f t="shared" si="48"/>
        <v>3.45933</v>
      </c>
      <c r="S113" s="18">
        <f t="shared" si="40"/>
        <v>3.3379500000000002</v>
      </c>
      <c r="T113" s="11">
        <v>903</v>
      </c>
      <c r="U113" s="9">
        <v>1003</v>
      </c>
      <c r="V113" s="9">
        <v>0.97499999999999998</v>
      </c>
      <c r="W113" s="24">
        <f t="shared" si="49"/>
        <v>1365</v>
      </c>
      <c r="X113" s="9">
        <v>9.6999999999999993</v>
      </c>
      <c r="Y113" s="9">
        <v>259</v>
      </c>
      <c r="Z113" s="9">
        <v>25</v>
      </c>
      <c r="AA113" s="9">
        <v>25</v>
      </c>
      <c r="AB113" s="12">
        <v>5.8</v>
      </c>
      <c r="AC113" s="15">
        <v>4</v>
      </c>
      <c r="AD113" s="200">
        <v>-24</v>
      </c>
      <c r="AE113" s="200">
        <v>-25</v>
      </c>
      <c r="AF113" s="200">
        <v>-25</v>
      </c>
      <c r="AG113" s="200"/>
      <c r="AH113" s="241">
        <f t="shared" si="60"/>
        <v>-74</v>
      </c>
      <c r="AI113" s="239">
        <f t="shared" si="61"/>
        <v>1</v>
      </c>
      <c r="AJ113" s="9">
        <v>100</v>
      </c>
      <c r="AK113" s="9">
        <v>100</v>
      </c>
      <c r="AL113" s="9">
        <v>100</v>
      </c>
      <c r="AM113" s="9">
        <v>100</v>
      </c>
      <c r="AN113" s="9">
        <v>3</v>
      </c>
      <c r="AO113" s="9">
        <v>20</v>
      </c>
      <c r="AP113" s="11">
        <v>1600</v>
      </c>
      <c r="AQ113" s="15">
        <v>1360</v>
      </c>
      <c r="AR113" s="24">
        <f t="shared" si="63"/>
        <v>240</v>
      </c>
      <c r="AS113" s="271">
        <f t="shared" si="50"/>
        <v>0.15</v>
      </c>
      <c r="AT113" s="9">
        <v>62</v>
      </c>
      <c r="AU113" s="9">
        <v>85</v>
      </c>
      <c r="AV113" s="15">
        <v>4.5</v>
      </c>
      <c r="AW113" s="9">
        <v>420</v>
      </c>
      <c r="AX113" s="9">
        <v>750</v>
      </c>
      <c r="AY113" s="10">
        <v>35</v>
      </c>
      <c r="AZ113" s="11">
        <v>321</v>
      </c>
      <c r="BA113" s="10">
        <v>64</v>
      </c>
      <c r="BB113" s="11"/>
      <c r="BC113" s="12"/>
      <c r="BD113" s="11">
        <v>4500</v>
      </c>
      <c r="BE113" s="9">
        <v>30</v>
      </c>
      <c r="BF113" s="9">
        <v>25</v>
      </c>
      <c r="BG113" s="9">
        <v>1</v>
      </c>
      <c r="BH113" s="12">
        <v>97</v>
      </c>
      <c r="BI113" s="11">
        <v>450</v>
      </c>
      <c r="BJ113" s="15">
        <v>115</v>
      </c>
      <c r="BK113" s="9">
        <v>1624</v>
      </c>
      <c r="BL113" s="9">
        <v>145</v>
      </c>
      <c r="BM113" s="10">
        <v>106</v>
      </c>
      <c r="BN113" s="11">
        <v>375</v>
      </c>
      <c r="BO113" s="9">
        <v>1403</v>
      </c>
      <c r="BP113" s="10">
        <v>179</v>
      </c>
      <c r="BQ113" s="11">
        <v>365</v>
      </c>
      <c r="BR113" s="9">
        <v>1362</v>
      </c>
      <c r="BS113" s="10">
        <v>146</v>
      </c>
      <c r="BT113" s="14">
        <v>1500</v>
      </c>
      <c r="BU113" s="279">
        <v>286</v>
      </c>
      <c r="BV113" s="273">
        <f t="shared" si="51"/>
        <v>0.74</v>
      </c>
      <c r="BW113" s="273">
        <f t="shared" si="52"/>
        <v>0.57692307692307687</v>
      </c>
      <c r="BX113" s="283">
        <f t="shared" si="53"/>
        <v>0.56191588785046731</v>
      </c>
      <c r="BY113" s="283">
        <f t="shared" si="54"/>
        <v>0.43808411214953269</v>
      </c>
      <c r="BZ113" s="11">
        <v>3.2</v>
      </c>
      <c r="CA113" s="9">
        <v>2.6</v>
      </c>
      <c r="CB113" s="9">
        <v>28</v>
      </c>
      <c r="CC113" s="12">
        <v>1.8</v>
      </c>
      <c r="CD113" s="15" t="s">
        <v>163</v>
      </c>
      <c r="CE113" s="15">
        <v>34</v>
      </c>
      <c r="CF113" s="9">
        <f t="shared" si="55"/>
        <v>15.6</v>
      </c>
      <c r="CG113" s="9">
        <f t="shared" si="56"/>
        <v>4732</v>
      </c>
      <c r="CH113" s="9">
        <f t="shared" si="62"/>
        <v>4.056</v>
      </c>
      <c r="CI113" s="9">
        <v>26</v>
      </c>
      <c r="CJ113" s="296">
        <f t="shared" si="57"/>
        <v>0.85714285714285721</v>
      </c>
      <c r="CK113" s="11" t="s">
        <v>165</v>
      </c>
      <c r="CL113" s="15">
        <v>36</v>
      </c>
      <c r="CM113" s="9">
        <v>45</v>
      </c>
      <c r="CN113" s="10">
        <v>109</v>
      </c>
      <c r="CO113" s="10">
        <f t="shared" si="64"/>
        <v>4732</v>
      </c>
      <c r="CP113" s="10">
        <f t="shared" si="65"/>
        <v>49.05</v>
      </c>
      <c r="CQ113" s="191">
        <f t="shared" si="66"/>
        <v>10.36559594251902</v>
      </c>
      <c r="CR113" s="16">
        <v>44</v>
      </c>
      <c r="CS113" s="16"/>
      <c r="CT113" s="16">
        <v>400</v>
      </c>
      <c r="CU113" s="14">
        <v>3</v>
      </c>
      <c r="CV113" s="14">
        <v>44</v>
      </c>
      <c r="CW113" s="14">
        <v>10</v>
      </c>
      <c r="CX113" s="11" t="s">
        <v>275</v>
      </c>
      <c r="CY113" s="10">
        <v>720</v>
      </c>
      <c r="CZ113" s="213">
        <f t="shared" si="41"/>
        <v>208.13278871920286</v>
      </c>
      <c r="DA113" s="213">
        <f t="shared" si="42"/>
        <v>215.70125376353749</v>
      </c>
      <c r="DB113" s="11"/>
      <c r="DC113" s="10"/>
      <c r="DD113" s="11" t="s">
        <v>168</v>
      </c>
      <c r="DE113" s="10">
        <v>18</v>
      </c>
      <c r="DF113" s="16">
        <v>25</v>
      </c>
      <c r="DG113" s="11" t="s">
        <v>184</v>
      </c>
      <c r="DH113" s="10">
        <v>5</v>
      </c>
      <c r="DI113" s="16">
        <v>30</v>
      </c>
      <c r="DJ113" s="11"/>
      <c r="DK113" s="9"/>
      <c r="DL113" s="213">
        <f t="shared" si="58"/>
        <v>0</v>
      </c>
      <c r="DM113" s="213">
        <f t="shared" si="43"/>
        <v>0</v>
      </c>
      <c r="DN113" s="304"/>
      <c r="DO113" s="213"/>
      <c r="DP113" s="11"/>
      <c r="DQ113" s="10"/>
      <c r="DR113" s="11"/>
      <c r="DS113" s="10"/>
      <c r="DT113" s="158"/>
      <c r="DU113" s="159"/>
      <c r="DV113" s="158"/>
      <c r="DW113" s="160"/>
      <c r="DX113" s="351">
        <f t="shared" si="59"/>
        <v>325</v>
      </c>
      <c r="DY113" s="352">
        <f t="shared" si="44"/>
        <v>93.948828241306842</v>
      </c>
      <c r="DZ113" s="241">
        <f t="shared" si="45"/>
        <v>97.365149268263451</v>
      </c>
      <c r="EA113" s="9">
        <v>4.28</v>
      </c>
      <c r="EB113" s="20">
        <f t="shared" si="46"/>
        <v>1.2372337996085947</v>
      </c>
      <c r="EC113" s="353">
        <f t="shared" si="47"/>
        <v>1.2822241195943618</v>
      </c>
      <c r="ED113" s="12">
        <v>375</v>
      </c>
      <c r="EE113" s="120"/>
    </row>
    <row r="114" spans="1:135" s="121" customFormat="1" ht="20.100000000000001" hidden="1" customHeight="1">
      <c r="A114" s="162">
        <v>42273</v>
      </c>
      <c r="B114" s="229"/>
      <c r="C114" s="15">
        <v>2</v>
      </c>
      <c r="D114" s="9" t="s">
        <v>132</v>
      </c>
      <c r="E114" s="9" t="s">
        <v>134</v>
      </c>
      <c r="F114" s="9" t="s">
        <v>140</v>
      </c>
      <c r="G114" s="12"/>
      <c r="H114" s="11" t="s">
        <v>172</v>
      </c>
      <c r="I114" s="9">
        <v>17</v>
      </c>
      <c r="J114" s="9" t="s">
        <v>276</v>
      </c>
      <c r="K114" s="20">
        <v>15</v>
      </c>
      <c r="L114" s="9"/>
      <c r="M114" s="9">
        <v>80</v>
      </c>
      <c r="N114" s="9">
        <v>2700</v>
      </c>
      <c r="O114" s="298"/>
      <c r="P114" s="9">
        <v>1480</v>
      </c>
      <c r="Q114" s="24">
        <f t="shared" si="39"/>
        <v>1258</v>
      </c>
      <c r="R114" s="119">
        <f t="shared" si="48"/>
        <v>3.657006</v>
      </c>
      <c r="S114" s="18">
        <f t="shared" si="40"/>
        <v>3.4645320000000002</v>
      </c>
      <c r="T114" s="11"/>
      <c r="U114" s="9"/>
      <c r="V114" s="9"/>
      <c r="W114" s="24">
        <f t="shared" si="49"/>
        <v>0</v>
      </c>
      <c r="X114" s="9"/>
      <c r="Y114" s="9"/>
      <c r="Z114" s="9"/>
      <c r="AA114" s="9"/>
      <c r="AB114" s="12"/>
      <c r="AC114" s="15"/>
      <c r="AD114" s="200"/>
      <c r="AE114" s="200"/>
      <c r="AF114" s="200"/>
      <c r="AG114" s="200"/>
      <c r="AH114" s="241">
        <f t="shared" si="60"/>
        <v>0</v>
      </c>
      <c r="AI114" s="239" t="e">
        <f t="shared" si="61"/>
        <v>#DIV/0!</v>
      </c>
      <c r="AJ114" s="9"/>
      <c r="AK114" s="9"/>
      <c r="AL114" s="9"/>
      <c r="AM114" s="9"/>
      <c r="AN114" s="9"/>
      <c r="AO114" s="9"/>
      <c r="AP114" s="11"/>
      <c r="AQ114" s="15"/>
      <c r="AR114" s="24">
        <f t="shared" si="63"/>
        <v>0</v>
      </c>
      <c r="AS114" s="271" t="e">
        <f t="shared" si="50"/>
        <v>#DIV/0!</v>
      </c>
      <c r="AT114" s="9"/>
      <c r="AU114" s="9"/>
      <c r="AV114" s="15"/>
      <c r="AW114" s="9"/>
      <c r="AX114" s="9"/>
      <c r="AY114" s="10"/>
      <c r="AZ114" s="11"/>
      <c r="BA114" s="10"/>
      <c r="BB114" s="11"/>
      <c r="BC114" s="12"/>
      <c r="BD114" s="11"/>
      <c r="BE114" s="9"/>
      <c r="BF114" s="9"/>
      <c r="BG114" s="9"/>
      <c r="BH114" s="12"/>
      <c r="BI114" s="11"/>
      <c r="BJ114" s="15"/>
      <c r="BK114" s="9"/>
      <c r="BL114" s="9"/>
      <c r="BM114" s="10"/>
      <c r="BN114" s="11"/>
      <c r="BO114" s="9"/>
      <c r="BP114" s="10"/>
      <c r="BQ114" s="11"/>
      <c r="BR114" s="9"/>
      <c r="BS114" s="10"/>
      <c r="BT114" s="14"/>
      <c r="BU114" s="279"/>
      <c r="BV114" s="273">
        <f t="shared" si="51"/>
        <v>0</v>
      </c>
      <c r="BW114" s="273">
        <f t="shared" si="52"/>
        <v>0</v>
      </c>
      <c r="BX114" s="283" t="e">
        <f t="shared" si="53"/>
        <v>#DIV/0!</v>
      </c>
      <c r="BY114" s="283" t="e">
        <f t="shared" si="54"/>
        <v>#DIV/0!</v>
      </c>
      <c r="BZ114" s="11"/>
      <c r="CA114" s="9"/>
      <c r="CB114" s="9"/>
      <c r="CC114" s="12"/>
      <c r="CD114" s="15"/>
      <c r="CE114" s="15"/>
      <c r="CF114" s="9" t="e">
        <f t="shared" si="55"/>
        <v>#N/A</v>
      </c>
      <c r="CG114" s="9">
        <f t="shared" si="56"/>
        <v>5002.3999999999996</v>
      </c>
      <c r="CH114" s="9" t="e">
        <f t="shared" si="62"/>
        <v>#N/A</v>
      </c>
      <c r="CI114" s="9"/>
      <c r="CJ114" s="296" t="e">
        <f t="shared" si="57"/>
        <v>#N/A</v>
      </c>
      <c r="CK114" s="11"/>
      <c r="CL114" s="15"/>
      <c r="CM114" s="9"/>
      <c r="CN114" s="10">
        <v>109</v>
      </c>
      <c r="CO114" s="10">
        <f t="shared" si="64"/>
        <v>5002.3999999999996</v>
      </c>
      <c r="CP114" s="10">
        <f t="shared" si="65"/>
        <v>0</v>
      </c>
      <c r="CQ114" s="191">
        <f t="shared" si="66"/>
        <v>0</v>
      </c>
      <c r="CR114" s="16"/>
      <c r="CS114" s="16"/>
      <c r="CT114" s="16"/>
      <c r="CU114" s="14"/>
      <c r="CV114" s="14"/>
      <c r="CW114" s="14"/>
      <c r="CX114" s="11"/>
      <c r="CY114" s="10"/>
      <c r="CZ114" s="213">
        <f t="shared" si="41"/>
        <v>0</v>
      </c>
      <c r="DA114" s="213">
        <f t="shared" si="42"/>
        <v>0</v>
      </c>
      <c r="DB114" s="11"/>
      <c r="DC114" s="10"/>
      <c r="DD114" s="11"/>
      <c r="DE114" s="10"/>
      <c r="DF114" s="16"/>
      <c r="DG114" s="11"/>
      <c r="DH114" s="10"/>
      <c r="DI114" s="16"/>
      <c r="DJ114" s="11"/>
      <c r="DK114" s="9"/>
      <c r="DL114" s="213">
        <f t="shared" si="58"/>
        <v>0</v>
      </c>
      <c r="DM114" s="213">
        <f t="shared" si="43"/>
        <v>0</v>
      </c>
      <c r="DN114" s="304"/>
      <c r="DO114" s="213"/>
      <c r="DP114" s="11"/>
      <c r="DQ114" s="10"/>
      <c r="DR114" s="11"/>
      <c r="DS114" s="10"/>
      <c r="DT114" s="158"/>
      <c r="DU114" s="159"/>
      <c r="DV114" s="158"/>
      <c r="DW114" s="160"/>
      <c r="DX114" s="351">
        <f t="shared" si="59"/>
        <v>0</v>
      </c>
      <c r="DY114" s="352">
        <f t="shared" si="44"/>
        <v>0</v>
      </c>
      <c r="DZ114" s="241">
        <f t="shared" si="45"/>
        <v>0</v>
      </c>
      <c r="EA114" s="9"/>
      <c r="EB114" s="20">
        <f t="shared" si="46"/>
        <v>0</v>
      </c>
      <c r="EC114" s="353">
        <f t="shared" si="47"/>
        <v>0</v>
      </c>
      <c r="ED114" s="12"/>
      <c r="EE114" s="120"/>
    </row>
    <row r="115" spans="1:135" s="118" customFormat="1" ht="20.100000000000001" hidden="1" customHeight="1">
      <c r="A115" s="161">
        <v>42274</v>
      </c>
      <c r="B115" s="228">
        <v>0.5</v>
      </c>
      <c r="C115" s="7">
        <v>4</v>
      </c>
      <c r="D115" s="1" t="s">
        <v>133</v>
      </c>
      <c r="E115" s="1" t="s">
        <v>137</v>
      </c>
      <c r="F115" s="1" t="s">
        <v>139</v>
      </c>
      <c r="G115" s="4" t="s">
        <v>261</v>
      </c>
      <c r="H115" s="3" t="s">
        <v>172</v>
      </c>
      <c r="I115" s="1">
        <v>17</v>
      </c>
      <c r="J115" s="1" t="s">
        <v>219</v>
      </c>
      <c r="K115" s="19">
        <v>15</v>
      </c>
      <c r="L115" s="1"/>
      <c r="M115" s="1">
        <v>80</v>
      </c>
      <c r="N115" s="1">
        <v>2700</v>
      </c>
      <c r="O115" s="297"/>
      <c r="P115" s="1">
        <v>1560</v>
      </c>
      <c r="Q115" s="22">
        <f t="shared" si="39"/>
        <v>1326</v>
      </c>
      <c r="R115" s="116">
        <f t="shared" si="48"/>
        <v>3.8546819999999999</v>
      </c>
      <c r="S115" s="17">
        <f t="shared" si="40"/>
        <v>3.6518039999999998</v>
      </c>
      <c r="T115" s="3">
        <v>1017</v>
      </c>
      <c r="U115" s="1">
        <v>1003</v>
      </c>
      <c r="V115" s="1">
        <v>0.97499999999999998</v>
      </c>
      <c r="W115" s="22">
        <f t="shared" si="49"/>
        <v>1521</v>
      </c>
      <c r="X115" s="1">
        <v>10.3</v>
      </c>
      <c r="Y115" s="1">
        <v>321</v>
      </c>
      <c r="Z115" s="1">
        <v>25</v>
      </c>
      <c r="AA115" s="1">
        <v>25</v>
      </c>
      <c r="AB115" s="4">
        <v>6</v>
      </c>
      <c r="AC115" s="7">
        <v>4</v>
      </c>
      <c r="AD115" s="199">
        <v>-25</v>
      </c>
      <c r="AE115" s="199">
        <v>-25</v>
      </c>
      <c r="AF115" s="199">
        <v>-25</v>
      </c>
      <c r="AG115" s="199"/>
      <c r="AH115" s="240">
        <f t="shared" si="60"/>
        <v>-75</v>
      </c>
      <c r="AI115" s="237">
        <f t="shared" si="61"/>
        <v>1</v>
      </c>
      <c r="AJ115" s="1">
        <v>100</v>
      </c>
      <c r="AK115" s="1">
        <v>100</v>
      </c>
      <c r="AL115" s="1">
        <v>100</v>
      </c>
      <c r="AM115" s="1">
        <v>100</v>
      </c>
      <c r="AN115" s="1">
        <v>2</v>
      </c>
      <c r="AO115" s="1">
        <v>20</v>
      </c>
      <c r="AP115" s="3">
        <v>1570</v>
      </c>
      <c r="AQ115" s="7">
        <v>1570</v>
      </c>
      <c r="AR115" s="22">
        <f t="shared" si="63"/>
        <v>0</v>
      </c>
      <c r="AS115" s="270">
        <f t="shared" si="50"/>
        <v>0</v>
      </c>
      <c r="AT115" s="1">
        <v>71</v>
      </c>
      <c r="AU115" s="1">
        <v>85</v>
      </c>
      <c r="AV115" s="7">
        <v>4.7</v>
      </c>
      <c r="AW115" s="1">
        <v>1018</v>
      </c>
      <c r="AX115" s="1">
        <v>1650</v>
      </c>
      <c r="AY115" s="2">
        <v>40</v>
      </c>
      <c r="AZ115" s="3">
        <v>355</v>
      </c>
      <c r="BA115" s="2">
        <v>68</v>
      </c>
      <c r="BB115" s="3"/>
      <c r="BC115" s="4"/>
      <c r="BD115" s="3">
        <v>4548</v>
      </c>
      <c r="BE115" s="1">
        <v>30</v>
      </c>
      <c r="BF115" s="1">
        <v>25</v>
      </c>
      <c r="BG115" s="1">
        <v>1</v>
      </c>
      <c r="BH115" s="4">
        <v>97</v>
      </c>
      <c r="BI115" s="3">
        <v>500</v>
      </c>
      <c r="BJ115" s="7">
        <v>114</v>
      </c>
      <c r="BK115" s="1">
        <v>1642</v>
      </c>
      <c r="BL115" s="1">
        <v>149</v>
      </c>
      <c r="BM115" s="2">
        <v>96.6</v>
      </c>
      <c r="BN115" s="3">
        <v>432</v>
      </c>
      <c r="BO115" s="1">
        <v>1627</v>
      </c>
      <c r="BP115" s="2">
        <v>212</v>
      </c>
      <c r="BQ115" s="3">
        <v>420</v>
      </c>
      <c r="BR115" s="1">
        <v>1579</v>
      </c>
      <c r="BS115" s="2">
        <v>174</v>
      </c>
      <c r="BT115" s="6">
        <v>1500</v>
      </c>
      <c r="BU115" s="278">
        <v>409</v>
      </c>
      <c r="BV115" s="272">
        <f t="shared" si="51"/>
        <v>0.85199999999999998</v>
      </c>
      <c r="BW115" s="272">
        <f t="shared" si="52"/>
        <v>0.64102564102564108</v>
      </c>
      <c r="BX115" s="282">
        <f t="shared" si="53"/>
        <v>0.57065329394792885</v>
      </c>
      <c r="BY115" s="282">
        <f t="shared" si="54"/>
        <v>0.4293467060520712</v>
      </c>
      <c r="BZ115" s="3">
        <v>2.9</v>
      </c>
      <c r="CA115" s="1">
        <v>2.6</v>
      </c>
      <c r="CB115" s="1">
        <v>28</v>
      </c>
      <c r="CC115" s="4">
        <v>1.8</v>
      </c>
      <c r="CD115" s="7" t="s">
        <v>163</v>
      </c>
      <c r="CE115" s="7">
        <v>38</v>
      </c>
      <c r="CF115" s="1">
        <f t="shared" si="55"/>
        <v>15.6</v>
      </c>
      <c r="CG115" s="1">
        <f t="shared" si="56"/>
        <v>5272.8</v>
      </c>
      <c r="CH115" s="1">
        <f t="shared" si="62"/>
        <v>4.992</v>
      </c>
      <c r="CI115" s="1">
        <v>32</v>
      </c>
      <c r="CJ115" s="189">
        <f t="shared" si="57"/>
        <v>0.94674556213017746</v>
      </c>
      <c r="CK115" s="3" t="s">
        <v>165</v>
      </c>
      <c r="CL115" s="7">
        <v>38</v>
      </c>
      <c r="CM115" s="1">
        <v>49</v>
      </c>
      <c r="CN115" s="2">
        <v>109</v>
      </c>
      <c r="CO115" s="2">
        <f t="shared" si="64"/>
        <v>5272.8</v>
      </c>
      <c r="CP115" s="2">
        <f t="shared" si="65"/>
        <v>53.41</v>
      </c>
      <c r="CQ115" s="190">
        <f t="shared" si="66"/>
        <v>10.129343043544226</v>
      </c>
      <c r="CR115" s="8">
        <v>40</v>
      </c>
      <c r="CS115" s="8">
        <v>4</v>
      </c>
      <c r="CT115" s="8">
        <v>400</v>
      </c>
      <c r="CU115" s="6">
        <v>5</v>
      </c>
      <c r="CV115" s="6">
        <v>50</v>
      </c>
      <c r="CW115" s="6">
        <v>10</v>
      </c>
      <c r="CX115" s="3" t="s">
        <v>275</v>
      </c>
      <c r="CY115" s="2">
        <v>720</v>
      </c>
      <c r="CZ115" s="212">
        <f t="shared" si="41"/>
        <v>186.78583603005384</v>
      </c>
      <c r="DA115" s="212">
        <f t="shared" si="42"/>
        <v>197.16282692061239</v>
      </c>
      <c r="DB115" s="3"/>
      <c r="DC115" s="2"/>
      <c r="DD115" s="3" t="s">
        <v>168</v>
      </c>
      <c r="DE115" s="2">
        <v>18</v>
      </c>
      <c r="DF115" s="8">
        <v>25</v>
      </c>
      <c r="DG115" s="3" t="s">
        <v>184</v>
      </c>
      <c r="DH115" s="2">
        <v>5</v>
      </c>
      <c r="DI115" s="8">
        <v>30</v>
      </c>
      <c r="DJ115" s="3"/>
      <c r="DK115" s="1"/>
      <c r="DL115" s="212">
        <f t="shared" si="58"/>
        <v>0</v>
      </c>
      <c r="DM115" s="212">
        <f t="shared" si="43"/>
        <v>0</v>
      </c>
      <c r="DN115" s="303"/>
      <c r="DO115" s="212"/>
      <c r="DP115" s="3"/>
      <c r="DQ115" s="2"/>
      <c r="DR115" s="3"/>
      <c r="DS115" s="2"/>
      <c r="DT115" s="155"/>
      <c r="DU115" s="156"/>
      <c r="DV115" s="155"/>
      <c r="DW115" s="157"/>
      <c r="DX115" s="348">
        <f t="shared" si="59"/>
        <v>386</v>
      </c>
      <c r="DY115" s="349">
        <f t="shared" si="44"/>
        <v>100.13796209388998</v>
      </c>
      <c r="DZ115" s="240">
        <f t="shared" si="45"/>
        <v>105.7011822102172</v>
      </c>
      <c r="EA115" s="1">
        <v>4.0599999999999996</v>
      </c>
      <c r="EB115" s="19">
        <f t="shared" si="46"/>
        <v>1.0532645753916925</v>
      </c>
      <c r="EC115" s="350">
        <f t="shared" si="47"/>
        <v>1.1117792740245642</v>
      </c>
      <c r="ED115" s="4">
        <v>380</v>
      </c>
      <c r="EE115" s="117"/>
    </row>
    <row r="116" spans="1:135" s="118" customFormat="1" ht="20.100000000000001" hidden="1" customHeight="1">
      <c r="A116" s="161">
        <v>42274</v>
      </c>
      <c r="B116" s="228"/>
      <c r="C116" s="7"/>
      <c r="D116" s="1"/>
      <c r="E116" s="1"/>
      <c r="F116" s="1"/>
      <c r="G116" s="4"/>
      <c r="H116" s="3"/>
      <c r="I116" s="1"/>
      <c r="J116" s="1"/>
      <c r="K116" s="19"/>
      <c r="L116" s="1"/>
      <c r="M116" s="1"/>
      <c r="N116" s="1"/>
      <c r="O116" s="297"/>
      <c r="P116" s="1"/>
      <c r="Q116" s="22">
        <f t="shared" si="39"/>
        <v>0</v>
      </c>
      <c r="R116" s="116">
        <f t="shared" si="48"/>
        <v>0</v>
      </c>
      <c r="S116" s="17">
        <f t="shared" si="40"/>
        <v>0</v>
      </c>
      <c r="T116" s="3"/>
      <c r="U116" s="1"/>
      <c r="V116" s="1"/>
      <c r="W116" s="22">
        <f t="shared" si="49"/>
        <v>0</v>
      </c>
      <c r="X116" s="1"/>
      <c r="Y116" s="1"/>
      <c r="Z116" s="1"/>
      <c r="AA116" s="1"/>
      <c r="AB116" s="4"/>
      <c r="AC116" s="7"/>
      <c r="AD116" s="199"/>
      <c r="AE116" s="199"/>
      <c r="AF116" s="199"/>
      <c r="AG116" s="199"/>
      <c r="AH116" s="240">
        <f t="shared" si="60"/>
        <v>0</v>
      </c>
      <c r="AI116" s="237" t="e">
        <f t="shared" si="61"/>
        <v>#DIV/0!</v>
      </c>
      <c r="AJ116" s="1"/>
      <c r="AK116" s="1"/>
      <c r="AL116" s="1"/>
      <c r="AM116" s="1"/>
      <c r="AN116" s="1"/>
      <c r="AO116" s="1"/>
      <c r="AP116" s="3"/>
      <c r="AQ116" s="7"/>
      <c r="AR116" s="22">
        <f t="shared" si="63"/>
        <v>0</v>
      </c>
      <c r="AS116" s="270" t="e">
        <f t="shared" si="50"/>
        <v>#DIV/0!</v>
      </c>
      <c r="AT116" s="1"/>
      <c r="AU116" s="1"/>
      <c r="AV116" s="7"/>
      <c r="AW116" s="1"/>
      <c r="AX116" s="1"/>
      <c r="AY116" s="2"/>
      <c r="AZ116" s="3"/>
      <c r="BA116" s="2"/>
      <c r="BB116" s="3"/>
      <c r="BC116" s="4"/>
      <c r="BD116" s="3"/>
      <c r="BE116" s="1"/>
      <c r="BF116" s="1"/>
      <c r="BG116" s="1"/>
      <c r="BH116" s="4"/>
      <c r="BI116" s="3"/>
      <c r="BJ116" s="7"/>
      <c r="BK116" s="1"/>
      <c r="BL116" s="1"/>
      <c r="BM116" s="2"/>
      <c r="BN116" s="3"/>
      <c r="BO116" s="1"/>
      <c r="BP116" s="2"/>
      <c r="BQ116" s="3"/>
      <c r="BR116" s="1"/>
      <c r="BS116" s="2"/>
      <c r="BT116" s="6"/>
      <c r="BU116" s="278"/>
      <c r="BV116" s="272">
        <f t="shared" si="51"/>
        <v>0</v>
      </c>
      <c r="BW116" s="272">
        <f t="shared" si="52"/>
        <v>0</v>
      </c>
      <c r="BX116" s="282" t="e">
        <f t="shared" si="53"/>
        <v>#DIV/0!</v>
      </c>
      <c r="BY116" s="282" t="e">
        <f t="shared" si="54"/>
        <v>#DIV/0!</v>
      </c>
      <c r="BZ116" s="3"/>
      <c r="CA116" s="1"/>
      <c r="CB116" s="1"/>
      <c r="CC116" s="4"/>
      <c r="CD116" s="7"/>
      <c r="CE116" s="7"/>
      <c r="CF116" s="1" t="e">
        <f t="shared" si="55"/>
        <v>#N/A</v>
      </c>
      <c r="CG116" s="1">
        <f t="shared" si="56"/>
        <v>0</v>
      </c>
      <c r="CH116" s="1" t="e">
        <f t="shared" si="62"/>
        <v>#N/A</v>
      </c>
      <c r="CI116" s="1"/>
      <c r="CJ116" s="189" t="e">
        <f t="shared" si="57"/>
        <v>#N/A</v>
      </c>
      <c r="CK116" s="3"/>
      <c r="CL116" s="7"/>
      <c r="CM116" s="1"/>
      <c r="CN116" s="2">
        <v>109</v>
      </c>
      <c r="CO116" s="2">
        <f t="shared" si="64"/>
        <v>0</v>
      </c>
      <c r="CP116" s="2">
        <f t="shared" si="65"/>
        <v>0</v>
      </c>
      <c r="CQ116" s="190" t="e">
        <f t="shared" si="66"/>
        <v>#DIV/0!</v>
      </c>
      <c r="CR116" s="8"/>
      <c r="CS116" s="8"/>
      <c r="CT116" s="8"/>
      <c r="CU116" s="6"/>
      <c r="CV116" s="6"/>
      <c r="CW116" s="6"/>
      <c r="CX116" s="3"/>
      <c r="CY116" s="2"/>
      <c r="CZ116" s="212" t="e">
        <f t="shared" si="41"/>
        <v>#DIV/0!</v>
      </c>
      <c r="DA116" s="212" t="e">
        <f t="shared" si="42"/>
        <v>#DIV/0!</v>
      </c>
      <c r="DB116" s="3"/>
      <c r="DC116" s="2"/>
      <c r="DD116" s="3"/>
      <c r="DE116" s="2"/>
      <c r="DF116" s="8"/>
      <c r="DG116" s="3"/>
      <c r="DH116" s="2"/>
      <c r="DI116" s="8"/>
      <c r="DJ116" s="3"/>
      <c r="DK116" s="1"/>
      <c r="DL116" s="212" t="e">
        <f t="shared" si="58"/>
        <v>#DIV/0!</v>
      </c>
      <c r="DM116" s="212" t="e">
        <f t="shared" si="43"/>
        <v>#DIV/0!</v>
      </c>
      <c r="DN116" s="303"/>
      <c r="DO116" s="212"/>
      <c r="DP116" s="3"/>
      <c r="DQ116" s="2"/>
      <c r="DR116" s="3"/>
      <c r="DS116" s="2"/>
      <c r="DT116" s="155"/>
      <c r="DU116" s="156"/>
      <c r="DV116" s="155"/>
      <c r="DW116" s="157"/>
      <c r="DX116" s="348">
        <f t="shared" si="59"/>
        <v>0</v>
      </c>
      <c r="DY116" s="349" t="e">
        <f t="shared" si="44"/>
        <v>#DIV/0!</v>
      </c>
      <c r="DZ116" s="240" t="e">
        <f t="shared" si="45"/>
        <v>#DIV/0!</v>
      </c>
      <c r="EA116" s="1"/>
      <c r="EB116" s="19" t="e">
        <f t="shared" si="46"/>
        <v>#DIV/0!</v>
      </c>
      <c r="EC116" s="350" t="e">
        <f t="shared" si="47"/>
        <v>#DIV/0!</v>
      </c>
      <c r="ED116" s="4"/>
      <c r="EE116" s="117"/>
    </row>
    <row r="117" spans="1:135" s="121" customFormat="1" ht="20.100000000000001" hidden="1" customHeight="1">
      <c r="A117" s="162">
        <v>42274</v>
      </c>
      <c r="B117" s="229">
        <v>1.0833333333333299</v>
      </c>
      <c r="C117" s="15">
        <v>3</v>
      </c>
      <c r="D117" s="9" t="s">
        <v>130</v>
      </c>
      <c r="E117" s="9" t="s">
        <v>136</v>
      </c>
      <c r="F117" s="9" t="s">
        <v>141</v>
      </c>
      <c r="G117" s="12" t="s">
        <v>142</v>
      </c>
      <c r="H117" s="11" t="s">
        <v>172</v>
      </c>
      <c r="I117" s="9">
        <v>17</v>
      </c>
      <c r="J117" s="9" t="s">
        <v>219</v>
      </c>
      <c r="K117" s="20">
        <v>15</v>
      </c>
      <c r="L117" s="9"/>
      <c r="M117" s="9">
        <v>80</v>
      </c>
      <c r="N117" s="9">
        <v>2700</v>
      </c>
      <c r="O117" s="298"/>
      <c r="P117" s="9">
        <v>1650</v>
      </c>
      <c r="Q117" s="24">
        <f t="shared" si="39"/>
        <v>1402.5</v>
      </c>
      <c r="R117" s="119">
        <f t="shared" si="48"/>
        <v>4.0770675000000001</v>
      </c>
      <c r="S117" s="18">
        <f t="shared" si="40"/>
        <v>3.8624849999999999</v>
      </c>
      <c r="T117" s="11">
        <v>1082</v>
      </c>
      <c r="U117" s="9">
        <v>1003</v>
      </c>
      <c r="V117" s="9">
        <v>0.97499999999999998</v>
      </c>
      <c r="W117" s="24">
        <f t="shared" si="49"/>
        <v>1608.75</v>
      </c>
      <c r="X117" s="9">
        <v>10.5</v>
      </c>
      <c r="Y117" s="9">
        <v>359</v>
      </c>
      <c r="Z117" s="9">
        <v>25</v>
      </c>
      <c r="AA117" s="9">
        <v>25</v>
      </c>
      <c r="AB117" s="12">
        <v>6.1</v>
      </c>
      <c r="AC117" s="15">
        <v>3.7</v>
      </c>
      <c r="AD117" s="200">
        <v>-25</v>
      </c>
      <c r="AE117" s="200">
        <v>-26</v>
      </c>
      <c r="AF117" s="200">
        <v>-25</v>
      </c>
      <c r="AG117" s="200"/>
      <c r="AH117" s="241">
        <f t="shared" si="60"/>
        <v>-76</v>
      </c>
      <c r="AI117" s="239">
        <f t="shared" si="61"/>
        <v>1</v>
      </c>
      <c r="AJ117" s="9">
        <v>100</v>
      </c>
      <c r="AK117" s="9">
        <v>100</v>
      </c>
      <c r="AL117" s="9">
        <v>100</v>
      </c>
      <c r="AM117" s="9">
        <v>100</v>
      </c>
      <c r="AN117" s="9">
        <v>1.7</v>
      </c>
      <c r="AO117" s="9">
        <v>20</v>
      </c>
      <c r="AP117" s="11">
        <v>1580</v>
      </c>
      <c r="AQ117" s="15">
        <v>1580</v>
      </c>
      <c r="AR117" s="24">
        <f t="shared" si="63"/>
        <v>0</v>
      </c>
      <c r="AS117" s="271">
        <f t="shared" si="50"/>
        <v>0</v>
      </c>
      <c r="AT117" s="9">
        <v>69</v>
      </c>
      <c r="AU117" s="9">
        <v>85</v>
      </c>
      <c r="AV117" s="15">
        <v>4.5</v>
      </c>
      <c r="AW117" s="9">
        <v>701</v>
      </c>
      <c r="AX117" s="9">
        <v>733</v>
      </c>
      <c r="AY117" s="10">
        <v>50</v>
      </c>
      <c r="AZ117" s="11">
        <v>325</v>
      </c>
      <c r="BA117" s="10">
        <v>66</v>
      </c>
      <c r="BB117" s="11"/>
      <c r="BC117" s="12"/>
      <c r="BD117" s="11">
        <v>4369</v>
      </c>
      <c r="BE117" s="9">
        <v>30</v>
      </c>
      <c r="BF117" s="9">
        <v>25</v>
      </c>
      <c r="BG117" s="9">
        <v>1</v>
      </c>
      <c r="BH117" s="12">
        <v>97</v>
      </c>
      <c r="BI117" s="11">
        <v>460</v>
      </c>
      <c r="BJ117" s="15">
        <v>115</v>
      </c>
      <c r="BK117" s="9">
        <v>1649</v>
      </c>
      <c r="BL117" s="9">
        <v>146</v>
      </c>
      <c r="BM117" s="10">
        <v>102</v>
      </c>
      <c r="BN117" s="11">
        <v>451</v>
      </c>
      <c r="BO117" s="9">
        <v>1697</v>
      </c>
      <c r="BP117" s="10">
        <v>215</v>
      </c>
      <c r="BQ117" s="11">
        <v>441</v>
      </c>
      <c r="BR117" s="9">
        <v>1652</v>
      </c>
      <c r="BS117" s="10">
        <v>189</v>
      </c>
      <c r="BT117" s="14">
        <v>1500</v>
      </c>
      <c r="BU117" s="279">
        <v>469</v>
      </c>
      <c r="BV117" s="273">
        <f t="shared" si="51"/>
        <v>0.89200000000000002</v>
      </c>
      <c r="BW117" s="273">
        <f t="shared" si="52"/>
        <v>0.58974358974358976</v>
      </c>
      <c r="BX117" s="283">
        <f t="shared" si="53"/>
        <v>0.60199349345884956</v>
      </c>
      <c r="BY117" s="283">
        <f t="shared" si="54"/>
        <v>0.39800650654115044</v>
      </c>
      <c r="BZ117" s="11">
        <v>3</v>
      </c>
      <c r="CA117" s="9">
        <v>2.6</v>
      </c>
      <c r="CB117" s="9">
        <v>28</v>
      </c>
      <c r="CC117" s="12">
        <v>1.8</v>
      </c>
      <c r="CD117" s="15" t="s">
        <v>163</v>
      </c>
      <c r="CE117" s="15">
        <v>42</v>
      </c>
      <c r="CF117" s="9">
        <f t="shared" si="55"/>
        <v>15.6</v>
      </c>
      <c r="CG117" s="9">
        <f t="shared" si="56"/>
        <v>5577</v>
      </c>
      <c r="CH117" s="9">
        <f t="shared" si="62"/>
        <v>5.7719999999999994</v>
      </c>
      <c r="CI117" s="9">
        <v>37</v>
      </c>
      <c r="CJ117" s="296">
        <f t="shared" si="57"/>
        <v>1.0349650349650348</v>
      </c>
      <c r="CK117" s="11" t="s">
        <v>165</v>
      </c>
      <c r="CL117" s="15">
        <v>39</v>
      </c>
      <c r="CM117" s="9">
        <v>48</v>
      </c>
      <c r="CN117" s="10">
        <v>109</v>
      </c>
      <c r="CO117" s="10">
        <f t="shared" si="64"/>
        <v>5577</v>
      </c>
      <c r="CP117" s="10">
        <f t="shared" si="65"/>
        <v>52.32</v>
      </c>
      <c r="CQ117" s="191">
        <f t="shared" si="66"/>
        <v>9.3813878429263049</v>
      </c>
      <c r="CR117" s="16">
        <v>46</v>
      </c>
      <c r="CS117" s="16">
        <v>4</v>
      </c>
      <c r="CT117" s="16">
        <v>400</v>
      </c>
      <c r="CU117" s="14">
        <v>7</v>
      </c>
      <c r="CV117" s="14">
        <v>50</v>
      </c>
      <c r="CW117" s="14">
        <v>10</v>
      </c>
      <c r="CX117" s="11" t="s">
        <v>275</v>
      </c>
      <c r="CY117" s="10">
        <v>720</v>
      </c>
      <c r="CZ117" s="213">
        <f t="shared" si="41"/>
        <v>176.59751770114181</v>
      </c>
      <c r="DA117" s="213">
        <f t="shared" si="42"/>
        <v>186.40849090676082</v>
      </c>
      <c r="DB117" s="11"/>
      <c r="DC117" s="10"/>
      <c r="DD117" s="11" t="s">
        <v>168</v>
      </c>
      <c r="DE117" s="10">
        <v>18</v>
      </c>
      <c r="DF117" s="16">
        <v>25</v>
      </c>
      <c r="DG117" s="11" t="s">
        <v>184</v>
      </c>
      <c r="DH117" s="10">
        <v>5</v>
      </c>
      <c r="DI117" s="16">
        <v>30</v>
      </c>
      <c r="DJ117" s="11"/>
      <c r="DK117" s="9"/>
      <c r="DL117" s="213">
        <f t="shared" si="58"/>
        <v>0</v>
      </c>
      <c r="DM117" s="213">
        <f t="shared" si="43"/>
        <v>0</v>
      </c>
      <c r="DN117" s="304"/>
      <c r="DO117" s="213"/>
      <c r="DP117" s="11"/>
      <c r="DQ117" s="10"/>
      <c r="DR117" s="11"/>
      <c r="DS117" s="10"/>
      <c r="DT117" s="158"/>
      <c r="DU117" s="159"/>
      <c r="DV117" s="158"/>
      <c r="DW117" s="160"/>
      <c r="DX117" s="351">
        <f t="shared" si="59"/>
        <v>404</v>
      </c>
      <c r="DY117" s="352">
        <f t="shared" si="44"/>
        <v>99.090829376751799</v>
      </c>
      <c r="DZ117" s="241">
        <f t="shared" si="45"/>
        <v>104.59587545323801</v>
      </c>
      <c r="EA117" s="9">
        <v>3.87</v>
      </c>
      <c r="EB117" s="20">
        <f t="shared" si="46"/>
        <v>0.94921165764363724</v>
      </c>
      <c r="EC117" s="353">
        <f t="shared" si="47"/>
        <v>1.0019456386238395</v>
      </c>
      <c r="ED117" s="12">
        <v>388</v>
      </c>
      <c r="EE117" s="120"/>
    </row>
    <row r="118" spans="1:135" s="121" customFormat="1" ht="20.100000000000001" hidden="1" customHeight="1">
      <c r="A118" s="162">
        <v>42274</v>
      </c>
      <c r="B118" s="229"/>
      <c r="C118" s="15"/>
      <c r="D118" s="9"/>
      <c r="E118" s="9"/>
      <c r="F118" s="9"/>
      <c r="G118" s="12"/>
      <c r="H118" s="11"/>
      <c r="I118" s="9"/>
      <c r="J118" s="9"/>
      <c r="K118" s="20"/>
      <c r="L118" s="9"/>
      <c r="M118" s="9"/>
      <c r="N118" s="9"/>
      <c r="O118" s="298"/>
      <c r="P118" s="9"/>
      <c r="Q118" s="24">
        <f t="shared" si="39"/>
        <v>0</v>
      </c>
      <c r="R118" s="119">
        <f t="shared" si="48"/>
        <v>0</v>
      </c>
      <c r="S118" s="18">
        <f t="shared" si="40"/>
        <v>0</v>
      </c>
      <c r="T118" s="11"/>
      <c r="U118" s="9"/>
      <c r="V118" s="9"/>
      <c r="W118" s="24">
        <f t="shared" si="49"/>
        <v>0</v>
      </c>
      <c r="X118" s="9"/>
      <c r="Y118" s="9"/>
      <c r="Z118" s="9"/>
      <c r="AA118" s="9"/>
      <c r="AB118" s="12"/>
      <c r="AC118" s="15"/>
      <c r="AD118" s="200"/>
      <c r="AE118" s="200"/>
      <c r="AF118" s="200"/>
      <c r="AG118" s="200"/>
      <c r="AH118" s="241">
        <f t="shared" si="60"/>
        <v>0</v>
      </c>
      <c r="AI118" s="239" t="e">
        <f t="shared" si="61"/>
        <v>#DIV/0!</v>
      </c>
      <c r="AJ118" s="9"/>
      <c r="AK118" s="9"/>
      <c r="AL118" s="9"/>
      <c r="AM118" s="9"/>
      <c r="AN118" s="9"/>
      <c r="AO118" s="9"/>
      <c r="AP118" s="11"/>
      <c r="AQ118" s="15"/>
      <c r="AR118" s="24">
        <f t="shared" si="63"/>
        <v>0</v>
      </c>
      <c r="AS118" s="271" t="e">
        <f t="shared" si="50"/>
        <v>#DIV/0!</v>
      </c>
      <c r="AT118" s="9"/>
      <c r="AU118" s="9"/>
      <c r="AV118" s="15"/>
      <c r="AW118" s="9"/>
      <c r="AX118" s="9"/>
      <c r="AY118" s="10"/>
      <c r="AZ118" s="11"/>
      <c r="BA118" s="10"/>
      <c r="BB118" s="11"/>
      <c r="BC118" s="12"/>
      <c r="BD118" s="11"/>
      <c r="BE118" s="9"/>
      <c r="BF118" s="9"/>
      <c r="BG118" s="9"/>
      <c r="BH118" s="12"/>
      <c r="BI118" s="11"/>
      <c r="BJ118" s="15"/>
      <c r="BK118" s="9"/>
      <c r="BL118" s="9"/>
      <c r="BM118" s="10"/>
      <c r="BN118" s="11"/>
      <c r="BO118" s="9"/>
      <c r="BP118" s="10"/>
      <c r="BQ118" s="11"/>
      <c r="BR118" s="9"/>
      <c r="BS118" s="10"/>
      <c r="BT118" s="14"/>
      <c r="BU118" s="279"/>
      <c r="BV118" s="273">
        <f t="shared" si="51"/>
        <v>0</v>
      </c>
      <c r="BW118" s="273">
        <f t="shared" si="52"/>
        <v>0</v>
      </c>
      <c r="BX118" s="283" t="e">
        <f t="shared" si="53"/>
        <v>#DIV/0!</v>
      </c>
      <c r="BY118" s="283" t="e">
        <f t="shared" si="54"/>
        <v>#DIV/0!</v>
      </c>
      <c r="BZ118" s="11"/>
      <c r="CA118" s="9"/>
      <c r="CB118" s="9"/>
      <c r="CC118" s="12"/>
      <c r="CD118" s="15"/>
      <c r="CE118" s="15"/>
      <c r="CF118" s="9" t="e">
        <f t="shared" si="55"/>
        <v>#N/A</v>
      </c>
      <c r="CG118" s="9">
        <f t="shared" si="56"/>
        <v>0</v>
      </c>
      <c r="CH118" s="9" t="e">
        <f t="shared" si="62"/>
        <v>#N/A</v>
      </c>
      <c r="CI118" s="9"/>
      <c r="CJ118" s="296" t="e">
        <f t="shared" si="57"/>
        <v>#N/A</v>
      </c>
      <c r="CK118" s="11"/>
      <c r="CL118" s="15"/>
      <c r="CM118" s="9"/>
      <c r="CN118" s="10">
        <v>109</v>
      </c>
      <c r="CO118" s="10">
        <f t="shared" si="64"/>
        <v>0</v>
      </c>
      <c r="CP118" s="10">
        <f t="shared" si="65"/>
        <v>0</v>
      </c>
      <c r="CQ118" s="191" t="e">
        <f t="shared" si="66"/>
        <v>#DIV/0!</v>
      </c>
      <c r="CR118" s="16"/>
      <c r="CS118" s="16"/>
      <c r="CT118" s="16"/>
      <c r="CU118" s="14"/>
      <c r="CV118" s="14"/>
      <c r="CW118" s="14"/>
      <c r="CX118" s="11"/>
      <c r="CY118" s="10"/>
      <c r="CZ118" s="213" t="e">
        <f t="shared" si="41"/>
        <v>#DIV/0!</v>
      </c>
      <c r="DA118" s="213" t="e">
        <f t="shared" si="42"/>
        <v>#DIV/0!</v>
      </c>
      <c r="DB118" s="11"/>
      <c r="DC118" s="10"/>
      <c r="DD118" s="11"/>
      <c r="DE118" s="10"/>
      <c r="DF118" s="16"/>
      <c r="DG118" s="11"/>
      <c r="DH118" s="10"/>
      <c r="DI118" s="16"/>
      <c r="DJ118" s="11"/>
      <c r="DK118" s="9"/>
      <c r="DL118" s="213" t="e">
        <f t="shared" si="58"/>
        <v>#DIV/0!</v>
      </c>
      <c r="DM118" s="213" t="e">
        <f t="shared" si="43"/>
        <v>#DIV/0!</v>
      </c>
      <c r="DN118" s="304"/>
      <c r="DO118" s="213"/>
      <c r="DP118" s="11"/>
      <c r="DQ118" s="10"/>
      <c r="DR118" s="11"/>
      <c r="DS118" s="10"/>
      <c r="DT118" s="158"/>
      <c r="DU118" s="159"/>
      <c r="DV118" s="158"/>
      <c r="DW118" s="160"/>
      <c r="DX118" s="351">
        <f t="shared" si="59"/>
        <v>0</v>
      </c>
      <c r="DY118" s="352" t="e">
        <f t="shared" si="44"/>
        <v>#DIV/0!</v>
      </c>
      <c r="DZ118" s="241" t="e">
        <f t="shared" si="45"/>
        <v>#DIV/0!</v>
      </c>
      <c r="EA118" s="9"/>
      <c r="EB118" s="20" t="e">
        <f t="shared" si="46"/>
        <v>#DIV/0!</v>
      </c>
      <c r="EC118" s="353" t="e">
        <f t="shared" si="47"/>
        <v>#DIV/0!</v>
      </c>
      <c r="ED118" s="12"/>
      <c r="EE118" s="120"/>
    </row>
    <row r="119" spans="1:135" s="118" customFormat="1" ht="20.100000000000001" hidden="1" customHeight="1">
      <c r="A119" s="161">
        <v>42275</v>
      </c>
      <c r="B119" s="228"/>
      <c r="C119" s="7"/>
      <c r="D119" s="1"/>
      <c r="E119" s="1"/>
      <c r="F119" s="1"/>
      <c r="G119" s="4"/>
      <c r="H119" s="3"/>
      <c r="I119" s="1"/>
      <c r="J119" s="1"/>
      <c r="K119" s="19"/>
      <c r="L119" s="1"/>
      <c r="M119" s="1"/>
      <c r="N119" s="1"/>
      <c r="O119" s="297"/>
      <c r="P119" s="1"/>
      <c r="Q119" s="22">
        <f t="shared" si="39"/>
        <v>0</v>
      </c>
      <c r="R119" s="116">
        <f t="shared" si="48"/>
        <v>0</v>
      </c>
      <c r="S119" s="17">
        <f t="shared" si="40"/>
        <v>0</v>
      </c>
      <c r="T119" s="3"/>
      <c r="U119" s="1"/>
      <c r="V119" s="1"/>
      <c r="W119" s="22">
        <f t="shared" si="49"/>
        <v>0</v>
      </c>
      <c r="X119" s="1"/>
      <c r="Y119" s="1"/>
      <c r="Z119" s="1"/>
      <c r="AA119" s="1"/>
      <c r="AB119" s="4"/>
      <c r="AC119" s="7"/>
      <c r="AD119" s="199"/>
      <c r="AE119" s="199"/>
      <c r="AF119" s="199"/>
      <c r="AG119" s="199"/>
      <c r="AH119" s="240">
        <f t="shared" si="60"/>
        <v>0</v>
      </c>
      <c r="AI119" s="237" t="e">
        <f t="shared" si="61"/>
        <v>#DIV/0!</v>
      </c>
      <c r="AJ119" s="1"/>
      <c r="AK119" s="1"/>
      <c r="AL119" s="1"/>
      <c r="AM119" s="1"/>
      <c r="AN119" s="1"/>
      <c r="AO119" s="1"/>
      <c r="AP119" s="3"/>
      <c r="AQ119" s="7"/>
      <c r="AR119" s="22">
        <f t="shared" si="63"/>
        <v>0</v>
      </c>
      <c r="AS119" s="270" t="e">
        <f t="shared" si="50"/>
        <v>#DIV/0!</v>
      </c>
      <c r="AT119" s="1"/>
      <c r="AU119" s="1"/>
      <c r="AV119" s="7"/>
      <c r="AW119" s="1"/>
      <c r="AX119" s="1"/>
      <c r="AY119" s="2"/>
      <c r="AZ119" s="3"/>
      <c r="BA119" s="2"/>
      <c r="BB119" s="3"/>
      <c r="BC119" s="4"/>
      <c r="BD119" s="3"/>
      <c r="BE119" s="1"/>
      <c r="BF119" s="1"/>
      <c r="BG119" s="1"/>
      <c r="BH119" s="4"/>
      <c r="BI119" s="3"/>
      <c r="BJ119" s="7"/>
      <c r="BK119" s="1"/>
      <c r="BL119" s="1"/>
      <c r="BM119" s="2"/>
      <c r="BN119" s="3"/>
      <c r="BO119" s="1"/>
      <c r="BP119" s="2"/>
      <c r="BQ119" s="3"/>
      <c r="BR119" s="1"/>
      <c r="BS119" s="2"/>
      <c r="BT119" s="6"/>
      <c r="BU119" s="278"/>
      <c r="BV119" s="272">
        <f t="shared" si="51"/>
        <v>0</v>
      </c>
      <c r="BW119" s="272">
        <f t="shared" si="52"/>
        <v>0</v>
      </c>
      <c r="BX119" s="282" t="e">
        <f t="shared" si="53"/>
        <v>#DIV/0!</v>
      </c>
      <c r="BY119" s="282" t="e">
        <f t="shared" si="54"/>
        <v>#DIV/0!</v>
      </c>
      <c r="BZ119" s="3"/>
      <c r="CA119" s="1"/>
      <c r="CB119" s="1"/>
      <c r="CC119" s="4"/>
      <c r="CD119" s="7"/>
      <c r="CE119" s="7"/>
      <c r="CF119" s="1" t="e">
        <f t="shared" si="55"/>
        <v>#N/A</v>
      </c>
      <c r="CG119" s="1">
        <f t="shared" si="56"/>
        <v>0</v>
      </c>
      <c r="CH119" s="1" t="e">
        <f t="shared" si="62"/>
        <v>#N/A</v>
      </c>
      <c r="CI119" s="1"/>
      <c r="CJ119" s="189" t="e">
        <f t="shared" si="57"/>
        <v>#N/A</v>
      </c>
      <c r="CK119" s="3"/>
      <c r="CL119" s="7"/>
      <c r="CM119" s="1"/>
      <c r="CN119" s="2">
        <v>109</v>
      </c>
      <c r="CO119" s="2">
        <f t="shared" si="64"/>
        <v>0</v>
      </c>
      <c r="CP119" s="2">
        <f t="shared" si="65"/>
        <v>0</v>
      </c>
      <c r="CQ119" s="190" t="e">
        <f t="shared" si="66"/>
        <v>#DIV/0!</v>
      </c>
      <c r="CR119" s="8"/>
      <c r="CS119" s="8"/>
      <c r="CT119" s="8"/>
      <c r="CU119" s="6"/>
      <c r="CV119" s="6"/>
      <c r="CW119" s="6"/>
      <c r="CX119" s="3"/>
      <c r="CY119" s="2"/>
      <c r="CZ119" s="212" t="e">
        <f t="shared" si="41"/>
        <v>#DIV/0!</v>
      </c>
      <c r="DA119" s="212" t="e">
        <f t="shared" si="42"/>
        <v>#DIV/0!</v>
      </c>
      <c r="DB119" s="3"/>
      <c r="DC119" s="2"/>
      <c r="DD119" s="3"/>
      <c r="DE119" s="2"/>
      <c r="DF119" s="8"/>
      <c r="DG119" s="3"/>
      <c r="DH119" s="2"/>
      <c r="DI119" s="8"/>
      <c r="DJ119" s="3"/>
      <c r="DK119" s="1"/>
      <c r="DL119" s="212" t="e">
        <f t="shared" si="58"/>
        <v>#DIV/0!</v>
      </c>
      <c r="DM119" s="212" t="e">
        <f t="shared" si="43"/>
        <v>#DIV/0!</v>
      </c>
      <c r="DN119" s="303"/>
      <c r="DO119" s="212"/>
      <c r="DP119" s="3"/>
      <c r="DQ119" s="2"/>
      <c r="DR119" s="3"/>
      <c r="DS119" s="2"/>
      <c r="DT119" s="155"/>
      <c r="DU119" s="156"/>
      <c r="DV119" s="155"/>
      <c r="DW119" s="157"/>
      <c r="DX119" s="348">
        <f t="shared" si="59"/>
        <v>0</v>
      </c>
      <c r="DY119" s="349" t="e">
        <f t="shared" si="44"/>
        <v>#DIV/0!</v>
      </c>
      <c r="DZ119" s="240" t="e">
        <f t="shared" si="45"/>
        <v>#DIV/0!</v>
      </c>
      <c r="EA119" s="1"/>
      <c r="EB119" s="19" t="e">
        <f t="shared" si="46"/>
        <v>#DIV/0!</v>
      </c>
      <c r="EC119" s="350" t="e">
        <f t="shared" si="47"/>
        <v>#DIV/0!</v>
      </c>
      <c r="ED119" s="4"/>
      <c r="EE119" s="117"/>
    </row>
    <row r="120" spans="1:135" s="118" customFormat="1" ht="20.100000000000001" hidden="1" customHeight="1">
      <c r="A120" s="161">
        <v>42275</v>
      </c>
      <c r="B120" s="228"/>
      <c r="C120" s="7"/>
      <c r="D120" s="1"/>
      <c r="E120" s="1"/>
      <c r="F120" s="1"/>
      <c r="G120" s="4"/>
      <c r="H120" s="3"/>
      <c r="I120" s="1"/>
      <c r="J120" s="1"/>
      <c r="K120" s="19"/>
      <c r="L120" s="1"/>
      <c r="M120" s="1"/>
      <c r="N120" s="1"/>
      <c r="O120" s="297"/>
      <c r="P120" s="1"/>
      <c r="Q120" s="22">
        <f t="shared" si="39"/>
        <v>0</v>
      </c>
      <c r="R120" s="116">
        <f t="shared" si="48"/>
        <v>0</v>
      </c>
      <c r="S120" s="17">
        <f t="shared" si="40"/>
        <v>0</v>
      </c>
      <c r="T120" s="3"/>
      <c r="U120" s="1"/>
      <c r="V120" s="1"/>
      <c r="W120" s="22">
        <f t="shared" si="49"/>
        <v>0</v>
      </c>
      <c r="X120" s="1"/>
      <c r="Y120" s="1"/>
      <c r="Z120" s="1"/>
      <c r="AA120" s="1"/>
      <c r="AB120" s="4"/>
      <c r="AC120" s="7"/>
      <c r="AD120" s="199"/>
      <c r="AE120" s="199"/>
      <c r="AF120" s="199"/>
      <c r="AG120" s="199"/>
      <c r="AH120" s="240">
        <f t="shared" si="60"/>
        <v>0</v>
      </c>
      <c r="AI120" s="237" t="e">
        <f t="shared" si="61"/>
        <v>#DIV/0!</v>
      </c>
      <c r="AJ120" s="1"/>
      <c r="AK120" s="1"/>
      <c r="AL120" s="1"/>
      <c r="AM120" s="1"/>
      <c r="AN120" s="1"/>
      <c r="AO120" s="1"/>
      <c r="AP120" s="3"/>
      <c r="AQ120" s="7"/>
      <c r="AR120" s="22">
        <f t="shared" si="63"/>
        <v>0</v>
      </c>
      <c r="AS120" s="270" t="e">
        <f t="shared" si="50"/>
        <v>#DIV/0!</v>
      </c>
      <c r="AT120" s="1"/>
      <c r="AU120" s="1"/>
      <c r="AV120" s="7"/>
      <c r="AW120" s="1"/>
      <c r="AX120" s="1"/>
      <c r="AY120" s="2"/>
      <c r="AZ120" s="3"/>
      <c r="BA120" s="2"/>
      <c r="BB120" s="3"/>
      <c r="BC120" s="4"/>
      <c r="BD120" s="3"/>
      <c r="BE120" s="1"/>
      <c r="BF120" s="1"/>
      <c r="BG120" s="1"/>
      <c r="BH120" s="4"/>
      <c r="BI120" s="3"/>
      <c r="BJ120" s="7"/>
      <c r="BK120" s="1"/>
      <c r="BL120" s="1"/>
      <c r="BM120" s="2"/>
      <c r="BN120" s="3"/>
      <c r="BO120" s="1"/>
      <c r="BP120" s="2"/>
      <c r="BQ120" s="3"/>
      <c r="BR120" s="1"/>
      <c r="BS120" s="2"/>
      <c r="BT120" s="6"/>
      <c r="BU120" s="278"/>
      <c r="BV120" s="272">
        <f t="shared" si="51"/>
        <v>0</v>
      </c>
      <c r="BW120" s="272">
        <f t="shared" si="52"/>
        <v>0</v>
      </c>
      <c r="BX120" s="282" t="e">
        <f t="shared" si="53"/>
        <v>#DIV/0!</v>
      </c>
      <c r="BY120" s="282" t="e">
        <f t="shared" si="54"/>
        <v>#DIV/0!</v>
      </c>
      <c r="BZ120" s="3"/>
      <c r="CA120" s="1"/>
      <c r="CB120" s="1"/>
      <c r="CC120" s="4"/>
      <c r="CD120" s="7"/>
      <c r="CE120" s="7"/>
      <c r="CF120" s="1" t="e">
        <f t="shared" si="55"/>
        <v>#N/A</v>
      </c>
      <c r="CG120" s="1">
        <f t="shared" si="56"/>
        <v>0</v>
      </c>
      <c r="CH120" s="1" t="e">
        <f t="shared" si="62"/>
        <v>#N/A</v>
      </c>
      <c r="CI120" s="1"/>
      <c r="CJ120" s="189" t="e">
        <f t="shared" si="57"/>
        <v>#N/A</v>
      </c>
      <c r="CK120" s="3"/>
      <c r="CL120" s="7"/>
      <c r="CM120" s="1"/>
      <c r="CN120" s="2">
        <v>109</v>
      </c>
      <c r="CO120" s="2">
        <f t="shared" si="64"/>
        <v>0</v>
      </c>
      <c r="CP120" s="2">
        <f t="shared" si="65"/>
        <v>0</v>
      </c>
      <c r="CQ120" s="190" t="e">
        <f t="shared" si="66"/>
        <v>#DIV/0!</v>
      </c>
      <c r="CR120" s="8"/>
      <c r="CS120" s="8"/>
      <c r="CT120" s="8"/>
      <c r="CU120" s="6"/>
      <c r="CV120" s="6"/>
      <c r="CW120" s="6"/>
      <c r="CX120" s="3"/>
      <c r="CY120" s="2"/>
      <c r="CZ120" s="212" t="e">
        <f t="shared" si="41"/>
        <v>#DIV/0!</v>
      </c>
      <c r="DA120" s="212" t="e">
        <f t="shared" si="42"/>
        <v>#DIV/0!</v>
      </c>
      <c r="DB120" s="3"/>
      <c r="DC120" s="2"/>
      <c r="DD120" s="3"/>
      <c r="DE120" s="2"/>
      <c r="DF120" s="8"/>
      <c r="DG120" s="3"/>
      <c r="DH120" s="2"/>
      <c r="DI120" s="8"/>
      <c r="DJ120" s="3"/>
      <c r="DK120" s="1"/>
      <c r="DL120" s="212" t="e">
        <f t="shared" si="58"/>
        <v>#DIV/0!</v>
      </c>
      <c r="DM120" s="212" t="e">
        <f t="shared" si="43"/>
        <v>#DIV/0!</v>
      </c>
      <c r="DN120" s="303"/>
      <c r="DO120" s="212"/>
      <c r="DP120" s="3"/>
      <c r="DQ120" s="2"/>
      <c r="DR120" s="3"/>
      <c r="DS120" s="2"/>
      <c r="DT120" s="155"/>
      <c r="DU120" s="156"/>
      <c r="DV120" s="155"/>
      <c r="DW120" s="157"/>
      <c r="DX120" s="348">
        <f t="shared" si="59"/>
        <v>0</v>
      </c>
      <c r="DY120" s="349" t="e">
        <f t="shared" si="44"/>
        <v>#DIV/0!</v>
      </c>
      <c r="DZ120" s="240" t="e">
        <f t="shared" si="45"/>
        <v>#DIV/0!</v>
      </c>
      <c r="EA120" s="1"/>
      <c r="EB120" s="19" t="e">
        <f t="shared" si="46"/>
        <v>#DIV/0!</v>
      </c>
      <c r="EC120" s="350" t="e">
        <f t="shared" si="47"/>
        <v>#DIV/0!</v>
      </c>
      <c r="ED120" s="4"/>
      <c r="EE120" s="117"/>
    </row>
    <row r="121" spans="1:135" s="121" customFormat="1" ht="20.100000000000001" hidden="1" customHeight="1">
      <c r="A121" s="162">
        <v>42275</v>
      </c>
      <c r="B121" s="229">
        <v>1.2395833333333399</v>
      </c>
      <c r="C121" s="15">
        <v>4</v>
      </c>
      <c r="D121" s="9" t="s">
        <v>133</v>
      </c>
      <c r="E121" s="9" t="s">
        <v>137</v>
      </c>
      <c r="F121" s="9" t="s">
        <v>139</v>
      </c>
      <c r="G121" s="12" t="s">
        <v>261</v>
      </c>
      <c r="H121" s="11" t="s">
        <v>172</v>
      </c>
      <c r="I121" s="9">
        <v>17</v>
      </c>
      <c r="J121" s="9" t="s">
        <v>268</v>
      </c>
      <c r="K121" s="20">
        <v>15</v>
      </c>
      <c r="L121" s="9"/>
      <c r="M121" s="9">
        <v>80</v>
      </c>
      <c r="N121" s="9">
        <v>2720</v>
      </c>
      <c r="O121" s="298"/>
      <c r="P121" s="9">
        <v>1580</v>
      </c>
      <c r="Q121" s="24">
        <f t="shared" si="39"/>
        <v>1343</v>
      </c>
      <c r="R121" s="119">
        <f t="shared" si="48"/>
        <v>3.9041009999999998</v>
      </c>
      <c r="S121" s="18">
        <f t="shared" si="40"/>
        <v>3.7260192000000001</v>
      </c>
      <c r="T121" s="11">
        <v>1029</v>
      </c>
      <c r="U121" s="9">
        <v>1003</v>
      </c>
      <c r="V121" s="9">
        <v>0.97599999999999998</v>
      </c>
      <c r="W121" s="24">
        <f t="shared" si="49"/>
        <v>1542.08</v>
      </c>
      <c r="X121" s="9">
        <v>10.3</v>
      </c>
      <c r="Y121" s="9">
        <v>330</v>
      </c>
      <c r="Z121" s="9">
        <v>25</v>
      </c>
      <c r="AA121" s="9">
        <v>25</v>
      </c>
      <c r="AB121" s="12">
        <v>6</v>
      </c>
      <c r="AC121" s="15">
        <v>4</v>
      </c>
      <c r="AD121" s="200">
        <v>-25</v>
      </c>
      <c r="AE121" s="200">
        <v>-25</v>
      </c>
      <c r="AF121" s="200">
        <v>-25</v>
      </c>
      <c r="AG121" s="200"/>
      <c r="AH121" s="241">
        <f t="shared" si="60"/>
        <v>-75</v>
      </c>
      <c r="AI121" s="239">
        <f t="shared" si="61"/>
        <v>1</v>
      </c>
      <c r="AJ121" s="9">
        <v>100</v>
      </c>
      <c r="AK121" s="9">
        <v>100</v>
      </c>
      <c r="AL121" s="9">
        <v>100</v>
      </c>
      <c r="AM121" s="9">
        <v>100</v>
      </c>
      <c r="AN121" s="9">
        <v>2.2999999999999998</v>
      </c>
      <c r="AO121" s="9">
        <v>20</v>
      </c>
      <c r="AP121" s="11">
        <v>1480</v>
      </c>
      <c r="AQ121" s="15">
        <v>1480</v>
      </c>
      <c r="AR121" s="24">
        <f t="shared" si="63"/>
        <v>0</v>
      </c>
      <c r="AS121" s="271">
        <f t="shared" si="50"/>
        <v>0</v>
      </c>
      <c r="AT121" s="9">
        <v>71</v>
      </c>
      <c r="AU121" s="9">
        <v>85</v>
      </c>
      <c r="AV121" s="15">
        <v>4.5</v>
      </c>
      <c r="AW121" s="9">
        <v>509</v>
      </c>
      <c r="AX121" s="9">
        <v>760</v>
      </c>
      <c r="AY121" s="10">
        <v>40</v>
      </c>
      <c r="AZ121" s="11">
        <v>323</v>
      </c>
      <c r="BA121" s="10">
        <v>70</v>
      </c>
      <c r="BB121" s="11"/>
      <c r="BC121" s="12"/>
      <c r="BD121" s="11">
        <v>4586</v>
      </c>
      <c r="BE121" s="9">
        <v>25</v>
      </c>
      <c r="BF121" s="9">
        <v>25</v>
      </c>
      <c r="BG121" s="9">
        <v>1</v>
      </c>
      <c r="BH121" s="12">
        <v>97</v>
      </c>
      <c r="BI121" s="11">
        <v>500</v>
      </c>
      <c r="BJ121" s="15">
        <v>114</v>
      </c>
      <c r="BK121" s="9">
        <v>1629</v>
      </c>
      <c r="BL121" s="9">
        <v>149</v>
      </c>
      <c r="BM121" s="10">
        <v>100</v>
      </c>
      <c r="BN121" s="11">
        <v>450</v>
      </c>
      <c r="BO121" s="9">
        <v>1675</v>
      </c>
      <c r="BP121" s="10">
        <v>219</v>
      </c>
      <c r="BQ121" s="11">
        <v>442</v>
      </c>
      <c r="BR121" s="9">
        <v>1633</v>
      </c>
      <c r="BS121" s="10">
        <v>181</v>
      </c>
      <c r="BT121" s="14">
        <v>1500</v>
      </c>
      <c r="BU121" s="279">
        <v>459</v>
      </c>
      <c r="BV121" s="273">
        <f t="shared" si="51"/>
        <v>0.89200000000000002</v>
      </c>
      <c r="BW121" s="273">
        <f t="shared" si="52"/>
        <v>0.64102564102564108</v>
      </c>
      <c r="BX121" s="283">
        <f t="shared" si="53"/>
        <v>0.58185589081421019</v>
      </c>
      <c r="BY121" s="283">
        <f t="shared" si="54"/>
        <v>0.41814410918578981</v>
      </c>
      <c r="BZ121" s="11">
        <v>2.9</v>
      </c>
      <c r="CA121" s="9">
        <v>2.6</v>
      </c>
      <c r="CB121" s="9">
        <v>28</v>
      </c>
      <c r="CC121" s="12">
        <v>1.7</v>
      </c>
      <c r="CD121" s="15" t="s">
        <v>163</v>
      </c>
      <c r="CE121" s="15">
        <v>40</v>
      </c>
      <c r="CF121" s="9">
        <f t="shared" si="55"/>
        <v>15.6</v>
      </c>
      <c r="CG121" s="9">
        <f t="shared" si="56"/>
        <v>5340.4</v>
      </c>
      <c r="CH121" s="9">
        <f t="shared" si="62"/>
        <v>5.46</v>
      </c>
      <c r="CI121" s="9">
        <v>35</v>
      </c>
      <c r="CJ121" s="296">
        <f t="shared" si="57"/>
        <v>1.0223953261927945</v>
      </c>
      <c r="CK121" s="11" t="s">
        <v>165</v>
      </c>
      <c r="CL121" s="15">
        <v>40</v>
      </c>
      <c r="CM121" s="9">
        <v>51</v>
      </c>
      <c r="CN121" s="10">
        <v>109</v>
      </c>
      <c r="CO121" s="10">
        <f t="shared" si="64"/>
        <v>5340.4</v>
      </c>
      <c r="CP121" s="10">
        <f t="shared" si="65"/>
        <v>55.59</v>
      </c>
      <c r="CQ121" s="191">
        <f t="shared" si="66"/>
        <v>10.409332634259608</v>
      </c>
      <c r="CR121" s="16">
        <v>41</v>
      </c>
      <c r="CS121" s="16">
        <v>4</v>
      </c>
      <c r="CT121" s="16">
        <v>400</v>
      </c>
      <c r="CU121" s="14">
        <v>8</v>
      </c>
      <c r="CV121" s="14">
        <v>50</v>
      </c>
      <c r="CW121" s="14">
        <v>10</v>
      </c>
      <c r="CX121" s="11" t="s">
        <v>275</v>
      </c>
      <c r="CY121" s="10">
        <v>720</v>
      </c>
      <c r="CZ121" s="213">
        <f t="shared" si="41"/>
        <v>184.42145835878733</v>
      </c>
      <c r="DA121" s="213">
        <f t="shared" si="42"/>
        <v>193.23571923622939</v>
      </c>
      <c r="DB121" s="11"/>
      <c r="DC121" s="10"/>
      <c r="DD121" s="11" t="s">
        <v>168</v>
      </c>
      <c r="DE121" s="10">
        <v>18</v>
      </c>
      <c r="DF121" s="16">
        <v>25</v>
      </c>
      <c r="DG121" s="11" t="s">
        <v>184</v>
      </c>
      <c r="DH121" s="10">
        <v>5</v>
      </c>
      <c r="DI121" s="16">
        <v>30</v>
      </c>
      <c r="DJ121" s="11"/>
      <c r="DK121" s="9"/>
      <c r="DL121" s="213">
        <f t="shared" si="58"/>
        <v>0</v>
      </c>
      <c r="DM121" s="213">
        <f t="shared" si="43"/>
        <v>0</v>
      </c>
      <c r="DN121" s="304"/>
      <c r="DO121" s="213"/>
      <c r="DP121" s="11"/>
      <c r="DQ121" s="10"/>
      <c r="DR121" s="11"/>
      <c r="DS121" s="10"/>
      <c r="DT121" s="158"/>
      <c r="DU121" s="159"/>
      <c r="DV121" s="158"/>
      <c r="DW121" s="160"/>
      <c r="DX121" s="351">
        <f t="shared" si="59"/>
        <v>400</v>
      </c>
      <c r="DY121" s="352">
        <f t="shared" si="44"/>
        <v>102.45636575488186</v>
      </c>
      <c r="DZ121" s="241">
        <f t="shared" si="45"/>
        <v>107.35317735346077</v>
      </c>
      <c r="EA121" s="9">
        <v>4.17</v>
      </c>
      <c r="EB121" s="20">
        <f t="shared" si="46"/>
        <v>1.0681076129946434</v>
      </c>
      <c r="EC121" s="353">
        <f t="shared" si="47"/>
        <v>1.1191568739098285</v>
      </c>
      <c r="ED121" s="12">
        <v>386</v>
      </c>
      <c r="EE121" s="120"/>
    </row>
    <row r="122" spans="1:135" s="121" customFormat="1" ht="20.100000000000001" hidden="1" customHeight="1">
      <c r="A122" s="162">
        <v>42275</v>
      </c>
      <c r="B122" s="229"/>
      <c r="C122" s="15"/>
      <c r="D122" s="9"/>
      <c r="E122" s="9"/>
      <c r="F122" s="9"/>
      <c r="G122" s="12"/>
      <c r="H122" s="11"/>
      <c r="I122" s="9"/>
      <c r="J122" s="9"/>
      <c r="K122" s="20"/>
      <c r="L122" s="9"/>
      <c r="M122" s="9"/>
      <c r="N122" s="9"/>
      <c r="O122" s="298"/>
      <c r="P122" s="9"/>
      <c r="Q122" s="24">
        <f t="shared" si="39"/>
        <v>0</v>
      </c>
      <c r="R122" s="119">
        <f t="shared" si="48"/>
        <v>0</v>
      </c>
      <c r="S122" s="18">
        <f t="shared" si="40"/>
        <v>0</v>
      </c>
      <c r="T122" s="11"/>
      <c r="U122" s="9"/>
      <c r="V122" s="9"/>
      <c r="W122" s="24">
        <f t="shared" si="49"/>
        <v>0</v>
      </c>
      <c r="X122" s="9"/>
      <c r="Y122" s="9"/>
      <c r="Z122" s="9"/>
      <c r="AA122" s="9"/>
      <c r="AB122" s="12"/>
      <c r="AC122" s="15"/>
      <c r="AD122" s="200"/>
      <c r="AE122" s="200"/>
      <c r="AF122" s="200"/>
      <c r="AG122" s="200"/>
      <c r="AH122" s="241">
        <f t="shared" si="60"/>
        <v>0</v>
      </c>
      <c r="AI122" s="239" t="e">
        <f t="shared" si="61"/>
        <v>#DIV/0!</v>
      </c>
      <c r="AJ122" s="9"/>
      <c r="AK122" s="9"/>
      <c r="AL122" s="9"/>
      <c r="AM122" s="9"/>
      <c r="AN122" s="9"/>
      <c r="AO122" s="9"/>
      <c r="AP122" s="11"/>
      <c r="AQ122" s="15"/>
      <c r="AR122" s="24">
        <f t="shared" si="63"/>
        <v>0</v>
      </c>
      <c r="AS122" s="271" t="e">
        <f t="shared" si="50"/>
        <v>#DIV/0!</v>
      </c>
      <c r="AT122" s="9"/>
      <c r="AU122" s="9"/>
      <c r="AV122" s="15"/>
      <c r="AW122" s="9"/>
      <c r="AX122" s="9"/>
      <c r="AY122" s="10"/>
      <c r="AZ122" s="11"/>
      <c r="BA122" s="10"/>
      <c r="BB122" s="11"/>
      <c r="BC122" s="12"/>
      <c r="BD122" s="11"/>
      <c r="BE122" s="9"/>
      <c r="BF122" s="9"/>
      <c r="BG122" s="9"/>
      <c r="BH122" s="12"/>
      <c r="BI122" s="11"/>
      <c r="BJ122" s="15"/>
      <c r="BK122" s="9"/>
      <c r="BL122" s="9"/>
      <c r="BM122" s="10"/>
      <c r="BN122" s="11"/>
      <c r="BO122" s="9"/>
      <c r="BP122" s="10"/>
      <c r="BQ122" s="11"/>
      <c r="BR122" s="9"/>
      <c r="BS122" s="10"/>
      <c r="BT122" s="14"/>
      <c r="BU122" s="279"/>
      <c r="BV122" s="273">
        <f t="shared" si="51"/>
        <v>0</v>
      </c>
      <c r="BW122" s="273">
        <f t="shared" si="52"/>
        <v>0</v>
      </c>
      <c r="BX122" s="283" t="e">
        <f t="shared" si="53"/>
        <v>#DIV/0!</v>
      </c>
      <c r="BY122" s="283" t="e">
        <f t="shared" si="54"/>
        <v>#DIV/0!</v>
      </c>
      <c r="BZ122" s="11"/>
      <c r="CA122" s="9"/>
      <c r="CB122" s="9"/>
      <c r="CC122" s="12"/>
      <c r="CD122" s="15"/>
      <c r="CE122" s="15"/>
      <c r="CF122" s="9" t="e">
        <f t="shared" si="55"/>
        <v>#N/A</v>
      </c>
      <c r="CG122" s="9">
        <f t="shared" si="56"/>
        <v>0</v>
      </c>
      <c r="CH122" s="9" t="e">
        <f t="shared" si="62"/>
        <v>#N/A</v>
      </c>
      <c r="CI122" s="9"/>
      <c r="CJ122" s="296" t="e">
        <f t="shared" si="57"/>
        <v>#N/A</v>
      </c>
      <c r="CK122" s="11"/>
      <c r="CL122" s="15"/>
      <c r="CM122" s="9"/>
      <c r="CN122" s="10">
        <v>109</v>
      </c>
      <c r="CO122" s="10">
        <f t="shared" si="64"/>
        <v>0</v>
      </c>
      <c r="CP122" s="10">
        <f t="shared" si="65"/>
        <v>0</v>
      </c>
      <c r="CQ122" s="191" t="e">
        <f t="shared" si="66"/>
        <v>#DIV/0!</v>
      </c>
      <c r="CR122" s="16"/>
      <c r="CS122" s="16"/>
      <c r="CT122" s="16"/>
      <c r="CU122" s="14"/>
      <c r="CV122" s="14"/>
      <c r="CW122" s="14"/>
      <c r="CX122" s="11"/>
      <c r="CY122" s="10"/>
      <c r="CZ122" s="213" t="e">
        <f t="shared" si="41"/>
        <v>#DIV/0!</v>
      </c>
      <c r="DA122" s="213" t="e">
        <f t="shared" si="42"/>
        <v>#DIV/0!</v>
      </c>
      <c r="DB122" s="11"/>
      <c r="DC122" s="10"/>
      <c r="DD122" s="11"/>
      <c r="DE122" s="10"/>
      <c r="DF122" s="16"/>
      <c r="DG122" s="11"/>
      <c r="DH122" s="10"/>
      <c r="DI122" s="16"/>
      <c r="DJ122" s="11"/>
      <c r="DK122" s="9"/>
      <c r="DL122" s="213" t="e">
        <f t="shared" si="58"/>
        <v>#DIV/0!</v>
      </c>
      <c r="DM122" s="213" t="e">
        <f t="shared" si="43"/>
        <v>#DIV/0!</v>
      </c>
      <c r="DN122" s="304"/>
      <c r="DO122" s="213"/>
      <c r="DP122" s="11"/>
      <c r="DQ122" s="10"/>
      <c r="DR122" s="11"/>
      <c r="DS122" s="10"/>
      <c r="DT122" s="158"/>
      <c r="DU122" s="159"/>
      <c r="DV122" s="158"/>
      <c r="DW122" s="160"/>
      <c r="DX122" s="351">
        <f t="shared" si="59"/>
        <v>0</v>
      </c>
      <c r="DY122" s="352" t="e">
        <f t="shared" si="44"/>
        <v>#DIV/0!</v>
      </c>
      <c r="DZ122" s="241" t="e">
        <f t="shared" si="45"/>
        <v>#DIV/0!</v>
      </c>
      <c r="EA122" s="9"/>
      <c r="EB122" s="20" t="e">
        <f t="shared" si="46"/>
        <v>#DIV/0!</v>
      </c>
      <c r="EC122" s="353" t="e">
        <f t="shared" si="47"/>
        <v>#DIV/0!</v>
      </c>
      <c r="ED122" s="12"/>
      <c r="EE122" s="120"/>
    </row>
    <row r="123" spans="1:135" s="118" customFormat="1" ht="20.100000000000001" hidden="1" customHeight="1">
      <c r="A123" s="161">
        <v>42276</v>
      </c>
      <c r="B123" s="228">
        <v>0.53125</v>
      </c>
      <c r="C123" s="7">
        <v>2</v>
      </c>
      <c r="D123" s="1" t="s">
        <v>132</v>
      </c>
      <c r="E123" s="1" t="s">
        <v>134</v>
      </c>
      <c r="F123" s="1" t="s">
        <v>140</v>
      </c>
      <c r="G123" s="4" t="s">
        <v>145</v>
      </c>
      <c r="H123" s="3" t="s">
        <v>172</v>
      </c>
      <c r="I123" s="1">
        <v>17</v>
      </c>
      <c r="J123" s="1" t="s">
        <v>219</v>
      </c>
      <c r="K123" s="19">
        <v>15</v>
      </c>
      <c r="L123" s="1"/>
      <c r="M123" s="1">
        <v>80</v>
      </c>
      <c r="N123" s="1">
        <v>2720</v>
      </c>
      <c r="O123" s="297"/>
      <c r="P123" s="1">
        <v>1570</v>
      </c>
      <c r="Q123" s="22">
        <f t="shared" si="39"/>
        <v>1334.5</v>
      </c>
      <c r="R123" s="116">
        <f t="shared" si="48"/>
        <v>3.8793915000000001</v>
      </c>
      <c r="S123" s="17">
        <f t="shared" si="40"/>
        <v>3.7024368000000001</v>
      </c>
      <c r="T123" s="3">
        <v>1020</v>
      </c>
      <c r="U123" s="1">
        <v>1003</v>
      </c>
      <c r="V123" s="1">
        <v>0.97299999999999998</v>
      </c>
      <c r="W123" s="22">
        <f t="shared" si="49"/>
        <v>1527.61</v>
      </c>
      <c r="X123" s="1">
        <v>10.3</v>
      </c>
      <c r="Y123" s="1">
        <v>324</v>
      </c>
      <c r="Z123" s="1">
        <v>25</v>
      </c>
      <c r="AA123" s="1">
        <v>25</v>
      </c>
      <c r="AB123" s="4">
        <v>5.5</v>
      </c>
      <c r="AC123" s="7">
        <v>3.6</v>
      </c>
      <c r="AD123" s="199">
        <v>-24</v>
      </c>
      <c r="AE123" s="199">
        <v>-25</v>
      </c>
      <c r="AF123" s="199">
        <v>-24</v>
      </c>
      <c r="AG123" s="199"/>
      <c r="AH123" s="240">
        <f t="shared" si="60"/>
        <v>-73</v>
      </c>
      <c r="AI123" s="237">
        <f t="shared" si="61"/>
        <v>1</v>
      </c>
      <c r="AJ123" s="1">
        <v>100</v>
      </c>
      <c r="AK123" s="1">
        <v>100</v>
      </c>
      <c r="AL123" s="1">
        <v>100</v>
      </c>
      <c r="AM123" s="1">
        <v>100</v>
      </c>
      <c r="AN123" s="1">
        <v>2.5</v>
      </c>
      <c r="AO123" s="1">
        <v>20</v>
      </c>
      <c r="AP123" s="3">
        <v>1650</v>
      </c>
      <c r="AQ123" s="7">
        <v>1359</v>
      </c>
      <c r="AR123" s="22">
        <f t="shared" si="63"/>
        <v>291</v>
      </c>
      <c r="AS123" s="270">
        <f t="shared" si="50"/>
        <v>0.17636363636363636</v>
      </c>
      <c r="AT123" s="1">
        <v>69</v>
      </c>
      <c r="AU123" s="1">
        <v>85</v>
      </c>
      <c r="AV123" s="7">
        <v>4.4000000000000004</v>
      </c>
      <c r="AW123" s="1">
        <v>550</v>
      </c>
      <c r="AX123" s="1">
        <v>600</v>
      </c>
      <c r="AY123" s="2">
        <v>45</v>
      </c>
      <c r="AZ123" s="3">
        <v>340</v>
      </c>
      <c r="BA123" s="2">
        <v>68</v>
      </c>
      <c r="BB123" s="3"/>
      <c r="BC123" s="4"/>
      <c r="BD123" s="3">
        <v>4650</v>
      </c>
      <c r="BE123" s="1">
        <v>25</v>
      </c>
      <c r="BF123" s="1">
        <v>25</v>
      </c>
      <c r="BG123" s="1">
        <v>1</v>
      </c>
      <c r="BH123" s="4">
        <v>97</v>
      </c>
      <c r="BI123" s="3">
        <v>480</v>
      </c>
      <c r="BJ123" s="7">
        <v>115</v>
      </c>
      <c r="BK123" s="1">
        <v>1628</v>
      </c>
      <c r="BL123" s="1">
        <v>148</v>
      </c>
      <c r="BM123" s="2">
        <v>99.6</v>
      </c>
      <c r="BN123" s="3">
        <v>430</v>
      </c>
      <c r="BO123" s="1">
        <v>1617</v>
      </c>
      <c r="BP123" s="2">
        <v>203</v>
      </c>
      <c r="BQ123" s="3">
        <v>420</v>
      </c>
      <c r="BR123" s="1">
        <v>1577</v>
      </c>
      <c r="BS123" s="2">
        <v>171</v>
      </c>
      <c r="BT123" s="6">
        <v>1500</v>
      </c>
      <c r="BU123" s="278">
        <v>409</v>
      </c>
      <c r="BV123" s="272">
        <f t="shared" si="51"/>
        <v>0.85</v>
      </c>
      <c r="BW123" s="272">
        <f t="shared" si="52"/>
        <v>0.61538461538461542</v>
      </c>
      <c r="BX123" s="282">
        <f t="shared" si="53"/>
        <v>0.5800524934383201</v>
      </c>
      <c r="BY123" s="282">
        <f t="shared" si="54"/>
        <v>0.41994750656167978</v>
      </c>
      <c r="BZ123" s="3">
        <v>2.8</v>
      </c>
      <c r="CA123" s="1">
        <v>2.6</v>
      </c>
      <c r="CB123" s="1">
        <v>25</v>
      </c>
      <c r="CC123" s="4">
        <v>1.8</v>
      </c>
      <c r="CD123" s="7" t="s">
        <v>163</v>
      </c>
      <c r="CE123" s="7">
        <v>39</v>
      </c>
      <c r="CF123" s="1">
        <f t="shared" si="55"/>
        <v>15.6</v>
      </c>
      <c r="CG123" s="1">
        <f t="shared" si="56"/>
        <v>5306.5999999999995</v>
      </c>
      <c r="CH123" s="1">
        <f t="shared" si="62"/>
        <v>4.992</v>
      </c>
      <c r="CI123" s="1">
        <v>32</v>
      </c>
      <c r="CJ123" s="189">
        <f t="shared" si="57"/>
        <v>0.94071533561979426</v>
      </c>
      <c r="CK123" s="3" t="s">
        <v>165</v>
      </c>
      <c r="CL123" s="7">
        <v>39</v>
      </c>
      <c r="CM123" s="1">
        <v>50</v>
      </c>
      <c r="CN123" s="2">
        <v>109</v>
      </c>
      <c r="CO123" s="2">
        <f t="shared" si="64"/>
        <v>5306.5999999999995</v>
      </c>
      <c r="CP123" s="2">
        <f t="shared" si="65"/>
        <v>54.5</v>
      </c>
      <c r="CQ123" s="190">
        <f t="shared" si="66"/>
        <v>10.270229525496553</v>
      </c>
      <c r="CR123" s="8">
        <v>45</v>
      </c>
      <c r="CS123" s="8">
        <v>4</v>
      </c>
      <c r="CT123" s="8">
        <v>400</v>
      </c>
      <c r="CU123" s="6">
        <v>6</v>
      </c>
      <c r="CV123" s="6">
        <v>53</v>
      </c>
      <c r="CW123" s="6">
        <v>10</v>
      </c>
      <c r="CX123" s="3" t="s">
        <v>275</v>
      </c>
      <c r="CY123" s="2">
        <v>720</v>
      </c>
      <c r="CZ123" s="212">
        <f t="shared" si="41"/>
        <v>185.59611732922548</v>
      </c>
      <c r="DA123" s="212">
        <f t="shared" si="42"/>
        <v>194.46651999569579</v>
      </c>
      <c r="DB123" s="3"/>
      <c r="DC123" s="2"/>
      <c r="DD123" s="3" t="s">
        <v>168</v>
      </c>
      <c r="DE123" s="2">
        <v>18</v>
      </c>
      <c r="DF123" s="8">
        <v>25</v>
      </c>
      <c r="DG123" s="3" t="s">
        <v>184</v>
      </c>
      <c r="DH123" s="2">
        <v>4.8</v>
      </c>
      <c r="DI123" s="8">
        <v>20</v>
      </c>
      <c r="DJ123" s="3"/>
      <c r="DK123" s="1"/>
      <c r="DL123" s="212">
        <f t="shared" si="58"/>
        <v>0</v>
      </c>
      <c r="DM123" s="212">
        <f t="shared" si="43"/>
        <v>0</v>
      </c>
      <c r="DN123" s="303"/>
      <c r="DO123" s="212"/>
      <c r="DP123" s="3"/>
      <c r="DQ123" s="2"/>
      <c r="DR123" s="3"/>
      <c r="DS123" s="2"/>
      <c r="DT123" s="155"/>
      <c r="DU123" s="156"/>
      <c r="DV123" s="155"/>
      <c r="DW123" s="157"/>
      <c r="DX123" s="348">
        <f t="shared" si="59"/>
        <v>374</v>
      </c>
      <c r="DY123" s="349">
        <f t="shared" si="44"/>
        <v>96.406872057125454</v>
      </c>
      <c r="DZ123" s="240">
        <f t="shared" si="45"/>
        <v>101.01455344220865</v>
      </c>
      <c r="EA123" s="1">
        <v>4.16</v>
      </c>
      <c r="EB123" s="19">
        <f t="shared" si="46"/>
        <v>1.0723331223466361</v>
      </c>
      <c r="EC123" s="350">
        <f t="shared" si="47"/>
        <v>1.1235843377529091</v>
      </c>
      <c r="ED123" s="4">
        <v>378</v>
      </c>
      <c r="EE123" s="117"/>
    </row>
    <row r="124" spans="1:135" s="118" customFormat="1" ht="20.100000000000001" hidden="1" customHeight="1">
      <c r="A124" s="161">
        <v>42276</v>
      </c>
      <c r="B124" s="228">
        <v>0.78956018518518523</v>
      </c>
      <c r="C124" s="7">
        <v>2</v>
      </c>
      <c r="D124" s="1" t="s">
        <v>132</v>
      </c>
      <c r="E124" s="1" t="s">
        <v>134</v>
      </c>
      <c r="F124" s="1" t="s">
        <v>140</v>
      </c>
      <c r="G124" s="4" t="s">
        <v>145</v>
      </c>
      <c r="H124" s="3" t="s">
        <v>172</v>
      </c>
      <c r="I124" s="1">
        <v>22</v>
      </c>
      <c r="J124" s="1" t="s">
        <v>219</v>
      </c>
      <c r="K124" s="19">
        <v>15</v>
      </c>
      <c r="L124" s="1"/>
      <c r="M124" s="1">
        <v>80</v>
      </c>
      <c r="N124" s="1">
        <v>2720</v>
      </c>
      <c r="O124" s="297"/>
      <c r="P124" s="1">
        <v>1310</v>
      </c>
      <c r="Q124" s="22">
        <f t="shared" si="39"/>
        <v>1113.5</v>
      </c>
      <c r="R124" s="116">
        <f t="shared" si="48"/>
        <v>4.188987</v>
      </c>
      <c r="S124" s="17">
        <f t="shared" si="40"/>
        <v>3.9979103999999999</v>
      </c>
      <c r="T124" s="3">
        <v>847</v>
      </c>
      <c r="U124" s="1">
        <v>1003</v>
      </c>
      <c r="V124" s="1">
        <v>0.97399999999999998</v>
      </c>
      <c r="W124" s="22">
        <f t="shared" si="49"/>
        <v>1275.94</v>
      </c>
      <c r="X124" s="1">
        <v>9.6999999999999993</v>
      </c>
      <c r="Y124" s="1">
        <v>226</v>
      </c>
      <c r="Z124" s="1">
        <v>25</v>
      </c>
      <c r="AA124" s="1">
        <v>25</v>
      </c>
      <c r="AB124" s="4">
        <v>5.0999999999999996</v>
      </c>
      <c r="AC124" s="7">
        <v>4</v>
      </c>
      <c r="AD124" s="199">
        <v>-24</v>
      </c>
      <c r="AE124" s="199">
        <v>-25</v>
      </c>
      <c r="AF124" s="199">
        <v>-24</v>
      </c>
      <c r="AG124" s="199"/>
      <c r="AH124" s="240">
        <f t="shared" si="60"/>
        <v>-73</v>
      </c>
      <c r="AI124" s="237">
        <f t="shared" si="61"/>
        <v>0</v>
      </c>
      <c r="AJ124" s="1">
        <v>100</v>
      </c>
      <c r="AK124" s="1">
        <v>100</v>
      </c>
      <c r="AL124" s="1">
        <v>100</v>
      </c>
      <c r="AM124" s="1">
        <v>100</v>
      </c>
      <c r="AN124" s="1">
        <v>2.5</v>
      </c>
      <c r="AO124" s="1">
        <v>20</v>
      </c>
      <c r="AP124" s="3">
        <v>1516</v>
      </c>
      <c r="AQ124" s="7">
        <v>1516</v>
      </c>
      <c r="AR124" s="22">
        <f t="shared" si="63"/>
        <v>0</v>
      </c>
      <c r="AS124" s="270">
        <f t="shared" si="50"/>
        <v>0</v>
      </c>
      <c r="AT124" s="1">
        <v>70</v>
      </c>
      <c r="AU124" s="1">
        <v>85</v>
      </c>
      <c r="AV124" s="7">
        <v>4.4000000000000004</v>
      </c>
      <c r="AW124" s="1">
        <v>621</v>
      </c>
      <c r="AX124" s="1">
        <v>810</v>
      </c>
      <c r="AY124" s="2">
        <v>45</v>
      </c>
      <c r="AZ124" s="3">
        <v>176</v>
      </c>
      <c r="BA124" s="2">
        <v>30</v>
      </c>
      <c r="BB124" s="3"/>
      <c r="BC124" s="4"/>
      <c r="BD124" s="3"/>
      <c r="BE124" s="1"/>
      <c r="BF124" s="1"/>
      <c r="BG124" s="1"/>
      <c r="BH124" s="4"/>
      <c r="BI124" s="3"/>
      <c r="BJ124" s="7"/>
      <c r="BK124" s="1"/>
      <c r="BL124" s="1"/>
      <c r="BM124" s="2"/>
      <c r="BN124" s="3"/>
      <c r="BO124" s="1"/>
      <c r="BP124" s="2"/>
      <c r="BQ124" s="3"/>
      <c r="BR124" s="1"/>
      <c r="BS124" s="2"/>
      <c r="BT124" s="6"/>
      <c r="BU124" s="278"/>
      <c r="BV124" s="272">
        <f t="shared" si="51"/>
        <v>0</v>
      </c>
      <c r="BW124" s="272">
        <f t="shared" si="52"/>
        <v>0</v>
      </c>
      <c r="BX124" s="282" t="e">
        <f t="shared" si="53"/>
        <v>#DIV/0!</v>
      </c>
      <c r="BY124" s="282" t="e">
        <f t="shared" si="54"/>
        <v>#DIV/0!</v>
      </c>
      <c r="BZ124" s="3"/>
      <c r="CA124" s="1"/>
      <c r="CB124" s="1"/>
      <c r="CC124" s="4"/>
      <c r="CD124" s="7"/>
      <c r="CE124" s="7"/>
      <c r="CF124" s="1" t="e">
        <f t="shared" si="55"/>
        <v>#N/A</v>
      </c>
      <c r="CG124" s="1">
        <f t="shared" si="56"/>
        <v>4427.8</v>
      </c>
      <c r="CH124" s="1" t="e">
        <f t="shared" si="62"/>
        <v>#N/A</v>
      </c>
      <c r="CI124" s="1"/>
      <c r="CJ124" s="189" t="e">
        <f t="shared" si="57"/>
        <v>#N/A</v>
      </c>
      <c r="CK124" s="3"/>
      <c r="CL124" s="7"/>
      <c r="CM124" s="1"/>
      <c r="CN124" s="2">
        <v>109</v>
      </c>
      <c r="CO124" s="2">
        <f t="shared" si="64"/>
        <v>4427.8</v>
      </c>
      <c r="CP124" s="2">
        <f t="shared" si="65"/>
        <v>0</v>
      </c>
      <c r="CQ124" s="190">
        <f t="shared" si="66"/>
        <v>0</v>
      </c>
      <c r="CR124" s="8"/>
      <c r="CS124" s="8"/>
      <c r="CT124" s="8"/>
      <c r="CU124" s="6"/>
      <c r="CV124" s="6"/>
      <c r="CW124" s="6"/>
      <c r="CX124" s="3"/>
      <c r="CY124" s="2"/>
      <c r="CZ124" s="212">
        <f t="shared" si="41"/>
        <v>0</v>
      </c>
      <c r="DA124" s="212">
        <f t="shared" si="42"/>
        <v>0</v>
      </c>
      <c r="DB124" s="3"/>
      <c r="DC124" s="2"/>
      <c r="DD124" s="3"/>
      <c r="DE124" s="2"/>
      <c r="DF124" s="8"/>
      <c r="DG124" s="3"/>
      <c r="DH124" s="2"/>
      <c r="DI124" s="8"/>
      <c r="DJ124" s="3"/>
      <c r="DK124" s="1"/>
      <c r="DL124" s="212">
        <f t="shared" si="58"/>
        <v>0</v>
      </c>
      <c r="DM124" s="212">
        <f t="shared" si="43"/>
        <v>0</v>
      </c>
      <c r="DN124" s="303"/>
      <c r="DO124" s="212"/>
      <c r="DP124" s="3"/>
      <c r="DQ124" s="2"/>
      <c r="DR124" s="3"/>
      <c r="DS124" s="2"/>
      <c r="DT124" s="155"/>
      <c r="DU124" s="156"/>
      <c r="DV124" s="155"/>
      <c r="DW124" s="157"/>
      <c r="DX124" s="348">
        <f t="shared" si="59"/>
        <v>0</v>
      </c>
      <c r="DY124" s="349">
        <f t="shared" si="44"/>
        <v>0</v>
      </c>
      <c r="DZ124" s="240">
        <f t="shared" si="45"/>
        <v>0</v>
      </c>
      <c r="EA124" s="1"/>
      <c r="EB124" s="19">
        <f t="shared" si="46"/>
        <v>0</v>
      </c>
      <c r="EC124" s="350">
        <f t="shared" si="47"/>
        <v>0</v>
      </c>
      <c r="ED124" s="4"/>
      <c r="EE124" s="117"/>
    </row>
    <row r="125" spans="1:135" s="121" customFormat="1" ht="20.100000000000001" hidden="1" customHeight="1">
      <c r="A125" s="162">
        <v>42276</v>
      </c>
      <c r="B125" s="229"/>
      <c r="C125" s="15"/>
      <c r="D125" s="9"/>
      <c r="E125" s="9"/>
      <c r="F125" s="9"/>
      <c r="G125" s="12"/>
      <c r="H125" s="11"/>
      <c r="I125" s="9"/>
      <c r="J125" s="9"/>
      <c r="K125" s="20"/>
      <c r="L125" s="9"/>
      <c r="M125" s="9"/>
      <c r="N125" s="9"/>
      <c r="O125" s="298"/>
      <c r="P125" s="9"/>
      <c r="Q125" s="24">
        <f t="shared" si="39"/>
        <v>0</v>
      </c>
      <c r="R125" s="119">
        <f t="shared" si="48"/>
        <v>0</v>
      </c>
      <c r="S125" s="18">
        <f t="shared" si="40"/>
        <v>0</v>
      </c>
      <c r="T125" s="11"/>
      <c r="U125" s="9"/>
      <c r="V125" s="9"/>
      <c r="W125" s="24">
        <f t="shared" si="49"/>
        <v>0</v>
      </c>
      <c r="X125" s="9"/>
      <c r="Y125" s="9"/>
      <c r="Z125" s="9"/>
      <c r="AA125" s="9"/>
      <c r="AB125" s="12"/>
      <c r="AC125" s="15"/>
      <c r="AD125" s="200"/>
      <c r="AE125" s="200"/>
      <c r="AF125" s="200"/>
      <c r="AG125" s="200"/>
      <c r="AH125" s="241">
        <f t="shared" si="60"/>
        <v>0</v>
      </c>
      <c r="AI125" s="239" t="e">
        <f t="shared" si="61"/>
        <v>#DIV/0!</v>
      </c>
      <c r="AJ125" s="9"/>
      <c r="AK125" s="9"/>
      <c r="AL125" s="9"/>
      <c r="AM125" s="9"/>
      <c r="AN125" s="9"/>
      <c r="AO125" s="9"/>
      <c r="AP125" s="11"/>
      <c r="AQ125" s="15"/>
      <c r="AR125" s="24">
        <f t="shared" si="63"/>
        <v>0</v>
      </c>
      <c r="AS125" s="271" t="e">
        <f t="shared" si="50"/>
        <v>#DIV/0!</v>
      </c>
      <c r="AT125" s="9"/>
      <c r="AU125" s="9"/>
      <c r="AV125" s="15"/>
      <c r="AW125" s="9"/>
      <c r="AX125" s="9"/>
      <c r="AY125" s="10"/>
      <c r="AZ125" s="11"/>
      <c r="BA125" s="10"/>
      <c r="BB125" s="11"/>
      <c r="BC125" s="12"/>
      <c r="BD125" s="11"/>
      <c r="BE125" s="9"/>
      <c r="BF125" s="9"/>
      <c r="BG125" s="9"/>
      <c r="BH125" s="12"/>
      <c r="BI125" s="11"/>
      <c r="BJ125" s="15"/>
      <c r="BK125" s="9"/>
      <c r="BL125" s="9"/>
      <c r="BM125" s="10"/>
      <c r="BN125" s="11"/>
      <c r="BO125" s="9"/>
      <c r="BP125" s="10"/>
      <c r="BQ125" s="11"/>
      <c r="BR125" s="9"/>
      <c r="BS125" s="10"/>
      <c r="BT125" s="14"/>
      <c r="BU125" s="279"/>
      <c r="BV125" s="273">
        <f t="shared" si="51"/>
        <v>0</v>
      </c>
      <c r="BW125" s="273">
        <f t="shared" si="52"/>
        <v>0</v>
      </c>
      <c r="BX125" s="283" t="e">
        <f t="shared" si="53"/>
        <v>#DIV/0!</v>
      </c>
      <c r="BY125" s="283" t="e">
        <f t="shared" si="54"/>
        <v>#DIV/0!</v>
      </c>
      <c r="BZ125" s="11"/>
      <c r="CA125" s="9"/>
      <c r="CB125" s="9"/>
      <c r="CC125" s="12"/>
      <c r="CD125" s="15"/>
      <c r="CE125" s="15"/>
      <c r="CF125" s="9" t="e">
        <f t="shared" si="55"/>
        <v>#N/A</v>
      </c>
      <c r="CG125" s="9">
        <f t="shared" si="56"/>
        <v>0</v>
      </c>
      <c r="CH125" s="9" t="e">
        <f t="shared" si="62"/>
        <v>#N/A</v>
      </c>
      <c r="CI125" s="9"/>
      <c r="CJ125" s="296" t="e">
        <f t="shared" si="57"/>
        <v>#N/A</v>
      </c>
      <c r="CK125" s="11"/>
      <c r="CL125" s="15"/>
      <c r="CM125" s="9"/>
      <c r="CN125" s="10">
        <v>109</v>
      </c>
      <c r="CO125" s="10">
        <f t="shared" si="64"/>
        <v>0</v>
      </c>
      <c r="CP125" s="10">
        <f t="shared" si="65"/>
        <v>0</v>
      </c>
      <c r="CQ125" s="191" t="e">
        <f t="shared" si="66"/>
        <v>#DIV/0!</v>
      </c>
      <c r="CR125" s="16"/>
      <c r="CS125" s="16"/>
      <c r="CT125" s="16"/>
      <c r="CU125" s="14"/>
      <c r="CV125" s="14"/>
      <c r="CW125" s="14"/>
      <c r="CX125" s="11"/>
      <c r="CY125" s="10"/>
      <c r="CZ125" s="213" t="e">
        <f t="shared" si="41"/>
        <v>#DIV/0!</v>
      </c>
      <c r="DA125" s="213" t="e">
        <f t="shared" si="42"/>
        <v>#DIV/0!</v>
      </c>
      <c r="DB125" s="11"/>
      <c r="DC125" s="10"/>
      <c r="DD125" s="11"/>
      <c r="DE125" s="10"/>
      <c r="DF125" s="16"/>
      <c r="DG125" s="11"/>
      <c r="DH125" s="10"/>
      <c r="DI125" s="16"/>
      <c r="DJ125" s="11"/>
      <c r="DK125" s="9"/>
      <c r="DL125" s="213" t="e">
        <f t="shared" si="58"/>
        <v>#DIV/0!</v>
      </c>
      <c r="DM125" s="213" t="e">
        <f t="shared" si="43"/>
        <v>#DIV/0!</v>
      </c>
      <c r="DN125" s="304"/>
      <c r="DO125" s="213"/>
      <c r="DP125" s="11"/>
      <c r="DQ125" s="10"/>
      <c r="DR125" s="11"/>
      <c r="DS125" s="10"/>
      <c r="DT125" s="158"/>
      <c r="DU125" s="159"/>
      <c r="DV125" s="158"/>
      <c r="DW125" s="160"/>
      <c r="DX125" s="351">
        <f t="shared" si="59"/>
        <v>0</v>
      </c>
      <c r="DY125" s="352" t="e">
        <f t="shared" si="44"/>
        <v>#DIV/0!</v>
      </c>
      <c r="DZ125" s="241" t="e">
        <f t="shared" si="45"/>
        <v>#DIV/0!</v>
      </c>
      <c r="EA125" s="9"/>
      <c r="EB125" s="20" t="e">
        <f t="shared" si="46"/>
        <v>#DIV/0!</v>
      </c>
      <c r="EC125" s="353" t="e">
        <f t="shared" si="47"/>
        <v>#DIV/0!</v>
      </c>
      <c r="ED125" s="12"/>
      <c r="EE125" s="120"/>
    </row>
    <row r="126" spans="1:135" s="121" customFormat="1" ht="20.100000000000001" hidden="1" customHeight="1">
      <c r="A126" s="162">
        <v>42276</v>
      </c>
      <c r="B126" s="229"/>
      <c r="C126" s="15"/>
      <c r="D126" s="9"/>
      <c r="E126" s="9"/>
      <c r="F126" s="9"/>
      <c r="G126" s="12"/>
      <c r="H126" s="11"/>
      <c r="I126" s="9"/>
      <c r="J126" s="9"/>
      <c r="K126" s="20"/>
      <c r="L126" s="9"/>
      <c r="M126" s="9"/>
      <c r="N126" s="9"/>
      <c r="O126" s="298"/>
      <c r="P126" s="9"/>
      <c r="Q126" s="24">
        <f t="shared" si="39"/>
        <v>0</v>
      </c>
      <c r="R126" s="119">
        <f t="shared" si="48"/>
        <v>0</v>
      </c>
      <c r="S126" s="18">
        <f t="shared" si="40"/>
        <v>0</v>
      </c>
      <c r="T126" s="11"/>
      <c r="U126" s="9"/>
      <c r="V126" s="9"/>
      <c r="W126" s="24">
        <f t="shared" si="49"/>
        <v>0</v>
      </c>
      <c r="X126" s="9"/>
      <c r="Y126" s="9"/>
      <c r="Z126" s="9"/>
      <c r="AA126" s="9"/>
      <c r="AB126" s="12"/>
      <c r="AC126" s="15"/>
      <c r="AD126" s="200"/>
      <c r="AE126" s="200"/>
      <c r="AF126" s="200"/>
      <c r="AG126" s="200"/>
      <c r="AH126" s="241">
        <f t="shared" si="60"/>
        <v>0</v>
      </c>
      <c r="AI126" s="239" t="e">
        <f t="shared" si="61"/>
        <v>#DIV/0!</v>
      </c>
      <c r="AJ126" s="9"/>
      <c r="AK126" s="9"/>
      <c r="AL126" s="9"/>
      <c r="AM126" s="9"/>
      <c r="AN126" s="9"/>
      <c r="AO126" s="9"/>
      <c r="AP126" s="11"/>
      <c r="AQ126" s="15"/>
      <c r="AR126" s="24">
        <f t="shared" si="63"/>
        <v>0</v>
      </c>
      <c r="AS126" s="271" t="e">
        <f t="shared" si="50"/>
        <v>#DIV/0!</v>
      </c>
      <c r="AT126" s="9"/>
      <c r="AU126" s="9"/>
      <c r="AV126" s="15"/>
      <c r="AW126" s="9"/>
      <c r="AX126" s="9"/>
      <c r="AY126" s="10"/>
      <c r="AZ126" s="11"/>
      <c r="BA126" s="10"/>
      <c r="BB126" s="11"/>
      <c r="BC126" s="12"/>
      <c r="BD126" s="11"/>
      <c r="BE126" s="9"/>
      <c r="BF126" s="9"/>
      <c r="BG126" s="9"/>
      <c r="BH126" s="12"/>
      <c r="BI126" s="11"/>
      <c r="BJ126" s="15"/>
      <c r="BK126" s="9"/>
      <c r="BL126" s="9"/>
      <c r="BM126" s="10"/>
      <c r="BN126" s="11"/>
      <c r="BO126" s="9"/>
      <c r="BP126" s="10"/>
      <c r="BQ126" s="11"/>
      <c r="BR126" s="9"/>
      <c r="BS126" s="10"/>
      <c r="BT126" s="14"/>
      <c r="BU126" s="279"/>
      <c r="BV126" s="273">
        <f t="shared" si="51"/>
        <v>0</v>
      </c>
      <c r="BW126" s="273">
        <f t="shared" si="52"/>
        <v>0</v>
      </c>
      <c r="BX126" s="283" t="e">
        <f t="shared" si="53"/>
        <v>#DIV/0!</v>
      </c>
      <c r="BY126" s="283" t="e">
        <f t="shared" si="54"/>
        <v>#DIV/0!</v>
      </c>
      <c r="BZ126" s="11"/>
      <c r="CA126" s="9"/>
      <c r="CB126" s="9"/>
      <c r="CC126" s="12"/>
      <c r="CD126" s="15"/>
      <c r="CE126" s="15"/>
      <c r="CF126" s="9" t="e">
        <f t="shared" si="55"/>
        <v>#N/A</v>
      </c>
      <c r="CG126" s="9">
        <f t="shared" si="56"/>
        <v>0</v>
      </c>
      <c r="CH126" s="9" t="e">
        <f t="shared" si="62"/>
        <v>#N/A</v>
      </c>
      <c r="CI126" s="9"/>
      <c r="CJ126" s="296" t="e">
        <f t="shared" si="57"/>
        <v>#N/A</v>
      </c>
      <c r="CK126" s="11"/>
      <c r="CL126" s="15"/>
      <c r="CM126" s="9"/>
      <c r="CN126" s="10">
        <v>109</v>
      </c>
      <c r="CO126" s="10">
        <f t="shared" si="64"/>
        <v>0</v>
      </c>
      <c r="CP126" s="10">
        <f t="shared" si="65"/>
        <v>0</v>
      </c>
      <c r="CQ126" s="191" t="e">
        <f t="shared" si="66"/>
        <v>#DIV/0!</v>
      </c>
      <c r="CR126" s="16"/>
      <c r="CS126" s="16"/>
      <c r="CT126" s="16"/>
      <c r="CU126" s="14"/>
      <c r="CV126" s="14"/>
      <c r="CW126" s="14"/>
      <c r="CX126" s="11"/>
      <c r="CY126" s="10"/>
      <c r="CZ126" s="213" t="e">
        <f t="shared" si="41"/>
        <v>#DIV/0!</v>
      </c>
      <c r="DA126" s="213" t="e">
        <f t="shared" si="42"/>
        <v>#DIV/0!</v>
      </c>
      <c r="DB126" s="11"/>
      <c r="DC126" s="10"/>
      <c r="DD126" s="11"/>
      <c r="DE126" s="10"/>
      <c r="DF126" s="16"/>
      <c r="DG126" s="11"/>
      <c r="DH126" s="10"/>
      <c r="DI126" s="16"/>
      <c r="DJ126" s="11"/>
      <c r="DK126" s="9"/>
      <c r="DL126" s="213" t="e">
        <f t="shared" si="58"/>
        <v>#DIV/0!</v>
      </c>
      <c r="DM126" s="213" t="e">
        <f t="shared" si="43"/>
        <v>#DIV/0!</v>
      </c>
      <c r="DN126" s="304"/>
      <c r="DO126" s="213"/>
      <c r="DP126" s="11"/>
      <c r="DQ126" s="10"/>
      <c r="DR126" s="11"/>
      <c r="DS126" s="10"/>
      <c r="DT126" s="158"/>
      <c r="DU126" s="159"/>
      <c r="DV126" s="158"/>
      <c r="DW126" s="160"/>
      <c r="DX126" s="351">
        <f t="shared" si="59"/>
        <v>0</v>
      </c>
      <c r="DY126" s="352" t="e">
        <f t="shared" si="44"/>
        <v>#DIV/0!</v>
      </c>
      <c r="DZ126" s="241" t="e">
        <f t="shared" si="45"/>
        <v>#DIV/0!</v>
      </c>
      <c r="EA126" s="9"/>
      <c r="EB126" s="20" t="e">
        <f t="shared" si="46"/>
        <v>#DIV/0!</v>
      </c>
      <c r="EC126" s="353" t="e">
        <f t="shared" si="47"/>
        <v>#DIV/0!</v>
      </c>
      <c r="ED126" s="12"/>
      <c r="EE126" s="120"/>
    </row>
    <row r="127" spans="1:135" s="118" customFormat="1" ht="20.100000000000001" hidden="1" customHeight="1">
      <c r="A127" s="161">
        <v>42277</v>
      </c>
      <c r="B127" s="228">
        <v>0.56559027777777782</v>
      </c>
      <c r="C127" s="7">
        <v>3</v>
      </c>
      <c r="D127" s="1" t="s">
        <v>130</v>
      </c>
      <c r="E127" s="1" t="s">
        <v>136</v>
      </c>
      <c r="F127" s="1" t="s">
        <v>139</v>
      </c>
      <c r="G127" s="4" t="s">
        <v>142</v>
      </c>
      <c r="H127" s="3" t="s">
        <v>174</v>
      </c>
      <c r="I127" s="1">
        <v>19</v>
      </c>
      <c r="J127" s="1" t="s">
        <v>219</v>
      </c>
      <c r="K127" s="19">
        <v>16</v>
      </c>
      <c r="L127" s="1"/>
      <c r="M127" s="1">
        <v>80</v>
      </c>
      <c r="N127" s="1">
        <v>2700</v>
      </c>
      <c r="O127" s="297"/>
      <c r="P127" s="1">
        <v>1460</v>
      </c>
      <c r="Q127" s="22">
        <f t="shared" si="39"/>
        <v>1226.3999999999999</v>
      </c>
      <c r="R127" s="116">
        <f t="shared" si="48"/>
        <v>3.9845735999999996</v>
      </c>
      <c r="S127" s="17">
        <f t="shared" si="40"/>
        <v>3.7748591999999994</v>
      </c>
      <c r="T127" s="3">
        <v>950</v>
      </c>
      <c r="U127" s="1">
        <v>1003</v>
      </c>
      <c r="V127" s="1">
        <v>0.98</v>
      </c>
      <c r="W127" s="22">
        <f t="shared" si="49"/>
        <v>1430.8</v>
      </c>
      <c r="X127" s="1">
        <v>10.1</v>
      </c>
      <c r="Y127" s="1">
        <v>284</v>
      </c>
      <c r="Z127" s="1">
        <v>25</v>
      </c>
      <c r="AA127" s="1">
        <v>25</v>
      </c>
      <c r="AB127" s="4">
        <v>6.2</v>
      </c>
      <c r="AC127" s="7">
        <v>3.8</v>
      </c>
      <c r="AD127" s="199">
        <v>-24</v>
      </c>
      <c r="AE127" s="199">
        <v>-25</v>
      </c>
      <c r="AF127" s="199">
        <v>-25</v>
      </c>
      <c r="AG127" s="199"/>
      <c r="AH127" s="240">
        <f t="shared" si="60"/>
        <v>-74</v>
      </c>
      <c r="AI127" s="237">
        <f t="shared" si="61"/>
        <v>1</v>
      </c>
      <c r="AJ127" s="1">
        <v>100</v>
      </c>
      <c r="AK127" s="1">
        <v>100</v>
      </c>
      <c r="AL127" s="1">
        <v>100</v>
      </c>
      <c r="AM127" s="1">
        <v>100</v>
      </c>
      <c r="AN127" s="1">
        <v>2.5</v>
      </c>
      <c r="AO127" s="1">
        <v>20</v>
      </c>
      <c r="AP127" s="3">
        <v>1603</v>
      </c>
      <c r="AQ127" s="7">
        <v>1603</v>
      </c>
      <c r="AR127" s="22">
        <f t="shared" si="63"/>
        <v>0</v>
      </c>
      <c r="AS127" s="270">
        <f t="shared" si="50"/>
        <v>0</v>
      </c>
      <c r="AT127" s="1">
        <v>69</v>
      </c>
      <c r="AU127" s="1">
        <v>85</v>
      </c>
      <c r="AV127" s="7">
        <v>4.4000000000000004</v>
      </c>
      <c r="AW127" s="1">
        <v>732</v>
      </c>
      <c r="AX127" s="1">
        <v>673</v>
      </c>
      <c r="AY127" s="2">
        <v>50</v>
      </c>
      <c r="AZ127" s="3">
        <v>272</v>
      </c>
      <c r="BA127" s="2">
        <v>53</v>
      </c>
      <c r="BB127" s="3"/>
      <c r="BC127" s="4"/>
      <c r="BD127" s="3">
        <v>5180</v>
      </c>
      <c r="BE127" s="1">
        <v>28</v>
      </c>
      <c r="BF127" s="1">
        <v>45</v>
      </c>
      <c r="BG127" s="1">
        <v>1</v>
      </c>
      <c r="BH127" s="4">
        <v>97</v>
      </c>
      <c r="BI127" s="3">
        <v>720</v>
      </c>
      <c r="BJ127" s="7">
        <v>114</v>
      </c>
      <c r="BK127" s="1">
        <v>1598</v>
      </c>
      <c r="BL127" s="1">
        <v>164</v>
      </c>
      <c r="BM127" s="2">
        <v>75.2</v>
      </c>
      <c r="BN127" s="3">
        <v>390</v>
      </c>
      <c r="BO127" s="1">
        <v>1451</v>
      </c>
      <c r="BP127" s="2">
        <v>168</v>
      </c>
      <c r="BQ127" s="3">
        <v>380</v>
      </c>
      <c r="BR127" s="1">
        <v>1422</v>
      </c>
      <c r="BS127" s="2">
        <v>142</v>
      </c>
      <c r="BT127" s="6">
        <v>1500</v>
      </c>
      <c r="BU127" s="278">
        <v>339</v>
      </c>
      <c r="BV127" s="272">
        <f t="shared" si="51"/>
        <v>0.77</v>
      </c>
      <c r="BW127" s="272">
        <f t="shared" si="52"/>
        <v>0.92307692307692313</v>
      </c>
      <c r="BX127" s="282">
        <f t="shared" si="53"/>
        <v>0.45479327578373469</v>
      </c>
      <c r="BY127" s="282">
        <f t="shared" si="54"/>
        <v>0.54520672421626537</v>
      </c>
      <c r="BZ127" s="3">
        <v>2.8</v>
      </c>
      <c r="CA127" s="1">
        <v>2.6</v>
      </c>
      <c r="CB127" s="1">
        <v>25</v>
      </c>
      <c r="CC127" s="4">
        <v>1.8</v>
      </c>
      <c r="CD127" s="7" t="s">
        <v>163</v>
      </c>
      <c r="CE127" s="7">
        <v>40</v>
      </c>
      <c r="CF127" s="1">
        <f t="shared" si="55"/>
        <v>15.6</v>
      </c>
      <c r="CG127" s="1">
        <f t="shared" si="56"/>
        <v>4934.8</v>
      </c>
      <c r="CH127" s="1">
        <f t="shared" si="62"/>
        <v>5.1479999999999997</v>
      </c>
      <c r="CI127" s="1">
        <v>33</v>
      </c>
      <c r="CJ127" s="189">
        <f t="shared" si="57"/>
        <v>1.0432033719704952</v>
      </c>
      <c r="CK127" s="3" t="s">
        <v>165</v>
      </c>
      <c r="CL127" s="7">
        <v>46</v>
      </c>
      <c r="CM127" s="1">
        <v>62</v>
      </c>
      <c r="CN127" s="2">
        <v>109</v>
      </c>
      <c r="CO127" s="2">
        <f t="shared" si="64"/>
        <v>4934.8</v>
      </c>
      <c r="CP127" s="2">
        <f t="shared" si="65"/>
        <v>67.58</v>
      </c>
      <c r="CQ127" s="190">
        <f t="shared" si="66"/>
        <v>13.694577287833345</v>
      </c>
      <c r="CR127" s="8">
        <v>44</v>
      </c>
      <c r="CS127" s="8">
        <v>4</v>
      </c>
      <c r="CT127" s="8">
        <v>400</v>
      </c>
      <c r="CU127" s="6">
        <v>7</v>
      </c>
      <c r="CV127" s="6">
        <v>47</v>
      </c>
      <c r="CW127" s="6">
        <v>0</v>
      </c>
      <c r="CX127" s="3" t="s">
        <v>275</v>
      </c>
      <c r="CY127" s="2">
        <v>720</v>
      </c>
      <c r="CZ127" s="212">
        <f t="shared" si="41"/>
        <v>180.69687557032452</v>
      </c>
      <c r="DA127" s="212">
        <f t="shared" si="42"/>
        <v>190.73559087978703</v>
      </c>
      <c r="DB127" s="3"/>
      <c r="DC127" s="2"/>
      <c r="DD127" s="3" t="s">
        <v>168</v>
      </c>
      <c r="DE127" s="2">
        <v>18</v>
      </c>
      <c r="DF127" s="8">
        <v>35</v>
      </c>
      <c r="DG127" s="3" t="s">
        <v>185</v>
      </c>
      <c r="DH127" s="2"/>
      <c r="DI127" s="8">
        <v>20</v>
      </c>
      <c r="DJ127" s="3"/>
      <c r="DK127" s="1"/>
      <c r="DL127" s="212">
        <f t="shared" si="58"/>
        <v>0</v>
      </c>
      <c r="DM127" s="212">
        <f t="shared" si="43"/>
        <v>0</v>
      </c>
      <c r="DN127" s="303"/>
      <c r="DO127" s="212"/>
      <c r="DP127" s="3"/>
      <c r="DQ127" s="2"/>
      <c r="DR127" s="3"/>
      <c r="DS127" s="2"/>
      <c r="DT127" s="155"/>
      <c r="DU127" s="156"/>
      <c r="DV127" s="155"/>
      <c r="DW127" s="157"/>
      <c r="DX127" s="348">
        <f t="shared" si="59"/>
        <v>310</v>
      </c>
      <c r="DY127" s="349">
        <f t="shared" si="44"/>
        <v>77.800043648334167</v>
      </c>
      <c r="DZ127" s="240">
        <f t="shared" si="45"/>
        <v>82.122268295463854</v>
      </c>
      <c r="EA127" s="1">
        <v>5.56</v>
      </c>
      <c r="EB127" s="19">
        <f t="shared" si="46"/>
        <v>1.3953814280152839</v>
      </c>
      <c r="EC127" s="350">
        <f t="shared" si="47"/>
        <v>1.4729026184605774</v>
      </c>
      <c r="ED127" s="4">
        <v>390</v>
      </c>
      <c r="EE127" s="117"/>
    </row>
    <row r="128" spans="1:135" s="118" customFormat="1" ht="20.100000000000001" hidden="1" customHeight="1">
      <c r="A128" s="161">
        <v>42277</v>
      </c>
      <c r="B128" s="228"/>
      <c r="C128" s="7"/>
      <c r="D128" s="1"/>
      <c r="E128" s="1"/>
      <c r="F128" s="1"/>
      <c r="G128" s="4"/>
      <c r="H128" s="3"/>
      <c r="I128" s="1"/>
      <c r="J128" s="1"/>
      <c r="K128" s="19"/>
      <c r="L128" s="1"/>
      <c r="M128" s="1"/>
      <c r="N128" s="1"/>
      <c r="O128" s="297"/>
      <c r="P128" s="1"/>
      <c r="Q128" s="22">
        <f t="shared" si="39"/>
        <v>0</v>
      </c>
      <c r="R128" s="116">
        <f t="shared" si="48"/>
        <v>0</v>
      </c>
      <c r="S128" s="17">
        <f t="shared" si="40"/>
        <v>0</v>
      </c>
      <c r="T128" s="3"/>
      <c r="U128" s="1"/>
      <c r="V128" s="1"/>
      <c r="W128" s="22">
        <f t="shared" si="49"/>
        <v>0</v>
      </c>
      <c r="X128" s="1"/>
      <c r="Y128" s="1"/>
      <c r="Z128" s="1"/>
      <c r="AA128" s="1"/>
      <c r="AB128" s="4"/>
      <c r="AC128" s="7"/>
      <c r="AD128" s="199"/>
      <c r="AE128" s="199"/>
      <c r="AF128" s="199"/>
      <c r="AG128" s="199"/>
      <c r="AH128" s="240">
        <f t="shared" si="60"/>
        <v>0</v>
      </c>
      <c r="AI128" s="237" t="e">
        <f t="shared" si="61"/>
        <v>#DIV/0!</v>
      </c>
      <c r="AJ128" s="1"/>
      <c r="AK128" s="1"/>
      <c r="AL128" s="1"/>
      <c r="AM128" s="1"/>
      <c r="AN128" s="1"/>
      <c r="AO128" s="1"/>
      <c r="AP128" s="3"/>
      <c r="AQ128" s="7"/>
      <c r="AR128" s="22">
        <f t="shared" si="63"/>
        <v>0</v>
      </c>
      <c r="AS128" s="270" t="e">
        <f t="shared" si="50"/>
        <v>#DIV/0!</v>
      </c>
      <c r="AT128" s="1"/>
      <c r="AU128" s="1"/>
      <c r="AV128" s="7"/>
      <c r="AW128" s="1"/>
      <c r="AX128" s="1"/>
      <c r="AY128" s="2"/>
      <c r="AZ128" s="3"/>
      <c r="BA128" s="2"/>
      <c r="BB128" s="3"/>
      <c r="BC128" s="4"/>
      <c r="BD128" s="3"/>
      <c r="BE128" s="1"/>
      <c r="BF128" s="1"/>
      <c r="BG128" s="1"/>
      <c r="BH128" s="4"/>
      <c r="BI128" s="3"/>
      <c r="BJ128" s="7"/>
      <c r="BK128" s="1"/>
      <c r="BL128" s="1"/>
      <c r="BM128" s="2"/>
      <c r="BN128" s="3"/>
      <c r="BO128" s="1"/>
      <c r="BP128" s="2"/>
      <c r="BQ128" s="3"/>
      <c r="BR128" s="1"/>
      <c r="BS128" s="2"/>
      <c r="BT128" s="6"/>
      <c r="BU128" s="278"/>
      <c r="BV128" s="272">
        <f t="shared" si="51"/>
        <v>0</v>
      </c>
      <c r="BW128" s="272">
        <f t="shared" si="52"/>
        <v>0</v>
      </c>
      <c r="BX128" s="282" t="e">
        <f t="shared" si="53"/>
        <v>#DIV/0!</v>
      </c>
      <c r="BY128" s="282" t="e">
        <f t="shared" si="54"/>
        <v>#DIV/0!</v>
      </c>
      <c r="BZ128" s="3"/>
      <c r="CA128" s="1"/>
      <c r="CB128" s="1"/>
      <c r="CC128" s="4"/>
      <c r="CD128" s="7"/>
      <c r="CE128" s="7"/>
      <c r="CF128" s="1" t="e">
        <f t="shared" si="55"/>
        <v>#N/A</v>
      </c>
      <c r="CG128" s="1">
        <f t="shared" si="56"/>
        <v>0</v>
      </c>
      <c r="CH128" s="1" t="e">
        <f t="shared" si="62"/>
        <v>#N/A</v>
      </c>
      <c r="CI128" s="1"/>
      <c r="CJ128" s="189" t="e">
        <f t="shared" si="57"/>
        <v>#N/A</v>
      </c>
      <c r="CK128" s="3"/>
      <c r="CL128" s="7"/>
      <c r="CM128" s="1"/>
      <c r="CN128" s="2">
        <v>109</v>
      </c>
      <c r="CO128" s="2">
        <f t="shared" si="64"/>
        <v>0</v>
      </c>
      <c r="CP128" s="2">
        <f t="shared" si="65"/>
        <v>0</v>
      </c>
      <c r="CQ128" s="190" t="e">
        <f t="shared" si="66"/>
        <v>#DIV/0!</v>
      </c>
      <c r="CR128" s="8"/>
      <c r="CS128" s="8"/>
      <c r="CT128" s="8"/>
      <c r="CU128" s="6"/>
      <c r="CV128" s="6"/>
      <c r="CW128" s="6"/>
      <c r="CX128" s="3"/>
      <c r="CY128" s="2"/>
      <c r="CZ128" s="212" t="e">
        <f t="shared" si="41"/>
        <v>#DIV/0!</v>
      </c>
      <c r="DA128" s="212" t="e">
        <f t="shared" si="42"/>
        <v>#DIV/0!</v>
      </c>
      <c r="DB128" s="3"/>
      <c r="DC128" s="2"/>
      <c r="DD128" s="3"/>
      <c r="DE128" s="2"/>
      <c r="DF128" s="8"/>
      <c r="DG128" s="3"/>
      <c r="DH128" s="2"/>
      <c r="DI128" s="8"/>
      <c r="DJ128" s="3"/>
      <c r="DK128" s="1"/>
      <c r="DL128" s="212" t="e">
        <f t="shared" si="58"/>
        <v>#DIV/0!</v>
      </c>
      <c r="DM128" s="212" t="e">
        <f t="shared" si="43"/>
        <v>#DIV/0!</v>
      </c>
      <c r="DN128" s="303"/>
      <c r="DO128" s="212"/>
      <c r="DP128" s="3"/>
      <c r="DQ128" s="2"/>
      <c r="DR128" s="3"/>
      <c r="DS128" s="2"/>
      <c r="DT128" s="155"/>
      <c r="DU128" s="156"/>
      <c r="DV128" s="155"/>
      <c r="DW128" s="157"/>
      <c r="DX128" s="348">
        <f t="shared" si="59"/>
        <v>0</v>
      </c>
      <c r="DY128" s="349" t="e">
        <f t="shared" si="44"/>
        <v>#DIV/0!</v>
      </c>
      <c r="DZ128" s="240" t="e">
        <f t="shared" si="45"/>
        <v>#DIV/0!</v>
      </c>
      <c r="EA128" s="1"/>
      <c r="EB128" s="19" t="e">
        <f t="shared" si="46"/>
        <v>#DIV/0!</v>
      </c>
      <c r="EC128" s="350" t="e">
        <f t="shared" si="47"/>
        <v>#DIV/0!</v>
      </c>
      <c r="ED128" s="4"/>
      <c r="EE128" s="117"/>
    </row>
    <row r="129" spans="1:135" s="121" customFormat="1" ht="20.100000000000001" hidden="1" customHeight="1">
      <c r="A129" s="162">
        <v>42277</v>
      </c>
      <c r="B129" s="229">
        <v>6.4479166666666657E-2</v>
      </c>
      <c r="C129" s="15">
        <v>2</v>
      </c>
      <c r="D129" s="9" t="s">
        <v>132</v>
      </c>
      <c r="E129" s="9" t="s">
        <v>134</v>
      </c>
      <c r="F129" s="9" t="s">
        <v>140</v>
      </c>
      <c r="G129" s="12" t="s">
        <v>145</v>
      </c>
      <c r="H129" s="11" t="s">
        <v>175</v>
      </c>
      <c r="I129" s="9">
        <v>21</v>
      </c>
      <c r="J129" s="9" t="s">
        <v>219</v>
      </c>
      <c r="K129" s="20">
        <v>11</v>
      </c>
      <c r="L129" s="9"/>
      <c r="M129" s="9">
        <v>80</v>
      </c>
      <c r="N129" s="9">
        <v>2700</v>
      </c>
      <c r="O129" s="298" t="s">
        <v>239</v>
      </c>
      <c r="P129" s="9">
        <v>1300</v>
      </c>
      <c r="Q129" s="24">
        <f t="shared" si="39"/>
        <v>1157</v>
      </c>
      <c r="R129" s="119">
        <f t="shared" si="48"/>
        <v>4.1547869999999998</v>
      </c>
      <c r="S129" s="18">
        <f t="shared" si="40"/>
        <v>3.9361139999999999</v>
      </c>
      <c r="T129" s="11">
        <v>846</v>
      </c>
      <c r="U129" s="9">
        <v>1003</v>
      </c>
      <c r="V129" s="9">
        <v>0.98499999999999999</v>
      </c>
      <c r="W129" s="24">
        <f t="shared" si="49"/>
        <v>1280.5</v>
      </c>
      <c r="X129" s="9">
        <v>9.6999999999999993</v>
      </c>
      <c r="Y129" s="9">
        <v>228</v>
      </c>
      <c r="Z129" s="9">
        <v>25</v>
      </c>
      <c r="AA129" s="9">
        <v>25</v>
      </c>
      <c r="AB129" s="12">
        <v>6</v>
      </c>
      <c r="AC129" s="15">
        <v>3.8</v>
      </c>
      <c r="AD129" s="200">
        <v>-24</v>
      </c>
      <c r="AE129" s="200">
        <v>-25</v>
      </c>
      <c r="AF129" s="200">
        <v>-25</v>
      </c>
      <c r="AG129" s="200"/>
      <c r="AH129" s="241">
        <f t="shared" si="60"/>
        <v>-74</v>
      </c>
      <c r="AI129" s="239">
        <f t="shared" si="61"/>
        <v>1</v>
      </c>
      <c r="AJ129" s="9">
        <v>100</v>
      </c>
      <c r="AK129" s="9">
        <v>100</v>
      </c>
      <c r="AL129" s="9">
        <v>100</v>
      </c>
      <c r="AM129" s="9">
        <v>100</v>
      </c>
      <c r="AN129" s="9">
        <v>2</v>
      </c>
      <c r="AO129" s="9">
        <v>20</v>
      </c>
      <c r="AP129" s="11">
        <v>1660</v>
      </c>
      <c r="AQ129" s="15">
        <v>1660</v>
      </c>
      <c r="AR129" s="24">
        <f t="shared" si="63"/>
        <v>0</v>
      </c>
      <c r="AS129" s="271">
        <f t="shared" si="50"/>
        <v>0</v>
      </c>
      <c r="AT129" s="9">
        <v>69</v>
      </c>
      <c r="AU129" s="9">
        <v>85</v>
      </c>
      <c r="AV129" s="15">
        <v>4.4000000000000004</v>
      </c>
      <c r="AW129" s="9">
        <v>570</v>
      </c>
      <c r="AX129" s="9">
        <v>1100</v>
      </c>
      <c r="AY129" s="10">
        <v>40</v>
      </c>
      <c r="AZ129" s="11">
        <v>185</v>
      </c>
      <c r="BA129" s="10">
        <v>30</v>
      </c>
      <c r="BB129" s="11"/>
      <c r="BC129" s="12"/>
      <c r="BD129" s="11">
        <v>5200</v>
      </c>
      <c r="BE129" s="9">
        <v>21</v>
      </c>
      <c r="BF129" s="9">
        <v>50</v>
      </c>
      <c r="BG129" s="9">
        <v>1</v>
      </c>
      <c r="BH129" s="12">
        <v>97</v>
      </c>
      <c r="BI129" s="11">
        <v>650</v>
      </c>
      <c r="BJ129" s="15">
        <v>115</v>
      </c>
      <c r="BK129" s="9">
        <v>1590</v>
      </c>
      <c r="BL129" s="9">
        <v>160</v>
      </c>
      <c r="BM129" s="10">
        <v>86.8</v>
      </c>
      <c r="BN129" s="11">
        <v>380</v>
      </c>
      <c r="BO129" s="9">
        <v>1393</v>
      </c>
      <c r="BP129" s="10">
        <v>170</v>
      </c>
      <c r="BQ129" s="11">
        <v>370</v>
      </c>
      <c r="BR129" s="9">
        <v>1377</v>
      </c>
      <c r="BS129" s="10">
        <v>126</v>
      </c>
      <c r="BT129" s="14">
        <v>1500</v>
      </c>
      <c r="BU129" s="279">
        <v>300</v>
      </c>
      <c r="BV129" s="273">
        <f t="shared" si="51"/>
        <v>0.75</v>
      </c>
      <c r="BW129" s="273">
        <f t="shared" si="52"/>
        <v>0.83333333333333337</v>
      </c>
      <c r="BX129" s="283">
        <f t="shared" si="53"/>
        <v>0.47368421052631576</v>
      </c>
      <c r="BY129" s="283">
        <f t="shared" si="54"/>
        <v>0.52631578947368418</v>
      </c>
      <c r="BZ129" s="11">
        <v>2.8</v>
      </c>
      <c r="CA129" s="9">
        <v>2.8</v>
      </c>
      <c r="CB129" s="9">
        <v>26</v>
      </c>
      <c r="CC129" s="12">
        <v>1.8</v>
      </c>
      <c r="CD129" s="15" t="s">
        <v>163</v>
      </c>
      <c r="CE129" s="15">
        <v>39</v>
      </c>
      <c r="CF129" s="9">
        <f t="shared" si="55"/>
        <v>15.6</v>
      </c>
      <c r="CG129" s="9">
        <f t="shared" si="56"/>
        <v>4394</v>
      </c>
      <c r="CH129" s="9">
        <f t="shared" si="62"/>
        <v>4.524</v>
      </c>
      <c r="CI129" s="9">
        <v>29</v>
      </c>
      <c r="CJ129" s="296">
        <f t="shared" si="57"/>
        <v>1.029585798816568</v>
      </c>
      <c r="CK129" s="11" t="s">
        <v>165</v>
      </c>
      <c r="CL129" s="15">
        <v>40</v>
      </c>
      <c r="CM129" s="9">
        <v>51</v>
      </c>
      <c r="CN129" s="10">
        <v>109</v>
      </c>
      <c r="CO129" s="10">
        <f t="shared" si="64"/>
        <v>4394</v>
      </c>
      <c r="CP129" s="10">
        <f t="shared" si="65"/>
        <v>55.59</v>
      </c>
      <c r="CQ129" s="191">
        <f t="shared" si="66"/>
        <v>12.651342740100137</v>
      </c>
      <c r="CR129" s="16">
        <v>46</v>
      </c>
      <c r="CS129" s="16">
        <v>4</v>
      </c>
      <c r="CT129" s="16">
        <v>400</v>
      </c>
      <c r="CU129" s="14">
        <v>7</v>
      </c>
      <c r="CV129" s="14">
        <v>54</v>
      </c>
      <c r="CW129" s="14">
        <v>0</v>
      </c>
      <c r="CX129" s="11" t="s">
        <v>275</v>
      </c>
      <c r="CY129" s="10">
        <v>720</v>
      </c>
      <c r="CZ129" s="213">
        <f t="shared" si="41"/>
        <v>173.29408222370967</v>
      </c>
      <c r="DA129" s="213">
        <f t="shared" si="42"/>
        <v>182.92153123613798</v>
      </c>
      <c r="DB129" s="11"/>
      <c r="DC129" s="10"/>
      <c r="DD129" s="11" t="s">
        <v>168</v>
      </c>
      <c r="DE129" s="10">
        <v>18</v>
      </c>
      <c r="DF129" s="16">
        <v>35</v>
      </c>
      <c r="DG129" s="11" t="s">
        <v>185</v>
      </c>
      <c r="DH129" s="10">
        <v>3.25</v>
      </c>
      <c r="DI129" s="16">
        <v>25</v>
      </c>
      <c r="DJ129" s="11" t="s">
        <v>169</v>
      </c>
      <c r="DK129" s="9">
        <v>146</v>
      </c>
      <c r="DL129" s="213">
        <f t="shared" si="58"/>
        <v>35.140188895363352</v>
      </c>
      <c r="DM129" s="213">
        <f t="shared" si="43"/>
        <v>37.092421611772423</v>
      </c>
      <c r="DN129" s="304"/>
      <c r="DO129" s="213"/>
      <c r="DP129" s="11"/>
      <c r="DQ129" s="10"/>
      <c r="DR129" s="11"/>
      <c r="DS129" s="10"/>
      <c r="DT129" s="158"/>
      <c r="DU129" s="159"/>
      <c r="DV129" s="158"/>
      <c r="DW129" s="160"/>
      <c r="DX129" s="351">
        <f t="shared" si="59"/>
        <v>296</v>
      </c>
      <c r="DY129" s="352">
        <f t="shared" si="44"/>
        <v>71.243122691969532</v>
      </c>
      <c r="DZ129" s="241">
        <f t="shared" si="45"/>
        <v>75.201073952634502</v>
      </c>
      <c r="EA129" s="9">
        <v>5.7</v>
      </c>
      <c r="EB129" s="20">
        <f t="shared" si="46"/>
        <v>1.3719114842710349</v>
      </c>
      <c r="EC129" s="353">
        <f t="shared" si="47"/>
        <v>1.448128788952759</v>
      </c>
      <c r="ED129" s="12">
        <v>3.88</v>
      </c>
      <c r="EE129" s="120"/>
    </row>
    <row r="130" spans="1:135" s="121" customFormat="1" ht="20.100000000000001" hidden="1" customHeight="1">
      <c r="A130" s="162">
        <v>42277</v>
      </c>
      <c r="B130" s="229"/>
      <c r="C130" s="15"/>
      <c r="D130" s="9"/>
      <c r="E130" s="9"/>
      <c r="F130" s="9"/>
      <c r="G130" s="12"/>
      <c r="H130" s="11"/>
      <c r="I130" s="9"/>
      <c r="J130" s="9"/>
      <c r="K130" s="20"/>
      <c r="L130" s="9"/>
      <c r="M130" s="9"/>
      <c r="N130" s="9"/>
      <c r="O130" s="298"/>
      <c r="P130" s="9"/>
      <c r="Q130" s="24">
        <f t="shared" si="39"/>
        <v>0</v>
      </c>
      <c r="R130" s="119">
        <f t="shared" si="48"/>
        <v>0</v>
      </c>
      <c r="S130" s="18">
        <f t="shared" si="40"/>
        <v>0</v>
      </c>
      <c r="T130" s="11"/>
      <c r="U130" s="9"/>
      <c r="V130" s="9"/>
      <c r="W130" s="24">
        <f t="shared" si="49"/>
        <v>0</v>
      </c>
      <c r="X130" s="9"/>
      <c r="Y130" s="9"/>
      <c r="Z130" s="9"/>
      <c r="AA130" s="9"/>
      <c r="AB130" s="12"/>
      <c r="AC130" s="15"/>
      <c r="AD130" s="200"/>
      <c r="AE130" s="200"/>
      <c r="AF130" s="200"/>
      <c r="AG130" s="200"/>
      <c r="AH130" s="241">
        <f t="shared" si="60"/>
        <v>0</v>
      </c>
      <c r="AI130" s="239" t="e">
        <f t="shared" si="61"/>
        <v>#DIV/0!</v>
      </c>
      <c r="AJ130" s="9"/>
      <c r="AK130" s="9"/>
      <c r="AL130" s="9"/>
      <c r="AM130" s="9"/>
      <c r="AN130" s="9"/>
      <c r="AO130" s="9"/>
      <c r="AP130" s="11"/>
      <c r="AQ130" s="15"/>
      <c r="AR130" s="24">
        <f t="shared" si="63"/>
        <v>0</v>
      </c>
      <c r="AS130" s="271" t="e">
        <f t="shared" si="50"/>
        <v>#DIV/0!</v>
      </c>
      <c r="AT130" s="9"/>
      <c r="AU130" s="9"/>
      <c r="AV130" s="15"/>
      <c r="AW130" s="9"/>
      <c r="AX130" s="9"/>
      <c r="AY130" s="10"/>
      <c r="AZ130" s="11"/>
      <c r="BA130" s="10"/>
      <c r="BB130" s="11"/>
      <c r="BC130" s="12"/>
      <c r="BD130" s="11"/>
      <c r="BE130" s="9"/>
      <c r="BF130" s="9"/>
      <c r="BG130" s="9"/>
      <c r="BH130" s="12"/>
      <c r="BI130" s="11"/>
      <c r="BJ130" s="15"/>
      <c r="BK130" s="9"/>
      <c r="BL130" s="9"/>
      <c r="BM130" s="10"/>
      <c r="BN130" s="11"/>
      <c r="BO130" s="9"/>
      <c r="BP130" s="10"/>
      <c r="BQ130" s="11"/>
      <c r="BR130" s="9"/>
      <c r="BS130" s="10"/>
      <c r="BT130" s="14"/>
      <c r="BU130" s="279"/>
      <c r="BV130" s="273">
        <f t="shared" si="51"/>
        <v>0</v>
      </c>
      <c r="BW130" s="273">
        <f t="shared" si="52"/>
        <v>0</v>
      </c>
      <c r="BX130" s="283" t="e">
        <f t="shared" si="53"/>
        <v>#DIV/0!</v>
      </c>
      <c r="BY130" s="283" t="e">
        <f t="shared" si="54"/>
        <v>#DIV/0!</v>
      </c>
      <c r="BZ130" s="11"/>
      <c r="CA130" s="9"/>
      <c r="CB130" s="9"/>
      <c r="CC130" s="12"/>
      <c r="CD130" s="15"/>
      <c r="CE130" s="15"/>
      <c r="CF130" s="9" t="e">
        <f t="shared" si="55"/>
        <v>#N/A</v>
      </c>
      <c r="CG130" s="9">
        <f t="shared" si="56"/>
        <v>0</v>
      </c>
      <c r="CH130" s="9" t="e">
        <f t="shared" si="62"/>
        <v>#N/A</v>
      </c>
      <c r="CI130" s="9"/>
      <c r="CJ130" s="296" t="e">
        <f t="shared" si="57"/>
        <v>#N/A</v>
      </c>
      <c r="CK130" s="11"/>
      <c r="CL130" s="15"/>
      <c r="CM130" s="9"/>
      <c r="CN130" s="10">
        <v>109</v>
      </c>
      <c r="CO130" s="10">
        <f t="shared" si="64"/>
        <v>0</v>
      </c>
      <c r="CP130" s="10">
        <f t="shared" si="65"/>
        <v>0</v>
      </c>
      <c r="CQ130" s="191" t="e">
        <f t="shared" si="66"/>
        <v>#DIV/0!</v>
      </c>
      <c r="CR130" s="16"/>
      <c r="CS130" s="16"/>
      <c r="CT130" s="16"/>
      <c r="CU130" s="14"/>
      <c r="CV130" s="14"/>
      <c r="CW130" s="14"/>
      <c r="CX130" s="11"/>
      <c r="CY130" s="10"/>
      <c r="CZ130" s="213" t="e">
        <f t="shared" si="41"/>
        <v>#DIV/0!</v>
      </c>
      <c r="DA130" s="213" t="e">
        <f t="shared" si="42"/>
        <v>#DIV/0!</v>
      </c>
      <c r="DB130" s="11"/>
      <c r="DC130" s="10"/>
      <c r="DD130" s="11"/>
      <c r="DE130" s="10"/>
      <c r="DF130" s="16"/>
      <c r="DG130" s="11"/>
      <c r="DH130" s="10"/>
      <c r="DI130" s="16"/>
      <c r="DJ130" s="11"/>
      <c r="DK130" s="9" t="s">
        <v>281</v>
      </c>
      <c r="DL130" s="213" t="e">
        <f t="shared" si="58"/>
        <v>#VALUE!</v>
      </c>
      <c r="DM130" s="213" t="e">
        <f t="shared" si="43"/>
        <v>#VALUE!</v>
      </c>
      <c r="DN130" s="304"/>
      <c r="DO130" s="213"/>
      <c r="DP130" s="11"/>
      <c r="DQ130" s="10"/>
      <c r="DR130" s="11"/>
      <c r="DS130" s="10"/>
      <c r="DT130" s="158"/>
      <c r="DU130" s="159"/>
      <c r="DV130" s="158"/>
      <c r="DW130" s="160"/>
      <c r="DX130" s="351">
        <f t="shared" si="59"/>
        <v>0</v>
      </c>
      <c r="DY130" s="352" t="e">
        <f t="shared" si="44"/>
        <v>#DIV/0!</v>
      </c>
      <c r="DZ130" s="241" t="e">
        <f t="shared" si="45"/>
        <v>#DIV/0!</v>
      </c>
      <c r="EA130" s="9"/>
      <c r="EB130" s="20" t="e">
        <f t="shared" si="46"/>
        <v>#DIV/0!</v>
      </c>
      <c r="EC130" s="353" t="e">
        <f t="shared" si="47"/>
        <v>#DIV/0!</v>
      </c>
      <c r="ED130" s="12"/>
      <c r="EE130" s="120"/>
    </row>
    <row r="131" spans="1:135" s="118" customFormat="1" ht="20.100000000000001" hidden="1" customHeight="1">
      <c r="A131" s="161" t="s">
        <v>274</v>
      </c>
      <c r="B131" s="228"/>
      <c r="C131" s="7"/>
      <c r="D131" s="1"/>
      <c r="E131" s="1"/>
      <c r="F131" s="1"/>
      <c r="G131" s="4"/>
      <c r="H131" s="3"/>
      <c r="I131" s="1"/>
      <c r="J131" s="1"/>
      <c r="K131" s="19"/>
      <c r="L131" s="1"/>
      <c r="M131" s="1"/>
      <c r="N131" s="1"/>
      <c r="O131" s="297"/>
      <c r="P131" s="1"/>
      <c r="Q131" s="22">
        <f t="shared" si="39"/>
        <v>0</v>
      </c>
      <c r="R131" s="116">
        <f t="shared" si="48"/>
        <v>0</v>
      </c>
      <c r="S131" s="17">
        <f t="shared" si="40"/>
        <v>0</v>
      </c>
      <c r="T131" s="3"/>
      <c r="U131" s="1"/>
      <c r="V131" s="1"/>
      <c r="W131" s="22">
        <f t="shared" si="49"/>
        <v>0</v>
      </c>
      <c r="X131" s="1"/>
      <c r="Y131" s="1"/>
      <c r="Z131" s="1"/>
      <c r="AA131" s="1"/>
      <c r="AB131" s="4"/>
      <c r="AC131" s="7"/>
      <c r="AD131" s="199"/>
      <c r="AE131" s="199"/>
      <c r="AF131" s="199"/>
      <c r="AG131" s="199"/>
      <c r="AH131" s="240">
        <f t="shared" si="60"/>
        <v>0</v>
      </c>
      <c r="AI131" s="237" t="e">
        <f t="shared" si="61"/>
        <v>#DIV/0!</v>
      </c>
      <c r="AJ131" s="1"/>
      <c r="AK131" s="1"/>
      <c r="AL131" s="1"/>
      <c r="AM131" s="1"/>
      <c r="AN131" s="1"/>
      <c r="AO131" s="1"/>
      <c r="AP131" s="3"/>
      <c r="AQ131" s="7"/>
      <c r="AR131" s="22">
        <f t="shared" si="63"/>
        <v>0</v>
      </c>
      <c r="AS131" s="270" t="e">
        <f t="shared" si="50"/>
        <v>#DIV/0!</v>
      </c>
      <c r="AT131" s="1"/>
      <c r="AU131" s="1"/>
      <c r="AV131" s="7"/>
      <c r="AW131" s="1"/>
      <c r="AX131" s="1"/>
      <c r="AY131" s="2"/>
      <c r="AZ131" s="3"/>
      <c r="BA131" s="2"/>
      <c r="BB131" s="3"/>
      <c r="BC131" s="4"/>
      <c r="BD131" s="3"/>
      <c r="BE131" s="1"/>
      <c r="BF131" s="1"/>
      <c r="BG131" s="1"/>
      <c r="BH131" s="4"/>
      <c r="BI131" s="3"/>
      <c r="BJ131" s="7"/>
      <c r="BK131" s="1"/>
      <c r="BL131" s="1"/>
      <c r="BM131" s="2"/>
      <c r="BN131" s="3"/>
      <c r="BO131" s="1"/>
      <c r="BP131" s="2"/>
      <c r="BQ131" s="3"/>
      <c r="BR131" s="1"/>
      <c r="BS131" s="2"/>
      <c r="BT131" s="6"/>
      <c r="BU131" s="278"/>
      <c r="BV131" s="272">
        <f t="shared" si="51"/>
        <v>0</v>
      </c>
      <c r="BW131" s="272">
        <f t="shared" si="52"/>
        <v>0</v>
      </c>
      <c r="BX131" s="282" t="e">
        <f t="shared" si="53"/>
        <v>#DIV/0!</v>
      </c>
      <c r="BY131" s="282" t="e">
        <f t="shared" si="54"/>
        <v>#DIV/0!</v>
      </c>
      <c r="BZ131" s="3"/>
      <c r="CA131" s="1"/>
      <c r="CB131" s="1"/>
      <c r="CC131" s="4"/>
      <c r="CD131" s="7"/>
      <c r="CE131" s="7"/>
      <c r="CF131" s="1" t="e">
        <f t="shared" si="55"/>
        <v>#N/A</v>
      </c>
      <c r="CG131" s="1">
        <f t="shared" si="56"/>
        <v>0</v>
      </c>
      <c r="CH131" s="1" t="e">
        <f t="shared" si="62"/>
        <v>#N/A</v>
      </c>
      <c r="CI131" s="1"/>
      <c r="CJ131" s="189" t="e">
        <f t="shared" si="57"/>
        <v>#N/A</v>
      </c>
      <c r="CK131" s="3"/>
      <c r="CL131" s="7"/>
      <c r="CM131" s="1"/>
      <c r="CN131" s="2">
        <v>109</v>
      </c>
      <c r="CO131" s="2">
        <f t="shared" si="64"/>
        <v>0</v>
      </c>
      <c r="CP131" s="2">
        <f t="shared" si="65"/>
        <v>0</v>
      </c>
      <c r="CQ131" s="190" t="e">
        <f t="shared" si="66"/>
        <v>#DIV/0!</v>
      </c>
      <c r="CR131" s="8"/>
      <c r="CS131" s="8"/>
      <c r="CT131" s="8"/>
      <c r="CU131" s="6"/>
      <c r="CV131" s="6"/>
      <c r="CW131" s="6"/>
      <c r="CX131" s="3"/>
      <c r="CY131" s="2"/>
      <c r="CZ131" s="212" t="e">
        <f t="shared" si="41"/>
        <v>#DIV/0!</v>
      </c>
      <c r="DA131" s="212" t="e">
        <f t="shared" si="42"/>
        <v>#DIV/0!</v>
      </c>
      <c r="DB131" s="3"/>
      <c r="DC131" s="2"/>
      <c r="DD131" s="3"/>
      <c r="DE131" s="2"/>
      <c r="DF131" s="8"/>
      <c r="DG131" s="3"/>
      <c r="DH131" s="2"/>
      <c r="DI131" s="8"/>
      <c r="DJ131" s="3"/>
      <c r="DK131" s="1"/>
      <c r="DL131" s="212" t="e">
        <f t="shared" si="58"/>
        <v>#DIV/0!</v>
      </c>
      <c r="DM131" s="212" t="e">
        <f t="shared" si="43"/>
        <v>#DIV/0!</v>
      </c>
      <c r="DN131" s="303"/>
      <c r="DO131" s="212"/>
      <c r="DP131" s="3"/>
      <c r="DQ131" s="2"/>
      <c r="DR131" s="3"/>
      <c r="DS131" s="2"/>
      <c r="DT131" s="155"/>
      <c r="DU131" s="156"/>
      <c r="DV131" s="155"/>
      <c r="DW131" s="157"/>
      <c r="DX131" s="348">
        <f t="shared" si="59"/>
        <v>0</v>
      </c>
      <c r="DY131" s="349" t="e">
        <f t="shared" si="44"/>
        <v>#DIV/0!</v>
      </c>
      <c r="DZ131" s="240" t="e">
        <f t="shared" si="45"/>
        <v>#DIV/0!</v>
      </c>
      <c r="EA131" s="1"/>
      <c r="EB131" s="19" t="e">
        <f t="shared" si="46"/>
        <v>#DIV/0!</v>
      </c>
      <c r="EC131" s="350" t="e">
        <f t="shared" si="47"/>
        <v>#DIV/0!</v>
      </c>
      <c r="ED131" s="4"/>
      <c r="EE131" s="117"/>
    </row>
    <row r="132" spans="1:135" s="118" customFormat="1" ht="20.100000000000001" hidden="1" customHeight="1">
      <c r="A132" s="161" t="s">
        <v>274</v>
      </c>
      <c r="B132" s="228"/>
      <c r="C132" s="7"/>
      <c r="D132" s="1"/>
      <c r="E132" s="1"/>
      <c r="F132" s="1"/>
      <c r="G132" s="4"/>
      <c r="H132" s="3"/>
      <c r="I132" s="1"/>
      <c r="J132" s="1"/>
      <c r="K132" s="19"/>
      <c r="L132" s="1"/>
      <c r="M132" s="1"/>
      <c r="N132" s="1"/>
      <c r="O132" s="297"/>
      <c r="P132" s="1"/>
      <c r="Q132" s="22">
        <f t="shared" si="39"/>
        <v>0</v>
      </c>
      <c r="R132" s="116">
        <f t="shared" si="48"/>
        <v>0</v>
      </c>
      <c r="S132" s="17">
        <f t="shared" si="40"/>
        <v>0</v>
      </c>
      <c r="T132" s="3"/>
      <c r="U132" s="1"/>
      <c r="V132" s="1"/>
      <c r="W132" s="22">
        <f t="shared" si="49"/>
        <v>0</v>
      </c>
      <c r="X132" s="1"/>
      <c r="Y132" s="1"/>
      <c r="Z132" s="1"/>
      <c r="AA132" s="1"/>
      <c r="AB132" s="4"/>
      <c r="AC132" s="7"/>
      <c r="AD132" s="199"/>
      <c r="AE132" s="199"/>
      <c r="AF132" s="199"/>
      <c r="AG132" s="199"/>
      <c r="AH132" s="240">
        <f t="shared" si="60"/>
        <v>0</v>
      </c>
      <c r="AI132" s="237" t="e">
        <f t="shared" si="61"/>
        <v>#DIV/0!</v>
      </c>
      <c r="AJ132" s="1"/>
      <c r="AK132" s="1"/>
      <c r="AL132" s="1"/>
      <c r="AM132" s="1"/>
      <c r="AN132" s="1"/>
      <c r="AO132" s="1"/>
      <c r="AP132" s="3"/>
      <c r="AQ132" s="7"/>
      <c r="AR132" s="22">
        <f t="shared" si="63"/>
        <v>0</v>
      </c>
      <c r="AS132" s="270" t="e">
        <f t="shared" si="50"/>
        <v>#DIV/0!</v>
      </c>
      <c r="AT132" s="1"/>
      <c r="AU132" s="1"/>
      <c r="AV132" s="7"/>
      <c r="AW132" s="1"/>
      <c r="AX132" s="1"/>
      <c r="AY132" s="2"/>
      <c r="AZ132" s="3"/>
      <c r="BA132" s="2"/>
      <c r="BB132" s="3"/>
      <c r="BC132" s="4"/>
      <c r="BD132" s="3"/>
      <c r="BE132" s="1"/>
      <c r="BF132" s="1"/>
      <c r="BG132" s="1"/>
      <c r="BH132" s="4"/>
      <c r="BI132" s="3"/>
      <c r="BJ132" s="7"/>
      <c r="BK132" s="1"/>
      <c r="BL132" s="1"/>
      <c r="BM132" s="2"/>
      <c r="BN132" s="3"/>
      <c r="BO132" s="1"/>
      <c r="BP132" s="2"/>
      <c r="BQ132" s="3"/>
      <c r="BR132" s="1"/>
      <c r="BS132" s="2"/>
      <c r="BT132" s="6"/>
      <c r="BU132" s="278"/>
      <c r="BV132" s="272">
        <f t="shared" si="51"/>
        <v>0</v>
      </c>
      <c r="BW132" s="272">
        <f t="shared" si="52"/>
        <v>0</v>
      </c>
      <c r="BX132" s="282" t="e">
        <f t="shared" si="53"/>
        <v>#DIV/0!</v>
      </c>
      <c r="BY132" s="282" t="e">
        <f t="shared" si="54"/>
        <v>#DIV/0!</v>
      </c>
      <c r="BZ132" s="3"/>
      <c r="CA132" s="1"/>
      <c r="CB132" s="1"/>
      <c r="CC132" s="4"/>
      <c r="CD132" s="7"/>
      <c r="CE132" s="7"/>
      <c r="CF132" s="1" t="e">
        <f t="shared" si="55"/>
        <v>#N/A</v>
      </c>
      <c r="CG132" s="1">
        <f t="shared" si="56"/>
        <v>0</v>
      </c>
      <c r="CH132" s="1" t="e">
        <f t="shared" si="62"/>
        <v>#N/A</v>
      </c>
      <c r="CI132" s="1"/>
      <c r="CJ132" s="189" t="e">
        <f t="shared" si="57"/>
        <v>#N/A</v>
      </c>
      <c r="CK132" s="3"/>
      <c r="CL132" s="7"/>
      <c r="CM132" s="1"/>
      <c r="CN132" s="2">
        <v>109</v>
      </c>
      <c r="CO132" s="2">
        <f t="shared" si="64"/>
        <v>0</v>
      </c>
      <c r="CP132" s="2">
        <f t="shared" si="65"/>
        <v>0</v>
      </c>
      <c r="CQ132" s="190" t="e">
        <f t="shared" si="66"/>
        <v>#DIV/0!</v>
      </c>
      <c r="CR132" s="8"/>
      <c r="CS132" s="8"/>
      <c r="CT132" s="8"/>
      <c r="CU132" s="6"/>
      <c r="CV132" s="6"/>
      <c r="CW132" s="6"/>
      <c r="CX132" s="3"/>
      <c r="CY132" s="2"/>
      <c r="CZ132" s="212" t="e">
        <f t="shared" si="41"/>
        <v>#DIV/0!</v>
      </c>
      <c r="DA132" s="212" t="e">
        <f t="shared" si="42"/>
        <v>#DIV/0!</v>
      </c>
      <c r="DB132" s="3"/>
      <c r="DC132" s="2"/>
      <c r="DD132" s="3"/>
      <c r="DE132" s="2"/>
      <c r="DF132" s="8"/>
      <c r="DG132" s="3"/>
      <c r="DH132" s="2"/>
      <c r="DI132" s="8"/>
      <c r="DJ132" s="3"/>
      <c r="DK132" s="1"/>
      <c r="DL132" s="212" t="e">
        <f t="shared" si="58"/>
        <v>#DIV/0!</v>
      </c>
      <c r="DM132" s="212" t="e">
        <f t="shared" si="43"/>
        <v>#DIV/0!</v>
      </c>
      <c r="DN132" s="303"/>
      <c r="DO132" s="212"/>
      <c r="DP132" s="3"/>
      <c r="DQ132" s="2"/>
      <c r="DR132" s="3"/>
      <c r="DS132" s="2"/>
      <c r="DT132" s="155"/>
      <c r="DU132" s="156"/>
      <c r="DV132" s="155"/>
      <c r="DW132" s="157"/>
      <c r="DX132" s="348">
        <f t="shared" si="59"/>
        <v>0</v>
      </c>
      <c r="DY132" s="349" t="e">
        <f t="shared" si="44"/>
        <v>#DIV/0!</v>
      </c>
      <c r="DZ132" s="240" t="e">
        <f t="shared" si="45"/>
        <v>#DIV/0!</v>
      </c>
      <c r="EA132" s="1"/>
      <c r="EB132" s="19" t="e">
        <f t="shared" si="46"/>
        <v>#DIV/0!</v>
      </c>
      <c r="EC132" s="350" t="e">
        <f t="shared" si="47"/>
        <v>#DIV/0!</v>
      </c>
      <c r="ED132" s="4"/>
      <c r="EE132" s="117"/>
    </row>
    <row r="133" spans="1:135" s="121" customFormat="1" ht="20.100000000000001" hidden="1" customHeight="1">
      <c r="A133" s="162" t="s">
        <v>274</v>
      </c>
      <c r="B133" s="229"/>
      <c r="C133" s="15"/>
      <c r="D133" s="9"/>
      <c r="E133" s="9"/>
      <c r="F133" s="9"/>
      <c r="G133" s="12"/>
      <c r="H133" s="11"/>
      <c r="I133" s="9"/>
      <c r="J133" s="9"/>
      <c r="K133" s="20"/>
      <c r="L133" s="9"/>
      <c r="M133" s="9"/>
      <c r="N133" s="9"/>
      <c r="O133" s="298"/>
      <c r="P133" s="9"/>
      <c r="Q133" s="24">
        <f t="shared" si="39"/>
        <v>0</v>
      </c>
      <c r="R133" s="119">
        <f t="shared" si="48"/>
        <v>0</v>
      </c>
      <c r="S133" s="18">
        <f t="shared" si="40"/>
        <v>0</v>
      </c>
      <c r="T133" s="11"/>
      <c r="U133" s="9"/>
      <c r="V133" s="9"/>
      <c r="W133" s="24">
        <f t="shared" si="49"/>
        <v>0</v>
      </c>
      <c r="X133" s="9"/>
      <c r="Y133" s="9"/>
      <c r="Z133" s="9"/>
      <c r="AA133" s="9"/>
      <c r="AB133" s="12"/>
      <c r="AC133" s="15"/>
      <c r="AD133" s="200"/>
      <c r="AE133" s="200"/>
      <c r="AF133" s="200"/>
      <c r="AG133" s="200"/>
      <c r="AH133" s="241">
        <f t="shared" si="60"/>
        <v>0</v>
      </c>
      <c r="AI133" s="239" t="e">
        <f t="shared" si="61"/>
        <v>#DIV/0!</v>
      </c>
      <c r="AJ133" s="9"/>
      <c r="AK133" s="9"/>
      <c r="AL133" s="9"/>
      <c r="AM133" s="9"/>
      <c r="AN133" s="9"/>
      <c r="AO133" s="9"/>
      <c r="AP133" s="11"/>
      <c r="AQ133" s="15"/>
      <c r="AR133" s="24">
        <f t="shared" si="63"/>
        <v>0</v>
      </c>
      <c r="AS133" s="271" t="e">
        <f t="shared" si="50"/>
        <v>#DIV/0!</v>
      </c>
      <c r="AT133" s="9"/>
      <c r="AU133" s="9"/>
      <c r="AV133" s="15"/>
      <c r="AW133" s="9"/>
      <c r="AX133" s="9"/>
      <c r="AY133" s="10"/>
      <c r="AZ133" s="11"/>
      <c r="BA133" s="10"/>
      <c r="BB133" s="11"/>
      <c r="BC133" s="12"/>
      <c r="BD133" s="11"/>
      <c r="BE133" s="9"/>
      <c r="BF133" s="9"/>
      <c r="BG133" s="9"/>
      <c r="BH133" s="12"/>
      <c r="BI133" s="11"/>
      <c r="BJ133" s="15"/>
      <c r="BK133" s="9"/>
      <c r="BL133" s="9"/>
      <c r="BM133" s="10"/>
      <c r="BN133" s="11"/>
      <c r="BO133" s="9"/>
      <c r="BP133" s="10"/>
      <c r="BQ133" s="11"/>
      <c r="BR133" s="9"/>
      <c r="BS133" s="10"/>
      <c r="BT133" s="14"/>
      <c r="BU133" s="279"/>
      <c r="BV133" s="273">
        <f t="shared" si="51"/>
        <v>0</v>
      </c>
      <c r="BW133" s="273">
        <f t="shared" si="52"/>
        <v>0</v>
      </c>
      <c r="BX133" s="283" t="e">
        <f t="shared" si="53"/>
        <v>#DIV/0!</v>
      </c>
      <c r="BY133" s="283" t="e">
        <f t="shared" si="54"/>
        <v>#DIV/0!</v>
      </c>
      <c r="BZ133" s="11"/>
      <c r="CA133" s="9"/>
      <c r="CB133" s="9"/>
      <c r="CC133" s="12"/>
      <c r="CD133" s="15"/>
      <c r="CE133" s="15"/>
      <c r="CF133" s="9" t="e">
        <f t="shared" si="55"/>
        <v>#N/A</v>
      </c>
      <c r="CG133" s="9">
        <f t="shared" si="56"/>
        <v>0</v>
      </c>
      <c r="CH133" s="9" t="e">
        <f t="shared" si="62"/>
        <v>#N/A</v>
      </c>
      <c r="CI133" s="9"/>
      <c r="CJ133" s="296" t="e">
        <f t="shared" si="57"/>
        <v>#N/A</v>
      </c>
      <c r="CK133" s="11"/>
      <c r="CL133" s="15"/>
      <c r="CM133" s="9"/>
      <c r="CN133" s="10">
        <v>109</v>
      </c>
      <c r="CO133" s="10">
        <f t="shared" si="64"/>
        <v>0</v>
      </c>
      <c r="CP133" s="10">
        <f t="shared" si="65"/>
        <v>0</v>
      </c>
      <c r="CQ133" s="191" t="e">
        <f t="shared" si="66"/>
        <v>#DIV/0!</v>
      </c>
      <c r="CR133" s="16"/>
      <c r="CS133" s="16"/>
      <c r="CT133" s="16"/>
      <c r="CU133" s="14"/>
      <c r="CV133" s="14"/>
      <c r="CW133" s="14"/>
      <c r="CX133" s="11"/>
      <c r="CY133" s="10"/>
      <c r="CZ133" s="213" t="e">
        <f t="shared" si="41"/>
        <v>#DIV/0!</v>
      </c>
      <c r="DA133" s="213" t="e">
        <f t="shared" si="42"/>
        <v>#DIV/0!</v>
      </c>
      <c r="DB133" s="11"/>
      <c r="DC133" s="10"/>
      <c r="DD133" s="11"/>
      <c r="DE133" s="10"/>
      <c r="DF133" s="16"/>
      <c r="DG133" s="11"/>
      <c r="DH133" s="10"/>
      <c r="DI133" s="16"/>
      <c r="DJ133" s="11"/>
      <c r="DK133" s="9"/>
      <c r="DL133" s="213" t="e">
        <f t="shared" si="58"/>
        <v>#DIV/0!</v>
      </c>
      <c r="DM133" s="213" t="e">
        <f t="shared" si="43"/>
        <v>#DIV/0!</v>
      </c>
      <c r="DN133" s="304"/>
      <c r="DO133" s="213"/>
      <c r="DP133" s="11"/>
      <c r="DQ133" s="10"/>
      <c r="DR133" s="11"/>
      <c r="DS133" s="10"/>
      <c r="DT133" s="158"/>
      <c r="DU133" s="159"/>
      <c r="DV133" s="158"/>
      <c r="DW133" s="160"/>
      <c r="DX133" s="351">
        <f t="shared" si="59"/>
        <v>0</v>
      </c>
      <c r="DY133" s="352" t="e">
        <f t="shared" si="44"/>
        <v>#DIV/0!</v>
      </c>
      <c r="DZ133" s="241" t="e">
        <f t="shared" si="45"/>
        <v>#DIV/0!</v>
      </c>
      <c r="EA133" s="9"/>
      <c r="EB133" s="20" t="e">
        <f t="shared" si="46"/>
        <v>#DIV/0!</v>
      </c>
      <c r="EC133" s="353" t="e">
        <f t="shared" si="47"/>
        <v>#DIV/0!</v>
      </c>
      <c r="ED133" s="12"/>
      <c r="EE133" s="120"/>
    </row>
    <row r="134" spans="1:135" s="121" customFormat="1" ht="20.100000000000001" hidden="1" customHeight="1" thickBot="1">
      <c r="A134" s="162" t="s">
        <v>274</v>
      </c>
      <c r="B134" s="229"/>
      <c r="C134" s="15"/>
      <c r="D134" s="9"/>
      <c r="E134" s="9"/>
      <c r="F134" s="9"/>
      <c r="G134" s="12"/>
      <c r="H134" s="11"/>
      <c r="I134" s="9"/>
      <c r="J134" s="9"/>
      <c r="K134" s="20"/>
      <c r="L134" s="9"/>
      <c r="M134" s="9"/>
      <c r="N134" s="9"/>
      <c r="O134" s="298"/>
      <c r="P134" s="9"/>
      <c r="Q134" s="24">
        <f t="shared" si="39"/>
        <v>0</v>
      </c>
      <c r="R134" s="119">
        <f t="shared" si="48"/>
        <v>0</v>
      </c>
      <c r="S134" s="18">
        <f t="shared" si="40"/>
        <v>0</v>
      </c>
      <c r="T134" s="11"/>
      <c r="U134" s="9"/>
      <c r="V134" s="9"/>
      <c r="W134" s="24">
        <f t="shared" si="49"/>
        <v>0</v>
      </c>
      <c r="X134" s="9"/>
      <c r="Y134" s="9"/>
      <c r="Z134" s="9"/>
      <c r="AA134" s="9"/>
      <c r="AB134" s="12"/>
      <c r="AC134" s="15"/>
      <c r="AD134" s="200"/>
      <c r="AE134" s="200"/>
      <c r="AF134" s="200"/>
      <c r="AG134" s="200"/>
      <c r="AH134" s="241">
        <f t="shared" si="60"/>
        <v>0</v>
      </c>
      <c r="AI134" s="239" t="e">
        <f t="shared" si="61"/>
        <v>#DIV/0!</v>
      </c>
      <c r="AJ134" s="9"/>
      <c r="AK134" s="9"/>
      <c r="AL134" s="9"/>
      <c r="AM134" s="9"/>
      <c r="AN134" s="9"/>
      <c r="AO134" s="9"/>
      <c r="AP134" s="11"/>
      <c r="AQ134" s="15"/>
      <c r="AR134" s="24">
        <f t="shared" si="63"/>
        <v>0</v>
      </c>
      <c r="AS134" s="271" t="e">
        <f t="shared" si="50"/>
        <v>#DIV/0!</v>
      </c>
      <c r="AT134" s="9"/>
      <c r="AU134" s="9"/>
      <c r="AV134" s="15"/>
      <c r="AW134" s="9"/>
      <c r="AX134" s="9"/>
      <c r="AY134" s="10"/>
      <c r="AZ134" s="11"/>
      <c r="BA134" s="10"/>
      <c r="BB134" s="11"/>
      <c r="BC134" s="12"/>
      <c r="BD134" s="11"/>
      <c r="BE134" s="9"/>
      <c r="BF134" s="9"/>
      <c r="BG134" s="9"/>
      <c r="BH134" s="12"/>
      <c r="BI134" s="11"/>
      <c r="BJ134" s="15"/>
      <c r="BK134" s="9"/>
      <c r="BL134" s="9"/>
      <c r="BM134" s="10"/>
      <c r="BN134" s="11"/>
      <c r="BO134" s="9"/>
      <c r="BP134" s="10"/>
      <c r="BQ134" s="11"/>
      <c r="BR134" s="9"/>
      <c r="BS134" s="10"/>
      <c r="BT134" s="14"/>
      <c r="BU134" s="279"/>
      <c r="BV134" s="273">
        <f t="shared" si="51"/>
        <v>0</v>
      </c>
      <c r="BW134" s="273">
        <f t="shared" si="52"/>
        <v>0</v>
      </c>
      <c r="BX134" s="283" t="e">
        <f t="shared" si="53"/>
        <v>#DIV/0!</v>
      </c>
      <c r="BY134" s="283" t="e">
        <f t="shared" si="54"/>
        <v>#DIV/0!</v>
      </c>
      <c r="BZ134" s="11"/>
      <c r="CA134" s="9"/>
      <c r="CB134" s="9"/>
      <c r="CC134" s="12"/>
      <c r="CD134" s="15"/>
      <c r="CE134" s="15"/>
      <c r="CF134" s="508" t="e">
        <f t="shared" si="55"/>
        <v>#N/A</v>
      </c>
      <c r="CG134" s="508">
        <f t="shared" si="56"/>
        <v>0</v>
      </c>
      <c r="CH134" s="508" t="e">
        <f t="shared" si="62"/>
        <v>#N/A</v>
      </c>
      <c r="CI134" s="9"/>
      <c r="CJ134" s="296" t="e">
        <f t="shared" si="57"/>
        <v>#N/A</v>
      </c>
      <c r="CK134" s="11"/>
      <c r="CL134" s="15"/>
      <c r="CM134" s="9"/>
      <c r="CN134" s="10">
        <v>109</v>
      </c>
      <c r="CO134" s="10">
        <f t="shared" si="64"/>
        <v>0</v>
      </c>
      <c r="CP134" s="10">
        <f t="shared" si="65"/>
        <v>0</v>
      </c>
      <c r="CQ134" s="191" t="e">
        <f t="shared" si="66"/>
        <v>#DIV/0!</v>
      </c>
      <c r="CR134" s="16"/>
      <c r="CS134" s="16"/>
      <c r="CT134" s="16"/>
      <c r="CU134" s="14"/>
      <c r="CV134" s="14"/>
      <c r="CW134" s="14"/>
      <c r="CX134" s="11"/>
      <c r="CY134" s="10"/>
      <c r="CZ134" s="213" t="e">
        <f t="shared" si="41"/>
        <v>#DIV/0!</v>
      </c>
      <c r="DA134" s="213" t="e">
        <f t="shared" si="42"/>
        <v>#DIV/0!</v>
      </c>
      <c r="DB134" s="11"/>
      <c r="DC134" s="10"/>
      <c r="DD134" s="11"/>
      <c r="DE134" s="10"/>
      <c r="DF134" s="16"/>
      <c r="DG134" s="11"/>
      <c r="DH134" s="10"/>
      <c r="DI134" s="16"/>
      <c r="DJ134" s="11"/>
      <c r="DK134" s="9"/>
      <c r="DL134" s="213" t="e">
        <f t="shared" si="58"/>
        <v>#DIV/0!</v>
      </c>
      <c r="DM134" s="213" t="e">
        <f t="shared" si="43"/>
        <v>#DIV/0!</v>
      </c>
      <c r="DN134" s="304"/>
      <c r="DO134" s="213"/>
      <c r="DP134" s="11"/>
      <c r="DQ134" s="10"/>
      <c r="DR134" s="11"/>
      <c r="DS134" s="10"/>
      <c r="DT134" s="158"/>
      <c r="DU134" s="159"/>
      <c r="DV134" s="158"/>
      <c r="DW134" s="160"/>
      <c r="DX134" s="351">
        <f t="shared" si="59"/>
        <v>0</v>
      </c>
      <c r="DY134" s="352" t="e">
        <f t="shared" si="44"/>
        <v>#DIV/0!</v>
      </c>
      <c r="DZ134" s="241" t="e">
        <f t="shared" si="45"/>
        <v>#DIV/0!</v>
      </c>
      <c r="EA134" s="9"/>
      <c r="EB134" s="20" t="e">
        <f t="shared" si="46"/>
        <v>#DIV/0!</v>
      </c>
      <c r="EC134" s="353" t="e">
        <f t="shared" si="47"/>
        <v>#DIV/0!</v>
      </c>
      <c r="ED134" s="12"/>
      <c r="EE134" s="120"/>
    </row>
    <row r="151" spans="1:127" ht="19.5" thickBot="1">
      <c r="B151" s="439"/>
    </row>
    <row r="152" spans="1:127" ht="19.5" outlineLevel="2" thickBot="1">
      <c r="A152" s="438">
        <f ca="1">TODAY()</f>
        <v>42428</v>
      </c>
      <c r="B152" s="440">
        <f ca="1">--TEXT(NOW(),"чч:мм:сс")</f>
        <v>0.15847222222222221</v>
      </c>
      <c r="C152" s="434"/>
      <c r="D152" s="421"/>
      <c r="E152" s="422"/>
      <c r="F152" s="422"/>
      <c r="G152" s="423"/>
      <c r="H152" s="122"/>
      <c r="I152" s="123"/>
      <c r="J152" s="123"/>
      <c r="K152" s="128"/>
      <c r="L152" s="123"/>
      <c r="M152" s="123"/>
      <c r="N152" s="123"/>
      <c r="O152" s="123"/>
      <c r="P152" s="123"/>
      <c r="Q152" s="123"/>
      <c r="R152" s="129"/>
      <c r="S152" s="125"/>
      <c r="T152" s="122"/>
      <c r="U152" s="123"/>
      <c r="V152" s="126"/>
      <c r="W152" s="123"/>
      <c r="X152" s="128"/>
      <c r="Y152" s="123"/>
      <c r="Z152" s="123"/>
      <c r="AA152" s="123"/>
      <c r="AB152" s="124"/>
      <c r="AC152" s="127"/>
      <c r="AD152" s="201"/>
      <c r="AE152" s="201"/>
      <c r="AF152" s="201"/>
      <c r="AG152" s="201"/>
      <c r="AH152" s="201"/>
      <c r="AI152" s="234"/>
      <c r="AJ152" s="123"/>
      <c r="AK152" s="123"/>
      <c r="AL152" s="123"/>
      <c r="AM152" s="123"/>
      <c r="AN152" s="129"/>
      <c r="AO152" s="124"/>
      <c r="AP152" s="122"/>
      <c r="AQ152" s="127"/>
      <c r="AR152" s="123"/>
      <c r="AS152" s="123"/>
      <c r="AT152" s="123"/>
      <c r="AU152" s="123"/>
      <c r="AV152" s="251"/>
      <c r="AW152" s="123"/>
      <c r="AX152" s="123"/>
      <c r="AY152" s="129"/>
      <c r="AZ152" s="122"/>
      <c r="BA152" s="129"/>
      <c r="BB152" s="130"/>
      <c r="BC152" s="131"/>
      <c r="BD152" s="130"/>
      <c r="BE152" s="132"/>
      <c r="BF152" s="132"/>
      <c r="BG152" s="123"/>
      <c r="BH152" s="124"/>
      <c r="BI152" s="122"/>
      <c r="BJ152" s="123"/>
      <c r="BK152" s="123"/>
      <c r="BL152" s="123"/>
      <c r="BM152" s="129"/>
      <c r="BN152" s="122"/>
      <c r="BO152" s="123"/>
      <c r="BP152" s="129"/>
      <c r="BQ152" s="122"/>
      <c r="BR152" s="123"/>
      <c r="BS152" s="129"/>
      <c r="BT152" s="135"/>
      <c r="BU152" s="280"/>
      <c r="BV152" s="246"/>
      <c r="BW152" s="246"/>
      <c r="BX152" s="133"/>
      <c r="BY152" s="133"/>
      <c r="BZ152" s="122"/>
      <c r="CA152" s="123"/>
      <c r="CB152" s="123"/>
      <c r="CC152" s="124"/>
      <c r="CD152" s="127"/>
      <c r="CE152" s="127"/>
      <c r="CF152" s="123"/>
      <c r="CG152" s="123"/>
      <c r="CH152" s="123"/>
      <c r="CI152" s="123"/>
      <c r="CJ152" s="134"/>
      <c r="CK152" s="122"/>
      <c r="CL152" s="127"/>
      <c r="CM152" s="123"/>
      <c r="CN152" s="129"/>
      <c r="CO152" s="129"/>
      <c r="CP152" s="129"/>
      <c r="CQ152" s="134"/>
      <c r="CR152" s="133"/>
      <c r="CS152" s="133"/>
      <c r="CT152" s="133"/>
      <c r="CU152" s="135"/>
      <c r="CV152" s="280"/>
      <c r="CW152" s="135"/>
      <c r="CX152" s="122"/>
      <c r="CY152" s="129"/>
      <c r="CZ152" s="214"/>
      <c r="DA152" s="129"/>
      <c r="DB152" s="122"/>
      <c r="DC152" s="129"/>
      <c r="DD152" s="122"/>
      <c r="DE152" s="129"/>
      <c r="DF152" s="133"/>
      <c r="DG152" s="122"/>
      <c r="DH152" s="129"/>
      <c r="DI152" s="133"/>
      <c r="DJ152" s="122"/>
      <c r="DK152" s="123"/>
      <c r="DL152" s="214"/>
      <c r="DM152" s="134"/>
      <c r="DN152" s="305"/>
      <c r="DO152" s="134"/>
      <c r="DP152" s="122"/>
      <c r="DQ152" s="129"/>
      <c r="DR152" s="122"/>
      <c r="DS152" s="129"/>
      <c r="DT152" s="122"/>
      <c r="DU152" s="129"/>
      <c r="DV152" s="122"/>
      <c r="DW152" s="124"/>
    </row>
    <row r="153" spans="1:127" ht="19.5" outlineLevel="2">
      <c r="A153" s="133"/>
      <c r="B153" s="441">
        <v>0.33333333333333331</v>
      </c>
      <c r="C153" s="436">
        <v>1</v>
      </c>
      <c r="D153" s="426" t="s">
        <v>134</v>
      </c>
      <c r="E153" s="427" t="s">
        <v>138</v>
      </c>
      <c r="F153" s="427" t="s">
        <v>138</v>
      </c>
      <c r="G153" s="428" t="s">
        <v>261</v>
      </c>
      <c r="H153" s="122" t="s">
        <v>172</v>
      </c>
      <c r="I153" s="123"/>
      <c r="J153" s="123"/>
      <c r="K153" s="128"/>
      <c r="L153" s="118" t="s">
        <v>190</v>
      </c>
      <c r="M153" s="118">
        <v>84</v>
      </c>
      <c r="N153" s="123"/>
      <c r="O153" s="299" t="s">
        <v>239</v>
      </c>
      <c r="P153" s="123"/>
      <c r="Q153" s="123"/>
      <c r="R153" s="129"/>
      <c r="S153" s="125"/>
      <c r="T153" s="122"/>
      <c r="U153" s="123"/>
      <c r="V153" s="126"/>
      <c r="W153" s="123"/>
      <c r="X153" s="128"/>
      <c r="Y153" s="123"/>
      <c r="Z153" s="123"/>
      <c r="AA153" s="123"/>
      <c r="AB153" s="124"/>
      <c r="AC153" s="127"/>
      <c r="AD153" s="201"/>
      <c r="AE153" s="201"/>
      <c r="AF153" s="201"/>
      <c r="AG153" s="201"/>
      <c r="AH153" s="201"/>
      <c r="AI153" s="234"/>
      <c r="AJ153" s="123"/>
      <c r="AK153" s="123"/>
      <c r="AL153" s="123"/>
      <c r="AM153" s="123"/>
      <c r="AN153" s="129"/>
      <c r="AO153" s="124"/>
      <c r="AP153" s="122"/>
      <c r="AQ153" s="127"/>
      <c r="AR153" s="123"/>
      <c r="AS153" s="123"/>
      <c r="AT153" s="123"/>
      <c r="AU153" s="123"/>
      <c r="AV153" s="251"/>
      <c r="AW153" s="123"/>
      <c r="AX153" s="123"/>
      <c r="AY153" s="129"/>
      <c r="AZ153" s="122"/>
      <c r="BA153" s="129"/>
      <c r="BB153" s="130"/>
      <c r="BC153" s="131"/>
      <c r="BD153" s="130"/>
      <c r="BE153" s="132"/>
      <c r="BF153" s="132"/>
      <c r="BG153" s="123"/>
      <c r="BH153" s="124"/>
      <c r="BI153" s="122"/>
      <c r="BJ153" s="123"/>
      <c r="BK153" s="123"/>
      <c r="BL153" s="123"/>
      <c r="BM153" s="129"/>
      <c r="BN153" s="122"/>
      <c r="BO153" s="123"/>
      <c r="BP153" s="129"/>
      <c r="BQ153" s="122"/>
      <c r="BR153" s="123"/>
      <c r="BS153" s="129"/>
      <c r="BT153" s="135"/>
      <c r="BU153" s="280"/>
      <c r="BV153" s="246"/>
      <c r="BW153" s="246"/>
      <c r="BX153" s="133"/>
      <c r="BY153" s="133"/>
      <c r="BZ153" s="122"/>
      <c r="CA153" s="123"/>
      <c r="CB153" s="123"/>
      <c r="CC153" s="124"/>
      <c r="CD153" s="127" t="s">
        <v>163</v>
      </c>
      <c r="CE153" s="127"/>
      <c r="CF153" s="123">
        <v>15.6</v>
      </c>
      <c r="CG153" s="123"/>
      <c r="CH153" s="123"/>
      <c r="CI153" s="123"/>
      <c r="CJ153" s="134"/>
      <c r="CK153" s="122" t="s">
        <v>165</v>
      </c>
      <c r="CL153" s="127"/>
      <c r="CM153" s="123"/>
      <c r="CN153" s="129"/>
      <c r="CO153" s="129"/>
      <c r="CP153" s="129"/>
      <c r="CQ153" s="134"/>
      <c r="CR153" s="133"/>
      <c r="CS153" s="133"/>
      <c r="CT153" s="133"/>
      <c r="CU153" s="135"/>
      <c r="CV153" s="280"/>
      <c r="CW153" s="135"/>
      <c r="CX153" s="122" t="s">
        <v>202</v>
      </c>
      <c r="CY153" s="129"/>
      <c r="CZ153" s="214"/>
      <c r="DA153" s="129"/>
      <c r="DB153" s="122" t="s">
        <v>167</v>
      </c>
      <c r="DC153" s="129"/>
      <c r="DD153" s="122" t="s">
        <v>168</v>
      </c>
      <c r="DE153" s="129"/>
      <c r="DF153" s="133"/>
      <c r="DG153" s="122" t="s">
        <v>184</v>
      </c>
      <c r="DH153" s="129"/>
      <c r="DI153" s="133"/>
      <c r="DJ153" s="122" t="s">
        <v>171</v>
      </c>
      <c r="DK153" s="123"/>
      <c r="DL153" s="214"/>
      <c r="DM153" s="134"/>
      <c r="DN153" s="305"/>
      <c r="DO153" s="134"/>
      <c r="DP153" s="122"/>
      <c r="DQ153" s="129"/>
      <c r="DR153" s="122"/>
      <c r="DS153" s="129"/>
      <c r="DT153" s="122"/>
      <c r="DU153" s="129"/>
      <c r="DV153" s="122"/>
      <c r="DW153" s="124"/>
    </row>
    <row r="154" spans="1:127" outlineLevel="2">
      <c r="A154" s="133"/>
      <c r="B154" s="441">
        <v>0.34375</v>
      </c>
      <c r="C154" s="135">
        <v>2</v>
      </c>
      <c r="D154" s="429" t="s">
        <v>135</v>
      </c>
      <c r="E154" s="139" t="s">
        <v>134</v>
      </c>
      <c r="F154" s="140" t="s">
        <v>140</v>
      </c>
      <c r="G154" s="141" t="s">
        <v>144</v>
      </c>
      <c r="H154" s="122" t="s">
        <v>177</v>
      </c>
      <c r="I154" s="123"/>
      <c r="J154" s="123"/>
      <c r="K154" s="128"/>
      <c r="L154" s="118" t="s">
        <v>191</v>
      </c>
      <c r="M154" s="118">
        <v>80</v>
      </c>
      <c r="N154" s="123"/>
      <c r="O154" s="123"/>
      <c r="P154" s="123"/>
      <c r="Q154" s="123"/>
      <c r="R154" s="129"/>
      <c r="S154" s="125"/>
      <c r="T154" s="122"/>
      <c r="U154" s="123"/>
      <c r="V154" s="126"/>
      <c r="W154" s="123"/>
      <c r="X154" s="128"/>
      <c r="Y154" s="123"/>
      <c r="Z154" s="123"/>
      <c r="AA154" s="123"/>
      <c r="AB154" s="124"/>
      <c r="AC154" s="127"/>
      <c r="AD154" s="201"/>
      <c r="AE154" s="201"/>
      <c r="AF154" s="201"/>
      <c r="AG154" s="201"/>
      <c r="AH154" s="201"/>
      <c r="AI154" s="234"/>
      <c r="AJ154" s="123"/>
      <c r="AK154" s="123"/>
      <c r="AL154" s="123"/>
      <c r="AM154" s="123"/>
      <c r="AN154" s="129"/>
      <c r="AO154" s="124"/>
      <c r="AP154" s="122"/>
      <c r="AQ154" s="127"/>
      <c r="AR154" s="123"/>
      <c r="AS154" s="123"/>
      <c r="AT154" s="123"/>
      <c r="AU154" s="123"/>
      <c r="AV154" s="251"/>
      <c r="AW154" s="123"/>
      <c r="AX154" s="123"/>
      <c r="AY154" s="129"/>
      <c r="AZ154" s="122"/>
      <c r="BA154" s="129"/>
      <c r="BB154" s="130"/>
      <c r="BC154" s="131"/>
      <c r="BD154" s="130"/>
      <c r="BE154" s="132"/>
      <c r="BF154" s="132"/>
      <c r="BG154" s="123"/>
      <c r="BH154" s="124"/>
      <c r="BI154" s="122"/>
      <c r="BJ154" s="123"/>
      <c r="BK154" s="123"/>
      <c r="BL154" s="123"/>
      <c r="BM154" s="129"/>
      <c r="BN154" s="122"/>
      <c r="BO154" s="123"/>
      <c r="BP154" s="129"/>
      <c r="BQ154" s="122"/>
      <c r="BR154" s="123"/>
      <c r="BS154" s="129"/>
      <c r="BT154" s="135"/>
      <c r="BU154" s="280"/>
      <c r="BV154" s="246"/>
      <c r="BW154" s="246"/>
      <c r="BX154" s="133"/>
      <c r="BY154" s="133"/>
      <c r="BZ154" s="122"/>
      <c r="CA154" s="123"/>
      <c r="CB154" s="123"/>
      <c r="CC154" s="124"/>
      <c r="CD154" s="127" t="s">
        <v>164</v>
      </c>
      <c r="CE154" s="127"/>
      <c r="CF154" s="123">
        <v>16.64</v>
      </c>
      <c r="CG154" s="123"/>
      <c r="CH154" s="123"/>
      <c r="CI154" s="123"/>
      <c r="CJ154" s="134"/>
      <c r="CK154" s="122" t="s">
        <v>166</v>
      </c>
      <c r="CL154" s="127"/>
      <c r="CM154" s="123"/>
      <c r="CN154" s="129"/>
      <c r="CO154" s="129"/>
      <c r="CP154" s="129"/>
      <c r="CQ154" s="134"/>
      <c r="CR154" s="133"/>
      <c r="CS154" s="133"/>
      <c r="CT154" s="133"/>
      <c r="CU154" s="135"/>
      <c r="CV154" s="280"/>
      <c r="CW154" s="135"/>
      <c r="CX154" s="122" t="s">
        <v>203</v>
      </c>
      <c r="CY154" s="129"/>
      <c r="CZ154" s="214"/>
      <c r="DA154" s="129"/>
      <c r="DB154" s="122"/>
      <c r="DC154" s="129"/>
      <c r="DD154" s="122"/>
      <c r="DE154" s="129"/>
      <c r="DF154" s="133"/>
      <c r="DG154" s="122" t="s">
        <v>185</v>
      </c>
      <c r="DH154" s="129"/>
      <c r="DI154" s="133"/>
      <c r="DJ154" s="122" t="s">
        <v>169</v>
      </c>
      <c r="DK154" s="123"/>
      <c r="DL154" s="214"/>
      <c r="DM154" s="134"/>
      <c r="DN154" s="305"/>
      <c r="DO154" s="134"/>
      <c r="DP154" s="122"/>
      <c r="DQ154" s="129"/>
      <c r="DR154" s="122"/>
      <c r="DS154" s="129"/>
      <c r="DT154" s="122"/>
      <c r="DU154" s="129"/>
      <c r="DV154" s="122"/>
      <c r="DW154" s="124"/>
    </row>
    <row r="155" spans="1:127" outlineLevel="2">
      <c r="A155" s="133" t="s">
        <v>218</v>
      </c>
      <c r="B155" s="441">
        <v>0.35416666666666669</v>
      </c>
      <c r="C155" s="135">
        <v>3</v>
      </c>
      <c r="D155" s="429" t="s">
        <v>130</v>
      </c>
      <c r="E155" s="140" t="s">
        <v>135</v>
      </c>
      <c r="F155" s="140" t="s">
        <v>144</v>
      </c>
      <c r="G155" s="141" t="s">
        <v>147</v>
      </c>
      <c r="H155" s="122" t="s">
        <v>173</v>
      </c>
      <c r="I155" s="123"/>
      <c r="J155" s="123"/>
      <c r="K155" s="128"/>
      <c r="L155" s="118" t="s">
        <v>192</v>
      </c>
      <c r="M155" s="118">
        <v>75</v>
      </c>
      <c r="N155" s="123"/>
      <c r="O155" s="123"/>
      <c r="P155" s="123"/>
      <c r="Q155" s="123"/>
      <c r="R155" s="129"/>
      <c r="S155" s="125"/>
      <c r="T155" s="122"/>
      <c r="U155" s="123"/>
      <c r="V155" s="126"/>
      <c r="W155" s="123"/>
      <c r="X155" s="128"/>
      <c r="Y155" s="123"/>
      <c r="Z155" s="123"/>
      <c r="AA155" s="123"/>
      <c r="AB155" s="124"/>
      <c r="AC155" s="127"/>
      <c r="AD155" s="201"/>
      <c r="AE155" s="201"/>
      <c r="AF155" s="201"/>
      <c r="AG155" s="201"/>
      <c r="AH155" s="201"/>
      <c r="AI155" s="234"/>
      <c r="AJ155" s="123"/>
      <c r="AK155" s="123"/>
      <c r="AL155" s="123"/>
      <c r="AM155" s="123"/>
      <c r="AN155" s="129"/>
      <c r="AO155" s="124"/>
      <c r="AP155" s="122"/>
      <c r="AQ155" s="127"/>
      <c r="AR155" s="123"/>
      <c r="AS155" s="123"/>
      <c r="AT155" s="123"/>
      <c r="AU155" s="123"/>
      <c r="AV155" s="251"/>
      <c r="AW155" s="123"/>
      <c r="AX155" s="123"/>
      <c r="AY155" s="129"/>
      <c r="AZ155" s="122"/>
      <c r="BA155" s="129"/>
      <c r="BB155" s="130"/>
      <c r="BC155" s="131"/>
      <c r="BD155" s="130"/>
      <c r="BE155" s="132"/>
      <c r="BF155" s="132"/>
      <c r="BG155" s="123"/>
      <c r="BH155" s="124"/>
      <c r="BI155" s="122"/>
      <c r="BJ155" s="123"/>
      <c r="BK155" s="123"/>
      <c r="BL155" s="123"/>
      <c r="BM155" s="129"/>
      <c r="BN155" s="122"/>
      <c r="BO155" s="123"/>
      <c r="BP155" s="129"/>
      <c r="BQ155" s="122"/>
      <c r="BR155" s="123"/>
      <c r="BS155" s="129"/>
      <c r="BT155" s="135"/>
      <c r="BU155" s="280"/>
      <c r="BV155" s="246"/>
      <c r="BW155" s="246"/>
      <c r="BX155" s="133"/>
      <c r="BY155" s="133"/>
      <c r="BZ155" s="122"/>
      <c r="CA155" s="123"/>
      <c r="CB155" s="123"/>
      <c r="CC155" s="124"/>
      <c r="CD155" s="127"/>
      <c r="CE155" s="127"/>
      <c r="CF155" s="123"/>
      <c r="CG155" s="123"/>
      <c r="CH155" s="123"/>
      <c r="CI155" s="123"/>
      <c r="CJ155" s="134"/>
      <c r="CK155" s="122"/>
      <c r="CL155" s="127"/>
      <c r="CM155" s="123"/>
      <c r="CN155" s="129"/>
      <c r="CO155" s="129"/>
      <c r="CP155" s="129"/>
      <c r="CQ155" s="134"/>
      <c r="CR155" s="133"/>
      <c r="CS155" s="133"/>
      <c r="CT155" s="133"/>
      <c r="CU155" s="135"/>
      <c r="CV155" s="280"/>
      <c r="CW155" s="135"/>
      <c r="CX155" s="122" t="s">
        <v>275</v>
      </c>
      <c r="CY155" s="129"/>
      <c r="CZ155" s="214"/>
      <c r="DA155" s="129"/>
      <c r="DB155" s="122"/>
      <c r="DC155" s="129"/>
      <c r="DD155" s="122"/>
      <c r="DE155" s="129"/>
      <c r="DF155" s="133"/>
      <c r="DG155" s="122" t="s">
        <v>186</v>
      </c>
      <c r="DH155" s="129"/>
      <c r="DI155" s="133"/>
      <c r="DJ155" s="122" t="s">
        <v>170</v>
      </c>
      <c r="DK155" s="123"/>
      <c r="DL155" s="214"/>
      <c r="DM155" s="134"/>
      <c r="DN155" s="305"/>
      <c r="DO155" s="134"/>
      <c r="DP155" s="122"/>
      <c r="DQ155" s="129"/>
      <c r="DR155" s="122"/>
      <c r="DS155" s="129"/>
      <c r="DT155" s="122"/>
      <c r="DU155" s="129"/>
      <c r="DV155" s="122"/>
      <c r="DW155" s="124"/>
    </row>
    <row r="156" spans="1:127" ht="19.5" outlineLevel="2" thickBot="1">
      <c r="A156" s="133"/>
      <c r="B156" s="441">
        <v>0.36458333333333298</v>
      </c>
      <c r="C156" s="437">
        <v>4</v>
      </c>
      <c r="D156" s="429" t="s">
        <v>131</v>
      </c>
      <c r="E156" s="140" t="s">
        <v>136</v>
      </c>
      <c r="F156" s="140" t="s">
        <v>142</v>
      </c>
      <c r="G156" s="141" t="s">
        <v>146</v>
      </c>
      <c r="H156" s="122" t="s">
        <v>174</v>
      </c>
      <c r="I156" s="123"/>
      <c r="J156" s="123"/>
      <c r="K156" s="128"/>
      <c r="L156" s="118" t="s">
        <v>193</v>
      </c>
      <c r="M156" s="118">
        <v>55</v>
      </c>
      <c r="N156" s="123"/>
      <c r="O156" s="123"/>
      <c r="P156" s="123"/>
      <c r="Q156" s="123"/>
      <c r="R156" s="129"/>
      <c r="S156" s="125"/>
      <c r="T156" s="122"/>
      <c r="U156" s="123"/>
      <c r="V156" s="126"/>
      <c r="W156" s="123"/>
      <c r="X156" s="128"/>
      <c r="Y156" s="123"/>
      <c r="Z156" s="123"/>
      <c r="AA156" s="123"/>
      <c r="AB156" s="124"/>
      <c r="AC156" s="127"/>
      <c r="AD156" s="201"/>
      <c r="AE156" s="201"/>
      <c r="AF156" s="201"/>
      <c r="AG156" s="201"/>
      <c r="AH156" s="201"/>
      <c r="AI156" s="234"/>
      <c r="AJ156" s="123"/>
      <c r="AK156" s="123"/>
      <c r="AL156" s="123"/>
      <c r="AM156" s="123"/>
      <c r="AN156" s="129"/>
      <c r="AO156" s="124"/>
      <c r="AP156" s="122"/>
      <c r="AQ156" s="127"/>
      <c r="AR156" s="123"/>
      <c r="AS156" s="123"/>
      <c r="AT156" s="123"/>
      <c r="AU156" s="123"/>
      <c r="AV156" s="251"/>
      <c r="AW156" s="123"/>
      <c r="AX156" s="123"/>
      <c r="AY156" s="129"/>
      <c r="AZ156" s="122"/>
      <c r="BA156" s="129"/>
      <c r="BB156" s="130"/>
      <c r="BC156" s="131"/>
      <c r="BD156" s="130"/>
      <c r="BE156" s="132"/>
      <c r="BF156" s="132"/>
      <c r="BG156" s="123"/>
      <c r="BH156" s="124"/>
      <c r="BI156" s="122"/>
      <c r="BJ156" s="123"/>
      <c r="BK156" s="123"/>
      <c r="BL156" s="123"/>
      <c r="BM156" s="129"/>
      <c r="BN156" s="122"/>
      <c r="BO156" s="123"/>
      <c r="BP156" s="129"/>
      <c r="BQ156" s="122"/>
      <c r="BR156" s="123"/>
      <c r="BS156" s="129"/>
      <c r="BT156" s="135"/>
      <c r="BU156" s="280"/>
      <c r="BV156" s="246"/>
      <c r="BW156" s="246"/>
      <c r="BX156" s="133"/>
      <c r="BY156" s="133"/>
      <c r="BZ156" s="122"/>
      <c r="CA156" s="123"/>
      <c r="CB156" s="123"/>
      <c r="CC156" s="124"/>
      <c r="CD156" s="127"/>
      <c r="CE156" s="127"/>
      <c r="CF156" s="123"/>
      <c r="CG156" s="123"/>
      <c r="CH156" s="123"/>
      <c r="CI156" s="123"/>
      <c r="CJ156" s="134"/>
      <c r="CK156" s="122"/>
      <c r="CL156" s="127"/>
      <c r="CM156" s="123"/>
      <c r="CN156" s="129"/>
      <c r="CO156" s="129"/>
      <c r="CP156" s="129"/>
      <c r="CQ156" s="134"/>
      <c r="CR156" s="133"/>
      <c r="CS156" s="133"/>
      <c r="CT156" s="133"/>
      <c r="CU156" s="135"/>
      <c r="CV156" s="280"/>
      <c r="CW156" s="135"/>
      <c r="CX156" s="122"/>
      <c r="CY156" s="129"/>
      <c r="CZ156" s="214"/>
      <c r="DA156" s="129"/>
      <c r="DB156" s="122"/>
      <c r="DC156" s="129"/>
      <c r="DD156" s="122"/>
      <c r="DE156" s="129"/>
      <c r="DF156" s="133"/>
      <c r="DG156" s="122"/>
      <c r="DH156" s="129"/>
      <c r="DI156" s="133"/>
      <c r="DJ156" s="122"/>
      <c r="DK156" s="123"/>
      <c r="DL156" s="214"/>
      <c r="DM156" s="134"/>
      <c r="DN156" s="305"/>
      <c r="DO156" s="134"/>
      <c r="DP156" s="122"/>
      <c r="DQ156" s="129"/>
      <c r="DR156" s="122"/>
      <c r="DS156" s="129"/>
      <c r="DT156" s="122"/>
      <c r="DU156" s="129"/>
      <c r="DV156" s="122"/>
      <c r="DW156" s="124"/>
    </row>
    <row r="157" spans="1:127" outlineLevel="2">
      <c r="A157" s="133"/>
      <c r="B157" s="441">
        <v>0.375</v>
      </c>
      <c r="C157" s="435"/>
      <c r="D157" s="429" t="s">
        <v>136</v>
      </c>
      <c r="E157" s="140" t="s">
        <v>139</v>
      </c>
      <c r="F157" s="140" t="s">
        <v>145</v>
      </c>
      <c r="G157" s="141" t="s">
        <v>142</v>
      </c>
      <c r="H157" s="122" t="s">
        <v>175</v>
      </c>
      <c r="I157" s="123"/>
      <c r="J157" s="123"/>
      <c r="K157" s="128"/>
      <c r="L157" s="118" t="s">
        <v>194</v>
      </c>
      <c r="M157" s="118"/>
      <c r="N157" s="123"/>
      <c r="O157" s="123"/>
      <c r="P157" s="123"/>
      <c r="Q157" s="123"/>
      <c r="R157" s="129"/>
      <c r="S157" s="125"/>
      <c r="T157" s="122"/>
      <c r="U157" s="123"/>
      <c r="V157" s="126"/>
      <c r="W157" s="123"/>
      <c r="X157" s="128"/>
      <c r="Y157" s="123"/>
      <c r="Z157" s="123"/>
      <c r="AA157" s="123"/>
      <c r="AB157" s="124"/>
      <c r="AC157" s="127"/>
      <c r="AD157" s="201"/>
      <c r="AE157" s="201"/>
      <c r="AF157" s="201"/>
      <c r="AG157" s="201"/>
      <c r="AH157" s="201"/>
      <c r="AI157" s="234"/>
      <c r="AJ157" s="123"/>
      <c r="AK157" s="123"/>
      <c r="AL157" s="123"/>
      <c r="AM157" s="123"/>
      <c r="AN157" s="129"/>
      <c r="AO157" s="124"/>
      <c r="AP157" s="122"/>
      <c r="AQ157" s="127"/>
      <c r="AR157" s="123"/>
      <c r="AS157" s="123"/>
      <c r="AT157" s="123"/>
      <c r="AU157" s="123"/>
      <c r="AV157" s="251"/>
      <c r="AW157" s="123"/>
      <c r="AX157" s="123"/>
      <c r="AY157" s="129"/>
      <c r="AZ157" s="122"/>
      <c r="BA157" s="129"/>
      <c r="BB157" s="130"/>
      <c r="BC157" s="131"/>
      <c r="BD157" s="130"/>
      <c r="BE157" s="132"/>
      <c r="BF157" s="132"/>
      <c r="BG157" s="123"/>
      <c r="BH157" s="124"/>
      <c r="BI157" s="122"/>
      <c r="BJ157" s="123"/>
      <c r="BK157" s="123"/>
      <c r="BL157" s="123"/>
      <c r="BM157" s="129"/>
      <c r="BN157" s="122"/>
      <c r="BO157" s="123"/>
      <c r="BP157" s="129"/>
      <c r="BQ157" s="122"/>
      <c r="BR157" s="123"/>
      <c r="BS157" s="129"/>
      <c r="BT157" s="135"/>
      <c r="BU157" s="280"/>
      <c r="BV157" s="246"/>
      <c r="BW157" s="246"/>
      <c r="BX157" s="133"/>
      <c r="BY157" s="133"/>
      <c r="BZ157" s="122"/>
      <c r="CA157" s="123"/>
      <c r="CB157" s="123"/>
      <c r="CC157" s="124"/>
      <c r="CD157" s="127"/>
      <c r="CE157" s="127"/>
      <c r="CF157" s="123"/>
      <c r="CG157" s="123"/>
      <c r="CH157" s="123"/>
      <c r="CI157" s="123"/>
      <c r="CJ157" s="134"/>
      <c r="CK157" s="122"/>
      <c r="CL157" s="127"/>
      <c r="CM157" s="123"/>
      <c r="CN157" s="129"/>
      <c r="CO157" s="129"/>
      <c r="CP157" s="129"/>
      <c r="CQ157" s="134"/>
      <c r="CR157" s="133"/>
      <c r="CS157" s="133"/>
      <c r="CT157" s="133"/>
      <c r="CU157" s="135"/>
      <c r="CV157" s="280"/>
      <c r="CW157" s="135"/>
      <c r="CX157" s="122"/>
      <c r="CY157" s="129"/>
      <c r="CZ157" s="214"/>
      <c r="DA157" s="129"/>
      <c r="DB157" s="122"/>
      <c r="DC157" s="129"/>
      <c r="DD157" s="122"/>
      <c r="DE157" s="129"/>
      <c r="DF157" s="133"/>
      <c r="DG157" s="122"/>
      <c r="DH157" s="129"/>
      <c r="DI157" s="133"/>
      <c r="DJ157" s="122"/>
      <c r="DK157" s="123"/>
      <c r="DL157" s="214"/>
      <c r="DM157" s="134"/>
      <c r="DN157" s="305"/>
      <c r="DO157" s="134"/>
      <c r="DP157" s="122"/>
      <c r="DQ157" s="129"/>
      <c r="DR157" s="122"/>
      <c r="DS157" s="129"/>
      <c r="DT157" s="122"/>
      <c r="DU157" s="129"/>
      <c r="DV157" s="122"/>
      <c r="DW157" s="124"/>
    </row>
    <row r="158" spans="1:127" outlineLevel="2">
      <c r="A158" s="133"/>
      <c r="B158" s="441">
        <v>0.38541666666666702</v>
      </c>
      <c r="C158" s="280"/>
      <c r="D158" s="429" t="s">
        <v>133</v>
      </c>
      <c r="E158" s="140" t="s">
        <v>137</v>
      </c>
      <c r="F158" s="140" t="s">
        <v>139</v>
      </c>
      <c r="G158" s="141" t="s">
        <v>145</v>
      </c>
      <c r="H158" s="122" t="s">
        <v>176</v>
      </c>
      <c r="I158" s="123"/>
      <c r="J158" s="123"/>
      <c r="K158" s="128"/>
      <c r="L158" s="118" t="s">
        <v>195</v>
      </c>
      <c r="M158" s="118"/>
      <c r="N158" s="123"/>
      <c r="O158" s="123"/>
      <c r="P158" s="123"/>
      <c r="Q158" s="123"/>
      <c r="R158" s="129"/>
      <c r="S158" s="125"/>
      <c r="T158" s="122"/>
      <c r="U158" s="123"/>
      <c r="V158" s="126"/>
      <c r="W158" s="123"/>
      <c r="X158" s="128"/>
      <c r="Y158" s="123"/>
      <c r="Z158" s="123"/>
      <c r="AA158" s="123"/>
      <c r="AB158" s="124"/>
      <c r="AC158" s="127"/>
      <c r="AD158" s="201"/>
      <c r="AE158" s="201"/>
      <c r="AF158" s="201"/>
      <c r="AG158" s="201"/>
      <c r="AH158" s="201"/>
      <c r="AI158" s="234"/>
      <c r="AJ158" s="123"/>
      <c r="AK158" s="123"/>
      <c r="AL158" s="123"/>
      <c r="AM158" s="123"/>
      <c r="AN158" s="129"/>
      <c r="AO158" s="124"/>
      <c r="AP158" s="122"/>
      <c r="AQ158" s="127"/>
      <c r="AR158" s="123"/>
      <c r="AS158" s="123"/>
      <c r="AT158" s="123"/>
      <c r="AU158" s="123"/>
      <c r="AV158" s="251"/>
      <c r="AW158" s="123"/>
      <c r="AX158" s="123"/>
      <c r="AY158" s="129"/>
      <c r="AZ158" s="122"/>
      <c r="BA158" s="129"/>
      <c r="BB158" s="130"/>
      <c r="BC158" s="131"/>
      <c r="BD158" s="130"/>
      <c r="BE158" s="132"/>
      <c r="BF158" s="132"/>
      <c r="BG158" s="123"/>
      <c r="BH158" s="124"/>
      <c r="BI158" s="122"/>
      <c r="BJ158" s="123"/>
      <c r="BK158" s="123"/>
      <c r="BL158" s="123"/>
      <c r="BM158" s="129"/>
      <c r="BN158" s="122"/>
      <c r="BO158" s="123"/>
      <c r="BP158" s="129"/>
      <c r="BQ158" s="122"/>
      <c r="BR158" s="123"/>
      <c r="BS158" s="129"/>
      <c r="BT158" s="135"/>
      <c r="BU158" s="280"/>
      <c r="BV158" s="246"/>
      <c r="BW158" s="246"/>
      <c r="BX158" s="133"/>
      <c r="BY158" s="133"/>
      <c r="BZ158" s="122"/>
      <c r="CA158" s="123"/>
      <c r="CB158" s="123"/>
      <c r="CC158" s="124"/>
      <c r="CD158" s="127"/>
      <c r="CE158" s="127"/>
      <c r="CF158" s="123"/>
      <c r="CG158" s="123"/>
      <c r="CH158" s="123"/>
      <c r="CI158" s="123"/>
      <c r="CJ158" s="134"/>
      <c r="CK158" s="122"/>
      <c r="CL158" s="127"/>
      <c r="CM158" s="123"/>
      <c r="CN158" s="129"/>
      <c r="CO158" s="129"/>
      <c r="CP158" s="129"/>
      <c r="CQ158" s="134"/>
      <c r="CR158" s="133"/>
      <c r="CS158" s="133"/>
      <c r="CT158" s="133"/>
      <c r="CU158" s="135"/>
      <c r="CV158" s="280"/>
      <c r="CW158" s="135"/>
      <c r="CX158" s="122"/>
      <c r="CY158" s="129"/>
      <c r="CZ158" s="214"/>
      <c r="DA158" s="129"/>
      <c r="DB158" s="122"/>
      <c r="DC158" s="129"/>
      <c r="DD158" s="122"/>
      <c r="DE158" s="129"/>
      <c r="DF158" s="133"/>
      <c r="DG158" s="122"/>
      <c r="DH158" s="129"/>
      <c r="DI158" s="133"/>
      <c r="DJ158" s="122"/>
      <c r="DK158" s="123"/>
      <c r="DL158" s="214"/>
      <c r="DM158" s="134"/>
      <c r="DN158" s="305"/>
      <c r="DO158" s="134"/>
      <c r="DP158" s="122"/>
      <c r="DQ158" s="129"/>
      <c r="DR158" s="122"/>
      <c r="DS158" s="129"/>
      <c r="DT158" s="122"/>
      <c r="DU158" s="129"/>
      <c r="DV158" s="122"/>
      <c r="DW158" s="124"/>
    </row>
    <row r="159" spans="1:127" outlineLevel="2">
      <c r="A159" s="133"/>
      <c r="B159" s="441">
        <v>0.39583333333333298</v>
      </c>
      <c r="C159" s="280"/>
      <c r="D159" s="429" t="s">
        <v>132</v>
      </c>
      <c r="E159" s="123"/>
      <c r="F159" s="140" t="s">
        <v>141</v>
      </c>
      <c r="H159" s="122" t="s">
        <v>262</v>
      </c>
      <c r="I159" s="123"/>
      <c r="J159" s="123"/>
      <c r="K159" s="128"/>
      <c r="L159" s="123"/>
      <c r="M159" s="123"/>
      <c r="N159" s="123"/>
      <c r="O159" s="123"/>
      <c r="P159" s="123"/>
      <c r="Q159" s="123"/>
      <c r="R159" s="129"/>
      <c r="S159" s="125"/>
      <c r="T159" s="122"/>
      <c r="U159" s="123"/>
      <c r="V159" s="126"/>
      <c r="W159" s="123"/>
      <c r="X159" s="128"/>
      <c r="Y159" s="123"/>
      <c r="Z159" s="123"/>
      <c r="AA159" s="123"/>
      <c r="AB159" s="124"/>
      <c r="AC159" s="127"/>
      <c r="AD159" s="201"/>
      <c r="AE159" s="201"/>
      <c r="AF159" s="201"/>
      <c r="AG159" s="201"/>
      <c r="AH159" s="201"/>
      <c r="AI159" s="234"/>
      <c r="AJ159" s="123"/>
      <c r="AK159" s="123"/>
      <c r="AL159" s="123"/>
      <c r="AM159" s="123"/>
      <c r="AN159" s="129"/>
      <c r="AO159" s="124"/>
      <c r="AP159" s="122"/>
      <c r="AQ159" s="127"/>
      <c r="AR159" s="123"/>
      <c r="AS159" s="123"/>
      <c r="AT159" s="123"/>
      <c r="AU159" s="123"/>
      <c r="AV159" s="251"/>
      <c r="AW159" s="123"/>
      <c r="AX159" s="123"/>
      <c r="AY159" s="129"/>
      <c r="AZ159" s="122"/>
      <c r="BA159" s="129"/>
      <c r="BB159" s="130"/>
      <c r="BC159" s="131"/>
      <c r="BD159" s="130"/>
      <c r="BE159" s="132"/>
      <c r="BF159" s="132"/>
      <c r="BG159" s="123"/>
      <c r="BH159" s="124"/>
      <c r="BI159" s="122"/>
      <c r="BJ159" s="123"/>
      <c r="BK159" s="123"/>
      <c r="BL159" s="123"/>
      <c r="BM159" s="129"/>
      <c r="BN159" s="122"/>
      <c r="BO159" s="123"/>
      <c r="BP159" s="129"/>
      <c r="BQ159" s="122"/>
      <c r="BR159" s="123"/>
      <c r="BS159" s="129"/>
      <c r="BT159" s="135"/>
      <c r="BU159" s="280"/>
      <c r="BV159" s="246"/>
      <c r="BW159" s="246"/>
      <c r="BX159" s="133"/>
      <c r="BY159" s="133"/>
      <c r="BZ159" s="122"/>
      <c r="CA159" s="123"/>
      <c r="CB159" s="123"/>
      <c r="CC159" s="124"/>
      <c r="CD159" s="127"/>
      <c r="CE159" s="127"/>
      <c r="CF159" s="123"/>
      <c r="CG159" s="123"/>
      <c r="CH159" s="123"/>
      <c r="CI159" s="123"/>
      <c r="CJ159" s="134"/>
      <c r="CK159" s="122"/>
      <c r="CL159" s="127"/>
      <c r="CM159" s="123"/>
      <c r="CN159" s="129"/>
      <c r="CO159" s="129"/>
      <c r="CP159" s="129"/>
      <c r="CQ159" s="134"/>
      <c r="CR159" s="133"/>
      <c r="CS159" s="133"/>
      <c r="CT159" s="133"/>
      <c r="CU159" s="135"/>
      <c r="CV159" s="280"/>
      <c r="CW159" s="135"/>
      <c r="CX159" s="122"/>
      <c r="CY159" s="129"/>
      <c r="CZ159" s="214"/>
      <c r="DA159" s="129"/>
      <c r="DB159" s="122"/>
      <c r="DC159" s="129"/>
      <c r="DD159" s="122"/>
      <c r="DE159" s="129"/>
      <c r="DF159" s="133"/>
      <c r="DG159" s="122"/>
      <c r="DH159" s="129"/>
      <c r="DI159" s="133"/>
      <c r="DJ159" s="122"/>
      <c r="DK159" s="123"/>
      <c r="DL159" s="214"/>
      <c r="DM159" s="134"/>
      <c r="DN159" s="305"/>
      <c r="DO159" s="134"/>
      <c r="DP159" s="122"/>
      <c r="DQ159" s="129"/>
      <c r="DR159" s="122"/>
      <c r="DS159" s="129"/>
      <c r="DT159" s="122"/>
      <c r="DU159" s="129"/>
      <c r="DV159" s="122"/>
      <c r="DW159" s="124"/>
    </row>
    <row r="160" spans="1:127" ht="19.5" outlineLevel="2" thickBot="1">
      <c r="A160" s="133"/>
      <c r="B160" s="441">
        <v>0.40625</v>
      </c>
      <c r="C160" s="280"/>
      <c r="D160" s="430" t="s">
        <v>137</v>
      </c>
      <c r="E160" s="431"/>
      <c r="F160" s="432"/>
      <c r="G160" s="433"/>
      <c r="H160" s="122"/>
      <c r="I160" s="123"/>
      <c r="J160" s="123"/>
      <c r="K160" s="128"/>
      <c r="L160" s="123"/>
      <c r="M160" s="123"/>
      <c r="N160" s="123"/>
      <c r="O160" s="123"/>
      <c r="P160" s="123"/>
      <c r="Q160" s="123"/>
      <c r="R160" s="129"/>
      <c r="S160" s="125"/>
      <c r="T160" s="122"/>
      <c r="U160" s="123"/>
      <c r="V160" s="126"/>
      <c r="W160" s="123"/>
      <c r="X160" s="128"/>
      <c r="Y160" s="123"/>
      <c r="Z160" s="123"/>
      <c r="AA160" s="123"/>
      <c r="AB160" s="124"/>
      <c r="AC160" s="127"/>
      <c r="AD160" s="201"/>
      <c r="AE160" s="201"/>
      <c r="AF160" s="201"/>
      <c r="AG160" s="201"/>
      <c r="AH160" s="201"/>
      <c r="AI160" s="234"/>
      <c r="AJ160" s="123"/>
      <c r="AK160" s="123"/>
      <c r="AL160" s="123"/>
      <c r="AM160" s="123"/>
      <c r="AN160" s="129"/>
      <c r="AO160" s="124"/>
      <c r="AP160" s="122"/>
      <c r="AQ160" s="127"/>
      <c r="AR160" s="123"/>
      <c r="AS160" s="123"/>
      <c r="AT160" s="123"/>
      <c r="AU160" s="123"/>
      <c r="AV160" s="251"/>
      <c r="AW160" s="123"/>
      <c r="AX160" s="123"/>
      <c r="AY160" s="129"/>
      <c r="AZ160" s="122"/>
      <c r="BA160" s="129"/>
      <c r="BB160" s="130"/>
      <c r="BC160" s="131"/>
      <c r="BD160" s="130"/>
      <c r="BE160" s="132"/>
      <c r="BF160" s="132"/>
      <c r="BG160" s="123"/>
      <c r="BH160" s="124"/>
      <c r="BI160" s="122"/>
      <c r="BJ160" s="123"/>
      <c r="BK160" s="123"/>
      <c r="BL160" s="123"/>
      <c r="BM160" s="129"/>
      <c r="BN160" s="122"/>
      <c r="BO160" s="123"/>
      <c r="BP160" s="129"/>
      <c r="BQ160" s="122"/>
      <c r="BR160" s="123"/>
      <c r="BS160" s="129"/>
      <c r="BT160" s="135"/>
      <c r="BU160" s="280"/>
      <c r="BV160" s="246"/>
      <c r="BW160" s="246"/>
      <c r="BX160" s="133"/>
      <c r="BY160" s="133"/>
      <c r="BZ160" s="122"/>
      <c r="CA160" s="123"/>
      <c r="CB160" s="123"/>
      <c r="CC160" s="124"/>
      <c r="CD160" s="127"/>
      <c r="CE160" s="127"/>
      <c r="CF160" s="123"/>
      <c r="CG160" s="123"/>
      <c r="CH160" s="123"/>
      <c r="CI160" s="123"/>
      <c r="CJ160" s="134"/>
      <c r="CK160" s="122"/>
      <c r="CL160" s="127"/>
      <c r="CM160" s="123"/>
      <c r="CN160" s="129"/>
      <c r="CO160" s="129"/>
      <c r="CP160" s="129"/>
      <c r="CQ160" s="134"/>
      <c r="CR160" s="133"/>
      <c r="CS160" s="133"/>
      <c r="CT160" s="133"/>
      <c r="CU160" s="135"/>
      <c r="CV160" s="280"/>
      <c r="CW160" s="135"/>
      <c r="CX160" s="122"/>
      <c r="CY160" s="129"/>
      <c r="CZ160" s="214"/>
      <c r="DA160" s="129"/>
      <c r="DB160" s="122"/>
      <c r="DC160" s="129"/>
      <c r="DD160" s="122"/>
      <c r="DE160" s="129"/>
      <c r="DF160" s="133"/>
      <c r="DG160" s="122"/>
      <c r="DH160" s="129"/>
      <c r="DI160" s="133"/>
      <c r="DJ160" s="122"/>
      <c r="DK160" s="123"/>
      <c r="DL160" s="214"/>
      <c r="DM160" s="134"/>
      <c r="DN160" s="305"/>
      <c r="DO160" s="134"/>
      <c r="DP160" s="122"/>
      <c r="DQ160" s="129"/>
      <c r="DR160" s="122"/>
      <c r="DS160" s="129"/>
      <c r="DT160" s="122"/>
      <c r="DU160" s="129"/>
      <c r="DV160" s="122"/>
      <c r="DW160" s="124"/>
    </row>
    <row r="161" spans="1:127" outlineLevel="2">
      <c r="A161" s="133"/>
      <c r="B161" s="441">
        <v>0.41666666666666702</v>
      </c>
      <c r="C161" s="127"/>
      <c r="D161" s="424"/>
      <c r="E161" s="424"/>
      <c r="F161" s="424"/>
      <c r="G161" s="425"/>
      <c r="H161" s="122"/>
      <c r="I161" s="123"/>
      <c r="J161" s="123"/>
      <c r="K161" s="128"/>
      <c r="L161" s="123"/>
      <c r="M161" s="123"/>
      <c r="N161" s="123"/>
      <c r="O161" s="123"/>
      <c r="P161" s="123"/>
      <c r="Q161" s="123"/>
      <c r="R161" s="129"/>
      <c r="S161" s="125"/>
      <c r="T161" s="122"/>
      <c r="U161" s="123"/>
      <c r="V161" s="126"/>
      <c r="W161" s="123"/>
      <c r="X161" s="128"/>
      <c r="Y161" s="123"/>
      <c r="Z161" s="123"/>
      <c r="AA161" s="123"/>
      <c r="AB161" s="124"/>
      <c r="AC161" s="127"/>
      <c r="AD161" s="201"/>
      <c r="AE161" s="201"/>
      <c r="AF161" s="201"/>
      <c r="AG161" s="201"/>
      <c r="AH161" s="201"/>
      <c r="AI161" s="234"/>
      <c r="AJ161" s="123"/>
      <c r="AK161" s="123"/>
      <c r="AL161" s="123"/>
      <c r="AM161" s="123"/>
      <c r="AN161" s="129"/>
      <c r="AO161" s="124"/>
      <c r="AP161" s="122"/>
      <c r="AQ161" s="127"/>
      <c r="AR161" s="123"/>
      <c r="AS161" s="123"/>
      <c r="AT161" s="123"/>
      <c r="AU161" s="123"/>
      <c r="AV161" s="251"/>
      <c r="AW161" s="123"/>
      <c r="AX161" s="123"/>
      <c r="AY161" s="129"/>
      <c r="AZ161" s="122"/>
      <c r="BA161" s="129"/>
      <c r="BB161" s="130"/>
      <c r="BC161" s="131"/>
      <c r="BD161" s="130"/>
      <c r="BE161" s="132"/>
      <c r="BF161" s="132"/>
      <c r="BG161" s="123"/>
      <c r="BH161" s="124"/>
      <c r="BI161" s="122"/>
      <c r="BJ161" s="123"/>
      <c r="BK161" s="123"/>
      <c r="BL161" s="123"/>
      <c r="BM161" s="129"/>
      <c r="BN161" s="122"/>
      <c r="BO161" s="123"/>
      <c r="BP161" s="129"/>
      <c r="BQ161" s="122"/>
      <c r="BR161" s="123"/>
      <c r="BS161" s="129"/>
      <c r="BT161" s="135"/>
      <c r="BU161" s="280"/>
      <c r="BV161" s="246"/>
      <c r="BW161" s="246"/>
      <c r="BX161" s="133"/>
      <c r="BY161" s="133"/>
      <c r="BZ161" s="122"/>
      <c r="CA161" s="123"/>
      <c r="CB161" s="123"/>
      <c r="CC161" s="124"/>
      <c r="CD161" s="127"/>
      <c r="CE161" s="127"/>
      <c r="CF161" s="123"/>
      <c r="CG161" s="123"/>
      <c r="CH161" s="123"/>
      <c r="CI161" s="123"/>
      <c r="CJ161" s="134"/>
      <c r="CK161" s="122"/>
      <c r="CL161" s="127"/>
      <c r="CM161" s="123"/>
      <c r="CN161" s="129"/>
      <c r="CO161" s="129"/>
      <c r="CP161" s="129"/>
      <c r="CQ161" s="134"/>
      <c r="CR161" s="133"/>
      <c r="CS161" s="133"/>
      <c r="CT161" s="133"/>
      <c r="CU161" s="135"/>
      <c r="CV161" s="280"/>
      <c r="CW161" s="135"/>
      <c r="CX161" s="122"/>
      <c r="CY161" s="129"/>
      <c r="CZ161" s="214"/>
      <c r="DA161" s="129"/>
      <c r="DB161" s="122"/>
      <c r="DC161" s="129"/>
      <c r="DD161" s="122"/>
      <c r="DE161" s="129"/>
      <c r="DF161" s="133"/>
      <c r="DG161" s="122"/>
      <c r="DH161" s="129"/>
      <c r="DI161" s="133"/>
      <c r="DJ161" s="122"/>
      <c r="DK161" s="123"/>
      <c r="DL161" s="214"/>
      <c r="DM161" s="134"/>
      <c r="DN161" s="305"/>
      <c r="DO161" s="134"/>
      <c r="DP161" s="122"/>
      <c r="DQ161" s="129"/>
      <c r="DR161" s="122"/>
      <c r="DS161" s="129"/>
      <c r="DT161" s="122"/>
      <c r="DU161" s="129"/>
      <c r="DV161" s="122"/>
      <c r="DW161" s="124"/>
    </row>
    <row r="162" spans="1:127" outlineLevel="2">
      <c r="A162" s="133"/>
      <c r="B162" s="441">
        <v>0.42708333333333298</v>
      </c>
      <c r="C162" s="127"/>
      <c r="D162" s="123"/>
      <c r="E162" s="123"/>
      <c r="F162" s="140"/>
      <c r="G162" s="124"/>
      <c r="H162" s="122"/>
      <c r="I162" s="123"/>
      <c r="J162" s="123"/>
      <c r="K162" s="128"/>
      <c r="L162" s="123"/>
      <c r="M162" s="123"/>
      <c r="N162" s="123"/>
      <c r="O162" s="123"/>
      <c r="P162" s="123"/>
      <c r="Q162" s="123"/>
      <c r="R162" s="129"/>
      <c r="S162" s="125"/>
      <c r="T162" s="122"/>
      <c r="U162" s="123"/>
      <c r="V162" s="126"/>
      <c r="W162" s="123"/>
      <c r="X162" s="128"/>
      <c r="Y162" s="123"/>
      <c r="Z162" s="123"/>
      <c r="AA162" s="123"/>
      <c r="AB162" s="124"/>
      <c r="AC162" s="127"/>
      <c r="AD162" s="201"/>
      <c r="AE162" s="201"/>
      <c r="AF162" s="201"/>
      <c r="AG162" s="201"/>
      <c r="AH162" s="201"/>
      <c r="AI162" s="234"/>
      <c r="AJ162" s="123"/>
      <c r="AK162" s="123"/>
      <c r="AL162" s="123"/>
      <c r="AM162" s="123"/>
      <c r="AN162" s="129"/>
      <c r="AO162" s="124"/>
      <c r="AP162" s="122"/>
      <c r="AQ162" s="127"/>
      <c r="AR162" s="123"/>
      <c r="AS162" s="123"/>
      <c r="AT162" s="123"/>
      <c r="AU162" s="123"/>
      <c r="AV162" s="251"/>
      <c r="AW162" s="123"/>
      <c r="AX162" s="123"/>
      <c r="AY162" s="129"/>
      <c r="AZ162" s="122"/>
      <c r="BA162" s="129"/>
      <c r="BB162" s="130"/>
      <c r="BC162" s="131"/>
      <c r="BD162" s="130"/>
      <c r="BE162" s="132"/>
      <c r="BF162" s="132"/>
      <c r="BG162" s="123"/>
      <c r="BH162" s="124"/>
      <c r="BI162" s="122"/>
      <c r="BJ162" s="123"/>
      <c r="BK162" s="123"/>
      <c r="BL162" s="123"/>
      <c r="BM162" s="129"/>
      <c r="BN162" s="122"/>
      <c r="BO162" s="123"/>
      <c r="BP162" s="129"/>
      <c r="BQ162" s="122"/>
      <c r="BR162" s="123"/>
      <c r="BS162" s="129"/>
      <c r="BT162" s="135"/>
      <c r="BU162" s="280"/>
      <c r="BV162" s="246"/>
      <c r="BW162" s="246"/>
      <c r="BX162" s="133"/>
      <c r="BY162" s="133"/>
      <c r="BZ162" s="122"/>
      <c r="CA162" s="123"/>
      <c r="CB162" s="123"/>
      <c r="CC162" s="124"/>
      <c r="CD162" s="127"/>
      <c r="CE162" s="127"/>
      <c r="CF162" s="123"/>
      <c r="CG162" s="123"/>
      <c r="CH162" s="123"/>
      <c r="CI162" s="123"/>
      <c r="CJ162" s="134"/>
      <c r="CK162" s="122"/>
      <c r="CL162" s="127"/>
      <c r="CM162" s="123"/>
      <c r="CN162" s="129"/>
      <c r="CO162" s="129"/>
      <c r="CP162" s="129"/>
      <c r="CQ162" s="134"/>
      <c r="CR162" s="133"/>
      <c r="CS162" s="133"/>
      <c r="CT162" s="133"/>
      <c r="CU162" s="135"/>
      <c r="CV162" s="280"/>
      <c r="CW162" s="135"/>
      <c r="CX162" s="122"/>
      <c r="CY162" s="129"/>
      <c r="CZ162" s="214"/>
      <c r="DA162" s="129"/>
      <c r="DB162" s="122"/>
      <c r="DC162" s="129"/>
      <c r="DD162" s="122"/>
      <c r="DE162" s="129"/>
      <c r="DF162" s="133"/>
      <c r="DG162" s="122"/>
      <c r="DH162" s="129"/>
      <c r="DI162" s="133"/>
      <c r="DJ162" s="122"/>
      <c r="DK162" s="123"/>
      <c r="DL162" s="214"/>
      <c r="DM162" s="134"/>
      <c r="DN162" s="305"/>
      <c r="DO162" s="134"/>
      <c r="DP162" s="122"/>
      <c r="DQ162" s="129"/>
      <c r="DR162" s="122"/>
      <c r="DS162" s="129"/>
      <c r="DT162" s="122"/>
      <c r="DU162" s="129"/>
      <c r="DV162" s="122"/>
      <c r="DW162" s="124"/>
    </row>
    <row r="163" spans="1:127" outlineLevel="2">
      <c r="A163" s="133"/>
      <c r="B163" s="441">
        <v>0.4375</v>
      </c>
      <c r="C163" s="127"/>
      <c r="D163" s="123"/>
      <c r="E163" s="123"/>
      <c r="F163" s="140"/>
      <c r="G163" s="124"/>
      <c r="H163" s="122"/>
      <c r="I163" s="123"/>
      <c r="J163" s="123"/>
      <c r="K163" s="128"/>
      <c r="L163" s="123"/>
      <c r="M163" s="123"/>
      <c r="N163" s="123"/>
      <c r="O163" s="123"/>
      <c r="P163" s="123"/>
      <c r="Q163" s="123"/>
      <c r="R163" s="129"/>
      <c r="S163" s="125"/>
      <c r="T163" s="122"/>
      <c r="U163" s="123"/>
      <c r="V163" s="126"/>
      <c r="W163" s="123"/>
      <c r="X163" s="128"/>
      <c r="Y163" s="123"/>
      <c r="Z163" s="123"/>
      <c r="AA163" s="123"/>
      <c r="AB163" s="124"/>
      <c r="AC163" s="127"/>
      <c r="AD163" s="201"/>
      <c r="AE163" s="201"/>
      <c r="AF163" s="201"/>
      <c r="AG163" s="201"/>
      <c r="AH163" s="201"/>
      <c r="AI163" s="234"/>
      <c r="AJ163" s="123"/>
      <c r="AK163" s="123"/>
      <c r="AL163" s="123"/>
      <c r="AM163" s="123"/>
      <c r="AN163" s="129"/>
      <c r="AO163" s="124"/>
      <c r="AP163" s="122"/>
      <c r="AQ163" s="127"/>
      <c r="AR163" s="123"/>
      <c r="AS163" s="123"/>
      <c r="AT163" s="123"/>
      <c r="AU163" s="123"/>
      <c r="AV163" s="251"/>
      <c r="AW163" s="123"/>
      <c r="AX163" s="123"/>
      <c r="AY163" s="129"/>
      <c r="AZ163" s="122"/>
      <c r="BA163" s="129"/>
      <c r="BB163" s="130"/>
      <c r="BC163" s="131"/>
      <c r="BD163" s="130"/>
      <c r="BE163" s="132"/>
      <c r="BF163" s="132"/>
      <c r="BG163" s="123"/>
      <c r="BH163" s="124"/>
      <c r="BI163" s="122"/>
      <c r="BJ163" s="123"/>
      <c r="BK163" s="123"/>
      <c r="BL163" s="123"/>
      <c r="BM163" s="129"/>
      <c r="BN163" s="122"/>
      <c r="BO163" s="123"/>
      <c r="BP163" s="129"/>
      <c r="BQ163" s="122"/>
      <c r="BR163" s="123"/>
      <c r="BS163" s="129"/>
      <c r="BT163" s="135"/>
      <c r="BU163" s="280"/>
      <c r="BV163" s="246"/>
      <c r="BW163" s="246"/>
      <c r="BX163" s="133"/>
      <c r="BY163" s="133"/>
      <c r="BZ163" s="122"/>
      <c r="CA163" s="123"/>
      <c r="CB163" s="123"/>
      <c r="CC163" s="124"/>
      <c r="CD163" s="127"/>
      <c r="CE163" s="127"/>
      <c r="CF163" s="123"/>
      <c r="CG163" s="123"/>
      <c r="CH163" s="123"/>
      <c r="CI163" s="123"/>
      <c r="CJ163" s="134"/>
      <c r="CK163" s="122"/>
      <c r="CL163" s="127"/>
      <c r="CM163" s="123"/>
      <c r="CN163" s="129"/>
      <c r="CO163" s="129"/>
      <c r="CP163" s="129"/>
      <c r="CQ163" s="134"/>
      <c r="CR163" s="133"/>
      <c r="CS163" s="133"/>
      <c r="CT163" s="133"/>
      <c r="CU163" s="135"/>
      <c r="CV163" s="280"/>
      <c r="CW163" s="135"/>
      <c r="CX163" s="122"/>
      <c r="CY163" s="129"/>
      <c r="CZ163" s="214"/>
      <c r="DA163" s="129"/>
      <c r="DB163" s="122"/>
      <c r="DC163" s="129"/>
      <c r="DD163" s="122"/>
      <c r="DE163" s="129"/>
      <c r="DF163" s="133"/>
      <c r="DG163" s="122"/>
      <c r="DH163" s="129"/>
      <c r="DI163" s="133"/>
      <c r="DJ163" s="122"/>
      <c r="DK163" s="123"/>
      <c r="DL163" s="214"/>
      <c r="DM163" s="134"/>
      <c r="DN163" s="305"/>
      <c r="DO163" s="134"/>
      <c r="DP163" s="122"/>
      <c r="DQ163" s="129"/>
      <c r="DR163" s="122"/>
      <c r="DS163" s="129"/>
      <c r="DT163" s="122"/>
      <c r="DU163" s="129"/>
      <c r="DV163" s="122"/>
      <c r="DW163" s="124"/>
    </row>
    <row r="164" spans="1:127" outlineLevel="2">
      <c r="A164" s="133"/>
      <c r="B164" s="441">
        <v>0.44791666666666702</v>
      </c>
      <c r="C164" s="127"/>
      <c r="D164" s="123"/>
      <c r="E164" s="123"/>
      <c r="F164" s="140"/>
      <c r="G164" s="124"/>
      <c r="H164" s="122"/>
      <c r="I164" s="123"/>
      <c r="J164" s="123"/>
      <c r="K164" s="128"/>
      <c r="L164" s="123"/>
      <c r="M164" s="123"/>
      <c r="N164" s="123"/>
      <c r="O164" s="123"/>
      <c r="P164" s="123"/>
      <c r="Q164" s="123"/>
      <c r="R164" s="129"/>
      <c r="S164" s="125"/>
      <c r="T164" s="122"/>
      <c r="U164" s="123"/>
      <c r="V164" s="126"/>
      <c r="W164" s="123"/>
      <c r="X164" s="128"/>
      <c r="Y164" s="123"/>
      <c r="Z164" s="123"/>
      <c r="AA164" s="123"/>
      <c r="AB164" s="124"/>
      <c r="AC164" s="127"/>
      <c r="AD164" s="201"/>
      <c r="AE164" s="201"/>
      <c r="AF164" s="201"/>
      <c r="AG164" s="201"/>
      <c r="AH164" s="201"/>
      <c r="AI164" s="234"/>
      <c r="AJ164" s="123"/>
      <c r="AK164" s="123"/>
      <c r="AL164" s="123"/>
      <c r="AM164" s="123"/>
      <c r="AN164" s="129"/>
      <c r="AO164" s="124"/>
      <c r="AP164" s="122"/>
      <c r="AQ164" s="127"/>
      <c r="AR164" s="123"/>
      <c r="AS164" s="123"/>
      <c r="AT164" s="123"/>
      <c r="AU164" s="123"/>
      <c r="AV164" s="251"/>
      <c r="AW164" s="123"/>
      <c r="AX164" s="123"/>
      <c r="AY164" s="129"/>
      <c r="AZ164" s="122"/>
      <c r="BA164" s="129"/>
      <c r="BB164" s="130"/>
      <c r="BC164" s="131"/>
      <c r="BD164" s="130"/>
      <c r="BE164" s="132"/>
      <c r="BF164" s="132"/>
      <c r="BG164" s="123"/>
      <c r="BH164" s="124"/>
      <c r="BI164" s="122"/>
      <c r="BJ164" s="123"/>
      <c r="BK164" s="123"/>
      <c r="BL164" s="123"/>
      <c r="BM164" s="129"/>
      <c r="BN164" s="122"/>
      <c r="BO164" s="123"/>
      <c r="BP164" s="129"/>
      <c r="BQ164" s="122"/>
      <c r="BR164" s="123"/>
      <c r="BS164" s="129"/>
      <c r="BT164" s="135"/>
      <c r="BU164" s="280"/>
      <c r="BV164" s="246"/>
      <c r="BW164" s="246"/>
      <c r="BX164" s="133"/>
      <c r="BY164" s="133"/>
      <c r="BZ164" s="122"/>
      <c r="CA164" s="123"/>
      <c r="CB164" s="123"/>
      <c r="CC164" s="124"/>
      <c r="CD164" s="127"/>
      <c r="CE164" s="127"/>
      <c r="CF164" s="123"/>
      <c r="CG164" s="123"/>
      <c r="CH164" s="123"/>
      <c r="CI164" s="123"/>
      <c r="CJ164" s="134"/>
      <c r="CK164" s="122"/>
      <c r="CL164" s="127"/>
      <c r="CM164" s="123"/>
      <c r="CN164" s="129"/>
      <c r="CO164" s="129"/>
      <c r="CP164" s="129"/>
      <c r="CQ164" s="134"/>
      <c r="CR164" s="133"/>
      <c r="CS164" s="133"/>
      <c r="CT164" s="133"/>
      <c r="CU164" s="135"/>
      <c r="CV164" s="280"/>
      <c r="CW164" s="135"/>
      <c r="CX164" s="122"/>
      <c r="CY164" s="129"/>
      <c r="CZ164" s="214"/>
      <c r="DA164" s="129"/>
      <c r="DB164" s="122"/>
      <c r="DC164" s="129"/>
      <c r="DD164" s="122"/>
      <c r="DE164" s="129"/>
      <c r="DF164" s="133"/>
      <c r="DG164" s="122"/>
      <c r="DH164" s="129"/>
      <c r="DI164" s="133"/>
      <c r="DJ164" s="122"/>
      <c r="DK164" s="123"/>
      <c r="DL164" s="214"/>
      <c r="DM164" s="134"/>
      <c r="DN164" s="305"/>
      <c r="DO164" s="134"/>
      <c r="DP164" s="122"/>
      <c r="DQ164" s="129"/>
      <c r="DR164" s="122"/>
      <c r="DS164" s="129"/>
      <c r="DT164" s="122"/>
      <c r="DU164" s="129"/>
      <c r="DV164" s="122"/>
      <c r="DW164" s="124"/>
    </row>
    <row r="165" spans="1:127" outlineLevel="2">
      <c r="A165" s="133"/>
      <c r="B165" s="441">
        <v>0.45833333333333298</v>
      </c>
      <c r="C165" s="127"/>
      <c r="D165" s="123"/>
      <c r="E165" s="123"/>
      <c r="F165" s="123"/>
      <c r="G165" s="124"/>
      <c r="H165" s="122"/>
      <c r="I165" s="123"/>
      <c r="J165" s="123"/>
      <c r="K165" s="128"/>
      <c r="L165" s="123"/>
      <c r="M165" s="123"/>
      <c r="N165" s="123"/>
      <c r="O165" s="123"/>
      <c r="P165" s="123"/>
      <c r="Q165" s="123"/>
      <c r="R165" s="129"/>
      <c r="S165" s="125"/>
      <c r="T165" s="122"/>
      <c r="U165" s="123"/>
      <c r="V165" s="126"/>
      <c r="W165" s="123"/>
      <c r="X165" s="128"/>
      <c r="Y165" s="123"/>
      <c r="Z165" s="123"/>
      <c r="AA165" s="123"/>
      <c r="AB165" s="124"/>
      <c r="AC165" s="127"/>
      <c r="AD165" s="201"/>
      <c r="AE165" s="201"/>
      <c r="AF165" s="201"/>
      <c r="AG165" s="201"/>
      <c r="AH165" s="201"/>
      <c r="AI165" s="234"/>
      <c r="AJ165" s="123"/>
      <c r="AK165" s="123"/>
      <c r="AL165" s="123"/>
      <c r="AM165" s="123"/>
      <c r="AN165" s="129"/>
      <c r="AO165" s="124"/>
      <c r="AP165" s="122"/>
      <c r="AQ165" s="127"/>
      <c r="AR165" s="123"/>
      <c r="AS165" s="123"/>
      <c r="AT165" s="123"/>
      <c r="AU165" s="123"/>
      <c r="AV165" s="251"/>
      <c r="AW165" s="123"/>
      <c r="AX165" s="123"/>
      <c r="AY165" s="129"/>
      <c r="AZ165" s="122"/>
      <c r="BA165" s="129"/>
      <c r="BB165" s="130"/>
      <c r="BC165" s="131"/>
      <c r="BD165" s="130"/>
      <c r="BE165" s="132"/>
      <c r="BF165" s="132"/>
      <c r="BG165" s="123"/>
      <c r="BH165" s="124"/>
      <c r="BI165" s="122"/>
      <c r="BJ165" s="123"/>
      <c r="BK165" s="123"/>
      <c r="BL165" s="123"/>
      <c r="BM165" s="129"/>
      <c r="BN165" s="122"/>
      <c r="BO165" s="123"/>
      <c r="BP165" s="129"/>
      <c r="BQ165" s="122"/>
      <c r="BR165" s="123"/>
      <c r="BS165" s="129"/>
      <c r="BT165" s="135"/>
      <c r="BU165" s="280"/>
      <c r="BV165" s="246"/>
      <c r="BW165" s="246"/>
      <c r="BX165" s="133"/>
      <c r="BY165" s="133"/>
      <c r="BZ165" s="122"/>
      <c r="CA165" s="123"/>
      <c r="CB165" s="123"/>
      <c r="CC165" s="124"/>
      <c r="CD165" s="127"/>
      <c r="CE165" s="127"/>
      <c r="CF165" s="123"/>
      <c r="CG165" s="123"/>
      <c r="CH165" s="123"/>
      <c r="CI165" s="123"/>
      <c r="CJ165" s="134"/>
      <c r="CK165" s="122"/>
      <c r="CL165" s="127"/>
      <c r="CM165" s="123"/>
      <c r="CN165" s="129"/>
      <c r="CO165" s="129"/>
      <c r="CP165" s="129"/>
      <c r="CQ165" s="134"/>
      <c r="CR165" s="133"/>
      <c r="CS165" s="133"/>
      <c r="CT165" s="133"/>
      <c r="CU165" s="135"/>
      <c r="CV165" s="280"/>
      <c r="CW165" s="135"/>
      <c r="CX165" s="122"/>
      <c r="CY165" s="129"/>
      <c r="CZ165" s="214"/>
      <c r="DA165" s="129"/>
      <c r="DB165" s="122"/>
      <c r="DC165" s="129"/>
      <c r="DD165" s="122"/>
      <c r="DE165" s="129"/>
      <c r="DF165" s="133"/>
      <c r="DG165" s="122"/>
      <c r="DH165" s="129"/>
      <c r="DI165" s="133"/>
      <c r="DJ165" s="122"/>
      <c r="DK165" s="123"/>
      <c r="DL165" s="214"/>
      <c r="DM165" s="134"/>
      <c r="DN165" s="305"/>
      <c r="DO165" s="134"/>
      <c r="DP165" s="122"/>
      <c r="DQ165" s="129"/>
      <c r="DR165" s="122"/>
      <c r="DS165" s="129"/>
      <c r="DT165" s="122"/>
      <c r="DU165" s="129"/>
      <c r="DV165" s="122"/>
      <c r="DW165" s="124"/>
    </row>
    <row r="166" spans="1:127" outlineLevel="2">
      <c r="A166" s="133"/>
      <c r="B166" s="441">
        <v>0.46875</v>
      </c>
      <c r="C166" s="127"/>
      <c r="D166" s="123"/>
      <c r="E166" s="123"/>
      <c r="F166" s="123"/>
      <c r="G166" s="124"/>
      <c r="H166" s="122"/>
      <c r="I166" s="123"/>
      <c r="J166" s="123"/>
      <c r="K166" s="128"/>
      <c r="L166" s="123"/>
      <c r="M166" s="123"/>
      <c r="N166" s="123"/>
      <c r="O166" s="123"/>
      <c r="P166" s="123"/>
      <c r="Q166" s="123"/>
      <c r="R166" s="129"/>
      <c r="S166" s="125"/>
      <c r="T166" s="122"/>
      <c r="U166" s="123"/>
      <c r="V166" s="126"/>
      <c r="W166" s="123"/>
      <c r="X166" s="128"/>
      <c r="Y166" s="123"/>
      <c r="Z166" s="123"/>
      <c r="AA166" s="123"/>
      <c r="AB166" s="124"/>
      <c r="AC166" s="127"/>
      <c r="AD166" s="201"/>
      <c r="AE166" s="201"/>
      <c r="AF166" s="201"/>
      <c r="AG166" s="201"/>
      <c r="AH166" s="201"/>
      <c r="AI166" s="234"/>
      <c r="AJ166" s="123"/>
      <c r="AK166" s="123"/>
      <c r="AL166" s="123"/>
      <c r="AM166" s="123"/>
      <c r="AN166" s="129"/>
      <c r="AO166" s="124"/>
      <c r="AP166" s="122"/>
      <c r="AQ166" s="127"/>
      <c r="AR166" s="123"/>
      <c r="AS166" s="123"/>
      <c r="AT166" s="123"/>
      <c r="AU166" s="123"/>
      <c r="AV166" s="251"/>
      <c r="AW166" s="123"/>
      <c r="AX166" s="123"/>
      <c r="AY166" s="129"/>
      <c r="AZ166" s="122"/>
      <c r="BA166" s="129"/>
      <c r="BB166" s="130"/>
      <c r="BC166" s="131"/>
      <c r="BD166" s="130"/>
      <c r="BE166" s="132"/>
      <c r="BF166" s="132"/>
      <c r="BG166" s="123"/>
      <c r="BH166" s="124"/>
      <c r="BI166" s="122"/>
      <c r="BJ166" s="123"/>
      <c r="BK166" s="123"/>
      <c r="BL166" s="123"/>
      <c r="BM166" s="129"/>
      <c r="BN166" s="122"/>
      <c r="BO166" s="123"/>
      <c r="BP166" s="129"/>
      <c r="BQ166" s="122"/>
      <c r="BR166" s="123"/>
      <c r="BS166" s="129"/>
      <c r="BT166" s="135"/>
      <c r="BU166" s="280"/>
      <c r="BV166" s="246"/>
      <c r="BW166" s="246"/>
      <c r="BX166" s="133"/>
      <c r="BY166" s="133"/>
      <c r="BZ166" s="122"/>
      <c r="CA166" s="123"/>
      <c r="CB166" s="123"/>
      <c r="CC166" s="124"/>
      <c r="CD166" s="127"/>
      <c r="CE166" s="127"/>
      <c r="CF166" s="123"/>
      <c r="CG166" s="123"/>
      <c r="CH166" s="123"/>
      <c r="CI166" s="123"/>
      <c r="CJ166" s="134"/>
      <c r="CK166" s="122"/>
      <c r="CL166" s="127"/>
      <c r="CM166" s="123"/>
      <c r="CN166" s="129"/>
      <c r="CO166" s="129"/>
      <c r="CP166" s="129"/>
      <c r="CQ166" s="134"/>
      <c r="CR166" s="133"/>
      <c r="CS166" s="133"/>
      <c r="CT166" s="133"/>
      <c r="CU166" s="135"/>
      <c r="CV166" s="280"/>
      <c r="CW166" s="135"/>
      <c r="CX166" s="122"/>
      <c r="CY166" s="129"/>
      <c r="CZ166" s="214"/>
      <c r="DA166" s="129"/>
      <c r="DB166" s="122"/>
      <c r="DC166" s="129"/>
      <c r="DD166" s="122"/>
      <c r="DE166" s="129"/>
      <c r="DF166" s="133"/>
      <c r="DG166" s="122"/>
      <c r="DH166" s="129"/>
      <c r="DI166" s="133"/>
      <c r="DJ166" s="122"/>
      <c r="DK166" s="123"/>
      <c r="DL166" s="214"/>
      <c r="DM166" s="134"/>
      <c r="DN166" s="305"/>
      <c r="DO166" s="134"/>
      <c r="DP166" s="122"/>
      <c r="DQ166" s="129"/>
      <c r="DR166" s="122"/>
      <c r="DS166" s="129"/>
      <c r="DT166" s="122"/>
      <c r="DU166" s="129"/>
      <c r="DV166" s="122"/>
      <c r="DW166" s="124"/>
    </row>
    <row r="167" spans="1:127" outlineLevel="2">
      <c r="A167" s="133"/>
      <c r="B167" s="441">
        <v>0.47916666666666702</v>
      </c>
      <c r="C167" s="127"/>
      <c r="D167" s="123"/>
      <c r="E167" s="123"/>
      <c r="F167" s="123"/>
      <c r="G167" s="124"/>
      <c r="H167" s="122"/>
      <c r="I167" s="123"/>
      <c r="J167" s="123"/>
      <c r="K167" s="128"/>
      <c r="L167" s="123"/>
      <c r="M167" s="123"/>
      <c r="N167" s="123"/>
      <c r="O167" s="123"/>
      <c r="P167" s="123"/>
      <c r="Q167" s="123"/>
      <c r="R167" s="129"/>
      <c r="S167" s="125"/>
      <c r="T167" s="122"/>
      <c r="U167" s="123"/>
      <c r="V167" s="126"/>
      <c r="W167" s="123"/>
      <c r="X167" s="128"/>
      <c r="Y167" s="123"/>
      <c r="Z167" s="123"/>
      <c r="AA167" s="123"/>
      <c r="AB167" s="124"/>
      <c r="AC167" s="127"/>
      <c r="AD167" s="201"/>
      <c r="AE167" s="201"/>
      <c r="AF167" s="201"/>
      <c r="AG167" s="201"/>
      <c r="AH167" s="201"/>
      <c r="AI167" s="234"/>
      <c r="AJ167" s="123"/>
      <c r="AK167" s="123"/>
      <c r="AL167" s="123"/>
      <c r="AM167" s="123"/>
      <c r="AN167" s="129"/>
      <c r="AO167" s="124"/>
      <c r="AP167" s="122"/>
      <c r="AQ167" s="127"/>
      <c r="AR167" s="123"/>
      <c r="AS167" s="123"/>
      <c r="AT167" s="123"/>
      <c r="AU167" s="123"/>
      <c r="AV167" s="251"/>
      <c r="AW167" s="123"/>
      <c r="AX167" s="123"/>
      <c r="AY167" s="129"/>
      <c r="AZ167" s="122"/>
      <c r="BA167" s="129"/>
      <c r="BB167" s="130"/>
      <c r="BC167" s="131"/>
      <c r="BD167" s="130"/>
      <c r="BE167" s="132"/>
      <c r="BF167" s="132"/>
      <c r="BG167" s="123"/>
      <c r="BH167" s="124"/>
      <c r="BI167" s="122"/>
      <c r="BJ167" s="123"/>
      <c r="BK167" s="123"/>
      <c r="BL167" s="123"/>
      <c r="BM167" s="129"/>
      <c r="BN167" s="122"/>
      <c r="BO167" s="123"/>
      <c r="BP167" s="129"/>
      <c r="BQ167" s="122"/>
      <c r="BR167" s="123"/>
      <c r="BS167" s="129"/>
      <c r="BT167" s="135"/>
      <c r="BU167" s="280"/>
      <c r="BV167" s="246"/>
      <c r="BW167" s="246"/>
      <c r="BX167" s="133"/>
      <c r="BY167" s="133"/>
      <c r="BZ167" s="122"/>
      <c r="CA167" s="123"/>
      <c r="CB167" s="123"/>
      <c r="CC167" s="124"/>
      <c r="CD167" s="127"/>
      <c r="CE167" s="127"/>
      <c r="CF167" s="123"/>
      <c r="CG167" s="123"/>
      <c r="CH167" s="123"/>
      <c r="CI167" s="123"/>
      <c r="CJ167" s="134"/>
      <c r="CK167" s="122"/>
      <c r="CL167" s="127"/>
      <c r="CM167" s="123"/>
      <c r="CN167" s="129"/>
      <c r="CO167" s="129"/>
      <c r="CP167" s="129"/>
      <c r="CQ167" s="134"/>
      <c r="CR167" s="133"/>
      <c r="CS167" s="133"/>
      <c r="CT167" s="133"/>
      <c r="CU167" s="135"/>
      <c r="CV167" s="280"/>
      <c r="CW167" s="135"/>
      <c r="CX167" s="122"/>
      <c r="CY167" s="129"/>
      <c r="CZ167" s="214"/>
      <c r="DA167" s="129"/>
      <c r="DB167" s="122"/>
      <c r="DC167" s="129"/>
      <c r="DD167" s="122"/>
      <c r="DE167" s="129"/>
      <c r="DF167" s="133"/>
      <c r="DG167" s="122"/>
      <c r="DH167" s="129"/>
      <c r="DI167" s="133"/>
      <c r="DJ167" s="122"/>
      <c r="DK167" s="123"/>
      <c r="DL167" s="214"/>
      <c r="DM167" s="134"/>
      <c r="DN167" s="305"/>
      <c r="DO167" s="134"/>
      <c r="DP167" s="122"/>
      <c r="DQ167" s="129"/>
      <c r="DR167" s="122"/>
      <c r="DS167" s="129"/>
      <c r="DT167" s="122"/>
      <c r="DU167" s="129"/>
      <c r="DV167" s="122"/>
      <c r="DW167" s="124"/>
    </row>
    <row r="168" spans="1:127" outlineLevel="2">
      <c r="A168" s="133"/>
      <c r="B168" s="441">
        <v>0.48958333333333298</v>
      </c>
      <c r="C168" s="127"/>
      <c r="D168" s="123"/>
      <c r="E168" s="123"/>
      <c r="F168" s="123"/>
      <c r="G168" s="124"/>
      <c r="H168" s="122"/>
      <c r="I168" s="123"/>
      <c r="J168" s="123"/>
      <c r="K168" s="128"/>
      <c r="L168" s="123"/>
      <c r="M168" s="123"/>
      <c r="N168" s="123"/>
      <c r="O168" s="123"/>
      <c r="P168" s="123"/>
      <c r="Q168" s="123"/>
      <c r="R168" s="129"/>
      <c r="S168" s="125"/>
      <c r="T168" s="122"/>
      <c r="U168" s="123"/>
      <c r="V168" s="126"/>
      <c r="W168" s="123"/>
      <c r="X168" s="128"/>
      <c r="Y168" s="123"/>
      <c r="Z168" s="123"/>
      <c r="AA168" s="123"/>
      <c r="AB168" s="124"/>
      <c r="AC168" s="127"/>
      <c r="AD168" s="201"/>
      <c r="AE168" s="201"/>
      <c r="AF168" s="201"/>
      <c r="AG168" s="201"/>
      <c r="AH168" s="201"/>
      <c r="AI168" s="234"/>
      <c r="AJ168" s="123"/>
      <c r="AK168" s="123"/>
      <c r="AL168" s="123"/>
      <c r="AM168" s="123"/>
      <c r="AN168" s="129"/>
      <c r="AO168" s="124"/>
      <c r="AP168" s="122"/>
      <c r="AQ168" s="127"/>
      <c r="AR168" s="123"/>
      <c r="AS168" s="123"/>
      <c r="AT168" s="123"/>
      <c r="AU168" s="123"/>
      <c r="AV168" s="251"/>
      <c r="AW168" s="123"/>
      <c r="AX168" s="123"/>
      <c r="AY168" s="129"/>
      <c r="AZ168" s="122"/>
      <c r="BA168" s="129"/>
      <c r="BB168" s="130"/>
      <c r="BC168" s="131"/>
      <c r="BD168" s="130"/>
      <c r="BE168" s="132"/>
      <c r="BF168" s="132"/>
      <c r="BG168" s="123"/>
      <c r="BH168" s="124"/>
      <c r="BI168" s="122"/>
      <c r="BJ168" s="123"/>
      <c r="BK168" s="123"/>
      <c r="BL168" s="123"/>
      <c r="BM168" s="129"/>
      <c r="BN168" s="122"/>
      <c r="BO168" s="123"/>
      <c r="BP168" s="129"/>
      <c r="BQ168" s="122"/>
      <c r="BR168" s="123"/>
      <c r="BS168" s="129"/>
      <c r="BT168" s="135"/>
      <c r="BU168" s="280"/>
      <c r="BV168" s="246"/>
      <c r="BW168" s="246"/>
      <c r="BX168" s="133"/>
      <c r="BY168" s="133"/>
      <c r="BZ168" s="122"/>
      <c r="CA168" s="123"/>
      <c r="CB168" s="123"/>
      <c r="CC168" s="124"/>
      <c r="CD168" s="127"/>
      <c r="CE168" s="127"/>
      <c r="CF168" s="123"/>
      <c r="CG168" s="123"/>
      <c r="CH168" s="123"/>
      <c r="CI168" s="123"/>
      <c r="CJ168" s="134"/>
      <c r="CK168" s="122"/>
      <c r="CL168" s="127"/>
      <c r="CM168" s="123"/>
      <c r="CN168" s="129"/>
      <c r="CO168" s="129"/>
      <c r="CP168" s="129"/>
      <c r="CQ168" s="134"/>
      <c r="CR168" s="133"/>
      <c r="CS168" s="133"/>
      <c r="CT168" s="133"/>
      <c r="CU168" s="135"/>
      <c r="CV168" s="280"/>
      <c r="CW168" s="135"/>
      <c r="CX168" s="122"/>
      <c r="CY168" s="129"/>
      <c r="CZ168" s="214"/>
      <c r="DA168" s="129"/>
      <c r="DB168" s="122"/>
      <c r="DC168" s="129"/>
      <c r="DD168" s="122"/>
      <c r="DE168" s="129"/>
      <c r="DF168" s="133"/>
      <c r="DG168" s="122"/>
      <c r="DH168" s="129"/>
      <c r="DI168" s="133"/>
      <c r="DJ168" s="122"/>
      <c r="DK168" s="123"/>
      <c r="DL168" s="214"/>
      <c r="DM168" s="134"/>
      <c r="DN168" s="305"/>
      <c r="DO168" s="134"/>
      <c r="DP168" s="122"/>
      <c r="DQ168" s="129"/>
      <c r="DR168" s="122"/>
      <c r="DS168" s="129"/>
      <c r="DT168" s="122"/>
      <c r="DU168" s="129"/>
      <c r="DV168" s="122"/>
      <c r="DW168" s="124"/>
    </row>
    <row r="169" spans="1:127" outlineLevel="2">
      <c r="A169" s="133"/>
      <c r="B169" s="441">
        <v>0.5</v>
      </c>
      <c r="C169" s="127"/>
      <c r="D169" s="123"/>
      <c r="E169" s="123"/>
      <c r="F169" s="123"/>
      <c r="G169" s="124"/>
      <c r="H169" s="122"/>
      <c r="I169" s="123"/>
      <c r="J169" s="123"/>
      <c r="K169" s="128"/>
      <c r="L169" s="123"/>
      <c r="M169" s="123"/>
      <c r="N169" s="123"/>
      <c r="O169" s="123"/>
      <c r="P169" s="123"/>
      <c r="Q169" s="123"/>
      <c r="R169" s="129"/>
      <c r="S169" s="125"/>
      <c r="T169" s="122"/>
      <c r="U169" s="123"/>
      <c r="V169" s="126"/>
      <c r="W169" s="123"/>
      <c r="X169" s="128"/>
      <c r="Y169" s="123"/>
      <c r="Z169" s="123"/>
      <c r="AA169" s="123"/>
      <c r="AB169" s="124"/>
      <c r="AC169" s="127"/>
      <c r="AD169" s="201"/>
      <c r="AE169" s="201"/>
      <c r="AF169" s="201"/>
      <c r="AG169" s="201"/>
      <c r="AH169" s="201"/>
      <c r="AI169" s="234"/>
      <c r="AJ169" s="123"/>
      <c r="AK169" s="123"/>
      <c r="AL169" s="123"/>
      <c r="AM169" s="123"/>
      <c r="AN169" s="129"/>
      <c r="AO169" s="124"/>
      <c r="AP169" s="122"/>
      <c r="AQ169" s="127"/>
      <c r="AR169" s="123"/>
      <c r="AS169" s="123"/>
      <c r="AT169" s="123"/>
      <c r="AU169" s="123"/>
      <c r="AV169" s="251"/>
      <c r="AW169" s="123"/>
      <c r="AX169" s="123"/>
      <c r="AY169" s="129"/>
      <c r="AZ169" s="122"/>
      <c r="BA169" s="129"/>
      <c r="BB169" s="130"/>
      <c r="BC169" s="131"/>
      <c r="BD169" s="130"/>
      <c r="BE169" s="132"/>
      <c r="BF169" s="132"/>
      <c r="BG169" s="123"/>
      <c r="BH169" s="124"/>
      <c r="BI169" s="122"/>
      <c r="BJ169" s="123"/>
      <c r="BK169" s="123"/>
      <c r="BL169" s="123"/>
      <c r="BM169" s="129"/>
      <c r="BN169" s="122"/>
      <c r="BO169" s="123"/>
      <c r="BP169" s="129"/>
      <c r="BQ169" s="122"/>
      <c r="BR169" s="123"/>
      <c r="BS169" s="129"/>
      <c r="BT169" s="135"/>
      <c r="BU169" s="280"/>
      <c r="BV169" s="246"/>
      <c r="BW169" s="246"/>
      <c r="BX169" s="133"/>
      <c r="BY169" s="133"/>
      <c r="BZ169" s="122"/>
      <c r="CA169" s="123"/>
      <c r="CB169" s="123"/>
      <c r="CC169" s="124"/>
      <c r="CD169" s="127"/>
      <c r="CE169" s="127"/>
      <c r="CF169" s="123"/>
      <c r="CG169" s="123"/>
      <c r="CH169" s="123"/>
      <c r="CI169" s="123"/>
      <c r="CJ169" s="134"/>
      <c r="CK169" s="122"/>
      <c r="CL169" s="127"/>
      <c r="CM169" s="123"/>
      <c r="CN169" s="129"/>
      <c r="CO169" s="129"/>
      <c r="CP169" s="129"/>
      <c r="CQ169" s="134"/>
      <c r="CR169" s="133"/>
      <c r="CS169" s="133"/>
      <c r="CT169" s="133"/>
      <c r="CU169" s="135"/>
      <c r="CV169" s="280"/>
      <c r="CW169" s="135"/>
      <c r="CX169" s="122"/>
      <c r="CY169" s="129"/>
      <c r="CZ169" s="214"/>
      <c r="DA169" s="129"/>
      <c r="DB169" s="122"/>
      <c r="DC169" s="129"/>
      <c r="DD169" s="122"/>
      <c r="DE169" s="129"/>
      <c r="DF169" s="133"/>
      <c r="DG169" s="122"/>
      <c r="DH169" s="129"/>
      <c r="DI169" s="133"/>
      <c r="DJ169" s="122"/>
      <c r="DK169" s="123"/>
      <c r="DL169" s="214"/>
      <c r="DM169" s="134"/>
      <c r="DN169" s="305"/>
      <c r="DO169" s="134"/>
      <c r="DP169" s="122"/>
      <c r="DQ169" s="129"/>
      <c r="DR169" s="122"/>
      <c r="DS169" s="129"/>
      <c r="DT169" s="122"/>
      <c r="DU169" s="129"/>
      <c r="DV169" s="122"/>
      <c r="DW169" s="124"/>
    </row>
    <row r="170" spans="1:127" outlineLevel="2">
      <c r="A170" s="133"/>
      <c r="B170" s="441">
        <v>0.51041666666666696</v>
      </c>
      <c r="C170" s="127"/>
      <c r="D170" s="123"/>
      <c r="E170" s="123"/>
      <c r="F170" s="123"/>
      <c r="G170" s="124"/>
      <c r="H170" s="122"/>
      <c r="I170" s="123"/>
      <c r="J170" s="123"/>
      <c r="K170" s="128"/>
      <c r="L170" s="123"/>
      <c r="M170" s="123"/>
      <c r="N170" s="123"/>
      <c r="O170" s="123"/>
      <c r="P170" s="123"/>
      <c r="Q170" s="123"/>
      <c r="R170" s="129"/>
      <c r="S170" s="125"/>
      <c r="T170" s="122"/>
      <c r="U170" s="123"/>
      <c r="V170" s="126"/>
      <c r="W170" s="123"/>
      <c r="X170" s="128"/>
      <c r="Y170" s="123"/>
      <c r="Z170" s="123"/>
      <c r="AA170" s="123"/>
      <c r="AB170" s="124"/>
      <c r="AC170" s="127"/>
      <c r="AD170" s="201"/>
      <c r="AE170" s="201"/>
      <c r="AF170" s="201"/>
      <c r="AG170" s="201"/>
      <c r="AH170" s="201"/>
      <c r="AI170" s="234"/>
      <c r="AJ170" s="123"/>
      <c r="AK170" s="123"/>
      <c r="AL170" s="123"/>
      <c r="AM170" s="123"/>
      <c r="AN170" s="129"/>
      <c r="AO170" s="124"/>
      <c r="AP170" s="122"/>
      <c r="AQ170" s="127"/>
      <c r="AR170" s="123"/>
      <c r="AS170" s="123"/>
      <c r="AT170" s="123"/>
      <c r="AU170" s="123"/>
      <c r="AV170" s="251"/>
      <c r="AW170" s="123"/>
      <c r="AX170" s="123"/>
      <c r="AY170" s="129"/>
      <c r="AZ170" s="122"/>
      <c r="BA170" s="129"/>
      <c r="BB170" s="130"/>
      <c r="BC170" s="131"/>
      <c r="BD170" s="130"/>
      <c r="BE170" s="132"/>
      <c r="BF170" s="132"/>
      <c r="BG170" s="123"/>
      <c r="BH170" s="124"/>
      <c r="BI170" s="122"/>
      <c r="BJ170" s="123"/>
      <c r="BK170" s="123"/>
      <c r="BL170" s="123"/>
      <c r="BM170" s="129"/>
      <c r="BN170" s="122"/>
      <c r="BO170" s="123"/>
      <c r="BP170" s="129"/>
      <c r="BQ170" s="122"/>
      <c r="BR170" s="123"/>
      <c r="BS170" s="129"/>
      <c r="BT170" s="135"/>
      <c r="BU170" s="280"/>
      <c r="BV170" s="246"/>
      <c r="BW170" s="246"/>
      <c r="BX170" s="133"/>
      <c r="BY170" s="133"/>
      <c r="BZ170" s="122"/>
      <c r="CA170" s="123"/>
      <c r="CB170" s="123"/>
      <c r="CC170" s="124"/>
      <c r="CD170" s="127"/>
      <c r="CE170" s="127"/>
      <c r="CF170" s="123"/>
      <c r="CG170" s="123"/>
      <c r="CH170" s="123"/>
      <c r="CI170" s="123"/>
      <c r="CJ170" s="134"/>
      <c r="CK170" s="122"/>
      <c r="CL170" s="127"/>
      <c r="CM170" s="123"/>
      <c r="CN170" s="129"/>
      <c r="CO170" s="129"/>
      <c r="CP170" s="129"/>
      <c r="CQ170" s="134"/>
      <c r="CR170" s="133"/>
      <c r="CS170" s="133"/>
      <c r="CT170" s="133"/>
      <c r="CU170" s="135"/>
      <c r="CV170" s="280"/>
      <c r="CW170" s="135"/>
      <c r="CX170" s="122"/>
      <c r="CY170" s="129"/>
      <c r="CZ170" s="214"/>
      <c r="DA170" s="129"/>
      <c r="DB170" s="122"/>
      <c r="DC170" s="129"/>
      <c r="DD170" s="122"/>
      <c r="DE170" s="129"/>
      <c r="DF170" s="133"/>
      <c r="DG170" s="122"/>
      <c r="DH170" s="129"/>
      <c r="DI170" s="133"/>
      <c r="DJ170" s="122"/>
      <c r="DK170" s="123"/>
      <c r="DL170" s="214"/>
      <c r="DM170" s="134"/>
      <c r="DN170" s="305"/>
      <c r="DO170" s="134"/>
      <c r="DP170" s="122"/>
      <c r="DQ170" s="129"/>
      <c r="DR170" s="122"/>
      <c r="DS170" s="129"/>
      <c r="DT170" s="122"/>
      <c r="DU170" s="129"/>
      <c r="DV170" s="122"/>
      <c r="DW170" s="124"/>
    </row>
    <row r="171" spans="1:127" outlineLevel="2">
      <c r="A171" s="133"/>
      <c r="B171" s="441">
        <v>0.52083333333333304</v>
      </c>
      <c r="C171" s="127"/>
      <c r="D171" s="123"/>
      <c r="E171" s="123"/>
      <c r="F171" s="123"/>
      <c r="G171" s="124"/>
      <c r="H171" s="122"/>
      <c r="I171" s="123"/>
      <c r="J171" s="123"/>
      <c r="K171" s="128"/>
      <c r="L171" s="123"/>
      <c r="M171" s="123"/>
      <c r="N171" s="123"/>
      <c r="O171" s="123"/>
      <c r="P171" s="123"/>
      <c r="Q171" s="123"/>
      <c r="R171" s="129"/>
      <c r="S171" s="125"/>
      <c r="T171" s="122"/>
      <c r="U171" s="123"/>
      <c r="V171" s="126"/>
      <c r="W171" s="123"/>
      <c r="X171" s="128"/>
      <c r="Y171" s="123"/>
      <c r="Z171" s="123"/>
      <c r="AA171" s="123"/>
      <c r="AB171" s="124"/>
      <c r="AC171" s="127"/>
      <c r="AD171" s="201"/>
      <c r="AE171" s="201"/>
      <c r="AF171" s="201"/>
      <c r="AG171" s="201"/>
      <c r="AH171" s="201"/>
      <c r="AI171" s="234"/>
      <c r="AJ171" s="123"/>
      <c r="AK171" s="123"/>
      <c r="AL171" s="123"/>
      <c r="AM171" s="123"/>
      <c r="AN171" s="129"/>
      <c r="AO171" s="124"/>
      <c r="AP171" s="122"/>
      <c r="AQ171" s="127"/>
      <c r="AR171" s="123"/>
      <c r="AS171" s="123"/>
      <c r="AT171" s="123"/>
      <c r="AU171" s="123"/>
      <c r="AV171" s="251"/>
      <c r="AW171" s="123"/>
      <c r="AX171" s="123"/>
      <c r="AY171" s="129"/>
      <c r="AZ171" s="122"/>
      <c r="BA171" s="129"/>
      <c r="BB171" s="130"/>
      <c r="BC171" s="131"/>
      <c r="BD171" s="130"/>
      <c r="BE171" s="132"/>
      <c r="BF171" s="132"/>
      <c r="BG171" s="123"/>
      <c r="BH171" s="124"/>
      <c r="BI171" s="122"/>
      <c r="BJ171" s="123"/>
      <c r="BK171" s="123"/>
      <c r="BL171" s="123"/>
      <c r="BM171" s="129"/>
      <c r="BN171" s="122"/>
      <c r="BO171" s="123"/>
      <c r="BP171" s="129"/>
      <c r="BQ171" s="122"/>
      <c r="BR171" s="123"/>
      <c r="BS171" s="129"/>
      <c r="BT171" s="135"/>
      <c r="BU171" s="280"/>
      <c r="BV171" s="246"/>
      <c r="BW171" s="246"/>
      <c r="BX171" s="133"/>
      <c r="BY171" s="133"/>
      <c r="BZ171" s="122"/>
      <c r="CA171" s="123"/>
      <c r="CB171" s="123"/>
      <c r="CC171" s="124"/>
      <c r="CD171" s="127"/>
      <c r="CE171" s="127"/>
      <c r="CF171" s="123"/>
      <c r="CG171" s="123"/>
      <c r="CH171" s="123"/>
      <c r="CI171" s="123"/>
      <c r="CJ171" s="134"/>
      <c r="CK171" s="122"/>
      <c r="CL171" s="127"/>
      <c r="CM171" s="123"/>
      <c r="CN171" s="129"/>
      <c r="CO171" s="129"/>
      <c r="CP171" s="129"/>
      <c r="CQ171" s="134"/>
      <c r="CR171" s="133"/>
      <c r="CS171" s="133"/>
      <c r="CT171" s="133"/>
      <c r="CU171" s="135"/>
      <c r="CV171" s="280"/>
      <c r="CW171" s="135"/>
      <c r="CX171" s="122"/>
      <c r="CY171" s="129"/>
      <c r="CZ171" s="214"/>
      <c r="DA171" s="129"/>
      <c r="DB171" s="122"/>
      <c r="DC171" s="129"/>
      <c r="DD171" s="122"/>
      <c r="DE171" s="129"/>
      <c r="DF171" s="133"/>
      <c r="DG171" s="122"/>
      <c r="DH171" s="129"/>
      <c r="DI171" s="133"/>
      <c r="DJ171" s="122"/>
      <c r="DK171" s="123"/>
      <c r="DL171" s="214"/>
      <c r="DM171" s="134"/>
      <c r="DN171" s="305"/>
      <c r="DO171" s="134"/>
      <c r="DP171" s="122"/>
      <c r="DQ171" s="129"/>
      <c r="DR171" s="122"/>
      <c r="DS171" s="129"/>
      <c r="DT171" s="122"/>
      <c r="DU171" s="129"/>
      <c r="DV171" s="122"/>
      <c r="DW171" s="124"/>
    </row>
    <row r="172" spans="1:127" outlineLevel="2">
      <c r="A172" s="133"/>
      <c r="B172" s="441">
        <v>0.53125</v>
      </c>
      <c r="C172" s="127"/>
      <c r="D172" s="123"/>
      <c r="E172" s="123"/>
      <c r="F172" s="123"/>
      <c r="G172" s="124"/>
      <c r="H172" s="122"/>
      <c r="I172" s="123"/>
      <c r="J172" s="123"/>
      <c r="K172" s="128"/>
      <c r="L172" s="123"/>
      <c r="M172" s="123"/>
      <c r="N172" s="123"/>
      <c r="O172" s="123"/>
      <c r="P172" s="123"/>
      <c r="Q172" s="123"/>
      <c r="R172" s="129"/>
      <c r="S172" s="125"/>
      <c r="T172" s="122"/>
      <c r="U172" s="123"/>
      <c r="V172" s="126"/>
      <c r="W172" s="123"/>
      <c r="X172" s="128"/>
      <c r="Y172" s="123"/>
      <c r="Z172" s="123"/>
      <c r="AA172" s="123"/>
      <c r="AB172" s="124"/>
      <c r="AC172" s="127"/>
      <c r="AD172" s="201"/>
      <c r="AE172" s="201"/>
      <c r="AF172" s="201"/>
      <c r="AG172" s="201"/>
      <c r="AH172" s="201"/>
      <c r="AI172" s="234"/>
      <c r="AJ172" s="123"/>
      <c r="AK172" s="123"/>
      <c r="AL172" s="123"/>
      <c r="AM172" s="123"/>
      <c r="AN172" s="129"/>
      <c r="AO172" s="124"/>
      <c r="AP172" s="122"/>
      <c r="AQ172" s="127"/>
      <c r="AR172" s="123"/>
      <c r="AS172" s="123"/>
      <c r="AT172" s="123"/>
      <c r="AU172" s="123"/>
      <c r="AV172" s="251"/>
      <c r="AW172" s="123"/>
      <c r="AX172" s="123"/>
      <c r="AY172" s="129"/>
      <c r="AZ172" s="122"/>
      <c r="BA172" s="129"/>
      <c r="BB172" s="130"/>
      <c r="BC172" s="131"/>
      <c r="BD172" s="130"/>
      <c r="BE172" s="132"/>
      <c r="BF172" s="132"/>
      <c r="BG172" s="123"/>
      <c r="BH172" s="124"/>
      <c r="BI172" s="122"/>
      <c r="BJ172" s="123"/>
      <c r="BK172" s="123"/>
      <c r="BL172" s="123"/>
      <c r="BM172" s="129"/>
      <c r="BN172" s="122"/>
      <c r="BO172" s="123"/>
      <c r="BP172" s="129"/>
      <c r="BQ172" s="122"/>
      <c r="BR172" s="123"/>
      <c r="BS172" s="129"/>
      <c r="BT172" s="135"/>
      <c r="BU172" s="280"/>
      <c r="BV172" s="246"/>
      <c r="BW172" s="246"/>
      <c r="BX172" s="133"/>
      <c r="BY172" s="133"/>
      <c r="BZ172" s="122"/>
      <c r="CA172" s="123"/>
      <c r="CB172" s="123"/>
      <c r="CC172" s="124"/>
      <c r="CD172" s="127"/>
      <c r="CE172" s="127"/>
      <c r="CF172" s="123"/>
      <c r="CG172" s="123"/>
      <c r="CH172" s="123"/>
      <c r="CI172" s="123"/>
      <c r="CJ172" s="134"/>
      <c r="CK172" s="122"/>
      <c r="CL172" s="127"/>
      <c r="CM172" s="123"/>
      <c r="CN172" s="129"/>
      <c r="CO172" s="129"/>
      <c r="CP172" s="129"/>
      <c r="CQ172" s="134"/>
      <c r="CR172" s="133"/>
      <c r="CS172" s="133"/>
      <c r="CT172" s="133"/>
      <c r="CU172" s="135"/>
      <c r="CV172" s="280"/>
      <c r="CW172" s="135"/>
      <c r="CX172" s="122"/>
      <c r="CY172" s="129"/>
      <c r="CZ172" s="214"/>
      <c r="DA172" s="129"/>
      <c r="DB172" s="122"/>
      <c r="DC172" s="129"/>
      <c r="DD172" s="122"/>
      <c r="DE172" s="129"/>
      <c r="DF172" s="133"/>
      <c r="DG172" s="122"/>
      <c r="DH172" s="129"/>
      <c r="DI172" s="133"/>
      <c r="DJ172" s="122"/>
      <c r="DK172" s="123"/>
      <c r="DL172" s="214"/>
      <c r="DM172" s="134"/>
      <c r="DN172" s="305"/>
      <c r="DO172" s="134"/>
      <c r="DP172" s="122"/>
      <c r="DQ172" s="129"/>
      <c r="DR172" s="122"/>
      <c r="DS172" s="129"/>
      <c r="DT172" s="122"/>
      <c r="DU172" s="129"/>
      <c r="DV172" s="122"/>
      <c r="DW172" s="124"/>
    </row>
    <row r="173" spans="1:127" outlineLevel="2">
      <c r="A173" s="133"/>
      <c r="B173" s="441">
        <v>0.54166666666666696</v>
      </c>
      <c r="C173" s="127"/>
      <c r="D173" s="123"/>
      <c r="E173" s="123"/>
      <c r="F173" s="123"/>
      <c r="G173" s="124"/>
      <c r="H173" s="122"/>
      <c r="I173" s="123"/>
      <c r="J173" s="123"/>
      <c r="K173" s="128"/>
      <c r="L173" s="123"/>
      <c r="M173" s="123"/>
      <c r="N173" s="123"/>
      <c r="O173" s="123"/>
      <c r="P173" s="123"/>
      <c r="Q173" s="123"/>
      <c r="R173" s="129"/>
      <c r="S173" s="125"/>
      <c r="T173" s="122"/>
      <c r="U173" s="123"/>
      <c r="V173" s="126"/>
      <c r="W173" s="123"/>
      <c r="X173" s="128"/>
      <c r="Y173" s="123"/>
      <c r="Z173" s="123"/>
      <c r="AA173" s="123"/>
      <c r="AB173" s="124"/>
      <c r="AC173" s="127"/>
      <c r="AD173" s="201"/>
      <c r="AE173" s="201"/>
      <c r="AF173" s="201"/>
      <c r="AG173" s="201"/>
      <c r="AH173" s="201"/>
      <c r="AI173" s="234"/>
      <c r="AJ173" s="123"/>
      <c r="AK173" s="123"/>
      <c r="AL173" s="123"/>
      <c r="AM173" s="123"/>
      <c r="AN173" s="129"/>
      <c r="AO173" s="124"/>
      <c r="AP173" s="122"/>
      <c r="AQ173" s="127"/>
      <c r="AR173" s="123"/>
      <c r="AS173" s="123"/>
      <c r="AT173" s="123"/>
      <c r="AU173" s="123"/>
      <c r="AV173" s="251"/>
      <c r="AW173" s="123"/>
      <c r="AX173" s="123"/>
      <c r="AY173" s="129"/>
      <c r="AZ173" s="122"/>
      <c r="BA173" s="129"/>
      <c r="BB173" s="130"/>
      <c r="BC173" s="131"/>
      <c r="BD173" s="130"/>
      <c r="BE173" s="132"/>
      <c r="BF173" s="132"/>
      <c r="BG173" s="123"/>
      <c r="BH173" s="124"/>
      <c r="BI173" s="122"/>
      <c r="BJ173" s="123"/>
      <c r="BK173" s="123"/>
      <c r="BL173" s="123"/>
      <c r="BM173" s="129"/>
      <c r="BN173" s="122"/>
      <c r="BO173" s="123"/>
      <c r="BP173" s="129"/>
      <c r="BQ173" s="122"/>
      <c r="BR173" s="123"/>
      <c r="BS173" s="129"/>
      <c r="BT173" s="135"/>
      <c r="BU173" s="280"/>
      <c r="BV173" s="246"/>
      <c r="BW173" s="246"/>
      <c r="BX173" s="133"/>
      <c r="BY173" s="133"/>
      <c r="BZ173" s="122"/>
      <c r="CA173" s="123"/>
      <c r="CB173" s="123"/>
      <c r="CC173" s="124"/>
      <c r="CD173" s="127"/>
      <c r="CE173" s="127"/>
      <c r="CF173" s="123"/>
      <c r="CG173" s="123"/>
      <c r="CH173" s="123"/>
      <c r="CI173" s="123"/>
      <c r="CJ173" s="134"/>
      <c r="CK173" s="122"/>
      <c r="CL173" s="127"/>
      <c r="CM173" s="123"/>
      <c r="CN173" s="129"/>
      <c r="CO173" s="129"/>
      <c r="CP173" s="129"/>
      <c r="CQ173" s="134"/>
      <c r="CR173" s="133"/>
      <c r="CS173" s="133"/>
      <c r="CT173" s="133"/>
      <c r="CU173" s="135"/>
      <c r="CV173" s="280"/>
      <c r="CW173" s="135"/>
      <c r="CX173" s="122"/>
      <c r="CY173" s="129"/>
      <c r="CZ173" s="214"/>
      <c r="DA173" s="129"/>
      <c r="DB173" s="122"/>
      <c r="DC173" s="129"/>
      <c r="DD173" s="122"/>
      <c r="DE173" s="129"/>
      <c r="DF173" s="133"/>
      <c r="DG173" s="122"/>
      <c r="DH173" s="129"/>
      <c r="DI173" s="133"/>
      <c r="DJ173" s="122"/>
      <c r="DK173" s="123"/>
      <c r="DL173" s="214"/>
      <c r="DM173" s="134"/>
      <c r="DN173" s="305"/>
      <c r="DO173" s="134"/>
      <c r="DP173" s="122"/>
      <c r="DQ173" s="129"/>
      <c r="DR173" s="122"/>
      <c r="DS173" s="129"/>
      <c r="DT173" s="122"/>
      <c r="DU173" s="129"/>
      <c r="DV173" s="122"/>
      <c r="DW173" s="124"/>
    </row>
    <row r="174" spans="1:127" outlineLevel="2">
      <c r="A174" s="133"/>
      <c r="B174" s="441">
        <v>0.55208333333333304</v>
      </c>
      <c r="C174" s="127"/>
      <c r="D174" s="123"/>
      <c r="E174" s="123"/>
      <c r="F174" s="123"/>
      <c r="G174" s="124"/>
      <c r="H174" s="122"/>
      <c r="I174" s="123"/>
      <c r="J174" s="123"/>
      <c r="K174" s="128"/>
      <c r="L174" s="123"/>
      <c r="M174" s="123"/>
      <c r="N174" s="123"/>
      <c r="O174" s="123"/>
      <c r="P174" s="123"/>
      <c r="Q174" s="123"/>
      <c r="R174" s="129"/>
      <c r="S174" s="125"/>
      <c r="T174" s="122"/>
      <c r="U174" s="123"/>
      <c r="V174" s="126"/>
      <c r="W174" s="123"/>
      <c r="X174" s="128"/>
      <c r="Y174" s="123"/>
      <c r="Z174" s="123"/>
      <c r="AA174" s="123"/>
      <c r="AB174" s="124"/>
      <c r="AC174" s="127"/>
      <c r="AD174" s="201"/>
      <c r="AE174" s="201"/>
      <c r="AF174" s="201"/>
      <c r="AG174" s="201"/>
      <c r="AH174" s="201"/>
      <c r="AI174" s="234"/>
      <c r="AJ174" s="123"/>
      <c r="AK174" s="123"/>
      <c r="AL174" s="123"/>
      <c r="AM174" s="123"/>
      <c r="AN174" s="129"/>
      <c r="AO174" s="124"/>
      <c r="AP174" s="122"/>
      <c r="AQ174" s="127"/>
      <c r="AR174" s="123"/>
      <c r="AS174" s="123"/>
      <c r="AT174" s="123"/>
      <c r="AU174" s="123"/>
      <c r="AV174" s="251"/>
      <c r="AW174" s="123"/>
      <c r="AX174" s="123"/>
      <c r="AY174" s="129"/>
      <c r="AZ174" s="122"/>
      <c r="BA174" s="129"/>
      <c r="BB174" s="130"/>
      <c r="BC174" s="131"/>
      <c r="BD174" s="130"/>
      <c r="BE174" s="132"/>
      <c r="BF174" s="132"/>
      <c r="BG174" s="123"/>
      <c r="BH174" s="124"/>
      <c r="BI174" s="122"/>
      <c r="BJ174" s="123"/>
      <c r="BK174" s="123"/>
      <c r="BL174" s="123"/>
      <c r="BM174" s="129"/>
      <c r="BN174" s="122"/>
      <c r="BO174" s="123"/>
      <c r="BP174" s="129"/>
      <c r="BQ174" s="122"/>
      <c r="BR174" s="123"/>
      <c r="BS174" s="129"/>
      <c r="BT174" s="135"/>
      <c r="BU174" s="280"/>
      <c r="BV174" s="246"/>
      <c r="BW174" s="246"/>
      <c r="BX174" s="133"/>
      <c r="BY174" s="133"/>
      <c r="BZ174" s="122"/>
      <c r="CA174" s="123"/>
      <c r="CB174" s="123"/>
      <c r="CC174" s="124"/>
      <c r="CD174" s="127"/>
      <c r="CE174" s="127"/>
      <c r="CF174" s="123"/>
      <c r="CG174" s="123"/>
      <c r="CH174" s="123"/>
      <c r="CI174" s="123"/>
      <c r="CJ174" s="134"/>
      <c r="CK174" s="122"/>
      <c r="CL174" s="127"/>
      <c r="CM174" s="123"/>
      <c r="CN174" s="129"/>
      <c r="CO174" s="129"/>
      <c r="CP174" s="129"/>
      <c r="CQ174" s="134"/>
      <c r="CR174" s="133"/>
      <c r="CS174" s="133"/>
      <c r="CT174" s="133"/>
      <c r="CU174" s="135"/>
      <c r="CV174" s="280"/>
      <c r="CW174" s="135"/>
      <c r="CX174" s="122"/>
      <c r="CY174" s="129"/>
      <c r="CZ174" s="214"/>
      <c r="DA174" s="129"/>
      <c r="DB174" s="122"/>
      <c r="DC174" s="129"/>
      <c r="DD174" s="122"/>
      <c r="DE174" s="129"/>
      <c r="DF174" s="133"/>
      <c r="DG174" s="122"/>
      <c r="DH174" s="129"/>
      <c r="DI174" s="133"/>
      <c r="DJ174" s="122"/>
      <c r="DK174" s="123"/>
      <c r="DL174" s="214"/>
      <c r="DM174" s="134"/>
      <c r="DN174" s="305"/>
      <c r="DO174" s="134"/>
      <c r="DP174" s="122"/>
      <c r="DQ174" s="129"/>
      <c r="DR174" s="122"/>
      <c r="DS174" s="129"/>
      <c r="DT174" s="122"/>
      <c r="DU174" s="129"/>
      <c r="DV174" s="122"/>
      <c r="DW174" s="124"/>
    </row>
    <row r="175" spans="1:127" outlineLevel="2">
      <c r="A175" s="133"/>
      <c r="B175" s="441">
        <v>0.5625</v>
      </c>
      <c r="C175" s="127"/>
      <c r="D175" s="123"/>
      <c r="E175" s="123"/>
      <c r="F175" s="123"/>
      <c r="G175" s="124"/>
      <c r="H175" s="122"/>
      <c r="I175" s="123"/>
      <c r="J175" s="123"/>
      <c r="K175" s="128"/>
      <c r="L175" s="123"/>
      <c r="M175" s="123"/>
      <c r="N175" s="123"/>
      <c r="O175" s="123"/>
      <c r="P175" s="123"/>
      <c r="Q175" s="123"/>
      <c r="R175" s="129"/>
      <c r="S175" s="125"/>
      <c r="T175" s="122"/>
      <c r="U175" s="123"/>
      <c r="V175" s="126"/>
      <c r="W175" s="123"/>
      <c r="X175" s="128"/>
      <c r="Y175" s="123"/>
      <c r="Z175" s="123"/>
      <c r="AA175" s="123"/>
      <c r="AB175" s="124"/>
      <c r="AC175" s="127"/>
      <c r="AD175" s="201"/>
      <c r="AE175" s="201"/>
      <c r="AF175" s="201"/>
      <c r="AG175" s="201"/>
      <c r="AH175" s="201"/>
      <c r="AI175" s="234"/>
      <c r="AJ175" s="123"/>
      <c r="AK175" s="123"/>
      <c r="AL175" s="123"/>
      <c r="AM175" s="123"/>
      <c r="AN175" s="129"/>
      <c r="AO175" s="124"/>
      <c r="AP175" s="122"/>
      <c r="AQ175" s="127"/>
      <c r="AR175" s="123"/>
      <c r="AS175" s="123"/>
      <c r="AT175" s="123"/>
      <c r="AU175" s="123"/>
      <c r="AV175" s="251"/>
      <c r="AW175" s="123"/>
      <c r="AX175" s="123"/>
      <c r="AY175" s="129"/>
      <c r="AZ175" s="122"/>
      <c r="BA175" s="129"/>
      <c r="BB175" s="130"/>
      <c r="BC175" s="131"/>
      <c r="BD175" s="130"/>
      <c r="BE175" s="132"/>
      <c r="BF175" s="132"/>
      <c r="BG175" s="123"/>
      <c r="BH175" s="124"/>
      <c r="BI175" s="122"/>
      <c r="BJ175" s="123"/>
      <c r="BK175" s="123"/>
      <c r="BL175" s="123"/>
      <c r="BM175" s="129"/>
      <c r="BN175" s="122"/>
      <c r="BO175" s="123"/>
      <c r="BP175" s="129"/>
      <c r="BQ175" s="122"/>
      <c r="BR175" s="123"/>
      <c r="BS175" s="129"/>
      <c r="BT175" s="135"/>
      <c r="BU175" s="280"/>
      <c r="BV175" s="246"/>
      <c r="BW175" s="246"/>
      <c r="BX175" s="133"/>
      <c r="BY175" s="133"/>
      <c r="BZ175" s="122"/>
      <c r="CA175" s="123"/>
      <c r="CB175" s="123"/>
      <c r="CC175" s="124"/>
      <c r="CD175" s="127"/>
      <c r="CE175" s="127"/>
      <c r="CF175" s="123"/>
      <c r="CG175" s="123"/>
      <c r="CH175" s="123"/>
      <c r="CI175" s="123"/>
      <c r="CJ175" s="134"/>
      <c r="CK175" s="122"/>
      <c r="CL175" s="127"/>
      <c r="CM175" s="123"/>
      <c r="CN175" s="129"/>
      <c r="CO175" s="129"/>
      <c r="CP175" s="129"/>
      <c r="CQ175" s="134"/>
      <c r="CR175" s="133"/>
      <c r="CS175" s="133"/>
      <c r="CT175" s="133"/>
      <c r="CU175" s="135"/>
      <c r="CV175" s="280"/>
      <c r="CW175" s="135"/>
      <c r="CX175" s="122"/>
      <c r="CY175" s="129"/>
      <c r="CZ175" s="214"/>
      <c r="DA175" s="129"/>
      <c r="DB175" s="122"/>
      <c r="DC175" s="129"/>
      <c r="DD175" s="122"/>
      <c r="DE175" s="129"/>
      <c r="DF175" s="133"/>
      <c r="DG175" s="122"/>
      <c r="DH175" s="129"/>
      <c r="DI175" s="133"/>
      <c r="DJ175" s="122"/>
      <c r="DK175" s="123"/>
      <c r="DL175" s="214"/>
      <c r="DM175" s="134"/>
      <c r="DN175" s="305"/>
      <c r="DO175" s="134"/>
      <c r="DP175" s="122"/>
      <c r="DQ175" s="129"/>
      <c r="DR175" s="122"/>
      <c r="DS175" s="129"/>
      <c r="DT175" s="122"/>
      <c r="DU175" s="129"/>
      <c r="DV175" s="122"/>
      <c r="DW175" s="124"/>
    </row>
    <row r="176" spans="1:127" outlineLevel="2">
      <c r="A176" s="133"/>
      <c r="B176" s="441">
        <v>0.57291666666666696</v>
      </c>
      <c r="C176" s="127"/>
      <c r="D176" s="123"/>
      <c r="E176" s="123"/>
      <c r="F176" s="123"/>
      <c r="G176" s="124"/>
      <c r="H176" s="122"/>
      <c r="I176" s="123"/>
      <c r="J176" s="123"/>
      <c r="K176" s="128"/>
      <c r="L176" s="123"/>
      <c r="M176" s="123"/>
      <c r="N176" s="123"/>
      <c r="O176" s="123"/>
      <c r="P176" s="123"/>
      <c r="Q176" s="123"/>
      <c r="R176" s="129"/>
      <c r="S176" s="125"/>
      <c r="T176" s="122"/>
      <c r="U176" s="123"/>
      <c r="V176" s="126"/>
      <c r="W176" s="123"/>
      <c r="X176" s="128"/>
      <c r="Y176" s="123"/>
      <c r="Z176" s="123"/>
      <c r="AA176" s="123"/>
      <c r="AB176" s="124"/>
      <c r="AC176" s="127"/>
      <c r="AD176" s="201"/>
      <c r="AE176" s="201"/>
      <c r="AF176" s="201"/>
      <c r="AG176" s="201"/>
      <c r="AH176" s="201"/>
      <c r="AI176" s="234"/>
      <c r="AJ176" s="123"/>
      <c r="AK176" s="123"/>
      <c r="AL176" s="123"/>
      <c r="AM176" s="123"/>
      <c r="AN176" s="129"/>
      <c r="AO176" s="124"/>
      <c r="AP176" s="122"/>
      <c r="AQ176" s="127"/>
      <c r="AR176" s="123"/>
      <c r="AS176" s="123"/>
      <c r="AT176" s="123"/>
      <c r="AU176" s="123"/>
      <c r="AV176" s="251"/>
      <c r="AW176" s="123"/>
      <c r="AX176" s="123"/>
      <c r="AY176" s="129"/>
      <c r="AZ176" s="122"/>
      <c r="BA176" s="129"/>
      <c r="BB176" s="130"/>
      <c r="BC176" s="131"/>
      <c r="BD176" s="130"/>
      <c r="BE176" s="132"/>
      <c r="BF176" s="132"/>
      <c r="BG176" s="123"/>
      <c r="BH176" s="124"/>
      <c r="BI176" s="122"/>
      <c r="BJ176" s="123"/>
      <c r="BK176" s="123"/>
      <c r="BL176" s="123"/>
      <c r="BM176" s="129"/>
      <c r="BN176" s="122"/>
      <c r="BO176" s="123"/>
      <c r="BP176" s="129"/>
      <c r="BQ176" s="122"/>
      <c r="BR176" s="123"/>
      <c r="BS176" s="129"/>
      <c r="BT176" s="135"/>
      <c r="BU176" s="280"/>
      <c r="BV176" s="246"/>
      <c r="BW176" s="246"/>
      <c r="BX176" s="133"/>
      <c r="BY176" s="133"/>
      <c r="BZ176" s="122"/>
      <c r="CA176" s="123"/>
      <c r="CB176" s="123"/>
      <c r="CC176" s="124"/>
      <c r="CD176" s="127"/>
      <c r="CE176" s="127"/>
      <c r="CF176" s="123"/>
      <c r="CG176" s="123"/>
      <c r="CH176" s="123"/>
      <c r="CI176" s="123"/>
      <c r="CJ176" s="134"/>
      <c r="CK176" s="122"/>
      <c r="CL176" s="127"/>
      <c r="CM176" s="123"/>
      <c r="CN176" s="129"/>
      <c r="CO176" s="129"/>
      <c r="CP176" s="129"/>
      <c r="CQ176" s="134"/>
      <c r="CR176" s="133"/>
      <c r="CS176" s="133"/>
      <c r="CT176" s="133"/>
      <c r="CU176" s="135"/>
      <c r="CV176" s="280"/>
      <c r="CW176" s="135"/>
      <c r="CX176" s="122"/>
      <c r="CY176" s="129"/>
      <c r="CZ176" s="214"/>
      <c r="DA176" s="129"/>
      <c r="DB176" s="122"/>
      <c r="DC176" s="129"/>
      <c r="DD176" s="122"/>
      <c r="DE176" s="129"/>
      <c r="DF176" s="133"/>
      <c r="DG176" s="122"/>
      <c r="DH176" s="129"/>
      <c r="DI176" s="133"/>
      <c r="DJ176" s="122"/>
      <c r="DK176" s="123"/>
      <c r="DL176" s="214"/>
      <c r="DM176" s="134"/>
      <c r="DN176" s="305"/>
      <c r="DO176" s="134"/>
      <c r="DP176" s="122"/>
      <c r="DQ176" s="129"/>
      <c r="DR176" s="122"/>
      <c r="DS176" s="129"/>
      <c r="DT176" s="122"/>
      <c r="DU176" s="129"/>
      <c r="DV176" s="122"/>
      <c r="DW176" s="124"/>
    </row>
    <row r="177" spans="1:127" outlineLevel="2">
      <c r="A177" s="133"/>
      <c r="B177" s="441">
        <v>0.58333333333333304</v>
      </c>
      <c r="C177" s="127"/>
      <c r="D177" s="123"/>
      <c r="E177" s="123"/>
      <c r="F177" s="123"/>
      <c r="G177" s="124"/>
      <c r="H177" s="122"/>
      <c r="I177" s="123"/>
      <c r="J177" s="123"/>
      <c r="K177" s="128"/>
      <c r="L177" s="123"/>
      <c r="M177" s="123"/>
      <c r="N177" s="123"/>
      <c r="O177" s="123"/>
      <c r="P177" s="123"/>
      <c r="Q177" s="123"/>
      <c r="R177" s="129"/>
      <c r="S177" s="125"/>
      <c r="T177" s="122"/>
      <c r="U177" s="123"/>
      <c r="V177" s="126"/>
      <c r="W177" s="123"/>
      <c r="X177" s="128"/>
      <c r="Y177" s="123"/>
      <c r="Z177" s="123"/>
      <c r="AA177" s="123"/>
      <c r="AB177" s="124"/>
      <c r="AC177" s="127"/>
      <c r="AD177" s="201"/>
      <c r="AE177" s="201"/>
      <c r="AF177" s="201"/>
      <c r="AG177" s="201"/>
      <c r="AH177" s="201"/>
      <c r="AI177" s="234"/>
      <c r="AJ177" s="123"/>
      <c r="AK177" s="123"/>
      <c r="AL177" s="123"/>
      <c r="AM177" s="123"/>
      <c r="AN177" s="129"/>
      <c r="AO177" s="124"/>
      <c r="AP177" s="122"/>
      <c r="AQ177" s="127"/>
      <c r="AR177" s="123"/>
      <c r="AS177" s="123"/>
      <c r="AT177" s="123"/>
      <c r="AU177" s="123"/>
      <c r="AV177" s="251"/>
      <c r="AW177" s="123"/>
      <c r="AX177" s="123"/>
      <c r="AY177" s="129"/>
      <c r="AZ177" s="122"/>
      <c r="BA177" s="129"/>
      <c r="BB177" s="130"/>
      <c r="BC177" s="131"/>
      <c r="BD177" s="130"/>
      <c r="BE177" s="132"/>
      <c r="BF177" s="132"/>
      <c r="BG177" s="123"/>
      <c r="BH177" s="124"/>
      <c r="BI177" s="122"/>
      <c r="BJ177" s="123"/>
      <c r="BK177" s="123"/>
      <c r="BL177" s="123"/>
      <c r="BM177" s="129"/>
      <c r="BN177" s="122"/>
      <c r="BO177" s="123"/>
      <c r="BP177" s="129"/>
      <c r="BQ177" s="122"/>
      <c r="BR177" s="123"/>
      <c r="BS177" s="129"/>
      <c r="BT177" s="135"/>
      <c r="BU177" s="280"/>
      <c r="BV177" s="246"/>
      <c r="BW177" s="246"/>
      <c r="BX177" s="133"/>
      <c r="BY177" s="133"/>
      <c r="BZ177" s="122"/>
      <c r="CA177" s="123"/>
      <c r="CB177" s="123"/>
      <c r="CC177" s="124"/>
      <c r="CD177" s="127"/>
      <c r="CE177" s="127"/>
      <c r="CF177" s="123"/>
      <c r="CG177" s="123"/>
      <c r="CH177" s="123"/>
      <c r="CI177" s="123"/>
      <c r="CJ177" s="134"/>
      <c r="CK177" s="122"/>
      <c r="CL177" s="127"/>
      <c r="CM177" s="123"/>
      <c r="CN177" s="129"/>
      <c r="CO177" s="129"/>
      <c r="CP177" s="129"/>
      <c r="CQ177" s="134"/>
      <c r="CR177" s="133"/>
      <c r="CS177" s="133"/>
      <c r="CT177" s="133"/>
      <c r="CU177" s="135"/>
      <c r="CV177" s="280"/>
      <c r="CW177" s="135"/>
      <c r="CX177" s="122"/>
      <c r="CY177" s="129"/>
      <c r="CZ177" s="214"/>
      <c r="DA177" s="129"/>
      <c r="DB177" s="122"/>
      <c r="DC177" s="129"/>
      <c r="DD177" s="122"/>
      <c r="DE177" s="129"/>
      <c r="DF177" s="133"/>
      <c r="DG177" s="122"/>
      <c r="DH177" s="129"/>
      <c r="DI177" s="133"/>
      <c r="DJ177" s="122"/>
      <c r="DK177" s="123"/>
      <c r="DL177" s="214"/>
      <c r="DM177" s="134"/>
      <c r="DN177" s="305"/>
      <c r="DO177" s="134"/>
      <c r="DP177" s="122"/>
      <c r="DQ177" s="129"/>
      <c r="DR177" s="122"/>
      <c r="DS177" s="129"/>
      <c r="DT177" s="122"/>
      <c r="DU177" s="129"/>
      <c r="DV177" s="122"/>
      <c r="DW177" s="124"/>
    </row>
    <row r="178" spans="1:127" outlineLevel="2">
      <c r="A178" s="133"/>
      <c r="B178" s="441">
        <v>0.59375</v>
      </c>
      <c r="C178" s="127"/>
      <c r="D178" s="123"/>
      <c r="E178" s="123"/>
      <c r="F178" s="123"/>
      <c r="G178" s="124"/>
      <c r="H178" s="122"/>
      <c r="I178" s="123"/>
      <c r="J178" s="123"/>
      <c r="K178" s="128"/>
      <c r="L178" s="123"/>
      <c r="M178" s="123"/>
      <c r="N178" s="123"/>
      <c r="O178" s="123"/>
      <c r="P178" s="123"/>
      <c r="Q178" s="123"/>
      <c r="R178" s="129"/>
      <c r="S178" s="125"/>
      <c r="T178" s="122"/>
      <c r="U178" s="123"/>
      <c r="V178" s="126"/>
      <c r="W178" s="123"/>
      <c r="X178" s="128"/>
      <c r="Y178" s="123"/>
      <c r="Z178" s="123"/>
      <c r="AA178" s="123"/>
      <c r="AB178" s="124"/>
      <c r="AC178" s="127"/>
      <c r="AD178" s="201"/>
      <c r="AE178" s="201"/>
      <c r="AF178" s="201"/>
      <c r="AG178" s="201"/>
      <c r="AH178" s="201"/>
      <c r="AI178" s="234"/>
      <c r="AJ178" s="123"/>
      <c r="AK178" s="123"/>
      <c r="AL178" s="123"/>
      <c r="AM178" s="123"/>
      <c r="AN178" s="129"/>
      <c r="AO178" s="124"/>
      <c r="AP178" s="122"/>
      <c r="AQ178" s="127"/>
      <c r="AR178" s="123"/>
      <c r="AS178" s="123"/>
      <c r="AT178" s="123"/>
      <c r="AU178" s="123"/>
      <c r="AV178" s="251"/>
      <c r="AW178" s="123"/>
      <c r="AX178" s="123"/>
      <c r="AY178" s="129"/>
      <c r="AZ178" s="122"/>
      <c r="BA178" s="129"/>
      <c r="BB178" s="130"/>
      <c r="BC178" s="131"/>
      <c r="BD178" s="130"/>
      <c r="BE178" s="132"/>
      <c r="BF178" s="132"/>
      <c r="BG178" s="123"/>
      <c r="BH178" s="124"/>
      <c r="BI178" s="122"/>
      <c r="BJ178" s="123"/>
      <c r="BK178" s="123"/>
      <c r="BL178" s="123"/>
      <c r="BM178" s="129"/>
      <c r="BN178" s="122"/>
      <c r="BO178" s="123"/>
      <c r="BP178" s="129"/>
      <c r="BQ178" s="122"/>
      <c r="BR178" s="123"/>
      <c r="BS178" s="129"/>
      <c r="BT178" s="135"/>
      <c r="BU178" s="280"/>
      <c r="BV178" s="246"/>
      <c r="BW178" s="246"/>
      <c r="BX178" s="133"/>
      <c r="BY178" s="133"/>
      <c r="BZ178" s="122"/>
      <c r="CA178" s="123"/>
      <c r="CB178" s="123"/>
      <c r="CC178" s="124"/>
      <c r="CD178" s="127"/>
      <c r="CE178" s="127"/>
      <c r="CF178" s="123"/>
      <c r="CG178" s="123"/>
      <c r="CH178" s="123"/>
      <c r="CI178" s="123"/>
      <c r="CJ178" s="134"/>
      <c r="CK178" s="122"/>
      <c r="CL178" s="127"/>
      <c r="CM178" s="123"/>
      <c r="CN178" s="129"/>
      <c r="CO178" s="129"/>
      <c r="CP178" s="129"/>
      <c r="CQ178" s="134"/>
      <c r="CR178" s="133"/>
      <c r="CS178" s="133"/>
      <c r="CT178" s="133"/>
      <c r="CU178" s="135"/>
      <c r="CV178" s="280"/>
      <c r="CW178" s="135"/>
      <c r="CX178" s="122"/>
      <c r="CY178" s="129"/>
      <c r="CZ178" s="214"/>
      <c r="DA178" s="129"/>
      <c r="DB178" s="122"/>
      <c r="DC178" s="129"/>
      <c r="DD178" s="122"/>
      <c r="DE178" s="129"/>
      <c r="DF178" s="133"/>
      <c r="DG178" s="122"/>
      <c r="DH178" s="129"/>
      <c r="DI178" s="133"/>
      <c r="DJ178" s="122"/>
      <c r="DK178" s="123"/>
      <c r="DL178" s="214"/>
      <c r="DM178" s="134"/>
      <c r="DN178" s="305"/>
      <c r="DO178" s="134"/>
      <c r="DP178" s="122"/>
      <c r="DQ178" s="129"/>
      <c r="DR178" s="122"/>
      <c r="DS178" s="129"/>
      <c r="DT178" s="122"/>
      <c r="DU178" s="129"/>
      <c r="DV178" s="122"/>
      <c r="DW178" s="124"/>
    </row>
    <row r="179" spans="1:127" outlineLevel="2">
      <c r="A179" s="133"/>
      <c r="B179" s="441">
        <v>0.60416666666666696</v>
      </c>
      <c r="C179" s="127"/>
      <c r="D179" s="123"/>
      <c r="E179" s="123"/>
      <c r="F179" s="123"/>
      <c r="G179" s="124"/>
      <c r="H179" s="122"/>
      <c r="I179" s="123"/>
      <c r="J179" s="123"/>
      <c r="K179" s="128"/>
      <c r="L179" s="123"/>
      <c r="M179" s="123"/>
      <c r="N179" s="123"/>
      <c r="O179" s="123"/>
      <c r="P179" s="123"/>
      <c r="Q179" s="123"/>
      <c r="R179" s="129"/>
      <c r="S179" s="125"/>
      <c r="T179" s="122"/>
      <c r="U179" s="123"/>
      <c r="V179" s="126"/>
      <c r="W179" s="123"/>
      <c r="X179" s="128"/>
      <c r="Y179" s="123"/>
      <c r="Z179" s="123"/>
      <c r="AA179" s="123"/>
      <c r="AB179" s="124"/>
      <c r="AC179" s="127"/>
      <c r="AD179" s="201"/>
      <c r="AE179" s="201"/>
      <c r="AF179" s="201"/>
      <c r="AG179" s="201"/>
      <c r="AH179" s="201"/>
      <c r="AI179" s="234"/>
      <c r="AJ179" s="123"/>
      <c r="AK179" s="123"/>
      <c r="AL179" s="123"/>
      <c r="AM179" s="123"/>
      <c r="AN179" s="129"/>
      <c r="AO179" s="124"/>
      <c r="AP179" s="122"/>
      <c r="AQ179" s="127"/>
      <c r="AR179" s="123"/>
      <c r="AS179" s="123"/>
      <c r="AT179" s="123"/>
      <c r="AU179" s="123"/>
      <c r="AV179" s="251"/>
      <c r="AW179" s="123"/>
      <c r="AX179" s="123"/>
      <c r="AY179" s="129"/>
      <c r="AZ179" s="122"/>
      <c r="BA179" s="129"/>
      <c r="BB179" s="130"/>
      <c r="BC179" s="131"/>
      <c r="BD179" s="130"/>
      <c r="BE179" s="132"/>
      <c r="BF179" s="132"/>
      <c r="BG179" s="123"/>
      <c r="BH179" s="124"/>
      <c r="BI179" s="122"/>
      <c r="BJ179" s="123"/>
      <c r="BK179" s="123"/>
      <c r="BL179" s="123"/>
      <c r="BM179" s="129"/>
      <c r="BN179" s="122"/>
      <c r="BO179" s="123"/>
      <c r="BP179" s="129"/>
      <c r="BQ179" s="122"/>
      <c r="BR179" s="123"/>
      <c r="BS179" s="129"/>
      <c r="BT179" s="135"/>
      <c r="BU179" s="280"/>
      <c r="BV179" s="246"/>
      <c r="BW179" s="246"/>
      <c r="BX179" s="133"/>
      <c r="BY179" s="133"/>
      <c r="BZ179" s="122"/>
      <c r="CA179" s="123"/>
      <c r="CB179" s="123"/>
      <c r="CC179" s="124"/>
      <c r="CD179" s="127"/>
      <c r="CE179" s="127"/>
      <c r="CF179" s="123"/>
      <c r="CG179" s="123"/>
      <c r="CH179" s="123"/>
      <c r="CI179" s="123"/>
      <c r="CJ179" s="134"/>
      <c r="CK179" s="122"/>
      <c r="CL179" s="127"/>
      <c r="CM179" s="123"/>
      <c r="CN179" s="129"/>
      <c r="CO179" s="129"/>
      <c r="CP179" s="129"/>
      <c r="CQ179" s="134"/>
      <c r="CR179" s="133"/>
      <c r="CS179" s="133"/>
      <c r="CT179" s="133"/>
      <c r="CU179" s="135"/>
      <c r="CV179" s="280"/>
      <c r="CW179" s="135"/>
      <c r="CX179" s="122"/>
      <c r="CY179" s="129"/>
      <c r="CZ179" s="214"/>
      <c r="DA179" s="129"/>
      <c r="DB179" s="122"/>
      <c r="DC179" s="129"/>
      <c r="DD179" s="122"/>
      <c r="DE179" s="129"/>
      <c r="DF179" s="133"/>
      <c r="DG179" s="122"/>
      <c r="DH179" s="129"/>
      <c r="DI179" s="133"/>
      <c r="DJ179" s="122"/>
      <c r="DK179" s="123"/>
      <c r="DL179" s="214"/>
      <c r="DM179" s="134"/>
      <c r="DN179" s="305"/>
      <c r="DO179" s="134"/>
      <c r="DP179" s="122"/>
      <c r="DQ179" s="129"/>
      <c r="DR179" s="122"/>
      <c r="DS179" s="129"/>
      <c r="DT179" s="122"/>
      <c r="DU179" s="129"/>
      <c r="DV179" s="122"/>
      <c r="DW179" s="124"/>
    </row>
    <row r="180" spans="1:127" outlineLevel="2">
      <c r="A180" s="133"/>
      <c r="B180" s="441">
        <v>0.61458333333333304</v>
      </c>
      <c r="C180" s="127"/>
      <c r="D180" s="123"/>
      <c r="E180" s="123"/>
      <c r="F180" s="123"/>
      <c r="G180" s="124"/>
      <c r="H180" s="122"/>
      <c r="I180" s="123"/>
      <c r="J180" s="123"/>
      <c r="K180" s="128"/>
      <c r="L180" s="123"/>
      <c r="M180" s="123"/>
      <c r="N180" s="123"/>
      <c r="O180" s="123"/>
      <c r="P180" s="123"/>
      <c r="Q180" s="123"/>
      <c r="R180" s="129"/>
      <c r="S180" s="125"/>
      <c r="T180" s="122"/>
      <c r="U180" s="123"/>
      <c r="V180" s="126"/>
      <c r="W180" s="123"/>
      <c r="X180" s="128"/>
      <c r="Y180" s="123"/>
      <c r="Z180" s="123"/>
      <c r="AA180" s="123"/>
      <c r="AB180" s="124"/>
      <c r="AC180" s="127"/>
      <c r="AD180" s="201"/>
      <c r="AE180" s="201"/>
      <c r="AF180" s="201"/>
      <c r="AG180" s="201"/>
      <c r="AH180" s="201"/>
      <c r="AI180" s="234"/>
      <c r="AJ180" s="123"/>
      <c r="AK180" s="123"/>
      <c r="AL180" s="123"/>
      <c r="AM180" s="123"/>
      <c r="AN180" s="129"/>
      <c r="AO180" s="124"/>
      <c r="AP180" s="122"/>
      <c r="AQ180" s="127"/>
      <c r="AR180" s="123"/>
      <c r="AS180" s="123"/>
      <c r="AT180" s="123"/>
      <c r="AU180" s="123"/>
      <c r="AV180" s="251"/>
      <c r="AW180" s="123"/>
      <c r="AX180" s="123"/>
      <c r="AY180" s="129"/>
      <c r="AZ180" s="122"/>
      <c r="BA180" s="129"/>
      <c r="BB180" s="130"/>
      <c r="BC180" s="131"/>
      <c r="BD180" s="130"/>
      <c r="BE180" s="132"/>
      <c r="BF180" s="132"/>
      <c r="BG180" s="123"/>
      <c r="BH180" s="124"/>
      <c r="BI180" s="122"/>
      <c r="BJ180" s="123"/>
      <c r="BK180" s="123"/>
      <c r="BL180" s="123"/>
      <c r="BM180" s="129"/>
      <c r="BN180" s="122"/>
      <c r="BO180" s="123"/>
      <c r="BP180" s="129"/>
      <c r="BQ180" s="122"/>
      <c r="BR180" s="123"/>
      <c r="BS180" s="129"/>
      <c r="BT180" s="135"/>
      <c r="BU180" s="280"/>
      <c r="BV180" s="246"/>
      <c r="BW180" s="246"/>
      <c r="BX180" s="133"/>
      <c r="BY180" s="133"/>
      <c r="BZ180" s="122"/>
      <c r="CA180" s="123"/>
      <c r="CB180" s="123"/>
      <c r="CC180" s="124"/>
      <c r="CD180" s="127"/>
      <c r="CE180" s="127"/>
      <c r="CF180" s="123"/>
      <c r="CG180" s="123"/>
      <c r="CH180" s="123"/>
      <c r="CI180" s="123"/>
      <c r="CJ180" s="134"/>
      <c r="CK180" s="122"/>
      <c r="CL180" s="127"/>
      <c r="CM180" s="123"/>
      <c r="CN180" s="129"/>
      <c r="CO180" s="129"/>
      <c r="CP180" s="129"/>
      <c r="CQ180" s="134"/>
      <c r="CR180" s="133"/>
      <c r="CS180" s="133"/>
      <c r="CT180" s="133"/>
      <c r="CU180" s="135"/>
      <c r="CV180" s="280"/>
      <c r="CW180" s="135"/>
      <c r="CX180" s="122"/>
      <c r="CY180" s="129"/>
      <c r="CZ180" s="214"/>
      <c r="DA180" s="129"/>
      <c r="DB180" s="122"/>
      <c r="DC180" s="129"/>
      <c r="DD180" s="122"/>
      <c r="DE180" s="129"/>
      <c r="DF180" s="133"/>
      <c r="DG180" s="122"/>
      <c r="DH180" s="129"/>
      <c r="DI180" s="133"/>
      <c r="DJ180" s="122"/>
      <c r="DK180" s="123"/>
      <c r="DL180" s="214"/>
      <c r="DM180" s="134"/>
      <c r="DN180" s="305"/>
      <c r="DO180" s="134"/>
      <c r="DP180" s="122"/>
      <c r="DQ180" s="129"/>
      <c r="DR180" s="122"/>
      <c r="DS180" s="129"/>
      <c r="DT180" s="122"/>
      <c r="DU180" s="129"/>
      <c r="DV180" s="122"/>
      <c r="DW180" s="124"/>
    </row>
    <row r="181" spans="1:127" outlineLevel="2">
      <c r="A181" s="133"/>
      <c r="B181" s="441">
        <v>0.625</v>
      </c>
      <c r="C181" s="127"/>
      <c r="D181" s="123"/>
      <c r="E181" s="123"/>
      <c r="F181" s="123"/>
      <c r="G181" s="124"/>
      <c r="H181" s="122"/>
      <c r="I181" s="123"/>
      <c r="J181" s="123"/>
      <c r="K181" s="128"/>
      <c r="L181" s="123"/>
      <c r="M181" s="123"/>
      <c r="N181" s="123"/>
      <c r="O181" s="123"/>
      <c r="P181" s="123"/>
      <c r="Q181" s="123"/>
      <c r="R181" s="129"/>
      <c r="S181" s="125"/>
      <c r="T181" s="122"/>
      <c r="U181" s="123"/>
      <c r="V181" s="126"/>
      <c r="W181" s="123"/>
      <c r="X181" s="128"/>
      <c r="Y181" s="123"/>
      <c r="Z181" s="123"/>
      <c r="AA181" s="123"/>
      <c r="AB181" s="124"/>
      <c r="AC181" s="127"/>
      <c r="AD181" s="201"/>
      <c r="AE181" s="201"/>
      <c r="AF181" s="201"/>
      <c r="AG181" s="201"/>
      <c r="AH181" s="201"/>
      <c r="AI181" s="234"/>
      <c r="AJ181" s="123"/>
      <c r="AK181" s="123"/>
      <c r="AL181" s="123"/>
      <c r="AM181" s="123"/>
      <c r="AN181" s="129"/>
      <c r="AO181" s="124"/>
      <c r="AP181" s="122"/>
      <c r="AQ181" s="127"/>
      <c r="AR181" s="123"/>
      <c r="AS181" s="123"/>
      <c r="AT181" s="123"/>
      <c r="AU181" s="123"/>
      <c r="AV181" s="251"/>
      <c r="AW181" s="123"/>
      <c r="AX181" s="123"/>
      <c r="AY181" s="129"/>
      <c r="AZ181" s="122"/>
      <c r="BA181" s="129"/>
      <c r="BB181" s="130"/>
      <c r="BC181" s="131"/>
      <c r="BD181" s="130"/>
      <c r="BE181" s="132"/>
      <c r="BF181" s="132"/>
      <c r="BG181" s="123"/>
      <c r="BH181" s="124"/>
      <c r="BI181" s="122"/>
      <c r="BJ181" s="123"/>
      <c r="BK181" s="123"/>
      <c r="BL181" s="123"/>
      <c r="BM181" s="129"/>
      <c r="BN181" s="122"/>
      <c r="BO181" s="123"/>
      <c r="BP181" s="129"/>
      <c r="BQ181" s="122"/>
      <c r="BR181" s="123"/>
      <c r="BS181" s="129"/>
      <c r="BT181" s="135"/>
      <c r="BU181" s="280"/>
      <c r="BV181" s="246"/>
      <c r="BW181" s="246"/>
      <c r="BX181" s="133"/>
      <c r="BY181" s="133"/>
      <c r="BZ181" s="122"/>
      <c r="CA181" s="123"/>
      <c r="CB181" s="123"/>
      <c r="CC181" s="124"/>
      <c r="CD181" s="127"/>
      <c r="CE181" s="127"/>
      <c r="CF181" s="123"/>
      <c r="CG181" s="123"/>
      <c r="CH181" s="123"/>
      <c r="CI181" s="123"/>
      <c r="CJ181" s="134"/>
      <c r="CK181" s="122"/>
      <c r="CL181" s="127"/>
      <c r="CM181" s="123"/>
      <c r="CN181" s="129"/>
      <c r="CO181" s="129"/>
      <c r="CP181" s="129"/>
      <c r="CQ181" s="134"/>
      <c r="CR181" s="133"/>
      <c r="CS181" s="133"/>
      <c r="CT181" s="133"/>
      <c r="CU181" s="135"/>
      <c r="CV181" s="280"/>
      <c r="CW181" s="135"/>
      <c r="CX181" s="122"/>
      <c r="CY181" s="129"/>
      <c r="CZ181" s="214"/>
      <c r="DA181" s="129"/>
      <c r="DB181" s="122"/>
      <c r="DC181" s="129"/>
      <c r="DD181" s="122"/>
      <c r="DE181" s="129"/>
      <c r="DF181" s="133"/>
      <c r="DG181" s="122"/>
      <c r="DH181" s="129"/>
      <c r="DI181" s="133"/>
      <c r="DJ181" s="122"/>
      <c r="DK181" s="123"/>
      <c r="DL181" s="214"/>
      <c r="DM181" s="134"/>
      <c r="DN181" s="305"/>
      <c r="DO181" s="134"/>
      <c r="DP181" s="122"/>
      <c r="DQ181" s="129"/>
      <c r="DR181" s="122"/>
      <c r="DS181" s="129"/>
      <c r="DT181" s="122"/>
      <c r="DU181" s="129"/>
      <c r="DV181" s="122"/>
      <c r="DW181" s="124"/>
    </row>
    <row r="182" spans="1:127" outlineLevel="2">
      <c r="A182" s="133"/>
      <c r="B182" s="441">
        <v>0.63541666666666696</v>
      </c>
      <c r="C182" s="127"/>
      <c r="D182" s="123"/>
      <c r="E182" s="123"/>
      <c r="F182" s="123"/>
      <c r="G182" s="124"/>
      <c r="H182" s="122"/>
      <c r="I182" s="123"/>
      <c r="J182" s="123"/>
      <c r="K182" s="128"/>
      <c r="L182" s="123"/>
      <c r="M182" s="123"/>
      <c r="N182" s="123"/>
      <c r="O182" s="123"/>
      <c r="P182" s="123"/>
      <c r="Q182" s="123"/>
      <c r="R182" s="129"/>
      <c r="S182" s="125"/>
      <c r="T182" s="122"/>
      <c r="U182" s="123"/>
      <c r="V182" s="126"/>
      <c r="W182" s="123"/>
      <c r="X182" s="128"/>
      <c r="Y182" s="123"/>
      <c r="Z182" s="123"/>
      <c r="AA182" s="123"/>
      <c r="AB182" s="124"/>
      <c r="AC182" s="127"/>
      <c r="AD182" s="201"/>
      <c r="AE182" s="201"/>
      <c r="AF182" s="201"/>
      <c r="AG182" s="201"/>
      <c r="AH182" s="201"/>
      <c r="AI182" s="234"/>
      <c r="AJ182" s="123"/>
      <c r="AK182" s="123"/>
      <c r="AL182" s="123"/>
      <c r="AM182" s="123"/>
      <c r="AN182" s="129"/>
      <c r="AO182" s="124"/>
      <c r="AP182" s="122"/>
      <c r="AQ182" s="127"/>
      <c r="AR182" s="123"/>
      <c r="AS182" s="123"/>
      <c r="AT182" s="123"/>
      <c r="AU182" s="123"/>
      <c r="AV182" s="251"/>
      <c r="AW182" s="123"/>
      <c r="AX182" s="123"/>
      <c r="AY182" s="129"/>
      <c r="AZ182" s="122"/>
      <c r="BA182" s="129"/>
      <c r="BB182" s="130"/>
      <c r="BC182" s="131"/>
      <c r="BD182" s="130"/>
      <c r="BE182" s="132"/>
      <c r="BF182" s="132"/>
      <c r="BG182" s="123"/>
      <c r="BH182" s="124"/>
      <c r="BI182" s="122"/>
      <c r="BJ182" s="123"/>
      <c r="BK182" s="123"/>
      <c r="BL182" s="123"/>
      <c r="BM182" s="129"/>
      <c r="BN182" s="122"/>
      <c r="BO182" s="123"/>
      <c r="BP182" s="129"/>
      <c r="BQ182" s="122"/>
      <c r="BR182" s="123"/>
      <c r="BS182" s="129"/>
      <c r="BT182" s="135"/>
      <c r="BU182" s="280"/>
      <c r="BV182" s="246"/>
      <c r="BW182" s="246"/>
      <c r="BX182" s="133"/>
      <c r="BY182" s="133"/>
      <c r="BZ182" s="122"/>
      <c r="CA182" s="123"/>
      <c r="CB182" s="123"/>
      <c r="CC182" s="124"/>
      <c r="CD182" s="127"/>
      <c r="CE182" s="127"/>
      <c r="CF182" s="123"/>
      <c r="CG182" s="123"/>
      <c r="CH182" s="123"/>
      <c r="CI182" s="123"/>
      <c r="CJ182" s="134"/>
      <c r="CK182" s="122"/>
      <c r="CL182" s="127"/>
      <c r="CM182" s="123"/>
      <c r="CN182" s="129"/>
      <c r="CO182" s="129"/>
      <c r="CP182" s="129"/>
      <c r="CQ182" s="134"/>
      <c r="CR182" s="133"/>
      <c r="CS182" s="133"/>
      <c r="CT182" s="133"/>
      <c r="CU182" s="135"/>
      <c r="CV182" s="280"/>
      <c r="CW182" s="135"/>
      <c r="CX182" s="122"/>
      <c r="CY182" s="129"/>
      <c r="CZ182" s="214"/>
      <c r="DA182" s="129"/>
      <c r="DB182" s="122"/>
      <c r="DC182" s="129"/>
      <c r="DD182" s="122"/>
      <c r="DE182" s="129"/>
      <c r="DF182" s="133"/>
      <c r="DG182" s="122"/>
      <c r="DH182" s="129"/>
      <c r="DI182" s="133"/>
      <c r="DJ182" s="122"/>
      <c r="DK182" s="123"/>
      <c r="DL182" s="214"/>
      <c r="DM182" s="134"/>
      <c r="DN182" s="305"/>
      <c r="DO182" s="134"/>
      <c r="DP182" s="122"/>
      <c r="DQ182" s="129"/>
      <c r="DR182" s="122"/>
      <c r="DS182" s="129"/>
      <c r="DT182" s="122"/>
      <c r="DU182" s="129"/>
      <c r="DV182" s="122"/>
      <c r="DW182" s="124"/>
    </row>
    <row r="183" spans="1:127" outlineLevel="2">
      <c r="A183" s="133"/>
      <c r="B183" s="441">
        <v>0.64583333333333404</v>
      </c>
      <c r="C183" s="127"/>
      <c r="D183" s="123"/>
      <c r="E183" s="123"/>
      <c r="F183" s="123"/>
      <c r="G183" s="124"/>
      <c r="H183" s="122"/>
      <c r="I183" s="123"/>
      <c r="J183" s="123"/>
      <c r="K183" s="128"/>
      <c r="L183" s="123"/>
      <c r="M183" s="123"/>
      <c r="N183" s="123"/>
      <c r="O183" s="123"/>
      <c r="P183" s="123"/>
      <c r="Q183" s="123"/>
      <c r="R183" s="129"/>
      <c r="S183" s="125"/>
      <c r="T183" s="122"/>
      <c r="U183" s="123"/>
      <c r="V183" s="126"/>
      <c r="W183" s="123"/>
      <c r="X183" s="128"/>
      <c r="Y183" s="123"/>
      <c r="Z183" s="123"/>
      <c r="AA183" s="123"/>
      <c r="AB183" s="124"/>
      <c r="AC183" s="127"/>
      <c r="AD183" s="201"/>
      <c r="AE183" s="201"/>
      <c r="AF183" s="201"/>
      <c r="AG183" s="201"/>
      <c r="AH183" s="201"/>
      <c r="AI183" s="234"/>
      <c r="AJ183" s="123"/>
      <c r="AK183" s="123"/>
      <c r="AL183" s="123"/>
      <c r="AM183" s="123"/>
      <c r="AN183" s="129"/>
      <c r="AO183" s="124"/>
      <c r="AP183" s="122"/>
      <c r="AQ183" s="127"/>
      <c r="AR183" s="123"/>
      <c r="AS183" s="123"/>
      <c r="AT183" s="123"/>
      <c r="AU183" s="123"/>
      <c r="AV183" s="251"/>
      <c r="AW183" s="123"/>
      <c r="AX183" s="123"/>
      <c r="AY183" s="129"/>
      <c r="AZ183" s="122"/>
      <c r="BA183" s="129"/>
      <c r="BB183" s="130"/>
      <c r="BC183" s="131"/>
      <c r="BD183" s="130"/>
      <c r="BE183" s="132"/>
      <c r="BF183" s="132"/>
      <c r="BG183" s="123"/>
      <c r="BH183" s="124"/>
      <c r="BI183" s="122"/>
      <c r="BJ183" s="123"/>
      <c r="BK183" s="123"/>
      <c r="BL183" s="123"/>
      <c r="BM183" s="129"/>
      <c r="BN183" s="122"/>
      <c r="BO183" s="123"/>
      <c r="BP183" s="129"/>
      <c r="BQ183" s="122"/>
      <c r="BR183" s="123"/>
      <c r="BS183" s="129"/>
      <c r="BT183" s="135"/>
      <c r="BU183" s="280"/>
      <c r="BV183" s="246"/>
      <c r="BW183" s="246"/>
      <c r="BX183" s="133"/>
      <c r="BY183" s="133"/>
      <c r="BZ183" s="122"/>
      <c r="CA183" s="123"/>
      <c r="CB183" s="123"/>
      <c r="CC183" s="124"/>
      <c r="CD183" s="127"/>
      <c r="CE183" s="127"/>
      <c r="CF183" s="123"/>
      <c r="CG183" s="123"/>
      <c r="CH183" s="123"/>
      <c r="CI183" s="123"/>
      <c r="CJ183" s="134"/>
      <c r="CK183" s="122"/>
      <c r="CL183" s="127"/>
      <c r="CM183" s="123"/>
      <c r="CN183" s="129"/>
      <c r="CO183" s="129"/>
      <c r="CP183" s="129"/>
      <c r="CQ183" s="134"/>
      <c r="CR183" s="133"/>
      <c r="CS183" s="133"/>
      <c r="CT183" s="133"/>
      <c r="CU183" s="135"/>
      <c r="CV183" s="280"/>
      <c r="CW183" s="135"/>
      <c r="CX183" s="122"/>
      <c r="CY183" s="129"/>
      <c r="CZ183" s="214"/>
      <c r="DA183" s="129"/>
      <c r="DB183" s="122"/>
      <c r="DC183" s="129"/>
      <c r="DD183" s="122"/>
      <c r="DE183" s="129"/>
      <c r="DF183" s="133"/>
      <c r="DG183" s="122"/>
      <c r="DH183" s="129"/>
      <c r="DI183" s="133"/>
      <c r="DJ183" s="122"/>
      <c r="DK183" s="123"/>
      <c r="DL183" s="214"/>
      <c r="DM183" s="134"/>
      <c r="DN183" s="305"/>
      <c r="DO183" s="134"/>
      <c r="DP183" s="122"/>
      <c r="DQ183" s="129"/>
      <c r="DR183" s="122"/>
      <c r="DS183" s="129"/>
      <c r="DT183" s="122"/>
      <c r="DU183" s="129"/>
      <c r="DV183" s="122"/>
      <c r="DW183" s="124"/>
    </row>
    <row r="184" spans="1:127" outlineLevel="2">
      <c r="A184" s="133"/>
      <c r="B184" s="441">
        <v>0.65625</v>
      </c>
      <c r="C184" s="127"/>
      <c r="D184" s="123"/>
      <c r="E184" s="123"/>
      <c r="F184" s="123"/>
      <c r="G184" s="124"/>
      <c r="H184" s="122"/>
      <c r="I184" s="123"/>
      <c r="J184" s="123"/>
      <c r="K184" s="128"/>
      <c r="L184" s="123"/>
      <c r="M184" s="123"/>
      <c r="N184" s="123"/>
      <c r="O184" s="123"/>
      <c r="P184" s="123"/>
      <c r="Q184" s="123"/>
      <c r="R184" s="129"/>
      <c r="S184" s="125"/>
      <c r="T184" s="122"/>
      <c r="U184" s="123"/>
      <c r="V184" s="126"/>
      <c r="W184" s="123"/>
      <c r="X184" s="128"/>
      <c r="Y184" s="123"/>
      <c r="Z184" s="123"/>
      <c r="AA184" s="123"/>
      <c r="AB184" s="124"/>
      <c r="AC184" s="127"/>
      <c r="AD184" s="201"/>
      <c r="AE184" s="201"/>
      <c r="AF184" s="201"/>
      <c r="AG184" s="201"/>
      <c r="AH184" s="201"/>
      <c r="AI184" s="234"/>
      <c r="AJ184" s="123"/>
      <c r="AK184" s="123"/>
      <c r="AL184" s="123"/>
      <c r="AM184" s="123"/>
      <c r="AN184" s="129"/>
      <c r="AO184" s="124"/>
      <c r="AP184" s="122"/>
      <c r="AQ184" s="127"/>
      <c r="AR184" s="123"/>
      <c r="AS184" s="123"/>
      <c r="AT184" s="123"/>
      <c r="AU184" s="123"/>
      <c r="AV184" s="251"/>
      <c r="AW184" s="123"/>
      <c r="AX184" s="123"/>
      <c r="AY184" s="129"/>
      <c r="AZ184" s="122"/>
      <c r="BA184" s="129"/>
      <c r="BB184" s="130"/>
      <c r="BC184" s="131"/>
      <c r="BD184" s="130"/>
      <c r="BE184" s="132"/>
      <c r="BF184" s="132"/>
      <c r="BG184" s="123"/>
      <c r="BH184" s="124"/>
      <c r="BI184" s="122"/>
      <c r="BJ184" s="123"/>
      <c r="BK184" s="123"/>
      <c r="BL184" s="123"/>
      <c r="BM184" s="129"/>
      <c r="BN184" s="122"/>
      <c r="BO184" s="123"/>
      <c r="BP184" s="129"/>
      <c r="BQ184" s="122"/>
      <c r="BR184" s="123"/>
      <c r="BS184" s="129"/>
      <c r="BT184" s="135"/>
      <c r="BU184" s="280"/>
      <c r="BV184" s="246"/>
      <c r="BW184" s="246"/>
      <c r="BX184" s="133"/>
      <c r="BY184" s="133"/>
      <c r="BZ184" s="122"/>
      <c r="CA184" s="123"/>
      <c r="CB184" s="123"/>
      <c r="CC184" s="124"/>
      <c r="CD184" s="127"/>
      <c r="CE184" s="127"/>
      <c r="CF184" s="123"/>
      <c r="CG184" s="123"/>
      <c r="CH184" s="123"/>
      <c r="CI184" s="123"/>
      <c r="CJ184" s="134"/>
      <c r="CK184" s="122"/>
      <c r="CL184" s="127"/>
      <c r="CM184" s="123"/>
      <c r="CN184" s="129"/>
      <c r="CO184" s="129"/>
      <c r="CP184" s="129"/>
      <c r="CQ184" s="134"/>
      <c r="CR184" s="133"/>
      <c r="CS184" s="133"/>
      <c r="CT184" s="133"/>
      <c r="CU184" s="135"/>
      <c r="CV184" s="280"/>
      <c r="CW184" s="135"/>
      <c r="CX184" s="122"/>
      <c r="CY184" s="129"/>
      <c r="CZ184" s="214"/>
      <c r="DA184" s="129"/>
      <c r="DB184" s="122"/>
      <c r="DC184" s="129"/>
      <c r="DD184" s="122"/>
      <c r="DE184" s="129"/>
      <c r="DF184" s="133"/>
      <c r="DG184" s="122"/>
      <c r="DH184" s="129"/>
      <c r="DI184" s="133"/>
      <c r="DJ184" s="122"/>
      <c r="DK184" s="123"/>
      <c r="DL184" s="214"/>
      <c r="DM184" s="134"/>
      <c r="DN184" s="305"/>
      <c r="DO184" s="134"/>
      <c r="DP184" s="122"/>
      <c r="DQ184" s="129"/>
      <c r="DR184" s="122"/>
      <c r="DS184" s="129"/>
      <c r="DT184" s="122"/>
      <c r="DU184" s="129"/>
      <c r="DV184" s="122"/>
      <c r="DW184" s="124"/>
    </row>
    <row r="185" spans="1:127" outlineLevel="2">
      <c r="A185" s="133"/>
      <c r="B185" s="441">
        <v>0.66666666666666696</v>
      </c>
      <c r="C185" s="127"/>
      <c r="D185" s="123"/>
      <c r="E185" s="123"/>
      <c r="F185" s="123"/>
      <c r="G185" s="124"/>
      <c r="H185" s="122"/>
      <c r="I185" s="123"/>
      <c r="J185" s="123"/>
      <c r="K185" s="128"/>
      <c r="L185" s="123"/>
      <c r="M185" s="123"/>
      <c r="N185" s="123"/>
      <c r="O185" s="123"/>
      <c r="P185" s="123"/>
      <c r="Q185" s="123"/>
      <c r="R185" s="129"/>
      <c r="S185" s="125"/>
      <c r="T185" s="122"/>
      <c r="U185" s="123"/>
      <c r="V185" s="126"/>
      <c r="W185" s="123"/>
      <c r="X185" s="128"/>
      <c r="Y185" s="123"/>
      <c r="Z185" s="123"/>
      <c r="AA185" s="123"/>
      <c r="AB185" s="124"/>
      <c r="AC185" s="127"/>
      <c r="AD185" s="201"/>
      <c r="AE185" s="201"/>
      <c r="AF185" s="201"/>
      <c r="AG185" s="201"/>
      <c r="AH185" s="201"/>
      <c r="AI185" s="234"/>
      <c r="AJ185" s="123"/>
      <c r="AK185" s="123"/>
      <c r="AL185" s="123"/>
      <c r="AM185" s="123"/>
      <c r="AN185" s="129"/>
      <c r="AO185" s="124"/>
      <c r="AP185" s="122"/>
      <c r="AQ185" s="127"/>
      <c r="AR185" s="123"/>
      <c r="AS185" s="123"/>
      <c r="AT185" s="123"/>
      <c r="AU185" s="123"/>
      <c r="AV185" s="251"/>
      <c r="AW185" s="123"/>
      <c r="AX185" s="123"/>
      <c r="AY185" s="129"/>
      <c r="AZ185" s="122"/>
      <c r="BA185" s="129"/>
      <c r="BB185" s="130"/>
      <c r="BC185" s="131"/>
      <c r="BD185" s="130"/>
      <c r="BE185" s="132"/>
      <c r="BF185" s="132"/>
      <c r="BG185" s="123"/>
      <c r="BH185" s="124"/>
      <c r="BI185" s="122"/>
      <c r="BJ185" s="123"/>
      <c r="BK185" s="123"/>
      <c r="BL185" s="123"/>
      <c r="BM185" s="129"/>
      <c r="BN185" s="122"/>
      <c r="BO185" s="123"/>
      <c r="BP185" s="129"/>
      <c r="BQ185" s="122"/>
      <c r="BR185" s="123"/>
      <c r="BS185" s="129"/>
      <c r="BT185" s="135"/>
      <c r="BU185" s="280"/>
      <c r="BV185" s="246"/>
      <c r="BW185" s="246"/>
      <c r="BX185" s="133"/>
      <c r="BY185" s="133"/>
      <c r="BZ185" s="122"/>
      <c r="CA185" s="123"/>
      <c r="CB185" s="123"/>
      <c r="CC185" s="124"/>
      <c r="CD185" s="127"/>
      <c r="CE185" s="127"/>
      <c r="CF185" s="123"/>
      <c r="CG185" s="123"/>
      <c r="CH185" s="123"/>
      <c r="CI185" s="123"/>
      <c r="CJ185" s="134"/>
      <c r="CK185" s="122"/>
      <c r="CL185" s="127"/>
      <c r="CM185" s="123"/>
      <c r="CN185" s="129"/>
      <c r="CO185" s="129"/>
      <c r="CP185" s="129"/>
      <c r="CQ185" s="134"/>
      <c r="CR185" s="133"/>
      <c r="CS185" s="133"/>
      <c r="CT185" s="133"/>
      <c r="CU185" s="135"/>
      <c r="CV185" s="280"/>
      <c r="CW185" s="135"/>
      <c r="CX185" s="122"/>
      <c r="CY185" s="129"/>
      <c r="CZ185" s="214"/>
      <c r="DA185" s="129"/>
      <c r="DB185" s="122"/>
      <c r="DC185" s="129"/>
      <c r="DD185" s="122"/>
      <c r="DE185" s="129"/>
      <c r="DF185" s="133"/>
      <c r="DG185" s="122"/>
      <c r="DH185" s="129"/>
      <c r="DI185" s="133"/>
      <c r="DJ185" s="122"/>
      <c r="DK185" s="123"/>
      <c r="DL185" s="214"/>
      <c r="DM185" s="134"/>
      <c r="DN185" s="305"/>
      <c r="DO185" s="134"/>
      <c r="DP185" s="122"/>
      <c r="DQ185" s="129"/>
      <c r="DR185" s="122"/>
      <c r="DS185" s="129"/>
      <c r="DT185" s="122"/>
      <c r="DU185" s="129"/>
      <c r="DV185" s="122"/>
      <c r="DW185" s="124"/>
    </row>
    <row r="186" spans="1:127" outlineLevel="2">
      <c r="A186" s="133"/>
      <c r="B186" s="441">
        <v>0.67708333333333404</v>
      </c>
      <c r="C186" s="127"/>
      <c r="D186" s="123"/>
      <c r="E186" s="123"/>
      <c r="F186" s="123"/>
      <c r="G186" s="124"/>
      <c r="H186" s="122"/>
      <c r="I186" s="123"/>
      <c r="J186" s="123"/>
      <c r="K186" s="128"/>
      <c r="L186" s="123"/>
      <c r="M186" s="123"/>
      <c r="N186" s="123"/>
      <c r="O186" s="123"/>
      <c r="P186" s="123"/>
      <c r="Q186" s="123"/>
      <c r="R186" s="129"/>
      <c r="S186" s="125"/>
      <c r="T186" s="122"/>
      <c r="U186" s="123"/>
      <c r="V186" s="126"/>
      <c r="W186" s="123"/>
      <c r="X186" s="128"/>
      <c r="Y186" s="123"/>
      <c r="Z186" s="123"/>
      <c r="AA186" s="123"/>
      <c r="AB186" s="124"/>
      <c r="AC186" s="127"/>
      <c r="AD186" s="201"/>
      <c r="AE186" s="201"/>
      <c r="AF186" s="201"/>
      <c r="AG186" s="201"/>
      <c r="AH186" s="201"/>
      <c r="AI186" s="234"/>
      <c r="AJ186" s="123"/>
      <c r="AK186" s="123"/>
      <c r="AL186" s="123"/>
      <c r="AM186" s="123"/>
      <c r="AN186" s="129"/>
      <c r="AO186" s="124"/>
      <c r="AP186" s="122"/>
      <c r="AQ186" s="127"/>
      <c r="AR186" s="123"/>
      <c r="AS186" s="123"/>
      <c r="AT186" s="123"/>
      <c r="AU186" s="123"/>
      <c r="AV186" s="251"/>
      <c r="AW186" s="123"/>
      <c r="AX186" s="123"/>
      <c r="AY186" s="129"/>
      <c r="AZ186" s="122"/>
      <c r="BA186" s="129"/>
      <c r="BB186" s="130"/>
      <c r="BC186" s="131"/>
      <c r="BD186" s="130"/>
      <c r="BE186" s="132"/>
      <c r="BF186" s="132"/>
      <c r="BG186" s="123"/>
      <c r="BH186" s="124"/>
      <c r="BI186" s="122"/>
      <c r="BJ186" s="123"/>
      <c r="BK186" s="123"/>
      <c r="BL186" s="123"/>
      <c r="BM186" s="129"/>
      <c r="BN186" s="122"/>
      <c r="BO186" s="123"/>
      <c r="BP186" s="129"/>
      <c r="BQ186" s="122"/>
      <c r="BR186" s="123"/>
      <c r="BS186" s="129"/>
      <c r="BT186" s="135"/>
      <c r="BU186" s="280"/>
      <c r="BV186" s="246"/>
      <c r="BW186" s="246"/>
      <c r="BX186" s="133"/>
      <c r="BY186" s="133"/>
      <c r="BZ186" s="122"/>
      <c r="CA186" s="123"/>
      <c r="CB186" s="123"/>
      <c r="CC186" s="124"/>
      <c r="CD186" s="127"/>
      <c r="CE186" s="127"/>
      <c r="CF186" s="123"/>
      <c r="CG186" s="123"/>
      <c r="CH186" s="123"/>
      <c r="CI186" s="123"/>
      <c r="CJ186" s="134"/>
      <c r="CK186" s="122"/>
      <c r="CL186" s="127"/>
      <c r="CM186" s="123"/>
      <c r="CN186" s="129"/>
      <c r="CO186" s="129"/>
      <c r="CP186" s="129"/>
      <c r="CQ186" s="134"/>
      <c r="CR186" s="133"/>
      <c r="CS186" s="133"/>
      <c r="CT186" s="133"/>
      <c r="CU186" s="135"/>
      <c r="CV186" s="280"/>
      <c r="CW186" s="135"/>
      <c r="CX186" s="122"/>
      <c r="CY186" s="129"/>
      <c r="CZ186" s="214"/>
      <c r="DA186" s="129"/>
      <c r="DB186" s="122"/>
      <c r="DC186" s="129"/>
      <c r="DD186" s="122"/>
      <c r="DE186" s="129"/>
      <c r="DF186" s="133"/>
      <c r="DG186" s="122"/>
      <c r="DH186" s="129"/>
      <c r="DI186" s="133"/>
      <c r="DJ186" s="122"/>
      <c r="DK186" s="123"/>
      <c r="DL186" s="214"/>
      <c r="DM186" s="134"/>
      <c r="DN186" s="305"/>
      <c r="DO186" s="134"/>
      <c r="DP186" s="122"/>
      <c r="DQ186" s="129"/>
      <c r="DR186" s="122"/>
      <c r="DS186" s="129"/>
      <c r="DT186" s="122"/>
      <c r="DU186" s="129"/>
      <c r="DV186" s="122"/>
      <c r="DW186" s="124"/>
    </row>
    <row r="187" spans="1:127" outlineLevel="2">
      <c r="A187" s="133"/>
      <c r="B187" s="441">
        <v>0.6875</v>
      </c>
      <c r="C187" s="127"/>
      <c r="D187" s="123"/>
      <c r="E187" s="123"/>
      <c r="F187" s="123"/>
      <c r="G187" s="124"/>
      <c r="H187" s="122"/>
      <c r="I187" s="123"/>
      <c r="J187" s="123"/>
      <c r="K187" s="128"/>
      <c r="L187" s="123"/>
      <c r="M187" s="123"/>
      <c r="N187" s="123"/>
      <c r="O187" s="123"/>
      <c r="P187" s="123"/>
      <c r="Q187" s="123"/>
      <c r="R187" s="129"/>
      <c r="S187" s="125"/>
      <c r="T187" s="122"/>
      <c r="U187" s="123"/>
      <c r="V187" s="126"/>
      <c r="W187" s="123"/>
      <c r="X187" s="128"/>
      <c r="Y187" s="123"/>
      <c r="Z187" s="123"/>
      <c r="AA187" s="123"/>
      <c r="AB187" s="124"/>
      <c r="AC187" s="127"/>
      <c r="AD187" s="201"/>
      <c r="AE187" s="201"/>
      <c r="AF187" s="201"/>
      <c r="AG187" s="201"/>
      <c r="AH187" s="201"/>
      <c r="AI187" s="234"/>
      <c r="AJ187" s="123"/>
      <c r="AK187" s="123"/>
      <c r="AL187" s="123"/>
      <c r="AM187" s="123"/>
      <c r="AN187" s="129"/>
      <c r="AO187" s="124"/>
      <c r="AP187" s="122"/>
      <c r="AQ187" s="127"/>
      <c r="AR187" s="123"/>
      <c r="AS187" s="123"/>
      <c r="AT187" s="123"/>
      <c r="AU187" s="123"/>
      <c r="AV187" s="251"/>
      <c r="AW187" s="123"/>
      <c r="AX187" s="123"/>
      <c r="AY187" s="129"/>
      <c r="AZ187" s="122"/>
      <c r="BA187" s="129"/>
      <c r="BB187" s="130"/>
      <c r="BC187" s="131"/>
      <c r="BD187" s="130"/>
      <c r="BE187" s="132"/>
      <c r="BF187" s="132"/>
      <c r="BG187" s="123"/>
      <c r="BH187" s="124"/>
      <c r="BI187" s="122"/>
      <c r="BJ187" s="123"/>
      <c r="BK187" s="123"/>
      <c r="BL187" s="123"/>
      <c r="BM187" s="129"/>
      <c r="BN187" s="122"/>
      <c r="BO187" s="123"/>
      <c r="BP187" s="129"/>
      <c r="BQ187" s="122"/>
      <c r="BR187" s="123"/>
      <c r="BS187" s="129"/>
      <c r="BT187" s="135"/>
      <c r="BU187" s="280"/>
      <c r="BV187" s="246"/>
      <c r="BW187" s="246"/>
      <c r="BX187" s="133"/>
      <c r="BY187" s="133"/>
      <c r="BZ187" s="122"/>
      <c r="CA187" s="123"/>
      <c r="CB187" s="123"/>
      <c r="CC187" s="124"/>
      <c r="CD187" s="127"/>
      <c r="CE187" s="127"/>
      <c r="CF187" s="123"/>
      <c r="CG187" s="123"/>
      <c r="CH187" s="123"/>
      <c r="CI187" s="123"/>
      <c r="CJ187" s="134"/>
      <c r="CK187" s="122"/>
      <c r="CL187" s="127"/>
      <c r="CM187" s="123"/>
      <c r="CN187" s="129"/>
      <c r="CO187" s="129"/>
      <c r="CP187" s="129"/>
      <c r="CQ187" s="134"/>
      <c r="CR187" s="133"/>
      <c r="CS187" s="133"/>
      <c r="CT187" s="133"/>
      <c r="CU187" s="135"/>
      <c r="CV187" s="280"/>
      <c r="CW187" s="135"/>
      <c r="CX187" s="122"/>
      <c r="CY187" s="129"/>
      <c r="CZ187" s="214"/>
      <c r="DA187" s="129"/>
      <c r="DB187" s="122"/>
      <c r="DC187" s="129"/>
      <c r="DD187" s="122"/>
      <c r="DE187" s="129"/>
      <c r="DF187" s="133"/>
      <c r="DG187" s="122"/>
      <c r="DH187" s="129"/>
      <c r="DI187" s="133"/>
      <c r="DJ187" s="122"/>
      <c r="DK187" s="123"/>
      <c r="DL187" s="214"/>
      <c r="DM187" s="134"/>
      <c r="DN187" s="305"/>
      <c r="DO187" s="134"/>
      <c r="DP187" s="122"/>
      <c r="DQ187" s="129"/>
      <c r="DR187" s="122"/>
      <c r="DS187" s="129"/>
      <c r="DT187" s="122"/>
      <c r="DU187" s="129"/>
      <c r="DV187" s="122"/>
      <c r="DW187" s="124"/>
    </row>
    <row r="188" spans="1:127" outlineLevel="2">
      <c r="A188" s="133"/>
      <c r="B188" s="441">
        <v>0.69791666666666696</v>
      </c>
      <c r="C188" s="127"/>
      <c r="D188" s="123"/>
      <c r="E188" s="123"/>
      <c r="F188" s="123"/>
      <c r="G188" s="124"/>
      <c r="H188" s="122"/>
      <c r="I188" s="123"/>
      <c r="J188" s="123"/>
      <c r="K188" s="128"/>
      <c r="L188" s="123"/>
      <c r="M188" s="123"/>
      <c r="N188" s="123"/>
      <c r="O188" s="123"/>
      <c r="P188" s="123"/>
      <c r="Q188" s="123"/>
      <c r="R188" s="129"/>
      <c r="S188" s="125"/>
      <c r="T188" s="122"/>
      <c r="U188" s="123"/>
      <c r="V188" s="126"/>
      <c r="W188" s="123"/>
      <c r="X188" s="128"/>
      <c r="Y188" s="123"/>
      <c r="Z188" s="123"/>
      <c r="AA188" s="123"/>
      <c r="AB188" s="124"/>
      <c r="AC188" s="127"/>
      <c r="AD188" s="201"/>
      <c r="AE188" s="201"/>
      <c r="AF188" s="201"/>
      <c r="AG188" s="201"/>
      <c r="AH188" s="201"/>
      <c r="AI188" s="234"/>
      <c r="AJ188" s="123"/>
      <c r="AK188" s="123"/>
      <c r="AL188" s="123"/>
      <c r="AM188" s="123"/>
      <c r="AN188" s="129"/>
      <c r="AO188" s="124"/>
      <c r="AP188" s="122"/>
      <c r="AQ188" s="127"/>
      <c r="AR188" s="123"/>
      <c r="AS188" s="123"/>
      <c r="AT188" s="123"/>
      <c r="AU188" s="123"/>
      <c r="AV188" s="251"/>
      <c r="AW188" s="123"/>
      <c r="AX188" s="123"/>
      <c r="AY188" s="129"/>
      <c r="AZ188" s="122"/>
      <c r="BA188" s="129"/>
      <c r="BB188" s="130"/>
      <c r="BC188" s="131"/>
      <c r="BD188" s="130"/>
      <c r="BE188" s="132"/>
      <c r="BF188" s="132"/>
      <c r="BG188" s="123"/>
      <c r="BH188" s="124"/>
      <c r="BI188" s="122"/>
      <c r="BJ188" s="123"/>
      <c r="BK188" s="123"/>
      <c r="BL188" s="123"/>
      <c r="BM188" s="129"/>
      <c r="BN188" s="122"/>
      <c r="BO188" s="123"/>
      <c r="BP188" s="129"/>
      <c r="BQ188" s="122"/>
      <c r="BR188" s="123"/>
      <c r="BS188" s="129"/>
      <c r="BT188" s="135"/>
      <c r="BU188" s="280"/>
      <c r="BV188" s="246"/>
      <c r="BW188" s="246"/>
      <c r="BX188" s="133"/>
      <c r="BY188" s="133"/>
      <c r="BZ188" s="122"/>
      <c r="CA188" s="123"/>
      <c r="CB188" s="123"/>
      <c r="CC188" s="124"/>
      <c r="CD188" s="127"/>
      <c r="CE188" s="127"/>
      <c r="CF188" s="123"/>
      <c r="CG188" s="123"/>
      <c r="CH188" s="123"/>
      <c r="CI188" s="123"/>
      <c r="CJ188" s="134"/>
      <c r="CK188" s="122"/>
      <c r="CL188" s="127"/>
      <c r="CM188" s="123"/>
      <c r="CN188" s="129"/>
      <c r="CO188" s="129"/>
      <c r="CP188" s="129"/>
      <c r="CQ188" s="134"/>
      <c r="CR188" s="133"/>
      <c r="CS188" s="133"/>
      <c r="CT188" s="133"/>
      <c r="CU188" s="135"/>
      <c r="CV188" s="280"/>
      <c r="CW188" s="135"/>
      <c r="CX188" s="122"/>
      <c r="CY188" s="129"/>
      <c r="CZ188" s="214"/>
      <c r="DA188" s="129"/>
      <c r="DB188" s="122"/>
      <c r="DC188" s="129"/>
      <c r="DD188" s="122"/>
      <c r="DE188" s="129"/>
      <c r="DF188" s="133"/>
      <c r="DG188" s="122"/>
      <c r="DH188" s="129"/>
      <c r="DI188" s="133"/>
      <c r="DJ188" s="122"/>
      <c r="DK188" s="123"/>
      <c r="DL188" s="214"/>
      <c r="DM188" s="134"/>
      <c r="DN188" s="305"/>
      <c r="DO188" s="134"/>
      <c r="DP188" s="122"/>
      <c r="DQ188" s="129"/>
      <c r="DR188" s="122"/>
      <c r="DS188" s="129"/>
      <c r="DT188" s="122"/>
      <c r="DU188" s="129"/>
      <c r="DV188" s="122"/>
      <c r="DW188" s="124"/>
    </row>
    <row r="189" spans="1:127" outlineLevel="2">
      <c r="A189" s="133"/>
      <c r="B189" s="441">
        <v>0.70833333333333404</v>
      </c>
      <c r="C189" s="127"/>
      <c r="D189" s="123"/>
      <c r="E189" s="123"/>
      <c r="F189" s="123"/>
      <c r="G189" s="124"/>
      <c r="H189" s="122"/>
      <c r="I189" s="123"/>
      <c r="J189" s="123"/>
      <c r="K189" s="128"/>
      <c r="L189" s="123"/>
      <c r="M189" s="123"/>
      <c r="N189" s="123"/>
      <c r="O189" s="123"/>
      <c r="P189" s="123"/>
      <c r="Q189" s="123"/>
      <c r="R189" s="129"/>
      <c r="S189" s="125"/>
      <c r="T189" s="122"/>
      <c r="U189" s="123"/>
      <c r="V189" s="126"/>
      <c r="W189" s="123"/>
      <c r="X189" s="128"/>
      <c r="Y189" s="123"/>
      <c r="Z189" s="123"/>
      <c r="AA189" s="123"/>
      <c r="AB189" s="124"/>
      <c r="AC189" s="127"/>
      <c r="AD189" s="201"/>
      <c r="AE189" s="201"/>
      <c r="AF189" s="201"/>
      <c r="AG189" s="201"/>
      <c r="AH189" s="201"/>
      <c r="AI189" s="234"/>
      <c r="AJ189" s="123"/>
      <c r="AK189" s="123"/>
      <c r="AL189" s="123"/>
      <c r="AM189" s="123"/>
      <c r="AN189" s="129"/>
      <c r="AO189" s="124"/>
      <c r="AP189" s="122"/>
      <c r="AQ189" s="127"/>
      <c r="AR189" s="123"/>
      <c r="AS189" s="123"/>
      <c r="AT189" s="123"/>
      <c r="AU189" s="123"/>
      <c r="AV189" s="251"/>
      <c r="AW189" s="123"/>
      <c r="AX189" s="123"/>
      <c r="AY189" s="129"/>
      <c r="AZ189" s="122"/>
      <c r="BA189" s="129"/>
      <c r="BB189" s="130"/>
      <c r="BC189" s="131"/>
      <c r="BD189" s="130"/>
      <c r="BE189" s="132"/>
      <c r="BF189" s="132"/>
      <c r="BG189" s="123"/>
      <c r="BH189" s="124"/>
      <c r="BI189" s="122"/>
      <c r="BJ189" s="123"/>
      <c r="BK189" s="123"/>
      <c r="BL189" s="123"/>
      <c r="BM189" s="129"/>
      <c r="BN189" s="122"/>
      <c r="BO189" s="123"/>
      <c r="BP189" s="129"/>
      <c r="BQ189" s="122"/>
      <c r="BR189" s="123"/>
      <c r="BS189" s="129"/>
      <c r="BT189" s="135"/>
      <c r="BU189" s="280"/>
      <c r="BV189" s="246"/>
      <c r="BW189" s="246"/>
      <c r="BX189" s="133"/>
      <c r="BY189" s="133"/>
      <c r="BZ189" s="122"/>
      <c r="CA189" s="123"/>
      <c r="CB189" s="123"/>
      <c r="CC189" s="124"/>
      <c r="CD189" s="127"/>
      <c r="CE189" s="127"/>
      <c r="CF189" s="123"/>
      <c r="CG189" s="123"/>
      <c r="CH189" s="123"/>
      <c r="CI189" s="123"/>
      <c r="CJ189" s="134"/>
      <c r="CK189" s="122"/>
      <c r="CL189" s="127"/>
      <c r="CM189" s="123"/>
      <c r="CN189" s="129"/>
      <c r="CO189" s="129"/>
      <c r="CP189" s="129"/>
      <c r="CQ189" s="134"/>
      <c r="CR189" s="133"/>
      <c r="CS189" s="133"/>
      <c r="CT189" s="133"/>
      <c r="CU189" s="135"/>
      <c r="CV189" s="280"/>
      <c r="CW189" s="135"/>
      <c r="CX189" s="122"/>
      <c r="CY189" s="129"/>
      <c r="CZ189" s="214"/>
      <c r="DA189" s="129"/>
      <c r="DB189" s="122"/>
      <c r="DC189" s="129"/>
      <c r="DD189" s="122"/>
      <c r="DE189" s="129"/>
      <c r="DF189" s="133"/>
      <c r="DG189" s="122"/>
      <c r="DH189" s="129"/>
      <c r="DI189" s="133"/>
      <c r="DJ189" s="122"/>
      <c r="DK189" s="123"/>
      <c r="DL189" s="214"/>
      <c r="DM189" s="134"/>
      <c r="DN189" s="305"/>
      <c r="DO189" s="134"/>
      <c r="DP189" s="122"/>
      <c r="DQ189" s="129"/>
      <c r="DR189" s="122"/>
      <c r="DS189" s="129"/>
      <c r="DT189" s="122"/>
      <c r="DU189" s="129"/>
      <c r="DV189" s="122"/>
      <c r="DW189" s="124"/>
    </row>
    <row r="190" spans="1:127" outlineLevel="2">
      <c r="A190" s="133"/>
      <c r="B190" s="441">
        <v>0.71875</v>
      </c>
      <c r="C190" s="127"/>
      <c r="D190" s="123"/>
      <c r="E190" s="123"/>
      <c r="F190" s="123"/>
      <c r="G190" s="124"/>
      <c r="H190" s="122"/>
      <c r="I190" s="123"/>
      <c r="J190" s="123"/>
      <c r="K190" s="128"/>
      <c r="L190" s="123"/>
      <c r="M190" s="123"/>
      <c r="N190" s="123"/>
      <c r="O190" s="123"/>
      <c r="P190" s="123"/>
      <c r="Q190" s="123"/>
      <c r="R190" s="129"/>
      <c r="S190" s="125"/>
      <c r="T190" s="122"/>
      <c r="U190" s="123"/>
      <c r="V190" s="126"/>
      <c r="W190" s="123"/>
      <c r="X190" s="128"/>
      <c r="Y190" s="123"/>
      <c r="Z190" s="123"/>
      <c r="AA190" s="123"/>
      <c r="AB190" s="124"/>
      <c r="AC190" s="127"/>
      <c r="AD190" s="201"/>
      <c r="AE190" s="201"/>
      <c r="AF190" s="201"/>
      <c r="AG190" s="201"/>
      <c r="AH190" s="201"/>
      <c r="AI190" s="234"/>
      <c r="AJ190" s="123"/>
      <c r="AK190" s="123"/>
      <c r="AL190" s="123"/>
      <c r="AM190" s="123"/>
      <c r="AN190" s="129"/>
      <c r="AO190" s="124"/>
      <c r="AP190" s="122"/>
      <c r="AQ190" s="127"/>
      <c r="AR190" s="123"/>
      <c r="AS190" s="123"/>
      <c r="AT190" s="123"/>
      <c r="AU190" s="123"/>
      <c r="AV190" s="251"/>
      <c r="AW190" s="123"/>
      <c r="AX190" s="123"/>
      <c r="AY190" s="129"/>
      <c r="AZ190" s="122"/>
      <c r="BA190" s="129"/>
      <c r="BB190" s="130"/>
      <c r="BC190" s="131"/>
      <c r="BD190" s="130"/>
      <c r="BE190" s="132"/>
      <c r="BF190" s="132"/>
      <c r="BG190" s="123"/>
      <c r="BH190" s="124"/>
      <c r="BI190" s="122"/>
      <c r="BJ190" s="123"/>
      <c r="BK190" s="123"/>
      <c r="BL190" s="123"/>
      <c r="BM190" s="129"/>
      <c r="BN190" s="122"/>
      <c r="BO190" s="123"/>
      <c r="BP190" s="129"/>
      <c r="BQ190" s="122"/>
      <c r="BR190" s="123"/>
      <c r="BS190" s="129"/>
      <c r="BT190" s="135"/>
      <c r="BU190" s="280"/>
      <c r="BV190" s="246"/>
      <c r="BW190" s="246"/>
      <c r="BX190" s="133"/>
      <c r="BY190" s="133"/>
      <c r="BZ190" s="122"/>
      <c r="CA190" s="123"/>
      <c r="CB190" s="123"/>
      <c r="CC190" s="124"/>
      <c r="CD190" s="127"/>
      <c r="CE190" s="127"/>
      <c r="CF190" s="123"/>
      <c r="CG190" s="123"/>
      <c r="CH190" s="123"/>
      <c r="CI190" s="123"/>
      <c r="CJ190" s="134"/>
      <c r="CK190" s="122"/>
      <c r="CL190" s="127"/>
      <c r="CM190" s="123"/>
      <c r="CN190" s="129"/>
      <c r="CO190" s="129"/>
      <c r="CP190" s="129"/>
      <c r="CQ190" s="134"/>
      <c r="CR190" s="133"/>
      <c r="CS190" s="133"/>
      <c r="CT190" s="133"/>
      <c r="CU190" s="135"/>
      <c r="CV190" s="280"/>
      <c r="CW190" s="135"/>
      <c r="CX190" s="122"/>
      <c r="CY190" s="129"/>
      <c r="CZ190" s="214"/>
      <c r="DA190" s="129"/>
      <c r="DB190" s="122"/>
      <c r="DC190" s="129"/>
      <c r="DD190" s="122"/>
      <c r="DE190" s="129"/>
      <c r="DF190" s="133"/>
      <c r="DG190" s="122"/>
      <c r="DH190" s="129"/>
      <c r="DI190" s="133"/>
      <c r="DJ190" s="122"/>
      <c r="DK190" s="123"/>
      <c r="DL190" s="214"/>
      <c r="DM190" s="134"/>
      <c r="DN190" s="305"/>
      <c r="DO190" s="134"/>
      <c r="DP190" s="122"/>
      <c r="DQ190" s="129"/>
      <c r="DR190" s="122"/>
      <c r="DS190" s="129"/>
      <c r="DT190" s="122"/>
      <c r="DU190" s="129"/>
      <c r="DV190" s="122"/>
      <c r="DW190" s="124"/>
    </row>
    <row r="191" spans="1:127" outlineLevel="2">
      <c r="A191" s="133"/>
      <c r="B191" s="441">
        <v>0.72916666666666696</v>
      </c>
      <c r="C191" s="127"/>
      <c r="D191" s="123"/>
      <c r="E191" s="123"/>
      <c r="F191" s="123"/>
      <c r="G191" s="124"/>
      <c r="H191" s="122"/>
      <c r="I191" s="123"/>
      <c r="J191" s="123"/>
      <c r="K191" s="128"/>
      <c r="L191" s="123"/>
      <c r="M191" s="123"/>
      <c r="N191" s="123"/>
      <c r="O191" s="123"/>
      <c r="P191" s="123"/>
      <c r="Q191" s="123"/>
      <c r="R191" s="129"/>
      <c r="S191" s="125"/>
      <c r="T191" s="122"/>
      <c r="U191" s="123"/>
      <c r="V191" s="126"/>
      <c r="W191" s="123"/>
      <c r="X191" s="128"/>
      <c r="Y191" s="123"/>
      <c r="Z191" s="123"/>
      <c r="AA191" s="123"/>
      <c r="AB191" s="124"/>
      <c r="AC191" s="127"/>
      <c r="AD191" s="201"/>
      <c r="AE191" s="201"/>
      <c r="AF191" s="201"/>
      <c r="AG191" s="201"/>
      <c r="AH191" s="201"/>
      <c r="AI191" s="234"/>
      <c r="AJ191" s="123"/>
      <c r="AK191" s="123"/>
      <c r="AL191" s="123"/>
      <c r="AM191" s="123"/>
      <c r="AN191" s="129"/>
      <c r="AO191" s="124"/>
      <c r="AP191" s="122"/>
      <c r="AQ191" s="127"/>
      <c r="AR191" s="123"/>
      <c r="AS191" s="123"/>
      <c r="AT191" s="123"/>
      <c r="AU191" s="123"/>
      <c r="AV191" s="251"/>
      <c r="AW191" s="123"/>
      <c r="AX191" s="123"/>
      <c r="AY191" s="129"/>
      <c r="AZ191" s="122"/>
      <c r="BA191" s="129"/>
      <c r="BB191" s="130"/>
      <c r="BC191" s="131"/>
      <c r="BD191" s="130"/>
      <c r="BE191" s="132"/>
      <c r="BF191" s="132"/>
      <c r="BG191" s="123"/>
      <c r="BH191" s="124"/>
      <c r="BI191" s="122"/>
      <c r="BJ191" s="123"/>
      <c r="BK191" s="123"/>
      <c r="BL191" s="123"/>
      <c r="BM191" s="129"/>
      <c r="BN191" s="122"/>
      <c r="BO191" s="123"/>
      <c r="BP191" s="129"/>
      <c r="BQ191" s="122"/>
      <c r="BR191" s="123"/>
      <c r="BS191" s="129"/>
      <c r="BT191" s="135"/>
      <c r="BU191" s="280"/>
      <c r="BV191" s="246"/>
      <c r="BW191" s="246"/>
      <c r="BX191" s="133"/>
      <c r="BY191" s="133"/>
      <c r="BZ191" s="122"/>
      <c r="CA191" s="123"/>
      <c r="CB191" s="123"/>
      <c r="CC191" s="124"/>
      <c r="CD191" s="127"/>
      <c r="CE191" s="127"/>
      <c r="CF191" s="123"/>
      <c r="CG191" s="123"/>
      <c r="CH191" s="123"/>
      <c r="CI191" s="123"/>
      <c r="CJ191" s="134"/>
      <c r="CK191" s="122"/>
      <c r="CL191" s="127"/>
      <c r="CM191" s="123"/>
      <c r="CN191" s="129"/>
      <c r="CO191" s="129"/>
      <c r="CP191" s="129"/>
      <c r="CQ191" s="134"/>
      <c r="CR191" s="133"/>
      <c r="CS191" s="133"/>
      <c r="CT191" s="133"/>
      <c r="CU191" s="135"/>
      <c r="CV191" s="280"/>
      <c r="CW191" s="135"/>
      <c r="CX191" s="122"/>
      <c r="CY191" s="129"/>
      <c r="CZ191" s="214"/>
      <c r="DA191" s="129"/>
      <c r="DB191" s="122"/>
      <c r="DC191" s="129"/>
      <c r="DD191" s="122"/>
      <c r="DE191" s="129"/>
      <c r="DF191" s="133"/>
      <c r="DG191" s="122"/>
      <c r="DH191" s="129"/>
      <c r="DI191" s="133"/>
      <c r="DJ191" s="122"/>
      <c r="DK191" s="123"/>
      <c r="DL191" s="214"/>
      <c r="DM191" s="134"/>
      <c r="DN191" s="305"/>
      <c r="DO191" s="134"/>
      <c r="DP191" s="122"/>
      <c r="DQ191" s="129"/>
      <c r="DR191" s="122"/>
      <c r="DS191" s="129"/>
      <c r="DT191" s="122"/>
      <c r="DU191" s="129"/>
      <c r="DV191" s="122"/>
      <c r="DW191" s="124"/>
    </row>
    <row r="192" spans="1:127" outlineLevel="2">
      <c r="A192" s="133"/>
      <c r="B192" s="441">
        <v>0.73958333333333404</v>
      </c>
      <c r="C192" s="127"/>
      <c r="D192" s="123"/>
      <c r="E192" s="123"/>
      <c r="F192" s="123"/>
      <c r="G192" s="124"/>
      <c r="H192" s="122"/>
      <c r="I192" s="123"/>
      <c r="J192" s="123"/>
      <c r="K192" s="128"/>
      <c r="L192" s="123"/>
      <c r="M192" s="123"/>
      <c r="N192" s="123"/>
      <c r="O192" s="123"/>
      <c r="P192" s="123"/>
      <c r="Q192" s="123"/>
      <c r="R192" s="129"/>
      <c r="S192" s="125"/>
      <c r="T192" s="122"/>
      <c r="U192" s="123"/>
      <c r="V192" s="126"/>
      <c r="W192" s="123"/>
      <c r="X192" s="128"/>
      <c r="Y192" s="123"/>
      <c r="Z192" s="123"/>
      <c r="AA192" s="123"/>
      <c r="AB192" s="124"/>
      <c r="AC192" s="127"/>
      <c r="AD192" s="201"/>
      <c r="AE192" s="201"/>
      <c r="AF192" s="201"/>
      <c r="AG192" s="201"/>
      <c r="AH192" s="201"/>
      <c r="AI192" s="234"/>
      <c r="AJ192" s="123"/>
      <c r="AK192" s="123"/>
      <c r="AL192" s="123"/>
      <c r="AM192" s="123"/>
      <c r="AN192" s="129"/>
      <c r="AO192" s="124"/>
      <c r="AP192" s="122"/>
      <c r="AQ192" s="127"/>
      <c r="AR192" s="123"/>
      <c r="AS192" s="123"/>
      <c r="AT192" s="123"/>
      <c r="AU192" s="123"/>
      <c r="AV192" s="251"/>
      <c r="AW192" s="123"/>
      <c r="AX192" s="123"/>
      <c r="AY192" s="129"/>
      <c r="AZ192" s="122"/>
      <c r="BA192" s="129"/>
      <c r="BB192" s="130"/>
      <c r="BC192" s="131"/>
      <c r="BD192" s="130"/>
      <c r="BE192" s="132"/>
      <c r="BF192" s="132"/>
      <c r="BG192" s="123"/>
      <c r="BH192" s="124"/>
      <c r="BI192" s="122"/>
      <c r="BJ192" s="123"/>
      <c r="BK192" s="123"/>
      <c r="BL192" s="123"/>
      <c r="BM192" s="129"/>
      <c r="BN192" s="122"/>
      <c r="BO192" s="123"/>
      <c r="BP192" s="129"/>
      <c r="BQ192" s="122"/>
      <c r="BR192" s="123"/>
      <c r="BS192" s="129"/>
      <c r="BT192" s="135"/>
      <c r="BU192" s="280"/>
      <c r="BV192" s="246"/>
      <c r="BW192" s="246"/>
      <c r="BX192" s="133"/>
      <c r="BY192" s="133"/>
      <c r="BZ192" s="122"/>
      <c r="CA192" s="123"/>
      <c r="CB192" s="123"/>
      <c r="CC192" s="124"/>
      <c r="CD192" s="127"/>
      <c r="CE192" s="127"/>
      <c r="CF192" s="123"/>
      <c r="CG192" s="123"/>
      <c r="CH192" s="123"/>
      <c r="CI192" s="123"/>
      <c r="CJ192" s="134"/>
      <c r="CK192" s="122"/>
      <c r="CL192" s="127"/>
      <c r="CM192" s="123"/>
      <c r="CN192" s="129"/>
      <c r="CO192" s="129"/>
      <c r="CP192" s="129"/>
      <c r="CQ192" s="134"/>
      <c r="CR192" s="133"/>
      <c r="CS192" s="133"/>
      <c r="CT192" s="133"/>
      <c r="CU192" s="135"/>
      <c r="CV192" s="280"/>
      <c r="CW192" s="135"/>
      <c r="CX192" s="122"/>
      <c r="CY192" s="129"/>
      <c r="CZ192" s="214"/>
      <c r="DA192" s="129"/>
      <c r="DB192" s="122"/>
      <c r="DC192" s="129"/>
      <c r="DD192" s="122"/>
      <c r="DE192" s="129"/>
      <c r="DF192" s="133"/>
      <c r="DG192" s="122"/>
      <c r="DH192" s="129"/>
      <c r="DI192" s="133"/>
      <c r="DJ192" s="122"/>
      <c r="DK192" s="123"/>
      <c r="DL192" s="214"/>
      <c r="DM192" s="134"/>
      <c r="DN192" s="305"/>
      <c r="DO192" s="134"/>
      <c r="DP192" s="122"/>
      <c r="DQ192" s="129"/>
      <c r="DR192" s="122"/>
      <c r="DS192" s="129"/>
      <c r="DT192" s="122"/>
      <c r="DU192" s="129"/>
      <c r="DV192" s="122"/>
      <c r="DW192" s="124"/>
    </row>
    <row r="193" spans="1:127" outlineLevel="2">
      <c r="A193" s="133"/>
      <c r="B193" s="441">
        <v>0.75</v>
      </c>
      <c r="C193" s="127"/>
      <c r="D193" s="123"/>
      <c r="E193" s="123"/>
      <c r="F193" s="123"/>
      <c r="G193" s="124"/>
      <c r="H193" s="122"/>
      <c r="I193" s="123"/>
      <c r="J193" s="123"/>
      <c r="K193" s="128"/>
      <c r="L193" s="123"/>
      <c r="M193" s="123"/>
      <c r="N193" s="123"/>
      <c r="O193" s="123"/>
      <c r="P193" s="123"/>
      <c r="Q193" s="123"/>
      <c r="R193" s="129"/>
      <c r="S193" s="125"/>
      <c r="T193" s="122"/>
      <c r="U193" s="123"/>
      <c r="V193" s="126"/>
      <c r="W193" s="123"/>
      <c r="X193" s="128"/>
      <c r="Y193" s="123"/>
      <c r="Z193" s="123"/>
      <c r="AA193" s="123"/>
      <c r="AB193" s="124"/>
      <c r="AC193" s="127"/>
      <c r="AD193" s="201"/>
      <c r="AE193" s="201"/>
      <c r="AF193" s="201"/>
      <c r="AG193" s="201"/>
      <c r="AH193" s="201"/>
      <c r="AI193" s="234"/>
      <c r="AJ193" s="123"/>
      <c r="AK193" s="123"/>
      <c r="AL193" s="123"/>
      <c r="AM193" s="123"/>
      <c r="AN193" s="129"/>
      <c r="AO193" s="124"/>
      <c r="AP193" s="122"/>
      <c r="AQ193" s="127"/>
      <c r="AR193" s="123"/>
      <c r="AS193" s="123"/>
      <c r="AT193" s="123"/>
      <c r="AU193" s="123"/>
      <c r="AV193" s="251"/>
      <c r="AW193" s="123"/>
      <c r="AX193" s="123"/>
      <c r="AY193" s="129"/>
      <c r="AZ193" s="122"/>
      <c r="BA193" s="129"/>
      <c r="BB193" s="130"/>
      <c r="BC193" s="131"/>
      <c r="BD193" s="130"/>
      <c r="BE193" s="132"/>
      <c r="BF193" s="132"/>
      <c r="BG193" s="123"/>
      <c r="BH193" s="124"/>
      <c r="BI193" s="122"/>
      <c r="BJ193" s="123"/>
      <c r="BK193" s="123"/>
      <c r="BL193" s="123"/>
      <c r="BM193" s="129"/>
      <c r="BN193" s="122"/>
      <c r="BO193" s="123"/>
      <c r="BP193" s="129"/>
      <c r="BQ193" s="122"/>
      <c r="BR193" s="123"/>
      <c r="BS193" s="129"/>
      <c r="BT193" s="135"/>
      <c r="BU193" s="280"/>
      <c r="BV193" s="246"/>
      <c r="BW193" s="246"/>
      <c r="BX193" s="133"/>
      <c r="BY193" s="133"/>
      <c r="BZ193" s="122"/>
      <c r="CA193" s="123"/>
      <c r="CB193" s="123"/>
      <c r="CC193" s="124"/>
      <c r="CD193" s="127"/>
      <c r="CE193" s="127"/>
      <c r="CF193" s="123"/>
      <c r="CG193" s="123"/>
      <c r="CH193" s="123"/>
      <c r="CI193" s="123"/>
      <c r="CJ193" s="134"/>
      <c r="CK193" s="122"/>
      <c r="CL193" s="127"/>
      <c r="CM193" s="123"/>
      <c r="CN193" s="129"/>
      <c r="CO193" s="129"/>
      <c r="CP193" s="129"/>
      <c r="CQ193" s="134"/>
      <c r="CR193" s="133"/>
      <c r="CS193" s="133"/>
      <c r="CT193" s="133"/>
      <c r="CU193" s="135"/>
      <c r="CV193" s="280"/>
      <c r="CW193" s="135"/>
      <c r="CX193" s="122"/>
      <c r="CY193" s="129"/>
      <c r="CZ193" s="214"/>
      <c r="DA193" s="129"/>
      <c r="DB193" s="122"/>
      <c r="DC193" s="129"/>
      <c r="DD193" s="122"/>
      <c r="DE193" s="129"/>
      <c r="DF193" s="133"/>
      <c r="DG193" s="122"/>
      <c r="DH193" s="129"/>
      <c r="DI193" s="133"/>
      <c r="DJ193" s="122"/>
      <c r="DK193" s="123"/>
      <c r="DL193" s="214"/>
      <c r="DM193" s="134"/>
      <c r="DN193" s="305"/>
      <c r="DO193" s="134"/>
      <c r="DP193" s="122"/>
      <c r="DQ193" s="129"/>
      <c r="DR193" s="122"/>
      <c r="DS193" s="129"/>
      <c r="DT193" s="122"/>
      <c r="DU193" s="129"/>
      <c r="DV193" s="122"/>
      <c r="DW193" s="124"/>
    </row>
    <row r="194" spans="1:127" outlineLevel="2">
      <c r="A194" s="133"/>
      <c r="B194" s="441">
        <v>0.76041666666666696</v>
      </c>
      <c r="C194" s="127"/>
      <c r="D194" s="123"/>
      <c r="E194" s="123"/>
      <c r="F194" s="123"/>
      <c r="G194" s="124"/>
      <c r="H194" s="122"/>
      <c r="I194" s="123"/>
      <c r="J194" s="123"/>
      <c r="K194" s="128"/>
      <c r="L194" s="123"/>
      <c r="M194" s="123"/>
      <c r="N194" s="123"/>
      <c r="O194" s="123"/>
      <c r="P194" s="123"/>
      <c r="Q194" s="123"/>
      <c r="R194" s="129"/>
      <c r="S194" s="125"/>
      <c r="T194" s="122"/>
      <c r="U194" s="123"/>
      <c r="V194" s="126"/>
      <c r="W194" s="123"/>
      <c r="X194" s="128"/>
      <c r="Y194" s="123"/>
      <c r="Z194" s="123"/>
      <c r="AA194" s="123"/>
      <c r="AB194" s="124"/>
      <c r="AC194" s="127"/>
      <c r="AD194" s="201"/>
      <c r="AE194" s="201"/>
      <c r="AF194" s="201"/>
      <c r="AG194" s="201"/>
      <c r="AH194" s="201"/>
      <c r="AI194" s="234"/>
      <c r="AJ194" s="123"/>
      <c r="AK194" s="123"/>
      <c r="AL194" s="123"/>
      <c r="AM194" s="123"/>
      <c r="AN194" s="129"/>
      <c r="AO194" s="124"/>
      <c r="AP194" s="122"/>
      <c r="AQ194" s="127"/>
      <c r="AR194" s="123"/>
      <c r="AS194" s="123"/>
      <c r="AT194" s="123"/>
      <c r="AU194" s="123"/>
      <c r="AV194" s="251"/>
      <c r="AW194" s="123"/>
      <c r="AX194" s="123"/>
      <c r="AY194" s="129"/>
      <c r="AZ194" s="122"/>
      <c r="BA194" s="129"/>
      <c r="BB194" s="130"/>
      <c r="BC194" s="131"/>
      <c r="BD194" s="130"/>
      <c r="BE194" s="132"/>
      <c r="BF194" s="132"/>
      <c r="BG194" s="123"/>
      <c r="BH194" s="124"/>
      <c r="BI194" s="122"/>
      <c r="BJ194" s="123"/>
      <c r="BK194" s="123"/>
      <c r="BL194" s="123"/>
      <c r="BM194" s="129"/>
      <c r="BN194" s="122"/>
      <c r="BO194" s="123"/>
      <c r="BP194" s="129"/>
      <c r="BQ194" s="122"/>
      <c r="BR194" s="123"/>
      <c r="BS194" s="129"/>
      <c r="BT194" s="135"/>
      <c r="BU194" s="280"/>
      <c r="BV194" s="246"/>
      <c r="BW194" s="246"/>
      <c r="BX194" s="133"/>
      <c r="BY194" s="133"/>
      <c r="BZ194" s="122"/>
      <c r="CA194" s="123"/>
      <c r="CB194" s="123"/>
      <c r="CC194" s="124"/>
      <c r="CD194" s="127"/>
      <c r="CE194" s="127"/>
      <c r="CF194" s="123"/>
      <c r="CG194" s="123"/>
      <c r="CH194" s="123"/>
      <c r="CI194" s="123"/>
      <c r="CJ194" s="134"/>
      <c r="CK194" s="122"/>
      <c r="CL194" s="127"/>
      <c r="CM194" s="123"/>
      <c r="CN194" s="129"/>
      <c r="CO194" s="129"/>
      <c r="CP194" s="129"/>
      <c r="CQ194" s="134"/>
      <c r="CR194" s="133"/>
      <c r="CS194" s="133"/>
      <c r="CT194" s="133"/>
      <c r="CU194" s="135"/>
      <c r="CV194" s="280"/>
      <c r="CW194" s="135"/>
      <c r="CX194" s="122"/>
      <c r="CY194" s="129"/>
      <c r="CZ194" s="214"/>
      <c r="DA194" s="129"/>
      <c r="DB194" s="122"/>
      <c r="DC194" s="129"/>
      <c r="DD194" s="122"/>
      <c r="DE194" s="129"/>
      <c r="DF194" s="133"/>
      <c r="DG194" s="122"/>
      <c r="DH194" s="129"/>
      <c r="DI194" s="133"/>
      <c r="DJ194" s="122"/>
      <c r="DK194" s="123"/>
      <c r="DL194" s="214"/>
      <c r="DM194" s="134"/>
      <c r="DN194" s="305"/>
      <c r="DO194" s="134"/>
      <c r="DP194" s="122"/>
      <c r="DQ194" s="129"/>
      <c r="DR194" s="122"/>
      <c r="DS194" s="129"/>
      <c r="DT194" s="122"/>
      <c r="DU194" s="129"/>
      <c r="DV194" s="122"/>
      <c r="DW194" s="124"/>
    </row>
    <row r="195" spans="1:127" outlineLevel="2">
      <c r="A195" s="133"/>
      <c r="B195" s="441">
        <v>0.77083333333333404</v>
      </c>
      <c r="C195" s="127"/>
      <c r="D195" s="123"/>
      <c r="E195" s="123"/>
      <c r="F195" s="123"/>
      <c r="G195" s="124"/>
      <c r="H195" s="122"/>
      <c r="I195" s="123"/>
      <c r="J195" s="123"/>
      <c r="K195" s="128"/>
      <c r="L195" s="123"/>
      <c r="M195" s="123"/>
      <c r="N195" s="123"/>
      <c r="O195" s="123"/>
      <c r="P195" s="123"/>
      <c r="Q195" s="123"/>
      <c r="R195" s="129"/>
      <c r="S195" s="125"/>
      <c r="T195" s="122"/>
      <c r="U195" s="123"/>
      <c r="V195" s="126"/>
      <c r="W195" s="123"/>
      <c r="X195" s="128"/>
      <c r="Y195" s="123"/>
      <c r="Z195" s="123"/>
      <c r="AA195" s="123"/>
      <c r="AB195" s="124"/>
      <c r="AC195" s="127"/>
      <c r="AD195" s="201"/>
      <c r="AE195" s="201"/>
      <c r="AF195" s="201"/>
      <c r="AG195" s="201"/>
      <c r="AH195" s="201"/>
      <c r="AI195" s="234"/>
      <c r="AJ195" s="123"/>
      <c r="AK195" s="123"/>
      <c r="AL195" s="123"/>
      <c r="AM195" s="123"/>
      <c r="AN195" s="129"/>
      <c r="AO195" s="124"/>
      <c r="AP195" s="122"/>
      <c r="AQ195" s="127"/>
      <c r="AR195" s="123"/>
      <c r="AS195" s="123"/>
      <c r="AT195" s="123"/>
      <c r="AU195" s="123"/>
      <c r="AV195" s="251"/>
      <c r="AW195" s="123"/>
      <c r="AX195" s="123"/>
      <c r="AY195" s="129"/>
      <c r="AZ195" s="122"/>
      <c r="BA195" s="129"/>
      <c r="BB195" s="130"/>
      <c r="BC195" s="131"/>
      <c r="BD195" s="130"/>
      <c r="BE195" s="132"/>
      <c r="BF195" s="132"/>
      <c r="BG195" s="123"/>
      <c r="BH195" s="124"/>
      <c r="BI195" s="122"/>
      <c r="BJ195" s="123"/>
      <c r="BK195" s="123"/>
      <c r="BL195" s="123"/>
      <c r="BM195" s="129"/>
      <c r="BN195" s="122"/>
      <c r="BO195" s="123"/>
      <c r="BP195" s="129"/>
      <c r="BQ195" s="122"/>
      <c r="BR195" s="123"/>
      <c r="BS195" s="129"/>
      <c r="BT195" s="135"/>
      <c r="BU195" s="280"/>
      <c r="BV195" s="246"/>
      <c r="BW195" s="246"/>
      <c r="BX195" s="133"/>
      <c r="BY195" s="133"/>
      <c r="BZ195" s="122"/>
      <c r="CA195" s="123"/>
      <c r="CB195" s="123"/>
      <c r="CC195" s="124"/>
      <c r="CD195" s="127"/>
      <c r="CE195" s="127"/>
      <c r="CF195" s="123"/>
      <c r="CG195" s="123"/>
      <c r="CH195" s="123"/>
      <c r="CI195" s="123"/>
      <c r="CJ195" s="134"/>
      <c r="CK195" s="122"/>
      <c r="CL195" s="127"/>
      <c r="CM195" s="123"/>
      <c r="CN195" s="129"/>
      <c r="CO195" s="129"/>
      <c r="CP195" s="129"/>
      <c r="CQ195" s="134"/>
      <c r="CR195" s="133"/>
      <c r="CS195" s="133"/>
      <c r="CT195" s="133"/>
      <c r="CU195" s="135"/>
      <c r="CV195" s="280"/>
      <c r="CW195" s="135"/>
      <c r="CX195" s="122"/>
      <c r="CY195" s="129"/>
      <c r="CZ195" s="214"/>
      <c r="DA195" s="129"/>
      <c r="DB195" s="122"/>
      <c r="DC195" s="129"/>
      <c r="DD195" s="122"/>
      <c r="DE195" s="129"/>
      <c r="DF195" s="133"/>
      <c r="DG195" s="122"/>
      <c r="DH195" s="129"/>
      <c r="DI195" s="133"/>
      <c r="DJ195" s="122"/>
      <c r="DK195" s="123"/>
      <c r="DL195" s="214"/>
      <c r="DM195" s="134"/>
      <c r="DN195" s="305"/>
      <c r="DO195" s="134"/>
      <c r="DP195" s="122"/>
      <c r="DQ195" s="129"/>
      <c r="DR195" s="122"/>
      <c r="DS195" s="129"/>
      <c r="DT195" s="122"/>
      <c r="DU195" s="129"/>
      <c r="DV195" s="122"/>
      <c r="DW195" s="124"/>
    </row>
    <row r="196" spans="1:127" outlineLevel="2">
      <c r="A196" s="133"/>
      <c r="B196" s="441">
        <v>0.78125</v>
      </c>
      <c r="C196" s="127"/>
      <c r="D196" s="123"/>
      <c r="E196" s="123"/>
      <c r="F196" s="123"/>
      <c r="G196" s="124"/>
      <c r="H196" s="122"/>
      <c r="I196" s="123"/>
      <c r="J196" s="123"/>
      <c r="K196" s="128"/>
      <c r="L196" s="123"/>
      <c r="M196" s="123"/>
      <c r="N196" s="123"/>
      <c r="O196" s="123"/>
      <c r="P196" s="123"/>
      <c r="Q196" s="123"/>
      <c r="R196" s="129"/>
      <c r="S196" s="125"/>
      <c r="T196" s="122"/>
      <c r="U196" s="123"/>
      <c r="V196" s="126"/>
      <c r="W196" s="123"/>
      <c r="X196" s="128"/>
      <c r="Y196" s="123"/>
      <c r="Z196" s="123"/>
      <c r="AA196" s="123"/>
      <c r="AB196" s="124"/>
      <c r="AC196" s="127"/>
      <c r="AD196" s="201"/>
      <c r="AE196" s="201"/>
      <c r="AF196" s="201"/>
      <c r="AG196" s="201"/>
      <c r="AH196" s="201"/>
      <c r="AI196" s="234"/>
      <c r="AJ196" s="123"/>
      <c r="AK196" s="123"/>
      <c r="AL196" s="123"/>
      <c r="AM196" s="123"/>
      <c r="AN196" s="129"/>
      <c r="AO196" s="124"/>
      <c r="AP196" s="122"/>
      <c r="AQ196" s="127"/>
      <c r="AR196" s="123"/>
      <c r="AS196" s="123"/>
      <c r="AT196" s="123"/>
      <c r="AU196" s="123"/>
      <c r="AV196" s="251"/>
      <c r="AW196" s="123"/>
      <c r="AX196" s="123"/>
      <c r="AY196" s="129"/>
      <c r="AZ196" s="122"/>
      <c r="BA196" s="129"/>
      <c r="BB196" s="130"/>
      <c r="BC196" s="131"/>
      <c r="BD196" s="130"/>
      <c r="BE196" s="132"/>
      <c r="BF196" s="132"/>
      <c r="BG196" s="123"/>
      <c r="BH196" s="124"/>
      <c r="BI196" s="122"/>
      <c r="BJ196" s="123"/>
      <c r="BK196" s="123"/>
      <c r="BL196" s="123"/>
      <c r="BM196" s="129"/>
      <c r="BN196" s="122"/>
      <c r="BO196" s="123"/>
      <c r="BP196" s="129"/>
      <c r="BQ196" s="122"/>
      <c r="BR196" s="123"/>
      <c r="BS196" s="129"/>
      <c r="BT196" s="135"/>
      <c r="BU196" s="280"/>
      <c r="BV196" s="246"/>
      <c r="BW196" s="246"/>
      <c r="BX196" s="133"/>
      <c r="BY196" s="133"/>
      <c r="BZ196" s="122"/>
      <c r="CA196" s="123"/>
      <c r="CB196" s="123"/>
      <c r="CC196" s="124"/>
      <c r="CD196" s="127"/>
      <c r="CE196" s="127"/>
      <c r="CF196" s="123"/>
      <c r="CG196" s="123"/>
      <c r="CH196" s="123"/>
      <c r="CI196" s="123"/>
      <c r="CJ196" s="134"/>
      <c r="CK196" s="122"/>
      <c r="CL196" s="127"/>
      <c r="CM196" s="123"/>
      <c r="CN196" s="129"/>
      <c r="CO196" s="129"/>
      <c r="CP196" s="129"/>
      <c r="CQ196" s="134"/>
      <c r="CR196" s="133"/>
      <c r="CS196" s="133"/>
      <c r="CT196" s="133"/>
      <c r="CU196" s="135"/>
      <c r="CV196" s="280"/>
      <c r="CW196" s="135"/>
      <c r="CX196" s="122"/>
      <c r="CY196" s="129"/>
      <c r="CZ196" s="214"/>
      <c r="DA196" s="129"/>
      <c r="DB196" s="122"/>
      <c r="DC196" s="129"/>
      <c r="DD196" s="122"/>
      <c r="DE196" s="129"/>
      <c r="DF196" s="133"/>
      <c r="DG196" s="122"/>
      <c r="DH196" s="129"/>
      <c r="DI196" s="133"/>
      <c r="DJ196" s="122"/>
      <c r="DK196" s="123"/>
      <c r="DL196" s="214"/>
      <c r="DM196" s="134"/>
      <c r="DN196" s="305"/>
      <c r="DO196" s="134"/>
      <c r="DP196" s="122"/>
      <c r="DQ196" s="129"/>
      <c r="DR196" s="122"/>
      <c r="DS196" s="129"/>
      <c r="DT196" s="122"/>
      <c r="DU196" s="129"/>
      <c r="DV196" s="122"/>
      <c r="DW196" s="124"/>
    </row>
    <row r="197" spans="1:127" outlineLevel="2">
      <c r="A197" s="133"/>
      <c r="B197" s="441">
        <v>0.79166666666666696</v>
      </c>
      <c r="C197" s="127"/>
      <c r="D197" s="123"/>
      <c r="E197" s="123"/>
      <c r="F197" s="123"/>
      <c r="G197" s="124"/>
      <c r="H197" s="122"/>
      <c r="I197" s="123"/>
      <c r="J197" s="123"/>
      <c r="K197" s="128"/>
      <c r="L197" s="123"/>
      <c r="M197" s="123"/>
      <c r="N197" s="123"/>
      <c r="O197" s="123"/>
      <c r="P197" s="123"/>
      <c r="Q197" s="123"/>
      <c r="R197" s="129"/>
      <c r="S197" s="125"/>
      <c r="T197" s="122"/>
      <c r="U197" s="123"/>
      <c r="V197" s="126"/>
      <c r="W197" s="123"/>
      <c r="X197" s="128"/>
      <c r="Y197" s="123"/>
      <c r="Z197" s="123"/>
      <c r="AA197" s="123"/>
      <c r="AB197" s="124"/>
      <c r="AC197" s="127"/>
      <c r="AD197" s="201"/>
      <c r="AE197" s="201"/>
      <c r="AF197" s="201"/>
      <c r="AG197" s="201"/>
      <c r="AH197" s="201"/>
      <c r="AI197" s="234"/>
      <c r="AJ197" s="123"/>
      <c r="AK197" s="123"/>
      <c r="AL197" s="123"/>
      <c r="AM197" s="123"/>
      <c r="AN197" s="129"/>
      <c r="AO197" s="124"/>
      <c r="AP197" s="122"/>
      <c r="AQ197" s="127"/>
      <c r="AR197" s="123"/>
      <c r="AS197" s="123"/>
      <c r="AT197" s="123"/>
      <c r="AU197" s="123"/>
      <c r="AV197" s="251"/>
      <c r="AW197" s="123"/>
      <c r="AX197" s="123"/>
      <c r="AY197" s="129"/>
      <c r="AZ197" s="122"/>
      <c r="BA197" s="129"/>
      <c r="BB197" s="130"/>
      <c r="BC197" s="131"/>
      <c r="BD197" s="130"/>
      <c r="BE197" s="132"/>
      <c r="BF197" s="132"/>
      <c r="BG197" s="123"/>
      <c r="BH197" s="124"/>
      <c r="BI197" s="122"/>
      <c r="BJ197" s="123"/>
      <c r="BK197" s="123"/>
      <c r="BL197" s="123"/>
      <c r="BM197" s="129"/>
      <c r="BN197" s="122"/>
      <c r="BO197" s="123"/>
      <c r="BP197" s="129"/>
      <c r="BQ197" s="122"/>
      <c r="BR197" s="123"/>
      <c r="BS197" s="129"/>
      <c r="BT197" s="135"/>
      <c r="BU197" s="280"/>
      <c r="BV197" s="246"/>
      <c r="BW197" s="246"/>
      <c r="BX197" s="133"/>
      <c r="BY197" s="133"/>
      <c r="BZ197" s="122"/>
      <c r="CA197" s="123"/>
      <c r="CB197" s="123"/>
      <c r="CC197" s="124"/>
      <c r="CD197" s="127"/>
      <c r="CE197" s="127"/>
      <c r="CF197" s="123"/>
      <c r="CG197" s="123"/>
      <c r="CH197" s="123"/>
      <c r="CI197" s="123"/>
      <c r="CJ197" s="134"/>
      <c r="CK197" s="122"/>
      <c r="CL197" s="127"/>
      <c r="CM197" s="123"/>
      <c r="CN197" s="129"/>
      <c r="CO197" s="129"/>
      <c r="CP197" s="129"/>
      <c r="CQ197" s="134"/>
      <c r="CR197" s="133"/>
      <c r="CS197" s="133"/>
      <c r="CT197" s="133"/>
      <c r="CU197" s="135"/>
      <c r="CV197" s="280"/>
      <c r="CW197" s="135"/>
      <c r="CX197" s="122"/>
      <c r="CY197" s="129"/>
      <c r="CZ197" s="214"/>
      <c r="DA197" s="129"/>
      <c r="DB197" s="122"/>
      <c r="DC197" s="129"/>
      <c r="DD197" s="122"/>
      <c r="DE197" s="129"/>
      <c r="DF197" s="133"/>
      <c r="DG197" s="122"/>
      <c r="DH197" s="129"/>
      <c r="DI197" s="133"/>
      <c r="DJ197" s="122"/>
      <c r="DK197" s="123"/>
      <c r="DL197" s="214"/>
      <c r="DM197" s="134"/>
      <c r="DN197" s="305"/>
      <c r="DO197" s="134"/>
      <c r="DP197" s="122"/>
      <c r="DQ197" s="129"/>
      <c r="DR197" s="122"/>
      <c r="DS197" s="129"/>
      <c r="DT197" s="122"/>
      <c r="DU197" s="129"/>
      <c r="DV197" s="122"/>
      <c r="DW197" s="124"/>
    </row>
    <row r="198" spans="1:127" outlineLevel="2">
      <c r="A198" s="133"/>
      <c r="B198" s="441">
        <v>0.80208333333333404</v>
      </c>
      <c r="C198" s="127"/>
      <c r="D198" s="123"/>
      <c r="E198" s="123"/>
      <c r="F198" s="123"/>
      <c r="G198" s="124"/>
      <c r="H198" s="122"/>
      <c r="I198" s="123"/>
      <c r="J198" s="123"/>
      <c r="K198" s="128"/>
      <c r="L198" s="123"/>
      <c r="M198" s="123"/>
      <c r="N198" s="123"/>
      <c r="O198" s="123"/>
      <c r="P198" s="123"/>
      <c r="Q198" s="123"/>
      <c r="R198" s="129"/>
      <c r="S198" s="125"/>
      <c r="T198" s="122"/>
      <c r="U198" s="123"/>
      <c r="V198" s="126"/>
      <c r="W198" s="123"/>
      <c r="X198" s="128"/>
      <c r="Y198" s="123"/>
      <c r="Z198" s="123"/>
      <c r="AA198" s="123"/>
      <c r="AB198" s="124"/>
      <c r="AC198" s="127"/>
      <c r="AD198" s="201"/>
      <c r="AE198" s="201"/>
      <c r="AF198" s="201"/>
      <c r="AG198" s="201"/>
      <c r="AH198" s="201"/>
      <c r="AI198" s="234"/>
      <c r="AJ198" s="123"/>
      <c r="AK198" s="123"/>
      <c r="AL198" s="123"/>
      <c r="AM198" s="123"/>
      <c r="AN198" s="129"/>
      <c r="AO198" s="124"/>
      <c r="AP198" s="122"/>
      <c r="AQ198" s="127"/>
      <c r="AR198" s="123"/>
      <c r="AS198" s="123"/>
      <c r="AT198" s="123"/>
      <c r="AU198" s="123"/>
      <c r="AV198" s="251"/>
      <c r="AW198" s="123"/>
      <c r="AX198" s="123"/>
      <c r="AY198" s="129"/>
      <c r="AZ198" s="122"/>
      <c r="BA198" s="129"/>
      <c r="BB198" s="130"/>
      <c r="BC198" s="131"/>
      <c r="BD198" s="130"/>
      <c r="BE198" s="132"/>
      <c r="BF198" s="132"/>
      <c r="BG198" s="123"/>
      <c r="BH198" s="124"/>
      <c r="BI198" s="122"/>
      <c r="BJ198" s="123"/>
      <c r="BK198" s="123"/>
      <c r="BL198" s="123"/>
      <c r="BM198" s="129"/>
      <c r="BN198" s="122"/>
      <c r="BO198" s="123"/>
      <c r="BP198" s="129"/>
      <c r="BQ198" s="122"/>
      <c r="BR198" s="123"/>
      <c r="BS198" s="129"/>
      <c r="BT198" s="135"/>
      <c r="BU198" s="280"/>
      <c r="BV198" s="246"/>
      <c r="BW198" s="246"/>
      <c r="BX198" s="133"/>
      <c r="BY198" s="133"/>
      <c r="BZ198" s="122"/>
      <c r="CA198" s="123"/>
      <c r="CB198" s="123"/>
      <c r="CC198" s="124"/>
      <c r="CD198" s="127"/>
      <c r="CE198" s="127"/>
      <c r="CF198" s="123"/>
      <c r="CG198" s="123"/>
      <c r="CH198" s="123"/>
      <c r="CI198" s="123"/>
      <c r="CJ198" s="134"/>
      <c r="CK198" s="122"/>
      <c r="CL198" s="127"/>
      <c r="CM198" s="123"/>
      <c r="CN198" s="129"/>
      <c r="CO198" s="129"/>
      <c r="CP198" s="129"/>
      <c r="CQ198" s="134"/>
      <c r="CR198" s="133"/>
      <c r="CS198" s="133"/>
      <c r="CT198" s="133"/>
      <c r="CU198" s="135"/>
      <c r="CV198" s="280"/>
      <c r="CW198" s="135"/>
      <c r="CX198" s="122"/>
      <c r="CY198" s="129"/>
      <c r="CZ198" s="214"/>
      <c r="DA198" s="129"/>
      <c r="DB198" s="122"/>
      <c r="DC198" s="129"/>
      <c r="DD198" s="122"/>
      <c r="DE198" s="129"/>
      <c r="DF198" s="133"/>
      <c r="DG198" s="122"/>
      <c r="DH198" s="129"/>
      <c r="DI198" s="133"/>
      <c r="DJ198" s="122"/>
      <c r="DK198" s="123"/>
      <c r="DL198" s="214"/>
      <c r="DM198" s="134"/>
      <c r="DN198" s="305"/>
      <c r="DO198" s="134"/>
      <c r="DP198" s="122"/>
      <c r="DQ198" s="129"/>
      <c r="DR198" s="122"/>
      <c r="DS198" s="129"/>
      <c r="DT198" s="122"/>
      <c r="DU198" s="129"/>
      <c r="DV198" s="122"/>
      <c r="DW198" s="124"/>
    </row>
    <row r="199" spans="1:127" outlineLevel="2">
      <c r="A199" s="133"/>
      <c r="B199" s="441">
        <v>0.812500000000001</v>
      </c>
      <c r="C199" s="127"/>
      <c r="D199" s="123"/>
      <c r="E199" s="123"/>
      <c r="F199" s="123"/>
      <c r="G199" s="124"/>
      <c r="H199" s="122"/>
      <c r="I199" s="123"/>
      <c r="J199" s="123"/>
      <c r="K199" s="128"/>
      <c r="L199" s="123"/>
      <c r="M199" s="123"/>
      <c r="N199" s="123"/>
      <c r="O199" s="123"/>
      <c r="P199" s="123"/>
      <c r="Q199" s="123"/>
      <c r="R199" s="129"/>
      <c r="S199" s="125"/>
      <c r="T199" s="122"/>
      <c r="U199" s="123"/>
      <c r="V199" s="126"/>
      <c r="W199" s="123"/>
      <c r="X199" s="128"/>
      <c r="Y199" s="123"/>
      <c r="Z199" s="123"/>
      <c r="AA199" s="123"/>
      <c r="AB199" s="124"/>
      <c r="AC199" s="127"/>
      <c r="AD199" s="201"/>
      <c r="AE199" s="201"/>
      <c r="AF199" s="201"/>
      <c r="AG199" s="201"/>
      <c r="AH199" s="201"/>
      <c r="AI199" s="234"/>
      <c r="AJ199" s="123"/>
      <c r="AK199" s="123"/>
      <c r="AL199" s="123"/>
      <c r="AM199" s="123"/>
      <c r="AN199" s="129"/>
      <c r="AO199" s="124"/>
      <c r="AP199" s="122"/>
      <c r="AQ199" s="127"/>
      <c r="AR199" s="123"/>
      <c r="AS199" s="123"/>
      <c r="AT199" s="123"/>
      <c r="AU199" s="123"/>
      <c r="AV199" s="251"/>
      <c r="AW199" s="123"/>
      <c r="AX199" s="123"/>
      <c r="AY199" s="129"/>
      <c r="AZ199" s="122"/>
      <c r="BA199" s="129"/>
      <c r="BB199" s="130"/>
      <c r="BC199" s="131"/>
      <c r="BD199" s="130"/>
      <c r="BE199" s="132"/>
      <c r="BF199" s="132"/>
      <c r="BG199" s="123"/>
      <c r="BH199" s="124"/>
      <c r="BI199" s="122"/>
      <c r="BJ199" s="123"/>
      <c r="BK199" s="123"/>
      <c r="BL199" s="123"/>
      <c r="BM199" s="129"/>
      <c r="BN199" s="122"/>
      <c r="BO199" s="123"/>
      <c r="BP199" s="129"/>
      <c r="BQ199" s="122"/>
      <c r="BR199" s="123"/>
      <c r="BS199" s="129"/>
      <c r="BT199" s="135"/>
      <c r="BU199" s="280"/>
      <c r="BV199" s="246"/>
      <c r="BW199" s="246"/>
      <c r="BX199" s="133"/>
      <c r="BY199" s="133"/>
      <c r="BZ199" s="122"/>
      <c r="CA199" s="123"/>
      <c r="CB199" s="123"/>
      <c r="CC199" s="124"/>
      <c r="CD199" s="127"/>
      <c r="CE199" s="127"/>
      <c r="CF199" s="123"/>
      <c r="CG199" s="123"/>
      <c r="CH199" s="123"/>
      <c r="CI199" s="123"/>
      <c r="CJ199" s="134"/>
      <c r="CK199" s="122"/>
      <c r="CL199" s="127"/>
      <c r="CM199" s="123"/>
      <c r="CN199" s="129"/>
      <c r="CO199" s="129"/>
      <c r="CP199" s="129"/>
      <c r="CQ199" s="134"/>
      <c r="CR199" s="133"/>
      <c r="CS199" s="133"/>
      <c r="CT199" s="133"/>
      <c r="CU199" s="135"/>
      <c r="CV199" s="280"/>
      <c r="CW199" s="135"/>
      <c r="CX199" s="122"/>
      <c r="CY199" s="129"/>
      <c r="CZ199" s="214"/>
      <c r="DA199" s="129"/>
      <c r="DB199" s="122"/>
      <c r="DC199" s="129"/>
      <c r="DD199" s="122"/>
      <c r="DE199" s="129"/>
      <c r="DF199" s="133"/>
      <c r="DG199" s="122"/>
      <c r="DH199" s="129"/>
      <c r="DI199" s="133"/>
      <c r="DJ199" s="122"/>
      <c r="DK199" s="123"/>
      <c r="DL199" s="214"/>
      <c r="DM199" s="134"/>
      <c r="DN199" s="305"/>
      <c r="DO199" s="134"/>
      <c r="DP199" s="122"/>
      <c r="DQ199" s="129"/>
      <c r="DR199" s="122"/>
      <c r="DS199" s="129"/>
      <c r="DT199" s="122"/>
      <c r="DU199" s="129"/>
      <c r="DV199" s="122"/>
      <c r="DW199" s="124"/>
    </row>
    <row r="200" spans="1:127" outlineLevel="2">
      <c r="A200" s="133"/>
      <c r="B200" s="441">
        <v>0.82291666666666696</v>
      </c>
      <c r="C200" s="127"/>
      <c r="D200" s="123"/>
      <c r="E200" s="123"/>
      <c r="F200" s="123"/>
      <c r="G200" s="124"/>
      <c r="H200" s="122"/>
      <c r="I200" s="123"/>
      <c r="J200" s="123"/>
      <c r="K200" s="128"/>
      <c r="L200" s="123"/>
      <c r="M200" s="123"/>
      <c r="N200" s="123"/>
      <c r="O200" s="123"/>
      <c r="P200" s="123"/>
      <c r="Q200" s="123"/>
      <c r="R200" s="129"/>
      <c r="S200" s="125"/>
      <c r="T200" s="122"/>
      <c r="U200" s="123"/>
      <c r="V200" s="126"/>
      <c r="W200" s="123"/>
      <c r="X200" s="128"/>
      <c r="Y200" s="123"/>
      <c r="Z200" s="123"/>
      <c r="AA200" s="123"/>
      <c r="AB200" s="124"/>
      <c r="AC200" s="127"/>
      <c r="AD200" s="201"/>
      <c r="AE200" s="201"/>
      <c r="AF200" s="201"/>
      <c r="AG200" s="201"/>
      <c r="AH200" s="201"/>
      <c r="AI200" s="234"/>
      <c r="AJ200" s="123"/>
      <c r="AK200" s="123"/>
      <c r="AL200" s="123"/>
      <c r="AM200" s="123"/>
      <c r="AN200" s="129"/>
      <c r="AO200" s="124"/>
      <c r="AP200" s="122"/>
      <c r="AQ200" s="127"/>
      <c r="AR200" s="123"/>
      <c r="AS200" s="123"/>
      <c r="AT200" s="123"/>
      <c r="AU200" s="123"/>
      <c r="AV200" s="251"/>
      <c r="AW200" s="123"/>
      <c r="AX200" s="123"/>
      <c r="AY200" s="129"/>
      <c r="AZ200" s="122"/>
      <c r="BA200" s="129"/>
      <c r="BB200" s="130"/>
      <c r="BC200" s="131"/>
      <c r="BD200" s="130"/>
      <c r="BE200" s="132"/>
      <c r="BF200" s="132"/>
      <c r="BG200" s="123"/>
      <c r="BH200" s="124"/>
      <c r="BI200" s="122"/>
      <c r="BJ200" s="123"/>
      <c r="BK200" s="123"/>
      <c r="BL200" s="123"/>
      <c r="BM200" s="129"/>
      <c r="BN200" s="122"/>
      <c r="BO200" s="123"/>
      <c r="BP200" s="129"/>
      <c r="BQ200" s="122"/>
      <c r="BR200" s="123"/>
      <c r="BS200" s="129"/>
      <c r="BT200" s="135"/>
      <c r="BU200" s="280"/>
      <c r="BV200" s="246"/>
      <c r="BW200" s="246"/>
      <c r="BX200" s="133"/>
      <c r="BY200" s="133"/>
      <c r="BZ200" s="122"/>
      <c r="CA200" s="123"/>
      <c r="CB200" s="123"/>
      <c r="CC200" s="124"/>
      <c r="CD200" s="127"/>
      <c r="CE200" s="127"/>
      <c r="CF200" s="123"/>
      <c r="CG200" s="123"/>
      <c r="CH200" s="123"/>
      <c r="CI200" s="123"/>
      <c r="CJ200" s="134"/>
      <c r="CK200" s="122"/>
      <c r="CL200" s="127"/>
      <c r="CM200" s="123"/>
      <c r="CN200" s="129"/>
      <c r="CO200" s="129"/>
      <c r="CP200" s="129"/>
      <c r="CQ200" s="134"/>
      <c r="CR200" s="133"/>
      <c r="CS200" s="133"/>
      <c r="CT200" s="133"/>
      <c r="CU200" s="135"/>
      <c r="CV200" s="280"/>
      <c r="CW200" s="135"/>
      <c r="CX200" s="122"/>
      <c r="CY200" s="129"/>
      <c r="CZ200" s="214"/>
      <c r="DA200" s="129"/>
      <c r="DB200" s="122"/>
      <c r="DC200" s="129"/>
      <c r="DD200" s="122"/>
      <c r="DE200" s="129"/>
      <c r="DF200" s="133"/>
      <c r="DG200" s="122"/>
      <c r="DH200" s="129"/>
      <c r="DI200" s="133"/>
      <c r="DJ200" s="122"/>
      <c r="DK200" s="123"/>
      <c r="DL200" s="214"/>
      <c r="DM200" s="134"/>
      <c r="DN200" s="305"/>
      <c r="DO200" s="134"/>
      <c r="DP200" s="122"/>
      <c r="DQ200" s="129"/>
      <c r="DR200" s="122"/>
      <c r="DS200" s="129"/>
      <c r="DT200" s="122"/>
      <c r="DU200" s="129"/>
      <c r="DV200" s="122"/>
      <c r="DW200" s="124"/>
    </row>
    <row r="201" spans="1:127" ht="19.5" outlineLevel="2" thickBot="1">
      <c r="A201" s="133"/>
      <c r="B201" s="443">
        <f ca="1">--TEXT(NOW(),"чч:мм:сс")</f>
        <v>0.15847222222222221</v>
      </c>
      <c r="C201" s="127"/>
      <c r="D201" s="123"/>
      <c r="E201" s="123"/>
      <c r="F201" s="123"/>
      <c r="G201" s="124"/>
      <c r="H201" s="122"/>
      <c r="I201" s="123"/>
      <c r="J201" s="123"/>
      <c r="K201" s="128"/>
      <c r="L201" s="123"/>
      <c r="M201" s="123"/>
      <c r="N201" s="123"/>
      <c r="O201" s="123"/>
      <c r="P201" s="123"/>
      <c r="Q201" s="123"/>
      <c r="R201" s="129"/>
      <c r="S201" s="125"/>
      <c r="T201" s="122"/>
      <c r="U201" s="123"/>
      <c r="V201" s="126"/>
      <c r="W201" s="123"/>
      <c r="X201" s="128"/>
      <c r="Y201" s="123"/>
      <c r="Z201" s="123"/>
      <c r="AA201" s="123"/>
      <c r="AB201" s="124"/>
      <c r="AC201" s="127"/>
      <c r="AD201" s="201"/>
      <c r="AE201" s="201"/>
      <c r="AF201" s="201"/>
      <c r="AG201" s="201"/>
      <c r="AH201" s="201"/>
      <c r="AI201" s="234"/>
      <c r="AJ201" s="123"/>
      <c r="AK201" s="123"/>
      <c r="AL201" s="123"/>
      <c r="AM201" s="123"/>
      <c r="AN201" s="129"/>
      <c r="AO201" s="124"/>
      <c r="AP201" s="122"/>
      <c r="AQ201" s="127"/>
      <c r="AR201" s="123"/>
      <c r="AS201" s="123"/>
      <c r="AT201" s="123"/>
      <c r="AU201" s="123"/>
      <c r="AV201" s="251"/>
      <c r="AW201" s="123"/>
      <c r="AX201" s="123"/>
      <c r="AY201" s="129"/>
      <c r="AZ201" s="122"/>
      <c r="BA201" s="129"/>
      <c r="BB201" s="130"/>
      <c r="BC201" s="131"/>
      <c r="BD201" s="130"/>
      <c r="BE201" s="132"/>
      <c r="BF201" s="132"/>
      <c r="BG201" s="123"/>
      <c r="BH201" s="124"/>
      <c r="BI201" s="122"/>
      <c r="BJ201" s="123"/>
      <c r="BK201" s="123"/>
      <c r="BL201" s="123"/>
      <c r="BM201" s="129"/>
      <c r="BN201" s="122"/>
      <c r="BO201" s="123"/>
      <c r="BP201" s="129"/>
      <c r="BQ201" s="122"/>
      <c r="BR201" s="123"/>
      <c r="BS201" s="129"/>
      <c r="BT201" s="135"/>
      <c r="BU201" s="280"/>
      <c r="BV201" s="246"/>
      <c r="BW201" s="246"/>
      <c r="BX201" s="133"/>
      <c r="BY201" s="133"/>
      <c r="BZ201" s="122"/>
      <c r="CA201" s="123"/>
      <c r="CB201" s="123"/>
      <c r="CC201" s="124"/>
      <c r="CD201" s="127"/>
      <c r="CE201" s="127"/>
      <c r="CF201" s="123"/>
      <c r="CG201" s="123"/>
      <c r="CH201" s="123"/>
      <c r="CI201" s="123"/>
      <c r="CJ201" s="134"/>
      <c r="CK201" s="122"/>
      <c r="CL201" s="127"/>
      <c r="CM201" s="123"/>
      <c r="CN201" s="129"/>
      <c r="CO201" s="129"/>
      <c r="CP201" s="129"/>
      <c r="CQ201" s="134"/>
      <c r="CR201" s="133"/>
      <c r="CS201" s="133"/>
      <c r="CT201" s="133"/>
      <c r="CU201" s="135"/>
      <c r="CV201" s="280"/>
      <c r="CW201" s="135"/>
      <c r="CX201" s="122"/>
      <c r="CY201" s="129"/>
      <c r="CZ201" s="214"/>
      <c r="DA201" s="129"/>
      <c r="DB201" s="122"/>
      <c r="DC201" s="129"/>
      <c r="DD201" s="122"/>
      <c r="DE201" s="129"/>
      <c r="DF201" s="133"/>
      <c r="DG201" s="122"/>
      <c r="DH201" s="129"/>
      <c r="DI201" s="133"/>
      <c r="DJ201" s="122"/>
      <c r="DK201" s="123"/>
      <c r="DL201" s="214"/>
      <c r="DM201" s="134"/>
      <c r="DN201" s="305"/>
      <c r="DO201" s="134"/>
      <c r="DP201" s="122"/>
      <c r="DQ201" s="129"/>
      <c r="DR201" s="122"/>
      <c r="DS201" s="129"/>
      <c r="DT201" s="122"/>
      <c r="DU201" s="129"/>
      <c r="DV201" s="122"/>
      <c r="DW201" s="124"/>
    </row>
    <row r="202" spans="1:127" outlineLevel="2">
      <c r="A202" s="133"/>
      <c r="B202" s="444">
        <v>0.83333333333333404</v>
      </c>
      <c r="C202" s="127"/>
      <c r="D202" s="123"/>
      <c r="E202" s="123"/>
      <c r="F202" s="123"/>
      <c r="G202" s="124"/>
      <c r="H202" s="122"/>
      <c r="I202" s="123"/>
      <c r="J202" s="123"/>
      <c r="K202" s="128"/>
      <c r="L202" s="123"/>
      <c r="M202" s="123"/>
      <c r="N202" s="123"/>
      <c r="O202" s="123"/>
      <c r="P202" s="123"/>
      <c r="Q202" s="123"/>
      <c r="R202" s="129"/>
      <c r="S202" s="125"/>
      <c r="T202" s="122"/>
      <c r="U202" s="123"/>
      <c r="V202" s="126"/>
      <c r="W202" s="123"/>
      <c r="X202" s="128"/>
      <c r="Y202" s="123"/>
      <c r="Z202" s="123"/>
      <c r="AA202" s="123"/>
      <c r="AB202" s="124"/>
      <c r="AC202" s="127"/>
      <c r="AD202" s="201"/>
      <c r="AE202" s="201"/>
      <c r="AF202" s="201"/>
      <c r="AG202" s="201"/>
      <c r="AH202" s="201"/>
      <c r="AI202" s="234"/>
      <c r="AJ202" s="123"/>
      <c r="AK202" s="123"/>
      <c r="AL202" s="123"/>
      <c r="AM202" s="123"/>
      <c r="AN202" s="129"/>
      <c r="AO202" s="124"/>
      <c r="AP202" s="122"/>
      <c r="AQ202" s="127"/>
      <c r="AR202" s="123"/>
      <c r="AS202" s="123"/>
      <c r="AT202" s="123"/>
      <c r="AU202" s="123"/>
      <c r="AV202" s="251"/>
      <c r="AW202" s="123"/>
      <c r="AX202" s="123"/>
      <c r="AY202" s="129"/>
      <c r="AZ202" s="122"/>
      <c r="BA202" s="129"/>
      <c r="BB202" s="130"/>
      <c r="BC202" s="131"/>
      <c r="BD202" s="130"/>
      <c r="BE202" s="132"/>
      <c r="BF202" s="132"/>
      <c r="BG202" s="123"/>
      <c r="BH202" s="124"/>
      <c r="BI202" s="122"/>
      <c r="BJ202" s="123"/>
      <c r="BK202" s="123"/>
      <c r="BL202" s="123"/>
      <c r="BM202" s="129"/>
      <c r="BN202" s="122"/>
      <c r="BO202" s="123"/>
      <c r="BP202" s="129"/>
      <c r="BQ202" s="122"/>
      <c r="BR202" s="123"/>
      <c r="BS202" s="129"/>
      <c r="BT202" s="135"/>
      <c r="BU202" s="280"/>
      <c r="BV202" s="246"/>
      <c r="BW202" s="246"/>
      <c r="BX202" s="133"/>
      <c r="BY202" s="133"/>
      <c r="BZ202" s="122"/>
      <c r="CA202" s="123"/>
      <c r="CB202" s="123"/>
      <c r="CC202" s="124"/>
      <c r="CD202" s="127"/>
      <c r="CE202" s="127"/>
      <c r="CF202" s="123"/>
      <c r="CG202" s="123"/>
      <c r="CH202" s="123"/>
      <c r="CI202" s="123"/>
      <c r="CJ202" s="134"/>
      <c r="CK202" s="122"/>
      <c r="CL202" s="127"/>
      <c r="CM202" s="123"/>
      <c r="CN202" s="129"/>
      <c r="CO202" s="129"/>
      <c r="CP202" s="129"/>
      <c r="CQ202" s="134"/>
      <c r="CR202" s="133"/>
      <c r="CS202" s="133"/>
      <c r="CT202" s="133"/>
      <c r="CU202" s="135"/>
      <c r="CV202" s="280"/>
      <c r="CW202" s="135"/>
      <c r="CX202" s="122"/>
      <c r="CY202" s="129"/>
      <c r="CZ202" s="214"/>
      <c r="DA202" s="129"/>
      <c r="DB202" s="122"/>
      <c r="DC202" s="129"/>
      <c r="DD202" s="122"/>
      <c r="DE202" s="129"/>
      <c r="DF202" s="133"/>
      <c r="DG202" s="122"/>
      <c r="DH202" s="129"/>
      <c r="DI202" s="133"/>
      <c r="DJ202" s="122"/>
      <c r="DK202" s="123"/>
      <c r="DL202" s="214"/>
      <c r="DM202" s="134"/>
      <c r="DN202" s="305"/>
      <c r="DO202" s="134"/>
      <c r="DP202" s="122"/>
      <c r="DQ202" s="129"/>
      <c r="DR202" s="122"/>
      <c r="DS202" s="129"/>
      <c r="DT202" s="122"/>
      <c r="DU202" s="129"/>
      <c r="DV202" s="122"/>
      <c r="DW202" s="124"/>
    </row>
    <row r="203" spans="1:127" outlineLevel="2">
      <c r="A203" s="133"/>
      <c r="B203" s="441">
        <v>0.843750000000001</v>
      </c>
      <c r="C203" s="127"/>
      <c r="D203" s="123"/>
      <c r="E203" s="123"/>
      <c r="F203" s="123"/>
      <c r="G203" s="124"/>
      <c r="H203" s="122"/>
      <c r="I203" s="123"/>
      <c r="J203" s="123"/>
      <c r="K203" s="128"/>
      <c r="L203" s="123"/>
      <c r="M203" s="123"/>
      <c r="N203" s="123"/>
      <c r="O203" s="123"/>
      <c r="P203" s="123"/>
      <c r="Q203" s="123"/>
      <c r="R203" s="129"/>
      <c r="S203" s="125"/>
      <c r="T203" s="122"/>
      <c r="U203" s="123"/>
      <c r="V203" s="126"/>
      <c r="W203" s="123"/>
      <c r="X203" s="128"/>
      <c r="Y203" s="123"/>
      <c r="Z203" s="123"/>
      <c r="AA203" s="123"/>
      <c r="AB203" s="124"/>
      <c r="AC203" s="127"/>
      <c r="AD203" s="201"/>
      <c r="AE203" s="201"/>
      <c r="AF203" s="201"/>
      <c r="AG203" s="201"/>
      <c r="AH203" s="201"/>
      <c r="AI203" s="234"/>
      <c r="AJ203" s="123"/>
      <c r="AK203" s="123"/>
      <c r="AL203" s="123"/>
      <c r="AM203" s="123"/>
      <c r="AN203" s="129"/>
      <c r="AO203" s="124"/>
      <c r="AP203" s="122"/>
      <c r="AQ203" s="127"/>
      <c r="AR203" s="123"/>
      <c r="AS203" s="123"/>
      <c r="AT203" s="123"/>
      <c r="AU203" s="123"/>
      <c r="AV203" s="251"/>
      <c r="AW203" s="123"/>
      <c r="AX203" s="123"/>
      <c r="AY203" s="129"/>
      <c r="AZ203" s="122"/>
      <c r="BA203" s="129"/>
      <c r="BB203" s="130"/>
      <c r="BC203" s="131"/>
      <c r="BD203" s="130"/>
      <c r="BE203" s="132"/>
      <c r="BF203" s="132"/>
      <c r="BG203" s="123"/>
      <c r="BH203" s="124"/>
      <c r="BI203" s="122"/>
      <c r="BJ203" s="123"/>
      <c r="BK203" s="123"/>
      <c r="BL203" s="123"/>
      <c r="BM203" s="129"/>
      <c r="BN203" s="122"/>
      <c r="BO203" s="123"/>
      <c r="BP203" s="129"/>
      <c r="BQ203" s="122"/>
      <c r="BR203" s="123"/>
      <c r="BS203" s="129"/>
      <c r="BT203" s="135"/>
      <c r="BU203" s="280"/>
      <c r="BV203" s="246"/>
      <c r="BW203" s="246"/>
      <c r="BX203" s="133"/>
      <c r="BY203" s="133"/>
      <c r="BZ203" s="122"/>
      <c r="CA203" s="123"/>
      <c r="CB203" s="123"/>
      <c r="CC203" s="124"/>
      <c r="CD203" s="127"/>
      <c r="CE203" s="127"/>
      <c r="CF203" s="123"/>
      <c r="CG203" s="123"/>
      <c r="CH203" s="123"/>
      <c r="CI203" s="123"/>
      <c r="CJ203" s="134"/>
      <c r="CK203" s="122"/>
      <c r="CL203" s="127"/>
      <c r="CM203" s="123"/>
      <c r="CN203" s="129"/>
      <c r="CO203" s="129"/>
      <c r="CP203" s="129"/>
      <c r="CQ203" s="134"/>
      <c r="CR203" s="133"/>
      <c r="CS203" s="133"/>
      <c r="CT203" s="133"/>
      <c r="CU203" s="135"/>
      <c r="CV203" s="280"/>
      <c r="CW203" s="135"/>
      <c r="CX203" s="122"/>
      <c r="CY203" s="129"/>
      <c r="CZ203" s="214"/>
      <c r="DA203" s="129"/>
      <c r="DB203" s="122"/>
      <c r="DC203" s="129"/>
      <c r="DD203" s="122"/>
      <c r="DE203" s="129"/>
      <c r="DF203" s="133"/>
      <c r="DG203" s="122"/>
      <c r="DH203" s="129"/>
      <c r="DI203" s="133"/>
      <c r="DJ203" s="122"/>
      <c r="DK203" s="123"/>
      <c r="DL203" s="214"/>
      <c r="DM203" s="134"/>
      <c r="DN203" s="305"/>
      <c r="DO203" s="134"/>
      <c r="DP203" s="122"/>
      <c r="DQ203" s="129"/>
      <c r="DR203" s="122"/>
      <c r="DS203" s="129"/>
      <c r="DT203" s="122"/>
      <c r="DU203" s="129"/>
      <c r="DV203" s="122"/>
      <c r="DW203" s="124"/>
    </row>
    <row r="204" spans="1:127" outlineLevel="2">
      <c r="A204" s="133"/>
      <c r="B204" s="441">
        <v>0.85416666666666696</v>
      </c>
      <c r="C204" s="127"/>
      <c r="D204" s="123"/>
      <c r="E204" s="123"/>
      <c r="F204" s="123"/>
      <c r="G204" s="124"/>
      <c r="H204" s="122"/>
      <c r="I204" s="123"/>
      <c r="J204" s="123"/>
      <c r="K204" s="128"/>
      <c r="L204" s="123"/>
      <c r="M204" s="123"/>
      <c r="N204" s="123"/>
      <c r="O204" s="123"/>
      <c r="P204" s="123"/>
      <c r="Q204" s="123"/>
      <c r="R204" s="129"/>
      <c r="S204" s="125"/>
      <c r="T204" s="122"/>
      <c r="U204" s="123"/>
      <c r="V204" s="126"/>
      <c r="W204" s="123"/>
      <c r="X204" s="128"/>
      <c r="Y204" s="123"/>
      <c r="Z204" s="123"/>
      <c r="AA204" s="123"/>
      <c r="AB204" s="124"/>
      <c r="AC204" s="127"/>
      <c r="AD204" s="201"/>
      <c r="AE204" s="201"/>
      <c r="AF204" s="201"/>
      <c r="AG204" s="201"/>
      <c r="AH204" s="201"/>
      <c r="AI204" s="234"/>
      <c r="AJ204" s="123"/>
      <c r="AK204" s="123"/>
      <c r="AL204" s="123"/>
      <c r="AM204" s="123"/>
      <c r="AN204" s="129"/>
      <c r="AO204" s="124"/>
      <c r="AP204" s="122"/>
      <c r="AQ204" s="127"/>
      <c r="AR204" s="123"/>
      <c r="AS204" s="123"/>
      <c r="AT204" s="123"/>
      <c r="AU204" s="123"/>
      <c r="AV204" s="251"/>
      <c r="AW204" s="123"/>
      <c r="AX204" s="123"/>
      <c r="AY204" s="129"/>
      <c r="AZ204" s="122"/>
      <c r="BA204" s="129"/>
      <c r="BB204" s="130"/>
      <c r="BC204" s="131"/>
      <c r="BD204" s="130"/>
      <c r="BE204" s="132"/>
      <c r="BF204" s="132"/>
      <c r="BG204" s="123"/>
      <c r="BH204" s="124"/>
      <c r="BI204" s="122"/>
      <c r="BJ204" s="123"/>
      <c r="BK204" s="123"/>
      <c r="BL204" s="123"/>
      <c r="BM204" s="129"/>
      <c r="BN204" s="122"/>
      <c r="BO204" s="123"/>
      <c r="BP204" s="129"/>
      <c r="BQ204" s="122"/>
      <c r="BR204" s="123"/>
      <c r="BS204" s="129"/>
      <c r="BT204" s="135"/>
      <c r="BU204" s="280"/>
      <c r="BV204" s="246"/>
      <c r="BW204" s="246"/>
      <c r="BX204" s="133"/>
      <c r="BY204" s="133"/>
      <c r="BZ204" s="122"/>
      <c r="CA204" s="123"/>
      <c r="CB204" s="123"/>
      <c r="CC204" s="124"/>
      <c r="CD204" s="127"/>
      <c r="CE204" s="127"/>
      <c r="CF204" s="123"/>
      <c r="CG204" s="123"/>
      <c r="CH204" s="123"/>
      <c r="CI204" s="123"/>
      <c r="CJ204" s="134"/>
      <c r="CK204" s="122"/>
      <c r="CL204" s="127"/>
      <c r="CM204" s="123"/>
      <c r="CN204" s="129"/>
      <c r="CO204" s="129"/>
      <c r="CP204" s="129"/>
      <c r="CQ204" s="134"/>
      <c r="CR204" s="133"/>
      <c r="CS204" s="133"/>
      <c r="CT204" s="133"/>
      <c r="CU204" s="135"/>
      <c r="CV204" s="280"/>
      <c r="CW204" s="135"/>
      <c r="CX204" s="122"/>
      <c r="CY204" s="129"/>
      <c r="CZ204" s="214"/>
      <c r="DA204" s="129"/>
      <c r="DB204" s="122"/>
      <c r="DC204" s="129"/>
      <c r="DD204" s="122"/>
      <c r="DE204" s="129"/>
      <c r="DF204" s="133"/>
      <c r="DG204" s="122"/>
      <c r="DH204" s="129"/>
      <c r="DI204" s="133"/>
      <c r="DJ204" s="122"/>
      <c r="DK204" s="123"/>
      <c r="DL204" s="214"/>
      <c r="DM204" s="134"/>
      <c r="DN204" s="305"/>
      <c r="DO204" s="134"/>
      <c r="DP204" s="122"/>
      <c r="DQ204" s="129"/>
      <c r="DR204" s="122"/>
      <c r="DS204" s="129"/>
      <c r="DT204" s="122"/>
      <c r="DU204" s="129"/>
      <c r="DV204" s="122"/>
      <c r="DW204" s="124"/>
    </row>
    <row r="205" spans="1:127" outlineLevel="2">
      <c r="A205" s="133"/>
      <c r="B205" s="441">
        <v>0.86458333333333404</v>
      </c>
      <c r="C205" s="127"/>
      <c r="D205" s="123"/>
      <c r="E205" s="123"/>
      <c r="F205" s="123"/>
      <c r="G205" s="124"/>
      <c r="H205" s="122"/>
      <c r="I205" s="123"/>
      <c r="J205" s="123"/>
      <c r="K205" s="128"/>
      <c r="L205" s="123"/>
      <c r="M205" s="123"/>
      <c r="N205" s="123"/>
      <c r="O205" s="123"/>
      <c r="P205" s="123"/>
      <c r="Q205" s="123"/>
      <c r="R205" s="129"/>
      <c r="S205" s="125"/>
      <c r="T205" s="122"/>
      <c r="U205" s="123"/>
      <c r="V205" s="126"/>
      <c r="W205" s="123"/>
      <c r="X205" s="128"/>
      <c r="Y205" s="123"/>
      <c r="Z205" s="123"/>
      <c r="AA205" s="123"/>
      <c r="AB205" s="124"/>
      <c r="AC205" s="127"/>
      <c r="AD205" s="201"/>
      <c r="AE205" s="201"/>
      <c r="AF205" s="201"/>
      <c r="AG205" s="201"/>
      <c r="AH205" s="201"/>
      <c r="AI205" s="234"/>
      <c r="AJ205" s="123"/>
      <c r="AK205" s="123"/>
      <c r="AL205" s="123"/>
      <c r="AM205" s="123"/>
      <c r="AN205" s="129"/>
      <c r="AO205" s="124"/>
      <c r="AP205" s="122"/>
      <c r="AQ205" s="127"/>
      <c r="AR205" s="123"/>
      <c r="AS205" s="123"/>
      <c r="AT205" s="123"/>
      <c r="AU205" s="123"/>
      <c r="AV205" s="251"/>
      <c r="AW205" s="123"/>
      <c r="AX205" s="123"/>
      <c r="AY205" s="129"/>
      <c r="AZ205" s="122"/>
      <c r="BA205" s="129"/>
      <c r="BB205" s="130"/>
      <c r="BC205" s="131"/>
      <c r="BD205" s="130"/>
      <c r="BE205" s="132"/>
      <c r="BF205" s="132"/>
      <c r="BG205" s="123"/>
      <c r="BH205" s="124"/>
      <c r="BI205" s="122"/>
      <c r="BJ205" s="123"/>
      <c r="BK205" s="123"/>
      <c r="BL205" s="123"/>
      <c r="BM205" s="129"/>
      <c r="BN205" s="122"/>
      <c r="BO205" s="123"/>
      <c r="BP205" s="129"/>
      <c r="BQ205" s="122"/>
      <c r="BR205" s="123"/>
      <c r="BS205" s="129"/>
      <c r="BT205" s="135"/>
      <c r="BU205" s="280"/>
      <c r="BV205" s="246"/>
      <c r="BW205" s="246"/>
      <c r="BX205" s="133"/>
      <c r="BY205" s="133"/>
      <c r="BZ205" s="122"/>
      <c r="CA205" s="123"/>
      <c r="CB205" s="123"/>
      <c r="CC205" s="124"/>
      <c r="CD205" s="127"/>
      <c r="CE205" s="127"/>
      <c r="CF205" s="123"/>
      <c r="CG205" s="123"/>
      <c r="CH205" s="123"/>
      <c r="CI205" s="123"/>
      <c r="CJ205" s="134"/>
      <c r="CK205" s="122"/>
      <c r="CL205" s="127"/>
      <c r="CM205" s="123"/>
      <c r="CN205" s="129"/>
      <c r="CO205" s="129"/>
      <c r="CP205" s="129"/>
      <c r="CQ205" s="134"/>
      <c r="CR205" s="133"/>
      <c r="CS205" s="133"/>
      <c r="CT205" s="133"/>
      <c r="CU205" s="135"/>
      <c r="CV205" s="280"/>
      <c r="CW205" s="135"/>
      <c r="CX205" s="122"/>
      <c r="CY205" s="129"/>
      <c r="CZ205" s="214"/>
      <c r="DA205" s="129"/>
      <c r="DB205" s="122"/>
      <c r="DC205" s="129"/>
      <c r="DD205" s="122"/>
      <c r="DE205" s="129"/>
      <c r="DF205" s="133"/>
      <c r="DG205" s="122"/>
      <c r="DH205" s="129"/>
      <c r="DI205" s="133"/>
      <c r="DJ205" s="122"/>
      <c r="DK205" s="123"/>
      <c r="DL205" s="214"/>
      <c r="DM205" s="134"/>
      <c r="DN205" s="305"/>
      <c r="DO205" s="134"/>
      <c r="DP205" s="122"/>
      <c r="DQ205" s="129"/>
      <c r="DR205" s="122"/>
      <c r="DS205" s="129"/>
      <c r="DT205" s="122"/>
      <c r="DU205" s="129"/>
      <c r="DV205" s="122"/>
      <c r="DW205" s="124"/>
    </row>
    <row r="206" spans="1:127" outlineLevel="2">
      <c r="A206" s="133"/>
      <c r="B206" s="441">
        <v>0.875000000000001</v>
      </c>
      <c r="C206" s="127"/>
      <c r="D206" s="123"/>
      <c r="E206" s="123"/>
      <c r="F206" s="123"/>
      <c r="G206" s="124"/>
      <c r="H206" s="122"/>
      <c r="I206" s="123"/>
      <c r="J206" s="123"/>
      <c r="K206" s="128"/>
      <c r="L206" s="123"/>
      <c r="M206" s="123"/>
      <c r="N206" s="123"/>
      <c r="O206" s="123"/>
      <c r="P206" s="123"/>
      <c r="Q206" s="123"/>
      <c r="R206" s="129"/>
      <c r="S206" s="125"/>
      <c r="T206" s="122"/>
      <c r="U206" s="123"/>
      <c r="V206" s="126"/>
      <c r="W206" s="123"/>
      <c r="X206" s="128"/>
      <c r="Y206" s="123"/>
      <c r="Z206" s="123"/>
      <c r="AA206" s="123"/>
      <c r="AB206" s="124"/>
      <c r="AC206" s="127"/>
      <c r="AD206" s="201"/>
      <c r="AE206" s="201"/>
      <c r="AF206" s="201"/>
      <c r="AG206" s="201"/>
      <c r="AH206" s="201"/>
      <c r="AI206" s="234"/>
      <c r="AJ206" s="123"/>
      <c r="AK206" s="123"/>
      <c r="AL206" s="123"/>
      <c r="AM206" s="123"/>
      <c r="AN206" s="129"/>
      <c r="AO206" s="124"/>
      <c r="AP206" s="122"/>
      <c r="AQ206" s="127"/>
      <c r="AR206" s="123"/>
      <c r="AS206" s="123"/>
      <c r="AT206" s="123"/>
      <c r="AU206" s="123"/>
      <c r="AV206" s="251"/>
      <c r="AW206" s="123"/>
      <c r="AX206" s="123"/>
      <c r="AY206" s="129"/>
      <c r="AZ206" s="122"/>
      <c r="BA206" s="129"/>
      <c r="BB206" s="130"/>
      <c r="BC206" s="131"/>
      <c r="BD206" s="130"/>
      <c r="BE206" s="132"/>
      <c r="BF206" s="132"/>
      <c r="BG206" s="123"/>
      <c r="BH206" s="124"/>
      <c r="BI206" s="122"/>
      <c r="BJ206" s="123"/>
      <c r="BK206" s="123"/>
      <c r="BL206" s="123"/>
      <c r="BM206" s="129"/>
      <c r="BN206" s="122"/>
      <c r="BO206" s="123"/>
      <c r="BP206" s="129"/>
      <c r="BQ206" s="122"/>
      <c r="BR206" s="123"/>
      <c r="BS206" s="129"/>
      <c r="BT206" s="135"/>
      <c r="BU206" s="280"/>
      <c r="BV206" s="246"/>
      <c r="BW206" s="246"/>
      <c r="BX206" s="133"/>
      <c r="BY206" s="133"/>
      <c r="BZ206" s="122"/>
      <c r="CA206" s="123"/>
      <c r="CB206" s="123"/>
      <c r="CC206" s="124"/>
      <c r="CD206" s="127"/>
      <c r="CE206" s="127"/>
      <c r="CF206" s="123"/>
      <c r="CG206" s="123"/>
      <c r="CH206" s="123"/>
      <c r="CI206" s="123"/>
      <c r="CJ206" s="134"/>
      <c r="CK206" s="122"/>
      <c r="CL206" s="127"/>
      <c r="CM206" s="123"/>
      <c r="CN206" s="129"/>
      <c r="CO206" s="129"/>
      <c r="CP206" s="129"/>
      <c r="CQ206" s="134"/>
      <c r="CR206" s="133"/>
      <c r="CS206" s="133"/>
      <c r="CT206" s="133"/>
      <c r="CU206" s="135"/>
      <c r="CV206" s="280"/>
      <c r="CW206" s="135"/>
      <c r="CX206" s="122"/>
      <c r="CY206" s="129"/>
      <c r="CZ206" s="214"/>
      <c r="DA206" s="129"/>
      <c r="DB206" s="122"/>
      <c r="DC206" s="129"/>
      <c r="DD206" s="122"/>
      <c r="DE206" s="129"/>
      <c r="DF206" s="133"/>
      <c r="DG206" s="122"/>
      <c r="DH206" s="129"/>
      <c r="DI206" s="133"/>
      <c r="DJ206" s="122"/>
      <c r="DK206" s="123"/>
      <c r="DL206" s="214"/>
      <c r="DM206" s="134"/>
      <c r="DN206" s="305"/>
      <c r="DO206" s="134"/>
      <c r="DP206" s="122"/>
      <c r="DQ206" s="129"/>
      <c r="DR206" s="122"/>
      <c r="DS206" s="129"/>
      <c r="DT206" s="122"/>
      <c r="DU206" s="129"/>
      <c r="DV206" s="122"/>
      <c r="DW206" s="124"/>
    </row>
    <row r="207" spans="1:127" outlineLevel="2">
      <c r="A207" s="133"/>
      <c r="B207" s="441">
        <v>0.88541666666666696</v>
      </c>
      <c r="C207" s="127"/>
      <c r="D207" s="123"/>
      <c r="E207" s="123"/>
      <c r="F207" s="123"/>
      <c r="G207" s="124"/>
      <c r="H207" s="122"/>
      <c r="I207" s="123"/>
      <c r="J207" s="123"/>
      <c r="K207" s="128"/>
      <c r="L207" s="123"/>
      <c r="M207" s="123"/>
      <c r="N207" s="123"/>
      <c r="O207" s="123"/>
      <c r="P207" s="123"/>
      <c r="Q207" s="123"/>
      <c r="R207" s="129"/>
      <c r="S207" s="125"/>
      <c r="T207" s="122"/>
      <c r="U207" s="123"/>
      <c r="V207" s="126"/>
      <c r="W207" s="123"/>
      <c r="X207" s="128"/>
      <c r="Y207" s="123"/>
      <c r="Z207" s="123"/>
      <c r="AA207" s="123"/>
      <c r="AB207" s="124"/>
      <c r="AC207" s="127"/>
      <c r="AD207" s="201"/>
      <c r="AE207" s="201"/>
      <c r="AF207" s="201"/>
      <c r="AG207" s="201"/>
      <c r="AH207" s="201"/>
      <c r="AI207" s="234"/>
      <c r="AJ207" s="123"/>
      <c r="AK207" s="123"/>
      <c r="AL207" s="123"/>
      <c r="AM207" s="123"/>
      <c r="AN207" s="129"/>
      <c r="AO207" s="124"/>
      <c r="AP207" s="122"/>
      <c r="AQ207" s="127"/>
      <c r="AR207" s="123"/>
      <c r="AS207" s="123"/>
      <c r="AT207" s="123"/>
      <c r="AU207" s="123"/>
      <c r="AV207" s="251"/>
      <c r="AW207" s="123"/>
      <c r="AX207" s="123"/>
      <c r="AY207" s="129"/>
      <c r="AZ207" s="122"/>
      <c r="BA207" s="129"/>
      <c r="BB207" s="130"/>
      <c r="BC207" s="131"/>
      <c r="BD207" s="130"/>
      <c r="BE207" s="132"/>
      <c r="BF207" s="132"/>
      <c r="BG207" s="123"/>
      <c r="BH207" s="124"/>
      <c r="BI207" s="122"/>
      <c r="BJ207" s="123"/>
      <c r="BK207" s="123"/>
      <c r="BL207" s="123"/>
      <c r="BM207" s="129"/>
      <c r="BN207" s="122"/>
      <c r="BO207" s="123"/>
      <c r="BP207" s="129"/>
      <c r="BQ207" s="122"/>
      <c r="BR207" s="123"/>
      <c r="BS207" s="129"/>
      <c r="BT207" s="135"/>
      <c r="BU207" s="280"/>
      <c r="BV207" s="246"/>
      <c r="BW207" s="246"/>
      <c r="BX207" s="133"/>
      <c r="BY207" s="133"/>
      <c r="BZ207" s="122"/>
      <c r="CA207" s="123"/>
      <c r="CB207" s="123"/>
      <c r="CC207" s="124"/>
      <c r="CD207" s="127"/>
      <c r="CE207" s="127"/>
      <c r="CF207" s="123"/>
      <c r="CG207" s="123"/>
      <c r="CH207" s="123"/>
      <c r="CI207" s="123"/>
      <c r="CJ207" s="134"/>
      <c r="CK207" s="122"/>
      <c r="CL207" s="127"/>
      <c r="CM207" s="123"/>
      <c r="CN207" s="129"/>
      <c r="CO207" s="129"/>
      <c r="CP207" s="129"/>
      <c r="CQ207" s="134"/>
      <c r="CR207" s="133"/>
      <c r="CS207" s="133"/>
      <c r="CT207" s="133"/>
      <c r="CU207" s="135"/>
      <c r="CV207" s="280"/>
      <c r="CW207" s="135"/>
      <c r="CX207" s="122"/>
      <c r="CY207" s="129"/>
      <c r="CZ207" s="214"/>
      <c r="DA207" s="129"/>
      <c r="DB207" s="122"/>
      <c r="DC207" s="129"/>
      <c r="DD207" s="122"/>
      <c r="DE207" s="129"/>
      <c r="DF207" s="133"/>
      <c r="DG207" s="122"/>
      <c r="DH207" s="129"/>
      <c r="DI207" s="133"/>
      <c r="DJ207" s="122"/>
      <c r="DK207" s="123"/>
      <c r="DL207" s="214"/>
      <c r="DM207" s="134"/>
      <c r="DN207" s="305"/>
      <c r="DO207" s="134"/>
      <c r="DP207" s="122"/>
      <c r="DQ207" s="129"/>
      <c r="DR207" s="122"/>
      <c r="DS207" s="129"/>
      <c r="DT207" s="122"/>
      <c r="DU207" s="129"/>
      <c r="DV207" s="122"/>
      <c r="DW207" s="124"/>
    </row>
    <row r="208" spans="1:127" outlineLevel="2">
      <c r="A208" s="133"/>
      <c r="B208" s="441">
        <v>0.89583333333333404</v>
      </c>
      <c r="C208" s="127"/>
      <c r="D208" s="123"/>
      <c r="E208" s="123"/>
      <c r="F208" s="123"/>
      <c r="G208" s="124"/>
      <c r="H208" s="122"/>
      <c r="I208" s="123"/>
      <c r="J208" s="123"/>
      <c r="K208" s="128"/>
      <c r="L208" s="123"/>
      <c r="M208" s="123"/>
      <c r="N208" s="123"/>
      <c r="O208" s="123"/>
      <c r="P208" s="123"/>
      <c r="Q208" s="123"/>
      <c r="R208" s="129"/>
      <c r="S208" s="125"/>
      <c r="T208" s="122"/>
      <c r="U208" s="123"/>
      <c r="V208" s="126"/>
      <c r="W208" s="123"/>
      <c r="X208" s="128"/>
      <c r="Y208" s="123"/>
      <c r="Z208" s="123"/>
      <c r="AA208" s="123"/>
      <c r="AB208" s="124"/>
      <c r="AC208" s="127"/>
      <c r="AD208" s="201"/>
      <c r="AE208" s="201"/>
      <c r="AF208" s="201"/>
      <c r="AG208" s="201"/>
      <c r="AH208" s="201"/>
      <c r="AI208" s="234"/>
      <c r="AJ208" s="123"/>
      <c r="AK208" s="123"/>
      <c r="AL208" s="123"/>
      <c r="AM208" s="123"/>
      <c r="AN208" s="129"/>
      <c r="AO208" s="124"/>
      <c r="AP208" s="122"/>
      <c r="AQ208" s="127"/>
      <c r="AR208" s="123"/>
      <c r="AS208" s="123"/>
      <c r="AT208" s="123"/>
      <c r="AU208" s="123"/>
      <c r="AV208" s="251"/>
      <c r="AW208" s="123"/>
      <c r="AX208" s="123"/>
      <c r="AY208" s="129"/>
      <c r="AZ208" s="122"/>
      <c r="BA208" s="129"/>
      <c r="BB208" s="130"/>
      <c r="BC208" s="131"/>
      <c r="BD208" s="130"/>
      <c r="BE208" s="132"/>
      <c r="BF208" s="132"/>
      <c r="BG208" s="123"/>
      <c r="BH208" s="124"/>
      <c r="BI208" s="122"/>
      <c r="BJ208" s="123"/>
      <c r="BK208" s="123"/>
      <c r="BL208" s="123"/>
      <c r="BM208" s="129"/>
      <c r="BN208" s="122"/>
      <c r="BO208" s="123"/>
      <c r="BP208" s="129"/>
      <c r="BQ208" s="122"/>
      <c r="BR208" s="123"/>
      <c r="BS208" s="129"/>
      <c r="BT208" s="135"/>
      <c r="BU208" s="280"/>
      <c r="BV208" s="246"/>
      <c r="BW208" s="246"/>
      <c r="BX208" s="133"/>
      <c r="BY208" s="133"/>
      <c r="BZ208" s="122"/>
      <c r="CA208" s="123"/>
      <c r="CB208" s="123"/>
      <c r="CC208" s="124"/>
      <c r="CD208" s="127"/>
      <c r="CE208" s="127"/>
      <c r="CF208" s="123"/>
      <c r="CG208" s="123"/>
      <c r="CH208" s="123"/>
      <c r="CI208" s="123"/>
      <c r="CJ208" s="134"/>
      <c r="CK208" s="122"/>
      <c r="CL208" s="127"/>
      <c r="CM208" s="123"/>
      <c r="CN208" s="129"/>
      <c r="CO208" s="129"/>
      <c r="CP208" s="129"/>
      <c r="CQ208" s="134"/>
      <c r="CR208" s="133"/>
      <c r="CS208" s="133"/>
      <c r="CT208" s="133"/>
      <c r="CU208" s="135"/>
      <c r="CV208" s="280"/>
      <c r="CW208" s="135"/>
      <c r="CX208" s="122"/>
      <c r="CY208" s="129"/>
      <c r="CZ208" s="214"/>
      <c r="DA208" s="129"/>
      <c r="DB208" s="122"/>
      <c r="DC208" s="129"/>
      <c r="DD208" s="122"/>
      <c r="DE208" s="129"/>
      <c r="DF208" s="133"/>
      <c r="DG208" s="122"/>
      <c r="DH208" s="129"/>
      <c r="DI208" s="133"/>
      <c r="DJ208" s="122"/>
      <c r="DK208" s="123"/>
      <c r="DL208" s="214"/>
      <c r="DM208" s="134"/>
      <c r="DN208" s="305"/>
      <c r="DO208" s="134"/>
      <c r="DP208" s="122"/>
      <c r="DQ208" s="129"/>
      <c r="DR208" s="122"/>
      <c r="DS208" s="129"/>
      <c r="DT208" s="122"/>
      <c r="DU208" s="129"/>
      <c r="DV208" s="122"/>
      <c r="DW208" s="124"/>
    </row>
    <row r="209" spans="1:127" outlineLevel="2">
      <c r="A209" s="133"/>
      <c r="B209" s="441">
        <v>0.906250000000001</v>
      </c>
      <c r="C209" s="127"/>
      <c r="D209" s="123"/>
      <c r="E209" s="123"/>
      <c r="F209" s="123"/>
      <c r="G209" s="124"/>
      <c r="H209" s="122"/>
      <c r="I209" s="123"/>
      <c r="J209" s="123"/>
      <c r="K209" s="128"/>
      <c r="L209" s="123"/>
      <c r="M209" s="123"/>
      <c r="N209" s="123"/>
      <c r="O209" s="123"/>
      <c r="P209" s="123"/>
      <c r="Q209" s="123"/>
      <c r="R209" s="129"/>
      <c r="S209" s="125"/>
      <c r="T209" s="122"/>
      <c r="U209" s="123"/>
      <c r="V209" s="126"/>
      <c r="W209" s="123"/>
      <c r="X209" s="128"/>
      <c r="Y209" s="123"/>
      <c r="Z209" s="123"/>
      <c r="AA209" s="123"/>
      <c r="AB209" s="124"/>
      <c r="AC209" s="127"/>
      <c r="AD209" s="201"/>
      <c r="AE209" s="201"/>
      <c r="AF209" s="201"/>
      <c r="AG209" s="201"/>
      <c r="AH209" s="201"/>
      <c r="AI209" s="234"/>
      <c r="AJ209" s="123"/>
      <c r="AK209" s="123"/>
      <c r="AL209" s="123"/>
      <c r="AM209" s="123"/>
      <c r="AN209" s="129"/>
      <c r="AO209" s="124"/>
      <c r="AP209" s="122"/>
      <c r="AQ209" s="127"/>
      <c r="AR209" s="123"/>
      <c r="AS209" s="123"/>
      <c r="AT209" s="123"/>
      <c r="AU209" s="123"/>
      <c r="AV209" s="251"/>
      <c r="AW209" s="123"/>
      <c r="AX209" s="123"/>
      <c r="AY209" s="129"/>
      <c r="AZ209" s="122"/>
      <c r="BA209" s="129"/>
      <c r="BB209" s="130"/>
      <c r="BC209" s="131"/>
      <c r="BD209" s="130"/>
      <c r="BE209" s="132"/>
      <c r="BF209" s="132"/>
      <c r="BG209" s="123"/>
      <c r="BH209" s="124"/>
      <c r="BI209" s="122"/>
      <c r="BJ209" s="123"/>
      <c r="BK209" s="123"/>
      <c r="BL209" s="123"/>
      <c r="BM209" s="129"/>
      <c r="BN209" s="122"/>
      <c r="BO209" s="123"/>
      <c r="BP209" s="129"/>
      <c r="BQ209" s="122"/>
      <c r="BR209" s="123"/>
      <c r="BS209" s="129"/>
      <c r="BT209" s="135"/>
      <c r="BU209" s="280"/>
      <c r="BV209" s="246"/>
      <c r="BW209" s="246"/>
      <c r="BX209" s="133"/>
      <c r="BY209" s="133"/>
      <c r="BZ209" s="122"/>
      <c r="CA209" s="123"/>
      <c r="CB209" s="123"/>
      <c r="CC209" s="124"/>
      <c r="CD209" s="127"/>
      <c r="CE209" s="127"/>
      <c r="CF209" s="123"/>
      <c r="CG209" s="123"/>
      <c r="CH209" s="123"/>
      <c r="CI209" s="123"/>
      <c r="CJ209" s="134"/>
      <c r="CK209" s="122"/>
      <c r="CL209" s="127"/>
      <c r="CM209" s="123"/>
      <c r="CN209" s="129"/>
      <c r="CO209" s="129"/>
      <c r="CP209" s="129"/>
      <c r="CQ209" s="134"/>
      <c r="CR209" s="133"/>
      <c r="CS209" s="133"/>
      <c r="CT209" s="133"/>
      <c r="CU209" s="135"/>
      <c r="CV209" s="280"/>
      <c r="CW209" s="135"/>
      <c r="CX209" s="122"/>
      <c r="CY209" s="129"/>
      <c r="CZ209" s="214"/>
      <c r="DA209" s="129"/>
      <c r="DB209" s="122"/>
      <c r="DC209" s="129"/>
      <c r="DD209" s="122"/>
      <c r="DE209" s="129"/>
      <c r="DF209" s="133"/>
      <c r="DG209" s="122"/>
      <c r="DH209" s="129"/>
      <c r="DI209" s="133"/>
      <c r="DJ209" s="122"/>
      <c r="DK209" s="123"/>
      <c r="DL209" s="214"/>
      <c r="DM209" s="134"/>
      <c r="DN209" s="305"/>
      <c r="DO209" s="134"/>
      <c r="DP209" s="122"/>
      <c r="DQ209" s="129"/>
      <c r="DR209" s="122"/>
      <c r="DS209" s="129"/>
      <c r="DT209" s="122"/>
      <c r="DU209" s="129"/>
      <c r="DV209" s="122"/>
      <c r="DW209" s="124"/>
    </row>
    <row r="210" spans="1:127" outlineLevel="2">
      <c r="A210" s="133"/>
      <c r="B210" s="441">
        <v>0.91666666666666696</v>
      </c>
      <c r="C210" s="127"/>
      <c r="D210" s="123"/>
      <c r="E210" s="123"/>
      <c r="F210" s="123"/>
      <c r="G210" s="124"/>
      <c r="H210" s="122"/>
      <c r="I210" s="123"/>
      <c r="J210" s="123"/>
      <c r="K210" s="128"/>
      <c r="L210" s="123"/>
      <c r="M210" s="123"/>
      <c r="N210" s="123"/>
      <c r="O210" s="123"/>
      <c r="P210" s="123"/>
      <c r="Q210" s="123"/>
      <c r="R210" s="129"/>
      <c r="S210" s="125"/>
      <c r="T210" s="122"/>
      <c r="U210" s="123"/>
      <c r="V210" s="126"/>
      <c r="W210" s="123"/>
      <c r="X210" s="128"/>
      <c r="Y210" s="123"/>
      <c r="Z210" s="123"/>
      <c r="AA210" s="123"/>
      <c r="AB210" s="124"/>
      <c r="AC210" s="127"/>
      <c r="AD210" s="201"/>
      <c r="AE210" s="201"/>
      <c r="AF210" s="201"/>
      <c r="AG210" s="201"/>
      <c r="AH210" s="201"/>
      <c r="AI210" s="234"/>
      <c r="AJ210" s="123"/>
      <c r="AK210" s="123"/>
      <c r="AL210" s="123"/>
      <c r="AM210" s="123"/>
      <c r="AN210" s="129"/>
      <c r="AO210" s="124"/>
      <c r="AP210" s="122"/>
      <c r="AQ210" s="127"/>
      <c r="AR210" s="123"/>
      <c r="AS210" s="123"/>
      <c r="AT210" s="123"/>
      <c r="AU210" s="123"/>
      <c r="AV210" s="251"/>
      <c r="AW210" s="123"/>
      <c r="AX210" s="123"/>
      <c r="AY210" s="129"/>
      <c r="AZ210" s="122"/>
      <c r="BA210" s="129"/>
      <c r="BB210" s="130"/>
      <c r="BC210" s="131"/>
      <c r="BD210" s="130"/>
      <c r="BE210" s="132"/>
      <c r="BF210" s="132"/>
      <c r="BG210" s="123"/>
      <c r="BH210" s="124"/>
      <c r="BI210" s="122"/>
      <c r="BJ210" s="123"/>
      <c r="BK210" s="123"/>
      <c r="BL210" s="123"/>
      <c r="BM210" s="129"/>
      <c r="BN210" s="122"/>
      <c r="BO210" s="123"/>
      <c r="BP210" s="129"/>
      <c r="BQ210" s="122"/>
      <c r="BR210" s="123"/>
      <c r="BS210" s="129"/>
      <c r="BT210" s="135"/>
      <c r="BU210" s="280"/>
      <c r="BV210" s="246"/>
      <c r="BW210" s="246"/>
      <c r="BX210" s="133"/>
      <c r="BY210" s="133"/>
      <c r="BZ210" s="122"/>
      <c r="CA210" s="123"/>
      <c r="CB210" s="123"/>
      <c r="CC210" s="124"/>
      <c r="CD210" s="127"/>
      <c r="CE210" s="127"/>
      <c r="CF210" s="123"/>
      <c r="CG210" s="123"/>
      <c r="CH210" s="123"/>
      <c r="CI210" s="123"/>
      <c r="CJ210" s="134"/>
      <c r="CK210" s="122"/>
      <c r="CL210" s="127"/>
      <c r="CM210" s="123"/>
      <c r="CN210" s="129"/>
      <c r="CO210" s="129"/>
      <c r="CP210" s="129"/>
      <c r="CQ210" s="134"/>
      <c r="CR210" s="133"/>
      <c r="CS210" s="133"/>
      <c r="CT210" s="133"/>
      <c r="CU210" s="135"/>
      <c r="CV210" s="280"/>
      <c r="CW210" s="135"/>
      <c r="CX210" s="122"/>
      <c r="CY210" s="129"/>
      <c r="CZ210" s="214"/>
      <c r="DA210" s="129"/>
      <c r="DB210" s="122"/>
      <c r="DC210" s="129"/>
      <c r="DD210" s="122"/>
      <c r="DE210" s="129"/>
      <c r="DF210" s="133"/>
      <c r="DG210" s="122"/>
      <c r="DH210" s="129"/>
      <c r="DI210" s="133"/>
      <c r="DJ210" s="122"/>
      <c r="DK210" s="123"/>
      <c r="DL210" s="214"/>
      <c r="DM210" s="134"/>
      <c r="DN210" s="305"/>
      <c r="DO210" s="134"/>
      <c r="DP210" s="122"/>
      <c r="DQ210" s="129"/>
      <c r="DR210" s="122"/>
      <c r="DS210" s="129"/>
      <c r="DT210" s="122"/>
      <c r="DU210" s="129"/>
      <c r="DV210" s="122"/>
      <c r="DW210" s="124"/>
    </row>
    <row r="211" spans="1:127" outlineLevel="2">
      <c r="A211" s="133"/>
      <c r="B211" s="441">
        <v>0.92708333333333404</v>
      </c>
      <c r="C211" s="127"/>
      <c r="D211" s="123"/>
      <c r="E211" s="123"/>
      <c r="F211" s="123"/>
      <c r="G211" s="124"/>
      <c r="H211" s="122"/>
      <c r="I211" s="123"/>
      <c r="J211" s="123"/>
      <c r="K211" s="128"/>
      <c r="L211" s="123"/>
      <c r="M211" s="123"/>
      <c r="N211" s="123"/>
      <c r="O211" s="123"/>
      <c r="P211" s="123"/>
      <c r="Q211" s="123"/>
      <c r="R211" s="129"/>
      <c r="S211" s="125"/>
      <c r="T211" s="122"/>
      <c r="U211" s="123"/>
      <c r="V211" s="126"/>
      <c r="W211" s="123"/>
      <c r="X211" s="128"/>
      <c r="Y211" s="123"/>
      <c r="Z211" s="123"/>
      <c r="AA211" s="123"/>
      <c r="AB211" s="124"/>
      <c r="AC211" s="127"/>
      <c r="AD211" s="201"/>
      <c r="AE211" s="201"/>
      <c r="AF211" s="201"/>
      <c r="AG211" s="201"/>
      <c r="AH211" s="201"/>
      <c r="AI211" s="234"/>
      <c r="AJ211" s="123"/>
      <c r="AK211" s="123"/>
      <c r="AL211" s="123"/>
      <c r="AM211" s="123"/>
      <c r="AN211" s="129"/>
      <c r="AO211" s="124"/>
      <c r="AP211" s="122"/>
      <c r="AQ211" s="127"/>
      <c r="AR211" s="123"/>
      <c r="AS211" s="123"/>
      <c r="AT211" s="123"/>
      <c r="AU211" s="123"/>
      <c r="AV211" s="251"/>
      <c r="AW211" s="123"/>
      <c r="AX211" s="123"/>
      <c r="AY211" s="129"/>
      <c r="AZ211" s="122"/>
      <c r="BA211" s="129"/>
      <c r="BB211" s="130"/>
      <c r="BC211" s="131"/>
      <c r="BD211" s="130"/>
      <c r="BE211" s="132"/>
      <c r="BF211" s="132"/>
      <c r="BG211" s="123"/>
      <c r="BH211" s="124"/>
      <c r="BI211" s="122"/>
      <c r="BJ211" s="123"/>
      <c r="BK211" s="123"/>
      <c r="BL211" s="123"/>
      <c r="BM211" s="129"/>
      <c r="BN211" s="122"/>
      <c r="BO211" s="123"/>
      <c r="BP211" s="129"/>
      <c r="BQ211" s="122"/>
      <c r="BR211" s="123"/>
      <c r="BS211" s="129"/>
      <c r="BT211" s="135"/>
      <c r="BU211" s="280"/>
      <c r="BV211" s="246"/>
      <c r="BW211" s="246"/>
      <c r="BX211" s="133"/>
      <c r="BY211" s="133"/>
      <c r="BZ211" s="122"/>
      <c r="CA211" s="123"/>
      <c r="CB211" s="123"/>
      <c r="CC211" s="124"/>
      <c r="CD211" s="127"/>
      <c r="CE211" s="127"/>
      <c r="CF211" s="123"/>
      <c r="CG211" s="123"/>
      <c r="CH211" s="123"/>
      <c r="CI211" s="123"/>
      <c r="CJ211" s="134"/>
      <c r="CK211" s="122"/>
      <c r="CL211" s="127"/>
      <c r="CM211" s="123"/>
      <c r="CN211" s="129"/>
      <c r="CO211" s="129"/>
      <c r="CP211" s="129"/>
      <c r="CQ211" s="134"/>
      <c r="CR211" s="133"/>
      <c r="CS211" s="133"/>
      <c r="CT211" s="133"/>
      <c r="CU211" s="135"/>
      <c r="CV211" s="280"/>
      <c r="CW211" s="135"/>
      <c r="CX211" s="122"/>
      <c r="CY211" s="129"/>
      <c r="CZ211" s="214"/>
      <c r="DA211" s="129"/>
      <c r="DB211" s="122"/>
      <c r="DC211" s="129"/>
      <c r="DD211" s="122"/>
      <c r="DE211" s="129"/>
      <c r="DF211" s="133"/>
      <c r="DG211" s="122"/>
      <c r="DH211" s="129"/>
      <c r="DI211" s="133"/>
      <c r="DJ211" s="122"/>
      <c r="DK211" s="123"/>
      <c r="DL211" s="214"/>
      <c r="DM211" s="134"/>
      <c r="DN211" s="305"/>
      <c r="DO211" s="134"/>
      <c r="DP211" s="122"/>
      <c r="DQ211" s="129"/>
      <c r="DR211" s="122"/>
      <c r="DS211" s="129"/>
      <c r="DT211" s="122"/>
      <c r="DU211" s="129"/>
      <c r="DV211" s="122"/>
      <c r="DW211" s="124"/>
    </row>
    <row r="212" spans="1:127" outlineLevel="2">
      <c r="A212" s="133"/>
      <c r="B212" s="441">
        <v>0.937500000000001</v>
      </c>
      <c r="C212" s="127"/>
      <c r="D212" s="123"/>
      <c r="E212" s="123"/>
      <c r="F212" s="123"/>
      <c r="G212" s="124"/>
      <c r="H212" s="122"/>
      <c r="I212" s="123"/>
      <c r="J212" s="123"/>
      <c r="K212" s="128"/>
      <c r="L212" s="123"/>
      <c r="M212" s="123"/>
      <c r="N212" s="123"/>
      <c r="O212" s="123"/>
      <c r="P212" s="123"/>
      <c r="Q212" s="123"/>
      <c r="R212" s="129"/>
      <c r="S212" s="125"/>
      <c r="T212" s="122"/>
      <c r="U212" s="123"/>
      <c r="V212" s="126"/>
      <c r="W212" s="123"/>
      <c r="X212" s="128"/>
      <c r="Y212" s="123"/>
      <c r="Z212" s="123"/>
      <c r="AA212" s="123"/>
      <c r="AB212" s="124"/>
      <c r="AC212" s="127"/>
      <c r="AD212" s="201"/>
      <c r="AE212" s="201"/>
      <c r="AF212" s="201"/>
      <c r="AG212" s="201"/>
      <c r="AH212" s="201"/>
      <c r="AI212" s="234"/>
      <c r="AJ212" s="123"/>
      <c r="AK212" s="123"/>
      <c r="AL212" s="123"/>
      <c r="AM212" s="123"/>
      <c r="AN212" s="129"/>
      <c r="AO212" s="124"/>
      <c r="AP212" s="122"/>
      <c r="AQ212" s="127"/>
      <c r="AR212" s="123"/>
      <c r="AS212" s="123"/>
      <c r="AT212" s="123"/>
      <c r="AU212" s="123"/>
      <c r="AV212" s="251"/>
      <c r="AW212" s="123"/>
      <c r="AX212" s="123"/>
      <c r="AY212" s="129"/>
      <c r="AZ212" s="122"/>
      <c r="BA212" s="129"/>
      <c r="BB212" s="130"/>
      <c r="BC212" s="131"/>
      <c r="BD212" s="130"/>
      <c r="BE212" s="132"/>
      <c r="BF212" s="132"/>
      <c r="BG212" s="123"/>
      <c r="BH212" s="124"/>
      <c r="BI212" s="122"/>
      <c r="BJ212" s="123"/>
      <c r="BK212" s="123"/>
      <c r="BL212" s="123"/>
      <c r="BM212" s="129"/>
      <c r="BN212" s="122"/>
      <c r="BO212" s="123"/>
      <c r="BP212" s="129"/>
      <c r="BQ212" s="122"/>
      <c r="BR212" s="123"/>
      <c r="BS212" s="129"/>
      <c r="BT212" s="135"/>
      <c r="BU212" s="280"/>
      <c r="BV212" s="246"/>
      <c r="BW212" s="246"/>
      <c r="BX212" s="133"/>
      <c r="BY212" s="133"/>
      <c r="BZ212" s="122"/>
      <c r="CA212" s="123"/>
      <c r="CB212" s="123"/>
      <c r="CC212" s="124"/>
      <c r="CD212" s="127"/>
      <c r="CE212" s="127"/>
      <c r="CF212" s="123"/>
      <c r="CG212" s="123"/>
      <c r="CH212" s="123"/>
      <c r="CI212" s="123"/>
      <c r="CJ212" s="134"/>
      <c r="CK212" s="122"/>
      <c r="CL212" s="127"/>
      <c r="CM212" s="123"/>
      <c r="CN212" s="129"/>
      <c r="CO212" s="129"/>
      <c r="CP212" s="129"/>
      <c r="CQ212" s="134"/>
      <c r="CR212" s="133"/>
      <c r="CS212" s="133"/>
      <c r="CT212" s="133"/>
      <c r="CU212" s="135"/>
      <c r="CV212" s="280"/>
      <c r="CW212" s="135"/>
      <c r="CX212" s="122"/>
      <c r="CY212" s="129"/>
      <c r="CZ212" s="214"/>
      <c r="DA212" s="129"/>
      <c r="DB212" s="122"/>
      <c r="DC212" s="129"/>
      <c r="DD212" s="122"/>
      <c r="DE212" s="129"/>
      <c r="DF212" s="133"/>
      <c r="DG212" s="122"/>
      <c r="DH212" s="129"/>
      <c r="DI212" s="133"/>
      <c r="DJ212" s="122"/>
      <c r="DK212" s="123"/>
      <c r="DL212" s="214"/>
      <c r="DM212" s="134"/>
      <c r="DN212" s="305"/>
      <c r="DO212" s="134"/>
      <c r="DP212" s="122"/>
      <c r="DQ212" s="129"/>
      <c r="DR212" s="122"/>
      <c r="DS212" s="129"/>
      <c r="DT212" s="122"/>
      <c r="DU212" s="129"/>
      <c r="DV212" s="122"/>
      <c r="DW212" s="124"/>
    </row>
    <row r="213" spans="1:127" outlineLevel="2">
      <c r="A213" s="133"/>
      <c r="B213" s="441">
        <v>0.94791666666666696</v>
      </c>
      <c r="C213" s="127"/>
      <c r="D213" s="123"/>
      <c r="E213" s="123"/>
      <c r="F213" s="123"/>
      <c r="G213" s="124"/>
      <c r="H213" s="122"/>
      <c r="I213" s="123"/>
      <c r="J213" s="123"/>
      <c r="K213" s="128"/>
      <c r="L213" s="123"/>
      <c r="M213" s="123"/>
      <c r="N213" s="123"/>
      <c r="O213" s="123"/>
      <c r="P213" s="123"/>
      <c r="Q213" s="123"/>
      <c r="R213" s="129"/>
      <c r="S213" s="125"/>
      <c r="T213" s="122"/>
      <c r="U213" s="123"/>
      <c r="V213" s="126"/>
      <c r="W213" s="123"/>
      <c r="X213" s="128"/>
      <c r="Y213" s="123"/>
      <c r="Z213" s="123"/>
      <c r="AA213" s="123"/>
      <c r="AB213" s="124"/>
      <c r="AC213" s="127"/>
      <c r="AD213" s="201"/>
      <c r="AE213" s="201"/>
      <c r="AF213" s="201"/>
      <c r="AG213" s="201"/>
      <c r="AH213" s="201"/>
      <c r="AI213" s="234"/>
      <c r="AJ213" s="123"/>
      <c r="AK213" s="123"/>
      <c r="AL213" s="123"/>
      <c r="AM213" s="123"/>
      <c r="AN213" s="129"/>
      <c r="AO213" s="124"/>
      <c r="AP213" s="122"/>
      <c r="AQ213" s="127"/>
      <c r="AR213" s="123"/>
      <c r="AS213" s="123"/>
      <c r="AT213" s="123"/>
      <c r="AU213" s="123"/>
      <c r="AV213" s="251"/>
      <c r="AW213" s="123"/>
      <c r="AX213" s="123"/>
      <c r="AY213" s="129"/>
      <c r="AZ213" s="122"/>
      <c r="BA213" s="129"/>
      <c r="BB213" s="130"/>
      <c r="BC213" s="131"/>
      <c r="BD213" s="130"/>
      <c r="BE213" s="132"/>
      <c r="BF213" s="132"/>
      <c r="BG213" s="123"/>
      <c r="BH213" s="124"/>
      <c r="BI213" s="122"/>
      <c r="BJ213" s="123"/>
      <c r="BK213" s="123"/>
      <c r="BL213" s="123"/>
      <c r="BM213" s="129"/>
      <c r="BN213" s="122"/>
      <c r="BO213" s="123"/>
      <c r="BP213" s="129"/>
      <c r="BQ213" s="122"/>
      <c r="BR213" s="123"/>
      <c r="BS213" s="129"/>
      <c r="BT213" s="135"/>
      <c r="BU213" s="280"/>
      <c r="BV213" s="246"/>
      <c r="BW213" s="246"/>
      <c r="BX213" s="133"/>
      <c r="BY213" s="133"/>
      <c r="BZ213" s="122"/>
      <c r="CA213" s="123"/>
      <c r="CB213" s="123"/>
      <c r="CC213" s="124"/>
      <c r="CD213" s="127"/>
      <c r="CE213" s="127"/>
      <c r="CF213" s="123"/>
      <c r="CG213" s="123"/>
      <c r="CH213" s="123"/>
      <c r="CI213" s="123"/>
      <c r="CJ213" s="134"/>
      <c r="CK213" s="122"/>
      <c r="CL213" s="127"/>
      <c r="CM213" s="123"/>
      <c r="CN213" s="129"/>
      <c r="CO213" s="129"/>
      <c r="CP213" s="129"/>
      <c r="CQ213" s="134"/>
      <c r="CR213" s="133"/>
      <c r="CS213" s="133"/>
      <c r="CT213" s="133"/>
      <c r="CU213" s="135"/>
      <c r="CV213" s="280"/>
      <c r="CW213" s="135"/>
      <c r="CX213" s="122"/>
      <c r="CY213" s="129"/>
      <c r="CZ213" s="214"/>
      <c r="DA213" s="129"/>
      <c r="DB213" s="122"/>
      <c r="DC213" s="129"/>
      <c r="DD213" s="122"/>
      <c r="DE213" s="129"/>
      <c r="DF213" s="133"/>
      <c r="DG213" s="122"/>
      <c r="DH213" s="129"/>
      <c r="DI213" s="133"/>
      <c r="DJ213" s="122"/>
      <c r="DK213" s="123"/>
      <c r="DL213" s="214"/>
      <c r="DM213" s="134"/>
      <c r="DN213" s="305"/>
      <c r="DO213" s="134"/>
      <c r="DP213" s="122"/>
      <c r="DQ213" s="129"/>
      <c r="DR213" s="122"/>
      <c r="DS213" s="129"/>
      <c r="DT213" s="122"/>
      <c r="DU213" s="129"/>
      <c r="DV213" s="122"/>
      <c r="DW213" s="124"/>
    </row>
    <row r="214" spans="1:127" outlineLevel="2">
      <c r="A214" s="133"/>
      <c r="B214" s="441">
        <v>0.95833333333333404</v>
      </c>
      <c r="C214" s="127"/>
      <c r="D214" s="123"/>
      <c r="E214" s="123"/>
      <c r="F214" s="123"/>
      <c r="G214" s="124"/>
      <c r="H214" s="122"/>
      <c r="I214" s="123"/>
      <c r="J214" s="123"/>
      <c r="K214" s="128"/>
      <c r="L214" s="123"/>
      <c r="M214" s="123"/>
      <c r="N214" s="123"/>
      <c r="O214" s="123"/>
      <c r="P214" s="123"/>
      <c r="Q214" s="123"/>
      <c r="R214" s="129"/>
      <c r="S214" s="125"/>
      <c r="T214" s="122"/>
      <c r="U214" s="123"/>
      <c r="V214" s="126"/>
      <c r="W214" s="123"/>
      <c r="X214" s="128"/>
      <c r="Y214" s="123"/>
      <c r="Z214" s="123"/>
      <c r="AA214" s="123"/>
      <c r="AB214" s="124"/>
      <c r="AC214" s="127"/>
      <c r="AD214" s="201"/>
      <c r="AE214" s="201"/>
      <c r="AF214" s="201"/>
      <c r="AG214" s="201"/>
      <c r="AH214" s="201"/>
      <c r="AI214" s="234"/>
      <c r="AJ214" s="123"/>
      <c r="AK214" s="123"/>
      <c r="AL214" s="123"/>
      <c r="AM214" s="123"/>
      <c r="AN214" s="129"/>
      <c r="AO214" s="124"/>
      <c r="AP214" s="122"/>
      <c r="AQ214" s="127"/>
      <c r="AR214" s="123"/>
      <c r="AS214" s="123"/>
      <c r="AT214" s="123"/>
      <c r="AU214" s="123"/>
      <c r="AV214" s="251"/>
      <c r="AW214" s="123"/>
      <c r="AX214" s="123"/>
      <c r="AY214" s="129"/>
      <c r="AZ214" s="122"/>
      <c r="BA214" s="129"/>
      <c r="BB214" s="130"/>
      <c r="BC214" s="131"/>
      <c r="BD214" s="130"/>
      <c r="BE214" s="132"/>
      <c r="BF214" s="132"/>
      <c r="BG214" s="123"/>
      <c r="BH214" s="124"/>
      <c r="BI214" s="122"/>
      <c r="BJ214" s="123"/>
      <c r="BK214" s="123"/>
      <c r="BL214" s="123"/>
      <c r="BM214" s="129"/>
      <c r="BN214" s="122"/>
      <c r="BO214" s="123"/>
      <c r="BP214" s="129"/>
      <c r="BQ214" s="122"/>
      <c r="BR214" s="123"/>
      <c r="BS214" s="129"/>
      <c r="BT214" s="135"/>
      <c r="BU214" s="280"/>
      <c r="BV214" s="246"/>
      <c r="BW214" s="246"/>
      <c r="BX214" s="133"/>
      <c r="BY214" s="133"/>
      <c r="BZ214" s="122"/>
      <c r="CA214" s="123"/>
      <c r="CB214" s="123"/>
      <c r="CC214" s="124"/>
      <c r="CD214" s="127"/>
      <c r="CE214" s="127"/>
      <c r="CF214" s="123"/>
      <c r="CG214" s="123"/>
      <c r="CH214" s="123"/>
      <c r="CI214" s="123"/>
      <c r="CJ214" s="134"/>
      <c r="CK214" s="122"/>
      <c r="CL214" s="127"/>
      <c r="CM214" s="123"/>
      <c r="CN214" s="129"/>
      <c r="CO214" s="129"/>
      <c r="CP214" s="129"/>
      <c r="CQ214" s="134"/>
      <c r="CR214" s="133"/>
      <c r="CS214" s="133"/>
      <c r="CT214" s="133"/>
      <c r="CU214" s="135"/>
      <c r="CV214" s="280"/>
      <c r="CW214" s="135"/>
      <c r="CX214" s="122"/>
      <c r="CY214" s="129"/>
      <c r="CZ214" s="214"/>
      <c r="DA214" s="129"/>
      <c r="DB214" s="122"/>
      <c r="DC214" s="129"/>
      <c r="DD214" s="122"/>
      <c r="DE214" s="129"/>
      <c r="DF214" s="133"/>
      <c r="DG214" s="122"/>
      <c r="DH214" s="129"/>
      <c r="DI214" s="133"/>
      <c r="DJ214" s="122"/>
      <c r="DK214" s="123"/>
      <c r="DL214" s="214"/>
      <c r="DM214" s="134"/>
      <c r="DN214" s="305"/>
      <c r="DO214" s="134"/>
      <c r="DP214" s="122"/>
      <c r="DQ214" s="129"/>
      <c r="DR214" s="122"/>
      <c r="DS214" s="129"/>
      <c r="DT214" s="122"/>
      <c r="DU214" s="129"/>
      <c r="DV214" s="122"/>
      <c r="DW214" s="124"/>
    </row>
    <row r="215" spans="1:127" outlineLevel="2">
      <c r="A215" s="133"/>
      <c r="B215" s="441">
        <v>0.968750000000001</v>
      </c>
      <c r="C215" s="127"/>
      <c r="D215" s="123"/>
      <c r="E215" s="123"/>
      <c r="F215" s="123"/>
      <c r="G215" s="124"/>
      <c r="H215" s="122"/>
      <c r="I215" s="123"/>
      <c r="J215" s="123"/>
      <c r="K215" s="128"/>
      <c r="L215" s="123"/>
      <c r="M215" s="123"/>
      <c r="N215" s="123"/>
      <c r="O215" s="123"/>
      <c r="P215" s="123"/>
      <c r="Q215" s="123"/>
      <c r="R215" s="129"/>
      <c r="S215" s="125"/>
      <c r="T215" s="122"/>
      <c r="U215" s="123"/>
      <c r="V215" s="126"/>
      <c r="W215" s="123"/>
      <c r="X215" s="128"/>
      <c r="Y215" s="123"/>
      <c r="Z215" s="123"/>
      <c r="AA215" s="123"/>
      <c r="AB215" s="124"/>
      <c r="AC215" s="127"/>
      <c r="AD215" s="201"/>
      <c r="AE215" s="201"/>
      <c r="AF215" s="201"/>
      <c r="AG215" s="201"/>
      <c r="AH215" s="201"/>
      <c r="AI215" s="234"/>
      <c r="AJ215" s="123"/>
      <c r="AK215" s="123"/>
      <c r="AL215" s="123"/>
      <c r="AM215" s="123"/>
      <c r="AN215" s="129"/>
      <c r="AO215" s="124"/>
      <c r="AP215" s="122"/>
      <c r="AQ215" s="127"/>
      <c r="AR215" s="123"/>
      <c r="AS215" s="123"/>
      <c r="AT215" s="123"/>
      <c r="AU215" s="123"/>
      <c r="AV215" s="251"/>
      <c r="AW215" s="123"/>
      <c r="AX215" s="123"/>
      <c r="AY215" s="129"/>
      <c r="AZ215" s="122"/>
      <c r="BA215" s="129"/>
      <c r="BB215" s="130"/>
      <c r="BC215" s="131"/>
      <c r="BD215" s="130"/>
      <c r="BE215" s="132"/>
      <c r="BF215" s="132"/>
      <c r="BG215" s="123"/>
      <c r="BH215" s="124"/>
      <c r="BI215" s="122"/>
      <c r="BJ215" s="123"/>
      <c r="BK215" s="123"/>
      <c r="BL215" s="123"/>
      <c r="BM215" s="129"/>
      <c r="BN215" s="122"/>
      <c r="BO215" s="123"/>
      <c r="BP215" s="129"/>
      <c r="BQ215" s="122"/>
      <c r="BR215" s="123"/>
      <c r="BS215" s="129"/>
      <c r="BT215" s="135"/>
      <c r="BU215" s="280"/>
      <c r="BV215" s="246"/>
      <c r="BW215" s="246"/>
      <c r="BX215" s="133"/>
      <c r="BY215" s="133"/>
      <c r="BZ215" s="122"/>
      <c r="CA215" s="123"/>
      <c r="CB215" s="123"/>
      <c r="CC215" s="124"/>
      <c r="CD215" s="127"/>
      <c r="CE215" s="127"/>
      <c r="CF215" s="123"/>
      <c r="CG215" s="123"/>
      <c r="CH215" s="123"/>
      <c r="CI215" s="123"/>
      <c r="CJ215" s="134"/>
      <c r="CK215" s="122"/>
      <c r="CL215" s="127"/>
      <c r="CM215" s="123"/>
      <c r="CN215" s="129"/>
      <c r="CO215" s="129"/>
      <c r="CP215" s="129"/>
      <c r="CQ215" s="134"/>
      <c r="CR215" s="133"/>
      <c r="CS215" s="133"/>
      <c r="CT215" s="133"/>
      <c r="CU215" s="135"/>
      <c r="CV215" s="280"/>
      <c r="CW215" s="135"/>
      <c r="CX215" s="122"/>
      <c r="CY215" s="129"/>
      <c r="CZ215" s="214"/>
      <c r="DA215" s="129"/>
      <c r="DB215" s="122"/>
      <c r="DC215" s="129"/>
      <c r="DD215" s="122"/>
      <c r="DE215" s="129"/>
      <c r="DF215" s="133"/>
      <c r="DG215" s="122"/>
      <c r="DH215" s="129"/>
      <c r="DI215" s="133"/>
      <c r="DJ215" s="122"/>
      <c r="DK215" s="123"/>
      <c r="DL215" s="214"/>
      <c r="DM215" s="134"/>
      <c r="DN215" s="305"/>
      <c r="DO215" s="134"/>
      <c r="DP215" s="122"/>
      <c r="DQ215" s="129"/>
      <c r="DR215" s="122"/>
      <c r="DS215" s="129"/>
      <c r="DT215" s="122"/>
      <c r="DU215" s="129"/>
      <c r="DV215" s="122"/>
      <c r="DW215" s="124"/>
    </row>
    <row r="216" spans="1:127" outlineLevel="2">
      <c r="A216" s="133"/>
      <c r="B216" s="441">
        <v>0.97916666666666696</v>
      </c>
      <c r="C216" s="127"/>
      <c r="D216" s="123"/>
      <c r="E216" s="123"/>
      <c r="F216" s="123"/>
      <c r="G216" s="124"/>
      <c r="H216" s="122"/>
      <c r="I216" s="123"/>
      <c r="J216" s="123"/>
      <c r="K216" s="128"/>
      <c r="L216" s="123"/>
      <c r="M216" s="123"/>
      <c r="N216" s="123"/>
      <c r="O216" s="123"/>
      <c r="P216" s="123"/>
      <c r="Q216" s="123"/>
      <c r="R216" s="129"/>
      <c r="S216" s="125"/>
      <c r="T216" s="122"/>
      <c r="U216" s="123"/>
      <c r="V216" s="126"/>
      <c r="W216" s="123"/>
      <c r="X216" s="128"/>
      <c r="Y216" s="123"/>
      <c r="Z216" s="123"/>
      <c r="AA216" s="123"/>
      <c r="AB216" s="124"/>
      <c r="AC216" s="127"/>
      <c r="AD216" s="201"/>
      <c r="AE216" s="201"/>
      <c r="AF216" s="201"/>
      <c r="AG216" s="201"/>
      <c r="AH216" s="201"/>
      <c r="AI216" s="234"/>
      <c r="AJ216" s="123"/>
      <c r="AK216" s="123"/>
      <c r="AL216" s="123"/>
      <c r="AM216" s="123"/>
      <c r="AN216" s="129"/>
      <c r="AO216" s="124"/>
      <c r="AP216" s="122"/>
      <c r="AQ216" s="127"/>
      <c r="AR216" s="123"/>
      <c r="AS216" s="123"/>
      <c r="AT216" s="123"/>
      <c r="AU216" s="123"/>
      <c r="AV216" s="251"/>
      <c r="AW216" s="123"/>
      <c r="AX216" s="123"/>
      <c r="AY216" s="129"/>
      <c r="AZ216" s="122"/>
      <c r="BA216" s="129"/>
      <c r="BB216" s="130"/>
      <c r="BC216" s="131"/>
      <c r="BD216" s="130"/>
      <c r="BE216" s="132"/>
      <c r="BF216" s="132"/>
      <c r="BG216" s="123"/>
      <c r="BH216" s="124"/>
      <c r="BI216" s="122"/>
      <c r="BJ216" s="123"/>
      <c r="BK216" s="123"/>
      <c r="BL216" s="123"/>
      <c r="BM216" s="129"/>
      <c r="BN216" s="122"/>
      <c r="BO216" s="123"/>
      <c r="BP216" s="129"/>
      <c r="BQ216" s="122"/>
      <c r="BR216" s="123"/>
      <c r="BS216" s="129"/>
      <c r="BT216" s="135"/>
      <c r="BU216" s="280"/>
      <c r="BV216" s="246"/>
      <c r="BW216" s="246"/>
      <c r="BX216" s="133"/>
      <c r="BY216" s="133"/>
      <c r="BZ216" s="122"/>
      <c r="CA216" s="123"/>
      <c r="CB216" s="123"/>
      <c r="CC216" s="124"/>
      <c r="CD216" s="127"/>
      <c r="CE216" s="127"/>
      <c r="CF216" s="123"/>
      <c r="CG216" s="123"/>
      <c r="CH216" s="123"/>
      <c r="CI216" s="123"/>
      <c r="CJ216" s="134"/>
      <c r="CK216" s="122"/>
      <c r="CL216" s="127"/>
      <c r="CM216" s="123"/>
      <c r="CN216" s="129"/>
      <c r="CO216" s="129"/>
      <c r="CP216" s="129"/>
      <c r="CQ216" s="134"/>
      <c r="CR216" s="133"/>
      <c r="CS216" s="133"/>
      <c r="CT216" s="133"/>
      <c r="CU216" s="135"/>
      <c r="CV216" s="280"/>
      <c r="CW216" s="135"/>
      <c r="CX216" s="122"/>
      <c r="CY216" s="129"/>
      <c r="CZ216" s="214"/>
      <c r="DA216" s="129"/>
      <c r="DB216" s="122"/>
      <c r="DC216" s="129"/>
      <c r="DD216" s="122"/>
      <c r="DE216" s="129"/>
      <c r="DF216" s="133"/>
      <c r="DG216" s="122"/>
      <c r="DH216" s="129"/>
      <c r="DI216" s="133"/>
      <c r="DJ216" s="122"/>
      <c r="DK216" s="123"/>
      <c r="DL216" s="214"/>
      <c r="DM216" s="134"/>
      <c r="DN216" s="305"/>
      <c r="DO216" s="134"/>
      <c r="DP216" s="122"/>
      <c r="DQ216" s="129"/>
      <c r="DR216" s="122"/>
      <c r="DS216" s="129"/>
      <c r="DT216" s="122"/>
      <c r="DU216" s="129"/>
      <c r="DV216" s="122"/>
      <c r="DW216" s="124"/>
    </row>
    <row r="217" spans="1:127" outlineLevel="2">
      <c r="A217" s="133"/>
      <c r="B217" s="441">
        <v>0.98958333333333404</v>
      </c>
      <c r="C217" s="127"/>
      <c r="D217" s="123"/>
      <c r="E217" s="123"/>
      <c r="F217" s="123"/>
      <c r="G217" s="124"/>
      <c r="H217" s="122"/>
      <c r="I217" s="123"/>
      <c r="J217" s="123"/>
      <c r="K217" s="128"/>
      <c r="L217" s="123"/>
      <c r="M217" s="123"/>
      <c r="N217" s="123"/>
      <c r="O217" s="123"/>
      <c r="P217" s="123"/>
      <c r="Q217" s="123"/>
      <c r="R217" s="129"/>
      <c r="S217" s="125"/>
      <c r="T217" s="122"/>
      <c r="U217" s="123"/>
      <c r="V217" s="126"/>
      <c r="W217" s="123"/>
      <c r="X217" s="128"/>
      <c r="Y217" s="123"/>
      <c r="Z217" s="123"/>
      <c r="AA217" s="123"/>
      <c r="AB217" s="124"/>
      <c r="AC217" s="127"/>
      <c r="AD217" s="201"/>
      <c r="AE217" s="201"/>
      <c r="AF217" s="201"/>
      <c r="AG217" s="201"/>
      <c r="AH217" s="201"/>
      <c r="AI217" s="234"/>
      <c r="AJ217" s="123"/>
      <c r="AK217" s="123"/>
      <c r="AL217" s="123"/>
      <c r="AM217" s="123"/>
      <c r="AN217" s="129"/>
      <c r="AO217" s="124"/>
      <c r="AP217" s="122"/>
      <c r="AQ217" s="127"/>
      <c r="AR217" s="123"/>
      <c r="AS217" s="123"/>
      <c r="AT217" s="123"/>
      <c r="AU217" s="123"/>
      <c r="AV217" s="251"/>
      <c r="AW217" s="123"/>
      <c r="AX217" s="123"/>
      <c r="AY217" s="129"/>
      <c r="AZ217" s="122"/>
      <c r="BA217" s="129"/>
      <c r="BB217" s="130"/>
      <c r="BC217" s="131"/>
      <c r="BD217" s="130"/>
      <c r="BE217" s="132"/>
      <c r="BF217" s="132"/>
      <c r="BG217" s="123"/>
      <c r="BH217" s="124"/>
      <c r="BI217" s="122"/>
      <c r="BJ217" s="123"/>
      <c r="BK217" s="123"/>
      <c r="BL217" s="123"/>
      <c r="BM217" s="129"/>
      <c r="BN217" s="122"/>
      <c r="BO217" s="123"/>
      <c r="BP217" s="129"/>
      <c r="BQ217" s="122"/>
      <c r="BR217" s="123"/>
      <c r="BS217" s="129"/>
      <c r="BT217" s="135"/>
      <c r="BU217" s="280"/>
      <c r="BV217" s="246"/>
      <c r="BW217" s="246"/>
      <c r="BX217" s="133"/>
      <c r="BY217" s="133"/>
      <c r="BZ217" s="122"/>
      <c r="CA217" s="123"/>
      <c r="CB217" s="123"/>
      <c r="CC217" s="124"/>
      <c r="CD217" s="127"/>
      <c r="CE217" s="127"/>
      <c r="CF217" s="123"/>
      <c r="CG217" s="123"/>
      <c r="CH217" s="123"/>
      <c r="CI217" s="123"/>
      <c r="CJ217" s="134"/>
      <c r="CK217" s="122"/>
      <c r="CL217" s="127"/>
      <c r="CM217" s="123"/>
      <c r="CN217" s="129"/>
      <c r="CO217" s="129"/>
      <c r="CP217" s="129"/>
      <c r="CQ217" s="134"/>
      <c r="CR217" s="133"/>
      <c r="CS217" s="133"/>
      <c r="CT217" s="133"/>
      <c r="CU217" s="135"/>
      <c r="CV217" s="280"/>
      <c r="CW217" s="135"/>
      <c r="CX217" s="122"/>
      <c r="CY217" s="129"/>
      <c r="CZ217" s="214"/>
      <c r="DA217" s="129"/>
      <c r="DB217" s="122"/>
      <c r="DC217" s="129"/>
      <c r="DD217" s="122"/>
      <c r="DE217" s="129"/>
      <c r="DF217" s="133"/>
      <c r="DG217" s="122"/>
      <c r="DH217" s="129"/>
      <c r="DI217" s="133"/>
      <c r="DJ217" s="122"/>
      <c r="DK217" s="123"/>
      <c r="DL217" s="214"/>
      <c r="DM217" s="134"/>
      <c r="DN217" s="305"/>
      <c r="DO217" s="134"/>
      <c r="DP217" s="122"/>
      <c r="DQ217" s="129"/>
      <c r="DR217" s="122"/>
      <c r="DS217" s="129"/>
      <c r="DT217" s="122"/>
      <c r="DU217" s="129"/>
      <c r="DV217" s="122"/>
      <c r="DW217" s="124"/>
    </row>
    <row r="218" spans="1:127" outlineLevel="2">
      <c r="A218" s="133"/>
      <c r="B218" s="441">
        <v>1</v>
      </c>
      <c r="C218" s="127"/>
      <c r="D218" s="123"/>
      <c r="E218" s="123"/>
      <c r="F218" s="123"/>
      <c r="G218" s="124"/>
      <c r="H218" s="122"/>
      <c r="I218" s="123"/>
      <c r="J218" s="123"/>
      <c r="K218" s="128"/>
      <c r="L218" s="123"/>
      <c r="M218" s="123"/>
      <c r="N218" s="123"/>
      <c r="O218" s="123"/>
      <c r="P218" s="123"/>
      <c r="Q218" s="123"/>
      <c r="R218" s="129"/>
      <c r="S218" s="125"/>
      <c r="T218" s="122"/>
      <c r="U218" s="123"/>
      <c r="V218" s="126"/>
      <c r="W218" s="123"/>
      <c r="X218" s="128"/>
      <c r="Y218" s="123"/>
      <c r="Z218" s="123"/>
      <c r="AA218" s="123"/>
      <c r="AB218" s="124"/>
      <c r="AC218" s="127"/>
      <c r="AD218" s="201"/>
      <c r="AE218" s="201"/>
      <c r="AF218" s="201"/>
      <c r="AG218" s="201"/>
      <c r="AH218" s="201"/>
      <c r="AI218" s="234"/>
      <c r="AJ218" s="123"/>
      <c r="AK218" s="123"/>
      <c r="AL218" s="123"/>
      <c r="AM218" s="123"/>
      <c r="AN218" s="129"/>
      <c r="AO218" s="124"/>
      <c r="AP218" s="122"/>
      <c r="AQ218" s="127"/>
      <c r="AR218" s="123"/>
      <c r="AS218" s="123"/>
      <c r="AT218" s="123"/>
      <c r="AU218" s="123"/>
      <c r="AV218" s="251"/>
      <c r="AW218" s="123"/>
      <c r="AX218" s="123"/>
      <c r="AY218" s="129"/>
      <c r="AZ218" s="122"/>
      <c r="BA218" s="129"/>
      <c r="BB218" s="130"/>
      <c r="BC218" s="131"/>
      <c r="BD218" s="130"/>
      <c r="BE218" s="132"/>
      <c r="BF218" s="132"/>
      <c r="BG218" s="123"/>
      <c r="BH218" s="124"/>
      <c r="BI218" s="122"/>
      <c r="BJ218" s="123"/>
      <c r="BK218" s="123"/>
      <c r="BL218" s="123"/>
      <c r="BM218" s="129"/>
      <c r="BN218" s="122"/>
      <c r="BO218" s="123"/>
      <c r="BP218" s="129"/>
      <c r="BQ218" s="122"/>
      <c r="BR218" s="123"/>
      <c r="BS218" s="129"/>
      <c r="BT218" s="135"/>
      <c r="BU218" s="280"/>
      <c r="BV218" s="246"/>
      <c r="BW218" s="246"/>
      <c r="BX218" s="133"/>
      <c r="BY218" s="133"/>
      <c r="BZ218" s="122"/>
      <c r="CA218" s="123"/>
      <c r="CB218" s="123"/>
      <c r="CC218" s="124"/>
      <c r="CD218" s="127"/>
      <c r="CE218" s="127"/>
      <c r="CF218" s="123"/>
      <c r="CG218" s="123"/>
      <c r="CH218" s="123"/>
      <c r="CI218" s="123"/>
      <c r="CJ218" s="134"/>
      <c r="CK218" s="122"/>
      <c r="CL218" s="127"/>
      <c r="CM218" s="123"/>
      <c r="CN218" s="129"/>
      <c r="CO218" s="129"/>
      <c r="CP218" s="129"/>
      <c r="CQ218" s="134"/>
      <c r="CR218" s="133"/>
      <c r="CS218" s="133"/>
      <c r="CT218" s="133"/>
      <c r="CU218" s="135"/>
      <c r="CV218" s="280"/>
      <c r="CW218" s="135"/>
      <c r="CX218" s="122"/>
      <c r="CY218" s="129"/>
      <c r="CZ218" s="214"/>
      <c r="DA218" s="129"/>
      <c r="DB218" s="122"/>
      <c r="DC218" s="129"/>
      <c r="DD218" s="122"/>
      <c r="DE218" s="129"/>
      <c r="DF218" s="133"/>
      <c r="DG218" s="122"/>
      <c r="DH218" s="129"/>
      <c r="DI218" s="133"/>
      <c r="DJ218" s="122"/>
      <c r="DK218" s="123"/>
      <c r="DL218" s="214"/>
      <c r="DM218" s="134"/>
      <c r="DN218" s="305"/>
      <c r="DO218" s="134"/>
      <c r="DP218" s="122"/>
      <c r="DQ218" s="129"/>
      <c r="DR218" s="122"/>
      <c r="DS218" s="129"/>
      <c r="DT218" s="122"/>
      <c r="DU218" s="129"/>
      <c r="DV218" s="122"/>
      <c r="DW218" s="124"/>
    </row>
    <row r="219" spans="1:127" outlineLevel="2">
      <c r="A219" s="133"/>
      <c r="B219" s="441">
        <v>1.0104166666666701</v>
      </c>
      <c r="C219" s="127"/>
      <c r="D219" s="123"/>
      <c r="E219" s="123"/>
      <c r="F219" s="123"/>
      <c r="G219" s="124"/>
      <c r="H219" s="122"/>
      <c r="I219" s="123"/>
      <c r="J219" s="123"/>
      <c r="K219" s="128"/>
      <c r="L219" s="123"/>
      <c r="M219" s="123"/>
      <c r="N219" s="123"/>
      <c r="O219" s="123"/>
      <c r="P219" s="123"/>
      <c r="Q219" s="123"/>
      <c r="R219" s="129"/>
      <c r="S219" s="125"/>
      <c r="T219" s="122"/>
      <c r="U219" s="123"/>
      <c r="V219" s="126"/>
      <c r="W219" s="123"/>
      <c r="X219" s="128"/>
      <c r="Y219" s="123"/>
      <c r="Z219" s="123"/>
      <c r="AA219" s="123"/>
      <c r="AB219" s="124"/>
      <c r="AC219" s="127"/>
      <c r="AD219" s="201"/>
      <c r="AE219" s="201"/>
      <c r="AF219" s="201"/>
      <c r="AG219" s="201"/>
      <c r="AH219" s="201"/>
      <c r="AI219" s="234"/>
      <c r="AJ219" s="123"/>
      <c r="AK219" s="123"/>
      <c r="AL219" s="123"/>
      <c r="AM219" s="123"/>
      <c r="AN219" s="129"/>
      <c r="AO219" s="124"/>
      <c r="AP219" s="122"/>
      <c r="AQ219" s="127"/>
      <c r="AR219" s="123"/>
      <c r="AS219" s="123"/>
      <c r="AT219" s="123"/>
      <c r="AU219" s="123"/>
      <c r="AV219" s="251"/>
      <c r="AW219" s="123"/>
      <c r="AX219" s="123"/>
      <c r="AY219" s="129"/>
      <c r="AZ219" s="122"/>
      <c r="BA219" s="129"/>
      <c r="BB219" s="130"/>
      <c r="BC219" s="131"/>
      <c r="BD219" s="130"/>
      <c r="BE219" s="132"/>
      <c r="BF219" s="132"/>
      <c r="BG219" s="123"/>
      <c r="BH219" s="124"/>
      <c r="BI219" s="122"/>
      <c r="BJ219" s="123"/>
      <c r="BK219" s="123"/>
      <c r="BL219" s="123"/>
      <c r="BM219" s="129"/>
      <c r="BN219" s="122"/>
      <c r="BO219" s="123"/>
      <c r="BP219" s="129"/>
      <c r="BQ219" s="122"/>
      <c r="BR219" s="123"/>
      <c r="BS219" s="129"/>
      <c r="BT219" s="135"/>
      <c r="BU219" s="280"/>
      <c r="BV219" s="246"/>
      <c r="BW219" s="246"/>
      <c r="BX219" s="133"/>
      <c r="BY219" s="133"/>
      <c r="BZ219" s="122"/>
      <c r="CA219" s="123"/>
      <c r="CB219" s="123"/>
      <c r="CC219" s="124"/>
      <c r="CD219" s="127"/>
      <c r="CE219" s="127"/>
      <c r="CF219" s="123"/>
      <c r="CG219" s="123"/>
      <c r="CH219" s="123"/>
      <c r="CI219" s="123"/>
      <c r="CJ219" s="134"/>
      <c r="CK219" s="122"/>
      <c r="CL219" s="127"/>
      <c r="CM219" s="123"/>
      <c r="CN219" s="129"/>
      <c r="CO219" s="129"/>
      <c r="CP219" s="129"/>
      <c r="CQ219" s="134"/>
      <c r="CR219" s="133"/>
      <c r="CS219" s="133"/>
      <c r="CT219" s="133"/>
      <c r="CU219" s="135"/>
      <c r="CV219" s="280"/>
      <c r="CW219" s="135"/>
      <c r="CX219" s="122"/>
      <c r="CY219" s="129"/>
      <c r="CZ219" s="214"/>
      <c r="DA219" s="129"/>
      <c r="DB219" s="122"/>
      <c r="DC219" s="129"/>
      <c r="DD219" s="122"/>
      <c r="DE219" s="129"/>
      <c r="DF219" s="133"/>
      <c r="DG219" s="122"/>
      <c r="DH219" s="129"/>
      <c r="DI219" s="133"/>
      <c r="DJ219" s="122"/>
      <c r="DK219" s="123"/>
      <c r="DL219" s="214"/>
      <c r="DM219" s="134"/>
      <c r="DN219" s="305"/>
      <c r="DO219" s="134"/>
      <c r="DP219" s="122"/>
      <c r="DQ219" s="129"/>
      <c r="DR219" s="122"/>
      <c r="DS219" s="129"/>
      <c r="DT219" s="122"/>
      <c r="DU219" s="129"/>
      <c r="DV219" s="122"/>
      <c r="DW219" s="124"/>
    </row>
    <row r="220" spans="1:127" outlineLevel="2">
      <c r="A220" s="133"/>
      <c r="B220" s="441">
        <v>1.0208333333333299</v>
      </c>
      <c r="C220" s="127"/>
      <c r="D220" s="123"/>
      <c r="E220" s="123"/>
      <c r="F220" s="123"/>
      <c r="G220" s="124"/>
      <c r="H220" s="122"/>
      <c r="I220" s="123"/>
      <c r="J220" s="123"/>
      <c r="K220" s="128"/>
      <c r="L220" s="123"/>
      <c r="M220" s="123"/>
      <c r="N220" s="123"/>
      <c r="O220" s="123"/>
      <c r="P220" s="123"/>
      <c r="Q220" s="123"/>
      <c r="R220" s="129"/>
      <c r="S220" s="125"/>
      <c r="T220" s="122"/>
      <c r="U220" s="123"/>
      <c r="V220" s="126"/>
      <c r="W220" s="123"/>
      <c r="X220" s="128"/>
      <c r="Y220" s="123"/>
      <c r="Z220" s="123"/>
      <c r="AA220" s="123"/>
      <c r="AB220" s="124"/>
      <c r="AC220" s="127"/>
      <c r="AD220" s="201"/>
      <c r="AE220" s="201"/>
      <c r="AF220" s="201"/>
      <c r="AG220" s="201"/>
      <c r="AH220" s="201"/>
      <c r="AI220" s="234"/>
      <c r="AJ220" s="123"/>
      <c r="AK220" s="123"/>
      <c r="AL220" s="123"/>
      <c r="AM220" s="123"/>
      <c r="AN220" s="129"/>
      <c r="AO220" s="124"/>
      <c r="AP220" s="122"/>
      <c r="AQ220" s="127"/>
      <c r="AR220" s="123"/>
      <c r="AS220" s="123"/>
      <c r="AT220" s="123"/>
      <c r="AU220" s="123"/>
      <c r="AV220" s="251"/>
      <c r="AW220" s="123"/>
      <c r="AX220" s="123"/>
      <c r="AY220" s="129"/>
      <c r="AZ220" s="122"/>
      <c r="BA220" s="129"/>
      <c r="BB220" s="130"/>
      <c r="BC220" s="131"/>
      <c r="BD220" s="130"/>
      <c r="BE220" s="132"/>
      <c r="BF220" s="132"/>
      <c r="BG220" s="123"/>
      <c r="BH220" s="124"/>
      <c r="BI220" s="122"/>
      <c r="BJ220" s="123"/>
      <c r="BK220" s="123"/>
      <c r="BL220" s="123"/>
      <c r="BM220" s="129"/>
      <c r="BN220" s="122"/>
      <c r="BO220" s="123"/>
      <c r="BP220" s="129"/>
      <c r="BQ220" s="122"/>
      <c r="BR220" s="123"/>
      <c r="BS220" s="129"/>
      <c r="BT220" s="135"/>
      <c r="BU220" s="280"/>
      <c r="BV220" s="246"/>
      <c r="BW220" s="246"/>
      <c r="BX220" s="133"/>
      <c r="BY220" s="133"/>
      <c r="BZ220" s="122"/>
      <c r="CA220" s="123"/>
      <c r="CB220" s="123"/>
      <c r="CC220" s="124"/>
      <c r="CD220" s="127"/>
      <c r="CE220" s="127"/>
      <c r="CF220" s="123"/>
      <c r="CG220" s="123"/>
      <c r="CH220" s="123"/>
      <c r="CI220" s="123"/>
      <c r="CJ220" s="134"/>
      <c r="CK220" s="122"/>
      <c r="CL220" s="127"/>
      <c r="CM220" s="123"/>
      <c r="CN220" s="129"/>
      <c r="CO220" s="129"/>
      <c r="CP220" s="129"/>
      <c r="CQ220" s="134"/>
      <c r="CR220" s="133"/>
      <c r="CS220" s="133"/>
      <c r="CT220" s="133"/>
      <c r="CU220" s="135"/>
      <c r="CV220" s="280"/>
      <c r="CW220" s="135"/>
      <c r="CX220" s="122"/>
      <c r="CY220" s="129"/>
      <c r="CZ220" s="214"/>
      <c r="DA220" s="129"/>
      <c r="DB220" s="122"/>
      <c r="DC220" s="129"/>
      <c r="DD220" s="122"/>
      <c r="DE220" s="129"/>
      <c r="DF220" s="133"/>
      <c r="DG220" s="122"/>
      <c r="DH220" s="129"/>
      <c r="DI220" s="133"/>
      <c r="DJ220" s="122"/>
      <c r="DK220" s="123"/>
      <c r="DL220" s="214"/>
      <c r="DM220" s="134"/>
      <c r="DN220" s="305"/>
      <c r="DO220" s="134"/>
      <c r="DP220" s="122"/>
      <c r="DQ220" s="129"/>
      <c r="DR220" s="122"/>
      <c r="DS220" s="129"/>
      <c r="DT220" s="122"/>
      <c r="DU220" s="129"/>
      <c r="DV220" s="122"/>
      <c r="DW220" s="124"/>
    </row>
    <row r="221" spans="1:127" outlineLevel="2">
      <c r="A221" s="133"/>
      <c r="B221" s="441">
        <v>1.03125</v>
      </c>
      <c r="C221" s="127"/>
      <c r="D221" s="123"/>
      <c r="E221" s="123"/>
      <c r="F221" s="123"/>
      <c r="G221" s="124"/>
      <c r="H221" s="122"/>
      <c r="I221" s="123"/>
      <c r="J221" s="123"/>
      <c r="K221" s="128"/>
      <c r="L221" s="123"/>
      <c r="M221" s="123"/>
      <c r="N221" s="123"/>
      <c r="O221" s="123"/>
      <c r="P221" s="123"/>
      <c r="Q221" s="123"/>
      <c r="R221" s="129"/>
      <c r="S221" s="125"/>
      <c r="T221" s="122"/>
      <c r="U221" s="123"/>
      <c r="V221" s="126"/>
      <c r="W221" s="123"/>
      <c r="X221" s="128"/>
      <c r="Y221" s="123"/>
      <c r="Z221" s="123"/>
      <c r="AA221" s="123"/>
      <c r="AB221" s="124"/>
      <c r="AC221" s="127"/>
      <c r="AD221" s="201"/>
      <c r="AE221" s="201"/>
      <c r="AF221" s="201"/>
      <c r="AG221" s="201"/>
      <c r="AH221" s="201"/>
      <c r="AI221" s="234"/>
      <c r="AJ221" s="123"/>
      <c r="AK221" s="123"/>
      <c r="AL221" s="123"/>
      <c r="AM221" s="123"/>
      <c r="AN221" s="129"/>
      <c r="AO221" s="124"/>
      <c r="AP221" s="122"/>
      <c r="AQ221" s="127"/>
      <c r="AR221" s="123"/>
      <c r="AS221" s="123"/>
      <c r="AT221" s="123"/>
      <c r="AU221" s="123"/>
      <c r="AV221" s="251"/>
      <c r="AW221" s="123"/>
      <c r="AX221" s="123"/>
      <c r="AY221" s="129"/>
      <c r="AZ221" s="122"/>
      <c r="BA221" s="129"/>
      <c r="BB221" s="130"/>
      <c r="BC221" s="131"/>
      <c r="BD221" s="130"/>
      <c r="BE221" s="132"/>
      <c r="BF221" s="132"/>
      <c r="BG221" s="123"/>
      <c r="BH221" s="124"/>
      <c r="BI221" s="122"/>
      <c r="BJ221" s="123"/>
      <c r="BK221" s="123"/>
      <c r="BL221" s="123"/>
      <c r="BM221" s="129"/>
      <c r="BN221" s="122"/>
      <c r="BO221" s="123"/>
      <c r="BP221" s="129"/>
      <c r="BQ221" s="122"/>
      <c r="BR221" s="123"/>
      <c r="BS221" s="129"/>
      <c r="BT221" s="135"/>
      <c r="BU221" s="280"/>
      <c r="BV221" s="246"/>
      <c r="BW221" s="246"/>
      <c r="BX221" s="133"/>
      <c r="BY221" s="133"/>
      <c r="BZ221" s="122"/>
      <c r="CA221" s="123"/>
      <c r="CB221" s="123"/>
      <c r="CC221" s="124"/>
      <c r="CD221" s="127"/>
      <c r="CE221" s="127"/>
      <c r="CF221" s="123"/>
      <c r="CG221" s="123"/>
      <c r="CH221" s="123"/>
      <c r="CI221" s="123"/>
      <c r="CJ221" s="134"/>
      <c r="CK221" s="122"/>
      <c r="CL221" s="127"/>
      <c r="CM221" s="123"/>
      <c r="CN221" s="129"/>
      <c r="CO221" s="129"/>
      <c r="CP221" s="129"/>
      <c r="CQ221" s="134"/>
      <c r="CR221" s="133"/>
      <c r="CS221" s="133"/>
      <c r="CT221" s="133"/>
      <c r="CU221" s="135"/>
      <c r="CV221" s="280"/>
      <c r="CW221" s="135"/>
      <c r="CX221" s="122"/>
      <c r="CY221" s="129"/>
      <c r="CZ221" s="214"/>
      <c r="DA221" s="129"/>
      <c r="DB221" s="122"/>
      <c r="DC221" s="129"/>
      <c r="DD221" s="122"/>
      <c r="DE221" s="129"/>
      <c r="DF221" s="133"/>
      <c r="DG221" s="122"/>
      <c r="DH221" s="129"/>
      <c r="DI221" s="133"/>
      <c r="DJ221" s="122"/>
      <c r="DK221" s="123"/>
      <c r="DL221" s="214"/>
      <c r="DM221" s="134"/>
      <c r="DN221" s="305"/>
      <c r="DO221" s="134"/>
      <c r="DP221" s="122"/>
      <c r="DQ221" s="129"/>
      <c r="DR221" s="122"/>
      <c r="DS221" s="129"/>
      <c r="DT221" s="122"/>
      <c r="DU221" s="129"/>
      <c r="DV221" s="122"/>
      <c r="DW221" s="124"/>
    </row>
    <row r="222" spans="1:127" outlineLevel="2">
      <c r="A222" s="133"/>
      <c r="B222" s="441">
        <v>1.0416666666666701</v>
      </c>
      <c r="C222" s="127"/>
      <c r="D222" s="123"/>
      <c r="E222" s="123"/>
      <c r="F222" s="123"/>
      <c r="G222" s="124"/>
      <c r="H222" s="122"/>
      <c r="I222" s="123"/>
      <c r="J222" s="123"/>
      <c r="K222" s="128"/>
      <c r="L222" s="123"/>
      <c r="M222" s="123"/>
      <c r="N222" s="123"/>
      <c r="O222" s="123"/>
      <c r="P222" s="123"/>
      <c r="Q222" s="123"/>
      <c r="R222" s="129"/>
      <c r="S222" s="125"/>
      <c r="T222" s="122"/>
      <c r="U222" s="123"/>
      <c r="V222" s="126"/>
      <c r="W222" s="123"/>
      <c r="X222" s="128"/>
      <c r="Y222" s="123"/>
      <c r="Z222" s="123"/>
      <c r="AA222" s="123"/>
      <c r="AB222" s="124"/>
      <c r="AC222" s="127"/>
      <c r="AD222" s="201"/>
      <c r="AE222" s="201"/>
      <c r="AF222" s="201"/>
      <c r="AG222" s="201"/>
      <c r="AH222" s="201"/>
      <c r="AI222" s="234"/>
      <c r="AJ222" s="123"/>
      <c r="AK222" s="123"/>
      <c r="AL222" s="123"/>
      <c r="AM222" s="123"/>
      <c r="AN222" s="129"/>
      <c r="AO222" s="124"/>
      <c r="AP222" s="122"/>
      <c r="AQ222" s="127"/>
      <c r="AR222" s="123"/>
      <c r="AS222" s="123"/>
      <c r="AT222" s="123"/>
      <c r="AU222" s="123"/>
      <c r="AV222" s="251"/>
      <c r="AW222" s="123"/>
      <c r="AX222" s="123"/>
      <c r="AY222" s="129"/>
      <c r="AZ222" s="122"/>
      <c r="BA222" s="129"/>
      <c r="BB222" s="130"/>
      <c r="BC222" s="131"/>
      <c r="BD222" s="130"/>
      <c r="BE222" s="132"/>
      <c r="BF222" s="132"/>
      <c r="BG222" s="123"/>
      <c r="BH222" s="124"/>
      <c r="BI222" s="122"/>
      <c r="BJ222" s="123"/>
      <c r="BK222" s="123"/>
      <c r="BL222" s="123"/>
      <c r="BM222" s="129"/>
      <c r="BN222" s="122"/>
      <c r="BO222" s="123"/>
      <c r="BP222" s="129"/>
      <c r="BQ222" s="122"/>
      <c r="BR222" s="123"/>
      <c r="BS222" s="129"/>
      <c r="BT222" s="135"/>
      <c r="BU222" s="280"/>
      <c r="BV222" s="246"/>
      <c r="BW222" s="246"/>
      <c r="BX222" s="133"/>
      <c r="BY222" s="133"/>
      <c r="BZ222" s="122"/>
      <c r="CA222" s="123"/>
      <c r="CB222" s="123"/>
      <c r="CC222" s="124"/>
      <c r="CD222" s="127"/>
      <c r="CE222" s="127"/>
      <c r="CF222" s="123"/>
      <c r="CG222" s="123"/>
      <c r="CH222" s="123"/>
      <c r="CI222" s="123"/>
      <c r="CJ222" s="134"/>
      <c r="CK222" s="122"/>
      <c r="CL222" s="127"/>
      <c r="CM222" s="123"/>
      <c r="CN222" s="129"/>
      <c r="CO222" s="129"/>
      <c r="CP222" s="129"/>
      <c r="CQ222" s="134"/>
      <c r="CR222" s="133"/>
      <c r="CS222" s="133"/>
      <c r="CT222" s="133"/>
      <c r="CU222" s="135"/>
      <c r="CV222" s="280"/>
      <c r="CW222" s="135"/>
      <c r="CX222" s="122"/>
      <c r="CY222" s="129"/>
      <c r="CZ222" s="214"/>
      <c r="DA222" s="129"/>
      <c r="DB222" s="122"/>
      <c r="DC222" s="129"/>
      <c r="DD222" s="122"/>
      <c r="DE222" s="129"/>
      <c r="DF222" s="133"/>
      <c r="DG222" s="122"/>
      <c r="DH222" s="129"/>
      <c r="DI222" s="133"/>
      <c r="DJ222" s="122"/>
      <c r="DK222" s="123"/>
      <c r="DL222" s="214"/>
      <c r="DM222" s="134"/>
      <c r="DN222" s="305"/>
      <c r="DO222" s="134"/>
      <c r="DP222" s="122"/>
      <c r="DQ222" s="129"/>
      <c r="DR222" s="122"/>
      <c r="DS222" s="129"/>
      <c r="DT222" s="122"/>
      <c r="DU222" s="129"/>
      <c r="DV222" s="122"/>
      <c r="DW222" s="124"/>
    </row>
    <row r="223" spans="1:127" outlineLevel="2">
      <c r="A223" s="133"/>
      <c r="B223" s="441">
        <v>1.0520833333333299</v>
      </c>
      <c r="C223" s="127"/>
      <c r="D223" s="123"/>
      <c r="E223" s="123"/>
      <c r="F223" s="123"/>
      <c r="G223" s="124"/>
      <c r="H223" s="122"/>
      <c r="I223" s="123"/>
      <c r="J223" s="123"/>
      <c r="K223" s="128"/>
      <c r="L223" s="123"/>
      <c r="M223" s="123"/>
      <c r="N223" s="123"/>
      <c r="O223" s="123"/>
      <c r="P223" s="123"/>
      <c r="Q223" s="123"/>
      <c r="R223" s="129"/>
      <c r="S223" s="125"/>
      <c r="T223" s="122"/>
      <c r="U223" s="123"/>
      <c r="V223" s="126"/>
      <c r="W223" s="123"/>
      <c r="X223" s="128"/>
      <c r="Y223" s="123"/>
      <c r="Z223" s="123"/>
      <c r="AA223" s="123"/>
      <c r="AB223" s="124"/>
      <c r="AC223" s="127"/>
      <c r="AD223" s="201"/>
      <c r="AE223" s="201"/>
      <c r="AF223" s="201"/>
      <c r="AG223" s="201"/>
      <c r="AH223" s="201"/>
      <c r="AI223" s="234"/>
      <c r="AJ223" s="123"/>
      <c r="AK223" s="123"/>
      <c r="AL223" s="123"/>
      <c r="AM223" s="123"/>
      <c r="AN223" s="129"/>
      <c r="AO223" s="124"/>
      <c r="AP223" s="122"/>
      <c r="AQ223" s="127"/>
      <c r="AR223" s="123"/>
      <c r="AS223" s="123"/>
      <c r="AT223" s="123"/>
      <c r="AU223" s="123"/>
      <c r="AV223" s="251"/>
      <c r="AW223" s="123"/>
      <c r="AX223" s="123"/>
      <c r="AY223" s="129"/>
      <c r="AZ223" s="122"/>
      <c r="BA223" s="129"/>
      <c r="BB223" s="130"/>
      <c r="BC223" s="131"/>
      <c r="BD223" s="130"/>
      <c r="BE223" s="132"/>
      <c r="BF223" s="132"/>
      <c r="BG223" s="123"/>
      <c r="BH223" s="124"/>
      <c r="BI223" s="122"/>
      <c r="BJ223" s="123"/>
      <c r="BK223" s="123"/>
      <c r="BL223" s="123"/>
      <c r="BM223" s="129"/>
      <c r="BN223" s="122"/>
      <c r="BO223" s="123"/>
      <c r="BP223" s="129"/>
      <c r="BQ223" s="122"/>
      <c r="BR223" s="123"/>
      <c r="BS223" s="129"/>
      <c r="BT223" s="135"/>
      <c r="BU223" s="280"/>
      <c r="BV223" s="246"/>
      <c r="BW223" s="246"/>
      <c r="BX223" s="133"/>
      <c r="BY223" s="133"/>
      <c r="BZ223" s="122"/>
      <c r="CA223" s="123"/>
      <c r="CB223" s="123"/>
      <c r="CC223" s="124"/>
      <c r="CD223" s="127"/>
      <c r="CE223" s="127"/>
      <c r="CF223" s="123"/>
      <c r="CG223" s="123"/>
      <c r="CH223" s="123"/>
      <c r="CI223" s="123"/>
      <c r="CJ223" s="134"/>
      <c r="CK223" s="122"/>
      <c r="CL223" s="127"/>
      <c r="CM223" s="123"/>
      <c r="CN223" s="129"/>
      <c r="CO223" s="129"/>
      <c r="CP223" s="129"/>
      <c r="CQ223" s="134"/>
      <c r="CR223" s="133"/>
      <c r="CS223" s="133"/>
      <c r="CT223" s="133"/>
      <c r="CU223" s="135"/>
      <c r="CV223" s="280"/>
      <c r="CW223" s="135"/>
      <c r="CX223" s="122"/>
      <c r="CY223" s="129"/>
      <c r="CZ223" s="214"/>
      <c r="DA223" s="129"/>
      <c r="DB223" s="122"/>
      <c r="DC223" s="129"/>
      <c r="DD223" s="122"/>
      <c r="DE223" s="129"/>
      <c r="DF223" s="133"/>
      <c r="DG223" s="122"/>
      <c r="DH223" s="129"/>
      <c r="DI223" s="133"/>
      <c r="DJ223" s="122"/>
      <c r="DK223" s="123"/>
      <c r="DL223" s="214"/>
      <c r="DM223" s="134"/>
      <c r="DN223" s="305"/>
      <c r="DO223" s="134"/>
      <c r="DP223" s="122"/>
      <c r="DQ223" s="129"/>
      <c r="DR223" s="122"/>
      <c r="DS223" s="129"/>
      <c r="DT223" s="122"/>
      <c r="DU223" s="129"/>
      <c r="DV223" s="122"/>
      <c r="DW223" s="124"/>
    </row>
    <row r="224" spans="1:127" outlineLevel="2">
      <c r="A224" s="133"/>
      <c r="B224" s="441">
        <v>1.0625</v>
      </c>
      <c r="C224" s="127"/>
      <c r="D224" s="123"/>
      <c r="E224" s="123"/>
      <c r="F224" s="123"/>
      <c r="G224" s="124"/>
      <c r="H224" s="122"/>
      <c r="I224" s="123"/>
      <c r="J224" s="123"/>
      <c r="K224" s="128"/>
      <c r="L224" s="123"/>
      <c r="M224" s="123"/>
      <c r="N224" s="123"/>
      <c r="O224" s="123"/>
      <c r="P224" s="123"/>
      <c r="Q224" s="123"/>
      <c r="R224" s="129"/>
      <c r="S224" s="125"/>
      <c r="T224" s="122"/>
      <c r="U224" s="123"/>
      <c r="V224" s="126"/>
      <c r="W224" s="123"/>
      <c r="X224" s="128"/>
      <c r="Y224" s="123"/>
      <c r="Z224" s="123"/>
      <c r="AA224" s="123"/>
      <c r="AB224" s="124"/>
      <c r="AC224" s="127"/>
      <c r="AD224" s="201"/>
      <c r="AE224" s="201"/>
      <c r="AF224" s="201"/>
      <c r="AG224" s="201"/>
      <c r="AH224" s="201"/>
      <c r="AI224" s="234"/>
      <c r="AJ224" s="123"/>
      <c r="AK224" s="123"/>
      <c r="AL224" s="123"/>
      <c r="AM224" s="123"/>
      <c r="AN224" s="129"/>
      <c r="AO224" s="124"/>
      <c r="AP224" s="122"/>
      <c r="AQ224" s="127"/>
      <c r="AR224" s="123"/>
      <c r="AS224" s="123"/>
      <c r="AT224" s="123"/>
      <c r="AU224" s="123"/>
      <c r="AV224" s="251"/>
      <c r="AW224" s="123"/>
      <c r="AX224" s="123"/>
      <c r="AY224" s="129"/>
      <c r="AZ224" s="122"/>
      <c r="BA224" s="129"/>
      <c r="BB224" s="130"/>
      <c r="BC224" s="131"/>
      <c r="BD224" s="130"/>
      <c r="BE224" s="132"/>
      <c r="BF224" s="132"/>
      <c r="BG224" s="123"/>
      <c r="BH224" s="124"/>
      <c r="BI224" s="122"/>
      <c r="BJ224" s="123"/>
      <c r="BK224" s="123"/>
      <c r="BL224" s="123"/>
      <c r="BM224" s="129"/>
      <c r="BN224" s="122"/>
      <c r="BO224" s="123"/>
      <c r="BP224" s="129"/>
      <c r="BQ224" s="122"/>
      <c r="BR224" s="123"/>
      <c r="BS224" s="129"/>
      <c r="BT224" s="135"/>
      <c r="BU224" s="280"/>
      <c r="BV224" s="246"/>
      <c r="BW224" s="246"/>
      <c r="BX224" s="133"/>
      <c r="BY224" s="133"/>
      <c r="BZ224" s="122"/>
      <c r="CA224" s="123"/>
      <c r="CB224" s="123"/>
      <c r="CC224" s="124"/>
      <c r="CD224" s="127"/>
      <c r="CE224" s="127"/>
      <c r="CF224" s="123"/>
      <c r="CG224" s="123"/>
      <c r="CH224" s="123"/>
      <c r="CI224" s="123"/>
      <c r="CJ224" s="134"/>
      <c r="CK224" s="122"/>
      <c r="CL224" s="127"/>
      <c r="CM224" s="123"/>
      <c r="CN224" s="129"/>
      <c r="CO224" s="129"/>
      <c r="CP224" s="129"/>
      <c r="CQ224" s="134"/>
      <c r="CR224" s="133"/>
      <c r="CS224" s="133"/>
      <c r="CT224" s="133"/>
      <c r="CU224" s="135"/>
      <c r="CV224" s="280"/>
      <c r="CW224" s="135"/>
      <c r="CX224" s="122"/>
      <c r="CY224" s="129"/>
      <c r="CZ224" s="214"/>
      <c r="DA224" s="129"/>
      <c r="DB224" s="122"/>
      <c r="DC224" s="129"/>
      <c r="DD224" s="122"/>
      <c r="DE224" s="129"/>
      <c r="DF224" s="133"/>
      <c r="DG224" s="122"/>
      <c r="DH224" s="129"/>
      <c r="DI224" s="133"/>
      <c r="DJ224" s="122"/>
      <c r="DK224" s="123"/>
      <c r="DL224" s="214"/>
      <c r="DM224" s="134"/>
      <c r="DN224" s="305"/>
      <c r="DO224" s="134"/>
      <c r="DP224" s="122"/>
      <c r="DQ224" s="129"/>
      <c r="DR224" s="122"/>
      <c r="DS224" s="129"/>
      <c r="DT224" s="122"/>
      <c r="DU224" s="129"/>
      <c r="DV224" s="122"/>
      <c r="DW224" s="124"/>
    </row>
    <row r="225" spans="1:127" outlineLevel="2">
      <c r="A225" s="133"/>
      <c r="B225" s="441">
        <v>1.0729166666666701</v>
      </c>
      <c r="C225" s="127"/>
      <c r="D225" s="123"/>
      <c r="E225" s="123"/>
      <c r="F225" s="123"/>
      <c r="G225" s="124"/>
      <c r="H225" s="122"/>
      <c r="I225" s="123"/>
      <c r="J225" s="123"/>
      <c r="K225" s="128"/>
      <c r="L225" s="123"/>
      <c r="M225" s="123"/>
      <c r="N225" s="123"/>
      <c r="O225" s="123"/>
      <c r="P225" s="123"/>
      <c r="Q225" s="123"/>
      <c r="R225" s="129"/>
      <c r="S225" s="125"/>
      <c r="T225" s="122"/>
      <c r="U225" s="123"/>
      <c r="V225" s="126"/>
      <c r="W225" s="123"/>
      <c r="X225" s="128"/>
      <c r="Y225" s="123"/>
      <c r="Z225" s="123"/>
      <c r="AA225" s="123"/>
      <c r="AB225" s="124"/>
      <c r="AC225" s="127"/>
      <c r="AD225" s="201"/>
      <c r="AE225" s="201"/>
      <c r="AF225" s="201"/>
      <c r="AG225" s="201"/>
      <c r="AH225" s="201"/>
      <c r="AI225" s="234"/>
      <c r="AJ225" s="123"/>
      <c r="AK225" s="123"/>
      <c r="AL225" s="123"/>
      <c r="AM225" s="123"/>
      <c r="AN225" s="129"/>
      <c r="AO225" s="124"/>
      <c r="AP225" s="122"/>
      <c r="AQ225" s="127"/>
      <c r="AR225" s="123"/>
      <c r="AS225" s="123"/>
      <c r="AT225" s="123"/>
      <c r="AU225" s="123"/>
      <c r="AV225" s="251"/>
      <c r="AW225" s="123"/>
      <c r="AX225" s="123"/>
      <c r="AY225" s="129"/>
      <c r="AZ225" s="122"/>
      <c r="BA225" s="129"/>
      <c r="BB225" s="130"/>
      <c r="BC225" s="131"/>
      <c r="BD225" s="130"/>
      <c r="BE225" s="132"/>
      <c r="BF225" s="132"/>
      <c r="BG225" s="123"/>
      <c r="BH225" s="124"/>
      <c r="BI225" s="122"/>
      <c r="BJ225" s="123"/>
      <c r="BK225" s="123"/>
      <c r="BL225" s="123"/>
      <c r="BM225" s="129"/>
      <c r="BN225" s="122"/>
      <c r="BO225" s="123"/>
      <c r="BP225" s="129"/>
      <c r="BQ225" s="122"/>
      <c r="BR225" s="123"/>
      <c r="BS225" s="129"/>
      <c r="BT225" s="135"/>
      <c r="BU225" s="280"/>
      <c r="BV225" s="246"/>
      <c r="BW225" s="246"/>
      <c r="BX225" s="133"/>
      <c r="BY225" s="133"/>
      <c r="BZ225" s="122"/>
      <c r="CA225" s="123"/>
      <c r="CB225" s="123"/>
      <c r="CC225" s="124"/>
      <c r="CD225" s="127"/>
      <c r="CE225" s="127"/>
      <c r="CF225" s="123"/>
      <c r="CG225" s="123"/>
      <c r="CH225" s="123"/>
      <c r="CI225" s="123"/>
      <c r="CJ225" s="134"/>
      <c r="CK225" s="122"/>
      <c r="CL225" s="127"/>
      <c r="CM225" s="123"/>
      <c r="CN225" s="129"/>
      <c r="CO225" s="129"/>
      <c r="CP225" s="129"/>
      <c r="CQ225" s="134"/>
      <c r="CR225" s="133"/>
      <c r="CS225" s="133"/>
      <c r="CT225" s="133"/>
      <c r="CU225" s="135"/>
      <c r="CV225" s="280"/>
      <c r="CW225" s="135"/>
      <c r="CX225" s="122"/>
      <c r="CY225" s="129"/>
      <c r="CZ225" s="214"/>
      <c r="DA225" s="129"/>
      <c r="DB225" s="122"/>
      <c r="DC225" s="129"/>
      <c r="DD225" s="122"/>
      <c r="DE225" s="129"/>
      <c r="DF225" s="133"/>
      <c r="DG225" s="122"/>
      <c r="DH225" s="129"/>
      <c r="DI225" s="133"/>
      <c r="DJ225" s="122"/>
      <c r="DK225" s="123"/>
      <c r="DL225" s="214"/>
      <c r="DM225" s="134"/>
      <c r="DN225" s="305"/>
      <c r="DO225" s="134"/>
      <c r="DP225" s="122"/>
      <c r="DQ225" s="129"/>
      <c r="DR225" s="122"/>
      <c r="DS225" s="129"/>
      <c r="DT225" s="122"/>
      <c r="DU225" s="129"/>
      <c r="DV225" s="122"/>
      <c r="DW225" s="124"/>
    </row>
    <row r="226" spans="1:127" outlineLevel="2">
      <c r="A226" s="133"/>
      <c r="B226" s="441">
        <v>1.0833333333333299</v>
      </c>
      <c r="C226" s="127"/>
      <c r="D226" s="123"/>
      <c r="E226" s="123"/>
      <c r="F226" s="123"/>
      <c r="G226" s="124"/>
      <c r="H226" s="122"/>
      <c r="I226" s="123"/>
      <c r="J226" s="123"/>
      <c r="K226" s="128"/>
      <c r="L226" s="123"/>
      <c r="M226" s="123"/>
      <c r="N226" s="123"/>
      <c r="O226" s="123"/>
      <c r="P226" s="123"/>
      <c r="Q226" s="123"/>
      <c r="R226" s="129"/>
      <c r="S226" s="125"/>
      <c r="T226" s="122"/>
      <c r="U226" s="123"/>
      <c r="V226" s="126"/>
      <c r="W226" s="123"/>
      <c r="X226" s="128"/>
      <c r="Y226" s="123"/>
      <c r="Z226" s="123"/>
      <c r="AA226" s="123"/>
      <c r="AB226" s="124"/>
      <c r="AC226" s="127"/>
      <c r="AD226" s="201"/>
      <c r="AE226" s="201"/>
      <c r="AF226" s="201"/>
      <c r="AG226" s="201"/>
      <c r="AH226" s="201"/>
      <c r="AI226" s="234"/>
      <c r="AJ226" s="123"/>
      <c r="AK226" s="123"/>
      <c r="AL226" s="123"/>
      <c r="AM226" s="123"/>
      <c r="AN226" s="129"/>
      <c r="AO226" s="124"/>
      <c r="AP226" s="122"/>
      <c r="AQ226" s="127"/>
      <c r="AR226" s="123"/>
      <c r="AS226" s="123"/>
      <c r="AT226" s="123"/>
      <c r="AU226" s="123"/>
      <c r="AV226" s="251"/>
      <c r="AW226" s="123"/>
      <c r="AX226" s="123"/>
      <c r="AY226" s="129"/>
      <c r="AZ226" s="122"/>
      <c r="BA226" s="129"/>
      <c r="BB226" s="130"/>
      <c r="BC226" s="131"/>
      <c r="BD226" s="130"/>
      <c r="BE226" s="132"/>
      <c r="BF226" s="132"/>
      <c r="BG226" s="123"/>
      <c r="BH226" s="124"/>
      <c r="BI226" s="122"/>
      <c r="BJ226" s="123"/>
      <c r="BK226" s="123"/>
      <c r="BL226" s="123"/>
      <c r="BM226" s="129"/>
      <c r="BN226" s="122"/>
      <c r="BO226" s="123"/>
      <c r="BP226" s="129"/>
      <c r="BQ226" s="122"/>
      <c r="BR226" s="123"/>
      <c r="BS226" s="129"/>
      <c r="BT226" s="135"/>
      <c r="BU226" s="280"/>
      <c r="BV226" s="246"/>
      <c r="BW226" s="246"/>
      <c r="BX226" s="133"/>
      <c r="BY226" s="133"/>
      <c r="BZ226" s="122"/>
      <c r="CA226" s="123"/>
      <c r="CB226" s="123"/>
      <c r="CC226" s="124"/>
      <c r="CD226" s="127"/>
      <c r="CE226" s="127"/>
      <c r="CF226" s="123"/>
      <c r="CG226" s="123"/>
      <c r="CH226" s="123"/>
      <c r="CI226" s="123"/>
      <c r="CJ226" s="134"/>
      <c r="CK226" s="122"/>
      <c r="CL226" s="127"/>
      <c r="CM226" s="123"/>
      <c r="CN226" s="129"/>
      <c r="CO226" s="129"/>
      <c r="CP226" s="129"/>
      <c r="CQ226" s="134"/>
      <c r="CR226" s="133"/>
      <c r="CS226" s="133"/>
      <c r="CT226" s="133"/>
      <c r="CU226" s="135"/>
      <c r="CV226" s="280"/>
      <c r="CW226" s="135"/>
      <c r="CX226" s="122"/>
      <c r="CY226" s="129"/>
      <c r="CZ226" s="214"/>
      <c r="DA226" s="129"/>
      <c r="DB226" s="122"/>
      <c r="DC226" s="129"/>
      <c r="DD226" s="122"/>
      <c r="DE226" s="129"/>
      <c r="DF226" s="133"/>
      <c r="DG226" s="122"/>
      <c r="DH226" s="129"/>
      <c r="DI226" s="133"/>
      <c r="DJ226" s="122"/>
      <c r="DK226" s="123"/>
      <c r="DL226" s="214"/>
      <c r="DM226" s="134"/>
      <c r="DN226" s="305"/>
      <c r="DO226" s="134"/>
      <c r="DP226" s="122"/>
      <c r="DQ226" s="129"/>
      <c r="DR226" s="122"/>
      <c r="DS226" s="129"/>
      <c r="DT226" s="122"/>
      <c r="DU226" s="129"/>
      <c r="DV226" s="122"/>
      <c r="DW226" s="124"/>
    </row>
    <row r="227" spans="1:127" outlineLevel="2">
      <c r="A227" s="133"/>
      <c r="B227" s="441">
        <v>1.09375</v>
      </c>
      <c r="C227" s="127"/>
      <c r="D227" s="123"/>
      <c r="E227" s="123"/>
      <c r="F227" s="123"/>
      <c r="G227" s="124"/>
      <c r="H227" s="122"/>
      <c r="I227" s="123"/>
      <c r="J227" s="123"/>
      <c r="K227" s="128"/>
      <c r="L227" s="123"/>
      <c r="M227" s="123"/>
      <c r="N227" s="123"/>
      <c r="O227" s="123"/>
      <c r="P227" s="123"/>
      <c r="Q227" s="123"/>
      <c r="R227" s="129"/>
      <c r="S227" s="125"/>
      <c r="T227" s="122"/>
      <c r="U227" s="123"/>
      <c r="V227" s="126"/>
      <c r="W227" s="123"/>
      <c r="X227" s="128"/>
      <c r="Y227" s="123"/>
      <c r="Z227" s="123"/>
      <c r="AA227" s="123"/>
      <c r="AB227" s="124"/>
      <c r="AC227" s="127"/>
      <c r="AD227" s="201"/>
      <c r="AE227" s="201"/>
      <c r="AF227" s="201"/>
      <c r="AG227" s="201"/>
      <c r="AH227" s="201"/>
      <c r="AI227" s="234"/>
      <c r="AJ227" s="123"/>
      <c r="AK227" s="123"/>
      <c r="AL227" s="123"/>
      <c r="AM227" s="123"/>
      <c r="AN227" s="129"/>
      <c r="AO227" s="124"/>
      <c r="AP227" s="122"/>
      <c r="AQ227" s="127"/>
      <c r="AR227" s="123"/>
      <c r="AS227" s="123"/>
      <c r="AT227" s="123"/>
      <c r="AU227" s="123"/>
      <c r="AV227" s="251"/>
      <c r="AW227" s="123"/>
      <c r="AX227" s="123"/>
      <c r="AY227" s="129"/>
      <c r="AZ227" s="122"/>
      <c r="BA227" s="129"/>
      <c r="BB227" s="130"/>
      <c r="BC227" s="131"/>
      <c r="BD227" s="130"/>
      <c r="BE227" s="132"/>
      <c r="BF227" s="132"/>
      <c r="BG227" s="123"/>
      <c r="BH227" s="124"/>
      <c r="BI227" s="122"/>
      <c r="BJ227" s="123"/>
      <c r="BK227" s="123"/>
      <c r="BL227" s="123"/>
      <c r="BM227" s="129"/>
      <c r="BN227" s="122"/>
      <c r="BO227" s="123"/>
      <c r="BP227" s="129"/>
      <c r="BQ227" s="122"/>
      <c r="BR227" s="123"/>
      <c r="BS227" s="129"/>
      <c r="BT227" s="135"/>
      <c r="BU227" s="280"/>
      <c r="BV227" s="246"/>
      <c r="BW227" s="246"/>
      <c r="BX227" s="133"/>
      <c r="BY227" s="133"/>
      <c r="BZ227" s="122"/>
      <c r="CA227" s="123"/>
      <c r="CB227" s="123"/>
      <c r="CC227" s="124"/>
      <c r="CD227" s="127"/>
      <c r="CE227" s="127"/>
      <c r="CF227" s="123"/>
      <c r="CG227" s="123"/>
      <c r="CH227" s="123"/>
      <c r="CI227" s="123"/>
      <c r="CJ227" s="134"/>
      <c r="CK227" s="122"/>
      <c r="CL227" s="127"/>
      <c r="CM227" s="123"/>
      <c r="CN227" s="129"/>
      <c r="CO227" s="129"/>
      <c r="CP227" s="129"/>
      <c r="CQ227" s="134"/>
      <c r="CR227" s="133"/>
      <c r="CS227" s="133"/>
      <c r="CT227" s="133"/>
      <c r="CU227" s="135"/>
      <c r="CV227" s="280"/>
      <c r="CW227" s="135"/>
      <c r="CX227" s="122"/>
      <c r="CY227" s="129"/>
      <c r="CZ227" s="214"/>
      <c r="DA227" s="129"/>
      <c r="DB227" s="122"/>
      <c r="DC227" s="129"/>
      <c r="DD227" s="122"/>
      <c r="DE227" s="129"/>
      <c r="DF227" s="133"/>
      <c r="DG227" s="122"/>
      <c r="DH227" s="129"/>
      <c r="DI227" s="133"/>
      <c r="DJ227" s="122"/>
      <c r="DK227" s="123"/>
      <c r="DL227" s="214"/>
      <c r="DM227" s="134"/>
      <c r="DN227" s="305"/>
      <c r="DO227" s="134"/>
      <c r="DP227" s="122"/>
      <c r="DQ227" s="129"/>
      <c r="DR227" s="122"/>
      <c r="DS227" s="129"/>
      <c r="DT227" s="122"/>
      <c r="DU227" s="129"/>
      <c r="DV227" s="122"/>
      <c r="DW227" s="124"/>
    </row>
    <row r="228" spans="1:127" outlineLevel="2">
      <c r="A228" s="133"/>
      <c r="B228" s="441">
        <v>1.1041666666666701</v>
      </c>
      <c r="C228" s="127"/>
      <c r="D228" s="123"/>
      <c r="E228" s="123"/>
      <c r="F228" s="123"/>
      <c r="G228" s="124"/>
      <c r="H228" s="122"/>
      <c r="I228" s="123"/>
      <c r="J228" s="123"/>
      <c r="K228" s="128"/>
      <c r="L228" s="123"/>
      <c r="M228" s="123"/>
      <c r="N228" s="123"/>
      <c r="O228" s="123"/>
      <c r="P228" s="123"/>
      <c r="Q228" s="123"/>
      <c r="R228" s="129"/>
      <c r="S228" s="125"/>
      <c r="T228" s="122"/>
      <c r="U228" s="123"/>
      <c r="V228" s="126"/>
      <c r="W228" s="123"/>
      <c r="X228" s="128"/>
      <c r="Y228" s="123"/>
      <c r="Z228" s="123"/>
      <c r="AA228" s="123"/>
      <c r="AB228" s="124"/>
      <c r="AC228" s="127"/>
      <c r="AD228" s="201"/>
      <c r="AE228" s="201"/>
      <c r="AF228" s="201"/>
      <c r="AG228" s="201"/>
      <c r="AH228" s="201"/>
      <c r="AI228" s="234"/>
      <c r="AJ228" s="123"/>
      <c r="AK228" s="123"/>
      <c r="AL228" s="123"/>
      <c r="AM228" s="123"/>
      <c r="AN228" s="129"/>
      <c r="AO228" s="124"/>
      <c r="AP228" s="122"/>
      <c r="AQ228" s="127"/>
      <c r="AR228" s="123"/>
      <c r="AS228" s="123"/>
      <c r="AT228" s="123"/>
      <c r="AU228" s="123"/>
      <c r="AV228" s="251"/>
      <c r="AW228" s="123"/>
      <c r="AX228" s="123"/>
      <c r="AY228" s="129"/>
      <c r="AZ228" s="122"/>
      <c r="BA228" s="129"/>
      <c r="BB228" s="130"/>
      <c r="BC228" s="131"/>
      <c r="BD228" s="130"/>
      <c r="BE228" s="132"/>
      <c r="BF228" s="132"/>
      <c r="BG228" s="123"/>
      <c r="BH228" s="124"/>
      <c r="BI228" s="122"/>
      <c r="BJ228" s="123"/>
      <c r="BK228" s="123"/>
      <c r="BL228" s="123"/>
      <c r="BM228" s="129"/>
      <c r="BN228" s="122"/>
      <c r="BO228" s="123"/>
      <c r="BP228" s="129"/>
      <c r="BQ228" s="122"/>
      <c r="BR228" s="123"/>
      <c r="BS228" s="129"/>
      <c r="BT228" s="135"/>
      <c r="BU228" s="280"/>
      <c r="BV228" s="246"/>
      <c r="BW228" s="246"/>
      <c r="BX228" s="133"/>
      <c r="BY228" s="133"/>
      <c r="BZ228" s="122"/>
      <c r="CA228" s="123"/>
      <c r="CB228" s="123"/>
      <c r="CC228" s="124"/>
      <c r="CD228" s="127"/>
      <c r="CE228" s="127"/>
      <c r="CF228" s="123"/>
      <c r="CG228" s="123"/>
      <c r="CH228" s="123"/>
      <c r="CI228" s="123"/>
      <c r="CJ228" s="134"/>
      <c r="CK228" s="122"/>
      <c r="CL228" s="127"/>
      <c r="CM228" s="123"/>
      <c r="CN228" s="129"/>
      <c r="CO228" s="129"/>
      <c r="CP228" s="129"/>
      <c r="CQ228" s="134"/>
      <c r="CR228" s="133"/>
      <c r="CS228" s="133"/>
      <c r="CT228" s="133"/>
      <c r="CU228" s="135"/>
      <c r="CV228" s="280"/>
      <c r="CW228" s="135"/>
      <c r="CX228" s="122"/>
      <c r="CY228" s="129"/>
      <c r="CZ228" s="214"/>
      <c r="DA228" s="129"/>
      <c r="DB228" s="122"/>
      <c r="DC228" s="129"/>
      <c r="DD228" s="122"/>
      <c r="DE228" s="129"/>
      <c r="DF228" s="133"/>
      <c r="DG228" s="122"/>
      <c r="DH228" s="129"/>
      <c r="DI228" s="133"/>
      <c r="DJ228" s="122"/>
      <c r="DK228" s="123"/>
      <c r="DL228" s="214"/>
      <c r="DM228" s="134"/>
      <c r="DN228" s="305"/>
      <c r="DO228" s="134"/>
      <c r="DP228" s="122"/>
      <c r="DQ228" s="129"/>
      <c r="DR228" s="122"/>
      <c r="DS228" s="129"/>
      <c r="DT228" s="122"/>
      <c r="DU228" s="129"/>
      <c r="DV228" s="122"/>
      <c r="DW228" s="124"/>
    </row>
    <row r="229" spans="1:127" outlineLevel="2">
      <c r="A229" s="133"/>
      <c r="B229" s="441">
        <v>1.1145833333333299</v>
      </c>
      <c r="C229" s="127"/>
      <c r="D229" s="123"/>
      <c r="E229" s="123"/>
      <c r="F229" s="123"/>
      <c r="G229" s="124"/>
      <c r="H229" s="122"/>
      <c r="I229" s="123"/>
      <c r="J229" s="123"/>
      <c r="K229" s="128"/>
      <c r="L229" s="123"/>
      <c r="M229" s="123"/>
      <c r="N229" s="123"/>
      <c r="O229" s="123"/>
      <c r="P229" s="123"/>
      <c r="Q229" s="123"/>
      <c r="R229" s="129"/>
      <c r="S229" s="125"/>
      <c r="T229" s="122"/>
      <c r="U229" s="123"/>
      <c r="V229" s="126"/>
      <c r="W229" s="123"/>
      <c r="X229" s="128"/>
      <c r="Y229" s="123"/>
      <c r="Z229" s="123"/>
      <c r="AA229" s="123"/>
      <c r="AB229" s="124"/>
      <c r="AC229" s="127"/>
      <c r="AD229" s="201"/>
      <c r="AE229" s="201"/>
      <c r="AF229" s="201"/>
      <c r="AG229" s="201"/>
      <c r="AH229" s="201"/>
      <c r="AI229" s="234"/>
      <c r="AJ229" s="123"/>
      <c r="AK229" s="123"/>
      <c r="AL229" s="123"/>
      <c r="AM229" s="123"/>
      <c r="AN229" s="129"/>
      <c r="AO229" s="124"/>
      <c r="AP229" s="122"/>
      <c r="AQ229" s="127"/>
      <c r="AR229" s="123"/>
      <c r="AS229" s="123"/>
      <c r="AT229" s="123"/>
      <c r="AU229" s="123"/>
      <c r="AV229" s="251"/>
      <c r="AW229" s="123"/>
      <c r="AX229" s="123"/>
      <c r="AY229" s="129"/>
      <c r="AZ229" s="122"/>
      <c r="BA229" s="129"/>
      <c r="BB229" s="130"/>
      <c r="BC229" s="131"/>
      <c r="BD229" s="130"/>
      <c r="BE229" s="132"/>
      <c r="BF229" s="132"/>
      <c r="BG229" s="123"/>
      <c r="BH229" s="124"/>
      <c r="BI229" s="122"/>
      <c r="BJ229" s="123"/>
      <c r="BK229" s="123"/>
      <c r="BL229" s="123"/>
      <c r="BM229" s="129"/>
      <c r="BN229" s="122"/>
      <c r="BO229" s="123"/>
      <c r="BP229" s="129"/>
      <c r="BQ229" s="122"/>
      <c r="BR229" s="123"/>
      <c r="BS229" s="129"/>
      <c r="BT229" s="135"/>
      <c r="BU229" s="280"/>
      <c r="BV229" s="246"/>
      <c r="BW229" s="246"/>
      <c r="BX229" s="133"/>
      <c r="BY229" s="133"/>
      <c r="BZ229" s="122"/>
      <c r="CA229" s="123"/>
      <c r="CB229" s="123"/>
      <c r="CC229" s="124"/>
      <c r="CD229" s="127"/>
      <c r="CE229" s="127"/>
      <c r="CF229" s="123"/>
      <c r="CG229" s="123"/>
      <c r="CH229" s="123"/>
      <c r="CI229" s="123"/>
      <c r="CJ229" s="134"/>
      <c r="CK229" s="122"/>
      <c r="CL229" s="127"/>
      <c r="CM229" s="123"/>
      <c r="CN229" s="129"/>
      <c r="CO229" s="129"/>
      <c r="CP229" s="129"/>
      <c r="CQ229" s="134"/>
      <c r="CR229" s="133"/>
      <c r="CS229" s="133"/>
      <c r="CT229" s="133"/>
      <c r="CU229" s="135"/>
      <c r="CV229" s="280"/>
      <c r="CW229" s="135"/>
      <c r="CX229" s="122"/>
      <c r="CY229" s="129"/>
      <c r="CZ229" s="214"/>
      <c r="DA229" s="129"/>
      <c r="DB229" s="122"/>
      <c r="DC229" s="129"/>
      <c r="DD229" s="122"/>
      <c r="DE229" s="129"/>
      <c r="DF229" s="133"/>
      <c r="DG229" s="122"/>
      <c r="DH229" s="129"/>
      <c r="DI229" s="133"/>
      <c r="DJ229" s="122"/>
      <c r="DK229" s="123"/>
      <c r="DL229" s="214"/>
      <c r="DM229" s="134"/>
      <c r="DN229" s="305"/>
      <c r="DO229" s="134"/>
      <c r="DP229" s="122"/>
      <c r="DQ229" s="129"/>
      <c r="DR229" s="122"/>
      <c r="DS229" s="129"/>
      <c r="DT229" s="122"/>
      <c r="DU229" s="129"/>
      <c r="DV229" s="122"/>
      <c r="DW229" s="124"/>
    </row>
    <row r="230" spans="1:127" outlineLevel="2">
      <c r="A230" s="133"/>
      <c r="B230" s="441">
        <v>1.125</v>
      </c>
      <c r="C230" s="127"/>
      <c r="D230" s="123"/>
      <c r="E230" s="123"/>
      <c r="F230" s="123"/>
      <c r="G230" s="124"/>
      <c r="H230" s="122"/>
      <c r="I230" s="123"/>
      <c r="J230" s="123"/>
      <c r="K230" s="128"/>
      <c r="L230" s="123"/>
      <c r="M230" s="123"/>
      <c r="N230" s="123"/>
      <c r="O230" s="123"/>
      <c r="P230" s="123"/>
      <c r="Q230" s="123"/>
      <c r="R230" s="129"/>
      <c r="S230" s="125"/>
      <c r="T230" s="122"/>
      <c r="U230" s="123"/>
      <c r="V230" s="126"/>
      <c r="W230" s="123"/>
      <c r="X230" s="128"/>
      <c r="Y230" s="123"/>
      <c r="Z230" s="123"/>
      <c r="AA230" s="123"/>
      <c r="AB230" s="124"/>
      <c r="AC230" s="127"/>
      <c r="AD230" s="201"/>
      <c r="AE230" s="201"/>
      <c r="AF230" s="201"/>
      <c r="AG230" s="201"/>
      <c r="AH230" s="201"/>
      <c r="AI230" s="234"/>
      <c r="AJ230" s="123"/>
      <c r="AK230" s="123"/>
      <c r="AL230" s="123"/>
      <c r="AM230" s="123"/>
      <c r="AN230" s="129"/>
      <c r="AO230" s="124"/>
      <c r="AP230" s="122"/>
      <c r="AQ230" s="127"/>
      <c r="AR230" s="123"/>
      <c r="AS230" s="123"/>
      <c r="AT230" s="123"/>
      <c r="AU230" s="123"/>
      <c r="AV230" s="251"/>
      <c r="AW230" s="123"/>
      <c r="AX230" s="123"/>
      <c r="AY230" s="129"/>
      <c r="AZ230" s="122"/>
      <c r="BA230" s="129"/>
      <c r="BB230" s="130"/>
      <c r="BC230" s="131"/>
      <c r="BD230" s="130"/>
      <c r="BE230" s="132"/>
      <c r="BF230" s="132"/>
      <c r="BG230" s="123"/>
      <c r="BH230" s="124"/>
      <c r="BI230" s="122"/>
      <c r="BJ230" s="123"/>
      <c r="BK230" s="123"/>
      <c r="BL230" s="123"/>
      <c r="BM230" s="129"/>
      <c r="BN230" s="122"/>
      <c r="BO230" s="123"/>
      <c r="BP230" s="129"/>
      <c r="BQ230" s="122"/>
      <c r="BR230" s="123"/>
      <c r="BS230" s="129"/>
      <c r="BT230" s="135"/>
      <c r="BU230" s="280"/>
      <c r="BV230" s="246"/>
      <c r="BW230" s="246"/>
      <c r="BX230" s="133"/>
      <c r="BY230" s="133"/>
      <c r="BZ230" s="122"/>
      <c r="CA230" s="123"/>
      <c r="CB230" s="123"/>
      <c r="CC230" s="124"/>
      <c r="CD230" s="127"/>
      <c r="CE230" s="127"/>
      <c r="CF230" s="123"/>
      <c r="CG230" s="123"/>
      <c r="CH230" s="123"/>
      <c r="CI230" s="123"/>
      <c r="CJ230" s="134"/>
      <c r="CK230" s="122"/>
      <c r="CL230" s="127"/>
      <c r="CM230" s="123"/>
      <c r="CN230" s="129"/>
      <c r="CO230" s="129"/>
      <c r="CP230" s="129"/>
      <c r="CQ230" s="134"/>
      <c r="CR230" s="133"/>
      <c r="CS230" s="133"/>
      <c r="CT230" s="133"/>
      <c r="CU230" s="135"/>
      <c r="CV230" s="280"/>
      <c r="CW230" s="135"/>
      <c r="CX230" s="122"/>
      <c r="CY230" s="129"/>
      <c r="CZ230" s="214"/>
      <c r="DA230" s="129"/>
      <c r="DB230" s="122"/>
      <c r="DC230" s="129"/>
      <c r="DD230" s="122"/>
      <c r="DE230" s="129"/>
      <c r="DF230" s="133"/>
      <c r="DG230" s="122"/>
      <c r="DH230" s="129"/>
      <c r="DI230" s="133"/>
      <c r="DJ230" s="122"/>
      <c r="DK230" s="123"/>
      <c r="DL230" s="214"/>
      <c r="DM230" s="134"/>
      <c r="DN230" s="305"/>
      <c r="DO230" s="134"/>
      <c r="DP230" s="122"/>
      <c r="DQ230" s="129"/>
      <c r="DR230" s="122"/>
      <c r="DS230" s="129"/>
      <c r="DT230" s="122"/>
      <c r="DU230" s="129"/>
      <c r="DV230" s="122"/>
      <c r="DW230" s="124"/>
    </row>
    <row r="231" spans="1:127" outlineLevel="2">
      <c r="A231" s="133"/>
      <c r="B231" s="441">
        <v>1.1354166666666701</v>
      </c>
      <c r="C231" s="127"/>
      <c r="D231" s="123"/>
      <c r="E231" s="123"/>
      <c r="F231" s="123"/>
      <c r="G231" s="124"/>
      <c r="H231" s="122"/>
      <c r="I231" s="123"/>
      <c r="J231" s="123"/>
      <c r="K231" s="128"/>
      <c r="L231" s="123"/>
      <c r="M231" s="123"/>
      <c r="N231" s="123"/>
      <c r="O231" s="123"/>
      <c r="P231" s="123"/>
      <c r="Q231" s="123"/>
      <c r="R231" s="129"/>
      <c r="S231" s="125"/>
      <c r="T231" s="122"/>
      <c r="U231" s="123"/>
      <c r="V231" s="126"/>
      <c r="W231" s="123"/>
      <c r="X231" s="128"/>
      <c r="Y231" s="123"/>
      <c r="Z231" s="123"/>
      <c r="AA231" s="123"/>
      <c r="AB231" s="124"/>
      <c r="AC231" s="127"/>
      <c r="AD231" s="201"/>
      <c r="AE231" s="201"/>
      <c r="AF231" s="201"/>
      <c r="AG231" s="201"/>
      <c r="AH231" s="201"/>
      <c r="AI231" s="234"/>
      <c r="AJ231" s="123"/>
      <c r="AK231" s="123"/>
      <c r="AL231" s="123"/>
      <c r="AM231" s="123"/>
      <c r="AN231" s="129"/>
      <c r="AO231" s="124"/>
      <c r="AP231" s="122"/>
      <c r="AQ231" s="127"/>
      <c r="AR231" s="123"/>
      <c r="AS231" s="123"/>
      <c r="AT231" s="123"/>
      <c r="AU231" s="123"/>
      <c r="AV231" s="251"/>
      <c r="AW231" s="123"/>
      <c r="AX231" s="123"/>
      <c r="AY231" s="129"/>
      <c r="AZ231" s="122"/>
      <c r="BA231" s="129"/>
      <c r="BB231" s="130"/>
      <c r="BC231" s="131"/>
      <c r="BD231" s="130"/>
      <c r="BE231" s="132"/>
      <c r="BF231" s="132"/>
      <c r="BG231" s="123"/>
      <c r="BH231" s="124"/>
      <c r="BI231" s="122"/>
      <c r="BJ231" s="123"/>
      <c r="BK231" s="123"/>
      <c r="BL231" s="123"/>
      <c r="BM231" s="129"/>
      <c r="BN231" s="122"/>
      <c r="BO231" s="123"/>
      <c r="BP231" s="129"/>
      <c r="BQ231" s="122"/>
      <c r="BR231" s="123"/>
      <c r="BS231" s="129"/>
      <c r="BT231" s="135"/>
      <c r="BU231" s="280"/>
      <c r="BV231" s="246"/>
      <c r="BW231" s="246"/>
      <c r="BX231" s="133"/>
      <c r="BY231" s="133"/>
      <c r="BZ231" s="122"/>
      <c r="CA231" s="123"/>
      <c r="CB231" s="123"/>
      <c r="CC231" s="124"/>
      <c r="CD231" s="127"/>
      <c r="CE231" s="127"/>
      <c r="CF231" s="123"/>
      <c r="CG231" s="123"/>
      <c r="CH231" s="123"/>
      <c r="CI231" s="123"/>
      <c r="CJ231" s="134"/>
      <c r="CK231" s="122"/>
      <c r="CL231" s="127"/>
      <c r="CM231" s="123"/>
      <c r="CN231" s="129"/>
      <c r="CO231" s="129"/>
      <c r="CP231" s="129"/>
      <c r="CQ231" s="134"/>
      <c r="CR231" s="133"/>
      <c r="CS231" s="133"/>
      <c r="CT231" s="133"/>
      <c r="CU231" s="135"/>
      <c r="CV231" s="280"/>
      <c r="CW231" s="135"/>
      <c r="CX231" s="122"/>
      <c r="CY231" s="129"/>
      <c r="CZ231" s="214"/>
      <c r="DA231" s="129"/>
      <c r="DB231" s="122"/>
      <c r="DC231" s="129"/>
      <c r="DD231" s="122"/>
      <c r="DE231" s="129"/>
      <c r="DF231" s="133"/>
      <c r="DG231" s="122"/>
      <c r="DH231" s="129"/>
      <c r="DI231" s="133"/>
      <c r="DJ231" s="122"/>
      <c r="DK231" s="123"/>
      <c r="DL231" s="214"/>
      <c r="DM231" s="134"/>
      <c r="DN231" s="305"/>
      <c r="DO231" s="134"/>
      <c r="DP231" s="122"/>
      <c r="DQ231" s="129"/>
      <c r="DR231" s="122"/>
      <c r="DS231" s="129"/>
      <c r="DT231" s="122"/>
      <c r="DU231" s="129"/>
      <c r="DV231" s="122"/>
      <c r="DW231" s="124"/>
    </row>
    <row r="232" spans="1:127" outlineLevel="2">
      <c r="A232" s="133"/>
      <c r="B232" s="441">
        <v>1.1458333333333299</v>
      </c>
      <c r="C232" s="127"/>
      <c r="D232" s="123"/>
      <c r="E232" s="123"/>
      <c r="F232" s="123"/>
      <c r="G232" s="124"/>
      <c r="H232" s="122"/>
      <c r="I232" s="123"/>
      <c r="J232" s="123"/>
      <c r="K232" s="128"/>
      <c r="L232" s="123"/>
      <c r="M232" s="123"/>
      <c r="N232" s="123"/>
      <c r="O232" s="123"/>
      <c r="P232" s="123"/>
      <c r="Q232" s="123"/>
      <c r="R232" s="129"/>
      <c r="S232" s="125"/>
      <c r="T232" s="122"/>
      <c r="U232" s="123"/>
      <c r="V232" s="126"/>
      <c r="W232" s="123"/>
      <c r="X232" s="128"/>
      <c r="Y232" s="123"/>
      <c r="Z232" s="123"/>
      <c r="AA232" s="123"/>
      <c r="AB232" s="124"/>
      <c r="AC232" s="127"/>
      <c r="AD232" s="201"/>
      <c r="AE232" s="201"/>
      <c r="AF232" s="201"/>
      <c r="AG232" s="201"/>
      <c r="AH232" s="201"/>
      <c r="AI232" s="234"/>
      <c r="AJ232" s="123"/>
      <c r="AK232" s="123"/>
      <c r="AL232" s="123"/>
      <c r="AM232" s="123"/>
      <c r="AN232" s="129"/>
      <c r="AO232" s="124"/>
      <c r="AP232" s="122"/>
      <c r="AQ232" s="127"/>
      <c r="AR232" s="123"/>
      <c r="AS232" s="123"/>
      <c r="AT232" s="123"/>
      <c r="AU232" s="123"/>
      <c r="AV232" s="251"/>
      <c r="AW232" s="123"/>
      <c r="AX232" s="123"/>
      <c r="AY232" s="129"/>
      <c r="AZ232" s="122"/>
      <c r="BA232" s="129"/>
      <c r="BB232" s="130"/>
      <c r="BC232" s="131"/>
      <c r="BD232" s="130"/>
      <c r="BE232" s="132"/>
      <c r="BF232" s="132"/>
      <c r="BG232" s="123"/>
      <c r="BH232" s="124"/>
      <c r="BI232" s="122"/>
      <c r="BJ232" s="123"/>
      <c r="BK232" s="123"/>
      <c r="BL232" s="123"/>
      <c r="BM232" s="129"/>
      <c r="BN232" s="122"/>
      <c r="BO232" s="123"/>
      <c r="BP232" s="129"/>
      <c r="BQ232" s="122"/>
      <c r="BR232" s="123"/>
      <c r="BS232" s="129"/>
      <c r="BT232" s="135"/>
      <c r="BU232" s="280"/>
      <c r="BV232" s="246"/>
      <c r="BW232" s="246"/>
      <c r="BX232" s="133"/>
      <c r="BY232" s="133"/>
      <c r="BZ232" s="122"/>
      <c r="CA232" s="123"/>
      <c r="CB232" s="123"/>
      <c r="CC232" s="124"/>
      <c r="CD232" s="127"/>
      <c r="CE232" s="127"/>
      <c r="CF232" s="123"/>
      <c r="CG232" s="123"/>
      <c r="CH232" s="123"/>
      <c r="CI232" s="123"/>
      <c r="CJ232" s="134"/>
      <c r="CK232" s="122"/>
      <c r="CL232" s="127"/>
      <c r="CM232" s="123"/>
      <c r="CN232" s="129"/>
      <c r="CO232" s="129"/>
      <c r="CP232" s="129"/>
      <c r="CQ232" s="134"/>
      <c r="CR232" s="133"/>
      <c r="CS232" s="133"/>
      <c r="CT232" s="133"/>
      <c r="CU232" s="135"/>
      <c r="CV232" s="280"/>
      <c r="CW232" s="135"/>
      <c r="CX232" s="122"/>
      <c r="CY232" s="129"/>
      <c r="CZ232" s="214"/>
      <c r="DA232" s="129"/>
      <c r="DB232" s="122"/>
      <c r="DC232" s="129"/>
      <c r="DD232" s="122"/>
      <c r="DE232" s="129"/>
      <c r="DF232" s="133"/>
      <c r="DG232" s="122"/>
      <c r="DH232" s="129"/>
      <c r="DI232" s="133"/>
      <c r="DJ232" s="122"/>
      <c r="DK232" s="123"/>
      <c r="DL232" s="214"/>
      <c r="DM232" s="134"/>
      <c r="DN232" s="305"/>
      <c r="DO232" s="134"/>
      <c r="DP232" s="122"/>
      <c r="DQ232" s="129"/>
      <c r="DR232" s="122"/>
      <c r="DS232" s="129"/>
      <c r="DT232" s="122"/>
      <c r="DU232" s="129"/>
      <c r="DV232" s="122"/>
      <c r="DW232" s="124"/>
    </row>
    <row r="233" spans="1:127" outlineLevel="2">
      <c r="A233" s="133"/>
      <c r="B233" s="441">
        <v>1.15625</v>
      </c>
      <c r="C233" s="127"/>
      <c r="D233" s="123"/>
      <c r="E233" s="123"/>
      <c r="F233" s="123"/>
      <c r="G233" s="124"/>
      <c r="H233" s="122"/>
      <c r="I233" s="123"/>
      <c r="J233" s="123"/>
      <c r="K233" s="128"/>
      <c r="L233" s="123"/>
      <c r="M233" s="123"/>
      <c r="N233" s="123"/>
      <c r="O233" s="123"/>
      <c r="P233" s="123"/>
      <c r="Q233" s="123"/>
      <c r="R233" s="129"/>
      <c r="S233" s="125"/>
      <c r="T233" s="122"/>
      <c r="U233" s="123"/>
      <c r="V233" s="126"/>
      <c r="W233" s="123"/>
      <c r="X233" s="128"/>
      <c r="Y233" s="123"/>
      <c r="Z233" s="123"/>
      <c r="AA233" s="123"/>
      <c r="AB233" s="124"/>
      <c r="AC233" s="127"/>
      <c r="AD233" s="201"/>
      <c r="AE233" s="201"/>
      <c r="AF233" s="201"/>
      <c r="AG233" s="201"/>
      <c r="AH233" s="201"/>
      <c r="AI233" s="234"/>
      <c r="AJ233" s="123"/>
      <c r="AK233" s="123"/>
      <c r="AL233" s="123"/>
      <c r="AM233" s="123"/>
      <c r="AN233" s="129"/>
      <c r="AO233" s="124"/>
      <c r="AP233" s="122"/>
      <c r="AQ233" s="127"/>
      <c r="AR233" s="123"/>
      <c r="AS233" s="123"/>
      <c r="AT233" s="123"/>
      <c r="AU233" s="123"/>
      <c r="AV233" s="251"/>
      <c r="AW233" s="123"/>
      <c r="AX233" s="123"/>
      <c r="AY233" s="129"/>
      <c r="AZ233" s="122"/>
      <c r="BA233" s="129"/>
      <c r="BB233" s="130"/>
      <c r="BC233" s="131"/>
      <c r="BD233" s="130"/>
      <c r="BE233" s="132"/>
      <c r="BF233" s="132"/>
      <c r="BG233" s="123"/>
      <c r="BH233" s="124"/>
      <c r="BI233" s="122"/>
      <c r="BJ233" s="123"/>
      <c r="BK233" s="123"/>
      <c r="BL233" s="123"/>
      <c r="BM233" s="129"/>
      <c r="BN233" s="122"/>
      <c r="BO233" s="123"/>
      <c r="BP233" s="129"/>
      <c r="BQ233" s="122"/>
      <c r="BR233" s="123"/>
      <c r="BS233" s="129"/>
      <c r="BT233" s="135"/>
      <c r="BU233" s="280"/>
      <c r="BV233" s="246"/>
      <c r="BW233" s="246"/>
      <c r="BX233" s="133"/>
      <c r="BY233" s="133"/>
      <c r="BZ233" s="122"/>
      <c r="CA233" s="123"/>
      <c r="CB233" s="123"/>
      <c r="CC233" s="124"/>
      <c r="CD233" s="127"/>
      <c r="CE233" s="127"/>
      <c r="CF233" s="123"/>
      <c r="CG233" s="123"/>
      <c r="CH233" s="123"/>
      <c r="CI233" s="123"/>
      <c r="CJ233" s="134"/>
      <c r="CK233" s="122"/>
      <c r="CL233" s="127"/>
      <c r="CM233" s="123"/>
      <c r="CN233" s="129"/>
      <c r="CO233" s="129"/>
      <c r="CP233" s="129"/>
      <c r="CQ233" s="134"/>
      <c r="CR233" s="133"/>
      <c r="CS233" s="133"/>
      <c r="CT233" s="133"/>
      <c r="CU233" s="135"/>
      <c r="CV233" s="280"/>
      <c r="CW233" s="135"/>
      <c r="CX233" s="122"/>
      <c r="CY233" s="129"/>
      <c r="CZ233" s="214"/>
      <c r="DA233" s="129"/>
      <c r="DB233" s="122"/>
      <c r="DC233" s="129"/>
      <c r="DD233" s="122"/>
      <c r="DE233" s="129"/>
      <c r="DF233" s="133"/>
      <c r="DG233" s="122"/>
      <c r="DH233" s="129"/>
      <c r="DI233" s="133"/>
      <c r="DJ233" s="122"/>
      <c r="DK233" s="123"/>
      <c r="DL233" s="214"/>
      <c r="DM233" s="134"/>
      <c r="DN233" s="305"/>
      <c r="DO233" s="134"/>
      <c r="DP233" s="122"/>
      <c r="DQ233" s="129"/>
      <c r="DR233" s="122"/>
      <c r="DS233" s="129"/>
      <c r="DT233" s="122"/>
      <c r="DU233" s="129"/>
      <c r="DV233" s="122"/>
      <c r="DW233" s="124"/>
    </row>
    <row r="234" spans="1:127" outlineLevel="2">
      <c r="A234" s="133"/>
      <c r="B234" s="441">
        <v>1.1666666666666701</v>
      </c>
      <c r="C234" s="127"/>
      <c r="D234" s="123"/>
      <c r="E234" s="123"/>
      <c r="F234" s="123"/>
      <c r="G234" s="124"/>
      <c r="H234" s="122"/>
      <c r="I234" s="123"/>
      <c r="J234" s="123"/>
      <c r="K234" s="128"/>
      <c r="L234" s="123"/>
      <c r="M234" s="123"/>
      <c r="N234" s="123"/>
      <c r="O234" s="123"/>
      <c r="P234" s="123"/>
      <c r="Q234" s="123"/>
      <c r="R234" s="129"/>
      <c r="S234" s="125"/>
      <c r="T234" s="122"/>
      <c r="U234" s="123"/>
      <c r="V234" s="126"/>
      <c r="W234" s="123"/>
      <c r="X234" s="128"/>
      <c r="Y234" s="123"/>
      <c r="Z234" s="123"/>
      <c r="AA234" s="123"/>
      <c r="AB234" s="124"/>
      <c r="AC234" s="127"/>
      <c r="AD234" s="201"/>
      <c r="AE234" s="201"/>
      <c r="AF234" s="201"/>
      <c r="AG234" s="201"/>
      <c r="AH234" s="201"/>
      <c r="AI234" s="234"/>
      <c r="AJ234" s="123"/>
      <c r="AK234" s="123"/>
      <c r="AL234" s="123"/>
      <c r="AM234" s="123"/>
      <c r="AN234" s="129"/>
      <c r="AO234" s="124"/>
      <c r="AP234" s="122"/>
      <c r="AQ234" s="127"/>
      <c r="AR234" s="123"/>
      <c r="AS234" s="123"/>
      <c r="AT234" s="123"/>
      <c r="AU234" s="123"/>
      <c r="AV234" s="251"/>
      <c r="AW234" s="123"/>
      <c r="AX234" s="123"/>
      <c r="AY234" s="129"/>
      <c r="AZ234" s="122"/>
      <c r="BA234" s="129"/>
      <c r="BB234" s="130"/>
      <c r="BC234" s="131"/>
      <c r="BD234" s="130"/>
      <c r="BE234" s="132"/>
      <c r="BF234" s="132"/>
      <c r="BG234" s="123"/>
      <c r="BH234" s="124"/>
      <c r="BI234" s="122"/>
      <c r="BJ234" s="123"/>
      <c r="BK234" s="123"/>
      <c r="BL234" s="123"/>
      <c r="BM234" s="129"/>
      <c r="BN234" s="122"/>
      <c r="BO234" s="123"/>
      <c r="BP234" s="129"/>
      <c r="BQ234" s="122"/>
      <c r="BR234" s="123"/>
      <c r="BS234" s="129"/>
      <c r="BT234" s="135"/>
      <c r="BU234" s="280"/>
      <c r="BV234" s="246"/>
      <c r="BW234" s="246"/>
      <c r="BX234" s="133"/>
      <c r="BY234" s="133"/>
      <c r="BZ234" s="122"/>
      <c r="CA234" s="123"/>
      <c r="CB234" s="123"/>
      <c r="CC234" s="124"/>
      <c r="CD234" s="127"/>
      <c r="CE234" s="127"/>
      <c r="CF234" s="123"/>
      <c r="CG234" s="123"/>
      <c r="CH234" s="123"/>
      <c r="CI234" s="123"/>
      <c r="CJ234" s="134"/>
      <c r="CK234" s="122"/>
      <c r="CL234" s="127"/>
      <c r="CM234" s="123"/>
      <c r="CN234" s="129"/>
      <c r="CO234" s="129"/>
      <c r="CP234" s="129"/>
      <c r="CQ234" s="134"/>
      <c r="CR234" s="133"/>
      <c r="CS234" s="133"/>
      <c r="CT234" s="133"/>
      <c r="CU234" s="135"/>
      <c r="CV234" s="280"/>
      <c r="CW234" s="135"/>
      <c r="CX234" s="122"/>
      <c r="CY234" s="129"/>
      <c r="CZ234" s="214"/>
      <c r="DA234" s="129"/>
      <c r="DB234" s="122"/>
      <c r="DC234" s="129"/>
      <c r="DD234" s="122"/>
      <c r="DE234" s="129"/>
      <c r="DF234" s="133"/>
      <c r="DG234" s="122"/>
      <c r="DH234" s="129"/>
      <c r="DI234" s="133"/>
      <c r="DJ234" s="122"/>
      <c r="DK234" s="123"/>
      <c r="DL234" s="214"/>
      <c r="DM234" s="134"/>
      <c r="DN234" s="305"/>
      <c r="DO234" s="134"/>
      <c r="DP234" s="122"/>
      <c r="DQ234" s="129"/>
      <c r="DR234" s="122"/>
      <c r="DS234" s="129"/>
      <c r="DT234" s="122"/>
      <c r="DU234" s="129"/>
      <c r="DV234" s="122"/>
      <c r="DW234" s="124"/>
    </row>
    <row r="235" spans="1:127" outlineLevel="2">
      <c r="A235" s="133"/>
      <c r="B235" s="441">
        <v>1.1770833333333399</v>
      </c>
      <c r="C235" s="127"/>
      <c r="D235" s="123"/>
      <c r="E235" s="123"/>
      <c r="F235" s="123"/>
      <c r="G235" s="124"/>
      <c r="H235" s="122"/>
      <c r="I235" s="123"/>
      <c r="J235" s="123"/>
      <c r="K235" s="128"/>
      <c r="L235" s="123"/>
      <c r="M235" s="123"/>
      <c r="N235" s="123"/>
      <c r="O235" s="123"/>
      <c r="P235" s="123"/>
      <c r="Q235" s="123"/>
      <c r="R235" s="129"/>
      <c r="S235" s="125"/>
      <c r="T235" s="122"/>
      <c r="U235" s="123"/>
      <c r="V235" s="126"/>
      <c r="W235" s="123"/>
      <c r="X235" s="128"/>
      <c r="Y235" s="123"/>
      <c r="Z235" s="123"/>
      <c r="AA235" s="123"/>
      <c r="AB235" s="124"/>
      <c r="AC235" s="127"/>
      <c r="AD235" s="201"/>
      <c r="AE235" s="201"/>
      <c r="AF235" s="201"/>
      <c r="AG235" s="201"/>
      <c r="AH235" s="201"/>
      <c r="AI235" s="234"/>
      <c r="AJ235" s="123"/>
      <c r="AK235" s="123"/>
      <c r="AL235" s="123"/>
      <c r="AM235" s="123"/>
      <c r="AN235" s="129"/>
      <c r="AO235" s="124"/>
      <c r="AP235" s="122"/>
      <c r="AQ235" s="127"/>
      <c r="AR235" s="123"/>
      <c r="AS235" s="123"/>
      <c r="AT235" s="123"/>
      <c r="AU235" s="123"/>
      <c r="AV235" s="251"/>
      <c r="AW235" s="123"/>
      <c r="AX235" s="123"/>
      <c r="AY235" s="129"/>
      <c r="AZ235" s="122"/>
      <c r="BA235" s="129"/>
      <c r="BB235" s="130"/>
      <c r="BC235" s="131"/>
      <c r="BD235" s="130"/>
      <c r="BE235" s="132"/>
      <c r="BF235" s="132"/>
      <c r="BG235" s="123"/>
      <c r="BH235" s="124"/>
      <c r="BI235" s="122"/>
      <c r="BJ235" s="123"/>
      <c r="BK235" s="123"/>
      <c r="BL235" s="123"/>
      <c r="BM235" s="129"/>
      <c r="BN235" s="122"/>
      <c r="BO235" s="123"/>
      <c r="BP235" s="129"/>
      <c r="BQ235" s="122"/>
      <c r="BR235" s="123"/>
      <c r="BS235" s="129"/>
      <c r="BT235" s="135"/>
      <c r="BU235" s="280"/>
      <c r="BV235" s="246"/>
      <c r="BW235" s="246"/>
      <c r="BX235" s="133"/>
      <c r="BY235" s="133"/>
      <c r="BZ235" s="122"/>
      <c r="CA235" s="123"/>
      <c r="CB235" s="123"/>
      <c r="CC235" s="124"/>
      <c r="CD235" s="127"/>
      <c r="CE235" s="127"/>
      <c r="CF235" s="123"/>
      <c r="CG235" s="123"/>
      <c r="CH235" s="123"/>
      <c r="CI235" s="123"/>
      <c r="CJ235" s="134"/>
      <c r="CK235" s="122"/>
      <c r="CL235" s="127"/>
      <c r="CM235" s="123"/>
      <c r="CN235" s="129"/>
      <c r="CO235" s="129"/>
      <c r="CP235" s="129"/>
      <c r="CQ235" s="134"/>
      <c r="CR235" s="133"/>
      <c r="CS235" s="133"/>
      <c r="CT235" s="133"/>
      <c r="CU235" s="135"/>
      <c r="CV235" s="280"/>
      <c r="CW235" s="135"/>
      <c r="CX235" s="122"/>
      <c r="CY235" s="129"/>
      <c r="CZ235" s="214"/>
      <c r="DA235" s="129"/>
      <c r="DB235" s="122"/>
      <c r="DC235" s="129"/>
      <c r="DD235" s="122"/>
      <c r="DE235" s="129"/>
      <c r="DF235" s="133"/>
      <c r="DG235" s="122"/>
      <c r="DH235" s="129"/>
      <c r="DI235" s="133"/>
      <c r="DJ235" s="122"/>
      <c r="DK235" s="123"/>
      <c r="DL235" s="214"/>
      <c r="DM235" s="134"/>
      <c r="DN235" s="305"/>
      <c r="DO235" s="134"/>
      <c r="DP235" s="122"/>
      <c r="DQ235" s="129"/>
      <c r="DR235" s="122"/>
      <c r="DS235" s="129"/>
      <c r="DT235" s="122"/>
      <c r="DU235" s="129"/>
      <c r="DV235" s="122"/>
      <c r="DW235" s="124"/>
    </row>
    <row r="236" spans="1:127" outlineLevel="2">
      <c r="A236" s="133"/>
      <c r="B236" s="441">
        <v>1.1875</v>
      </c>
      <c r="C236" s="127"/>
      <c r="D236" s="123"/>
      <c r="E236" s="123"/>
      <c r="F236" s="123"/>
      <c r="G236" s="124"/>
      <c r="H236" s="122"/>
      <c r="I236" s="123"/>
      <c r="J236" s="123"/>
      <c r="K236" s="128"/>
      <c r="L236" s="123"/>
      <c r="M236" s="123"/>
      <c r="N236" s="123"/>
      <c r="O236" s="123"/>
      <c r="P236" s="123"/>
      <c r="Q236" s="123"/>
      <c r="R236" s="129"/>
      <c r="S236" s="125"/>
      <c r="T236" s="122"/>
      <c r="U236" s="123"/>
      <c r="V236" s="126"/>
      <c r="W236" s="123"/>
      <c r="X236" s="128"/>
      <c r="Y236" s="123"/>
      <c r="Z236" s="123"/>
      <c r="AA236" s="123"/>
      <c r="AB236" s="124"/>
      <c r="AC236" s="127"/>
      <c r="AD236" s="201"/>
      <c r="AE236" s="201"/>
      <c r="AF236" s="201"/>
      <c r="AG236" s="201"/>
      <c r="AH236" s="201"/>
      <c r="AI236" s="234"/>
      <c r="AJ236" s="123"/>
      <c r="AK236" s="123"/>
      <c r="AL236" s="123"/>
      <c r="AM236" s="123"/>
      <c r="AN236" s="129"/>
      <c r="AO236" s="124"/>
      <c r="AP236" s="122"/>
      <c r="AQ236" s="127"/>
      <c r="AR236" s="123"/>
      <c r="AS236" s="123"/>
      <c r="AT236" s="123"/>
      <c r="AU236" s="123"/>
      <c r="AV236" s="251"/>
      <c r="AW236" s="123"/>
      <c r="AX236" s="123"/>
      <c r="AY236" s="129"/>
      <c r="AZ236" s="122"/>
      <c r="BA236" s="129"/>
      <c r="BB236" s="130"/>
      <c r="BC236" s="131"/>
      <c r="BD236" s="130"/>
      <c r="BE236" s="132"/>
      <c r="BF236" s="132"/>
      <c r="BG236" s="123"/>
      <c r="BH236" s="124"/>
      <c r="BI236" s="122"/>
      <c r="BJ236" s="123"/>
      <c r="BK236" s="123"/>
      <c r="BL236" s="123"/>
      <c r="BM236" s="129"/>
      <c r="BN236" s="122"/>
      <c r="BO236" s="123"/>
      <c r="BP236" s="129"/>
      <c r="BQ236" s="122"/>
      <c r="BR236" s="123"/>
      <c r="BS236" s="129"/>
      <c r="BT236" s="135"/>
      <c r="BU236" s="280"/>
      <c r="BV236" s="246"/>
      <c r="BW236" s="246"/>
      <c r="BX236" s="133"/>
      <c r="BY236" s="133"/>
      <c r="BZ236" s="122"/>
      <c r="CA236" s="123"/>
      <c r="CB236" s="123"/>
      <c r="CC236" s="124"/>
      <c r="CD236" s="127"/>
      <c r="CE236" s="127"/>
      <c r="CF236" s="123"/>
      <c r="CG236" s="123"/>
      <c r="CH236" s="123"/>
      <c r="CI236" s="123"/>
      <c r="CJ236" s="134"/>
      <c r="CK236" s="122"/>
      <c r="CL236" s="127"/>
      <c r="CM236" s="123"/>
      <c r="CN236" s="129"/>
      <c r="CO236" s="129"/>
      <c r="CP236" s="129"/>
      <c r="CQ236" s="134"/>
      <c r="CR236" s="133"/>
      <c r="CS236" s="133"/>
      <c r="CT236" s="133"/>
      <c r="CU236" s="135"/>
      <c r="CV236" s="280"/>
      <c r="CW236" s="135"/>
      <c r="CX236" s="122"/>
      <c r="CY236" s="129"/>
      <c r="CZ236" s="214"/>
      <c r="DA236" s="129"/>
      <c r="DB236" s="122"/>
      <c r="DC236" s="129"/>
      <c r="DD236" s="122"/>
      <c r="DE236" s="129"/>
      <c r="DF236" s="133"/>
      <c r="DG236" s="122"/>
      <c r="DH236" s="129"/>
      <c r="DI236" s="133"/>
      <c r="DJ236" s="122"/>
      <c r="DK236" s="123"/>
      <c r="DL236" s="214"/>
      <c r="DM236" s="134"/>
      <c r="DN236" s="305"/>
      <c r="DO236" s="134"/>
      <c r="DP236" s="122"/>
      <c r="DQ236" s="129"/>
      <c r="DR236" s="122"/>
      <c r="DS236" s="129"/>
      <c r="DT236" s="122"/>
      <c r="DU236" s="129"/>
      <c r="DV236" s="122"/>
      <c r="DW236" s="124"/>
    </row>
    <row r="237" spans="1:127" outlineLevel="2">
      <c r="A237" s="133"/>
      <c r="B237" s="441">
        <v>1.1979166666666701</v>
      </c>
      <c r="C237" s="127"/>
      <c r="D237" s="123"/>
      <c r="E237" s="123"/>
      <c r="F237" s="123"/>
      <c r="G237" s="124"/>
      <c r="H237" s="122"/>
      <c r="I237" s="123"/>
      <c r="J237" s="123"/>
      <c r="K237" s="128"/>
      <c r="L237" s="123"/>
      <c r="M237" s="123"/>
      <c r="N237" s="123"/>
      <c r="O237" s="123"/>
      <c r="P237" s="123"/>
      <c r="Q237" s="123"/>
      <c r="R237" s="129"/>
      <c r="S237" s="125"/>
      <c r="T237" s="122"/>
      <c r="U237" s="123"/>
      <c r="V237" s="126"/>
      <c r="W237" s="123"/>
      <c r="X237" s="128"/>
      <c r="Y237" s="123"/>
      <c r="Z237" s="123"/>
      <c r="AA237" s="123"/>
      <c r="AB237" s="124"/>
      <c r="AC237" s="127"/>
      <c r="AD237" s="201"/>
      <c r="AE237" s="201"/>
      <c r="AF237" s="201"/>
      <c r="AG237" s="201"/>
      <c r="AH237" s="201"/>
      <c r="AI237" s="234"/>
      <c r="AJ237" s="123"/>
      <c r="AK237" s="123"/>
      <c r="AL237" s="123"/>
      <c r="AM237" s="123"/>
      <c r="AN237" s="129"/>
      <c r="AO237" s="124"/>
      <c r="AP237" s="122"/>
      <c r="AQ237" s="127"/>
      <c r="AR237" s="123"/>
      <c r="AS237" s="123"/>
      <c r="AT237" s="123"/>
      <c r="AU237" s="123"/>
      <c r="AV237" s="251"/>
      <c r="AW237" s="123"/>
      <c r="AX237" s="123"/>
      <c r="AY237" s="129"/>
      <c r="AZ237" s="122"/>
      <c r="BA237" s="129"/>
      <c r="BB237" s="130"/>
      <c r="BC237" s="131"/>
      <c r="BD237" s="130"/>
      <c r="BE237" s="132"/>
      <c r="BF237" s="132"/>
      <c r="BG237" s="123"/>
      <c r="BH237" s="124"/>
      <c r="BI237" s="122"/>
      <c r="BJ237" s="123"/>
      <c r="BK237" s="123"/>
      <c r="BL237" s="123"/>
      <c r="BM237" s="129"/>
      <c r="BN237" s="122"/>
      <c r="BO237" s="123"/>
      <c r="BP237" s="129"/>
      <c r="BQ237" s="122"/>
      <c r="BR237" s="123"/>
      <c r="BS237" s="129"/>
      <c r="BT237" s="135"/>
      <c r="BU237" s="280"/>
      <c r="BV237" s="246"/>
      <c r="BW237" s="246"/>
      <c r="BX237" s="133"/>
      <c r="BY237" s="133"/>
      <c r="BZ237" s="122"/>
      <c r="CA237" s="123"/>
      <c r="CB237" s="123"/>
      <c r="CC237" s="124"/>
      <c r="CD237" s="127"/>
      <c r="CE237" s="127"/>
      <c r="CF237" s="123"/>
      <c r="CG237" s="123"/>
      <c r="CH237" s="123"/>
      <c r="CI237" s="123"/>
      <c r="CJ237" s="134"/>
      <c r="CK237" s="122"/>
      <c r="CL237" s="127"/>
      <c r="CM237" s="123"/>
      <c r="CN237" s="129"/>
      <c r="CO237" s="129"/>
      <c r="CP237" s="129"/>
      <c r="CQ237" s="134"/>
      <c r="CR237" s="133"/>
      <c r="CS237" s="133"/>
      <c r="CT237" s="133"/>
      <c r="CU237" s="135"/>
      <c r="CV237" s="280"/>
      <c r="CW237" s="135"/>
      <c r="CX237" s="122"/>
      <c r="CY237" s="129"/>
      <c r="CZ237" s="214"/>
      <c r="DA237" s="129"/>
      <c r="DB237" s="122"/>
      <c r="DC237" s="129"/>
      <c r="DD237" s="122"/>
      <c r="DE237" s="129"/>
      <c r="DF237" s="133"/>
      <c r="DG237" s="122"/>
      <c r="DH237" s="129"/>
      <c r="DI237" s="133"/>
      <c r="DJ237" s="122"/>
      <c r="DK237" s="123"/>
      <c r="DL237" s="214"/>
      <c r="DM237" s="134"/>
      <c r="DN237" s="305"/>
      <c r="DO237" s="134"/>
      <c r="DP237" s="122"/>
      <c r="DQ237" s="129"/>
      <c r="DR237" s="122"/>
      <c r="DS237" s="129"/>
      <c r="DT237" s="122"/>
      <c r="DU237" s="129"/>
      <c r="DV237" s="122"/>
      <c r="DW237" s="124"/>
    </row>
    <row r="238" spans="1:127" outlineLevel="2">
      <c r="A238" s="133"/>
      <c r="B238" s="441">
        <v>1.2083333333333399</v>
      </c>
      <c r="C238" s="127"/>
      <c r="D238" s="123"/>
      <c r="E238" s="123"/>
      <c r="F238" s="123"/>
      <c r="G238" s="124"/>
      <c r="H238" s="122"/>
      <c r="I238" s="123"/>
      <c r="J238" s="123"/>
      <c r="K238" s="128"/>
      <c r="L238" s="123"/>
      <c r="M238" s="123"/>
      <c r="N238" s="123"/>
      <c r="O238" s="123"/>
      <c r="P238" s="123"/>
      <c r="Q238" s="123"/>
      <c r="R238" s="129"/>
      <c r="S238" s="125"/>
      <c r="T238" s="122"/>
      <c r="U238" s="123"/>
      <c r="V238" s="126"/>
      <c r="W238" s="123"/>
      <c r="X238" s="128"/>
      <c r="Y238" s="123"/>
      <c r="Z238" s="123"/>
      <c r="AA238" s="123"/>
      <c r="AB238" s="124"/>
      <c r="AC238" s="127"/>
      <c r="AD238" s="201"/>
      <c r="AE238" s="201"/>
      <c r="AF238" s="201"/>
      <c r="AG238" s="201"/>
      <c r="AH238" s="201"/>
      <c r="AI238" s="234"/>
      <c r="AJ238" s="123"/>
      <c r="AK238" s="123"/>
      <c r="AL238" s="123"/>
      <c r="AM238" s="123"/>
      <c r="AN238" s="129"/>
      <c r="AO238" s="124"/>
      <c r="AP238" s="122"/>
      <c r="AQ238" s="127"/>
      <c r="AR238" s="123"/>
      <c r="AS238" s="123"/>
      <c r="AT238" s="123"/>
      <c r="AU238" s="123"/>
      <c r="AV238" s="251"/>
      <c r="AW238" s="123"/>
      <c r="AX238" s="123"/>
      <c r="AY238" s="129"/>
      <c r="AZ238" s="122"/>
      <c r="BA238" s="129"/>
      <c r="BB238" s="130"/>
      <c r="BC238" s="131"/>
      <c r="BD238" s="130"/>
      <c r="BE238" s="132"/>
      <c r="BF238" s="132"/>
      <c r="BG238" s="123"/>
      <c r="BH238" s="124"/>
      <c r="BI238" s="122"/>
      <c r="BJ238" s="123"/>
      <c r="BK238" s="123"/>
      <c r="BL238" s="123"/>
      <c r="BM238" s="129"/>
      <c r="BN238" s="122"/>
      <c r="BO238" s="123"/>
      <c r="BP238" s="129"/>
      <c r="BQ238" s="122"/>
      <c r="BR238" s="123"/>
      <c r="BS238" s="129"/>
      <c r="BT238" s="135"/>
      <c r="BU238" s="280"/>
      <c r="BV238" s="246"/>
      <c r="BW238" s="246"/>
      <c r="BX238" s="133"/>
      <c r="BY238" s="133"/>
      <c r="BZ238" s="122"/>
      <c r="CA238" s="123"/>
      <c r="CB238" s="123"/>
      <c r="CC238" s="124"/>
      <c r="CD238" s="127"/>
      <c r="CE238" s="127"/>
      <c r="CF238" s="123"/>
      <c r="CG238" s="123"/>
      <c r="CH238" s="123"/>
      <c r="CI238" s="123"/>
      <c r="CJ238" s="134"/>
      <c r="CK238" s="122"/>
      <c r="CL238" s="127"/>
      <c r="CM238" s="123"/>
      <c r="CN238" s="129"/>
      <c r="CO238" s="129"/>
      <c r="CP238" s="129"/>
      <c r="CQ238" s="134"/>
      <c r="CR238" s="133"/>
      <c r="CS238" s="133"/>
      <c r="CT238" s="133"/>
      <c r="CU238" s="135"/>
      <c r="CV238" s="280"/>
      <c r="CW238" s="135"/>
      <c r="CX238" s="122"/>
      <c r="CY238" s="129"/>
      <c r="CZ238" s="214"/>
      <c r="DA238" s="129"/>
      <c r="DB238" s="122"/>
      <c r="DC238" s="129"/>
      <c r="DD238" s="122"/>
      <c r="DE238" s="129"/>
      <c r="DF238" s="133"/>
      <c r="DG238" s="122"/>
      <c r="DH238" s="129"/>
      <c r="DI238" s="133"/>
      <c r="DJ238" s="122"/>
      <c r="DK238" s="123"/>
      <c r="DL238" s="214"/>
      <c r="DM238" s="134"/>
      <c r="DN238" s="305"/>
      <c r="DO238" s="134"/>
      <c r="DP238" s="122"/>
      <c r="DQ238" s="129"/>
      <c r="DR238" s="122"/>
      <c r="DS238" s="129"/>
      <c r="DT238" s="122"/>
      <c r="DU238" s="129"/>
      <c r="DV238" s="122"/>
      <c r="DW238" s="124"/>
    </row>
    <row r="239" spans="1:127" outlineLevel="2">
      <c r="A239" s="133"/>
      <c r="B239" s="441">
        <v>1.21875</v>
      </c>
      <c r="C239" s="127"/>
      <c r="D239" s="123"/>
      <c r="E239" s="123"/>
      <c r="F239" s="123"/>
      <c r="G239" s="124"/>
      <c r="H239" s="122"/>
      <c r="I239" s="123"/>
      <c r="J239" s="123"/>
      <c r="K239" s="128"/>
      <c r="L239" s="123"/>
      <c r="M239" s="123"/>
      <c r="N239" s="123"/>
      <c r="O239" s="123"/>
      <c r="P239" s="123"/>
      <c r="Q239" s="123"/>
      <c r="R239" s="129"/>
      <c r="S239" s="125"/>
      <c r="T239" s="122"/>
      <c r="U239" s="123"/>
      <c r="V239" s="126"/>
      <c r="W239" s="123"/>
      <c r="X239" s="128"/>
      <c r="Y239" s="123"/>
      <c r="Z239" s="123"/>
      <c r="AA239" s="123"/>
      <c r="AB239" s="124"/>
      <c r="AC239" s="127"/>
      <c r="AD239" s="201"/>
      <c r="AE239" s="201"/>
      <c r="AF239" s="201"/>
      <c r="AG239" s="201"/>
      <c r="AH239" s="201"/>
      <c r="AI239" s="234"/>
      <c r="AJ239" s="123"/>
      <c r="AK239" s="123"/>
      <c r="AL239" s="123"/>
      <c r="AM239" s="123"/>
      <c r="AN239" s="129"/>
      <c r="AO239" s="124"/>
      <c r="AP239" s="122"/>
      <c r="AQ239" s="127"/>
      <c r="AR239" s="123"/>
      <c r="AS239" s="123"/>
      <c r="AT239" s="123"/>
      <c r="AU239" s="123"/>
      <c r="AV239" s="251"/>
      <c r="AW239" s="123"/>
      <c r="AX239" s="123"/>
      <c r="AY239" s="129"/>
      <c r="AZ239" s="122"/>
      <c r="BA239" s="129"/>
      <c r="BB239" s="130"/>
      <c r="BC239" s="131"/>
      <c r="BD239" s="130"/>
      <c r="BE239" s="132"/>
      <c r="BF239" s="132"/>
      <c r="BG239" s="123"/>
      <c r="BH239" s="124"/>
      <c r="BI239" s="122"/>
      <c r="BJ239" s="123"/>
      <c r="BK239" s="123"/>
      <c r="BL239" s="123"/>
      <c r="BM239" s="129"/>
      <c r="BN239" s="122"/>
      <c r="BO239" s="123"/>
      <c r="BP239" s="129"/>
      <c r="BQ239" s="122"/>
      <c r="BR239" s="123"/>
      <c r="BS239" s="129"/>
      <c r="BT239" s="135"/>
      <c r="BU239" s="280"/>
      <c r="BV239" s="246"/>
      <c r="BW239" s="246"/>
      <c r="BX239" s="133"/>
      <c r="BY239" s="133"/>
      <c r="BZ239" s="122"/>
      <c r="CA239" s="123"/>
      <c r="CB239" s="123"/>
      <c r="CC239" s="124"/>
      <c r="CD239" s="127"/>
      <c r="CE239" s="127"/>
      <c r="CF239" s="123"/>
      <c r="CG239" s="123"/>
      <c r="CH239" s="123"/>
      <c r="CI239" s="123"/>
      <c r="CJ239" s="134"/>
      <c r="CK239" s="122"/>
      <c r="CL239" s="127"/>
      <c r="CM239" s="123"/>
      <c r="CN239" s="129"/>
      <c r="CO239" s="129"/>
      <c r="CP239" s="129"/>
      <c r="CQ239" s="134"/>
      <c r="CR239" s="133"/>
      <c r="CS239" s="133"/>
      <c r="CT239" s="133"/>
      <c r="CU239" s="135"/>
      <c r="CV239" s="280"/>
      <c r="CW239" s="135"/>
      <c r="CX239" s="122"/>
      <c r="CY239" s="129"/>
      <c r="CZ239" s="214"/>
      <c r="DA239" s="129"/>
      <c r="DB239" s="122"/>
      <c r="DC239" s="129"/>
      <c r="DD239" s="122"/>
      <c r="DE239" s="129"/>
      <c r="DF239" s="133"/>
      <c r="DG239" s="122"/>
      <c r="DH239" s="129"/>
      <c r="DI239" s="133"/>
      <c r="DJ239" s="122"/>
      <c r="DK239" s="123"/>
      <c r="DL239" s="214"/>
      <c r="DM239" s="134"/>
      <c r="DN239" s="305"/>
      <c r="DO239" s="134"/>
      <c r="DP239" s="122"/>
      <c r="DQ239" s="129"/>
      <c r="DR239" s="122"/>
      <c r="DS239" s="129"/>
      <c r="DT239" s="122"/>
      <c r="DU239" s="129"/>
      <c r="DV239" s="122"/>
      <c r="DW239" s="124"/>
    </row>
    <row r="240" spans="1:127" outlineLevel="2">
      <c r="A240" s="133"/>
      <c r="B240" s="441">
        <v>1.2291666666666701</v>
      </c>
      <c r="C240" s="127"/>
      <c r="D240" s="123"/>
      <c r="E240" s="123"/>
      <c r="F240" s="123"/>
      <c r="G240" s="124"/>
      <c r="H240" s="122"/>
      <c r="I240" s="123"/>
      <c r="J240" s="123"/>
      <c r="K240" s="128"/>
      <c r="L240" s="123"/>
      <c r="M240" s="123"/>
      <c r="N240" s="123"/>
      <c r="O240" s="123"/>
      <c r="P240" s="123"/>
      <c r="Q240" s="123"/>
      <c r="R240" s="129"/>
      <c r="S240" s="125"/>
      <c r="T240" s="122"/>
      <c r="U240" s="123"/>
      <c r="V240" s="126"/>
      <c r="W240" s="123"/>
      <c r="X240" s="128"/>
      <c r="Y240" s="123"/>
      <c r="Z240" s="123"/>
      <c r="AA240" s="123"/>
      <c r="AB240" s="124"/>
      <c r="AC240" s="127"/>
      <c r="AD240" s="201"/>
      <c r="AE240" s="201"/>
      <c r="AF240" s="201"/>
      <c r="AG240" s="201"/>
      <c r="AH240" s="201"/>
      <c r="AI240" s="234"/>
      <c r="AJ240" s="123"/>
      <c r="AK240" s="123"/>
      <c r="AL240" s="123"/>
      <c r="AM240" s="123"/>
      <c r="AN240" s="129"/>
      <c r="AO240" s="124"/>
      <c r="AP240" s="122"/>
      <c r="AQ240" s="127"/>
      <c r="AR240" s="123"/>
      <c r="AS240" s="123"/>
      <c r="AT240" s="123"/>
      <c r="AU240" s="123"/>
      <c r="AV240" s="251"/>
      <c r="AW240" s="123"/>
      <c r="AX240" s="123"/>
      <c r="AY240" s="129"/>
      <c r="AZ240" s="122"/>
      <c r="BA240" s="129"/>
      <c r="BB240" s="130"/>
      <c r="BC240" s="131"/>
      <c r="BD240" s="130"/>
      <c r="BE240" s="132"/>
      <c r="BF240" s="132"/>
      <c r="BG240" s="123"/>
      <c r="BH240" s="124"/>
      <c r="BI240" s="122"/>
      <c r="BJ240" s="123"/>
      <c r="BK240" s="123"/>
      <c r="BL240" s="123"/>
      <c r="BM240" s="129"/>
      <c r="BN240" s="122"/>
      <c r="BO240" s="123"/>
      <c r="BP240" s="129"/>
      <c r="BQ240" s="122"/>
      <c r="BR240" s="123"/>
      <c r="BS240" s="129"/>
      <c r="BT240" s="135"/>
      <c r="BU240" s="280"/>
      <c r="BV240" s="246"/>
      <c r="BW240" s="246"/>
      <c r="BX240" s="133"/>
      <c r="BY240" s="133"/>
      <c r="BZ240" s="122"/>
      <c r="CA240" s="123"/>
      <c r="CB240" s="123"/>
      <c r="CC240" s="124"/>
      <c r="CD240" s="127"/>
      <c r="CE240" s="127"/>
      <c r="CF240" s="123"/>
      <c r="CG240" s="123"/>
      <c r="CH240" s="123"/>
      <c r="CI240" s="123"/>
      <c r="CJ240" s="134"/>
      <c r="CK240" s="122"/>
      <c r="CL240" s="127"/>
      <c r="CM240" s="123"/>
      <c r="CN240" s="129"/>
      <c r="CO240" s="129"/>
      <c r="CP240" s="129"/>
      <c r="CQ240" s="134"/>
      <c r="CR240" s="133"/>
      <c r="CS240" s="133"/>
      <c r="CT240" s="133"/>
      <c r="CU240" s="135"/>
      <c r="CV240" s="280"/>
      <c r="CW240" s="135"/>
      <c r="CX240" s="122"/>
      <c r="CY240" s="129"/>
      <c r="CZ240" s="214"/>
      <c r="DA240" s="129"/>
      <c r="DB240" s="122"/>
      <c r="DC240" s="129"/>
      <c r="DD240" s="122"/>
      <c r="DE240" s="129"/>
      <c r="DF240" s="133"/>
      <c r="DG240" s="122"/>
      <c r="DH240" s="129"/>
      <c r="DI240" s="133"/>
      <c r="DJ240" s="122"/>
      <c r="DK240" s="123"/>
      <c r="DL240" s="214"/>
      <c r="DM240" s="134"/>
      <c r="DN240" s="305"/>
      <c r="DO240" s="134"/>
      <c r="DP240" s="122"/>
      <c r="DQ240" s="129"/>
      <c r="DR240" s="122"/>
      <c r="DS240" s="129"/>
      <c r="DT240" s="122"/>
      <c r="DU240" s="129"/>
      <c r="DV240" s="122"/>
      <c r="DW240" s="124"/>
    </row>
    <row r="241" spans="1:127" outlineLevel="2">
      <c r="A241" s="133"/>
      <c r="B241" s="441">
        <v>1.2395833333333399</v>
      </c>
      <c r="C241" s="127"/>
      <c r="D241" s="123"/>
      <c r="E241" s="123"/>
      <c r="F241" s="123"/>
      <c r="G241" s="124"/>
      <c r="H241" s="122"/>
      <c r="I241" s="123"/>
      <c r="J241" s="123"/>
      <c r="K241" s="128"/>
      <c r="L241" s="123"/>
      <c r="M241" s="123"/>
      <c r="N241" s="123"/>
      <c r="O241" s="123"/>
      <c r="P241" s="123"/>
      <c r="Q241" s="123"/>
      <c r="R241" s="129"/>
      <c r="S241" s="125"/>
      <c r="T241" s="122"/>
      <c r="U241" s="123"/>
      <c r="V241" s="126"/>
      <c r="W241" s="123"/>
      <c r="X241" s="128"/>
      <c r="Y241" s="123"/>
      <c r="Z241" s="123"/>
      <c r="AA241" s="123"/>
      <c r="AB241" s="124"/>
      <c r="AC241" s="127"/>
      <c r="AD241" s="201"/>
      <c r="AE241" s="201"/>
      <c r="AF241" s="201"/>
      <c r="AG241" s="201"/>
      <c r="AH241" s="201"/>
      <c r="AI241" s="234"/>
      <c r="AJ241" s="123"/>
      <c r="AK241" s="123"/>
      <c r="AL241" s="123"/>
      <c r="AM241" s="123"/>
      <c r="AN241" s="129"/>
      <c r="AO241" s="124"/>
      <c r="AP241" s="122"/>
      <c r="AQ241" s="127"/>
      <c r="AR241" s="123"/>
      <c r="AS241" s="123"/>
      <c r="AT241" s="123"/>
      <c r="AU241" s="123"/>
      <c r="AV241" s="251"/>
      <c r="AW241" s="123"/>
      <c r="AX241" s="123"/>
      <c r="AY241" s="129"/>
      <c r="AZ241" s="122"/>
      <c r="BA241" s="129"/>
      <c r="BB241" s="130"/>
      <c r="BC241" s="131"/>
      <c r="BD241" s="130"/>
      <c r="BE241" s="132"/>
      <c r="BF241" s="132"/>
      <c r="BG241" s="123"/>
      <c r="BH241" s="124"/>
      <c r="BI241" s="122"/>
      <c r="BJ241" s="123"/>
      <c r="BK241" s="123"/>
      <c r="BL241" s="123"/>
      <c r="BM241" s="129"/>
      <c r="BN241" s="122"/>
      <c r="BO241" s="123"/>
      <c r="BP241" s="129"/>
      <c r="BQ241" s="122"/>
      <c r="BR241" s="123"/>
      <c r="BS241" s="129"/>
      <c r="BT241" s="135"/>
      <c r="BU241" s="280"/>
      <c r="BV241" s="246"/>
      <c r="BW241" s="246"/>
      <c r="BX241" s="133"/>
      <c r="BY241" s="133"/>
      <c r="BZ241" s="122"/>
      <c r="CA241" s="123"/>
      <c r="CB241" s="123"/>
      <c r="CC241" s="124"/>
      <c r="CD241" s="127"/>
      <c r="CE241" s="127"/>
      <c r="CF241" s="123"/>
      <c r="CG241" s="123"/>
      <c r="CH241" s="123"/>
      <c r="CI241" s="123"/>
      <c r="CJ241" s="134"/>
      <c r="CK241" s="122"/>
      <c r="CL241" s="127"/>
      <c r="CM241" s="123"/>
      <c r="CN241" s="129"/>
      <c r="CO241" s="129"/>
      <c r="CP241" s="129"/>
      <c r="CQ241" s="134"/>
      <c r="CR241" s="133"/>
      <c r="CS241" s="133"/>
      <c r="CT241" s="133"/>
      <c r="CU241" s="135"/>
      <c r="CV241" s="280"/>
      <c r="CW241" s="135"/>
      <c r="CX241" s="122"/>
      <c r="CY241" s="129"/>
      <c r="CZ241" s="214"/>
      <c r="DA241" s="129"/>
      <c r="DB241" s="122"/>
      <c r="DC241" s="129"/>
      <c r="DD241" s="122"/>
      <c r="DE241" s="129"/>
      <c r="DF241" s="133"/>
      <c r="DG241" s="122"/>
      <c r="DH241" s="129"/>
      <c r="DI241" s="133"/>
      <c r="DJ241" s="122"/>
      <c r="DK241" s="123"/>
      <c r="DL241" s="214"/>
      <c r="DM241" s="134"/>
      <c r="DN241" s="305"/>
      <c r="DO241" s="134"/>
      <c r="DP241" s="122"/>
      <c r="DQ241" s="129"/>
      <c r="DR241" s="122"/>
      <c r="DS241" s="129"/>
      <c r="DT241" s="122"/>
      <c r="DU241" s="129"/>
      <c r="DV241" s="122"/>
      <c r="DW241" s="124"/>
    </row>
    <row r="242" spans="1:127" outlineLevel="2">
      <c r="A242" s="133"/>
      <c r="B242" s="441">
        <v>1.25</v>
      </c>
      <c r="C242" s="127"/>
      <c r="D242" s="123"/>
      <c r="E242" s="123"/>
      <c r="F242" s="123"/>
      <c r="G242" s="124"/>
      <c r="H242" s="122"/>
      <c r="I242" s="123"/>
      <c r="J242" s="123"/>
      <c r="K242" s="128"/>
      <c r="L242" s="123"/>
      <c r="M242" s="123"/>
      <c r="N242" s="123"/>
      <c r="O242" s="123"/>
      <c r="P242" s="123"/>
      <c r="Q242" s="123"/>
      <c r="R242" s="129"/>
      <c r="S242" s="125"/>
      <c r="T242" s="122"/>
      <c r="U242" s="123"/>
      <c r="V242" s="126"/>
      <c r="W242" s="123"/>
      <c r="X242" s="128"/>
      <c r="Y242" s="123"/>
      <c r="Z242" s="123"/>
      <c r="AA242" s="123"/>
      <c r="AB242" s="124"/>
      <c r="AC242" s="127"/>
      <c r="AD242" s="201"/>
      <c r="AE242" s="201"/>
      <c r="AF242" s="201"/>
      <c r="AG242" s="201"/>
      <c r="AH242" s="201"/>
      <c r="AI242" s="234"/>
      <c r="AJ242" s="123"/>
      <c r="AK242" s="123"/>
      <c r="AL242" s="123"/>
      <c r="AM242" s="123"/>
      <c r="AN242" s="129"/>
      <c r="AO242" s="124"/>
      <c r="AP242" s="122"/>
      <c r="AQ242" s="127"/>
      <c r="AR242" s="123"/>
      <c r="AS242" s="123"/>
      <c r="AT242" s="123"/>
      <c r="AU242" s="123"/>
      <c r="AV242" s="251"/>
      <c r="AW242" s="123"/>
      <c r="AX242" s="123"/>
      <c r="AY242" s="129"/>
      <c r="AZ242" s="122"/>
      <c r="BA242" s="129"/>
      <c r="BB242" s="130"/>
      <c r="BC242" s="131"/>
      <c r="BD242" s="130"/>
      <c r="BE242" s="132"/>
      <c r="BF242" s="132"/>
      <c r="BG242" s="123"/>
      <c r="BH242" s="124"/>
      <c r="BI242" s="122"/>
      <c r="BJ242" s="123"/>
      <c r="BK242" s="123"/>
      <c r="BL242" s="123"/>
      <c r="BM242" s="129"/>
      <c r="BN242" s="122"/>
      <c r="BO242" s="123"/>
      <c r="BP242" s="129"/>
      <c r="BQ242" s="122"/>
      <c r="BR242" s="123"/>
      <c r="BS242" s="129"/>
      <c r="BT242" s="135"/>
      <c r="BU242" s="280"/>
      <c r="BV242" s="246"/>
      <c r="BW242" s="246"/>
      <c r="BX242" s="133"/>
      <c r="BY242" s="133"/>
      <c r="BZ242" s="122"/>
      <c r="CA242" s="123"/>
      <c r="CB242" s="123"/>
      <c r="CC242" s="124"/>
      <c r="CD242" s="127"/>
      <c r="CE242" s="127"/>
      <c r="CF242" s="123"/>
      <c r="CG242" s="123"/>
      <c r="CH242" s="123"/>
      <c r="CI242" s="123"/>
      <c r="CJ242" s="134"/>
      <c r="CK242" s="122"/>
      <c r="CL242" s="127"/>
      <c r="CM242" s="123"/>
      <c r="CN242" s="129"/>
      <c r="CO242" s="129"/>
      <c r="CP242" s="129"/>
      <c r="CQ242" s="134"/>
      <c r="CR242" s="133"/>
      <c r="CS242" s="133"/>
      <c r="CT242" s="133"/>
      <c r="CU242" s="135"/>
      <c r="CV242" s="280"/>
      <c r="CW242" s="135"/>
      <c r="CX242" s="122"/>
      <c r="CY242" s="129"/>
      <c r="CZ242" s="214"/>
      <c r="DA242" s="129"/>
      <c r="DB242" s="122"/>
      <c r="DC242" s="129"/>
      <c r="DD242" s="122"/>
      <c r="DE242" s="129"/>
      <c r="DF242" s="133"/>
      <c r="DG242" s="122"/>
      <c r="DH242" s="129"/>
      <c r="DI242" s="133"/>
      <c r="DJ242" s="122"/>
      <c r="DK242" s="123"/>
      <c r="DL242" s="214"/>
      <c r="DM242" s="134"/>
      <c r="DN242" s="305"/>
      <c r="DO242" s="134"/>
      <c r="DP242" s="122"/>
      <c r="DQ242" s="129"/>
      <c r="DR242" s="122"/>
      <c r="DS242" s="129"/>
      <c r="DT242" s="122"/>
      <c r="DU242" s="129"/>
      <c r="DV242" s="122"/>
      <c r="DW242" s="124"/>
    </row>
    <row r="243" spans="1:127" outlineLevel="2">
      <c r="A243" s="133"/>
      <c r="B243" s="441">
        <v>1.2604166666666701</v>
      </c>
      <c r="C243" s="127"/>
      <c r="D243" s="123"/>
      <c r="E243" s="123"/>
      <c r="F243" s="123"/>
      <c r="G243" s="124"/>
      <c r="H243" s="122"/>
      <c r="I243" s="123"/>
      <c r="J243" s="123"/>
      <c r="K243" s="128"/>
      <c r="L243" s="123"/>
      <c r="M243" s="123"/>
      <c r="N243" s="123"/>
      <c r="O243" s="123"/>
      <c r="P243" s="123"/>
      <c r="Q243" s="123"/>
      <c r="R243" s="129"/>
      <c r="S243" s="125"/>
      <c r="T243" s="122"/>
      <c r="U243" s="123"/>
      <c r="V243" s="126"/>
      <c r="W243" s="123"/>
      <c r="X243" s="128"/>
      <c r="Y243" s="123"/>
      <c r="Z243" s="123"/>
      <c r="AA243" s="123"/>
      <c r="AB243" s="124"/>
      <c r="AC243" s="127"/>
      <c r="AD243" s="201"/>
      <c r="AE243" s="201"/>
      <c r="AF243" s="201"/>
      <c r="AG243" s="201"/>
      <c r="AH243" s="201"/>
      <c r="AI243" s="234"/>
      <c r="AJ243" s="123"/>
      <c r="AK243" s="123"/>
      <c r="AL243" s="123"/>
      <c r="AM243" s="123"/>
      <c r="AN243" s="129"/>
      <c r="AO243" s="124"/>
      <c r="AP243" s="122"/>
      <c r="AQ243" s="127"/>
      <c r="AR243" s="123"/>
      <c r="AS243" s="123"/>
      <c r="AT243" s="123"/>
      <c r="AU243" s="123"/>
      <c r="AV243" s="251"/>
      <c r="AW243" s="123"/>
      <c r="AX243" s="123"/>
      <c r="AY243" s="129"/>
      <c r="AZ243" s="122"/>
      <c r="BA243" s="129"/>
      <c r="BB243" s="130"/>
      <c r="BC243" s="131"/>
      <c r="BD243" s="130"/>
      <c r="BE243" s="132"/>
      <c r="BF243" s="132"/>
      <c r="BG243" s="123"/>
      <c r="BH243" s="124"/>
      <c r="BI243" s="122"/>
      <c r="BJ243" s="123"/>
      <c r="BK243" s="123"/>
      <c r="BL243" s="123"/>
      <c r="BM243" s="129"/>
      <c r="BN243" s="122"/>
      <c r="BO243" s="123"/>
      <c r="BP243" s="129"/>
      <c r="BQ243" s="122"/>
      <c r="BR243" s="123"/>
      <c r="BS243" s="129"/>
      <c r="BT243" s="135"/>
      <c r="BU243" s="280"/>
      <c r="BV243" s="246"/>
      <c r="BW243" s="246"/>
      <c r="BX243" s="133"/>
      <c r="BY243" s="133"/>
      <c r="BZ243" s="122"/>
      <c r="CA243" s="123"/>
      <c r="CB243" s="123"/>
      <c r="CC243" s="124"/>
      <c r="CD243" s="127"/>
      <c r="CE243" s="127"/>
      <c r="CF243" s="123"/>
      <c r="CG243" s="123"/>
      <c r="CH243" s="123"/>
      <c r="CI243" s="123"/>
      <c r="CJ243" s="134"/>
      <c r="CK243" s="122"/>
      <c r="CL243" s="127"/>
      <c r="CM243" s="123"/>
      <c r="CN243" s="129"/>
      <c r="CO243" s="129"/>
      <c r="CP243" s="129"/>
      <c r="CQ243" s="134"/>
      <c r="CR243" s="133"/>
      <c r="CS243" s="133"/>
      <c r="CT243" s="133"/>
      <c r="CU243" s="135"/>
      <c r="CV243" s="280"/>
      <c r="CW243" s="135"/>
      <c r="CX243" s="122"/>
      <c r="CY243" s="129"/>
      <c r="CZ243" s="214"/>
      <c r="DA243" s="129"/>
      <c r="DB243" s="122"/>
      <c r="DC243" s="129"/>
      <c r="DD243" s="122"/>
      <c r="DE243" s="129"/>
      <c r="DF243" s="133"/>
      <c r="DG243" s="122"/>
      <c r="DH243" s="129"/>
      <c r="DI243" s="133"/>
      <c r="DJ243" s="122"/>
      <c r="DK243" s="123"/>
      <c r="DL243" s="214"/>
      <c r="DM243" s="134"/>
      <c r="DN243" s="305"/>
      <c r="DO243" s="134"/>
      <c r="DP243" s="122"/>
      <c r="DQ243" s="129"/>
      <c r="DR243" s="122"/>
      <c r="DS243" s="129"/>
      <c r="DT243" s="122"/>
      <c r="DU243" s="129"/>
      <c r="DV243" s="122"/>
      <c r="DW243" s="124"/>
    </row>
    <row r="244" spans="1:127" outlineLevel="2">
      <c r="A244" s="133"/>
      <c r="B244" s="441">
        <v>1.2708333333333399</v>
      </c>
      <c r="C244" s="127"/>
      <c r="D244" s="123"/>
      <c r="E244" s="123"/>
      <c r="F244" s="123"/>
      <c r="G244" s="124"/>
      <c r="H244" s="122"/>
      <c r="I244" s="123"/>
      <c r="J244" s="123"/>
      <c r="K244" s="128"/>
      <c r="L244" s="123"/>
      <c r="M244" s="123"/>
      <c r="N244" s="123"/>
      <c r="O244" s="123"/>
      <c r="P244" s="123"/>
      <c r="Q244" s="123"/>
      <c r="R244" s="129"/>
      <c r="S244" s="125"/>
      <c r="T244" s="122"/>
      <c r="U244" s="123"/>
      <c r="V244" s="126"/>
      <c r="W244" s="123"/>
      <c r="X244" s="128"/>
      <c r="Y244" s="123"/>
      <c r="Z244" s="123"/>
      <c r="AA244" s="123"/>
      <c r="AB244" s="124"/>
      <c r="AC244" s="127"/>
      <c r="AD244" s="201"/>
      <c r="AE244" s="201"/>
      <c r="AF244" s="201"/>
      <c r="AG244" s="201"/>
      <c r="AH244" s="201"/>
      <c r="AI244" s="234"/>
      <c r="AJ244" s="123"/>
      <c r="AK244" s="123"/>
      <c r="AL244" s="123"/>
      <c r="AM244" s="123"/>
      <c r="AN244" s="129"/>
      <c r="AO244" s="124"/>
      <c r="AP244" s="122"/>
      <c r="AQ244" s="127"/>
      <c r="AR244" s="123"/>
      <c r="AS244" s="123"/>
      <c r="AT244" s="123"/>
      <c r="AU244" s="123"/>
      <c r="AV244" s="251"/>
      <c r="AW244" s="123"/>
      <c r="AX244" s="123"/>
      <c r="AY244" s="129"/>
      <c r="AZ244" s="122"/>
      <c r="BA244" s="129"/>
      <c r="BB244" s="130"/>
      <c r="BC244" s="131"/>
      <c r="BD244" s="130"/>
      <c r="BE244" s="132"/>
      <c r="BF244" s="132"/>
      <c r="BG244" s="123"/>
      <c r="BH244" s="124"/>
      <c r="BI244" s="122"/>
      <c r="BJ244" s="123"/>
      <c r="BK244" s="123"/>
      <c r="BL244" s="123"/>
      <c r="BM244" s="129"/>
      <c r="BN244" s="122"/>
      <c r="BO244" s="123"/>
      <c r="BP244" s="129"/>
      <c r="BQ244" s="122"/>
      <c r="BR244" s="123"/>
      <c r="BS244" s="129"/>
      <c r="BT244" s="135"/>
      <c r="BU244" s="280"/>
      <c r="BV244" s="246"/>
      <c r="BW244" s="246"/>
      <c r="BX244" s="133"/>
      <c r="BY244" s="133"/>
      <c r="BZ244" s="122"/>
      <c r="CA244" s="123"/>
      <c r="CB244" s="123"/>
      <c r="CC244" s="124"/>
      <c r="CD244" s="127"/>
      <c r="CE244" s="127"/>
      <c r="CF244" s="123"/>
      <c r="CG244" s="123"/>
      <c r="CH244" s="123"/>
      <c r="CI244" s="123"/>
      <c r="CJ244" s="134"/>
      <c r="CK244" s="122"/>
      <c r="CL244" s="127"/>
      <c r="CM244" s="123"/>
      <c r="CN244" s="129"/>
      <c r="CO244" s="129"/>
      <c r="CP244" s="129"/>
      <c r="CQ244" s="134"/>
      <c r="CR244" s="133"/>
      <c r="CS244" s="133"/>
      <c r="CT244" s="133"/>
      <c r="CU244" s="135"/>
      <c r="CV244" s="280"/>
      <c r="CW244" s="135"/>
      <c r="CX244" s="122"/>
      <c r="CY244" s="129"/>
      <c r="CZ244" s="214"/>
      <c r="DA244" s="129"/>
      <c r="DB244" s="122"/>
      <c r="DC244" s="129"/>
      <c r="DD244" s="122"/>
      <c r="DE244" s="129"/>
      <c r="DF244" s="133"/>
      <c r="DG244" s="122"/>
      <c r="DH244" s="129"/>
      <c r="DI244" s="133"/>
      <c r="DJ244" s="122"/>
      <c r="DK244" s="123"/>
      <c r="DL244" s="214"/>
      <c r="DM244" s="134"/>
      <c r="DN244" s="305"/>
      <c r="DO244" s="134"/>
      <c r="DP244" s="122"/>
      <c r="DQ244" s="129"/>
      <c r="DR244" s="122"/>
      <c r="DS244" s="129"/>
      <c r="DT244" s="122"/>
      <c r="DU244" s="129"/>
      <c r="DV244" s="122"/>
      <c r="DW244" s="124"/>
    </row>
    <row r="245" spans="1:127" outlineLevel="2">
      <c r="A245" s="133"/>
      <c r="B245" s="441">
        <v>1.28125</v>
      </c>
      <c r="C245" s="127"/>
      <c r="D245" s="123"/>
      <c r="E245" s="123"/>
      <c r="F245" s="123"/>
      <c r="G245" s="124"/>
      <c r="H245" s="122"/>
      <c r="I245" s="123"/>
      <c r="J245" s="123"/>
      <c r="K245" s="128"/>
      <c r="L245" s="123"/>
      <c r="M245" s="123"/>
      <c r="N245" s="123"/>
      <c r="O245" s="123"/>
      <c r="P245" s="123"/>
      <c r="Q245" s="123"/>
      <c r="R245" s="129"/>
      <c r="S245" s="125"/>
      <c r="T245" s="122"/>
      <c r="U245" s="123"/>
      <c r="V245" s="126"/>
      <c r="W245" s="123"/>
      <c r="X245" s="128"/>
      <c r="Y245" s="123"/>
      <c r="Z245" s="123"/>
      <c r="AA245" s="123"/>
      <c r="AB245" s="124"/>
      <c r="AC245" s="127"/>
      <c r="AD245" s="201"/>
      <c r="AE245" s="201"/>
      <c r="AF245" s="201"/>
      <c r="AG245" s="201"/>
      <c r="AH245" s="201"/>
      <c r="AI245" s="234"/>
      <c r="AJ245" s="123"/>
      <c r="AK245" s="123"/>
      <c r="AL245" s="123"/>
      <c r="AM245" s="123"/>
      <c r="AN245" s="129"/>
      <c r="AO245" s="124"/>
      <c r="AP245" s="122"/>
      <c r="AQ245" s="127"/>
      <c r="AR245" s="123"/>
      <c r="AS245" s="123"/>
      <c r="AT245" s="123"/>
      <c r="AU245" s="123"/>
      <c r="AV245" s="251"/>
      <c r="AW245" s="123"/>
      <c r="AX245" s="123"/>
      <c r="AY245" s="129"/>
      <c r="AZ245" s="122"/>
      <c r="BA245" s="129"/>
      <c r="BB245" s="130"/>
      <c r="BC245" s="131"/>
      <c r="BD245" s="130"/>
      <c r="BE245" s="132"/>
      <c r="BF245" s="132"/>
      <c r="BG245" s="123"/>
      <c r="BH245" s="124"/>
      <c r="BI245" s="122"/>
      <c r="BJ245" s="123"/>
      <c r="BK245" s="123"/>
      <c r="BL245" s="123"/>
      <c r="BM245" s="129"/>
      <c r="BN245" s="122"/>
      <c r="BO245" s="123"/>
      <c r="BP245" s="129"/>
      <c r="BQ245" s="122"/>
      <c r="BR245" s="123"/>
      <c r="BS245" s="129"/>
      <c r="BT245" s="135"/>
      <c r="BU245" s="280"/>
      <c r="BV245" s="246"/>
      <c r="BW245" s="246"/>
      <c r="BX245" s="133"/>
      <c r="BY245" s="133"/>
      <c r="BZ245" s="122"/>
      <c r="CA245" s="123"/>
      <c r="CB245" s="123"/>
      <c r="CC245" s="124"/>
      <c r="CD245" s="127"/>
      <c r="CE245" s="127"/>
      <c r="CF245" s="123"/>
      <c r="CG245" s="123"/>
      <c r="CH245" s="123"/>
      <c r="CI245" s="123"/>
      <c r="CJ245" s="134"/>
      <c r="CK245" s="122"/>
      <c r="CL245" s="127"/>
      <c r="CM245" s="123"/>
      <c r="CN245" s="129"/>
      <c r="CO245" s="129"/>
      <c r="CP245" s="129"/>
      <c r="CQ245" s="134"/>
      <c r="CR245" s="133"/>
      <c r="CS245" s="133"/>
      <c r="CT245" s="133"/>
      <c r="CU245" s="135"/>
      <c r="CV245" s="280"/>
      <c r="CW245" s="135"/>
      <c r="CX245" s="122"/>
      <c r="CY245" s="129"/>
      <c r="CZ245" s="214"/>
      <c r="DA245" s="129"/>
      <c r="DB245" s="122"/>
      <c r="DC245" s="129"/>
      <c r="DD245" s="122"/>
      <c r="DE245" s="129"/>
      <c r="DF245" s="133"/>
      <c r="DG245" s="122"/>
      <c r="DH245" s="129"/>
      <c r="DI245" s="133"/>
      <c r="DJ245" s="122"/>
      <c r="DK245" s="123"/>
      <c r="DL245" s="214"/>
      <c r="DM245" s="134"/>
      <c r="DN245" s="305"/>
      <c r="DO245" s="134"/>
      <c r="DP245" s="122"/>
      <c r="DQ245" s="129"/>
      <c r="DR245" s="122"/>
      <c r="DS245" s="129"/>
      <c r="DT245" s="122"/>
      <c r="DU245" s="129"/>
      <c r="DV245" s="122"/>
      <c r="DW245" s="124"/>
    </row>
    <row r="246" spans="1:127" outlineLevel="2">
      <c r="A246" s="133"/>
      <c r="B246" s="441">
        <v>1.2916666666666701</v>
      </c>
      <c r="C246" s="127"/>
      <c r="D246" s="123"/>
      <c r="E246" s="123"/>
      <c r="F246" s="123"/>
      <c r="G246" s="124"/>
      <c r="H246" s="122"/>
      <c r="I246" s="123"/>
      <c r="J246" s="123"/>
      <c r="K246" s="128"/>
      <c r="L246" s="123"/>
      <c r="M246" s="123"/>
      <c r="N246" s="123"/>
      <c r="O246" s="123"/>
      <c r="P246" s="123"/>
      <c r="Q246" s="123"/>
      <c r="R246" s="129"/>
      <c r="S246" s="125"/>
      <c r="T246" s="122"/>
      <c r="U246" s="123"/>
      <c r="V246" s="126"/>
      <c r="W246" s="123"/>
      <c r="X246" s="128"/>
      <c r="Y246" s="123"/>
      <c r="Z246" s="123"/>
      <c r="AA246" s="123"/>
      <c r="AB246" s="124"/>
      <c r="AC246" s="127"/>
      <c r="AD246" s="201"/>
      <c r="AE246" s="201"/>
      <c r="AF246" s="201"/>
      <c r="AG246" s="201"/>
      <c r="AH246" s="201"/>
      <c r="AI246" s="234"/>
      <c r="AJ246" s="123"/>
      <c r="AK246" s="123"/>
      <c r="AL246" s="123"/>
      <c r="AM246" s="123"/>
      <c r="AN246" s="129"/>
      <c r="AO246" s="124"/>
      <c r="AP246" s="122"/>
      <c r="AQ246" s="127"/>
      <c r="AR246" s="123"/>
      <c r="AS246" s="123"/>
      <c r="AT246" s="123"/>
      <c r="AU246" s="123"/>
      <c r="AV246" s="251"/>
      <c r="AW246" s="123"/>
      <c r="AX246" s="123"/>
      <c r="AY246" s="129"/>
      <c r="AZ246" s="122"/>
      <c r="BA246" s="129"/>
      <c r="BB246" s="130"/>
      <c r="BC246" s="131"/>
      <c r="BD246" s="130"/>
      <c r="BE246" s="132"/>
      <c r="BF246" s="132"/>
      <c r="BG246" s="123"/>
      <c r="BH246" s="124"/>
      <c r="BI246" s="122"/>
      <c r="BJ246" s="123"/>
      <c r="BK246" s="123"/>
      <c r="BL246" s="123"/>
      <c r="BM246" s="129"/>
      <c r="BN246" s="122"/>
      <c r="BO246" s="123"/>
      <c r="BP246" s="129"/>
      <c r="BQ246" s="122"/>
      <c r="BR246" s="123"/>
      <c r="BS246" s="129"/>
      <c r="BT246" s="135"/>
      <c r="BU246" s="280"/>
      <c r="BV246" s="246"/>
      <c r="BW246" s="246"/>
      <c r="BX246" s="133"/>
      <c r="BY246" s="133"/>
      <c r="BZ246" s="122"/>
      <c r="CA246" s="123"/>
      <c r="CB246" s="123"/>
      <c r="CC246" s="124"/>
      <c r="CD246" s="127"/>
      <c r="CE246" s="127"/>
      <c r="CF246" s="123"/>
      <c r="CG246" s="123"/>
      <c r="CH246" s="123"/>
      <c r="CI246" s="123"/>
      <c r="CJ246" s="134"/>
      <c r="CK246" s="122"/>
      <c r="CL246" s="127"/>
      <c r="CM246" s="123"/>
      <c r="CN246" s="129"/>
      <c r="CO246" s="129"/>
      <c r="CP246" s="129"/>
      <c r="CQ246" s="134"/>
      <c r="CR246" s="133"/>
      <c r="CS246" s="133"/>
      <c r="CT246" s="133"/>
      <c r="CU246" s="135"/>
      <c r="CV246" s="280"/>
      <c r="CW246" s="135"/>
      <c r="CX246" s="122"/>
      <c r="CY246" s="129"/>
      <c r="CZ246" s="214"/>
      <c r="DA246" s="129"/>
      <c r="DB246" s="122"/>
      <c r="DC246" s="129"/>
      <c r="DD246" s="122"/>
      <c r="DE246" s="129"/>
      <c r="DF246" s="133"/>
      <c r="DG246" s="122"/>
      <c r="DH246" s="129"/>
      <c r="DI246" s="133"/>
      <c r="DJ246" s="122"/>
      <c r="DK246" s="123"/>
      <c r="DL246" s="214"/>
      <c r="DM246" s="134"/>
      <c r="DN246" s="305"/>
      <c r="DO246" s="134"/>
      <c r="DP246" s="122"/>
      <c r="DQ246" s="129"/>
      <c r="DR246" s="122"/>
      <c r="DS246" s="129"/>
      <c r="DT246" s="122"/>
      <c r="DU246" s="129"/>
      <c r="DV246" s="122"/>
      <c r="DW246" s="124"/>
    </row>
    <row r="247" spans="1:127" outlineLevel="2">
      <c r="A247" s="133"/>
      <c r="B247" s="441">
        <v>1.3020833333333399</v>
      </c>
      <c r="C247" s="127"/>
      <c r="D247" s="123"/>
      <c r="E247" s="123"/>
      <c r="F247" s="123"/>
      <c r="G247" s="124"/>
      <c r="H247" s="122"/>
      <c r="I247" s="123"/>
      <c r="J247" s="123"/>
      <c r="K247" s="128"/>
      <c r="L247" s="123"/>
      <c r="M247" s="123"/>
      <c r="N247" s="123"/>
      <c r="O247" s="123"/>
      <c r="P247" s="123"/>
      <c r="Q247" s="123"/>
      <c r="R247" s="129"/>
      <c r="S247" s="125"/>
      <c r="T247" s="122"/>
      <c r="U247" s="123"/>
      <c r="V247" s="126"/>
      <c r="W247" s="123"/>
      <c r="X247" s="128"/>
      <c r="Y247" s="123"/>
      <c r="Z247" s="123"/>
      <c r="AA247" s="123"/>
      <c r="AB247" s="124"/>
      <c r="AC247" s="127"/>
      <c r="AD247" s="201"/>
      <c r="AE247" s="201"/>
      <c r="AF247" s="201"/>
      <c r="AG247" s="201"/>
      <c r="AH247" s="201"/>
      <c r="AI247" s="234"/>
      <c r="AJ247" s="123"/>
      <c r="AK247" s="123"/>
      <c r="AL247" s="123"/>
      <c r="AM247" s="123"/>
      <c r="AN247" s="129"/>
      <c r="AO247" s="124"/>
      <c r="AP247" s="122"/>
      <c r="AQ247" s="127"/>
      <c r="AR247" s="123"/>
      <c r="AS247" s="123"/>
      <c r="AT247" s="123"/>
      <c r="AU247" s="123"/>
      <c r="AV247" s="251"/>
      <c r="AW247" s="123"/>
      <c r="AX247" s="123"/>
      <c r="AY247" s="129"/>
      <c r="AZ247" s="122"/>
      <c r="BA247" s="129"/>
      <c r="BB247" s="130"/>
      <c r="BC247" s="131"/>
      <c r="BD247" s="130"/>
      <c r="BE247" s="132"/>
      <c r="BF247" s="132"/>
      <c r="BG247" s="123"/>
      <c r="BH247" s="124"/>
      <c r="BI247" s="122"/>
      <c r="BJ247" s="123"/>
      <c r="BK247" s="123"/>
      <c r="BL247" s="123"/>
      <c r="BM247" s="129"/>
      <c r="BN247" s="122"/>
      <c r="BO247" s="123"/>
      <c r="BP247" s="129"/>
      <c r="BQ247" s="122"/>
      <c r="BR247" s="123"/>
      <c r="BS247" s="129"/>
      <c r="BT247" s="135"/>
      <c r="BU247" s="280"/>
      <c r="BV247" s="246"/>
      <c r="BW247" s="246"/>
      <c r="BX247" s="133"/>
      <c r="BY247" s="133"/>
      <c r="BZ247" s="122"/>
      <c r="CA247" s="123"/>
      <c r="CB247" s="123"/>
      <c r="CC247" s="124"/>
      <c r="CD247" s="127"/>
      <c r="CE247" s="127"/>
      <c r="CF247" s="123"/>
      <c r="CG247" s="123"/>
      <c r="CH247" s="123"/>
      <c r="CI247" s="123"/>
      <c r="CJ247" s="134"/>
      <c r="CK247" s="122"/>
      <c r="CL247" s="127"/>
      <c r="CM247" s="123"/>
      <c r="CN247" s="129"/>
      <c r="CO247" s="129"/>
      <c r="CP247" s="129"/>
      <c r="CQ247" s="134"/>
      <c r="CR247" s="133"/>
      <c r="CS247" s="133"/>
      <c r="CT247" s="133"/>
      <c r="CU247" s="135"/>
      <c r="CV247" s="280"/>
      <c r="CW247" s="135"/>
      <c r="CX247" s="122"/>
      <c r="CY247" s="129"/>
      <c r="CZ247" s="214"/>
      <c r="DA247" s="129"/>
      <c r="DB247" s="122"/>
      <c r="DC247" s="129"/>
      <c r="DD247" s="122"/>
      <c r="DE247" s="129"/>
      <c r="DF247" s="133"/>
      <c r="DG247" s="122"/>
      <c r="DH247" s="129"/>
      <c r="DI247" s="133"/>
      <c r="DJ247" s="122"/>
      <c r="DK247" s="123"/>
      <c r="DL247" s="214"/>
      <c r="DM247" s="134"/>
      <c r="DN247" s="305"/>
      <c r="DO247" s="134"/>
      <c r="DP247" s="122"/>
      <c r="DQ247" s="129"/>
      <c r="DR247" s="122"/>
      <c r="DS247" s="129"/>
      <c r="DT247" s="122"/>
      <c r="DU247" s="129"/>
      <c r="DV247" s="122"/>
      <c r="DW247" s="124"/>
    </row>
    <row r="248" spans="1:127" outlineLevel="2">
      <c r="A248" s="133"/>
      <c r="B248" s="441">
        <v>1.3125</v>
      </c>
      <c r="C248" s="127"/>
      <c r="D248" s="123"/>
      <c r="E248" s="123"/>
      <c r="F248" s="123"/>
      <c r="G248" s="124"/>
      <c r="H248" s="122"/>
      <c r="I248" s="123"/>
      <c r="J248" s="123"/>
      <c r="K248" s="128"/>
      <c r="L248" s="123"/>
      <c r="M248" s="123"/>
      <c r="N248" s="123"/>
      <c r="O248" s="123"/>
      <c r="P248" s="123"/>
      <c r="Q248" s="123"/>
      <c r="R248" s="129"/>
      <c r="S248" s="125"/>
      <c r="T248" s="122"/>
      <c r="U248" s="123"/>
      <c r="V248" s="126"/>
      <c r="W248" s="123"/>
      <c r="X248" s="128"/>
      <c r="Y248" s="123"/>
      <c r="Z248" s="123"/>
      <c r="AA248" s="123"/>
      <c r="AB248" s="124"/>
      <c r="AC248" s="127"/>
      <c r="AD248" s="201"/>
      <c r="AE248" s="201"/>
      <c r="AF248" s="201"/>
      <c r="AG248" s="201"/>
      <c r="AH248" s="201"/>
      <c r="AI248" s="234"/>
      <c r="AJ248" s="123"/>
      <c r="AK248" s="123"/>
      <c r="AL248" s="123"/>
      <c r="AM248" s="123"/>
      <c r="AN248" s="129"/>
      <c r="AO248" s="124"/>
      <c r="AP248" s="122"/>
      <c r="AQ248" s="127"/>
      <c r="AR248" s="123"/>
      <c r="AS248" s="123"/>
      <c r="AT248" s="123"/>
      <c r="AU248" s="123"/>
      <c r="AV248" s="251"/>
      <c r="AW248" s="123"/>
      <c r="AX248" s="123"/>
      <c r="AY248" s="129"/>
      <c r="AZ248" s="122"/>
      <c r="BA248" s="129"/>
      <c r="BB248" s="130"/>
      <c r="BC248" s="131"/>
      <c r="BD248" s="130"/>
      <c r="BE248" s="132"/>
      <c r="BF248" s="132"/>
      <c r="BG248" s="123"/>
      <c r="BH248" s="124"/>
      <c r="BI248" s="122"/>
      <c r="BJ248" s="123"/>
      <c r="BK248" s="123"/>
      <c r="BL248" s="123"/>
      <c r="BM248" s="129"/>
      <c r="BN248" s="122"/>
      <c r="BO248" s="123"/>
      <c r="BP248" s="129"/>
      <c r="BQ248" s="122"/>
      <c r="BR248" s="123"/>
      <c r="BS248" s="129"/>
      <c r="BT248" s="135"/>
      <c r="BU248" s="280"/>
      <c r="BV248" s="246"/>
      <c r="BW248" s="246"/>
      <c r="BX248" s="133"/>
      <c r="BY248" s="133"/>
      <c r="BZ248" s="122"/>
      <c r="CA248" s="123"/>
      <c r="CB248" s="123"/>
      <c r="CC248" s="124"/>
      <c r="CD248" s="127"/>
      <c r="CE248" s="127"/>
      <c r="CF248" s="123"/>
      <c r="CG248" s="123"/>
      <c r="CH248" s="123"/>
      <c r="CI248" s="123"/>
      <c r="CJ248" s="134"/>
      <c r="CK248" s="122"/>
      <c r="CL248" s="127"/>
      <c r="CM248" s="123"/>
      <c r="CN248" s="129"/>
      <c r="CO248" s="129"/>
      <c r="CP248" s="129"/>
      <c r="CQ248" s="134"/>
      <c r="CR248" s="133"/>
      <c r="CS248" s="133"/>
      <c r="CT248" s="133"/>
      <c r="CU248" s="135"/>
      <c r="CV248" s="280"/>
      <c r="CW248" s="135"/>
      <c r="CX248" s="122"/>
      <c r="CY248" s="129"/>
      <c r="CZ248" s="214"/>
      <c r="DA248" s="129"/>
      <c r="DB248" s="122"/>
      <c r="DC248" s="129"/>
      <c r="DD248" s="122"/>
      <c r="DE248" s="129"/>
      <c r="DF248" s="133"/>
      <c r="DG248" s="122"/>
      <c r="DH248" s="129"/>
      <c r="DI248" s="133"/>
      <c r="DJ248" s="122"/>
      <c r="DK248" s="123"/>
      <c r="DL248" s="214"/>
      <c r="DM248" s="134"/>
      <c r="DN248" s="305"/>
      <c r="DO248" s="134"/>
      <c r="DP248" s="122"/>
      <c r="DQ248" s="129"/>
      <c r="DR248" s="122"/>
      <c r="DS248" s="129"/>
      <c r="DT248" s="122"/>
      <c r="DU248" s="129"/>
      <c r="DV248" s="122"/>
      <c r="DW248" s="124"/>
    </row>
    <row r="249" spans="1:127" ht="19.5" thickBot="1">
      <c r="A249" s="133"/>
      <c r="B249" s="442">
        <v>1.3229166666666701</v>
      </c>
      <c r="C249" s="127"/>
      <c r="D249" s="123"/>
      <c r="E249" s="123"/>
      <c r="F249" s="123"/>
      <c r="G249" s="124"/>
      <c r="H249" s="122"/>
      <c r="I249" s="123"/>
      <c r="J249" s="123"/>
      <c r="K249" s="128"/>
      <c r="L249" s="123"/>
      <c r="M249" s="123"/>
      <c r="N249" s="123"/>
      <c r="O249" s="123"/>
      <c r="P249" s="123"/>
      <c r="Q249" s="123"/>
      <c r="R249" s="129"/>
      <c r="S249" s="125"/>
      <c r="T249" s="122"/>
      <c r="U249" s="123"/>
      <c r="V249" s="126"/>
      <c r="W249" s="123"/>
      <c r="X249" s="128"/>
      <c r="Y249" s="123"/>
      <c r="Z249" s="123"/>
      <c r="AA249" s="123"/>
      <c r="AB249" s="124"/>
      <c r="AC249" s="127"/>
      <c r="AD249" s="201"/>
      <c r="AE249" s="201"/>
      <c r="AF249" s="201"/>
      <c r="AG249" s="201"/>
      <c r="AH249" s="201"/>
      <c r="AI249" s="234"/>
      <c r="AJ249" s="123"/>
      <c r="AK249" s="123"/>
      <c r="AL249" s="123"/>
      <c r="AM249" s="123"/>
      <c r="AN249" s="129"/>
      <c r="AO249" s="124"/>
      <c r="AP249" s="122"/>
      <c r="AQ249" s="127"/>
      <c r="AR249" s="123"/>
      <c r="AS249" s="123"/>
      <c r="AT249" s="123"/>
      <c r="AU249" s="123"/>
      <c r="AV249" s="251"/>
      <c r="AW249" s="123"/>
      <c r="AX249" s="123"/>
      <c r="AY249" s="129"/>
      <c r="AZ249" s="122"/>
      <c r="BA249" s="129"/>
      <c r="BB249" s="130"/>
      <c r="BC249" s="131"/>
      <c r="BD249" s="130"/>
      <c r="BE249" s="132"/>
      <c r="BF249" s="132"/>
      <c r="BG249" s="123"/>
      <c r="BH249" s="124"/>
      <c r="BI249" s="122"/>
      <c r="BJ249" s="123"/>
      <c r="BK249" s="123"/>
      <c r="BL249" s="123"/>
      <c r="BM249" s="129"/>
      <c r="BN249" s="122"/>
      <c r="BO249" s="123"/>
      <c r="BP249" s="129"/>
      <c r="BQ249" s="122"/>
      <c r="BR249" s="123"/>
      <c r="BS249" s="129"/>
      <c r="BT249" s="135"/>
      <c r="BU249" s="280"/>
      <c r="BV249" s="246"/>
      <c r="BW249" s="246"/>
      <c r="BX249" s="133"/>
      <c r="BY249" s="133"/>
      <c r="BZ249" s="122"/>
      <c r="CA249" s="123"/>
      <c r="CB249" s="123"/>
      <c r="CC249" s="124"/>
      <c r="CD249" s="127"/>
      <c r="CE249" s="127"/>
      <c r="CF249" s="123"/>
      <c r="CG249" s="123"/>
      <c r="CH249" s="123"/>
      <c r="CI249" s="123"/>
      <c r="CJ249" s="134"/>
      <c r="CK249" s="122"/>
      <c r="CL249" s="127"/>
      <c r="CM249" s="123"/>
      <c r="CN249" s="129"/>
      <c r="CO249" s="129"/>
      <c r="CP249" s="129"/>
      <c r="CQ249" s="134"/>
      <c r="CR249" s="133"/>
      <c r="CS249" s="133"/>
      <c r="CT249" s="133"/>
      <c r="CU249" s="135"/>
      <c r="CV249" s="280"/>
      <c r="CW249" s="135"/>
      <c r="CX249" s="122"/>
      <c r="CY249" s="129"/>
      <c r="CZ249" s="214"/>
      <c r="DA249" s="129"/>
      <c r="DB249" s="122"/>
      <c r="DC249" s="129"/>
      <c r="DD249" s="122"/>
      <c r="DE249" s="129"/>
      <c r="DF249" s="133"/>
      <c r="DG249" s="122"/>
      <c r="DH249" s="129"/>
      <c r="DI249" s="133"/>
      <c r="DJ249" s="122"/>
      <c r="DK249" s="123"/>
      <c r="DL249" s="214"/>
      <c r="DM249" s="134"/>
      <c r="DN249" s="305"/>
      <c r="DO249" s="134"/>
      <c r="DP249" s="122"/>
      <c r="DQ249" s="129"/>
      <c r="DR249" s="122"/>
      <c r="DS249" s="129"/>
      <c r="DT249" s="122"/>
      <c r="DU249" s="129"/>
      <c r="DV249" s="122"/>
      <c r="DW249" s="124"/>
    </row>
    <row r="250" spans="1:127">
      <c r="A250" s="122"/>
      <c r="B250" s="425"/>
      <c r="C250" s="127"/>
      <c r="D250" s="123"/>
      <c r="E250" s="123"/>
      <c r="F250" s="123"/>
      <c r="G250" s="124"/>
      <c r="H250" s="122"/>
      <c r="I250" s="123"/>
      <c r="J250" s="123"/>
      <c r="K250" s="128"/>
      <c r="L250" s="123"/>
      <c r="M250" s="123"/>
      <c r="N250" s="123"/>
      <c r="O250" s="123"/>
      <c r="P250" s="123"/>
      <c r="Q250" s="123"/>
      <c r="R250" s="129"/>
      <c r="S250" s="125"/>
      <c r="T250" s="122"/>
      <c r="U250" s="123"/>
      <c r="V250" s="126"/>
      <c r="W250" s="123"/>
      <c r="X250" s="128"/>
      <c r="Y250" s="123"/>
      <c r="Z250" s="123"/>
      <c r="AA250" s="123"/>
      <c r="AB250" s="124"/>
      <c r="AC250" s="127"/>
      <c r="AD250" s="201"/>
      <c r="AE250" s="201"/>
      <c r="AF250" s="201"/>
      <c r="AG250" s="201"/>
      <c r="AH250" s="201"/>
      <c r="AI250" s="234"/>
      <c r="AJ250" s="123"/>
      <c r="AK250" s="123"/>
      <c r="AL250" s="123"/>
      <c r="AM250" s="123"/>
      <c r="AN250" s="129"/>
      <c r="AO250" s="124"/>
      <c r="AP250" s="122"/>
      <c r="AQ250" s="127"/>
      <c r="AR250" s="123"/>
      <c r="AS250" s="123"/>
      <c r="AT250" s="123"/>
      <c r="AU250" s="123"/>
      <c r="AV250" s="251"/>
      <c r="AW250" s="123"/>
      <c r="AX250" s="123"/>
      <c r="AY250" s="129"/>
      <c r="AZ250" s="122"/>
      <c r="BA250" s="129"/>
      <c r="BB250" s="130"/>
      <c r="BC250" s="131"/>
      <c r="BD250" s="130"/>
      <c r="BE250" s="132"/>
      <c r="BF250" s="132"/>
      <c r="BG250" s="123"/>
      <c r="BH250" s="124"/>
      <c r="BI250" s="122"/>
      <c r="BJ250" s="123"/>
      <c r="BK250" s="123"/>
      <c r="BL250" s="123"/>
      <c r="BM250" s="129"/>
      <c r="BN250" s="122"/>
      <c r="BO250" s="123"/>
      <c r="BP250" s="129"/>
      <c r="BQ250" s="122"/>
      <c r="BR250" s="123"/>
      <c r="BS250" s="129"/>
      <c r="BT250" s="135"/>
      <c r="BU250" s="280"/>
      <c r="BV250" s="246"/>
      <c r="BW250" s="246"/>
      <c r="BX250" s="133"/>
      <c r="BY250" s="133"/>
      <c r="BZ250" s="122"/>
      <c r="CA250" s="123"/>
      <c r="CB250" s="123"/>
      <c r="CC250" s="124"/>
      <c r="CD250" s="127"/>
      <c r="CE250" s="127"/>
      <c r="CF250" s="123"/>
      <c r="CG250" s="123"/>
      <c r="CH250" s="123"/>
      <c r="CI250" s="123"/>
      <c r="CJ250" s="134"/>
      <c r="CK250" s="122"/>
      <c r="CL250" s="127"/>
      <c r="CM250" s="123"/>
      <c r="CN250" s="129"/>
      <c r="CO250" s="129"/>
      <c r="CP250" s="129"/>
      <c r="CQ250" s="134"/>
      <c r="CR250" s="133"/>
      <c r="CS250" s="133"/>
      <c r="CT250" s="133"/>
      <c r="CU250" s="135"/>
      <c r="CV250" s="280"/>
      <c r="CW250" s="135"/>
      <c r="CX250" s="122"/>
      <c r="CY250" s="129"/>
      <c r="CZ250" s="214"/>
      <c r="DA250" s="129"/>
      <c r="DB250" s="122"/>
      <c r="DC250" s="129"/>
      <c r="DD250" s="122"/>
      <c r="DE250" s="129"/>
      <c r="DF250" s="133"/>
      <c r="DG250" s="122"/>
      <c r="DH250" s="129"/>
      <c r="DI250" s="133"/>
      <c r="DJ250" s="122"/>
      <c r="DK250" s="123"/>
      <c r="DL250" s="214"/>
      <c r="DM250" s="134"/>
      <c r="DN250" s="305"/>
      <c r="DO250" s="134"/>
      <c r="DP250" s="122"/>
      <c r="DQ250" s="129"/>
      <c r="DR250" s="122"/>
      <c r="DS250" s="129"/>
      <c r="DT250" s="122"/>
      <c r="DU250" s="129"/>
      <c r="DV250" s="122"/>
      <c r="DW250" s="124"/>
    </row>
    <row r="251" spans="1:127">
      <c r="A251" s="122"/>
      <c r="B251" s="124"/>
      <c r="C251" s="127"/>
      <c r="D251" s="123"/>
      <c r="E251" s="123"/>
      <c r="F251" s="123"/>
      <c r="G251" s="124"/>
      <c r="H251" s="122"/>
      <c r="I251" s="123"/>
      <c r="J251" s="123"/>
      <c r="K251" s="128"/>
      <c r="L251" s="123"/>
      <c r="M251" s="123"/>
      <c r="N251" s="123"/>
      <c r="O251" s="123"/>
      <c r="P251" s="123"/>
      <c r="Q251" s="123"/>
      <c r="R251" s="129"/>
      <c r="S251" s="125"/>
      <c r="T251" s="122"/>
      <c r="U251" s="123"/>
      <c r="V251" s="126"/>
      <c r="W251" s="123"/>
      <c r="X251" s="128"/>
      <c r="Y251" s="123"/>
      <c r="Z251" s="123"/>
      <c r="AA251" s="123"/>
      <c r="AB251" s="124"/>
      <c r="AC251" s="127"/>
      <c r="AD251" s="201"/>
      <c r="AE251" s="201"/>
      <c r="AF251" s="201"/>
      <c r="AG251" s="201"/>
      <c r="AH251" s="201"/>
      <c r="AI251" s="234"/>
      <c r="AJ251" s="123"/>
      <c r="AK251" s="123"/>
      <c r="AL251" s="123"/>
      <c r="AM251" s="123"/>
      <c r="AN251" s="129"/>
      <c r="AO251" s="124"/>
      <c r="AP251" s="122"/>
      <c r="AQ251" s="127"/>
      <c r="AR251" s="123"/>
      <c r="AS251" s="123"/>
      <c r="AT251" s="123"/>
      <c r="AU251" s="123"/>
      <c r="AV251" s="251"/>
      <c r="AW251" s="123"/>
      <c r="AX251" s="123"/>
      <c r="AY251" s="129"/>
      <c r="AZ251" s="122"/>
      <c r="BA251" s="129"/>
      <c r="BB251" s="130"/>
      <c r="BC251" s="131"/>
      <c r="BD251" s="130"/>
      <c r="BE251" s="132"/>
      <c r="BF251" s="132"/>
      <c r="BG251" s="123"/>
      <c r="BH251" s="124"/>
      <c r="BI251" s="122"/>
      <c r="BJ251" s="123"/>
      <c r="BK251" s="123"/>
      <c r="BL251" s="123"/>
      <c r="BM251" s="129"/>
      <c r="BN251" s="122"/>
      <c r="BO251" s="123"/>
      <c r="BP251" s="129"/>
      <c r="BQ251" s="122"/>
      <c r="BR251" s="123"/>
      <c r="BS251" s="129"/>
      <c r="BT251" s="135"/>
      <c r="BU251" s="280"/>
      <c r="BV251" s="246"/>
      <c r="BW251" s="246"/>
      <c r="BX251" s="133"/>
      <c r="BY251" s="133"/>
      <c r="BZ251" s="122"/>
      <c r="CA251" s="123"/>
      <c r="CB251" s="123"/>
      <c r="CC251" s="124"/>
      <c r="CD251" s="127"/>
      <c r="CE251" s="127"/>
      <c r="CF251" s="123"/>
      <c r="CG251" s="123"/>
      <c r="CH251" s="123"/>
      <c r="CI251" s="123"/>
      <c r="CJ251" s="134"/>
      <c r="CK251" s="122"/>
      <c r="CL251" s="127"/>
      <c r="CM251" s="123"/>
      <c r="CN251" s="129"/>
      <c r="CO251" s="129"/>
      <c r="CP251" s="129"/>
      <c r="CQ251" s="134"/>
      <c r="CR251" s="133"/>
      <c r="CS251" s="133"/>
      <c r="CT251" s="133"/>
      <c r="CU251" s="135"/>
      <c r="CV251" s="280"/>
      <c r="CW251" s="135"/>
      <c r="CX251" s="122"/>
      <c r="CY251" s="129"/>
      <c r="CZ251" s="214"/>
      <c r="DA251" s="129"/>
      <c r="DB251" s="122"/>
      <c r="DC251" s="129"/>
      <c r="DD251" s="122"/>
      <c r="DE251" s="129"/>
      <c r="DF251" s="133"/>
      <c r="DG251" s="122"/>
      <c r="DH251" s="129"/>
      <c r="DI251" s="133"/>
      <c r="DJ251" s="122"/>
      <c r="DK251" s="123"/>
      <c r="DL251" s="214"/>
      <c r="DM251" s="134"/>
      <c r="DN251" s="305"/>
      <c r="DO251" s="134"/>
      <c r="DP251" s="122"/>
      <c r="DQ251" s="129"/>
      <c r="DR251" s="122"/>
      <c r="DS251" s="129"/>
      <c r="DT251" s="122"/>
      <c r="DU251" s="129"/>
      <c r="DV251" s="122"/>
      <c r="DW251" s="124"/>
    </row>
    <row r="252" spans="1:127">
      <c r="A252" s="122"/>
      <c r="B252" s="124"/>
      <c r="C252" s="127"/>
      <c r="D252" s="123"/>
      <c r="E252" s="123"/>
      <c r="F252" s="123"/>
      <c r="G252" s="124"/>
      <c r="H252" s="122"/>
      <c r="I252" s="123"/>
      <c r="J252" s="123"/>
      <c r="K252" s="128"/>
      <c r="L252" s="123"/>
      <c r="M252" s="123"/>
      <c r="N252" s="123"/>
      <c r="O252" s="123"/>
      <c r="P252" s="123"/>
      <c r="Q252" s="123"/>
      <c r="R252" s="129"/>
      <c r="S252" s="125"/>
      <c r="T252" s="122"/>
      <c r="U252" s="123"/>
      <c r="V252" s="126"/>
      <c r="W252" s="123"/>
      <c r="X252" s="128"/>
      <c r="Y252" s="123"/>
      <c r="Z252" s="123"/>
      <c r="AA252" s="123"/>
      <c r="AB252" s="124"/>
      <c r="AC252" s="127"/>
      <c r="AD252" s="201"/>
      <c r="AE252" s="201"/>
      <c r="AF252" s="201"/>
      <c r="AG252" s="201"/>
      <c r="AH252" s="201"/>
      <c r="AI252" s="234"/>
      <c r="AJ252" s="123"/>
      <c r="AK252" s="123"/>
      <c r="AL252" s="123"/>
      <c r="AM252" s="123"/>
      <c r="AN252" s="129"/>
      <c r="AO252" s="124"/>
      <c r="AP252" s="122"/>
      <c r="AQ252" s="127"/>
      <c r="AR252" s="123"/>
      <c r="AS252" s="123"/>
      <c r="AT252" s="123"/>
      <c r="AU252" s="123"/>
      <c r="AV252" s="251"/>
      <c r="AW252" s="123"/>
      <c r="AX252" s="123"/>
      <c r="AY252" s="129"/>
      <c r="AZ252" s="122"/>
      <c r="BA252" s="129"/>
      <c r="BB252" s="130"/>
      <c r="BC252" s="131"/>
      <c r="BD252" s="130"/>
      <c r="BE252" s="132"/>
      <c r="BF252" s="132"/>
      <c r="BG252" s="123"/>
      <c r="BH252" s="124"/>
      <c r="BI252" s="122"/>
      <c r="BJ252" s="123"/>
      <c r="BK252" s="123"/>
      <c r="BL252" s="123"/>
      <c r="BM252" s="129"/>
      <c r="BN252" s="122"/>
      <c r="BO252" s="123"/>
      <c r="BP252" s="129"/>
      <c r="BQ252" s="122"/>
      <c r="BR252" s="123"/>
      <c r="BS252" s="129"/>
      <c r="BT252" s="135"/>
      <c r="BU252" s="280"/>
      <c r="BV252" s="246"/>
      <c r="BW252" s="246"/>
      <c r="BX252" s="133"/>
      <c r="BY252" s="133"/>
      <c r="BZ252" s="122"/>
      <c r="CA252" s="123"/>
      <c r="CB252" s="123"/>
      <c r="CC252" s="124"/>
      <c r="CD252" s="127"/>
      <c r="CE252" s="127"/>
      <c r="CF252" s="123"/>
      <c r="CG252" s="123"/>
      <c r="CH252" s="123"/>
      <c r="CI252" s="123"/>
      <c r="CJ252" s="134"/>
      <c r="CK252" s="122"/>
      <c r="CL252" s="127"/>
      <c r="CM252" s="123"/>
      <c r="CN252" s="129"/>
      <c r="CO252" s="129"/>
      <c r="CP252" s="129"/>
      <c r="CQ252" s="134"/>
      <c r="CR252" s="133"/>
      <c r="CS252" s="133"/>
      <c r="CT252" s="133"/>
      <c r="CU252" s="135"/>
      <c r="CV252" s="280"/>
      <c r="CW252" s="135"/>
      <c r="CX252" s="122"/>
      <c r="CY252" s="129"/>
      <c r="CZ252" s="214"/>
      <c r="DA252" s="129"/>
      <c r="DB252" s="122"/>
      <c r="DC252" s="129"/>
      <c r="DD252" s="122"/>
      <c r="DE252" s="129"/>
      <c r="DF252" s="133"/>
      <c r="DG252" s="122"/>
      <c r="DH252" s="129"/>
      <c r="DI252" s="133"/>
      <c r="DJ252" s="122"/>
      <c r="DK252" s="123"/>
      <c r="DL252" s="214"/>
      <c r="DM252" s="134"/>
      <c r="DN252" s="305"/>
      <c r="DO252" s="134"/>
      <c r="DP252" s="122"/>
      <c r="DQ252" s="129"/>
      <c r="DR252" s="122"/>
      <c r="DS252" s="129"/>
      <c r="DT252" s="122"/>
      <c r="DU252" s="129"/>
      <c r="DV252" s="122"/>
      <c r="DW252" s="124"/>
    </row>
    <row r="253" spans="1:127">
      <c r="A253" s="122"/>
      <c r="B253" s="124"/>
      <c r="C253" s="127"/>
      <c r="D253" s="123"/>
      <c r="E253" s="123"/>
      <c r="F253" s="123"/>
      <c r="G253" s="124"/>
      <c r="H253" s="122"/>
      <c r="I253" s="123"/>
      <c r="J253" s="123"/>
      <c r="K253" s="128"/>
      <c r="L253" s="123"/>
      <c r="M253" s="123"/>
      <c r="N253" s="123"/>
      <c r="O253" s="123"/>
      <c r="P253" s="123"/>
      <c r="Q253" s="123"/>
      <c r="R253" s="129"/>
      <c r="S253" s="125"/>
      <c r="T253" s="122"/>
      <c r="U253" s="123"/>
      <c r="V253" s="126"/>
      <c r="W253" s="123"/>
      <c r="X253" s="128"/>
      <c r="Y253" s="123"/>
      <c r="Z253" s="123"/>
      <c r="AA253" s="123"/>
      <c r="AB253" s="124"/>
      <c r="AC253" s="127"/>
      <c r="AD253" s="201"/>
      <c r="AE253" s="201"/>
      <c r="AF253" s="201"/>
      <c r="AG253" s="201"/>
      <c r="AH253" s="201"/>
      <c r="AI253" s="234"/>
      <c r="AJ253" s="123"/>
      <c r="AK253" s="123"/>
      <c r="AL253" s="123"/>
      <c r="AM253" s="123"/>
      <c r="AN253" s="129"/>
      <c r="AO253" s="124"/>
      <c r="AP253" s="122"/>
      <c r="AQ253" s="127"/>
      <c r="AR253" s="123"/>
      <c r="AS253" s="123"/>
      <c r="AT253" s="123"/>
      <c r="AU253" s="123"/>
      <c r="AV253" s="251"/>
      <c r="AW253" s="123"/>
      <c r="AX253" s="123"/>
      <c r="AY253" s="129"/>
      <c r="AZ253" s="122"/>
      <c r="BA253" s="129"/>
      <c r="BB253" s="130"/>
      <c r="BC253" s="131"/>
      <c r="BD253" s="130"/>
      <c r="BE253" s="132"/>
      <c r="BF253" s="132"/>
      <c r="BG253" s="123"/>
      <c r="BH253" s="124"/>
      <c r="BI253" s="122"/>
      <c r="BJ253" s="123"/>
      <c r="BK253" s="123"/>
      <c r="BL253" s="123"/>
      <c r="BM253" s="129"/>
      <c r="BN253" s="122"/>
      <c r="BO253" s="123"/>
      <c r="BP253" s="129"/>
      <c r="BQ253" s="122"/>
      <c r="BR253" s="123"/>
      <c r="BS253" s="129"/>
      <c r="BT253" s="135"/>
      <c r="BU253" s="280"/>
      <c r="BV253" s="246"/>
      <c r="BW253" s="246"/>
      <c r="BX253" s="133"/>
      <c r="BY253" s="133"/>
      <c r="BZ253" s="122"/>
      <c r="CA253" s="123"/>
      <c r="CB253" s="123"/>
      <c r="CC253" s="124"/>
      <c r="CD253" s="127"/>
      <c r="CE253" s="127"/>
      <c r="CF253" s="123"/>
      <c r="CG253" s="123"/>
      <c r="CH253" s="123"/>
      <c r="CI253" s="123"/>
      <c r="CJ253" s="134"/>
      <c r="CK253" s="122"/>
      <c r="CL253" s="127"/>
      <c r="CM253" s="123"/>
      <c r="CN253" s="129"/>
      <c r="CO253" s="129"/>
      <c r="CP253" s="129"/>
      <c r="CQ253" s="134"/>
      <c r="CR253" s="133"/>
      <c r="CS253" s="133"/>
      <c r="CT253" s="133"/>
      <c r="CU253" s="135"/>
      <c r="CV253" s="280"/>
      <c r="CW253" s="135"/>
      <c r="CX253" s="122"/>
      <c r="CY253" s="129"/>
      <c r="CZ253" s="214"/>
      <c r="DA253" s="129"/>
      <c r="DB253" s="122"/>
      <c r="DC253" s="129"/>
      <c r="DD253" s="122"/>
      <c r="DE253" s="129"/>
      <c r="DF253" s="133"/>
      <c r="DG253" s="122"/>
      <c r="DH253" s="129"/>
      <c r="DI253" s="133"/>
      <c r="DJ253" s="122"/>
      <c r="DK253" s="123"/>
      <c r="DL253" s="214"/>
      <c r="DM253" s="134"/>
      <c r="DN253" s="305"/>
      <c r="DO253" s="134"/>
      <c r="DP253" s="122"/>
      <c r="DQ253" s="129"/>
      <c r="DR253" s="122"/>
      <c r="DS253" s="129"/>
      <c r="DT253" s="122"/>
      <c r="DU253" s="129"/>
      <c r="DV253" s="122"/>
      <c r="DW253" s="124"/>
    </row>
    <row r="254" spans="1:127">
      <c r="A254" s="122"/>
      <c r="B254" s="124"/>
      <c r="C254" s="127"/>
      <c r="D254" s="123"/>
      <c r="E254" s="123"/>
      <c r="F254" s="123"/>
      <c r="G254" s="124"/>
      <c r="H254" s="122"/>
      <c r="I254" s="123"/>
      <c r="J254" s="123"/>
      <c r="K254" s="128"/>
      <c r="L254" s="123"/>
      <c r="M254" s="123"/>
      <c r="N254" s="123"/>
      <c r="O254" s="123"/>
      <c r="P254" s="123"/>
      <c r="Q254" s="123"/>
      <c r="R254" s="129"/>
      <c r="S254" s="125"/>
      <c r="T254" s="122"/>
      <c r="U254" s="123"/>
      <c r="V254" s="126"/>
      <c r="W254" s="123"/>
      <c r="X254" s="128"/>
      <c r="Y254" s="123"/>
      <c r="Z254" s="123"/>
      <c r="AA254" s="123"/>
      <c r="AB254" s="124"/>
      <c r="AC254" s="127"/>
      <c r="AD254" s="201"/>
      <c r="AE254" s="201"/>
      <c r="AF254" s="201"/>
      <c r="AG254" s="201"/>
      <c r="AH254" s="201"/>
      <c r="AI254" s="234"/>
      <c r="AJ254" s="123"/>
      <c r="AK254" s="123"/>
      <c r="AL254" s="123"/>
      <c r="AM254" s="123"/>
      <c r="AN254" s="129"/>
      <c r="AO254" s="124"/>
      <c r="AP254" s="122"/>
      <c r="AQ254" s="127"/>
      <c r="AR254" s="123"/>
      <c r="AS254" s="123"/>
      <c r="AT254" s="123"/>
      <c r="AU254" s="123"/>
      <c r="AV254" s="251"/>
      <c r="AW254" s="123"/>
      <c r="AX254" s="123"/>
      <c r="AY254" s="129"/>
      <c r="AZ254" s="122"/>
      <c r="BA254" s="129"/>
      <c r="BB254" s="130"/>
      <c r="BC254" s="131"/>
      <c r="BD254" s="130"/>
      <c r="BE254" s="132"/>
      <c r="BF254" s="132"/>
      <c r="BG254" s="123"/>
      <c r="BH254" s="124"/>
      <c r="BI254" s="122"/>
      <c r="BJ254" s="123"/>
      <c r="BK254" s="123"/>
      <c r="BL254" s="123"/>
      <c r="BM254" s="129"/>
      <c r="BN254" s="122"/>
      <c r="BO254" s="123"/>
      <c r="BP254" s="129"/>
      <c r="BQ254" s="122"/>
      <c r="BR254" s="123"/>
      <c r="BS254" s="129"/>
      <c r="BT254" s="135"/>
      <c r="BU254" s="280"/>
      <c r="BV254" s="246"/>
      <c r="BW254" s="246"/>
      <c r="BX254" s="133"/>
      <c r="BY254" s="133"/>
      <c r="BZ254" s="122"/>
      <c r="CA254" s="123"/>
      <c r="CB254" s="123"/>
      <c r="CC254" s="124"/>
      <c r="CD254" s="127"/>
      <c r="CE254" s="127"/>
      <c r="CF254" s="123"/>
      <c r="CG254" s="123"/>
      <c r="CH254" s="123"/>
      <c r="CI254" s="123"/>
      <c r="CJ254" s="134"/>
      <c r="CK254" s="122"/>
      <c r="CL254" s="127"/>
      <c r="CM254" s="123"/>
      <c r="CN254" s="129"/>
      <c r="CO254" s="129"/>
      <c r="CP254" s="129"/>
      <c r="CQ254" s="134"/>
      <c r="CR254" s="133"/>
      <c r="CS254" s="133"/>
      <c r="CT254" s="133"/>
      <c r="CU254" s="135"/>
      <c r="CV254" s="280"/>
      <c r="CW254" s="135"/>
      <c r="CX254" s="122"/>
      <c r="CY254" s="129"/>
      <c r="CZ254" s="214"/>
      <c r="DA254" s="129"/>
      <c r="DB254" s="122"/>
      <c r="DC254" s="129"/>
      <c r="DD254" s="122"/>
      <c r="DE254" s="129"/>
      <c r="DF254" s="133"/>
      <c r="DG254" s="122"/>
      <c r="DH254" s="129"/>
      <c r="DI254" s="133"/>
      <c r="DJ254" s="122"/>
      <c r="DK254" s="123"/>
      <c r="DL254" s="214"/>
      <c r="DM254" s="134"/>
      <c r="DN254" s="305"/>
      <c r="DO254" s="134"/>
      <c r="DP254" s="122"/>
      <c r="DQ254" s="129"/>
      <c r="DR254" s="122"/>
      <c r="DS254" s="129"/>
      <c r="DT254" s="122"/>
      <c r="DU254" s="129"/>
      <c r="DV254" s="122"/>
      <c r="DW254" s="124"/>
    </row>
    <row r="255" spans="1:127">
      <c r="A255" s="122"/>
      <c r="B255" s="124"/>
      <c r="C255" s="127"/>
      <c r="D255" s="123"/>
      <c r="E255" s="123"/>
      <c r="F255" s="123"/>
      <c r="G255" s="124"/>
      <c r="H255" s="122"/>
      <c r="I255" s="123"/>
      <c r="J255" s="123"/>
      <c r="K255" s="128"/>
      <c r="L255" s="123"/>
      <c r="M255" s="123"/>
      <c r="N255" s="123"/>
      <c r="O255" s="123"/>
      <c r="P255" s="123"/>
      <c r="Q255" s="123"/>
      <c r="R255" s="129"/>
      <c r="S255" s="125"/>
      <c r="T255" s="122"/>
      <c r="U255" s="123"/>
      <c r="V255" s="126"/>
      <c r="W255" s="123"/>
      <c r="X255" s="128"/>
      <c r="Y255" s="123"/>
      <c r="Z255" s="123"/>
      <c r="AA255" s="123"/>
      <c r="AB255" s="124"/>
      <c r="AC255" s="127"/>
      <c r="AD255" s="201"/>
      <c r="AE255" s="201"/>
      <c r="AF255" s="201"/>
      <c r="AG255" s="201"/>
      <c r="AH255" s="201"/>
      <c r="AI255" s="234"/>
      <c r="AJ255" s="123"/>
      <c r="AK255" s="123"/>
      <c r="AL255" s="123"/>
      <c r="AM255" s="123"/>
      <c r="AN255" s="129"/>
      <c r="AO255" s="124"/>
      <c r="AP255" s="122"/>
      <c r="AQ255" s="127"/>
      <c r="AR255" s="123"/>
      <c r="AS255" s="123"/>
      <c r="AT255" s="123"/>
      <c r="AU255" s="123"/>
      <c r="AV255" s="251"/>
      <c r="AW255" s="123"/>
      <c r="AX255" s="123"/>
      <c r="AY255" s="129"/>
      <c r="AZ255" s="122"/>
      <c r="BA255" s="129"/>
      <c r="BB255" s="130"/>
      <c r="BC255" s="131"/>
      <c r="BD255" s="130"/>
      <c r="BE255" s="132"/>
      <c r="BF255" s="132"/>
      <c r="BG255" s="123"/>
      <c r="BH255" s="124"/>
      <c r="BI255" s="122"/>
      <c r="BJ255" s="123"/>
      <c r="BK255" s="123"/>
      <c r="BL255" s="123"/>
      <c r="BM255" s="129"/>
      <c r="BN255" s="122"/>
      <c r="BO255" s="123"/>
      <c r="BP255" s="129"/>
      <c r="BQ255" s="122"/>
      <c r="BR255" s="123"/>
      <c r="BS255" s="129"/>
      <c r="BT255" s="135"/>
      <c r="BU255" s="280"/>
      <c r="BV255" s="246"/>
      <c r="BW255" s="246"/>
      <c r="BX255" s="133"/>
      <c r="BY255" s="133"/>
      <c r="BZ255" s="122"/>
      <c r="CA255" s="123"/>
      <c r="CB255" s="123"/>
      <c r="CC255" s="124"/>
      <c r="CD255" s="127"/>
      <c r="CE255" s="127"/>
      <c r="CF255" s="123"/>
      <c r="CG255" s="123"/>
      <c r="CH255" s="123"/>
      <c r="CI255" s="123"/>
      <c r="CJ255" s="134"/>
      <c r="CK255" s="122"/>
      <c r="CL255" s="127"/>
      <c r="CM255" s="123"/>
      <c r="CN255" s="129"/>
      <c r="CO255" s="129"/>
      <c r="CP255" s="129"/>
      <c r="CQ255" s="134"/>
      <c r="CR255" s="133"/>
      <c r="CS255" s="133"/>
      <c r="CT255" s="133"/>
      <c r="CU255" s="135"/>
      <c r="CV255" s="280"/>
      <c r="CW255" s="135"/>
      <c r="CX255" s="122"/>
      <c r="CY255" s="129"/>
      <c r="CZ255" s="214"/>
      <c r="DA255" s="129"/>
      <c r="DB255" s="122"/>
      <c r="DC255" s="129"/>
      <c r="DD255" s="122"/>
      <c r="DE255" s="129"/>
      <c r="DF255" s="133"/>
      <c r="DG255" s="122"/>
      <c r="DH255" s="129"/>
      <c r="DI255" s="133"/>
      <c r="DJ255" s="122"/>
      <c r="DK255" s="123"/>
      <c r="DL255" s="214"/>
      <c r="DM255" s="134"/>
      <c r="DN255" s="305"/>
      <c r="DO255" s="134"/>
      <c r="DP255" s="122"/>
      <c r="DQ255" s="129"/>
      <c r="DR255" s="122"/>
      <c r="DS255" s="129"/>
      <c r="DT255" s="122"/>
      <c r="DU255" s="129"/>
      <c r="DV255" s="122"/>
      <c r="DW255" s="124"/>
    </row>
    <row r="256" spans="1:127">
      <c r="A256" s="122"/>
      <c r="B256" s="124"/>
      <c r="C256" s="127"/>
      <c r="D256" s="123"/>
      <c r="E256" s="123"/>
      <c r="F256" s="123"/>
      <c r="G256" s="124"/>
      <c r="H256" s="122"/>
      <c r="I256" s="123"/>
      <c r="J256" s="123"/>
      <c r="K256" s="128"/>
      <c r="L256" s="123"/>
      <c r="M256" s="123"/>
      <c r="N256" s="123"/>
      <c r="O256" s="123"/>
      <c r="P256" s="123"/>
      <c r="Q256" s="123"/>
      <c r="R256" s="129"/>
      <c r="S256" s="125"/>
      <c r="T256" s="122"/>
      <c r="U256" s="123"/>
      <c r="V256" s="126"/>
      <c r="W256" s="123"/>
      <c r="X256" s="128"/>
      <c r="Y256" s="123"/>
      <c r="Z256" s="123"/>
      <c r="AA256" s="123"/>
      <c r="AB256" s="124"/>
      <c r="AC256" s="127"/>
      <c r="AD256" s="201"/>
      <c r="AE256" s="201"/>
      <c r="AF256" s="201"/>
      <c r="AG256" s="201"/>
      <c r="AH256" s="201"/>
      <c r="AI256" s="234"/>
      <c r="AJ256" s="123"/>
      <c r="AK256" s="123"/>
      <c r="AL256" s="123"/>
      <c r="AM256" s="123"/>
      <c r="AN256" s="129"/>
      <c r="AO256" s="124"/>
      <c r="AP256" s="122"/>
      <c r="AQ256" s="127"/>
      <c r="AR256" s="123"/>
      <c r="AS256" s="123"/>
      <c r="AT256" s="123"/>
      <c r="AU256" s="123"/>
      <c r="AV256" s="251"/>
      <c r="AW256" s="123"/>
      <c r="AX256" s="123"/>
      <c r="AY256" s="129"/>
      <c r="AZ256" s="122"/>
      <c r="BA256" s="129"/>
      <c r="BB256" s="130"/>
      <c r="BC256" s="131"/>
      <c r="BD256" s="130"/>
      <c r="BE256" s="132"/>
      <c r="BF256" s="132"/>
      <c r="BG256" s="123"/>
      <c r="BH256" s="124"/>
      <c r="BI256" s="122"/>
      <c r="BJ256" s="123"/>
      <c r="BK256" s="123"/>
      <c r="BL256" s="123"/>
      <c r="BM256" s="129"/>
      <c r="BN256" s="122"/>
      <c r="BO256" s="123"/>
      <c r="BP256" s="129"/>
      <c r="BQ256" s="122"/>
      <c r="BR256" s="123"/>
      <c r="BS256" s="129"/>
      <c r="BT256" s="135"/>
      <c r="BU256" s="280"/>
      <c r="BV256" s="246"/>
      <c r="BW256" s="246"/>
      <c r="BX256" s="133"/>
      <c r="BY256" s="133"/>
      <c r="BZ256" s="122"/>
      <c r="CA256" s="123"/>
      <c r="CB256" s="123"/>
      <c r="CC256" s="124"/>
      <c r="CD256" s="127"/>
      <c r="CE256" s="127"/>
      <c r="CF256" s="123"/>
      <c r="CG256" s="123"/>
      <c r="CH256" s="123"/>
      <c r="CI256" s="123"/>
      <c r="CJ256" s="134"/>
      <c r="CK256" s="122"/>
      <c r="CL256" s="127"/>
      <c r="CM256" s="123"/>
      <c r="CN256" s="129"/>
      <c r="CO256" s="129"/>
      <c r="CP256" s="129"/>
      <c r="CQ256" s="134"/>
      <c r="CR256" s="133"/>
      <c r="CS256" s="133"/>
      <c r="CT256" s="133"/>
      <c r="CU256" s="135"/>
      <c r="CV256" s="280"/>
      <c r="CW256" s="135"/>
      <c r="CX256" s="122"/>
      <c r="CY256" s="129"/>
      <c r="CZ256" s="214"/>
      <c r="DA256" s="129"/>
      <c r="DB256" s="122"/>
      <c r="DC256" s="129"/>
      <c r="DD256" s="122"/>
      <c r="DE256" s="129"/>
      <c r="DF256" s="133"/>
      <c r="DG256" s="122"/>
      <c r="DH256" s="129"/>
      <c r="DI256" s="133"/>
      <c r="DJ256" s="122"/>
      <c r="DK256" s="123"/>
      <c r="DL256" s="214"/>
      <c r="DM256" s="134"/>
      <c r="DN256" s="305"/>
      <c r="DO256" s="134"/>
      <c r="DP256" s="122"/>
      <c r="DQ256" s="129"/>
      <c r="DR256" s="122"/>
      <c r="DS256" s="129"/>
      <c r="DT256" s="122"/>
      <c r="DU256" s="129"/>
      <c r="DV256" s="122"/>
      <c r="DW256" s="124"/>
    </row>
    <row r="257" spans="1:127">
      <c r="A257" s="122"/>
      <c r="B257" s="124"/>
      <c r="C257" s="127"/>
      <c r="D257" s="123"/>
      <c r="E257" s="123"/>
      <c r="F257" s="123"/>
      <c r="G257" s="124"/>
      <c r="H257" s="122"/>
      <c r="I257" s="123"/>
      <c r="J257" s="123"/>
      <c r="K257" s="128"/>
      <c r="L257" s="123"/>
      <c r="M257" s="123"/>
      <c r="N257" s="123"/>
      <c r="O257" s="123"/>
      <c r="P257" s="123"/>
      <c r="Q257" s="123"/>
      <c r="R257" s="129"/>
      <c r="S257" s="125"/>
      <c r="T257" s="122"/>
      <c r="U257" s="123"/>
      <c r="V257" s="126"/>
      <c r="W257" s="123"/>
      <c r="X257" s="128"/>
      <c r="Y257" s="123"/>
      <c r="Z257" s="123"/>
      <c r="AA257" s="123"/>
      <c r="AB257" s="124"/>
      <c r="AC257" s="127"/>
      <c r="AD257" s="201"/>
      <c r="AE257" s="201"/>
      <c r="AF257" s="201"/>
      <c r="AG257" s="201"/>
      <c r="AH257" s="201"/>
      <c r="AI257" s="234"/>
      <c r="AJ257" s="123"/>
      <c r="AK257" s="123"/>
      <c r="AL257" s="123"/>
      <c r="AM257" s="123"/>
      <c r="AN257" s="129"/>
      <c r="AO257" s="124"/>
      <c r="AP257" s="122"/>
      <c r="AQ257" s="127"/>
      <c r="AR257" s="123"/>
      <c r="AS257" s="123"/>
      <c r="AT257" s="123"/>
      <c r="AU257" s="123"/>
      <c r="AV257" s="251"/>
      <c r="AW257" s="123"/>
      <c r="AX257" s="123"/>
      <c r="AY257" s="129"/>
      <c r="AZ257" s="122"/>
      <c r="BA257" s="129"/>
      <c r="BB257" s="130"/>
      <c r="BC257" s="131"/>
      <c r="BD257" s="130"/>
      <c r="BE257" s="132"/>
      <c r="BF257" s="132"/>
      <c r="BG257" s="123"/>
      <c r="BH257" s="124"/>
      <c r="BI257" s="122"/>
      <c r="BJ257" s="123"/>
      <c r="BK257" s="123"/>
      <c r="BL257" s="123"/>
      <c r="BM257" s="129"/>
      <c r="BN257" s="122"/>
      <c r="BO257" s="123"/>
      <c r="BP257" s="129"/>
      <c r="BQ257" s="122"/>
      <c r="BR257" s="123"/>
      <c r="BS257" s="129"/>
      <c r="BT257" s="135"/>
      <c r="BU257" s="280"/>
      <c r="BV257" s="246"/>
      <c r="BW257" s="246"/>
      <c r="BX257" s="133"/>
      <c r="BY257" s="133"/>
      <c r="BZ257" s="122"/>
      <c r="CA257" s="123"/>
      <c r="CB257" s="123"/>
      <c r="CC257" s="124"/>
      <c r="CD257" s="127"/>
      <c r="CE257" s="127"/>
      <c r="CF257" s="123"/>
      <c r="CG257" s="123"/>
      <c r="CH257" s="123"/>
      <c r="CI257" s="123"/>
      <c r="CJ257" s="134"/>
      <c r="CK257" s="122"/>
      <c r="CL257" s="127"/>
      <c r="CM257" s="123"/>
      <c r="CN257" s="129"/>
      <c r="CO257" s="129"/>
      <c r="CP257" s="129"/>
      <c r="CQ257" s="134"/>
      <c r="CR257" s="133"/>
      <c r="CS257" s="133"/>
      <c r="CT257" s="133"/>
      <c r="CU257" s="135"/>
      <c r="CV257" s="280"/>
      <c r="CW257" s="135"/>
      <c r="CX257" s="122"/>
      <c r="CY257" s="129"/>
      <c r="CZ257" s="214"/>
      <c r="DA257" s="129"/>
      <c r="DB257" s="122"/>
      <c r="DC257" s="129"/>
      <c r="DD257" s="122"/>
      <c r="DE257" s="129"/>
      <c r="DF257" s="133"/>
      <c r="DG257" s="122"/>
      <c r="DH257" s="129"/>
      <c r="DI257" s="133"/>
      <c r="DJ257" s="122"/>
      <c r="DK257" s="123"/>
      <c r="DL257" s="214"/>
      <c r="DM257" s="134"/>
      <c r="DN257" s="305"/>
      <c r="DO257" s="134"/>
      <c r="DP257" s="122"/>
      <c r="DQ257" s="129"/>
      <c r="DR257" s="122"/>
      <c r="DS257" s="129"/>
      <c r="DT257" s="122"/>
      <c r="DU257" s="129"/>
      <c r="DV257" s="122"/>
      <c r="DW257" s="124"/>
    </row>
    <row r="258" spans="1:127">
      <c r="A258" s="122"/>
      <c r="B258" s="124"/>
      <c r="C258" s="127"/>
      <c r="D258" s="123"/>
      <c r="E258" s="123"/>
      <c r="F258" s="123"/>
      <c r="G258" s="124"/>
      <c r="H258" s="122"/>
      <c r="I258" s="123"/>
      <c r="J258" s="123"/>
      <c r="K258" s="128"/>
      <c r="L258" s="123"/>
      <c r="M258" s="123"/>
      <c r="N258" s="123"/>
      <c r="O258" s="123"/>
      <c r="P258" s="123"/>
      <c r="Q258" s="123"/>
      <c r="R258" s="129"/>
      <c r="S258" s="125"/>
      <c r="T258" s="122"/>
      <c r="U258" s="123"/>
      <c r="V258" s="126"/>
      <c r="W258" s="123"/>
      <c r="X258" s="128"/>
      <c r="Y258" s="123"/>
      <c r="Z258" s="123"/>
      <c r="AA258" s="123"/>
      <c r="AB258" s="124"/>
      <c r="AC258" s="127"/>
      <c r="AD258" s="201"/>
      <c r="AE258" s="201"/>
      <c r="AF258" s="201"/>
      <c r="AG258" s="201"/>
      <c r="AH258" s="201"/>
      <c r="AI258" s="234"/>
      <c r="AJ258" s="123"/>
      <c r="AK258" s="123"/>
      <c r="AL258" s="123"/>
      <c r="AM258" s="123"/>
      <c r="AN258" s="129"/>
      <c r="AO258" s="124"/>
      <c r="AP258" s="122"/>
      <c r="AQ258" s="127"/>
      <c r="AR258" s="123"/>
      <c r="AS258" s="123"/>
      <c r="AT258" s="123"/>
      <c r="AU258" s="123"/>
      <c r="AV258" s="251"/>
      <c r="AW258" s="123"/>
      <c r="AX258" s="123"/>
      <c r="AY258" s="129"/>
      <c r="AZ258" s="122"/>
      <c r="BA258" s="129"/>
      <c r="BB258" s="130"/>
      <c r="BC258" s="131"/>
      <c r="BD258" s="130"/>
      <c r="BE258" s="132"/>
      <c r="BF258" s="132"/>
      <c r="BG258" s="123"/>
      <c r="BH258" s="124"/>
      <c r="BI258" s="122"/>
      <c r="BJ258" s="123"/>
      <c r="BK258" s="123"/>
      <c r="BL258" s="123"/>
      <c r="BM258" s="129"/>
      <c r="BN258" s="122"/>
      <c r="BO258" s="123"/>
      <c r="BP258" s="129"/>
      <c r="BQ258" s="122"/>
      <c r="BR258" s="123"/>
      <c r="BS258" s="129"/>
      <c r="BT258" s="135"/>
      <c r="BU258" s="280"/>
      <c r="BV258" s="246"/>
      <c r="BW258" s="246"/>
      <c r="BX258" s="133"/>
      <c r="BY258" s="133"/>
      <c r="BZ258" s="122"/>
      <c r="CA258" s="123"/>
      <c r="CB258" s="123"/>
      <c r="CC258" s="124"/>
      <c r="CD258" s="127"/>
      <c r="CE258" s="127"/>
      <c r="CF258" s="123"/>
      <c r="CG258" s="123"/>
      <c r="CH258" s="123"/>
      <c r="CI258" s="123"/>
      <c r="CJ258" s="134"/>
      <c r="CK258" s="122"/>
      <c r="CL258" s="127"/>
      <c r="CM258" s="123"/>
      <c r="CN258" s="129"/>
      <c r="CO258" s="129"/>
      <c r="CP258" s="129"/>
      <c r="CQ258" s="134"/>
      <c r="CR258" s="133"/>
      <c r="CS258" s="133"/>
      <c r="CT258" s="133"/>
      <c r="CU258" s="135"/>
      <c r="CV258" s="280"/>
      <c r="CW258" s="135"/>
      <c r="CX258" s="122"/>
      <c r="CY258" s="129"/>
      <c r="CZ258" s="214"/>
      <c r="DA258" s="129"/>
      <c r="DB258" s="122"/>
      <c r="DC258" s="129"/>
      <c r="DD258" s="122"/>
      <c r="DE258" s="129"/>
      <c r="DF258" s="133"/>
      <c r="DG258" s="122"/>
      <c r="DH258" s="129"/>
      <c r="DI258" s="133"/>
      <c r="DJ258" s="122"/>
      <c r="DK258" s="123"/>
      <c r="DL258" s="214"/>
      <c r="DM258" s="134"/>
      <c r="DN258" s="305"/>
      <c r="DO258" s="134"/>
      <c r="DP258" s="122"/>
      <c r="DQ258" s="129"/>
      <c r="DR258" s="122"/>
      <c r="DS258" s="129"/>
      <c r="DT258" s="122"/>
      <c r="DU258" s="129"/>
      <c r="DV258" s="122"/>
      <c r="DW258" s="124"/>
    </row>
    <row r="259" spans="1:127">
      <c r="A259" s="122"/>
      <c r="B259" s="124"/>
      <c r="C259" s="127"/>
      <c r="D259" s="123"/>
      <c r="E259" s="123"/>
      <c r="F259" s="123"/>
      <c r="G259" s="124"/>
      <c r="H259" s="122"/>
      <c r="I259" s="123"/>
      <c r="J259" s="123"/>
      <c r="K259" s="128"/>
      <c r="L259" s="123"/>
      <c r="M259" s="123"/>
      <c r="N259" s="123"/>
      <c r="O259" s="123"/>
      <c r="P259" s="123"/>
      <c r="Q259" s="123"/>
      <c r="R259" s="129"/>
      <c r="S259" s="125"/>
      <c r="T259" s="122"/>
      <c r="U259" s="123"/>
      <c r="V259" s="126"/>
      <c r="W259" s="123"/>
      <c r="X259" s="128"/>
      <c r="Y259" s="123"/>
      <c r="Z259" s="123"/>
      <c r="AA259" s="123"/>
      <c r="AB259" s="124"/>
      <c r="AC259" s="127"/>
      <c r="AD259" s="201"/>
      <c r="AE259" s="201"/>
      <c r="AF259" s="201"/>
      <c r="AG259" s="201"/>
      <c r="AH259" s="201"/>
      <c r="AI259" s="234"/>
      <c r="AJ259" s="123"/>
      <c r="AK259" s="123"/>
      <c r="AL259" s="123"/>
      <c r="AM259" s="123"/>
      <c r="AN259" s="129"/>
      <c r="AO259" s="124"/>
      <c r="AP259" s="122"/>
      <c r="AQ259" s="127"/>
      <c r="AR259" s="123"/>
      <c r="AS259" s="123"/>
      <c r="AT259" s="123"/>
      <c r="AU259" s="123"/>
      <c r="AV259" s="251"/>
      <c r="AW259" s="123"/>
      <c r="AX259" s="123"/>
      <c r="AY259" s="129"/>
      <c r="AZ259" s="122"/>
      <c r="BA259" s="129"/>
      <c r="BB259" s="130"/>
      <c r="BC259" s="131"/>
      <c r="BD259" s="130"/>
      <c r="BE259" s="132"/>
      <c r="BF259" s="132"/>
      <c r="BG259" s="123"/>
      <c r="BH259" s="124"/>
      <c r="BI259" s="122"/>
      <c r="BJ259" s="123"/>
      <c r="BK259" s="123"/>
      <c r="BL259" s="123"/>
      <c r="BM259" s="129"/>
      <c r="BN259" s="122"/>
      <c r="BO259" s="123"/>
      <c r="BP259" s="129"/>
      <c r="BQ259" s="122"/>
      <c r="BR259" s="123"/>
      <c r="BS259" s="129"/>
      <c r="BT259" s="135"/>
      <c r="BU259" s="280"/>
      <c r="BV259" s="246"/>
      <c r="BW259" s="246"/>
      <c r="BX259" s="133"/>
      <c r="BY259" s="133"/>
      <c r="BZ259" s="122"/>
      <c r="CA259" s="123"/>
      <c r="CB259" s="123"/>
      <c r="CC259" s="124"/>
      <c r="CD259" s="127"/>
      <c r="CE259" s="127"/>
      <c r="CF259" s="123"/>
      <c r="CG259" s="123"/>
      <c r="CH259" s="123"/>
      <c r="CI259" s="123"/>
      <c r="CJ259" s="134"/>
      <c r="CK259" s="122"/>
      <c r="CL259" s="127"/>
      <c r="CM259" s="123"/>
      <c r="CN259" s="129"/>
      <c r="CO259" s="129"/>
      <c r="CP259" s="129"/>
      <c r="CQ259" s="134"/>
      <c r="CR259" s="133"/>
      <c r="CS259" s="133"/>
      <c r="CT259" s="133"/>
      <c r="CU259" s="135"/>
      <c r="CV259" s="280"/>
      <c r="CW259" s="135"/>
      <c r="CX259" s="122"/>
      <c r="CY259" s="129"/>
      <c r="CZ259" s="214"/>
      <c r="DA259" s="129"/>
      <c r="DB259" s="122"/>
      <c r="DC259" s="129"/>
      <c r="DD259" s="122"/>
      <c r="DE259" s="129"/>
      <c r="DF259" s="133"/>
      <c r="DG259" s="122"/>
      <c r="DH259" s="129"/>
      <c r="DI259" s="133"/>
      <c r="DJ259" s="122"/>
      <c r="DK259" s="123"/>
      <c r="DL259" s="214"/>
      <c r="DM259" s="134"/>
      <c r="DN259" s="305"/>
      <c r="DO259" s="134"/>
      <c r="DP259" s="122"/>
      <c r="DQ259" s="129"/>
      <c r="DR259" s="122"/>
      <c r="DS259" s="129"/>
      <c r="DT259" s="122"/>
      <c r="DU259" s="129"/>
      <c r="DV259" s="122"/>
      <c r="DW259" s="124"/>
    </row>
    <row r="260" spans="1:127">
      <c r="A260" s="122"/>
      <c r="B260" s="124"/>
      <c r="C260" s="127"/>
      <c r="D260" s="123"/>
      <c r="E260" s="123"/>
      <c r="F260" s="123"/>
      <c r="G260" s="124"/>
      <c r="H260" s="122"/>
      <c r="I260" s="123"/>
      <c r="J260" s="123"/>
      <c r="K260" s="128"/>
      <c r="L260" s="123"/>
      <c r="M260" s="123"/>
      <c r="N260" s="123"/>
      <c r="O260" s="123"/>
      <c r="P260" s="123"/>
      <c r="Q260" s="123"/>
      <c r="R260" s="129"/>
      <c r="S260" s="125"/>
      <c r="T260" s="122"/>
      <c r="U260" s="123"/>
      <c r="V260" s="126"/>
      <c r="W260" s="123"/>
      <c r="X260" s="128"/>
      <c r="Y260" s="123"/>
      <c r="Z260" s="123"/>
      <c r="AA260" s="123"/>
      <c r="AB260" s="124"/>
      <c r="AC260" s="127"/>
      <c r="AD260" s="201"/>
      <c r="AE260" s="201"/>
      <c r="AF260" s="201"/>
      <c r="AG260" s="201"/>
      <c r="AH260" s="201"/>
      <c r="AI260" s="234"/>
      <c r="AJ260" s="123"/>
      <c r="AK260" s="123"/>
      <c r="AL260" s="123"/>
      <c r="AM260" s="123"/>
      <c r="AN260" s="129"/>
      <c r="AO260" s="124"/>
      <c r="AP260" s="122"/>
      <c r="AQ260" s="127"/>
      <c r="AR260" s="123"/>
      <c r="AS260" s="123"/>
      <c r="AT260" s="123"/>
      <c r="AU260" s="123"/>
      <c r="AV260" s="251"/>
      <c r="AW260" s="123"/>
      <c r="AX260" s="123"/>
      <c r="AY260" s="129"/>
      <c r="AZ260" s="122"/>
      <c r="BA260" s="129"/>
      <c r="BB260" s="130"/>
      <c r="BC260" s="131"/>
      <c r="BD260" s="130"/>
      <c r="BE260" s="132"/>
      <c r="BF260" s="132"/>
      <c r="BG260" s="123"/>
      <c r="BH260" s="124"/>
      <c r="BI260" s="122"/>
      <c r="BJ260" s="123"/>
      <c r="BK260" s="123"/>
      <c r="BL260" s="123"/>
      <c r="BM260" s="129"/>
      <c r="BN260" s="122"/>
      <c r="BO260" s="123"/>
      <c r="BP260" s="129"/>
      <c r="BQ260" s="122"/>
      <c r="BR260" s="123"/>
      <c r="BS260" s="129"/>
      <c r="BT260" s="135"/>
      <c r="BU260" s="280"/>
      <c r="BV260" s="246"/>
      <c r="BW260" s="246"/>
      <c r="BX260" s="133"/>
      <c r="BY260" s="133"/>
      <c r="BZ260" s="122"/>
      <c r="CA260" s="123"/>
      <c r="CB260" s="123"/>
      <c r="CC260" s="124"/>
      <c r="CD260" s="127"/>
      <c r="CE260" s="127"/>
      <c r="CF260" s="123"/>
      <c r="CG260" s="123"/>
      <c r="CH260" s="123"/>
      <c r="CI260" s="123"/>
      <c r="CJ260" s="134"/>
      <c r="CK260" s="122"/>
      <c r="CL260" s="127"/>
      <c r="CM260" s="123"/>
      <c r="CN260" s="129"/>
      <c r="CO260" s="129"/>
      <c r="CP260" s="129"/>
      <c r="CQ260" s="134"/>
      <c r="CR260" s="133"/>
      <c r="CS260" s="133"/>
      <c r="CT260" s="133"/>
      <c r="CU260" s="135"/>
      <c r="CV260" s="280"/>
      <c r="CW260" s="135"/>
      <c r="CX260" s="122"/>
      <c r="CY260" s="129"/>
      <c r="CZ260" s="214"/>
      <c r="DA260" s="129"/>
      <c r="DB260" s="122"/>
      <c r="DC260" s="129"/>
      <c r="DD260" s="122"/>
      <c r="DE260" s="129"/>
      <c r="DF260" s="133"/>
      <c r="DG260" s="122"/>
      <c r="DH260" s="129"/>
      <c r="DI260" s="133"/>
      <c r="DJ260" s="122"/>
      <c r="DK260" s="123"/>
      <c r="DL260" s="214"/>
      <c r="DM260" s="134"/>
      <c r="DN260" s="305"/>
      <c r="DO260" s="134"/>
      <c r="DP260" s="122"/>
      <c r="DQ260" s="129"/>
      <c r="DR260" s="122"/>
      <c r="DS260" s="129"/>
      <c r="DT260" s="122"/>
      <c r="DU260" s="129"/>
      <c r="DV260" s="122"/>
      <c r="DW260" s="124"/>
    </row>
    <row r="261" spans="1:127">
      <c r="A261" s="122"/>
      <c r="B261" s="124"/>
      <c r="C261" s="127"/>
      <c r="D261" s="123"/>
      <c r="E261" s="123"/>
      <c r="F261" s="123"/>
      <c r="G261" s="124"/>
      <c r="H261" s="122"/>
      <c r="I261" s="123"/>
      <c r="J261" s="123"/>
      <c r="K261" s="128"/>
      <c r="L261" s="123"/>
      <c r="M261" s="123"/>
      <c r="N261" s="123"/>
      <c r="O261" s="123"/>
      <c r="P261" s="123"/>
      <c r="Q261" s="123"/>
      <c r="R261" s="129"/>
      <c r="S261" s="125"/>
      <c r="T261" s="122"/>
      <c r="U261" s="123"/>
      <c r="V261" s="126"/>
      <c r="W261" s="123"/>
      <c r="X261" s="128"/>
      <c r="Y261" s="123"/>
      <c r="Z261" s="123"/>
      <c r="AA261" s="123"/>
      <c r="AB261" s="124"/>
      <c r="AC261" s="127"/>
      <c r="AD261" s="201"/>
      <c r="AE261" s="201"/>
      <c r="AF261" s="201"/>
      <c r="AG261" s="201"/>
      <c r="AH261" s="201"/>
      <c r="AI261" s="234"/>
      <c r="AJ261" s="123"/>
      <c r="AK261" s="123"/>
      <c r="AL261" s="123"/>
      <c r="AM261" s="123"/>
      <c r="AN261" s="129"/>
      <c r="AO261" s="124"/>
      <c r="AP261" s="122"/>
      <c r="AQ261" s="127"/>
      <c r="AR261" s="123"/>
      <c r="AS261" s="123"/>
      <c r="AT261" s="123"/>
      <c r="AU261" s="123"/>
      <c r="AV261" s="251"/>
      <c r="AW261" s="123"/>
      <c r="AX261" s="123"/>
      <c r="AY261" s="129"/>
      <c r="AZ261" s="122"/>
      <c r="BA261" s="129"/>
      <c r="BB261" s="130"/>
      <c r="BC261" s="131"/>
      <c r="BD261" s="130"/>
      <c r="BE261" s="132"/>
      <c r="BF261" s="132"/>
      <c r="BG261" s="123"/>
      <c r="BH261" s="124"/>
      <c r="BI261" s="122"/>
      <c r="BJ261" s="123"/>
      <c r="BK261" s="123"/>
      <c r="BL261" s="123"/>
      <c r="BM261" s="129"/>
      <c r="BN261" s="122"/>
      <c r="BO261" s="123"/>
      <c r="BP261" s="129"/>
      <c r="BQ261" s="122"/>
      <c r="BR261" s="123"/>
      <c r="BS261" s="129"/>
      <c r="BT261" s="135"/>
      <c r="BU261" s="280"/>
      <c r="BV261" s="246"/>
      <c r="BW261" s="246"/>
      <c r="BX261" s="133"/>
      <c r="BY261" s="133"/>
      <c r="BZ261" s="122"/>
      <c r="CA261" s="123"/>
      <c r="CB261" s="123"/>
      <c r="CC261" s="124"/>
      <c r="CD261" s="127"/>
      <c r="CE261" s="127"/>
      <c r="CF261" s="123"/>
      <c r="CG261" s="123"/>
      <c r="CH261" s="123"/>
      <c r="CI261" s="123"/>
      <c r="CJ261" s="134"/>
      <c r="CK261" s="122"/>
      <c r="CL261" s="127"/>
      <c r="CM261" s="123"/>
      <c r="CN261" s="129"/>
      <c r="CO261" s="129"/>
      <c r="CP261" s="129"/>
      <c r="CQ261" s="134"/>
      <c r="CR261" s="133"/>
      <c r="CS261" s="133"/>
      <c r="CT261" s="133"/>
      <c r="CU261" s="135"/>
      <c r="CV261" s="280"/>
      <c r="CW261" s="135"/>
      <c r="CX261" s="122"/>
      <c r="CY261" s="129"/>
      <c r="CZ261" s="214"/>
      <c r="DA261" s="129"/>
      <c r="DB261" s="122"/>
      <c r="DC261" s="129"/>
      <c r="DD261" s="122"/>
      <c r="DE261" s="129"/>
      <c r="DF261" s="133"/>
      <c r="DG261" s="122"/>
      <c r="DH261" s="129"/>
      <c r="DI261" s="133"/>
      <c r="DJ261" s="122"/>
      <c r="DK261" s="123"/>
      <c r="DL261" s="214"/>
      <c r="DM261" s="134"/>
      <c r="DN261" s="305"/>
      <c r="DO261" s="134"/>
      <c r="DP261" s="122"/>
      <c r="DQ261" s="129"/>
      <c r="DR261" s="122"/>
      <c r="DS261" s="129"/>
      <c r="DT261" s="122"/>
      <c r="DU261" s="129"/>
      <c r="DV261" s="122"/>
      <c r="DW261" s="124"/>
    </row>
    <row r="262" spans="1:127">
      <c r="A262" s="122"/>
      <c r="B262" s="124"/>
      <c r="C262" s="127"/>
      <c r="D262" s="123"/>
      <c r="E262" s="123"/>
      <c r="F262" s="123"/>
      <c r="G262" s="124"/>
      <c r="H262" s="122"/>
      <c r="I262" s="123"/>
      <c r="J262" s="123"/>
      <c r="K262" s="128"/>
      <c r="L262" s="123"/>
      <c r="M262" s="123"/>
      <c r="N262" s="123"/>
      <c r="O262" s="123"/>
      <c r="P262" s="123"/>
      <c r="Q262" s="123"/>
      <c r="R262" s="129"/>
      <c r="S262" s="125"/>
      <c r="T262" s="122"/>
      <c r="U262" s="123"/>
      <c r="V262" s="126"/>
      <c r="W262" s="123"/>
      <c r="X262" s="128"/>
      <c r="Y262" s="123"/>
      <c r="Z262" s="123"/>
      <c r="AA262" s="123"/>
      <c r="AB262" s="124"/>
      <c r="AC262" s="127"/>
      <c r="AD262" s="201"/>
      <c r="AE262" s="201"/>
      <c r="AF262" s="201"/>
      <c r="AG262" s="201"/>
      <c r="AH262" s="201"/>
      <c r="AI262" s="234"/>
      <c r="AJ262" s="123"/>
      <c r="AK262" s="123"/>
      <c r="AL262" s="123"/>
      <c r="AM262" s="123"/>
      <c r="AN262" s="129"/>
      <c r="AO262" s="124"/>
      <c r="AP262" s="122"/>
      <c r="AQ262" s="127"/>
      <c r="AR262" s="123"/>
      <c r="AS262" s="123"/>
      <c r="AT262" s="123"/>
      <c r="AU262" s="123"/>
      <c r="AV262" s="251"/>
      <c r="AW262" s="123"/>
      <c r="AX262" s="123"/>
      <c r="AY262" s="129"/>
      <c r="AZ262" s="122"/>
      <c r="BA262" s="129"/>
      <c r="BB262" s="130"/>
      <c r="BC262" s="131"/>
      <c r="BD262" s="130"/>
      <c r="BE262" s="132"/>
      <c r="BF262" s="132"/>
      <c r="BG262" s="123"/>
      <c r="BH262" s="124"/>
      <c r="BI262" s="122"/>
      <c r="BJ262" s="123"/>
      <c r="BK262" s="123"/>
      <c r="BL262" s="123"/>
      <c r="BM262" s="129"/>
      <c r="BN262" s="122"/>
      <c r="BO262" s="123"/>
      <c r="BP262" s="129"/>
      <c r="BQ262" s="122"/>
      <c r="BR262" s="123"/>
      <c r="BS262" s="129"/>
      <c r="BT262" s="135"/>
      <c r="BU262" s="280"/>
      <c r="BV262" s="246"/>
      <c r="BW262" s="246"/>
      <c r="BX262" s="133"/>
      <c r="BY262" s="133"/>
      <c r="BZ262" s="122"/>
      <c r="CA262" s="123"/>
      <c r="CB262" s="123"/>
      <c r="CC262" s="124"/>
      <c r="CD262" s="127"/>
      <c r="CE262" s="127"/>
      <c r="CF262" s="123"/>
      <c r="CG262" s="123"/>
      <c r="CH262" s="123"/>
      <c r="CI262" s="123"/>
      <c r="CJ262" s="134"/>
      <c r="CK262" s="122"/>
      <c r="CL262" s="127"/>
      <c r="CM262" s="123"/>
      <c r="CN262" s="129"/>
      <c r="CO262" s="129"/>
      <c r="CP262" s="129"/>
      <c r="CQ262" s="134"/>
      <c r="CR262" s="133"/>
      <c r="CS262" s="133"/>
      <c r="CT262" s="133"/>
      <c r="CU262" s="135"/>
      <c r="CV262" s="280"/>
      <c r="CW262" s="135"/>
      <c r="CX262" s="122"/>
      <c r="CY262" s="129"/>
      <c r="CZ262" s="214"/>
      <c r="DA262" s="129"/>
      <c r="DB262" s="122"/>
      <c r="DC262" s="129"/>
      <c r="DD262" s="122"/>
      <c r="DE262" s="129"/>
      <c r="DF262" s="133"/>
      <c r="DG262" s="122"/>
      <c r="DH262" s="129"/>
      <c r="DI262" s="133"/>
      <c r="DJ262" s="122"/>
      <c r="DK262" s="123"/>
      <c r="DL262" s="214"/>
      <c r="DM262" s="134"/>
      <c r="DN262" s="305"/>
      <c r="DO262" s="134"/>
      <c r="DP262" s="122"/>
      <c r="DQ262" s="129"/>
      <c r="DR262" s="122"/>
      <c r="DS262" s="129"/>
      <c r="DT262" s="122"/>
      <c r="DU262" s="129"/>
      <c r="DV262" s="122"/>
      <c r="DW262" s="124"/>
    </row>
    <row r="263" spans="1:127">
      <c r="A263" s="122"/>
      <c r="B263" s="124"/>
      <c r="C263" s="127"/>
      <c r="D263" s="123"/>
      <c r="E263" s="123"/>
      <c r="F263" s="123"/>
      <c r="G263" s="124"/>
      <c r="H263" s="122"/>
      <c r="I263" s="123"/>
      <c r="J263" s="123"/>
      <c r="K263" s="128"/>
      <c r="L263" s="123"/>
      <c r="M263" s="123"/>
      <c r="N263" s="123"/>
      <c r="O263" s="123"/>
      <c r="P263" s="123"/>
      <c r="Q263" s="123"/>
      <c r="R263" s="129"/>
      <c r="S263" s="125"/>
      <c r="T263" s="122"/>
      <c r="U263" s="123"/>
      <c r="V263" s="126"/>
      <c r="W263" s="123"/>
      <c r="X263" s="128"/>
      <c r="Y263" s="123"/>
      <c r="Z263" s="123"/>
      <c r="AA263" s="123"/>
      <c r="AB263" s="124"/>
      <c r="AC263" s="127"/>
      <c r="AD263" s="201"/>
      <c r="AE263" s="201"/>
      <c r="AF263" s="201"/>
      <c r="AG263" s="201"/>
      <c r="AH263" s="201"/>
      <c r="AI263" s="234"/>
      <c r="AJ263" s="123"/>
      <c r="AK263" s="123"/>
      <c r="AL263" s="123"/>
      <c r="AM263" s="123"/>
      <c r="AN263" s="129"/>
      <c r="AO263" s="124"/>
      <c r="AP263" s="122"/>
      <c r="AQ263" s="127"/>
      <c r="AR263" s="123"/>
      <c r="AS263" s="123"/>
      <c r="AT263" s="123"/>
      <c r="AU263" s="123"/>
      <c r="AV263" s="251"/>
      <c r="AW263" s="123"/>
      <c r="AX263" s="123"/>
      <c r="AY263" s="129"/>
      <c r="AZ263" s="122"/>
      <c r="BA263" s="129"/>
      <c r="BB263" s="130"/>
      <c r="BC263" s="131"/>
      <c r="BD263" s="130"/>
      <c r="BE263" s="132"/>
      <c r="BF263" s="132"/>
      <c r="BG263" s="123"/>
      <c r="BH263" s="124"/>
      <c r="BI263" s="122"/>
      <c r="BJ263" s="123"/>
      <c r="BK263" s="123"/>
      <c r="BL263" s="123"/>
      <c r="BM263" s="129"/>
      <c r="BN263" s="122"/>
      <c r="BO263" s="123"/>
      <c r="BP263" s="129"/>
      <c r="BQ263" s="122"/>
      <c r="BR263" s="123"/>
      <c r="BS263" s="129"/>
      <c r="BT263" s="135"/>
      <c r="BU263" s="280"/>
      <c r="BV263" s="246"/>
      <c r="BW263" s="246"/>
      <c r="BX263" s="133"/>
      <c r="BY263" s="133"/>
      <c r="BZ263" s="122"/>
      <c r="CA263" s="123"/>
      <c r="CB263" s="123"/>
      <c r="CC263" s="124"/>
      <c r="CD263" s="127"/>
      <c r="CE263" s="127"/>
      <c r="CF263" s="123"/>
      <c r="CG263" s="123"/>
      <c r="CH263" s="123"/>
      <c r="CI263" s="123"/>
      <c r="CJ263" s="134"/>
      <c r="CK263" s="122"/>
      <c r="CL263" s="127"/>
      <c r="CM263" s="123"/>
      <c r="CN263" s="129"/>
      <c r="CO263" s="129"/>
      <c r="CP263" s="129"/>
      <c r="CQ263" s="134"/>
      <c r="CR263" s="133"/>
      <c r="CS263" s="133"/>
      <c r="CT263" s="133"/>
      <c r="CU263" s="135"/>
      <c r="CV263" s="280"/>
      <c r="CW263" s="135"/>
      <c r="CX263" s="122"/>
      <c r="CY263" s="129"/>
      <c r="CZ263" s="214"/>
      <c r="DA263" s="129"/>
      <c r="DB263" s="122"/>
      <c r="DC263" s="129"/>
      <c r="DD263" s="122"/>
      <c r="DE263" s="129"/>
      <c r="DF263" s="133"/>
      <c r="DG263" s="122"/>
      <c r="DH263" s="129"/>
      <c r="DI263" s="133"/>
      <c r="DJ263" s="122"/>
      <c r="DK263" s="123"/>
      <c r="DL263" s="214"/>
      <c r="DM263" s="134"/>
      <c r="DN263" s="305"/>
      <c r="DO263" s="134"/>
      <c r="DP263" s="122"/>
      <c r="DQ263" s="129"/>
      <c r="DR263" s="122"/>
      <c r="DS263" s="129"/>
      <c r="DT263" s="122"/>
      <c r="DU263" s="129"/>
      <c r="DV263" s="122"/>
      <c r="DW263" s="124"/>
    </row>
    <row r="264" spans="1:127">
      <c r="A264" s="122"/>
      <c r="B264" s="124"/>
      <c r="C264" s="127"/>
      <c r="D264" s="123"/>
      <c r="E264" s="123"/>
      <c r="F264" s="123"/>
      <c r="G264" s="124"/>
      <c r="H264" s="122"/>
      <c r="I264" s="123"/>
      <c r="J264" s="123"/>
      <c r="K264" s="128"/>
      <c r="L264" s="123"/>
      <c r="M264" s="123"/>
      <c r="N264" s="123"/>
      <c r="O264" s="123"/>
      <c r="P264" s="123"/>
      <c r="Q264" s="123"/>
      <c r="R264" s="129"/>
      <c r="S264" s="125"/>
      <c r="T264" s="122"/>
      <c r="U264" s="123"/>
      <c r="V264" s="126"/>
      <c r="W264" s="123"/>
      <c r="X264" s="128"/>
      <c r="Y264" s="123"/>
      <c r="Z264" s="123"/>
      <c r="AA264" s="123"/>
      <c r="AB264" s="124"/>
      <c r="AC264" s="127"/>
      <c r="AD264" s="201"/>
      <c r="AE264" s="201"/>
      <c r="AF264" s="201"/>
      <c r="AG264" s="201"/>
      <c r="AH264" s="201"/>
      <c r="AI264" s="234"/>
      <c r="AJ264" s="123"/>
      <c r="AK264" s="123"/>
      <c r="AL264" s="123"/>
      <c r="AM264" s="123"/>
      <c r="AN264" s="129"/>
      <c r="AO264" s="124"/>
      <c r="AP264" s="122"/>
      <c r="AQ264" s="127"/>
      <c r="AR264" s="123"/>
      <c r="AS264" s="123"/>
      <c r="AT264" s="123"/>
      <c r="AU264" s="123"/>
      <c r="AV264" s="251"/>
      <c r="AW264" s="123"/>
      <c r="AX264" s="123"/>
      <c r="AY264" s="129"/>
      <c r="AZ264" s="122"/>
      <c r="BA264" s="129"/>
      <c r="BB264" s="130"/>
      <c r="BC264" s="131"/>
      <c r="BD264" s="130"/>
      <c r="BE264" s="132"/>
      <c r="BF264" s="132"/>
      <c r="BG264" s="123"/>
      <c r="BH264" s="124"/>
      <c r="BI264" s="122"/>
      <c r="BJ264" s="123"/>
      <c r="BK264" s="123"/>
      <c r="BL264" s="123"/>
      <c r="BM264" s="129"/>
      <c r="BN264" s="122"/>
      <c r="BO264" s="123"/>
      <c r="BP264" s="129"/>
      <c r="BQ264" s="122"/>
      <c r="BR264" s="123"/>
      <c r="BS264" s="129"/>
      <c r="BT264" s="135"/>
      <c r="BU264" s="280"/>
      <c r="BV264" s="246"/>
      <c r="BW264" s="246"/>
      <c r="BX264" s="133"/>
      <c r="BY264" s="133"/>
      <c r="BZ264" s="122"/>
      <c r="CA264" s="123"/>
      <c r="CB264" s="123"/>
      <c r="CC264" s="124"/>
      <c r="CD264" s="127"/>
      <c r="CE264" s="127"/>
      <c r="CF264" s="123"/>
      <c r="CG264" s="123"/>
      <c r="CH264" s="123"/>
      <c r="CI264" s="123"/>
      <c r="CJ264" s="134"/>
      <c r="CK264" s="122"/>
      <c r="CL264" s="127"/>
      <c r="CM264" s="123"/>
      <c r="CN264" s="129"/>
      <c r="CO264" s="129"/>
      <c r="CP264" s="129"/>
      <c r="CQ264" s="134"/>
      <c r="CR264" s="133"/>
      <c r="CS264" s="133"/>
      <c r="CT264" s="133"/>
      <c r="CU264" s="135"/>
      <c r="CV264" s="280"/>
      <c r="CW264" s="135"/>
      <c r="CX264" s="122"/>
      <c r="CY264" s="129"/>
      <c r="CZ264" s="214"/>
      <c r="DA264" s="129"/>
      <c r="DB264" s="122"/>
      <c r="DC264" s="129"/>
      <c r="DD264" s="122"/>
      <c r="DE264" s="129"/>
      <c r="DF264" s="133"/>
      <c r="DG264" s="122"/>
      <c r="DH264" s="129"/>
      <c r="DI264" s="133"/>
      <c r="DJ264" s="122"/>
      <c r="DK264" s="123"/>
      <c r="DL264" s="214"/>
      <c r="DM264" s="134"/>
      <c r="DN264" s="305"/>
      <c r="DO264" s="134"/>
      <c r="DP264" s="122"/>
      <c r="DQ264" s="129"/>
      <c r="DR264" s="122"/>
      <c r="DS264" s="129"/>
      <c r="DT264" s="122"/>
      <c r="DU264" s="129"/>
      <c r="DV264" s="122"/>
      <c r="DW264" s="124"/>
    </row>
    <row r="265" spans="1:127">
      <c r="A265" s="122"/>
      <c r="B265" s="124"/>
      <c r="C265" s="127"/>
      <c r="D265" s="123"/>
      <c r="E265" s="123"/>
      <c r="F265" s="123"/>
      <c r="G265" s="124"/>
      <c r="H265" s="122"/>
      <c r="I265" s="123"/>
      <c r="J265" s="123"/>
      <c r="K265" s="128"/>
      <c r="L265" s="123"/>
      <c r="M265" s="123"/>
      <c r="N265" s="123"/>
      <c r="O265" s="123"/>
      <c r="P265" s="123"/>
      <c r="Q265" s="123"/>
      <c r="R265" s="129"/>
      <c r="S265" s="125"/>
      <c r="T265" s="122"/>
      <c r="U265" s="123"/>
      <c r="V265" s="126"/>
      <c r="W265" s="123"/>
      <c r="X265" s="128"/>
      <c r="Y265" s="123"/>
      <c r="Z265" s="123"/>
      <c r="AA265" s="123"/>
      <c r="AB265" s="124"/>
      <c r="AC265" s="127"/>
      <c r="AD265" s="201"/>
      <c r="AE265" s="201"/>
      <c r="AF265" s="201"/>
      <c r="AG265" s="201"/>
      <c r="AH265" s="201"/>
      <c r="AI265" s="234"/>
      <c r="AJ265" s="123"/>
      <c r="AK265" s="123"/>
      <c r="AL265" s="123"/>
      <c r="AM265" s="123"/>
      <c r="AN265" s="129"/>
      <c r="AO265" s="124"/>
      <c r="AP265" s="122"/>
      <c r="AQ265" s="127"/>
      <c r="AR265" s="123"/>
      <c r="AS265" s="123"/>
      <c r="AT265" s="123"/>
      <c r="AU265" s="123"/>
      <c r="AV265" s="251"/>
      <c r="AW265" s="123"/>
      <c r="AX265" s="123"/>
      <c r="AY265" s="129"/>
      <c r="AZ265" s="122"/>
      <c r="BA265" s="129"/>
      <c r="BB265" s="130"/>
      <c r="BC265" s="131"/>
      <c r="BD265" s="130"/>
      <c r="BE265" s="132"/>
      <c r="BF265" s="132"/>
      <c r="BG265" s="123"/>
      <c r="BH265" s="124"/>
      <c r="BI265" s="122"/>
      <c r="BJ265" s="123"/>
      <c r="BK265" s="123"/>
      <c r="BL265" s="123"/>
      <c r="BM265" s="129"/>
      <c r="BN265" s="122"/>
      <c r="BO265" s="123"/>
      <c r="BP265" s="129"/>
      <c r="BQ265" s="122"/>
      <c r="BR265" s="123"/>
      <c r="BS265" s="129"/>
      <c r="BT265" s="135"/>
      <c r="BU265" s="280"/>
      <c r="BV265" s="246"/>
      <c r="BW265" s="246"/>
      <c r="BX265" s="133"/>
      <c r="BY265" s="133"/>
      <c r="BZ265" s="122"/>
      <c r="CA265" s="123"/>
      <c r="CB265" s="123"/>
      <c r="CC265" s="124"/>
      <c r="CD265" s="127"/>
      <c r="CE265" s="127"/>
      <c r="CF265" s="123"/>
      <c r="CG265" s="123"/>
      <c r="CH265" s="123"/>
      <c r="CI265" s="123"/>
      <c r="CJ265" s="134"/>
      <c r="CK265" s="122"/>
      <c r="CL265" s="127"/>
      <c r="CM265" s="123"/>
      <c r="CN265" s="129"/>
      <c r="CO265" s="129"/>
      <c r="CP265" s="129"/>
      <c r="CQ265" s="134"/>
      <c r="CR265" s="133"/>
      <c r="CS265" s="133"/>
      <c r="CT265" s="133"/>
      <c r="CU265" s="135"/>
      <c r="CV265" s="280"/>
      <c r="CW265" s="135"/>
      <c r="CX265" s="122"/>
      <c r="CY265" s="129"/>
      <c r="CZ265" s="214"/>
      <c r="DA265" s="129"/>
      <c r="DB265" s="122"/>
      <c r="DC265" s="129"/>
      <c r="DD265" s="122"/>
      <c r="DE265" s="129"/>
      <c r="DF265" s="133"/>
      <c r="DG265" s="122"/>
      <c r="DH265" s="129"/>
      <c r="DI265" s="133"/>
      <c r="DJ265" s="122"/>
      <c r="DK265" s="123"/>
      <c r="DL265" s="214"/>
      <c r="DM265" s="134"/>
      <c r="DN265" s="305"/>
      <c r="DO265" s="134"/>
      <c r="DP265" s="122"/>
      <c r="DQ265" s="129"/>
      <c r="DR265" s="122"/>
      <c r="DS265" s="129"/>
      <c r="DT265" s="122"/>
      <c r="DU265" s="129"/>
      <c r="DV265" s="122"/>
      <c r="DW265" s="124"/>
    </row>
    <row r="266" spans="1:127">
      <c r="A266" s="122"/>
      <c r="B266" s="124"/>
      <c r="C266" s="127"/>
      <c r="D266" s="123"/>
      <c r="E266" s="123"/>
      <c r="F266" s="123"/>
      <c r="G266" s="124"/>
      <c r="H266" s="122"/>
      <c r="I266" s="123"/>
      <c r="J266" s="123"/>
      <c r="K266" s="128"/>
      <c r="L266" s="123"/>
      <c r="M266" s="123"/>
      <c r="N266" s="123"/>
      <c r="O266" s="123"/>
      <c r="P266" s="123"/>
      <c r="Q266" s="123"/>
      <c r="R266" s="129"/>
      <c r="S266" s="125"/>
      <c r="T266" s="122"/>
      <c r="U266" s="123"/>
      <c r="V266" s="126"/>
      <c r="W266" s="123"/>
      <c r="X266" s="128"/>
      <c r="Y266" s="123"/>
      <c r="Z266" s="123"/>
      <c r="AA266" s="123"/>
      <c r="AB266" s="124"/>
      <c r="AC266" s="127"/>
      <c r="AD266" s="201"/>
      <c r="AE266" s="201"/>
      <c r="AF266" s="201"/>
      <c r="AG266" s="201"/>
      <c r="AH266" s="201"/>
      <c r="AI266" s="234"/>
      <c r="AJ266" s="123"/>
      <c r="AK266" s="123"/>
      <c r="AL266" s="123"/>
      <c r="AM266" s="123"/>
      <c r="AN266" s="129"/>
      <c r="AO266" s="124"/>
      <c r="AP266" s="122"/>
      <c r="AQ266" s="127"/>
      <c r="AR266" s="123"/>
      <c r="AS266" s="123"/>
      <c r="AT266" s="123"/>
      <c r="AU266" s="123"/>
      <c r="AV266" s="251"/>
      <c r="AW266" s="123"/>
      <c r="AX266" s="123"/>
      <c r="AY266" s="129"/>
      <c r="AZ266" s="122"/>
      <c r="BA266" s="129"/>
      <c r="BB266" s="130"/>
      <c r="BC266" s="131"/>
      <c r="BD266" s="130"/>
      <c r="BE266" s="132"/>
      <c r="BF266" s="132"/>
      <c r="BG266" s="123"/>
      <c r="BH266" s="124"/>
      <c r="BI266" s="122"/>
      <c r="BJ266" s="123"/>
      <c r="BK266" s="123"/>
      <c r="BL266" s="123"/>
      <c r="BM266" s="129"/>
      <c r="BN266" s="122"/>
      <c r="BO266" s="123"/>
      <c r="BP266" s="129"/>
      <c r="BQ266" s="122"/>
      <c r="BR266" s="123"/>
      <c r="BS266" s="129"/>
      <c r="BT266" s="135"/>
      <c r="BU266" s="280"/>
      <c r="BV266" s="246"/>
      <c r="BW266" s="246"/>
      <c r="BX266" s="133"/>
      <c r="BY266" s="133"/>
      <c r="BZ266" s="122"/>
      <c r="CA266" s="123"/>
      <c r="CB266" s="123"/>
      <c r="CC266" s="124"/>
      <c r="CD266" s="127"/>
      <c r="CE266" s="127"/>
      <c r="CF266" s="123"/>
      <c r="CG266" s="123"/>
      <c r="CH266" s="123"/>
      <c r="CI266" s="123"/>
      <c r="CJ266" s="134"/>
      <c r="CK266" s="122"/>
      <c r="CL266" s="127"/>
      <c r="CM266" s="123"/>
      <c r="CN266" s="129"/>
      <c r="CO266" s="129"/>
      <c r="CP266" s="129"/>
      <c r="CQ266" s="134"/>
      <c r="CR266" s="133"/>
      <c r="CS266" s="133"/>
      <c r="CT266" s="133"/>
      <c r="CU266" s="135"/>
      <c r="CV266" s="280"/>
      <c r="CW266" s="135"/>
      <c r="CX266" s="122"/>
      <c r="CY266" s="129"/>
      <c r="CZ266" s="214"/>
      <c r="DA266" s="129"/>
      <c r="DB266" s="122"/>
      <c r="DC266" s="129"/>
      <c r="DD266" s="122"/>
      <c r="DE266" s="129"/>
      <c r="DF266" s="133"/>
      <c r="DG266" s="122"/>
      <c r="DH266" s="129"/>
      <c r="DI266" s="133"/>
      <c r="DJ266" s="122"/>
      <c r="DK266" s="123"/>
      <c r="DL266" s="214"/>
      <c r="DM266" s="134"/>
      <c r="DN266" s="305"/>
      <c r="DO266" s="134"/>
      <c r="DP266" s="122"/>
      <c r="DQ266" s="129"/>
      <c r="DR266" s="122"/>
      <c r="DS266" s="129"/>
      <c r="DT266" s="122"/>
      <c r="DU266" s="129"/>
      <c r="DV266" s="122"/>
      <c r="DW266" s="124"/>
    </row>
    <row r="267" spans="1:127">
      <c r="A267" s="122"/>
      <c r="B267" s="124"/>
      <c r="C267" s="127"/>
      <c r="D267" s="123"/>
      <c r="E267" s="123"/>
      <c r="F267" s="123"/>
      <c r="G267" s="124"/>
      <c r="H267" s="122"/>
      <c r="I267" s="123"/>
      <c r="J267" s="123"/>
      <c r="K267" s="128"/>
      <c r="L267" s="123"/>
      <c r="M267" s="123"/>
      <c r="N267" s="123"/>
      <c r="O267" s="123"/>
      <c r="P267" s="123"/>
      <c r="Q267" s="123"/>
      <c r="R267" s="129"/>
      <c r="S267" s="125"/>
      <c r="T267" s="122"/>
      <c r="U267" s="123"/>
      <c r="V267" s="126"/>
      <c r="W267" s="123"/>
      <c r="X267" s="128"/>
      <c r="Y267" s="123"/>
      <c r="Z267" s="123"/>
      <c r="AA267" s="123"/>
      <c r="AB267" s="124"/>
      <c r="AC267" s="127"/>
      <c r="AD267" s="201"/>
      <c r="AE267" s="201"/>
      <c r="AF267" s="201"/>
      <c r="AG267" s="201"/>
      <c r="AH267" s="201"/>
      <c r="AI267" s="234"/>
      <c r="AJ267" s="123"/>
      <c r="AK267" s="123"/>
      <c r="AL267" s="123"/>
      <c r="AM267" s="123"/>
      <c r="AN267" s="129"/>
      <c r="AO267" s="124"/>
      <c r="AP267" s="122"/>
      <c r="AQ267" s="127"/>
      <c r="AR267" s="123"/>
      <c r="AS267" s="123"/>
      <c r="AT267" s="123"/>
      <c r="AU267" s="123"/>
      <c r="AV267" s="251"/>
      <c r="AW267" s="123"/>
      <c r="AX267" s="123"/>
      <c r="AY267" s="129"/>
      <c r="AZ267" s="122"/>
      <c r="BA267" s="129"/>
      <c r="BB267" s="130"/>
      <c r="BC267" s="131"/>
      <c r="BD267" s="130"/>
      <c r="BE267" s="132"/>
      <c r="BF267" s="132"/>
      <c r="BG267" s="123"/>
      <c r="BH267" s="124"/>
      <c r="BI267" s="122"/>
      <c r="BJ267" s="123"/>
      <c r="BK267" s="123"/>
      <c r="BL267" s="123"/>
      <c r="BM267" s="129"/>
      <c r="BN267" s="122"/>
      <c r="BO267" s="123"/>
      <c r="BP267" s="129"/>
      <c r="BQ267" s="122"/>
      <c r="BR267" s="123"/>
      <c r="BS267" s="129"/>
      <c r="BT267" s="135"/>
      <c r="BU267" s="280"/>
      <c r="BV267" s="246"/>
      <c r="BW267" s="246"/>
      <c r="BX267" s="133"/>
      <c r="BY267" s="133"/>
      <c r="BZ267" s="122"/>
      <c r="CA267" s="123"/>
      <c r="CB267" s="123"/>
      <c r="CC267" s="124"/>
      <c r="CD267" s="127"/>
      <c r="CE267" s="127"/>
      <c r="CF267" s="123"/>
      <c r="CG267" s="123"/>
      <c r="CH267" s="123"/>
      <c r="CI267" s="123"/>
      <c r="CJ267" s="134"/>
      <c r="CK267" s="122"/>
      <c r="CL267" s="127"/>
      <c r="CM267" s="123"/>
      <c r="CN267" s="129"/>
      <c r="CO267" s="129"/>
      <c r="CP267" s="129"/>
      <c r="CQ267" s="134"/>
      <c r="CR267" s="133"/>
      <c r="CS267" s="133"/>
      <c r="CT267" s="133"/>
      <c r="CU267" s="135"/>
      <c r="CV267" s="280"/>
      <c r="CW267" s="135"/>
      <c r="CX267" s="122"/>
      <c r="CY267" s="129"/>
      <c r="CZ267" s="214"/>
      <c r="DA267" s="129"/>
      <c r="DB267" s="122"/>
      <c r="DC267" s="129"/>
      <c r="DD267" s="122"/>
      <c r="DE267" s="129"/>
      <c r="DF267" s="133"/>
      <c r="DG267" s="122"/>
      <c r="DH267" s="129"/>
      <c r="DI267" s="133"/>
      <c r="DJ267" s="122"/>
      <c r="DK267" s="123"/>
      <c r="DL267" s="214"/>
      <c r="DM267" s="134"/>
      <c r="DN267" s="305"/>
      <c r="DO267" s="134"/>
      <c r="DP267" s="122"/>
      <c r="DQ267" s="129"/>
      <c r="DR267" s="122"/>
      <c r="DS267" s="129"/>
      <c r="DT267" s="122"/>
      <c r="DU267" s="129"/>
      <c r="DV267" s="122"/>
      <c r="DW267" s="124"/>
    </row>
    <row r="268" spans="1:127">
      <c r="A268" s="122"/>
      <c r="B268" s="124"/>
      <c r="C268" s="127"/>
      <c r="D268" s="123"/>
      <c r="E268" s="123"/>
      <c r="F268" s="123"/>
      <c r="G268" s="124"/>
      <c r="H268" s="122"/>
      <c r="I268" s="123"/>
      <c r="J268" s="123"/>
      <c r="K268" s="128"/>
      <c r="L268" s="123"/>
      <c r="M268" s="123"/>
      <c r="N268" s="123"/>
      <c r="O268" s="123"/>
      <c r="P268" s="123"/>
      <c r="Q268" s="123"/>
      <c r="R268" s="129"/>
      <c r="S268" s="125"/>
      <c r="T268" s="122"/>
      <c r="U268" s="123"/>
      <c r="V268" s="126"/>
      <c r="W268" s="123"/>
      <c r="X268" s="128"/>
      <c r="Y268" s="123"/>
      <c r="Z268" s="123"/>
      <c r="AA268" s="123"/>
      <c r="AB268" s="124"/>
      <c r="AC268" s="127"/>
      <c r="AD268" s="201"/>
      <c r="AE268" s="201"/>
      <c r="AF268" s="201"/>
      <c r="AG268" s="201"/>
      <c r="AH268" s="201"/>
      <c r="AI268" s="234"/>
      <c r="AJ268" s="123"/>
      <c r="AK268" s="123"/>
      <c r="AL268" s="123"/>
      <c r="AM268" s="123"/>
      <c r="AN268" s="129"/>
      <c r="AO268" s="124"/>
      <c r="AP268" s="122"/>
      <c r="AQ268" s="127"/>
      <c r="AR268" s="123"/>
      <c r="AS268" s="123"/>
      <c r="AT268" s="123"/>
      <c r="AU268" s="123"/>
      <c r="AV268" s="251"/>
      <c r="AW268" s="123"/>
      <c r="AX268" s="123"/>
      <c r="AY268" s="129"/>
      <c r="AZ268" s="122"/>
      <c r="BA268" s="129"/>
      <c r="BB268" s="130"/>
      <c r="BC268" s="131"/>
      <c r="BD268" s="130"/>
      <c r="BE268" s="132"/>
      <c r="BF268" s="132"/>
      <c r="BG268" s="123"/>
      <c r="BH268" s="124"/>
      <c r="BI268" s="122"/>
      <c r="BJ268" s="123"/>
      <c r="BK268" s="123"/>
      <c r="BL268" s="123"/>
      <c r="BM268" s="129"/>
      <c r="BN268" s="122"/>
      <c r="BO268" s="123"/>
      <c r="BP268" s="129"/>
      <c r="BQ268" s="122"/>
      <c r="BR268" s="123"/>
      <c r="BS268" s="129"/>
      <c r="BT268" s="135"/>
      <c r="BU268" s="280"/>
      <c r="BV268" s="246"/>
      <c r="BW268" s="246"/>
      <c r="BX268" s="133"/>
      <c r="BY268" s="133"/>
      <c r="BZ268" s="122"/>
      <c r="CA268" s="123"/>
      <c r="CB268" s="123"/>
      <c r="CC268" s="124"/>
      <c r="CD268" s="127"/>
      <c r="CE268" s="127"/>
      <c r="CF268" s="123"/>
      <c r="CG268" s="123"/>
      <c r="CH268" s="123"/>
      <c r="CI268" s="123"/>
      <c r="CJ268" s="134"/>
      <c r="CK268" s="122"/>
      <c r="CL268" s="127"/>
      <c r="CM268" s="123"/>
      <c r="CN268" s="129"/>
      <c r="CO268" s="129"/>
      <c r="CP268" s="129"/>
      <c r="CQ268" s="134"/>
      <c r="CR268" s="133"/>
      <c r="CS268" s="133"/>
      <c r="CT268" s="133"/>
      <c r="CU268" s="135"/>
      <c r="CV268" s="280"/>
      <c r="CW268" s="135"/>
      <c r="CX268" s="122"/>
      <c r="CY268" s="129"/>
      <c r="CZ268" s="214"/>
      <c r="DA268" s="129"/>
      <c r="DB268" s="122"/>
      <c r="DC268" s="129"/>
      <c r="DD268" s="122"/>
      <c r="DE268" s="129"/>
      <c r="DF268" s="133"/>
      <c r="DG268" s="122"/>
      <c r="DH268" s="129"/>
      <c r="DI268" s="133"/>
      <c r="DJ268" s="122"/>
      <c r="DK268" s="123"/>
      <c r="DL268" s="214"/>
      <c r="DM268" s="134"/>
      <c r="DN268" s="305"/>
      <c r="DO268" s="134"/>
      <c r="DP268" s="122"/>
      <c r="DQ268" s="129"/>
      <c r="DR268" s="122"/>
      <c r="DS268" s="129"/>
      <c r="DT268" s="122"/>
      <c r="DU268" s="129"/>
      <c r="DV268" s="122"/>
      <c r="DW268" s="124"/>
    </row>
    <row r="269" spans="1:127">
      <c r="A269" s="122"/>
      <c r="B269" s="124"/>
      <c r="C269" s="127"/>
      <c r="D269" s="123"/>
      <c r="E269" s="123"/>
      <c r="F269" s="123"/>
      <c r="G269" s="124"/>
      <c r="H269" s="122"/>
      <c r="I269" s="123"/>
      <c r="J269" s="123"/>
      <c r="K269" s="128"/>
      <c r="L269" s="123"/>
      <c r="M269" s="123"/>
      <c r="N269" s="123"/>
      <c r="O269" s="123"/>
      <c r="P269" s="123"/>
      <c r="Q269" s="123"/>
      <c r="R269" s="129"/>
      <c r="S269" s="125"/>
      <c r="T269" s="122"/>
      <c r="U269" s="123"/>
      <c r="V269" s="126"/>
      <c r="W269" s="123"/>
      <c r="X269" s="128"/>
      <c r="Y269" s="123"/>
      <c r="Z269" s="123"/>
      <c r="AA269" s="123"/>
      <c r="AB269" s="124"/>
      <c r="AC269" s="127"/>
      <c r="AD269" s="201"/>
      <c r="AE269" s="201"/>
      <c r="AF269" s="201"/>
      <c r="AG269" s="201"/>
      <c r="AH269" s="201"/>
      <c r="AI269" s="234"/>
      <c r="AJ269" s="123"/>
      <c r="AK269" s="123"/>
      <c r="AL269" s="123"/>
      <c r="AM269" s="123"/>
      <c r="AN269" s="129"/>
      <c r="AO269" s="124"/>
      <c r="AP269" s="122"/>
      <c r="AQ269" s="127"/>
      <c r="AR269" s="123"/>
      <c r="AS269" s="123"/>
      <c r="AT269" s="123"/>
      <c r="AU269" s="123"/>
      <c r="AV269" s="251"/>
      <c r="AW269" s="123"/>
      <c r="AX269" s="123"/>
      <c r="AY269" s="129"/>
      <c r="AZ269" s="122"/>
      <c r="BA269" s="129"/>
      <c r="BB269" s="130"/>
      <c r="BC269" s="131"/>
      <c r="BD269" s="130"/>
      <c r="BE269" s="132"/>
      <c r="BF269" s="132"/>
      <c r="BG269" s="123"/>
      <c r="BH269" s="124"/>
      <c r="BI269" s="122"/>
      <c r="BJ269" s="123"/>
      <c r="BK269" s="123"/>
      <c r="BL269" s="123"/>
      <c r="BM269" s="129"/>
      <c r="BN269" s="122"/>
      <c r="BO269" s="123"/>
      <c r="BP269" s="129"/>
      <c r="BQ269" s="122"/>
      <c r="BR269" s="123"/>
      <c r="BS269" s="129"/>
      <c r="BT269" s="135"/>
      <c r="BU269" s="280"/>
      <c r="BV269" s="246"/>
      <c r="BW269" s="246"/>
      <c r="BX269" s="133"/>
      <c r="BY269" s="133"/>
      <c r="BZ269" s="122"/>
      <c r="CA269" s="123"/>
      <c r="CB269" s="123"/>
      <c r="CC269" s="124"/>
      <c r="CD269" s="127"/>
      <c r="CE269" s="127"/>
      <c r="CF269" s="123"/>
      <c r="CG269" s="123"/>
      <c r="CH269" s="123"/>
      <c r="CI269" s="123"/>
      <c r="CJ269" s="134"/>
      <c r="CK269" s="122"/>
      <c r="CL269" s="127"/>
      <c r="CM269" s="123"/>
      <c r="CN269" s="129"/>
      <c r="CO269" s="129"/>
      <c r="CP269" s="129"/>
      <c r="CQ269" s="134"/>
      <c r="CR269" s="133"/>
      <c r="CS269" s="133"/>
      <c r="CT269" s="133"/>
      <c r="CU269" s="135"/>
      <c r="CV269" s="280"/>
      <c r="CW269" s="135"/>
      <c r="CX269" s="122"/>
      <c r="CY269" s="129"/>
      <c r="CZ269" s="214"/>
      <c r="DA269" s="129"/>
      <c r="DB269" s="122"/>
      <c r="DC269" s="129"/>
      <c r="DD269" s="122"/>
      <c r="DE269" s="129"/>
      <c r="DF269" s="133"/>
      <c r="DG269" s="122"/>
      <c r="DH269" s="129"/>
      <c r="DI269" s="133"/>
      <c r="DJ269" s="122"/>
      <c r="DK269" s="123"/>
      <c r="DL269" s="214"/>
      <c r="DM269" s="134"/>
      <c r="DN269" s="305"/>
      <c r="DO269" s="134"/>
      <c r="DP269" s="122"/>
      <c r="DQ269" s="129"/>
      <c r="DR269" s="122"/>
      <c r="DS269" s="129"/>
      <c r="DT269" s="122"/>
      <c r="DU269" s="129"/>
      <c r="DV269" s="122"/>
      <c r="DW269" s="124"/>
    </row>
    <row r="270" spans="1:127">
      <c r="A270" s="122"/>
      <c r="B270" s="124"/>
      <c r="C270" s="127"/>
      <c r="D270" s="123"/>
      <c r="E270" s="123"/>
      <c r="F270" s="123"/>
      <c r="G270" s="124"/>
      <c r="H270" s="122"/>
      <c r="I270" s="123"/>
      <c r="J270" s="123"/>
      <c r="K270" s="128"/>
      <c r="L270" s="123"/>
      <c r="M270" s="123"/>
      <c r="N270" s="123"/>
      <c r="O270" s="123"/>
      <c r="P270" s="123"/>
      <c r="Q270" s="123"/>
      <c r="R270" s="129"/>
      <c r="S270" s="125"/>
      <c r="T270" s="122"/>
      <c r="U270" s="123"/>
      <c r="V270" s="126"/>
      <c r="W270" s="123"/>
      <c r="X270" s="128"/>
      <c r="Y270" s="123"/>
      <c r="Z270" s="123"/>
      <c r="AA270" s="123"/>
      <c r="AB270" s="124"/>
      <c r="AC270" s="127"/>
      <c r="AD270" s="201"/>
      <c r="AE270" s="201"/>
      <c r="AF270" s="201"/>
      <c r="AG270" s="201"/>
      <c r="AH270" s="201"/>
      <c r="AI270" s="234"/>
      <c r="AJ270" s="123"/>
      <c r="AK270" s="123"/>
      <c r="AL270" s="123"/>
      <c r="AM270" s="123"/>
      <c r="AN270" s="129"/>
      <c r="AO270" s="124"/>
      <c r="AP270" s="122"/>
      <c r="AQ270" s="127"/>
      <c r="AR270" s="123"/>
      <c r="AS270" s="123"/>
      <c r="AT270" s="123"/>
      <c r="AU270" s="123"/>
      <c r="AV270" s="251"/>
      <c r="AW270" s="123"/>
      <c r="AX270" s="123"/>
      <c r="AY270" s="129"/>
      <c r="AZ270" s="122"/>
      <c r="BA270" s="129"/>
      <c r="BB270" s="130"/>
      <c r="BC270" s="131"/>
      <c r="BD270" s="130"/>
      <c r="BE270" s="132"/>
      <c r="BF270" s="132"/>
      <c r="BG270" s="123"/>
      <c r="BH270" s="124"/>
      <c r="BI270" s="122"/>
      <c r="BJ270" s="123"/>
      <c r="BK270" s="123"/>
      <c r="BL270" s="123"/>
      <c r="BM270" s="129"/>
      <c r="BN270" s="122"/>
      <c r="BO270" s="123"/>
      <c r="BP270" s="129"/>
      <c r="BQ270" s="122"/>
      <c r="BR270" s="123"/>
      <c r="BS270" s="129"/>
      <c r="BT270" s="135"/>
      <c r="BU270" s="280"/>
      <c r="BV270" s="246"/>
      <c r="BW270" s="246"/>
      <c r="BX270" s="133"/>
      <c r="BY270" s="133"/>
      <c r="BZ270" s="122"/>
      <c r="CA270" s="123"/>
      <c r="CB270" s="123"/>
      <c r="CC270" s="124"/>
      <c r="CD270" s="127"/>
      <c r="CE270" s="127"/>
      <c r="CF270" s="123"/>
      <c r="CG270" s="123"/>
      <c r="CH270" s="123"/>
      <c r="CI270" s="123"/>
      <c r="CJ270" s="134"/>
      <c r="CK270" s="122"/>
      <c r="CL270" s="127"/>
      <c r="CM270" s="123"/>
      <c r="CN270" s="129"/>
      <c r="CO270" s="129"/>
      <c r="CP270" s="129"/>
      <c r="CQ270" s="134"/>
      <c r="CR270" s="133"/>
      <c r="CS270" s="133"/>
      <c r="CT270" s="133"/>
      <c r="CU270" s="135"/>
      <c r="CV270" s="280"/>
      <c r="CW270" s="135"/>
      <c r="CX270" s="122"/>
      <c r="CY270" s="129"/>
      <c r="CZ270" s="214"/>
      <c r="DA270" s="129"/>
      <c r="DB270" s="122"/>
      <c r="DC270" s="129"/>
      <c r="DD270" s="122"/>
      <c r="DE270" s="129"/>
      <c r="DF270" s="133"/>
      <c r="DG270" s="122"/>
      <c r="DH270" s="129"/>
      <c r="DI270" s="133"/>
      <c r="DJ270" s="122"/>
      <c r="DK270" s="123"/>
      <c r="DL270" s="214"/>
      <c r="DM270" s="134"/>
      <c r="DN270" s="305"/>
      <c r="DO270" s="134"/>
      <c r="DP270" s="122"/>
      <c r="DQ270" s="129"/>
      <c r="DR270" s="122"/>
      <c r="DS270" s="129"/>
      <c r="DT270" s="122"/>
      <c r="DU270" s="129"/>
      <c r="DV270" s="122"/>
      <c r="DW270" s="124"/>
    </row>
    <row r="271" spans="1:127">
      <c r="A271" s="122"/>
      <c r="B271" s="124"/>
      <c r="C271" s="127"/>
      <c r="D271" s="123"/>
      <c r="E271" s="123"/>
      <c r="F271" s="123"/>
      <c r="G271" s="124"/>
      <c r="H271" s="122"/>
      <c r="I271" s="123"/>
      <c r="J271" s="123"/>
      <c r="K271" s="128"/>
      <c r="L271" s="123"/>
      <c r="M271" s="123"/>
      <c r="N271" s="123"/>
      <c r="O271" s="123"/>
      <c r="P271" s="123"/>
      <c r="Q271" s="123"/>
      <c r="R271" s="129"/>
      <c r="S271" s="125"/>
      <c r="T271" s="122"/>
      <c r="U271" s="123"/>
      <c r="V271" s="126"/>
      <c r="W271" s="123"/>
      <c r="X271" s="128"/>
      <c r="Y271" s="123"/>
      <c r="Z271" s="123"/>
      <c r="AA271" s="123"/>
      <c r="AB271" s="124"/>
      <c r="AC271" s="127"/>
      <c r="AD271" s="201"/>
      <c r="AE271" s="201"/>
      <c r="AF271" s="201"/>
      <c r="AG271" s="201"/>
      <c r="AH271" s="201"/>
      <c r="AI271" s="234"/>
      <c r="AJ271" s="123"/>
      <c r="AK271" s="123"/>
      <c r="AL271" s="123"/>
      <c r="AM271" s="123"/>
      <c r="AN271" s="129"/>
      <c r="AO271" s="124"/>
      <c r="AP271" s="122"/>
      <c r="AQ271" s="127"/>
      <c r="AR271" s="123"/>
      <c r="AS271" s="123"/>
      <c r="AT271" s="123"/>
      <c r="AU271" s="123"/>
      <c r="AV271" s="251"/>
      <c r="AW271" s="123"/>
      <c r="AX271" s="123"/>
      <c r="AY271" s="129"/>
      <c r="AZ271" s="122"/>
      <c r="BA271" s="129"/>
      <c r="BB271" s="130"/>
      <c r="BC271" s="131"/>
      <c r="BD271" s="130"/>
      <c r="BE271" s="132"/>
      <c r="BF271" s="132"/>
      <c r="BG271" s="123"/>
      <c r="BH271" s="124"/>
      <c r="BI271" s="122"/>
      <c r="BJ271" s="123"/>
      <c r="BK271" s="123"/>
      <c r="BL271" s="123"/>
      <c r="BM271" s="129"/>
      <c r="BN271" s="122"/>
      <c r="BO271" s="123"/>
      <c r="BP271" s="129"/>
      <c r="BQ271" s="122"/>
      <c r="BR271" s="123"/>
      <c r="BS271" s="129"/>
      <c r="BT271" s="135"/>
      <c r="BU271" s="280"/>
      <c r="BV271" s="246"/>
      <c r="BW271" s="246"/>
      <c r="BX271" s="133"/>
      <c r="BY271" s="133"/>
      <c r="BZ271" s="122"/>
      <c r="CA271" s="123"/>
      <c r="CB271" s="123"/>
      <c r="CC271" s="124"/>
      <c r="CD271" s="127"/>
      <c r="CE271" s="127"/>
      <c r="CF271" s="123"/>
      <c r="CG271" s="123"/>
      <c r="CH271" s="123"/>
      <c r="CI271" s="123"/>
      <c r="CJ271" s="134"/>
      <c r="CK271" s="122"/>
      <c r="CL271" s="127"/>
      <c r="CM271" s="123"/>
      <c r="CN271" s="129"/>
      <c r="CO271" s="129"/>
      <c r="CP271" s="129"/>
      <c r="CQ271" s="134"/>
      <c r="CR271" s="133"/>
      <c r="CS271" s="133"/>
      <c r="CT271" s="133"/>
      <c r="CU271" s="135"/>
      <c r="CV271" s="280"/>
      <c r="CW271" s="135"/>
      <c r="CX271" s="122"/>
      <c r="CY271" s="129"/>
      <c r="CZ271" s="214"/>
      <c r="DA271" s="129"/>
      <c r="DB271" s="122"/>
      <c r="DC271" s="129"/>
      <c r="DD271" s="122"/>
      <c r="DE271" s="129"/>
      <c r="DF271" s="133"/>
      <c r="DG271" s="122"/>
      <c r="DH271" s="129"/>
      <c r="DI271" s="133"/>
      <c r="DJ271" s="122"/>
      <c r="DK271" s="123"/>
      <c r="DL271" s="214"/>
      <c r="DM271" s="134"/>
      <c r="DN271" s="305"/>
      <c r="DO271" s="134"/>
      <c r="DP271" s="122"/>
      <c r="DQ271" s="129"/>
      <c r="DR271" s="122"/>
      <c r="DS271" s="129"/>
      <c r="DT271" s="122"/>
      <c r="DU271" s="129"/>
      <c r="DV271" s="122"/>
      <c r="DW271" s="124"/>
    </row>
    <row r="272" spans="1:127">
      <c r="A272" s="122"/>
      <c r="B272" s="124"/>
      <c r="C272" s="127"/>
      <c r="D272" s="123"/>
      <c r="E272" s="123"/>
      <c r="F272" s="123"/>
      <c r="G272" s="124"/>
      <c r="H272" s="122"/>
      <c r="I272" s="123"/>
      <c r="J272" s="123"/>
      <c r="K272" s="128"/>
      <c r="L272" s="123"/>
      <c r="M272" s="123"/>
      <c r="N272" s="123"/>
      <c r="O272" s="123"/>
      <c r="P272" s="123"/>
      <c r="Q272" s="123"/>
      <c r="R272" s="129"/>
      <c r="S272" s="125"/>
      <c r="T272" s="122"/>
      <c r="U272" s="123"/>
      <c r="V272" s="126"/>
      <c r="W272" s="123"/>
      <c r="X272" s="128"/>
      <c r="Y272" s="123"/>
      <c r="Z272" s="123"/>
      <c r="AA272" s="123"/>
      <c r="AB272" s="124"/>
      <c r="AC272" s="127"/>
      <c r="AD272" s="201"/>
      <c r="AE272" s="201"/>
      <c r="AF272" s="201"/>
      <c r="AG272" s="201"/>
      <c r="AH272" s="201"/>
      <c r="AI272" s="234"/>
      <c r="AJ272" s="123"/>
      <c r="AK272" s="123"/>
      <c r="AL272" s="123"/>
      <c r="AM272" s="123"/>
      <c r="AN272" s="129"/>
      <c r="AO272" s="124"/>
      <c r="AP272" s="122"/>
      <c r="AQ272" s="127"/>
      <c r="AR272" s="123"/>
      <c r="AS272" s="123"/>
      <c r="AT272" s="123"/>
      <c r="AU272" s="123"/>
      <c r="AV272" s="251"/>
      <c r="AW272" s="123"/>
      <c r="AX272" s="123"/>
      <c r="AY272" s="129"/>
      <c r="AZ272" s="122"/>
      <c r="BA272" s="129"/>
      <c r="BB272" s="130"/>
      <c r="BC272" s="131"/>
      <c r="BD272" s="130"/>
      <c r="BE272" s="132"/>
      <c r="BF272" s="132"/>
      <c r="BG272" s="123"/>
      <c r="BH272" s="124"/>
      <c r="BI272" s="122"/>
      <c r="BJ272" s="123"/>
      <c r="BK272" s="123"/>
      <c r="BL272" s="123"/>
      <c r="BM272" s="129"/>
      <c r="BN272" s="122"/>
      <c r="BO272" s="123"/>
      <c r="BP272" s="129"/>
      <c r="BQ272" s="122"/>
      <c r="BR272" s="123"/>
      <c r="BS272" s="129"/>
      <c r="BT272" s="135"/>
      <c r="BU272" s="280"/>
      <c r="BV272" s="246"/>
      <c r="BW272" s="246"/>
      <c r="BX272" s="133"/>
      <c r="BY272" s="133"/>
      <c r="BZ272" s="122"/>
      <c r="CA272" s="123"/>
      <c r="CB272" s="123"/>
      <c r="CC272" s="124"/>
      <c r="CD272" s="127"/>
      <c r="CE272" s="127"/>
      <c r="CF272" s="123"/>
      <c r="CG272" s="123"/>
      <c r="CH272" s="123"/>
      <c r="CI272" s="123"/>
      <c r="CJ272" s="134"/>
      <c r="CK272" s="122"/>
      <c r="CL272" s="127"/>
      <c r="CM272" s="123"/>
      <c r="CN272" s="129"/>
      <c r="CO272" s="129"/>
      <c r="CP272" s="129"/>
      <c r="CQ272" s="134"/>
      <c r="CR272" s="133"/>
      <c r="CS272" s="133"/>
      <c r="CT272" s="133"/>
      <c r="CU272" s="135"/>
      <c r="CV272" s="280"/>
      <c r="CW272" s="135"/>
      <c r="CX272" s="122"/>
      <c r="CY272" s="129"/>
      <c r="CZ272" s="214"/>
      <c r="DA272" s="129"/>
      <c r="DB272" s="122"/>
      <c r="DC272" s="129"/>
      <c r="DD272" s="122"/>
      <c r="DE272" s="129"/>
      <c r="DF272" s="133"/>
      <c r="DG272" s="122"/>
      <c r="DH272" s="129"/>
      <c r="DI272" s="133"/>
      <c r="DJ272" s="122"/>
      <c r="DK272" s="123"/>
      <c r="DL272" s="214"/>
      <c r="DM272" s="134"/>
      <c r="DN272" s="305"/>
      <c r="DO272" s="134"/>
      <c r="DP272" s="122"/>
      <c r="DQ272" s="129"/>
      <c r="DR272" s="122"/>
      <c r="DS272" s="129"/>
      <c r="DT272" s="122"/>
      <c r="DU272" s="129"/>
      <c r="DV272" s="122"/>
      <c r="DW272" s="124"/>
    </row>
    <row r="273" spans="1:127">
      <c r="A273" s="122"/>
      <c r="B273" s="124"/>
      <c r="C273" s="127"/>
      <c r="D273" s="123"/>
      <c r="E273" s="123"/>
      <c r="F273" s="123"/>
      <c r="G273" s="124"/>
      <c r="H273" s="122"/>
      <c r="I273" s="123"/>
      <c r="J273" s="123"/>
      <c r="K273" s="128"/>
      <c r="L273" s="123"/>
      <c r="M273" s="123"/>
      <c r="N273" s="123"/>
      <c r="O273" s="123"/>
      <c r="P273" s="123"/>
      <c r="Q273" s="123"/>
      <c r="R273" s="129"/>
      <c r="S273" s="125"/>
      <c r="T273" s="122"/>
      <c r="U273" s="123"/>
      <c r="V273" s="126"/>
      <c r="W273" s="123"/>
      <c r="X273" s="128"/>
      <c r="Y273" s="123"/>
      <c r="Z273" s="123"/>
      <c r="AA273" s="123"/>
      <c r="AB273" s="124"/>
      <c r="AC273" s="127"/>
      <c r="AD273" s="201"/>
      <c r="AE273" s="201"/>
      <c r="AF273" s="201"/>
      <c r="AG273" s="201"/>
      <c r="AH273" s="201"/>
      <c r="AI273" s="234"/>
      <c r="AJ273" s="123"/>
      <c r="AK273" s="123"/>
      <c r="AL273" s="123"/>
      <c r="AM273" s="123"/>
      <c r="AN273" s="129"/>
      <c r="AO273" s="124"/>
      <c r="AP273" s="122"/>
      <c r="AQ273" s="127"/>
      <c r="AR273" s="123"/>
      <c r="AS273" s="123"/>
      <c r="AT273" s="123"/>
      <c r="AU273" s="123"/>
      <c r="AV273" s="251"/>
      <c r="AW273" s="123"/>
      <c r="AX273" s="123"/>
      <c r="AY273" s="129"/>
      <c r="AZ273" s="122"/>
      <c r="BA273" s="129"/>
      <c r="BB273" s="130"/>
      <c r="BC273" s="131"/>
      <c r="BD273" s="130"/>
      <c r="BE273" s="132"/>
      <c r="BF273" s="132"/>
      <c r="BG273" s="123"/>
      <c r="BH273" s="124"/>
      <c r="BI273" s="122"/>
      <c r="BJ273" s="123"/>
      <c r="BK273" s="123"/>
      <c r="BL273" s="123"/>
      <c r="BM273" s="129"/>
      <c r="BN273" s="122"/>
      <c r="BO273" s="123"/>
      <c r="BP273" s="129"/>
      <c r="BQ273" s="122"/>
      <c r="BR273" s="123"/>
      <c r="BS273" s="129"/>
      <c r="BT273" s="135"/>
      <c r="BU273" s="280"/>
      <c r="BV273" s="246"/>
      <c r="BW273" s="246"/>
      <c r="BX273" s="133"/>
      <c r="BY273" s="133"/>
      <c r="BZ273" s="122"/>
      <c r="CA273" s="123"/>
      <c r="CB273" s="123"/>
      <c r="CC273" s="124"/>
      <c r="CD273" s="127"/>
      <c r="CE273" s="127"/>
      <c r="CF273" s="123"/>
      <c r="CG273" s="123"/>
      <c r="CH273" s="123"/>
      <c r="CI273" s="123"/>
      <c r="CJ273" s="134"/>
      <c r="CK273" s="122"/>
      <c r="CL273" s="127"/>
      <c r="CM273" s="123"/>
      <c r="CN273" s="129"/>
      <c r="CO273" s="129"/>
      <c r="CP273" s="129"/>
      <c r="CQ273" s="134"/>
      <c r="CR273" s="133"/>
      <c r="CS273" s="133"/>
      <c r="CT273" s="133"/>
      <c r="CU273" s="135"/>
      <c r="CV273" s="280"/>
      <c r="CW273" s="135"/>
      <c r="CX273" s="122"/>
      <c r="CY273" s="129"/>
      <c r="CZ273" s="214"/>
      <c r="DA273" s="129"/>
      <c r="DB273" s="122"/>
      <c r="DC273" s="129"/>
      <c r="DD273" s="122"/>
      <c r="DE273" s="129"/>
      <c r="DF273" s="133"/>
      <c r="DG273" s="122"/>
      <c r="DH273" s="129"/>
      <c r="DI273" s="133"/>
      <c r="DJ273" s="122"/>
      <c r="DK273" s="123"/>
      <c r="DL273" s="214"/>
      <c r="DM273" s="134"/>
      <c r="DN273" s="305"/>
      <c r="DO273" s="134"/>
      <c r="DP273" s="122"/>
      <c r="DQ273" s="129"/>
      <c r="DR273" s="122"/>
      <c r="DS273" s="129"/>
      <c r="DT273" s="122"/>
      <c r="DU273" s="129"/>
      <c r="DV273" s="122"/>
      <c r="DW273" s="124"/>
    </row>
    <row r="274" spans="1:127">
      <c r="A274" s="122"/>
      <c r="B274" s="124"/>
      <c r="C274" s="127"/>
      <c r="D274" s="123"/>
      <c r="E274" s="123"/>
      <c r="F274" s="123"/>
      <c r="G274" s="124"/>
      <c r="H274" s="122"/>
      <c r="I274" s="123"/>
      <c r="J274" s="123"/>
      <c r="K274" s="128"/>
      <c r="L274" s="123"/>
      <c r="M274" s="123"/>
      <c r="N274" s="123"/>
      <c r="O274" s="123"/>
      <c r="P274" s="123"/>
      <c r="Q274" s="123"/>
      <c r="R274" s="129"/>
      <c r="S274" s="125"/>
      <c r="T274" s="122"/>
      <c r="U274" s="123"/>
      <c r="V274" s="126"/>
      <c r="W274" s="123"/>
      <c r="X274" s="128"/>
      <c r="Y274" s="123"/>
      <c r="Z274" s="123"/>
      <c r="AA274" s="123"/>
      <c r="AB274" s="124"/>
      <c r="AC274" s="127"/>
      <c r="AD274" s="201"/>
      <c r="AE274" s="201"/>
      <c r="AF274" s="201"/>
      <c r="AG274" s="201"/>
      <c r="AH274" s="201"/>
      <c r="AI274" s="234"/>
      <c r="AJ274" s="123"/>
      <c r="AK274" s="123"/>
      <c r="AL274" s="123"/>
      <c r="AM274" s="123"/>
      <c r="AN274" s="129"/>
      <c r="AO274" s="124"/>
      <c r="AP274" s="122"/>
      <c r="AQ274" s="127"/>
      <c r="AR274" s="123"/>
      <c r="AS274" s="123"/>
      <c r="AT274" s="123"/>
      <c r="AU274" s="123"/>
      <c r="AV274" s="251"/>
      <c r="AW274" s="123"/>
      <c r="AX274" s="123"/>
      <c r="AY274" s="129"/>
      <c r="AZ274" s="122"/>
      <c r="BA274" s="129"/>
      <c r="BB274" s="130"/>
      <c r="BC274" s="131"/>
      <c r="BD274" s="130"/>
      <c r="BE274" s="132"/>
      <c r="BF274" s="132"/>
      <c r="BG274" s="123"/>
      <c r="BH274" s="124"/>
      <c r="BI274" s="122"/>
      <c r="BJ274" s="123"/>
      <c r="BK274" s="123"/>
      <c r="BL274" s="123"/>
      <c r="BM274" s="129"/>
      <c r="BN274" s="122"/>
      <c r="BO274" s="123"/>
      <c r="BP274" s="129"/>
      <c r="BQ274" s="122"/>
      <c r="BR274" s="123"/>
      <c r="BS274" s="129"/>
      <c r="BT274" s="135"/>
      <c r="BU274" s="280"/>
      <c r="BV274" s="246"/>
      <c r="BW274" s="246"/>
      <c r="BX274" s="133"/>
      <c r="BY274" s="133"/>
      <c r="BZ274" s="122"/>
      <c r="CA274" s="123"/>
      <c r="CB274" s="123"/>
      <c r="CC274" s="124"/>
      <c r="CD274" s="127"/>
      <c r="CE274" s="127"/>
      <c r="CF274" s="123"/>
      <c r="CG274" s="123"/>
      <c r="CH274" s="123"/>
      <c r="CI274" s="123"/>
      <c r="CJ274" s="134"/>
      <c r="CK274" s="122"/>
      <c r="CL274" s="127"/>
      <c r="CM274" s="123"/>
      <c r="CN274" s="129"/>
      <c r="CO274" s="129"/>
      <c r="CP274" s="129"/>
      <c r="CQ274" s="134"/>
      <c r="CR274" s="133"/>
      <c r="CS274" s="133"/>
      <c r="CT274" s="133"/>
      <c r="CU274" s="135"/>
      <c r="CV274" s="280"/>
      <c r="CW274" s="135"/>
      <c r="CX274" s="122"/>
      <c r="CY274" s="129"/>
      <c r="CZ274" s="214"/>
      <c r="DA274" s="129"/>
      <c r="DB274" s="122"/>
      <c r="DC274" s="129"/>
      <c r="DD274" s="122"/>
      <c r="DE274" s="129"/>
      <c r="DF274" s="133"/>
      <c r="DG274" s="122"/>
      <c r="DH274" s="129"/>
      <c r="DI274" s="133"/>
      <c r="DJ274" s="122"/>
      <c r="DK274" s="123"/>
      <c r="DL274" s="214"/>
      <c r="DM274" s="134"/>
      <c r="DN274" s="305"/>
      <c r="DO274" s="134"/>
      <c r="DP274" s="122"/>
      <c r="DQ274" s="129"/>
      <c r="DR274" s="122"/>
      <c r="DS274" s="129"/>
      <c r="DT274" s="122"/>
      <c r="DU274" s="129"/>
      <c r="DV274" s="122"/>
      <c r="DW274" s="124"/>
    </row>
    <row r="275" spans="1:127">
      <c r="A275" s="122"/>
      <c r="B275" s="124"/>
      <c r="C275" s="127"/>
      <c r="D275" s="123"/>
      <c r="E275" s="123"/>
      <c r="F275" s="123"/>
      <c r="G275" s="124"/>
      <c r="H275" s="122"/>
      <c r="I275" s="123"/>
      <c r="J275" s="123"/>
      <c r="K275" s="128"/>
      <c r="L275" s="123"/>
      <c r="M275" s="123"/>
      <c r="N275" s="123"/>
      <c r="O275" s="123"/>
      <c r="P275" s="123"/>
      <c r="Q275" s="123"/>
      <c r="R275" s="129"/>
      <c r="S275" s="125"/>
      <c r="T275" s="122"/>
      <c r="U275" s="123"/>
      <c r="V275" s="126"/>
      <c r="W275" s="123"/>
      <c r="X275" s="128"/>
      <c r="Y275" s="123"/>
      <c r="Z275" s="123"/>
      <c r="AA275" s="123"/>
      <c r="AB275" s="124"/>
      <c r="AC275" s="127"/>
      <c r="AD275" s="201"/>
      <c r="AE275" s="201"/>
      <c r="AF275" s="201"/>
      <c r="AG275" s="201"/>
      <c r="AH275" s="201"/>
      <c r="AI275" s="234"/>
      <c r="AJ275" s="123"/>
      <c r="AK275" s="123"/>
      <c r="AL275" s="123"/>
      <c r="AM275" s="123"/>
      <c r="AN275" s="129"/>
      <c r="AO275" s="124"/>
      <c r="AP275" s="122"/>
      <c r="AQ275" s="127"/>
      <c r="AR275" s="123"/>
      <c r="AS275" s="123"/>
      <c r="AT275" s="123"/>
      <c r="AU275" s="123"/>
      <c r="AV275" s="251"/>
      <c r="AW275" s="123"/>
      <c r="AX275" s="123"/>
      <c r="AY275" s="129"/>
      <c r="AZ275" s="122"/>
      <c r="BA275" s="129"/>
      <c r="BB275" s="130"/>
      <c r="BC275" s="131"/>
      <c r="BD275" s="130"/>
      <c r="BE275" s="132"/>
      <c r="BF275" s="132"/>
      <c r="BG275" s="123"/>
      <c r="BH275" s="124"/>
      <c r="BI275" s="122"/>
      <c r="BJ275" s="123"/>
      <c r="BK275" s="123"/>
      <c r="BL275" s="123"/>
      <c r="BM275" s="129"/>
      <c r="BN275" s="122"/>
      <c r="BO275" s="123"/>
      <c r="BP275" s="129"/>
      <c r="BQ275" s="122"/>
      <c r="BR275" s="123"/>
      <c r="BS275" s="129"/>
      <c r="BT275" s="135"/>
      <c r="BU275" s="280"/>
      <c r="BV275" s="246"/>
      <c r="BW275" s="246"/>
      <c r="BX275" s="133"/>
      <c r="BY275" s="133"/>
      <c r="BZ275" s="122"/>
      <c r="CA275" s="123"/>
      <c r="CB275" s="123"/>
      <c r="CC275" s="124"/>
      <c r="CD275" s="127"/>
      <c r="CE275" s="127"/>
      <c r="CF275" s="123"/>
      <c r="CG275" s="123"/>
      <c r="CH275" s="123"/>
      <c r="CI275" s="123"/>
      <c r="CJ275" s="134"/>
      <c r="CK275" s="122"/>
      <c r="CL275" s="127"/>
      <c r="CM275" s="123"/>
      <c r="CN275" s="129"/>
      <c r="CO275" s="129"/>
      <c r="CP275" s="129"/>
      <c r="CQ275" s="134"/>
      <c r="CR275" s="133"/>
      <c r="CS275" s="133"/>
      <c r="CT275" s="133"/>
      <c r="CU275" s="135"/>
      <c r="CV275" s="280"/>
      <c r="CW275" s="135"/>
      <c r="CX275" s="122"/>
      <c r="CY275" s="129"/>
      <c r="CZ275" s="214"/>
      <c r="DA275" s="129"/>
      <c r="DB275" s="122"/>
      <c r="DC275" s="129"/>
      <c r="DD275" s="122"/>
      <c r="DE275" s="129"/>
      <c r="DF275" s="133"/>
      <c r="DG275" s="122"/>
      <c r="DH275" s="129"/>
      <c r="DI275" s="133"/>
      <c r="DJ275" s="122"/>
      <c r="DK275" s="123"/>
      <c r="DL275" s="214"/>
      <c r="DM275" s="134"/>
      <c r="DN275" s="305"/>
      <c r="DO275" s="134"/>
      <c r="DP275" s="122"/>
      <c r="DQ275" s="129"/>
      <c r="DR275" s="122"/>
      <c r="DS275" s="129"/>
      <c r="DT275" s="122"/>
      <c r="DU275" s="129"/>
      <c r="DV275" s="122"/>
      <c r="DW275" s="124"/>
    </row>
    <row r="276" spans="1:127">
      <c r="A276" s="122"/>
      <c r="B276" s="124"/>
      <c r="C276" s="127"/>
      <c r="D276" s="123"/>
      <c r="E276" s="123"/>
      <c r="F276" s="123"/>
      <c r="G276" s="124"/>
      <c r="H276" s="122"/>
      <c r="I276" s="123"/>
      <c r="J276" s="123"/>
      <c r="K276" s="128"/>
      <c r="L276" s="123"/>
      <c r="M276" s="123"/>
      <c r="N276" s="123"/>
      <c r="O276" s="123"/>
      <c r="P276" s="123"/>
      <c r="Q276" s="123"/>
      <c r="R276" s="129"/>
      <c r="S276" s="125"/>
      <c r="T276" s="122"/>
      <c r="U276" s="123"/>
      <c r="V276" s="126"/>
      <c r="W276" s="123"/>
      <c r="X276" s="128"/>
      <c r="Y276" s="123"/>
      <c r="Z276" s="123"/>
      <c r="AA276" s="123"/>
      <c r="AB276" s="124"/>
      <c r="AC276" s="127"/>
      <c r="AD276" s="201"/>
      <c r="AE276" s="201"/>
      <c r="AF276" s="201"/>
      <c r="AG276" s="201"/>
      <c r="AH276" s="201"/>
      <c r="AI276" s="234"/>
      <c r="AJ276" s="123"/>
      <c r="AK276" s="123"/>
      <c r="AL276" s="123"/>
      <c r="AM276" s="123"/>
      <c r="AN276" s="129"/>
      <c r="AO276" s="124"/>
      <c r="AP276" s="122"/>
      <c r="AQ276" s="127"/>
      <c r="AR276" s="123"/>
      <c r="AS276" s="123"/>
      <c r="AT276" s="123"/>
      <c r="AU276" s="123"/>
      <c r="AV276" s="251"/>
      <c r="AW276" s="123"/>
      <c r="AX276" s="123"/>
      <c r="AY276" s="129"/>
      <c r="AZ276" s="122"/>
      <c r="BA276" s="129"/>
      <c r="BB276" s="130"/>
      <c r="BC276" s="131"/>
      <c r="BD276" s="130"/>
      <c r="BE276" s="132"/>
      <c r="BF276" s="132"/>
      <c r="BG276" s="123"/>
      <c r="BH276" s="124"/>
      <c r="BI276" s="122"/>
      <c r="BJ276" s="123"/>
      <c r="BK276" s="123"/>
      <c r="BL276" s="123"/>
      <c r="BM276" s="129"/>
      <c r="BN276" s="122"/>
      <c r="BO276" s="123"/>
      <c r="BP276" s="129"/>
      <c r="BQ276" s="122"/>
      <c r="BR276" s="123"/>
      <c r="BS276" s="129"/>
      <c r="BT276" s="135"/>
      <c r="BU276" s="280"/>
      <c r="BV276" s="246"/>
      <c r="BW276" s="246"/>
      <c r="BX276" s="133"/>
      <c r="BY276" s="133"/>
      <c r="BZ276" s="122"/>
      <c r="CA276" s="123"/>
      <c r="CB276" s="123"/>
      <c r="CC276" s="124"/>
      <c r="CD276" s="127"/>
      <c r="CE276" s="127"/>
      <c r="CF276" s="123"/>
      <c r="CG276" s="123"/>
      <c r="CH276" s="123"/>
      <c r="CI276" s="123"/>
      <c r="CJ276" s="134"/>
      <c r="CK276" s="122"/>
      <c r="CL276" s="127"/>
      <c r="CM276" s="123"/>
      <c r="CN276" s="129"/>
      <c r="CO276" s="129"/>
      <c r="CP276" s="129"/>
      <c r="CQ276" s="134"/>
      <c r="CR276" s="133"/>
      <c r="CS276" s="133"/>
      <c r="CT276" s="133"/>
      <c r="CU276" s="135"/>
      <c r="CV276" s="280"/>
      <c r="CW276" s="135"/>
      <c r="CX276" s="122"/>
      <c r="CY276" s="129"/>
      <c r="CZ276" s="214"/>
      <c r="DA276" s="129"/>
      <c r="DB276" s="122"/>
      <c r="DC276" s="129"/>
      <c r="DD276" s="122"/>
      <c r="DE276" s="129"/>
      <c r="DF276" s="133"/>
      <c r="DG276" s="122"/>
      <c r="DH276" s="129"/>
      <c r="DI276" s="133"/>
      <c r="DJ276" s="122"/>
      <c r="DK276" s="123"/>
      <c r="DL276" s="214"/>
      <c r="DM276" s="134"/>
      <c r="DN276" s="305"/>
      <c r="DO276" s="134"/>
      <c r="DP276" s="122"/>
      <c r="DQ276" s="129"/>
      <c r="DR276" s="122"/>
      <c r="DS276" s="129"/>
      <c r="DT276" s="122"/>
      <c r="DU276" s="129"/>
      <c r="DV276" s="122"/>
      <c r="DW276" s="124"/>
    </row>
    <row r="277" spans="1:127">
      <c r="A277" s="122"/>
      <c r="B277" s="124"/>
      <c r="C277" s="127"/>
      <c r="D277" s="123"/>
      <c r="E277" s="123"/>
      <c r="F277" s="123"/>
      <c r="G277" s="124"/>
      <c r="H277" s="122"/>
      <c r="I277" s="123"/>
      <c r="J277" s="123"/>
      <c r="K277" s="128"/>
      <c r="L277" s="123"/>
      <c r="M277" s="123"/>
      <c r="N277" s="123"/>
      <c r="O277" s="123"/>
      <c r="P277" s="123"/>
      <c r="Q277" s="123"/>
      <c r="R277" s="129"/>
      <c r="S277" s="125"/>
      <c r="T277" s="122"/>
      <c r="U277" s="123"/>
      <c r="V277" s="126"/>
      <c r="W277" s="123"/>
      <c r="X277" s="128"/>
      <c r="Y277" s="123"/>
      <c r="Z277" s="123"/>
      <c r="AA277" s="123"/>
      <c r="AB277" s="124"/>
      <c r="AC277" s="127"/>
      <c r="AD277" s="201"/>
      <c r="AE277" s="201"/>
      <c r="AF277" s="201"/>
      <c r="AG277" s="201"/>
      <c r="AH277" s="201"/>
      <c r="AI277" s="234"/>
      <c r="AJ277" s="123"/>
      <c r="AK277" s="123"/>
      <c r="AL277" s="123"/>
      <c r="AM277" s="123"/>
      <c r="AN277" s="129"/>
      <c r="AO277" s="124"/>
      <c r="AP277" s="122"/>
      <c r="AQ277" s="127"/>
      <c r="AR277" s="123"/>
      <c r="AS277" s="123"/>
      <c r="AT277" s="123"/>
      <c r="AU277" s="123"/>
      <c r="AV277" s="251"/>
      <c r="AW277" s="123"/>
      <c r="AX277" s="123"/>
      <c r="AY277" s="129"/>
      <c r="AZ277" s="122"/>
      <c r="BA277" s="129"/>
      <c r="BB277" s="130"/>
      <c r="BC277" s="131"/>
      <c r="BD277" s="130"/>
      <c r="BE277" s="132"/>
      <c r="BF277" s="132"/>
      <c r="BG277" s="123"/>
      <c r="BH277" s="124"/>
      <c r="BI277" s="122"/>
      <c r="BJ277" s="123"/>
      <c r="BK277" s="123"/>
      <c r="BL277" s="123"/>
      <c r="BM277" s="129"/>
      <c r="BN277" s="122"/>
      <c r="BO277" s="123"/>
      <c r="BP277" s="129"/>
      <c r="BQ277" s="122"/>
      <c r="BR277" s="123"/>
      <c r="BS277" s="129"/>
      <c r="BT277" s="135"/>
      <c r="BU277" s="280"/>
      <c r="BV277" s="246"/>
      <c r="BW277" s="246"/>
      <c r="BX277" s="133"/>
      <c r="BY277" s="133"/>
      <c r="BZ277" s="122"/>
      <c r="CA277" s="123"/>
      <c r="CB277" s="123"/>
      <c r="CC277" s="124"/>
      <c r="CD277" s="127"/>
      <c r="CE277" s="127"/>
      <c r="CF277" s="123"/>
      <c r="CG277" s="123"/>
      <c r="CH277" s="123"/>
      <c r="CI277" s="123"/>
      <c r="CJ277" s="134"/>
      <c r="CK277" s="122"/>
      <c r="CL277" s="127"/>
      <c r="CM277" s="123"/>
      <c r="CN277" s="129"/>
      <c r="CO277" s="129"/>
      <c r="CP277" s="129"/>
      <c r="CQ277" s="134"/>
      <c r="CR277" s="133"/>
      <c r="CS277" s="133"/>
      <c r="CT277" s="133"/>
      <c r="CU277" s="135"/>
      <c r="CV277" s="280"/>
      <c r="CW277" s="135"/>
      <c r="CX277" s="122"/>
      <c r="CY277" s="129"/>
      <c r="CZ277" s="214"/>
      <c r="DA277" s="129"/>
      <c r="DB277" s="122"/>
      <c r="DC277" s="129"/>
      <c r="DD277" s="122"/>
      <c r="DE277" s="129"/>
      <c r="DF277" s="133"/>
      <c r="DG277" s="122"/>
      <c r="DH277" s="129"/>
      <c r="DI277" s="133"/>
      <c r="DJ277" s="122"/>
      <c r="DK277" s="123"/>
      <c r="DL277" s="214"/>
      <c r="DM277" s="134"/>
      <c r="DN277" s="305"/>
      <c r="DO277" s="134"/>
      <c r="DP277" s="122"/>
      <c r="DQ277" s="129"/>
      <c r="DR277" s="122"/>
      <c r="DS277" s="129"/>
      <c r="DT277" s="122"/>
      <c r="DU277" s="129"/>
      <c r="DV277" s="122"/>
      <c r="DW277" s="124"/>
    </row>
    <row r="278" spans="1:127">
      <c r="A278" s="122"/>
      <c r="B278" s="124"/>
      <c r="C278" s="127"/>
      <c r="D278" s="123"/>
      <c r="E278" s="123"/>
      <c r="F278" s="123"/>
      <c r="G278" s="124"/>
      <c r="H278" s="122"/>
      <c r="I278" s="123"/>
      <c r="J278" s="123"/>
      <c r="K278" s="128"/>
      <c r="L278" s="123"/>
      <c r="M278" s="123"/>
      <c r="N278" s="123"/>
      <c r="O278" s="123"/>
      <c r="P278" s="123"/>
      <c r="Q278" s="123"/>
      <c r="R278" s="129"/>
      <c r="S278" s="125"/>
      <c r="T278" s="122"/>
      <c r="U278" s="123"/>
      <c r="V278" s="126"/>
      <c r="W278" s="123"/>
      <c r="X278" s="128"/>
      <c r="Y278" s="123"/>
      <c r="Z278" s="123"/>
      <c r="AA278" s="123"/>
      <c r="AB278" s="124"/>
      <c r="AC278" s="127"/>
      <c r="AD278" s="201"/>
      <c r="AE278" s="201"/>
      <c r="AF278" s="201"/>
      <c r="AG278" s="201"/>
      <c r="AH278" s="201"/>
      <c r="AI278" s="234"/>
      <c r="AJ278" s="123"/>
      <c r="AK278" s="123"/>
      <c r="AL278" s="123"/>
      <c r="AM278" s="123"/>
      <c r="AN278" s="129"/>
      <c r="AO278" s="124"/>
      <c r="AP278" s="122"/>
      <c r="AQ278" s="127"/>
      <c r="AR278" s="123"/>
      <c r="AS278" s="123"/>
      <c r="AT278" s="123"/>
      <c r="AU278" s="123"/>
      <c r="AV278" s="251"/>
      <c r="AW278" s="123"/>
      <c r="AX278" s="123"/>
      <c r="AY278" s="129"/>
      <c r="AZ278" s="122"/>
      <c r="BA278" s="129"/>
      <c r="BB278" s="130"/>
      <c r="BC278" s="131"/>
      <c r="BD278" s="130"/>
      <c r="BE278" s="132"/>
      <c r="BF278" s="132"/>
      <c r="BG278" s="123"/>
      <c r="BH278" s="124"/>
      <c r="BI278" s="122"/>
      <c r="BJ278" s="123"/>
      <c r="BK278" s="123"/>
      <c r="BL278" s="123"/>
      <c r="BM278" s="129"/>
      <c r="BN278" s="122"/>
      <c r="BO278" s="123"/>
      <c r="BP278" s="129"/>
      <c r="BQ278" s="122"/>
      <c r="BR278" s="123"/>
      <c r="BS278" s="129"/>
      <c r="BT278" s="135"/>
      <c r="BU278" s="280"/>
      <c r="BV278" s="246"/>
      <c r="BW278" s="246"/>
      <c r="BX278" s="133"/>
      <c r="BY278" s="133"/>
      <c r="BZ278" s="122"/>
      <c r="CA278" s="123"/>
      <c r="CB278" s="123"/>
      <c r="CC278" s="124"/>
      <c r="CD278" s="127"/>
      <c r="CE278" s="127"/>
      <c r="CF278" s="123"/>
      <c r="CG278" s="123"/>
      <c r="CH278" s="123"/>
      <c r="CI278" s="123"/>
      <c r="CJ278" s="134"/>
      <c r="CK278" s="122"/>
      <c r="CL278" s="127"/>
      <c r="CM278" s="123"/>
      <c r="CN278" s="129"/>
      <c r="CO278" s="129"/>
      <c r="CP278" s="129"/>
      <c r="CQ278" s="134"/>
      <c r="CR278" s="133"/>
      <c r="CS278" s="133"/>
      <c r="CT278" s="133"/>
      <c r="CU278" s="135"/>
      <c r="CV278" s="280"/>
      <c r="CW278" s="135"/>
      <c r="CX278" s="122"/>
      <c r="CY278" s="129"/>
      <c r="CZ278" s="214"/>
      <c r="DA278" s="129"/>
      <c r="DB278" s="122"/>
      <c r="DC278" s="129"/>
      <c r="DD278" s="122"/>
      <c r="DE278" s="129"/>
      <c r="DF278" s="133"/>
      <c r="DG278" s="122"/>
      <c r="DH278" s="129"/>
      <c r="DI278" s="133"/>
      <c r="DJ278" s="122"/>
      <c r="DK278" s="123"/>
      <c r="DL278" s="214"/>
      <c r="DM278" s="134"/>
      <c r="DN278" s="305"/>
      <c r="DO278" s="134"/>
      <c r="DP278" s="122"/>
      <c r="DQ278" s="129"/>
      <c r="DR278" s="122"/>
      <c r="DS278" s="129"/>
      <c r="DT278" s="122"/>
      <c r="DU278" s="129"/>
      <c r="DV278" s="122"/>
      <c r="DW278" s="124"/>
    </row>
    <row r="279" spans="1:127">
      <c r="A279" s="122"/>
      <c r="B279" s="124"/>
      <c r="C279" s="127"/>
      <c r="D279" s="123"/>
      <c r="E279" s="123"/>
      <c r="F279" s="123"/>
      <c r="G279" s="124"/>
      <c r="H279" s="122"/>
      <c r="I279" s="123"/>
      <c r="J279" s="123"/>
      <c r="K279" s="128"/>
      <c r="L279" s="123"/>
      <c r="M279" s="123"/>
      <c r="N279" s="123"/>
      <c r="O279" s="123"/>
      <c r="P279" s="123"/>
      <c r="Q279" s="123"/>
      <c r="R279" s="129"/>
      <c r="S279" s="125"/>
      <c r="T279" s="122"/>
      <c r="U279" s="123"/>
      <c r="V279" s="126"/>
      <c r="W279" s="123"/>
      <c r="X279" s="128"/>
      <c r="Y279" s="123"/>
      <c r="Z279" s="123"/>
      <c r="AA279" s="123"/>
      <c r="AB279" s="124"/>
      <c r="AC279" s="127"/>
      <c r="AD279" s="201"/>
      <c r="AE279" s="201"/>
      <c r="AF279" s="201"/>
      <c r="AG279" s="201"/>
      <c r="AH279" s="201"/>
      <c r="AI279" s="234"/>
      <c r="AJ279" s="123"/>
      <c r="AK279" s="123"/>
      <c r="AL279" s="123"/>
      <c r="AM279" s="123"/>
      <c r="AN279" s="129"/>
      <c r="AO279" s="124"/>
      <c r="AP279" s="122"/>
      <c r="AQ279" s="127"/>
      <c r="AR279" s="123"/>
      <c r="AS279" s="123"/>
      <c r="AT279" s="123"/>
      <c r="AU279" s="123"/>
      <c r="AV279" s="251"/>
      <c r="AW279" s="123"/>
      <c r="AX279" s="123"/>
      <c r="AY279" s="129"/>
      <c r="AZ279" s="122"/>
      <c r="BA279" s="129"/>
      <c r="BB279" s="130"/>
      <c r="BC279" s="131"/>
      <c r="BD279" s="130"/>
      <c r="BE279" s="132"/>
      <c r="BF279" s="132"/>
      <c r="BG279" s="123"/>
      <c r="BH279" s="124"/>
      <c r="BI279" s="122"/>
      <c r="BJ279" s="123"/>
      <c r="BK279" s="123"/>
      <c r="BL279" s="123"/>
      <c r="BM279" s="129"/>
      <c r="BN279" s="122"/>
      <c r="BO279" s="123"/>
      <c r="BP279" s="129"/>
      <c r="BQ279" s="122"/>
      <c r="BR279" s="123"/>
      <c r="BS279" s="129"/>
      <c r="BT279" s="135"/>
      <c r="BU279" s="280"/>
      <c r="BV279" s="246"/>
      <c r="BW279" s="246"/>
      <c r="BX279" s="133"/>
      <c r="BY279" s="133"/>
      <c r="BZ279" s="122"/>
      <c r="CA279" s="123"/>
      <c r="CB279" s="123"/>
      <c r="CC279" s="124"/>
      <c r="CD279" s="127"/>
      <c r="CE279" s="127"/>
      <c r="CF279" s="123"/>
      <c r="CG279" s="123"/>
      <c r="CH279" s="123"/>
      <c r="CI279" s="123"/>
      <c r="CJ279" s="134"/>
      <c r="CK279" s="122"/>
      <c r="CL279" s="127"/>
      <c r="CM279" s="123"/>
      <c r="CN279" s="129"/>
      <c r="CO279" s="129"/>
      <c r="CP279" s="129"/>
      <c r="CQ279" s="134"/>
      <c r="CR279" s="133"/>
      <c r="CS279" s="133"/>
      <c r="CT279" s="133"/>
      <c r="CU279" s="135"/>
      <c r="CV279" s="280"/>
      <c r="CW279" s="135"/>
      <c r="CX279" s="122"/>
      <c r="CY279" s="129"/>
      <c r="CZ279" s="214"/>
      <c r="DA279" s="129"/>
      <c r="DB279" s="122"/>
      <c r="DC279" s="129"/>
      <c r="DD279" s="122"/>
      <c r="DE279" s="129"/>
      <c r="DF279" s="133"/>
      <c r="DG279" s="122"/>
      <c r="DH279" s="129"/>
      <c r="DI279" s="133"/>
      <c r="DJ279" s="122"/>
      <c r="DK279" s="123"/>
      <c r="DL279" s="214"/>
      <c r="DM279" s="134"/>
      <c r="DN279" s="305"/>
      <c r="DO279" s="134"/>
      <c r="DP279" s="122"/>
      <c r="DQ279" s="129"/>
      <c r="DR279" s="122"/>
      <c r="DS279" s="129"/>
      <c r="DT279" s="122"/>
      <c r="DU279" s="129"/>
      <c r="DV279" s="122"/>
      <c r="DW279" s="124"/>
    </row>
    <row r="280" spans="1:127">
      <c r="A280" s="122"/>
      <c r="B280" s="124"/>
      <c r="C280" s="127"/>
      <c r="D280" s="123"/>
      <c r="E280" s="123"/>
      <c r="F280" s="123"/>
      <c r="G280" s="124"/>
      <c r="H280" s="122"/>
      <c r="I280" s="123"/>
      <c r="J280" s="123"/>
      <c r="K280" s="128"/>
      <c r="L280" s="123"/>
      <c r="M280" s="123"/>
      <c r="N280" s="123"/>
      <c r="O280" s="123"/>
      <c r="P280" s="123"/>
      <c r="Q280" s="123"/>
      <c r="R280" s="129"/>
      <c r="S280" s="125"/>
      <c r="T280" s="122"/>
      <c r="U280" s="123"/>
      <c r="V280" s="126"/>
      <c r="W280" s="123"/>
      <c r="X280" s="128"/>
      <c r="Y280" s="123"/>
      <c r="Z280" s="123"/>
      <c r="AA280" s="123"/>
      <c r="AB280" s="124"/>
      <c r="AC280" s="127"/>
      <c r="AD280" s="201"/>
      <c r="AE280" s="201"/>
      <c r="AF280" s="201"/>
      <c r="AG280" s="201"/>
      <c r="AH280" s="201"/>
      <c r="AI280" s="234"/>
      <c r="AJ280" s="123"/>
      <c r="AK280" s="123"/>
      <c r="AL280" s="123"/>
      <c r="AM280" s="123"/>
      <c r="AN280" s="129"/>
      <c r="AO280" s="124"/>
      <c r="AP280" s="122"/>
      <c r="AQ280" s="127"/>
      <c r="AR280" s="123"/>
      <c r="AS280" s="123"/>
      <c r="AT280" s="123"/>
      <c r="AU280" s="123"/>
      <c r="AV280" s="251"/>
      <c r="AW280" s="123"/>
      <c r="AX280" s="123"/>
      <c r="AY280" s="129"/>
      <c r="AZ280" s="122"/>
      <c r="BA280" s="129"/>
      <c r="BB280" s="130"/>
      <c r="BC280" s="131"/>
      <c r="BD280" s="130"/>
      <c r="BE280" s="132"/>
      <c r="BF280" s="132"/>
      <c r="BG280" s="123"/>
      <c r="BH280" s="124"/>
      <c r="BI280" s="122"/>
      <c r="BJ280" s="123"/>
      <c r="BK280" s="123"/>
      <c r="BL280" s="123"/>
      <c r="BM280" s="129"/>
      <c r="BN280" s="122"/>
      <c r="BO280" s="123"/>
      <c r="BP280" s="129"/>
      <c r="BQ280" s="122"/>
      <c r="BR280" s="123"/>
      <c r="BS280" s="129"/>
      <c r="BT280" s="135"/>
      <c r="BU280" s="280"/>
      <c r="BV280" s="246"/>
      <c r="BW280" s="246"/>
      <c r="BX280" s="133"/>
      <c r="BY280" s="133"/>
      <c r="BZ280" s="122"/>
      <c r="CA280" s="123"/>
      <c r="CB280" s="123"/>
      <c r="CC280" s="124"/>
      <c r="CD280" s="127"/>
      <c r="CE280" s="127"/>
      <c r="CF280" s="123"/>
      <c r="CG280" s="123"/>
      <c r="CH280" s="123"/>
      <c r="CI280" s="123"/>
      <c r="CJ280" s="134"/>
      <c r="CK280" s="122"/>
      <c r="CL280" s="127"/>
      <c r="CM280" s="123"/>
      <c r="CN280" s="129"/>
      <c r="CO280" s="129"/>
      <c r="CP280" s="129"/>
      <c r="CQ280" s="134"/>
      <c r="CR280" s="133"/>
      <c r="CS280" s="133"/>
      <c r="CT280" s="133"/>
      <c r="CU280" s="135"/>
      <c r="CV280" s="280"/>
      <c r="CW280" s="135"/>
      <c r="CX280" s="122"/>
      <c r="CY280" s="129"/>
      <c r="CZ280" s="214"/>
      <c r="DA280" s="129"/>
      <c r="DB280" s="122"/>
      <c r="DC280" s="129"/>
      <c r="DD280" s="122"/>
      <c r="DE280" s="129"/>
      <c r="DF280" s="133"/>
      <c r="DG280" s="122"/>
      <c r="DH280" s="129"/>
      <c r="DI280" s="133"/>
      <c r="DJ280" s="122"/>
      <c r="DK280" s="123"/>
      <c r="DL280" s="214"/>
      <c r="DM280" s="134"/>
      <c r="DN280" s="305"/>
      <c r="DO280" s="134"/>
      <c r="DP280" s="122"/>
      <c r="DQ280" s="129"/>
      <c r="DR280" s="122"/>
      <c r="DS280" s="129"/>
      <c r="DT280" s="122"/>
      <c r="DU280" s="129"/>
      <c r="DV280" s="122"/>
      <c r="DW280" s="124"/>
    </row>
    <row r="281" spans="1:127">
      <c r="A281" s="122"/>
      <c r="B281" s="124"/>
      <c r="C281" s="127"/>
      <c r="D281" s="123"/>
      <c r="E281" s="123"/>
      <c r="F281" s="123"/>
      <c r="G281" s="124"/>
      <c r="H281" s="122"/>
      <c r="I281" s="123"/>
      <c r="J281" s="123"/>
      <c r="K281" s="128"/>
      <c r="L281" s="123"/>
      <c r="M281" s="123"/>
      <c r="N281" s="123"/>
      <c r="O281" s="123"/>
      <c r="P281" s="123"/>
      <c r="Q281" s="123"/>
      <c r="R281" s="129"/>
      <c r="S281" s="125"/>
      <c r="T281" s="122"/>
      <c r="U281" s="123"/>
      <c r="V281" s="126"/>
      <c r="W281" s="123"/>
      <c r="X281" s="128"/>
      <c r="Y281" s="123"/>
      <c r="Z281" s="123"/>
      <c r="AA281" s="123"/>
      <c r="AB281" s="124"/>
      <c r="AC281" s="127"/>
      <c r="AD281" s="201"/>
      <c r="AE281" s="201"/>
      <c r="AF281" s="201"/>
      <c r="AG281" s="201"/>
      <c r="AH281" s="201"/>
      <c r="AI281" s="234"/>
      <c r="AJ281" s="123"/>
      <c r="AK281" s="123"/>
      <c r="AL281" s="123"/>
      <c r="AM281" s="123"/>
      <c r="AN281" s="129"/>
      <c r="AO281" s="124"/>
      <c r="AP281" s="122"/>
      <c r="AQ281" s="127"/>
      <c r="AR281" s="123"/>
      <c r="AS281" s="123"/>
      <c r="AT281" s="123"/>
      <c r="AU281" s="123"/>
      <c r="AV281" s="251"/>
      <c r="AW281" s="123"/>
      <c r="AX281" s="123"/>
      <c r="AY281" s="129"/>
      <c r="AZ281" s="122"/>
      <c r="BA281" s="129"/>
      <c r="BB281" s="130"/>
      <c r="BC281" s="131"/>
      <c r="BD281" s="130"/>
      <c r="BE281" s="132"/>
      <c r="BF281" s="132"/>
      <c r="BG281" s="123"/>
      <c r="BH281" s="124"/>
      <c r="BI281" s="122"/>
      <c r="BJ281" s="123"/>
      <c r="BK281" s="123"/>
      <c r="BL281" s="123"/>
      <c r="BM281" s="129"/>
      <c r="BN281" s="122"/>
      <c r="BO281" s="123"/>
      <c r="BP281" s="129"/>
      <c r="BQ281" s="122"/>
      <c r="BR281" s="123"/>
      <c r="BS281" s="129"/>
      <c r="BT281" s="135"/>
      <c r="BU281" s="280"/>
      <c r="BV281" s="246"/>
      <c r="BW281" s="246"/>
      <c r="BX281" s="133"/>
      <c r="BY281" s="133"/>
      <c r="BZ281" s="122"/>
      <c r="CA281" s="123"/>
      <c r="CB281" s="123"/>
      <c r="CC281" s="124"/>
      <c r="CD281" s="127"/>
      <c r="CE281" s="127"/>
      <c r="CF281" s="123"/>
      <c r="CG281" s="123"/>
      <c r="CH281" s="123"/>
      <c r="CI281" s="123"/>
      <c r="CJ281" s="134"/>
      <c r="CK281" s="122"/>
      <c r="CL281" s="127"/>
      <c r="CM281" s="123"/>
      <c r="CN281" s="129"/>
      <c r="CO281" s="129"/>
      <c r="CP281" s="129"/>
      <c r="CQ281" s="134"/>
      <c r="CR281" s="133"/>
      <c r="CS281" s="133"/>
      <c r="CT281" s="133"/>
      <c r="CU281" s="135"/>
      <c r="CV281" s="280"/>
      <c r="CW281" s="135"/>
      <c r="CX281" s="122"/>
      <c r="CY281" s="129"/>
      <c r="CZ281" s="214"/>
      <c r="DA281" s="129"/>
      <c r="DB281" s="122"/>
      <c r="DC281" s="129"/>
      <c r="DD281" s="122"/>
      <c r="DE281" s="129"/>
      <c r="DF281" s="133"/>
      <c r="DG281" s="122"/>
      <c r="DH281" s="129"/>
      <c r="DI281" s="133"/>
      <c r="DJ281" s="122"/>
      <c r="DK281" s="123"/>
      <c r="DL281" s="214"/>
      <c r="DM281" s="134"/>
      <c r="DN281" s="305"/>
      <c r="DO281" s="134"/>
      <c r="DP281" s="122"/>
      <c r="DQ281" s="129"/>
      <c r="DR281" s="122"/>
      <c r="DS281" s="129"/>
      <c r="DT281" s="122"/>
      <c r="DU281" s="129"/>
      <c r="DV281" s="122"/>
      <c r="DW281" s="124"/>
    </row>
    <row r="282" spans="1:127">
      <c r="A282" s="122"/>
      <c r="B282" s="124"/>
      <c r="C282" s="127"/>
      <c r="D282" s="123"/>
      <c r="E282" s="123"/>
      <c r="F282" s="123"/>
      <c r="G282" s="124"/>
      <c r="H282" s="122"/>
      <c r="I282" s="123"/>
      <c r="J282" s="123"/>
      <c r="K282" s="128"/>
      <c r="L282" s="123"/>
      <c r="M282" s="123"/>
      <c r="N282" s="123"/>
      <c r="O282" s="123"/>
      <c r="P282" s="123"/>
      <c r="Q282" s="123"/>
      <c r="R282" s="129"/>
      <c r="S282" s="125"/>
      <c r="T282" s="122"/>
      <c r="U282" s="123"/>
      <c r="V282" s="126"/>
      <c r="W282" s="123"/>
      <c r="X282" s="128"/>
      <c r="Y282" s="123"/>
      <c r="Z282" s="123"/>
      <c r="AA282" s="123"/>
      <c r="AB282" s="124"/>
      <c r="AC282" s="127"/>
      <c r="AD282" s="201"/>
      <c r="AE282" s="201"/>
      <c r="AF282" s="201"/>
      <c r="AG282" s="201"/>
      <c r="AH282" s="201"/>
      <c r="AI282" s="234"/>
      <c r="AJ282" s="123"/>
      <c r="AK282" s="123"/>
      <c r="AL282" s="123"/>
      <c r="AM282" s="123"/>
      <c r="AN282" s="129"/>
      <c r="AO282" s="124"/>
      <c r="AP282" s="122"/>
      <c r="AQ282" s="127"/>
      <c r="AR282" s="123"/>
      <c r="AS282" s="123"/>
      <c r="AT282" s="123"/>
      <c r="AU282" s="123"/>
      <c r="AV282" s="251"/>
      <c r="AW282" s="123"/>
      <c r="AX282" s="123"/>
      <c r="AY282" s="129"/>
      <c r="AZ282" s="122"/>
      <c r="BA282" s="129"/>
      <c r="BB282" s="130"/>
      <c r="BC282" s="131"/>
      <c r="BD282" s="130"/>
      <c r="BE282" s="132"/>
      <c r="BF282" s="132"/>
      <c r="BG282" s="123"/>
      <c r="BH282" s="124"/>
      <c r="BI282" s="122"/>
      <c r="BJ282" s="123"/>
      <c r="BK282" s="123"/>
      <c r="BL282" s="123"/>
      <c r="BM282" s="129"/>
      <c r="BN282" s="122"/>
      <c r="BO282" s="123"/>
      <c r="BP282" s="129"/>
      <c r="BQ282" s="122"/>
      <c r="BR282" s="123"/>
      <c r="BS282" s="129"/>
      <c r="BT282" s="135"/>
      <c r="BU282" s="280"/>
      <c r="BV282" s="246"/>
      <c r="BW282" s="246"/>
      <c r="BX282" s="133"/>
      <c r="BY282" s="133"/>
      <c r="BZ282" s="122"/>
      <c r="CA282" s="123"/>
      <c r="CB282" s="123"/>
      <c r="CC282" s="124"/>
      <c r="CD282" s="127"/>
      <c r="CE282" s="127"/>
      <c r="CF282" s="123"/>
      <c r="CG282" s="123"/>
      <c r="CH282" s="123"/>
      <c r="CI282" s="123"/>
      <c r="CJ282" s="134"/>
      <c r="CK282" s="122"/>
      <c r="CL282" s="127"/>
      <c r="CM282" s="123"/>
      <c r="CN282" s="129"/>
      <c r="CO282" s="129"/>
      <c r="CP282" s="129"/>
      <c r="CQ282" s="134"/>
      <c r="CR282" s="133"/>
      <c r="CS282" s="133"/>
      <c r="CT282" s="133"/>
      <c r="CU282" s="135"/>
      <c r="CV282" s="280"/>
      <c r="CW282" s="135"/>
      <c r="CX282" s="122"/>
      <c r="CY282" s="129"/>
      <c r="CZ282" s="214"/>
      <c r="DA282" s="129"/>
      <c r="DB282" s="122"/>
      <c r="DC282" s="129"/>
      <c r="DD282" s="122"/>
      <c r="DE282" s="129"/>
      <c r="DF282" s="133"/>
      <c r="DG282" s="122"/>
      <c r="DH282" s="129"/>
      <c r="DI282" s="133"/>
      <c r="DJ282" s="122"/>
      <c r="DK282" s="123"/>
      <c r="DL282" s="214"/>
      <c r="DM282" s="134"/>
      <c r="DN282" s="305"/>
      <c r="DO282" s="134"/>
      <c r="DP282" s="122"/>
      <c r="DQ282" s="129"/>
      <c r="DR282" s="122"/>
      <c r="DS282" s="129"/>
      <c r="DT282" s="122"/>
      <c r="DU282" s="129"/>
      <c r="DV282" s="122"/>
      <c r="DW282" s="124"/>
    </row>
    <row r="283" spans="1:127">
      <c r="A283" s="122"/>
      <c r="B283" s="124"/>
      <c r="C283" s="127"/>
      <c r="D283" s="123"/>
      <c r="E283" s="123"/>
      <c r="F283" s="123"/>
      <c r="G283" s="124"/>
      <c r="H283" s="122"/>
      <c r="I283" s="123"/>
      <c r="J283" s="123"/>
      <c r="K283" s="128"/>
      <c r="L283" s="123"/>
      <c r="M283" s="123"/>
      <c r="N283" s="123"/>
      <c r="O283" s="123"/>
      <c r="P283" s="123"/>
      <c r="Q283" s="123"/>
      <c r="R283" s="129"/>
      <c r="S283" s="125"/>
      <c r="T283" s="122"/>
      <c r="U283" s="123"/>
      <c r="V283" s="126"/>
      <c r="W283" s="123"/>
      <c r="X283" s="128"/>
      <c r="Y283" s="123"/>
      <c r="Z283" s="123"/>
      <c r="AA283" s="123"/>
      <c r="AB283" s="124"/>
      <c r="AC283" s="127"/>
      <c r="AD283" s="201"/>
      <c r="AE283" s="201"/>
      <c r="AF283" s="201"/>
      <c r="AG283" s="201"/>
      <c r="AH283" s="201"/>
      <c r="AI283" s="234"/>
      <c r="AJ283" s="123"/>
      <c r="AK283" s="123"/>
      <c r="AL283" s="123"/>
      <c r="AM283" s="123"/>
      <c r="AN283" s="129"/>
      <c r="AO283" s="124"/>
      <c r="AP283" s="122"/>
      <c r="AQ283" s="127"/>
      <c r="AR283" s="123"/>
      <c r="AS283" s="123"/>
      <c r="AT283" s="123"/>
      <c r="AU283" s="123"/>
      <c r="AV283" s="251"/>
      <c r="AW283" s="123"/>
      <c r="AX283" s="123"/>
      <c r="AY283" s="129"/>
      <c r="AZ283" s="122"/>
      <c r="BA283" s="129"/>
      <c r="BB283" s="130"/>
      <c r="BC283" s="131"/>
      <c r="BD283" s="130"/>
      <c r="BE283" s="132"/>
      <c r="BF283" s="132"/>
      <c r="BG283" s="123"/>
      <c r="BH283" s="124"/>
      <c r="BI283" s="122"/>
      <c r="BJ283" s="123"/>
      <c r="BK283" s="123"/>
      <c r="BL283" s="123"/>
      <c r="BM283" s="129"/>
      <c r="BN283" s="122"/>
      <c r="BO283" s="123"/>
      <c r="BP283" s="129"/>
      <c r="BQ283" s="122"/>
      <c r="BR283" s="123"/>
      <c r="BS283" s="129"/>
      <c r="BT283" s="135"/>
      <c r="BU283" s="280"/>
      <c r="BV283" s="246"/>
      <c r="BW283" s="246"/>
      <c r="BX283" s="133"/>
      <c r="BY283" s="133"/>
      <c r="BZ283" s="122"/>
      <c r="CA283" s="123"/>
      <c r="CB283" s="123"/>
      <c r="CC283" s="124"/>
      <c r="CD283" s="127"/>
      <c r="CE283" s="127"/>
      <c r="CF283" s="123"/>
      <c r="CG283" s="123"/>
      <c r="CH283" s="123"/>
      <c r="CI283" s="123"/>
      <c r="CJ283" s="134"/>
      <c r="CK283" s="122"/>
      <c r="CL283" s="127"/>
      <c r="CM283" s="123"/>
      <c r="CN283" s="129"/>
      <c r="CO283" s="129"/>
      <c r="CP283" s="129"/>
      <c r="CQ283" s="134"/>
      <c r="CR283" s="133"/>
      <c r="CS283" s="133"/>
      <c r="CT283" s="133"/>
      <c r="CU283" s="135"/>
      <c r="CV283" s="280"/>
      <c r="CW283" s="135"/>
      <c r="CX283" s="122"/>
      <c r="CY283" s="129"/>
      <c r="CZ283" s="214"/>
      <c r="DA283" s="129"/>
      <c r="DB283" s="122"/>
      <c r="DC283" s="129"/>
      <c r="DD283" s="122"/>
      <c r="DE283" s="129"/>
      <c r="DF283" s="133"/>
      <c r="DG283" s="122"/>
      <c r="DH283" s="129"/>
      <c r="DI283" s="133"/>
      <c r="DJ283" s="122"/>
      <c r="DK283" s="123"/>
      <c r="DL283" s="214"/>
      <c r="DM283" s="134"/>
      <c r="DN283" s="305"/>
      <c r="DO283" s="134"/>
      <c r="DP283" s="122"/>
      <c r="DQ283" s="129"/>
      <c r="DR283" s="122"/>
      <c r="DS283" s="129"/>
      <c r="DT283" s="122"/>
      <c r="DU283" s="129"/>
      <c r="DV283" s="122"/>
      <c r="DW283" s="124"/>
    </row>
    <row r="284" spans="1:127">
      <c r="A284" s="122"/>
      <c r="B284" s="124"/>
      <c r="C284" s="127"/>
      <c r="D284" s="123"/>
      <c r="E284" s="123"/>
      <c r="F284" s="123"/>
      <c r="G284" s="124"/>
      <c r="H284" s="122"/>
      <c r="I284" s="123"/>
      <c r="J284" s="123"/>
      <c r="K284" s="128"/>
      <c r="L284" s="123"/>
      <c r="M284" s="123"/>
      <c r="N284" s="123"/>
      <c r="O284" s="123"/>
      <c r="P284" s="123"/>
      <c r="Q284" s="123"/>
      <c r="R284" s="129"/>
      <c r="S284" s="125"/>
      <c r="T284" s="122"/>
      <c r="U284" s="123"/>
      <c r="V284" s="126"/>
      <c r="W284" s="123"/>
      <c r="X284" s="128"/>
      <c r="Y284" s="123"/>
      <c r="Z284" s="123"/>
      <c r="AA284" s="123"/>
      <c r="AB284" s="124"/>
      <c r="AC284" s="127"/>
      <c r="AD284" s="201"/>
      <c r="AE284" s="201"/>
      <c r="AF284" s="201"/>
      <c r="AG284" s="201"/>
      <c r="AH284" s="201"/>
      <c r="AI284" s="234"/>
      <c r="AJ284" s="123"/>
      <c r="AK284" s="123"/>
      <c r="AL284" s="123"/>
      <c r="AM284" s="123"/>
      <c r="AN284" s="129"/>
      <c r="AO284" s="124"/>
      <c r="AP284" s="122"/>
      <c r="AQ284" s="127"/>
      <c r="AR284" s="123"/>
      <c r="AS284" s="123"/>
      <c r="AT284" s="123"/>
      <c r="AU284" s="123"/>
      <c r="AV284" s="251"/>
      <c r="AW284" s="123"/>
      <c r="AX284" s="123"/>
      <c r="AY284" s="129"/>
      <c r="AZ284" s="122"/>
      <c r="BA284" s="129"/>
      <c r="BB284" s="130"/>
      <c r="BC284" s="131"/>
      <c r="BD284" s="130"/>
      <c r="BE284" s="132"/>
      <c r="BF284" s="132"/>
      <c r="BG284" s="123"/>
      <c r="BH284" s="124"/>
      <c r="BI284" s="122"/>
      <c r="BJ284" s="123"/>
      <c r="BK284" s="123"/>
      <c r="BL284" s="123"/>
      <c r="BM284" s="129"/>
      <c r="BN284" s="122"/>
      <c r="BO284" s="123"/>
      <c r="BP284" s="129"/>
      <c r="BQ284" s="122"/>
      <c r="BR284" s="123"/>
      <c r="BS284" s="129"/>
      <c r="BT284" s="135"/>
      <c r="BU284" s="280"/>
      <c r="BV284" s="246"/>
      <c r="BW284" s="246"/>
      <c r="BX284" s="133"/>
      <c r="BY284" s="133"/>
      <c r="BZ284" s="122"/>
      <c r="CA284" s="123"/>
      <c r="CB284" s="123"/>
      <c r="CC284" s="124"/>
      <c r="CD284" s="127"/>
      <c r="CE284" s="127"/>
      <c r="CF284" s="123"/>
      <c r="CG284" s="123"/>
      <c r="CH284" s="123"/>
      <c r="CI284" s="123"/>
      <c r="CJ284" s="134"/>
      <c r="CK284" s="122"/>
      <c r="CL284" s="127"/>
      <c r="CM284" s="123"/>
      <c r="CN284" s="129"/>
      <c r="CO284" s="129"/>
      <c r="CP284" s="129"/>
      <c r="CQ284" s="134"/>
      <c r="CR284" s="133"/>
      <c r="CS284" s="133"/>
      <c r="CT284" s="133"/>
      <c r="CU284" s="135"/>
      <c r="CV284" s="280"/>
      <c r="CW284" s="135"/>
      <c r="CX284" s="122"/>
      <c r="CY284" s="129"/>
      <c r="CZ284" s="214"/>
      <c r="DA284" s="129"/>
      <c r="DB284" s="122"/>
      <c r="DC284" s="129"/>
      <c r="DD284" s="122"/>
      <c r="DE284" s="129"/>
      <c r="DF284" s="133"/>
      <c r="DG284" s="122"/>
      <c r="DH284" s="129"/>
      <c r="DI284" s="133"/>
      <c r="DJ284" s="122"/>
      <c r="DK284" s="123"/>
      <c r="DL284" s="214"/>
      <c r="DM284" s="134"/>
      <c r="DN284" s="305"/>
      <c r="DO284" s="134"/>
      <c r="DP284" s="122"/>
      <c r="DQ284" s="129"/>
      <c r="DR284" s="122"/>
      <c r="DS284" s="129"/>
      <c r="DT284" s="122"/>
      <c r="DU284" s="129"/>
      <c r="DV284" s="122"/>
      <c r="DW284" s="124"/>
    </row>
    <row r="285" spans="1:127">
      <c r="A285" s="122"/>
      <c r="B285" s="124"/>
      <c r="C285" s="127"/>
      <c r="D285" s="123"/>
      <c r="E285" s="123"/>
      <c r="F285" s="123"/>
      <c r="G285" s="124"/>
      <c r="H285" s="122"/>
      <c r="I285" s="123"/>
      <c r="J285" s="123"/>
      <c r="K285" s="128"/>
      <c r="L285" s="123"/>
      <c r="M285" s="123"/>
      <c r="N285" s="123"/>
      <c r="O285" s="123"/>
      <c r="P285" s="123"/>
      <c r="Q285" s="123"/>
      <c r="R285" s="129"/>
      <c r="S285" s="125"/>
      <c r="T285" s="122"/>
      <c r="U285" s="123"/>
      <c r="V285" s="126"/>
      <c r="W285" s="123"/>
      <c r="X285" s="128"/>
      <c r="Y285" s="123"/>
      <c r="Z285" s="123"/>
      <c r="AA285" s="123"/>
      <c r="AB285" s="124"/>
      <c r="AC285" s="127"/>
      <c r="AD285" s="201"/>
      <c r="AE285" s="201"/>
      <c r="AF285" s="201"/>
      <c r="AG285" s="201"/>
      <c r="AH285" s="201"/>
      <c r="AI285" s="234"/>
      <c r="AJ285" s="123"/>
      <c r="AK285" s="123"/>
      <c r="AL285" s="123"/>
      <c r="AM285" s="123"/>
      <c r="AN285" s="129"/>
      <c r="AO285" s="124"/>
      <c r="AP285" s="122"/>
      <c r="AQ285" s="127"/>
      <c r="AR285" s="123"/>
      <c r="AS285" s="123"/>
      <c r="AT285" s="123"/>
      <c r="AU285" s="123"/>
      <c r="AV285" s="251"/>
      <c r="AW285" s="123"/>
      <c r="AX285" s="123"/>
      <c r="AY285" s="129"/>
      <c r="AZ285" s="122"/>
      <c r="BA285" s="129"/>
      <c r="BB285" s="130"/>
      <c r="BC285" s="131"/>
      <c r="BD285" s="130"/>
      <c r="BE285" s="132"/>
      <c r="BF285" s="132"/>
      <c r="BG285" s="123"/>
      <c r="BH285" s="124"/>
      <c r="BI285" s="122"/>
      <c r="BJ285" s="123"/>
      <c r="BK285" s="123"/>
      <c r="BL285" s="123"/>
      <c r="BM285" s="129"/>
      <c r="BN285" s="122"/>
      <c r="BO285" s="123"/>
      <c r="BP285" s="129"/>
      <c r="BQ285" s="122"/>
      <c r="BR285" s="123"/>
      <c r="BS285" s="129"/>
      <c r="BT285" s="135"/>
      <c r="BU285" s="280"/>
      <c r="BV285" s="246"/>
      <c r="BW285" s="246"/>
      <c r="BX285" s="133"/>
      <c r="BY285" s="133"/>
      <c r="BZ285" s="122"/>
      <c r="CA285" s="123"/>
      <c r="CB285" s="123"/>
      <c r="CC285" s="124"/>
      <c r="CD285" s="127"/>
      <c r="CE285" s="127"/>
      <c r="CF285" s="123"/>
      <c r="CG285" s="123"/>
      <c r="CH285" s="123"/>
      <c r="CI285" s="123"/>
      <c r="CJ285" s="134"/>
      <c r="CK285" s="122"/>
      <c r="CL285" s="127"/>
      <c r="CM285" s="123"/>
      <c r="CN285" s="129"/>
      <c r="CO285" s="129"/>
      <c r="CP285" s="129"/>
      <c r="CQ285" s="134"/>
      <c r="CR285" s="133"/>
      <c r="CS285" s="133"/>
      <c r="CT285" s="133"/>
      <c r="CU285" s="135"/>
      <c r="CV285" s="280"/>
      <c r="CW285" s="135"/>
      <c r="CX285" s="122"/>
      <c r="CY285" s="129"/>
      <c r="CZ285" s="214"/>
      <c r="DA285" s="129"/>
      <c r="DB285" s="122"/>
      <c r="DC285" s="129"/>
      <c r="DD285" s="122"/>
      <c r="DE285" s="129"/>
      <c r="DF285" s="133"/>
      <c r="DG285" s="122"/>
      <c r="DH285" s="129"/>
      <c r="DI285" s="133"/>
      <c r="DJ285" s="122"/>
      <c r="DK285" s="123"/>
      <c r="DL285" s="214"/>
      <c r="DM285" s="134"/>
      <c r="DN285" s="305"/>
      <c r="DO285" s="134"/>
      <c r="DP285" s="122"/>
      <c r="DQ285" s="129"/>
      <c r="DR285" s="122"/>
      <c r="DS285" s="129"/>
      <c r="DT285" s="122"/>
      <c r="DU285" s="129"/>
      <c r="DV285" s="122"/>
      <c r="DW285" s="124"/>
    </row>
    <row r="286" spans="1:127">
      <c r="A286" s="122"/>
      <c r="B286" s="124"/>
      <c r="C286" s="127"/>
      <c r="D286" s="123"/>
      <c r="E286" s="123"/>
      <c r="F286" s="123"/>
      <c r="G286" s="124"/>
      <c r="H286" s="122"/>
      <c r="I286" s="123"/>
      <c r="J286" s="123"/>
      <c r="K286" s="128"/>
      <c r="L286" s="123"/>
      <c r="M286" s="123"/>
      <c r="N286" s="123"/>
      <c r="O286" s="123"/>
      <c r="P286" s="123"/>
      <c r="Q286" s="123"/>
      <c r="R286" s="129"/>
      <c r="S286" s="125"/>
      <c r="T286" s="122"/>
      <c r="U286" s="123"/>
      <c r="V286" s="126"/>
      <c r="W286" s="123"/>
      <c r="X286" s="128"/>
      <c r="Y286" s="123"/>
      <c r="Z286" s="123"/>
      <c r="AA286" s="123"/>
      <c r="AB286" s="124"/>
      <c r="AC286" s="127"/>
      <c r="AD286" s="201"/>
      <c r="AE286" s="201"/>
      <c r="AF286" s="201"/>
      <c r="AG286" s="201"/>
      <c r="AH286" s="201"/>
      <c r="AI286" s="234"/>
      <c r="AJ286" s="123"/>
      <c r="AK286" s="123"/>
      <c r="AL286" s="123"/>
      <c r="AM286" s="123"/>
      <c r="AN286" s="129"/>
      <c r="AO286" s="124"/>
      <c r="AP286" s="122"/>
      <c r="AQ286" s="127"/>
      <c r="AR286" s="123"/>
      <c r="AS286" s="123"/>
      <c r="AT286" s="123"/>
      <c r="AU286" s="123"/>
      <c r="AV286" s="251"/>
      <c r="AW286" s="123"/>
      <c r="AX286" s="123"/>
      <c r="AY286" s="129"/>
      <c r="AZ286" s="122"/>
      <c r="BA286" s="129"/>
      <c r="BB286" s="130"/>
      <c r="BC286" s="131"/>
      <c r="BD286" s="130"/>
      <c r="BE286" s="132"/>
      <c r="BF286" s="132"/>
      <c r="BG286" s="123"/>
      <c r="BH286" s="124"/>
      <c r="BI286" s="122"/>
      <c r="BJ286" s="123"/>
      <c r="BK286" s="123"/>
      <c r="BL286" s="123"/>
      <c r="BM286" s="129"/>
      <c r="BN286" s="122"/>
      <c r="BO286" s="123"/>
      <c r="BP286" s="129"/>
      <c r="BQ286" s="122"/>
      <c r="BR286" s="123"/>
      <c r="BS286" s="129"/>
      <c r="BT286" s="135"/>
      <c r="BU286" s="280"/>
      <c r="BV286" s="246"/>
      <c r="BW286" s="246"/>
      <c r="BX286" s="133"/>
      <c r="BY286" s="133"/>
      <c r="BZ286" s="122"/>
      <c r="CA286" s="123"/>
      <c r="CB286" s="123"/>
      <c r="CC286" s="124"/>
      <c r="CD286" s="127"/>
      <c r="CE286" s="127"/>
      <c r="CF286" s="123"/>
      <c r="CG286" s="123"/>
      <c r="CH286" s="123"/>
      <c r="CI286" s="123"/>
      <c r="CJ286" s="134"/>
      <c r="CK286" s="122"/>
      <c r="CL286" s="127"/>
      <c r="CM286" s="123"/>
      <c r="CN286" s="129"/>
      <c r="CO286" s="129"/>
      <c r="CP286" s="129"/>
      <c r="CQ286" s="134"/>
      <c r="CR286" s="133"/>
      <c r="CS286" s="133"/>
      <c r="CT286" s="133"/>
      <c r="CU286" s="135"/>
      <c r="CV286" s="280"/>
      <c r="CW286" s="135"/>
      <c r="CX286" s="122"/>
      <c r="CY286" s="129"/>
      <c r="CZ286" s="214"/>
      <c r="DA286" s="129"/>
      <c r="DB286" s="122"/>
      <c r="DC286" s="129"/>
      <c r="DD286" s="122"/>
      <c r="DE286" s="129"/>
      <c r="DF286" s="133"/>
      <c r="DG286" s="122"/>
      <c r="DH286" s="129"/>
      <c r="DI286" s="133"/>
      <c r="DJ286" s="122"/>
      <c r="DK286" s="123"/>
      <c r="DL286" s="214"/>
      <c r="DM286" s="134"/>
      <c r="DN286" s="305"/>
      <c r="DO286" s="134"/>
      <c r="DP286" s="122"/>
      <c r="DQ286" s="129"/>
      <c r="DR286" s="122"/>
      <c r="DS286" s="129"/>
      <c r="DT286" s="122"/>
      <c r="DU286" s="129"/>
      <c r="DV286" s="122"/>
      <c r="DW286" s="124"/>
    </row>
    <row r="287" spans="1:127">
      <c r="A287" s="122"/>
      <c r="B287" s="124"/>
      <c r="C287" s="127"/>
      <c r="D287" s="123"/>
      <c r="E287" s="123"/>
      <c r="F287" s="123"/>
      <c r="G287" s="124"/>
      <c r="H287" s="122"/>
      <c r="I287" s="123"/>
      <c r="J287" s="123"/>
      <c r="K287" s="128"/>
      <c r="L287" s="123"/>
      <c r="M287" s="123"/>
      <c r="N287" s="123"/>
      <c r="O287" s="123"/>
      <c r="P287" s="123"/>
      <c r="Q287" s="123"/>
      <c r="R287" s="129"/>
      <c r="S287" s="125"/>
      <c r="T287" s="122"/>
      <c r="U287" s="123"/>
      <c r="V287" s="126"/>
      <c r="W287" s="123"/>
      <c r="X287" s="128"/>
      <c r="Y287" s="123"/>
      <c r="Z287" s="123"/>
      <c r="AA287" s="123"/>
      <c r="AB287" s="124"/>
      <c r="AC287" s="127"/>
      <c r="AD287" s="201"/>
      <c r="AE287" s="201"/>
      <c r="AF287" s="201"/>
      <c r="AG287" s="201"/>
      <c r="AH287" s="201"/>
      <c r="AI287" s="234"/>
      <c r="AJ287" s="123"/>
      <c r="AK287" s="123"/>
      <c r="AL287" s="123"/>
      <c r="AM287" s="123"/>
      <c r="AN287" s="129"/>
      <c r="AO287" s="124"/>
      <c r="AP287" s="122"/>
      <c r="AQ287" s="127"/>
      <c r="AR287" s="123"/>
      <c r="AS287" s="123"/>
      <c r="AT287" s="123"/>
      <c r="AU287" s="123"/>
      <c r="AV287" s="251"/>
      <c r="AW287" s="123"/>
      <c r="AX287" s="123"/>
      <c r="AY287" s="129"/>
      <c r="AZ287" s="122"/>
      <c r="BA287" s="129"/>
      <c r="BB287" s="130"/>
      <c r="BC287" s="131"/>
      <c r="BD287" s="130"/>
      <c r="BE287" s="132"/>
      <c r="BF287" s="132"/>
      <c r="BG287" s="123"/>
      <c r="BH287" s="124"/>
      <c r="BI287" s="122"/>
      <c r="BJ287" s="123"/>
      <c r="BK287" s="123"/>
      <c r="BL287" s="123"/>
      <c r="BM287" s="129"/>
      <c r="BN287" s="122"/>
      <c r="BO287" s="123"/>
      <c r="BP287" s="129"/>
      <c r="BQ287" s="122"/>
      <c r="BR287" s="123"/>
      <c r="BS287" s="129"/>
      <c r="BT287" s="135"/>
      <c r="BU287" s="280"/>
      <c r="BV287" s="246"/>
      <c r="BW287" s="246"/>
      <c r="BX287" s="133"/>
      <c r="BY287" s="133"/>
      <c r="BZ287" s="122"/>
      <c r="CA287" s="123"/>
      <c r="CB287" s="123"/>
      <c r="CC287" s="124"/>
      <c r="CD287" s="127"/>
      <c r="CE287" s="127"/>
      <c r="CF287" s="123"/>
      <c r="CG287" s="123"/>
      <c r="CH287" s="123"/>
      <c r="CI287" s="123"/>
      <c r="CJ287" s="134"/>
      <c r="CK287" s="122"/>
      <c r="CL287" s="127"/>
      <c r="CM287" s="123"/>
      <c r="CN287" s="129"/>
      <c r="CO287" s="129"/>
      <c r="CP287" s="129"/>
      <c r="CQ287" s="134"/>
      <c r="CR287" s="133"/>
      <c r="CS287" s="133"/>
      <c r="CT287" s="133"/>
      <c r="CU287" s="135"/>
      <c r="CV287" s="280"/>
      <c r="CW287" s="135"/>
      <c r="CX287" s="122"/>
      <c r="CY287" s="129"/>
      <c r="CZ287" s="214"/>
      <c r="DA287" s="129"/>
      <c r="DB287" s="122"/>
      <c r="DC287" s="129"/>
      <c r="DD287" s="122"/>
      <c r="DE287" s="129"/>
      <c r="DF287" s="133"/>
      <c r="DG287" s="122"/>
      <c r="DH287" s="129"/>
      <c r="DI287" s="133"/>
      <c r="DJ287" s="122"/>
      <c r="DK287" s="123"/>
      <c r="DL287" s="214"/>
      <c r="DM287" s="134"/>
      <c r="DN287" s="305"/>
      <c r="DO287" s="134"/>
      <c r="DP287" s="122"/>
      <c r="DQ287" s="129"/>
      <c r="DR287" s="122"/>
      <c r="DS287" s="129"/>
      <c r="DT287" s="122"/>
      <c r="DU287" s="129"/>
      <c r="DV287" s="122"/>
      <c r="DW287" s="124"/>
    </row>
    <row r="288" spans="1:127">
      <c r="A288" s="122"/>
      <c r="B288" s="124"/>
      <c r="C288" s="127"/>
      <c r="D288" s="123"/>
      <c r="E288" s="123"/>
      <c r="F288" s="123"/>
      <c r="G288" s="124"/>
      <c r="H288" s="122"/>
      <c r="I288" s="123"/>
      <c r="J288" s="123"/>
      <c r="K288" s="128"/>
      <c r="L288" s="123"/>
      <c r="M288" s="123"/>
      <c r="N288" s="123"/>
      <c r="O288" s="123"/>
      <c r="P288" s="123"/>
      <c r="Q288" s="123"/>
      <c r="R288" s="129"/>
      <c r="S288" s="125"/>
      <c r="T288" s="122"/>
      <c r="U288" s="123"/>
      <c r="V288" s="126"/>
      <c r="W288" s="123"/>
      <c r="X288" s="128"/>
      <c r="Y288" s="123"/>
      <c r="Z288" s="123"/>
      <c r="AA288" s="123"/>
      <c r="AB288" s="124"/>
      <c r="AC288" s="127"/>
      <c r="AD288" s="201"/>
      <c r="AE288" s="201"/>
      <c r="AF288" s="201"/>
      <c r="AG288" s="201"/>
      <c r="AH288" s="201"/>
      <c r="AI288" s="234"/>
      <c r="AJ288" s="123"/>
      <c r="AK288" s="123"/>
      <c r="AL288" s="123"/>
      <c r="AM288" s="123"/>
      <c r="AN288" s="129"/>
      <c r="AO288" s="124"/>
      <c r="AP288" s="122"/>
      <c r="AQ288" s="127"/>
      <c r="AR288" s="123"/>
      <c r="AS288" s="123"/>
      <c r="AT288" s="123"/>
      <c r="AU288" s="123"/>
      <c r="AV288" s="251"/>
      <c r="AW288" s="123"/>
      <c r="AX288" s="123"/>
      <c r="AY288" s="129"/>
      <c r="AZ288" s="122"/>
      <c r="BA288" s="129"/>
      <c r="BB288" s="130"/>
      <c r="BC288" s="131"/>
      <c r="BD288" s="130"/>
      <c r="BE288" s="132"/>
      <c r="BF288" s="132"/>
      <c r="BG288" s="123"/>
      <c r="BH288" s="124"/>
      <c r="BI288" s="122"/>
      <c r="BJ288" s="123"/>
      <c r="BK288" s="123"/>
      <c r="BL288" s="123"/>
      <c r="BM288" s="129"/>
      <c r="BN288" s="122"/>
      <c r="BO288" s="123"/>
      <c r="BP288" s="129"/>
      <c r="BQ288" s="122"/>
      <c r="BR288" s="123"/>
      <c r="BS288" s="129"/>
      <c r="BT288" s="135"/>
      <c r="BU288" s="280"/>
      <c r="BV288" s="246"/>
      <c r="BW288" s="246"/>
      <c r="BX288" s="133"/>
      <c r="BY288" s="133"/>
      <c r="BZ288" s="122"/>
      <c r="CA288" s="123"/>
      <c r="CB288" s="123"/>
      <c r="CC288" s="124"/>
      <c r="CD288" s="127"/>
      <c r="CE288" s="127"/>
      <c r="CF288" s="123"/>
      <c r="CG288" s="123"/>
      <c r="CH288" s="123"/>
      <c r="CI288" s="123"/>
      <c r="CJ288" s="134"/>
      <c r="CK288" s="122"/>
      <c r="CL288" s="127"/>
      <c r="CM288" s="123"/>
      <c r="CN288" s="129"/>
      <c r="CO288" s="129"/>
      <c r="CP288" s="129"/>
      <c r="CQ288" s="134"/>
      <c r="CR288" s="133"/>
      <c r="CS288" s="133"/>
      <c r="CT288" s="133"/>
      <c r="CU288" s="135"/>
      <c r="CV288" s="280"/>
      <c r="CW288" s="135"/>
      <c r="CX288" s="122"/>
      <c r="CY288" s="129"/>
      <c r="CZ288" s="214"/>
      <c r="DA288" s="129"/>
      <c r="DB288" s="122"/>
      <c r="DC288" s="129"/>
      <c r="DD288" s="122"/>
      <c r="DE288" s="129"/>
      <c r="DF288" s="133"/>
      <c r="DG288" s="122"/>
      <c r="DH288" s="129"/>
      <c r="DI288" s="133"/>
      <c r="DJ288" s="122"/>
      <c r="DK288" s="123"/>
      <c r="DL288" s="214"/>
      <c r="DM288" s="134"/>
      <c r="DN288" s="305"/>
      <c r="DO288" s="134"/>
      <c r="DP288" s="122"/>
      <c r="DQ288" s="129"/>
      <c r="DR288" s="122"/>
      <c r="DS288" s="129"/>
      <c r="DT288" s="122"/>
      <c r="DU288" s="129"/>
      <c r="DV288" s="122"/>
      <c r="DW288" s="124"/>
    </row>
    <row r="289" spans="1:127">
      <c r="A289" s="122"/>
      <c r="B289" s="124"/>
      <c r="C289" s="127"/>
      <c r="D289" s="123"/>
      <c r="E289" s="123"/>
      <c r="F289" s="123"/>
      <c r="G289" s="124"/>
      <c r="H289" s="122"/>
      <c r="I289" s="123"/>
      <c r="J289" s="123"/>
      <c r="K289" s="128"/>
      <c r="L289" s="123"/>
      <c r="M289" s="123"/>
      <c r="N289" s="123"/>
      <c r="O289" s="123"/>
      <c r="P289" s="123"/>
      <c r="Q289" s="123"/>
      <c r="R289" s="129"/>
      <c r="S289" s="125"/>
      <c r="T289" s="122"/>
      <c r="U289" s="123"/>
      <c r="V289" s="126"/>
      <c r="W289" s="123"/>
      <c r="X289" s="128"/>
      <c r="Y289" s="123"/>
      <c r="Z289" s="123"/>
      <c r="AA289" s="123"/>
      <c r="AB289" s="124"/>
      <c r="AC289" s="127"/>
      <c r="AD289" s="201"/>
      <c r="AE289" s="201"/>
      <c r="AF289" s="201"/>
      <c r="AG289" s="201"/>
      <c r="AH289" s="201"/>
      <c r="AI289" s="234"/>
      <c r="AJ289" s="123"/>
      <c r="AK289" s="123"/>
      <c r="AL289" s="123"/>
      <c r="AM289" s="123"/>
      <c r="AN289" s="129"/>
      <c r="AO289" s="124"/>
      <c r="AP289" s="122"/>
      <c r="AQ289" s="127"/>
      <c r="AR289" s="123"/>
      <c r="AS289" s="123"/>
      <c r="AT289" s="123"/>
      <c r="AU289" s="123"/>
      <c r="AV289" s="251"/>
      <c r="AW289" s="123"/>
      <c r="AX289" s="123"/>
      <c r="AY289" s="129"/>
      <c r="AZ289" s="122"/>
      <c r="BA289" s="129"/>
      <c r="BB289" s="130"/>
      <c r="BC289" s="131"/>
      <c r="BD289" s="130"/>
      <c r="BE289" s="132"/>
      <c r="BF289" s="132"/>
      <c r="BG289" s="123"/>
      <c r="BH289" s="124"/>
      <c r="BI289" s="122"/>
      <c r="BJ289" s="123"/>
      <c r="BK289" s="123"/>
      <c r="BL289" s="123"/>
      <c r="BM289" s="129"/>
      <c r="BN289" s="122"/>
      <c r="BO289" s="123"/>
      <c r="BP289" s="129"/>
      <c r="BQ289" s="122"/>
      <c r="BR289" s="123"/>
      <c r="BS289" s="129"/>
      <c r="BT289" s="135"/>
      <c r="BU289" s="280"/>
      <c r="BV289" s="246"/>
      <c r="BW289" s="246"/>
      <c r="BX289" s="133"/>
      <c r="BY289" s="133"/>
      <c r="BZ289" s="122"/>
      <c r="CA289" s="123"/>
      <c r="CB289" s="123"/>
      <c r="CC289" s="124"/>
      <c r="CD289" s="127"/>
      <c r="CE289" s="127"/>
      <c r="CF289" s="123"/>
      <c r="CG289" s="123"/>
      <c r="CH289" s="123"/>
      <c r="CI289" s="123"/>
      <c r="CJ289" s="134"/>
      <c r="CK289" s="122"/>
      <c r="CL289" s="127"/>
      <c r="CM289" s="123"/>
      <c r="CN289" s="129"/>
      <c r="CO289" s="129"/>
      <c r="CP289" s="129"/>
      <c r="CQ289" s="134"/>
      <c r="CR289" s="133"/>
      <c r="CS289" s="133"/>
      <c r="CT289" s="133"/>
      <c r="CU289" s="135"/>
      <c r="CV289" s="280"/>
      <c r="CW289" s="135"/>
      <c r="CX289" s="122"/>
      <c r="CY289" s="129"/>
      <c r="CZ289" s="214"/>
      <c r="DA289" s="129"/>
      <c r="DB289" s="122"/>
      <c r="DC289" s="129"/>
      <c r="DD289" s="122"/>
      <c r="DE289" s="129"/>
      <c r="DF289" s="133"/>
      <c r="DG289" s="122"/>
      <c r="DH289" s="129"/>
      <c r="DI289" s="133"/>
      <c r="DJ289" s="122"/>
      <c r="DK289" s="123"/>
      <c r="DL289" s="214"/>
      <c r="DM289" s="134"/>
      <c r="DN289" s="305"/>
      <c r="DO289" s="134"/>
      <c r="DP289" s="122"/>
      <c r="DQ289" s="129"/>
      <c r="DR289" s="122"/>
      <c r="DS289" s="129"/>
      <c r="DT289" s="122"/>
      <c r="DU289" s="129"/>
      <c r="DV289" s="122"/>
      <c r="DW289" s="124"/>
    </row>
  </sheetData>
  <sheetProtection password="9695" sheet="1" objects="1" scenarios="1" sort="0" autoFilter="0"/>
  <autoFilter ref="A3:EQ134">
    <filterColumn colId="7">
      <filters>
        <filter val="БОС"/>
      </filters>
    </filterColumn>
    <filterColumn colId="9"/>
    <filterColumn colId="12">
      <filters>
        <filter val="84"/>
      </filters>
    </filterColumn>
    <filterColumn colId="14"/>
    <filterColumn colId="17"/>
    <filterColumn colId="21"/>
    <filterColumn colId="33"/>
    <filterColumn colId="34"/>
    <filterColumn colId="39"/>
    <filterColumn colId="42"/>
    <filterColumn colId="44"/>
    <filterColumn colId="45"/>
    <filterColumn colId="46"/>
    <filterColumn colId="62"/>
    <filterColumn colId="73"/>
    <filterColumn colId="74"/>
    <filterColumn colId="75"/>
    <filterColumn colId="79"/>
    <filterColumn colId="82"/>
    <filterColumn colId="86" showButton="0"/>
    <filterColumn colId="89"/>
    <filterColumn colId="90" showButton="0"/>
    <filterColumn colId="91" hiddenButton="1" showButton="0"/>
    <filterColumn colId="92" hiddenButton="1" showButton="0"/>
    <filterColumn colId="93" hiddenButton="1" showButton="0"/>
    <filterColumn colId="103"/>
    <filterColumn colId="104"/>
    <filterColumn colId="115"/>
    <filterColumn colId="117"/>
    <filterColumn colId="118"/>
    <filterColumn colId="128"/>
    <filterColumn colId="131"/>
  </autoFilter>
  <mergeCells count="72">
    <mergeCell ref="BI1:CC1"/>
    <mergeCell ref="H2:H3"/>
    <mergeCell ref="I2:I3"/>
    <mergeCell ref="J2:J3"/>
    <mergeCell ref="K2:K3"/>
    <mergeCell ref="Q2:Q3"/>
    <mergeCell ref="M2:M3"/>
    <mergeCell ref="N2:N3"/>
    <mergeCell ref="O2:O3"/>
    <mergeCell ref="P2:P3"/>
    <mergeCell ref="BU2:BU3"/>
    <mergeCell ref="R2:R3"/>
    <mergeCell ref="S2:S3"/>
    <mergeCell ref="T2:AB2"/>
    <mergeCell ref="AC2:AO2"/>
    <mergeCell ref="AP2:AY2"/>
    <mergeCell ref="CD1:CW1"/>
    <mergeCell ref="CX1:DW1"/>
    <mergeCell ref="DX1:ED1"/>
    <mergeCell ref="A2:A3"/>
    <mergeCell ref="B2:B3"/>
    <mergeCell ref="C2:C3"/>
    <mergeCell ref="D2:D3"/>
    <mergeCell ref="E2:E3"/>
    <mergeCell ref="F2:F3"/>
    <mergeCell ref="G2:G3"/>
    <mergeCell ref="A1:G1"/>
    <mergeCell ref="H1:S1"/>
    <mergeCell ref="T1:AO1"/>
    <mergeCell ref="AP1:BC1"/>
    <mergeCell ref="BD1:BH2"/>
    <mergeCell ref="L2:L3"/>
    <mergeCell ref="BT2:BT3"/>
    <mergeCell ref="A4:B4"/>
    <mergeCell ref="BX4:BY4"/>
    <mergeCell ref="CX2:DA2"/>
    <mergeCell ref="DB2:DC2"/>
    <mergeCell ref="BV2:BV3"/>
    <mergeCell ref="BW2:BW3"/>
    <mergeCell ref="BX2:BY2"/>
    <mergeCell ref="BZ2:CC2"/>
    <mergeCell ref="CD2:CJ2"/>
    <mergeCell ref="AZ2:BA2"/>
    <mergeCell ref="BB2:BC2"/>
    <mergeCell ref="BI2:BM2"/>
    <mergeCell ref="BN2:BP2"/>
    <mergeCell ref="BQ2:BS2"/>
    <mergeCell ref="DP2:DW2"/>
    <mergeCell ref="DX2:DZ2"/>
    <mergeCell ref="EA2:EC2"/>
    <mergeCell ref="CI3:CJ3"/>
    <mergeCell ref="CM3:CQ3"/>
    <mergeCell ref="DG2:DH2"/>
    <mergeCell ref="DJ2:DM2"/>
    <mergeCell ref="DN2:DO2"/>
    <mergeCell ref="CK2:CQ2"/>
    <mergeCell ref="DD2:DE2"/>
    <mergeCell ref="CR2:CR3"/>
    <mergeCell ref="CS2:CS3"/>
    <mergeCell ref="CT2:CT3"/>
    <mergeCell ref="CU2:CU3"/>
    <mergeCell ref="CV2:CV3"/>
    <mergeCell ref="CW2:CW3"/>
    <mergeCell ref="A8:B8"/>
    <mergeCell ref="A9:B9"/>
    <mergeCell ref="A10:B10"/>
    <mergeCell ref="A5:B5"/>
    <mergeCell ref="BX5:BY5"/>
    <mergeCell ref="A6:B6"/>
    <mergeCell ref="BX6:BY6"/>
    <mergeCell ref="A7:B7"/>
    <mergeCell ref="BX7:BY7"/>
  </mergeCells>
  <conditionalFormatting sqref="U11:U134">
    <cfRule type="cellIs" dxfId="219" priority="58" operator="lessThan">
      <formula>$U$7</formula>
    </cfRule>
    <cfRule type="cellIs" dxfId="218" priority="59" operator="greaterThan">
      <formula>$U$5</formula>
    </cfRule>
  </conditionalFormatting>
  <conditionalFormatting sqref="AC11:AC134">
    <cfRule type="cellIs" dxfId="217" priority="56" operator="lessThan">
      <formula>$AC$7</formula>
    </cfRule>
    <cfRule type="cellIs" dxfId="216" priority="57" operator="greaterThan">
      <formula>$AC$5</formula>
    </cfRule>
  </conditionalFormatting>
  <conditionalFormatting sqref="AB11:AB134">
    <cfRule type="cellIs" dxfId="215" priority="54" operator="lessThan">
      <formula>$AB$7</formula>
    </cfRule>
    <cfRule type="cellIs" dxfId="214" priority="55" operator="greaterThan">
      <formula>$AB$5</formula>
    </cfRule>
  </conditionalFormatting>
  <conditionalFormatting sqref="AV11:AV134">
    <cfRule type="cellIs" dxfId="213" priority="52" operator="lessThan">
      <formula>$AV$7</formula>
    </cfRule>
    <cfRule type="cellIs" dxfId="212" priority="53" operator="greaterThan">
      <formula>$AV$5</formula>
    </cfRule>
  </conditionalFormatting>
  <conditionalFormatting sqref="BI11:BI134">
    <cfRule type="cellIs" dxfId="211" priority="50" operator="lessThan">
      <formula>$BI$7</formula>
    </cfRule>
    <cfRule type="cellIs" dxfId="210" priority="51" operator="greaterThan">
      <formula>$BI$5</formula>
    </cfRule>
  </conditionalFormatting>
  <conditionalFormatting sqref="BU11:BU134">
    <cfRule type="cellIs" dxfId="209" priority="48" operator="lessThan">
      <formula>$BU$7</formula>
    </cfRule>
    <cfRule type="cellIs" dxfId="208" priority="49" operator="greaterThan">
      <formula>$BU$5</formula>
    </cfRule>
  </conditionalFormatting>
  <conditionalFormatting sqref="BX11:BY134">
    <cfRule type="cellIs" dxfId="207" priority="46" operator="lessThan">
      <formula>$BX$7</formula>
    </cfRule>
    <cfRule type="cellIs" dxfId="206" priority="47" operator="greaterThan">
      <formula>$BX$5</formula>
    </cfRule>
  </conditionalFormatting>
  <conditionalFormatting sqref="BZ11:BZ134">
    <cfRule type="cellIs" dxfId="205" priority="44" operator="lessThan">
      <formula>$BZ$7</formula>
    </cfRule>
    <cfRule type="cellIs" dxfId="204" priority="45" operator="greaterThan">
      <formula>$BZ$5</formula>
    </cfRule>
  </conditionalFormatting>
  <conditionalFormatting sqref="CA11:CA134">
    <cfRule type="cellIs" dxfId="203" priority="42" operator="lessThan">
      <formula>$CA$7</formula>
    </cfRule>
    <cfRule type="cellIs" dxfId="202" priority="43" operator="greaterThan">
      <formula>$CA$5</formula>
    </cfRule>
  </conditionalFormatting>
  <conditionalFormatting sqref="CB11:CB134">
    <cfRule type="cellIs" dxfId="201" priority="40" operator="lessThan">
      <formula>$CB$7</formula>
    </cfRule>
    <cfRule type="cellIs" dxfId="200" priority="41" operator="greaterThan">
      <formula>$CB$5</formula>
    </cfRule>
  </conditionalFormatting>
  <conditionalFormatting sqref="CC11:CC134">
    <cfRule type="cellIs" dxfId="199" priority="38" operator="lessThan">
      <formula>$CC$7</formula>
    </cfRule>
    <cfRule type="cellIs" dxfId="198" priority="39" operator="greaterThan">
      <formula>$CC$5</formula>
    </cfRule>
  </conditionalFormatting>
  <conditionalFormatting sqref="CJ11:CJ134">
    <cfRule type="cellIs" dxfId="197" priority="36" operator="lessThan">
      <formula>$CJ$7</formula>
    </cfRule>
    <cfRule type="cellIs" dxfId="196" priority="37" operator="greaterThan">
      <formula>$CJ$5</formula>
    </cfRule>
  </conditionalFormatting>
  <conditionalFormatting sqref="CU11:CU134">
    <cfRule type="cellIs" dxfId="195" priority="34" operator="lessThan">
      <formula>$CU$7</formula>
    </cfRule>
    <cfRule type="cellIs" dxfId="194" priority="35" operator="greaterThan">
      <formula>$CU$5</formula>
    </cfRule>
  </conditionalFormatting>
  <conditionalFormatting sqref="DM11:DO134">
    <cfRule type="cellIs" dxfId="193" priority="33" operator="greaterThan">
      <formula>$DM$5</formula>
    </cfRule>
  </conditionalFormatting>
  <conditionalFormatting sqref="CV11:CV134">
    <cfRule type="cellIs" dxfId="192" priority="31" operator="lessThan">
      <formula>$CV$7</formula>
    </cfRule>
    <cfRule type="cellIs" dxfId="191" priority="32" operator="greaterThan">
      <formula>$CV$5</formula>
    </cfRule>
  </conditionalFormatting>
  <conditionalFormatting sqref="V11:V134">
    <cfRule type="cellIs" dxfId="190" priority="29" operator="lessThan">
      <formula>$V$7</formula>
    </cfRule>
    <cfRule type="cellIs" dxfId="189" priority="30" operator="greaterThan">
      <formula>$V$5</formula>
    </cfRule>
  </conditionalFormatting>
  <conditionalFormatting sqref="G1:G158 G160:G1048576 A1:E1048576 F161:F1048576 F1:F159 H1:XFD1048576">
    <cfRule type="containsBlanks" priority="2" stopIfTrue="1">
      <formula>LEN(TRIM(A1))=0</formula>
    </cfRule>
  </conditionalFormatting>
  <conditionalFormatting sqref="X11:X134">
    <cfRule type="cellIs" dxfId="188" priority="27" operator="lessThan">
      <formula>$X$7</formula>
    </cfRule>
    <cfRule type="cellIs" dxfId="187" priority="28" operator="greaterThan">
      <formula>$X$5</formula>
    </cfRule>
  </conditionalFormatting>
  <conditionalFormatting sqref="AD11:AD134">
    <cfRule type="cellIs" dxfId="186" priority="25" operator="lessThan">
      <formula>$AD$5</formula>
    </cfRule>
    <cfRule type="cellIs" dxfId="185" priority="26" operator="greaterThan">
      <formula>$AD$7</formula>
    </cfRule>
  </conditionalFormatting>
  <conditionalFormatting sqref="AE11:AE134">
    <cfRule type="cellIs" dxfId="184" priority="23" operator="lessThan">
      <formula>$AE$5</formula>
    </cfRule>
    <cfRule type="cellIs" dxfId="183" priority="24" operator="greaterThan">
      <formula>$AE$7</formula>
    </cfRule>
  </conditionalFormatting>
  <conditionalFormatting sqref="AF11:AF134">
    <cfRule type="cellIs" dxfId="182" priority="21" operator="lessThan">
      <formula>$AF$5</formula>
    </cfRule>
    <cfRule type="cellIs" dxfId="181" priority="22" operator="greaterThan">
      <formula>$AF$7</formula>
    </cfRule>
  </conditionalFormatting>
  <conditionalFormatting sqref="AG11:AG134">
    <cfRule type="cellIs" dxfId="180" priority="19" operator="lessThan">
      <formula>$AG$5</formula>
    </cfRule>
    <cfRule type="cellIs" dxfId="179" priority="20" operator="greaterThan">
      <formula>$AG$7</formula>
    </cfRule>
  </conditionalFormatting>
  <conditionalFormatting sqref="AL11:AL134">
    <cfRule type="cellIs" dxfId="178" priority="17" operator="lessThan">
      <formula>$AL$7</formula>
    </cfRule>
    <cfRule type="cellIs" dxfId="177" priority="18" operator="greaterThan">
      <formula>$AL$5</formula>
    </cfRule>
  </conditionalFormatting>
  <conditionalFormatting sqref="AO11:AO134">
    <cfRule type="cellIs" dxfId="176" priority="16" operator="greaterThan">
      <formula>$AO$5</formula>
    </cfRule>
  </conditionalFormatting>
  <conditionalFormatting sqref="Z11:Z134">
    <cfRule type="cellIs" dxfId="175" priority="15" operator="greaterThan">
      <formula>$Z$5</formula>
    </cfRule>
  </conditionalFormatting>
  <conditionalFormatting sqref="AA11:AA134">
    <cfRule type="cellIs" dxfId="174" priority="13" operator="lessThan">
      <formula>$AA$7</formula>
    </cfRule>
    <cfRule type="cellIs" dxfId="173" priority="14" operator="greaterThan">
      <formula>$AA$5</formula>
    </cfRule>
  </conditionalFormatting>
  <conditionalFormatting sqref="BJ11:BJ134">
    <cfRule type="colorScale" priority="12">
      <colorScale>
        <cfvo type="num" val="90"/>
        <cfvo type="num" val="100"/>
        <cfvo type="num" val="120"/>
        <color rgb="FFFFFF00"/>
        <color rgb="FFFFFFFF"/>
        <color rgb="FFFF4646"/>
      </colorScale>
    </cfRule>
  </conditionalFormatting>
  <conditionalFormatting sqref="DA11:DA134">
    <cfRule type="cellIs" dxfId="172" priority="11" operator="greaterThan">
      <formula>$DA$5</formula>
    </cfRule>
  </conditionalFormatting>
  <conditionalFormatting sqref="ED11:ED134">
    <cfRule type="cellIs" dxfId="171" priority="10" operator="greaterThan">
      <formula>$ED$5</formula>
    </cfRule>
  </conditionalFormatting>
  <conditionalFormatting sqref="CZ11:CZ134">
    <cfRule type="cellIs" dxfId="170" priority="9" operator="greaterThan">
      <formula>$CZ$5</formula>
    </cfRule>
  </conditionalFormatting>
  <conditionalFormatting sqref="DL11:DL134">
    <cfRule type="cellIs" dxfId="169" priority="8" operator="greaterThan">
      <formula>$DL$5</formula>
    </cfRule>
  </conditionalFormatting>
  <conditionalFormatting sqref="A11:A134">
    <cfRule type="cellIs" dxfId="168" priority="6" operator="greaterThan">
      <formula>TODAY()</formula>
    </cfRule>
    <cfRule type="cellIs" dxfId="167" priority="7" operator="equal">
      <formula>$A$152</formula>
    </cfRule>
  </conditionalFormatting>
  <conditionalFormatting sqref="AM11:AM134">
    <cfRule type="cellIs" dxfId="166" priority="4" operator="lessThan">
      <formula>$AM$7</formula>
    </cfRule>
    <cfRule type="cellIs" dxfId="165" priority="5" operator="greaterThan">
      <formula>$AM$5</formula>
    </cfRule>
  </conditionalFormatting>
  <conditionalFormatting sqref="BJ1:BJ1048576">
    <cfRule type="cellIs" priority="3" stopIfTrue="1" operator="equal">
      <formula>100</formula>
    </cfRule>
  </conditionalFormatting>
  <conditionalFormatting sqref="CF11:CH134">
    <cfRule type="containsBlanks" priority="1" stopIfTrue="1">
      <formula>LEN(TRIM(CF11))=0</formula>
    </cfRule>
  </conditionalFormatting>
  <dataValidations count="28">
    <dataValidation type="list" allowBlank="1" showInputMessage="1" showErrorMessage="1" sqref="CD11:CD134">
      <formula1>$CD$153:$CD$157</formula1>
    </dataValidation>
    <dataValidation type="list" allowBlank="1" showInputMessage="1" showErrorMessage="1" sqref="CK11:CK134">
      <formula1>$CK$153:$CK$155</formula1>
    </dataValidation>
    <dataValidation type="list" allowBlank="1" showInputMessage="1" showErrorMessage="1" sqref="DG11:DG134">
      <formula1>$DG$153:$DG$156</formula1>
    </dataValidation>
    <dataValidation type="list" allowBlank="1" showInputMessage="1" showErrorMessage="1" sqref="DJ11:DJ134">
      <formula1>$DJ$153:$DJ$156</formula1>
    </dataValidation>
    <dataValidation type="list" allowBlank="1" showInputMessage="1" showErrorMessage="1" sqref="CX11:CX134">
      <formula1>$CX$153:$CX$155</formula1>
    </dataValidation>
    <dataValidation type="list" allowBlank="1" showInputMessage="1" showErrorMessage="1" sqref="DB11:DB134">
      <formula1>$DB$153:$DB$154</formula1>
    </dataValidation>
    <dataValidation type="list" allowBlank="1" showInputMessage="1" showErrorMessage="1" sqref="DD11:DD134">
      <formula1>$DD$153:$DD$154</formula1>
    </dataValidation>
    <dataValidation type="list" allowBlank="1" showInputMessage="1" showErrorMessage="1" sqref="L11:L134">
      <formula1>$L$153:$L$158</formula1>
    </dataValidation>
    <dataValidation type="list" allowBlank="1" showInputMessage="1" showErrorMessage="1" sqref="H11:H134">
      <formula1>$H$153:$H$159</formula1>
    </dataValidation>
    <dataValidation type="list" allowBlank="1" showInputMessage="1" showErrorMessage="1" sqref="G11:G134">
      <formula1>$G$153:$G$160</formula1>
    </dataValidation>
    <dataValidation type="list" allowBlank="1" showInputMessage="1" showErrorMessage="1" sqref="F11:F134">
      <formula1>$F$153:$F$160</formula1>
    </dataValidation>
    <dataValidation type="list" allowBlank="1" showInputMessage="1" showErrorMessage="1" sqref="E11:E134">
      <formula1>$E$153:$E$160</formula1>
    </dataValidation>
    <dataValidation type="list" showInputMessage="1" showErrorMessage="1" sqref="D11:D134">
      <formula1>$D$153:$D$160</formula1>
    </dataValidation>
    <dataValidation type="list" allowBlank="1" showInputMessage="1" showErrorMessage="1" sqref="C11:C134">
      <formula1>$C$153:$C$156</formula1>
    </dataValidation>
    <dataValidation type="list" allowBlank="1" showInputMessage="1" showErrorMessage="1" sqref="M11:M134">
      <formula1>$M$153:$M$156</formula1>
    </dataValidation>
    <dataValidation type="list" allowBlank="1" showInputMessage="1" showErrorMessage="1" sqref="O11:O134">
      <formula1>$O$153:$O$154</formula1>
    </dataValidation>
    <dataValidation type="list" allowBlank="1" showInputMessage="1" showErrorMessage="1" sqref="B131:B132 B11:B12 B15:B16 B19:B20 B23:B24 B27:B28 B31:B32 B35:B36 B39:B40 B43:B44 B47:B48 B51:B52 B55:B56 B59:B60 B63:B64 B67:B68 B71:B72 B75:B76 B79:B80 B83:B84 B87:B88 B91:B92 B95:B96 B99:B100 B103:B104 B107:B108 B111:B112 B115:B116 B119:B120 B123:B124 B127:B128">
      <formula1>$B$152:$B$200</formula1>
    </dataValidation>
    <dataValidation type="list" allowBlank="1" showInputMessage="1" showErrorMessage="1" sqref="B13:B14 B17:B18 B21:B22 B25:B26 B29:B30 B33:B34 B37:B38 B41:B42 B45:B46 B49:B50 B53:B54 B57:B58 B61:B62 B65:B66 B69:B70 B73:B74 B77:B78 B81:B82 B85:B86 B89:B90 B93:B94 B97:B98 B101:B102 B105:B106 B109:B110 B113:B114 B117:B118 B121:B122 B125:B126 B129:B130 B133:B134">
      <formula1>$B$201:$B$249</formula1>
    </dataValidation>
    <dataValidation type="whole" allowBlank="1" showInputMessage="1" showErrorMessage="1" sqref="AD11:AG132">
      <formula1>-100</formula1>
      <formula2>0</formula2>
    </dataValidation>
    <dataValidation type="decimal" allowBlank="1" showInputMessage="1" showErrorMessage="1" sqref="I11:I134">
      <formula1>10</formula1>
      <formula2>40</formula2>
    </dataValidation>
    <dataValidation type="decimal" allowBlank="1" showInputMessage="1" showErrorMessage="1" sqref="K11:K132">
      <formula1>0</formula1>
      <formula2>30</formula2>
    </dataValidation>
    <dataValidation type="whole" allowBlank="1" showInputMessage="1" showErrorMessage="1" sqref="N11:N134">
      <formula1>2000</formula1>
      <formula2>2850</formula2>
    </dataValidation>
    <dataValidation type="decimal" allowBlank="1" showInputMessage="1" showErrorMessage="1" sqref="P11:P134">
      <formula1>0</formula1>
      <formula2>2000</formula2>
    </dataValidation>
    <dataValidation type="decimal" allowBlank="1" showInputMessage="1" showErrorMessage="1" sqref="T11:T134">
      <formula1>0</formula1>
      <formula2>5000</formula2>
    </dataValidation>
    <dataValidation type="whole" allowBlank="1" showInputMessage="1" showErrorMessage="1" sqref="U11:U134">
      <formula1>980</formula1>
      <formula2>1020</formula2>
    </dataValidation>
    <dataValidation type="decimal" allowBlank="1" showInputMessage="1" showErrorMessage="1" sqref="V11:V134">
      <formula1>0.9</formula1>
      <formula2>1.1</formula2>
    </dataValidation>
    <dataValidation type="whole" allowBlank="1" showInputMessage="1" showErrorMessage="1" sqref="CI11:CI134 CL11:CL134">
      <formula1>0</formula1>
      <formula2>200</formula2>
    </dataValidation>
    <dataValidation type="whole" allowBlank="1" showInputMessage="1" showErrorMessage="1" sqref="CM11:CM134">
      <formula1>0</formula1>
      <formula2>100</formula2>
    </dataValidation>
  </dataValidations>
  <pageMargins left="0.15748031496062992" right="0.15748031496062992" top="0.74803149606299213" bottom="0.74803149606299213" header="0.31496062992125984" footer="0.31496062992125984"/>
  <pageSetup paperSize="9" scale="15" fitToWidth="3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1">
    <pageSetUpPr fitToPage="1"/>
  </sheetPr>
  <dimension ref="A1:EE289"/>
  <sheetViews>
    <sheetView zoomScale="70" zoomScaleNormal="70" workbookViewId="0">
      <pane xSplit="2" ySplit="7" topLeftCell="C8" activePane="bottomRight" state="frozen"/>
      <selection activeCell="DF16" sqref="DF16"/>
      <selection pane="topRight" activeCell="DF16" sqref="DF16"/>
      <selection pane="bottomLeft" activeCell="DF16" sqref="DF16"/>
      <selection pane="bottomRight" activeCell="AZ60" sqref="AZ60"/>
    </sheetView>
  </sheetViews>
  <sheetFormatPr defaultRowHeight="18.75" outlineLevelRow="2" outlineLevelCol="1"/>
  <cols>
    <col min="1" max="1" width="16.85546875" style="142" customWidth="1"/>
    <col min="2" max="2" width="13.7109375" style="143" bestFit="1" customWidth="1"/>
    <col min="3" max="3" width="5.42578125" style="136" customWidth="1"/>
    <col min="4" max="4" width="23" style="137" bestFit="1" customWidth="1"/>
    <col min="5" max="6" width="20.42578125" style="137" bestFit="1" customWidth="1"/>
    <col min="7" max="7" width="21.140625" style="143" bestFit="1" customWidth="1"/>
    <col min="8" max="8" width="13.140625" style="144" customWidth="1"/>
    <col min="9" max="9" width="10.7109375" style="137" customWidth="1"/>
    <col min="10" max="10" width="33.140625" style="137" customWidth="1"/>
    <col min="11" max="11" width="10.7109375" style="147" customWidth="1"/>
    <col min="12" max="17" width="10.7109375" style="137" customWidth="1"/>
    <col min="18" max="18" width="10.7109375" style="148" customWidth="1" outlineLevel="1"/>
    <col min="19" max="19" width="10.7109375" style="145" customWidth="1"/>
    <col min="20" max="20" width="10.7109375" style="144" customWidth="1"/>
    <col min="21" max="21" width="10.7109375" style="137" customWidth="1"/>
    <col min="22" max="22" width="10.7109375" style="146" customWidth="1"/>
    <col min="23" max="23" width="10.7109375" style="137" customWidth="1"/>
    <col min="24" max="24" width="10.7109375" style="147" customWidth="1"/>
    <col min="25" max="27" width="10.7109375" style="137" customWidth="1"/>
    <col min="28" max="28" width="10.7109375" style="143" customWidth="1"/>
    <col min="29" max="29" width="10.7109375" style="136" customWidth="1"/>
    <col min="30" max="33" width="10.7109375" style="202" customWidth="1"/>
    <col min="34" max="34" width="10.7109375" style="202" hidden="1" customWidth="1"/>
    <col min="35" max="35" width="10.7109375" style="235" customWidth="1"/>
    <col min="36" max="39" width="10.7109375" style="137" customWidth="1"/>
    <col min="40" max="40" width="10.7109375" style="148" customWidth="1"/>
    <col min="41" max="41" width="10.7109375" style="143" customWidth="1"/>
    <col min="42" max="42" width="10.7109375" style="144" customWidth="1"/>
    <col min="43" max="43" width="10.7109375" style="136" customWidth="1"/>
    <col min="44" max="47" width="10.7109375" style="137" customWidth="1"/>
    <col min="48" max="48" width="10.7109375" style="252" customWidth="1"/>
    <col min="49" max="50" width="10.7109375" style="137" customWidth="1"/>
    <col min="51" max="51" width="10.7109375" style="148" customWidth="1"/>
    <col min="52" max="52" width="10.7109375" style="144" customWidth="1"/>
    <col min="53" max="53" width="10.7109375" style="148" customWidth="1"/>
    <col min="54" max="54" width="10.7109375" style="149" customWidth="1"/>
    <col min="55" max="55" width="10.7109375" style="150" customWidth="1"/>
    <col min="56" max="56" width="10.7109375" style="149" customWidth="1"/>
    <col min="57" max="58" width="10.7109375" style="151" customWidth="1"/>
    <col min="59" max="59" width="10.7109375" style="137" customWidth="1"/>
    <col min="60" max="60" width="10.7109375" style="143" customWidth="1"/>
    <col min="61" max="61" width="10.7109375" style="144" customWidth="1"/>
    <col min="62" max="64" width="10.7109375" style="137" customWidth="1"/>
    <col min="65" max="65" width="10.7109375" style="148" customWidth="1"/>
    <col min="66" max="66" width="10.7109375" style="144" customWidth="1"/>
    <col min="67" max="67" width="10.7109375" style="137" customWidth="1"/>
    <col min="68" max="68" width="10.7109375" style="148" customWidth="1"/>
    <col min="69" max="69" width="10.7109375" style="144" customWidth="1"/>
    <col min="70" max="70" width="10.7109375" style="137" customWidth="1"/>
    <col min="71" max="71" width="10.7109375" style="148" customWidth="1"/>
    <col min="72" max="72" width="10.7109375" style="154" customWidth="1"/>
    <col min="73" max="73" width="10.7109375" style="281" customWidth="1"/>
    <col min="74" max="75" width="10.7109375" style="247" customWidth="1"/>
    <col min="76" max="77" width="10.7109375" style="152" customWidth="1"/>
    <col min="78" max="78" width="10.7109375" style="144" customWidth="1"/>
    <col min="79" max="80" width="10.7109375" style="137" customWidth="1"/>
    <col min="81" max="81" width="10.7109375" style="143" customWidth="1"/>
    <col min="82" max="82" width="13.140625" style="136" bestFit="1" customWidth="1"/>
    <col min="83" max="83" width="10.7109375" style="136" customWidth="1"/>
    <col min="84" max="84" width="17.28515625" style="137" customWidth="1" outlineLevel="1"/>
    <col min="85" max="85" width="12" style="137" customWidth="1" outlineLevel="1"/>
    <col min="86" max="86" width="12.140625" style="137" customWidth="1" outlineLevel="1"/>
    <col min="87" max="87" width="10.42578125" style="137" bestFit="1" customWidth="1"/>
    <col min="88" max="88" width="10.140625" style="153" customWidth="1"/>
    <col min="89" max="89" width="16.85546875" style="144" bestFit="1" customWidth="1"/>
    <col min="90" max="90" width="10.7109375" style="136" customWidth="1"/>
    <col min="91" max="91" width="10.42578125" style="137" bestFit="1" customWidth="1"/>
    <col min="92" max="94" width="10.42578125" style="148" hidden="1" customWidth="1" outlineLevel="1"/>
    <col min="95" max="95" width="11.42578125" style="153" bestFit="1" customWidth="1" collapsed="1"/>
    <col min="96" max="98" width="10.7109375" style="152" customWidth="1"/>
    <col min="99" max="99" width="10.7109375" style="154" customWidth="1"/>
    <col min="100" max="100" width="10.7109375" style="281" customWidth="1"/>
    <col min="101" max="101" width="10.7109375" style="154" customWidth="1"/>
    <col min="102" max="102" width="18.7109375" style="144" bestFit="1" customWidth="1"/>
    <col min="103" max="103" width="10.7109375" style="148" customWidth="1"/>
    <col min="104" max="104" width="10.7109375" style="215" customWidth="1"/>
    <col min="105" max="105" width="9.7109375" style="148" hidden="1" customWidth="1" outlineLevel="1"/>
    <col min="106" max="106" width="18.7109375" style="144" customWidth="1" collapsed="1"/>
    <col min="107" max="107" width="10.7109375" style="148" customWidth="1"/>
    <col min="108" max="108" width="18.7109375" style="144" customWidth="1"/>
    <col min="109" max="109" width="10.7109375" style="148" customWidth="1"/>
    <col min="110" max="110" width="15" style="152" customWidth="1"/>
    <col min="111" max="111" width="18.7109375" style="144" customWidth="1"/>
    <col min="112" max="112" width="10.7109375" style="148" customWidth="1"/>
    <col min="113" max="113" width="17.140625" style="152" customWidth="1"/>
    <col min="114" max="114" width="18.7109375" style="144" customWidth="1"/>
    <col min="115" max="115" width="9.7109375" style="137" customWidth="1"/>
    <col min="116" max="116" width="9.7109375" style="215" customWidth="1"/>
    <col min="117" max="117" width="9.140625" style="153" hidden="1" customWidth="1" outlineLevel="1"/>
    <col min="118" max="118" width="18.42578125" style="306" hidden="1" customWidth="1" outlineLevel="1" collapsed="1"/>
    <col min="119" max="119" width="10.140625" style="153" hidden="1" customWidth="1" outlineLevel="1"/>
    <col min="120" max="120" width="18.7109375" style="144" customWidth="1" collapsed="1"/>
    <col min="121" max="121" width="10.7109375" style="148" customWidth="1"/>
    <col min="122" max="122" width="18.7109375" style="144" customWidth="1"/>
    <col min="123" max="123" width="10.7109375" style="148" customWidth="1"/>
    <col min="124" max="124" width="18.7109375" style="144" customWidth="1"/>
    <col min="125" max="125" width="10.7109375" style="148" customWidth="1"/>
    <col min="126" max="126" width="18.7109375" style="144" customWidth="1"/>
    <col min="127" max="127" width="10.7109375" style="143" customWidth="1"/>
    <col min="128" max="128" width="10.7109375" style="354" customWidth="1"/>
    <col min="129" max="129" width="10.7109375" style="355" customWidth="1"/>
    <col min="130" max="130" width="10.7109375" style="356" customWidth="1" outlineLevel="1"/>
    <col min="131" max="132" width="10.7109375" style="356" customWidth="1"/>
    <col min="133" max="133" width="10.7109375" style="356" customWidth="1" outlineLevel="1"/>
    <col min="134" max="134" width="10.7109375" style="357" customWidth="1"/>
    <col min="135" max="135" width="9.140625" style="136"/>
    <col min="136" max="16384" width="9.140625" style="137"/>
  </cols>
  <sheetData>
    <row r="1" spans="1:135" s="257" customFormat="1" ht="24.75" customHeight="1" thickBot="1">
      <c r="A1" s="647" t="s">
        <v>32</v>
      </c>
      <c r="B1" s="648"/>
      <c r="C1" s="648"/>
      <c r="D1" s="648"/>
      <c r="E1" s="648"/>
      <c r="F1" s="648"/>
      <c r="G1" s="649"/>
      <c r="H1" s="650" t="s">
        <v>33</v>
      </c>
      <c r="I1" s="651"/>
      <c r="J1" s="651"/>
      <c r="K1" s="651"/>
      <c r="L1" s="651"/>
      <c r="M1" s="651"/>
      <c r="N1" s="651"/>
      <c r="O1" s="651"/>
      <c r="P1" s="651"/>
      <c r="Q1" s="651"/>
      <c r="R1" s="652"/>
      <c r="S1" s="653"/>
      <c r="T1" s="693" t="s">
        <v>52</v>
      </c>
      <c r="U1" s="694"/>
      <c r="V1" s="694"/>
      <c r="W1" s="694"/>
      <c r="X1" s="694"/>
      <c r="Y1" s="694"/>
      <c r="Z1" s="694"/>
      <c r="AA1" s="694"/>
      <c r="AB1" s="694"/>
      <c r="AC1" s="694"/>
      <c r="AD1" s="694"/>
      <c r="AE1" s="694"/>
      <c r="AF1" s="694"/>
      <c r="AG1" s="694"/>
      <c r="AH1" s="694"/>
      <c r="AI1" s="694"/>
      <c r="AJ1" s="694"/>
      <c r="AK1" s="694"/>
      <c r="AL1" s="694"/>
      <c r="AM1" s="694"/>
      <c r="AN1" s="695"/>
      <c r="AO1" s="696"/>
      <c r="AP1" s="697" t="s">
        <v>83</v>
      </c>
      <c r="AQ1" s="698"/>
      <c r="AR1" s="699"/>
      <c r="AS1" s="699"/>
      <c r="AT1" s="699"/>
      <c r="AU1" s="699"/>
      <c r="AV1" s="699"/>
      <c r="AW1" s="699"/>
      <c r="AX1" s="699"/>
      <c r="AY1" s="699"/>
      <c r="AZ1" s="699"/>
      <c r="BA1" s="699"/>
      <c r="BB1" s="699"/>
      <c r="BC1" s="700"/>
      <c r="BD1" s="701" t="s">
        <v>99</v>
      </c>
      <c r="BE1" s="702"/>
      <c r="BF1" s="702"/>
      <c r="BG1" s="702"/>
      <c r="BH1" s="703"/>
      <c r="BI1" s="690" t="s">
        <v>64</v>
      </c>
      <c r="BJ1" s="691"/>
      <c r="BK1" s="691"/>
      <c r="BL1" s="691"/>
      <c r="BM1" s="691"/>
      <c r="BN1" s="691"/>
      <c r="BO1" s="691"/>
      <c r="BP1" s="691"/>
      <c r="BQ1" s="691"/>
      <c r="BR1" s="691"/>
      <c r="BS1" s="691"/>
      <c r="BT1" s="691"/>
      <c r="BU1" s="691"/>
      <c r="BV1" s="691"/>
      <c r="BW1" s="691"/>
      <c r="BX1" s="691"/>
      <c r="BY1" s="691"/>
      <c r="BZ1" s="691"/>
      <c r="CA1" s="691"/>
      <c r="CB1" s="707"/>
      <c r="CC1" s="692"/>
      <c r="CD1" s="656" t="s">
        <v>107</v>
      </c>
      <c r="CE1" s="657"/>
      <c r="CF1" s="658"/>
      <c r="CG1" s="658"/>
      <c r="CH1" s="658"/>
      <c r="CI1" s="658"/>
      <c r="CJ1" s="658"/>
      <c r="CK1" s="658"/>
      <c r="CL1" s="658"/>
      <c r="CM1" s="658"/>
      <c r="CN1" s="658"/>
      <c r="CO1" s="658"/>
      <c r="CP1" s="658"/>
      <c r="CQ1" s="658"/>
      <c r="CR1" s="658"/>
      <c r="CS1" s="658"/>
      <c r="CT1" s="658"/>
      <c r="CU1" s="658"/>
      <c r="CV1" s="658"/>
      <c r="CW1" s="659"/>
      <c r="CX1" s="730" t="s">
        <v>106</v>
      </c>
      <c r="CY1" s="730"/>
      <c r="CZ1" s="730"/>
      <c r="DA1" s="730"/>
      <c r="DB1" s="730"/>
      <c r="DC1" s="730"/>
      <c r="DD1" s="730"/>
      <c r="DE1" s="730"/>
      <c r="DF1" s="730"/>
      <c r="DG1" s="730"/>
      <c r="DH1" s="730"/>
      <c r="DI1" s="730"/>
      <c r="DJ1" s="730"/>
      <c r="DK1" s="730"/>
      <c r="DL1" s="730"/>
      <c r="DM1" s="730"/>
      <c r="DN1" s="730"/>
      <c r="DO1" s="730"/>
      <c r="DP1" s="730"/>
      <c r="DQ1" s="730"/>
      <c r="DR1" s="730"/>
      <c r="DS1" s="730"/>
      <c r="DT1" s="730"/>
      <c r="DU1" s="730"/>
      <c r="DV1" s="730"/>
      <c r="DW1" s="731"/>
      <c r="DX1" s="726" t="s">
        <v>208</v>
      </c>
      <c r="DY1" s="727"/>
      <c r="DZ1" s="727"/>
      <c r="EA1" s="727"/>
      <c r="EB1" s="727"/>
      <c r="EC1" s="727"/>
      <c r="ED1" s="728"/>
      <c r="EE1" s="256"/>
    </row>
    <row r="2" spans="1:135" s="255" customFormat="1" ht="42.75" customHeight="1" thickBot="1">
      <c r="A2" s="662" t="s">
        <v>31</v>
      </c>
      <c r="B2" s="664" t="s">
        <v>37</v>
      </c>
      <c r="C2" s="666" t="s">
        <v>51</v>
      </c>
      <c r="D2" s="654" t="s">
        <v>38</v>
      </c>
      <c r="E2" s="654" t="s">
        <v>39</v>
      </c>
      <c r="F2" s="654" t="s">
        <v>40</v>
      </c>
      <c r="G2" s="664" t="s">
        <v>41</v>
      </c>
      <c r="H2" s="668" t="s">
        <v>35</v>
      </c>
      <c r="I2" s="645" t="s">
        <v>42</v>
      </c>
      <c r="J2" s="645" t="s">
        <v>196</v>
      </c>
      <c r="K2" s="660" t="s">
        <v>197</v>
      </c>
      <c r="L2" s="612" t="s">
        <v>36</v>
      </c>
      <c r="M2" s="612" t="s">
        <v>34</v>
      </c>
      <c r="N2" s="612" t="s">
        <v>221</v>
      </c>
      <c r="O2" s="616" t="s">
        <v>238</v>
      </c>
      <c r="P2" s="612" t="s">
        <v>43</v>
      </c>
      <c r="Q2" s="612" t="s">
        <v>44</v>
      </c>
      <c r="R2" s="616" t="s">
        <v>249</v>
      </c>
      <c r="S2" s="614" t="s">
        <v>178</v>
      </c>
      <c r="T2" s="708" t="s">
        <v>81</v>
      </c>
      <c r="U2" s="709"/>
      <c r="V2" s="709"/>
      <c r="W2" s="709"/>
      <c r="X2" s="709"/>
      <c r="Y2" s="709"/>
      <c r="Z2" s="709"/>
      <c r="AA2" s="709"/>
      <c r="AB2" s="710"/>
      <c r="AC2" s="709" t="s">
        <v>82</v>
      </c>
      <c r="AD2" s="709"/>
      <c r="AE2" s="709"/>
      <c r="AF2" s="709"/>
      <c r="AG2" s="709"/>
      <c r="AH2" s="709"/>
      <c r="AI2" s="709"/>
      <c r="AJ2" s="709"/>
      <c r="AK2" s="709"/>
      <c r="AL2" s="709"/>
      <c r="AM2" s="709"/>
      <c r="AN2" s="713"/>
      <c r="AO2" s="710"/>
      <c r="AP2" s="714" t="s">
        <v>100</v>
      </c>
      <c r="AQ2" s="715"/>
      <c r="AR2" s="716"/>
      <c r="AS2" s="716"/>
      <c r="AT2" s="716"/>
      <c r="AU2" s="716"/>
      <c r="AV2" s="716"/>
      <c r="AW2" s="716"/>
      <c r="AX2" s="716"/>
      <c r="AY2" s="717"/>
      <c r="AZ2" s="714" t="s">
        <v>92</v>
      </c>
      <c r="BA2" s="717"/>
      <c r="BB2" s="714" t="s">
        <v>101</v>
      </c>
      <c r="BC2" s="717"/>
      <c r="BD2" s="704"/>
      <c r="BE2" s="705"/>
      <c r="BF2" s="705"/>
      <c r="BG2" s="705"/>
      <c r="BH2" s="706"/>
      <c r="BI2" s="636" t="s">
        <v>60</v>
      </c>
      <c r="BJ2" s="637"/>
      <c r="BK2" s="637"/>
      <c r="BL2" s="637"/>
      <c r="BM2" s="638"/>
      <c r="BN2" s="636" t="s">
        <v>61</v>
      </c>
      <c r="BO2" s="637"/>
      <c r="BP2" s="638"/>
      <c r="BQ2" s="636" t="s">
        <v>62</v>
      </c>
      <c r="BR2" s="637"/>
      <c r="BS2" s="638"/>
      <c r="BT2" s="718" t="s">
        <v>63</v>
      </c>
      <c r="BU2" s="711" t="s">
        <v>182</v>
      </c>
      <c r="BV2" s="641" t="s">
        <v>225</v>
      </c>
      <c r="BW2" s="641" t="s">
        <v>226</v>
      </c>
      <c r="BX2" s="643" t="s">
        <v>227</v>
      </c>
      <c r="BY2" s="644"/>
      <c r="BZ2" s="690" t="s">
        <v>105</v>
      </c>
      <c r="CA2" s="691"/>
      <c r="CB2" s="691"/>
      <c r="CC2" s="692"/>
      <c r="CD2" s="656" t="s">
        <v>115</v>
      </c>
      <c r="CE2" s="657"/>
      <c r="CF2" s="658"/>
      <c r="CG2" s="658"/>
      <c r="CH2" s="658"/>
      <c r="CI2" s="658"/>
      <c r="CJ2" s="659"/>
      <c r="CK2" s="670" t="s">
        <v>116</v>
      </c>
      <c r="CL2" s="671"/>
      <c r="CM2" s="672"/>
      <c r="CN2" s="673"/>
      <c r="CO2" s="673"/>
      <c r="CP2" s="673"/>
      <c r="CQ2" s="674"/>
      <c r="CR2" s="639" t="s">
        <v>108</v>
      </c>
      <c r="CS2" s="639" t="s">
        <v>109</v>
      </c>
      <c r="CT2" s="639" t="s">
        <v>110</v>
      </c>
      <c r="CU2" s="630" t="s">
        <v>111</v>
      </c>
      <c r="CV2" s="634" t="s">
        <v>112</v>
      </c>
      <c r="CW2" s="630" t="s">
        <v>113</v>
      </c>
      <c r="CX2" s="724" t="s">
        <v>124</v>
      </c>
      <c r="CY2" s="729"/>
      <c r="CZ2" s="729"/>
      <c r="DA2" s="725"/>
      <c r="DB2" s="632" t="s">
        <v>263</v>
      </c>
      <c r="DC2" s="633"/>
      <c r="DD2" s="632" t="s">
        <v>126</v>
      </c>
      <c r="DE2" s="633"/>
      <c r="DF2" s="364" t="s">
        <v>121</v>
      </c>
      <c r="DG2" s="632" t="s">
        <v>122</v>
      </c>
      <c r="DH2" s="633"/>
      <c r="DI2" s="364" t="s">
        <v>123</v>
      </c>
      <c r="DJ2" s="632" t="s">
        <v>129</v>
      </c>
      <c r="DK2" s="732"/>
      <c r="DL2" s="733"/>
      <c r="DM2" s="633"/>
      <c r="DN2" s="724" t="s">
        <v>245</v>
      </c>
      <c r="DO2" s="725"/>
      <c r="DP2" s="632" t="s">
        <v>128</v>
      </c>
      <c r="DQ2" s="732"/>
      <c r="DR2" s="732"/>
      <c r="DS2" s="732"/>
      <c r="DT2" s="732"/>
      <c r="DU2" s="732"/>
      <c r="DV2" s="732"/>
      <c r="DW2" s="633"/>
      <c r="DX2" s="720" t="s">
        <v>212</v>
      </c>
      <c r="DY2" s="721"/>
      <c r="DZ2" s="722"/>
      <c r="EA2" s="723" t="s">
        <v>213</v>
      </c>
      <c r="EB2" s="721"/>
      <c r="EC2" s="722"/>
      <c r="ED2" s="367" t="s">
        <v>214</v>
      </c>
      <c r="EE2" s="254"/>
    </row>
    <row r="3" spans="1:135" s="204" customFormat="1" ht="144.75" customHeight="1" thickBot="1">
      <c r="A3" s="663"/>
      <c r="B3" s="665"/>
      <c r="C3" s="667"/>
      <c r="D3" s="655"/>
      <c r="E3" s="655"/>
      <c r="F3" s="655"/>
      <c r="G3" s="665"/>
      <c r="H3" s="669"/>
      <c r="I3" s="646"/>
      <c r="J3" s="646"/>
      <c r="K3" s="661"/>
      <c r="L3" s="613"/>
      <c r="M3" s="613"/>
      <c r="N3" s="613"/>
      <c r="O3" s="617"/>
      <c r="P3" s="613"/>
      <c r="Q3" s="613"/>
      <c r="R3" s="617"/>
      <c r="S3" s="615"/>
      <c r="T3" s="358" t="s">
        <v>45</v>
      </c>
      <c r="U3" s="359" t="s">
        <v>46</v>
      </c>
      <c r="V3" s="360" t="s">
        <v>50</v>
      </c>
      <c r="W3" s="359" t="s">
        <v>47</v>
      </c>
      <c r="X3" s="361" t="s">
        <v>48</v>
      </c>
      <c r="Y3" s="359" t="s">
        <v>49</v>
      </c>
      <c r="Z3" s="359" t="s">
        <v>72</v>
      </c>
      <c r="AA3" s="359" t="s">
        <v>73</v>
      </c>
      <c r="AB3" s="362" t="s">
        <v>79</v>
      </c>
      <c r="AC3" s="368" t="s">
        <v>80</v>
      </c>
      <c r="AD3" s="369" t="s">
        <v>70</v>
      </c>
      <c r="AE3" s="369" t="s">
        <v>67</v>
      </c>
      <c r="AF3" s="369" t="s">
        <v>68</v>
      </c>
      <c r="AG3" s="369" t="s">
        <v>69</v>
      </c>
      <c r="AH3" s="369"/>
      <c r="AI3" s="370" t="s">
        <v>224</v>
      </c>
      <c r="AJ3" s="359" t="s">
        <v>74</v>
      </c>
      <c r="AK3" s="359" t="s">
        <v>75</v>
      </c>
      <c r="AL3" s="359" t="s">
        <v>65</v>
      </c>
      <c r="AM3" s="359" t="s">
        <v>66</v>
      </c>
      <c r="AN3" s="371" t="s">
        <v>240</v>
      </c>
      <c r="AO3" s="362" t="s">
        <v>71</v>
      </c>
      <c r="AP3" s="372" t="s">
        <v>87</v>
      </c>
      <c r="AQ3" s="373" t="s">
        <v>199</v>
      </c>
      <c r="AR3" s="374" t="s">
        <v>86</v>
      </c>
      <c r="AS3" s="374" t="s">
        <v>86</v>
      </c>
      <c r="AT3" s="374" t="s">
        <v>200</v>
      </c>
      <c r="AU3" s="374" t="s">
        <v>201</v>
      </c>
      <c r="AV3" s="375" t="s">
        <v>90</v>
      </c>
      <c r="AW3" s="374" t="s">
        <v>89</v>
      </c>
      <c r="AX3" s="374" t="s">
        <v>91</v>
      </c>
      <c r="AY3" s="376" t="s">
        <v>88</v>
      </c>
      <c r="AZ3" s="372" t="s">
        <v>84</v>
      </c>
      <c r="BA3" s="376" t="s">
        <v>85</v>
      </c>
      <c r="BB3" s="372" t="s">
        <v>84</v>
      </c>
      <c r="BC3" s="377" t="s">
        <v>85</v>
      </c>
      <c r="BD3" s="378" t="s">
        <v>94</v>
      </c>
      <c r="BE3" s="379" t="s">
        <v>95</v>
      </c>
      <c r="BF3" s="379" t="s">
        <v>96</v>
      </c>
      <c r="BG3" s="379" t="s">
        <v>97</v>
      </c>
      <c r="BH3" s="380" t="s">
        <v>98</v>
      </c>
      <c r="BI3" s="381" t="s">
        <v>53</v>
      </c>
      <c r="BJ3" s="382" t="s">
        <v>54</v>
      </c>
      <c r="BK3" s="382" t="s">
        <v>217</v>
      </c>
      <c r="BL3" s="382" t="s">
        <v>55</v>
      </c>
      <c r="BM3" s="383" t="s">
        <v>56</v>
      </c>
      <c r="BN3" s="381" t="s">
        <v>57</v>
      </c>
      <c r="BO3" s="382" t="s">
        <v>58</v>
      </c>
      <c r="BP3" s="383" t="s">
        <v>59</v>
      </c>
      <c r="BQ3" s="381" t="s">
        <v>57</v>
      </c>
      <c r="BR3" s="382" t="s">
        <v>58</v>
      </c>
      <c r="BS3" s="383" t="s">
        <v>59</v>
      </c>
      <c r="BT3" s="719"/>
      <c r="BU3" s="712"/>
      <c r="BV3" s="642"/>
      <c r="BW3" s="642"/>
      <c r="BX3" s="384" t="s">
        <v>229</v>
      </c>
      <c r="BY3" s="385" t="s">
        <v>228</v>
      </c>
      <c r="BZ3" s="386" t="s">
        <v>103</v>
      </c>
      <c r="CA3" s="387" t="s">
        <v>102</v>
      </c>
      <c r="CB3" s="387" t="s">
        <v>211</v>
      </c>
      <c r="CC3" s="388" t="s">
        <v>104</v>
      </c>
      <c r="CD3" s="395" t="s">
        <v>117</v>
      </c>
      <c r="CE3" s="395" t="s">
        <v>257</v>
      </c>
      <c r="CF3" s="561"/>
      <c r="CG3" s="561" t="s">
        <v>188</v>
      </c>
      <c r="CH3" s="561" t="s">
        <v>187</v>
      </c>
      <c r="CI3" s="675" t="s">
        <v>118</v>
      </c>
      <c r="CJ3" s="676"/>
      <c r="CK3" s="397" t="s">
        <v>117</v>
      </c>
      <c r="CL3" s="395" t="s">
        <v>258</v>
      </c>
      <c r="CM3" s="675" t="s">
        <v>118</v>
      </c>
      <c r="CN3" s="685"/>
      <c r="CO3" s="685"/>
      <c r="CP3" s="685"/>
      <c r="CQ3" s="676"/>
      <c r="CR3" s="640"/>
      <c r="CS3" s="640"/>
      <c r="CT3" s="640"/>
      <c r="CU3" s="631"/>
      <c r="CV3" s="635"/>
      <c r="CW3" s="631"/>
      <c r="CX3" s="398" t="s">
        <v>117</v>
      </c>
      <c r="CY3" s="399" t="s">
        <v>127</v>
      </c>
      <c r="CZ3" s="389" t="s">
        <v>250</v>
      </c>
      <c r="DA3" s="390" t="s">
        <v>251</v>
      </c>
      <c r="DB3" s="398" t="s">
        <v>117</v>
      </c>
      <c r="DC3" s="399" t="s">
        <v>127</v>
      </c>
      <c r="DD3" s="398" t="s">
        <v>117</v>
      </c>
      <c r="DE3" s="399" t="s">
        <v>127</v>
      </c>
      <c r="DF3" s="400" t="s">
        <v>127</v>
      </c>
      <c r="DG3" s="398" t="s">
        <v>117</v>
      </c>
      <c r="DH3" s="399" t="s">
        <v>127</v>
      </c>
      <c r="DI3" s="400" t="s">
        <v>127</v>
      </c>
      <c r="DJ3" s="398" t="s">
        <v>117</v>
      </c>
      <c r="DK3" s="401" t="s">
        <v>127</v>
      </c>
      <c r="DL3" s="389" t="s">
        <v>250</v>
      </c>
      <c r="DM3" s="391" t="s">
        <v>252</v>
      </c>
      <c r="DN3" s="365" t="s">
        <v>117</v>
      </c>
      <c r="DO3" s="366" t="s">
        <v>127</v>
      </c>
      <c r="DP3" s="398" t="s">
        <v>117</v>
      </c>
      <c r="DQ3" s="399" t="s">
        <v>127</v>
      </c>
      <c r="DR3" s="398" t="s">
        <v>117</v>
      </c>
      <c r="DS3" s="399" t="s">
        <v>127</v>
      </c>
      <c r="DT3" s="398" t="s">
        <v>117</v>
      </c>
      <c r="DU3" s="399" t="s">
        <v>127</v>
      </c>
      <c r="DV3" s="398" t="s">
        <v>117</v>
      </c>
      <c r="DW3" s="402" t="s">
        <v>127</v>
      </c>
      <c r="DX3" s="392" t="s">
        <v>209</v>
      </c>
      <c r="DY3" s="393" t="s">
        <v>264</v>
      </c>
      <c r="DZ3" s="393" t="s">
        <v>253</v>
      </c>
      <c r="EA3" s="393" t="s">
        <v>210</v>
      </c>
      <c r="EB3" s="393" t="s">
        <v>265</v>
      </c>
      <c r="EC3" s="393" t="s">
        <v>254</v>
      </c>
      <c r="ED3" s="394" t="s">
        <v>215</v>
      </c>
      <c r="EE3" s="203"/>
    </row>
    <row r="4" spans="1:135" s="55" customFormat="1" ht="45" hidden="1" customHeight="1" thickBot="1">
      <c r="A4" s="626" t="s">
        <v>93</v>
      </c>
      <c r="B4" s="627"/>
      <c r="C4" s="54"/>
      <c r="D4" s="55" t="s">
        <v>242</v>
      </c>
      <c r="E4" s="55" t="s">
        <v>242</v>
      </c>
      <c r="F4" s="55" t="s">
        <v>242</v>
      </c>
      <c r="G4" s="55" t="s">
        <v>242</v>
      </c>
      <c r="H4" s="562" t="s">
        <v>244</v>
      </c>
      <c r="I4" s="55" t="s">
        <v>157</v>
      </c>
      <c r="J4" s="56" t="s">
        <v>241</v>
      </c>
      <c r="K4" s="59" t="s">
        <v>114</v>
      </c>
      <c r="L4" s="56" t="s">
        <v>189</v>
      </c>
      <c r="M4" s="55" t="s">
        <v>114</v>
      </c>
      <c r="N4" s="55" t="s">
        <v>151</v>
      </c>
      <c r="P4" s="55" t="s">
        <v>149</v>
      </c>
      <c r="Q4" s="55" t="s">
        <v>149</v>
      </c>
      <c r="R4" s="363"/>
      <c r="S4" s="57" t="s">
        <v>179</v>
      </c>
      <c r="T4" s="562" t="s">
        <v>152</v>
      </c>
      <c r="U4" s="55" t="s">
        <v>153</v>
      </c>
      <c r="V4" s="58"/>
      <c r="W4" s="55" t="s">
        <v>149</v>
      </c>
      <c r="X4" s="59" t="s">
        <v>151</v>
      </c>
      <c r="Y4" s="55" t="s">
        <v>154</v>
      </c>
      <c r="Z4" s="55" t="s">
        <v>231</v>
      </c>
      <c r="AA4" s="55" t="s">
        <v>231</v>
      </c>
      <c r="AB4" s="563" t="s">
        <v>232</v>
      </c>
      <c r="AC4" s="54" t="s">
        <v>232</v>
      </c>
      <c r="AD4" s="55" t="s">
        <v>154</v>
      </c>
      <c r="AE4" s="55" t="s">
        <v>154</v>
      </c>
      <c r="AF4" s="55" t="s">
        <v>154</v>
      </c>
      <c r="AG4" s="55" t="s">
        <v>154</v>
      </c>
      <c r="AH4" s="193"/>
      <c r="AI4" s="230" t="s">
        <v>114</v>
      </c>
      <c r="AJ4" s="55" t="s">
        <v>114</v>
      </c>
      <c r="AK4" s="55" t="s">
        <v>114</v>
      </c>
      <c r="AL4" s="55" t="s">
        <v>232</v>
      </c>
      <c r="AM4" s="55" t="s">
        <v>232</v>
      </c>
      <c r="AN4" s="60" t="s">
        <v>231</v>
      </c>
      <c r="AO4" s="563" t="s">
        <v>231</v>
      </c>
      <c r="AP4" s="253" t="s">
        <v>158</v>
      </c>
      <c r="AQ4" s="54" t="s">
        <v>158</v>
      </c>
      <c r="AR4" s="55" t="s">
        <v>158</v>
      </c>
      <c r="AS4" s="55" t="s">
        <v>114</v>
      </c>
      <c r="AT4" s="165" t="s">
        <v>114</v>
      </c>
      <c r="AU4" s="165" t="s">
        <v>114</v>
      </c>
      <c r="AV4" s="165" t="s">
        <v>114</v>
      </c>
      <c r="AW4" s="55" t="s">
        <v>158</v>
      </c>
      <c r="AX4" s="55" t="s">
        <v>158</v>
      </c>
      <c r="AY4" s="60" t="s">
        <v>114</v>
      </c>
      <c r="AZ4" s="562" t="s">
        <v>233</v>
      </c>
      <c r="BA4" s="60" t="s">
        <v>234</v>
      </c>
      <c r="BB4" s="562" t="s">
        <v>233</v>
      </c>
      <c r="BC4" s="563" t="s">
        <v>234</v>
      </c>
      <c r="BD4" s="562" t="s">
        <v>158</v>
      </c>
      <c r="BE4" s="55" t="s">
        <v>114</v>
      </c>
      <c r="BF4" s="55" t="s">
        <v>114</v>
      </c>
      <c r="BG4" s="55" t="s">
        <v>160</v>
      </c>
      <c r="BH4" s="563" t="s">
        <v>114</v>
      </c>
      <c r="BI4" s="562" t="s">
        <v>154</v>
      </c>
      <c r="BJ4" s="55" t="s">
        <v>154</v>
      </c>
      <c r="BK4" s="55" t="s">
        <v>154</v>
      </c>
      <c r="BL4" s="55" t="s">
        <v>161</v>
      </c>
      <c r="BM4" s="60" t="s">
        <v>149</v>
      </c>
      <c r="BN4" s="562" t="s">
        <v>161</v>
      </c>
      <c r="BO4" s="55" t="s">
        <v>152</v>
      </c>
      <c r="BP4" s="60" t="s">
        <v>235</v>
      </c>
      <c r="BQ4" s="562" t="s">
        <v>161</v>
      </c>
      <c r="BR4" s="55" t="s">
        <v>152</v>
      </c>
      <c r="BS4" s="60" t="s">
        <v>235</v>
      </c>
      <c r="BT4" s="63" t="s">
        <v>152</v>
      </c>
      <c r="BU4" s="274" t="s">
        <v>243</v>
      </c>
      <c r="BV4" s="242" t="s">
        <v>114</v>
      </c>
      <c r="BW4" s="242" t="s">
        <v>114</v>
      </c>
      <c r="BX4" s="688" t="s">
        <v>114</v>
      </c>
      <c r="BY4" s="689"/>
      <c r="BZ4" s="286" t="s">
        <v>231</v>
      </c>
      <c r="CA4" s="287" t="s">
        <v>231</v>
      </c>
      <c r="CB4" s="287" t="s">
        <v>151</v>
      </c>
      <c r="CC4" s="288" t="s">
        <v>231</v>
      </c>
      <c r="CD4" s="285" t="s">
        <v>244</v>
      </c>
      <c r="CE4" s="285" t="s">
        <v>114</v>
      </c>
      <c r="CF4" s="287"/>
      <c r="CG4" s="287"/>
      <c r="CH4" s="287"/>
      <c r="CI4" s="287" t="s">
        <v>119</v>
      </c>
      <c r="CJ4" s="295" t="s">
        <v>120</v>
      </c>
      <c r="CK4" s="562" t="s">
        <v>244</v>
      </c>
      <c r="CL4" s="54" t="s">
        <v>114</v>
      </c>
      <c r="CM4" s="55" t="s">
        <v>119</v>
      </c>
      <c r="CN4" s="60"/>
      <c r="CO4" s="60"/>
      <c r="CP4" s="60"/>
      <c r="CQ4" s="62" t="s">
        <v>120</v>
      </c>
      <c r="CR4" s="61" t="s">
        <v>114</v>
      </c>
      <c r="CS4" s="61" t="s">
        <v>231</v>
      </c>
      <c r="CT4" s="61" t="s">
        <v>154</v>
      </c>
      <c r="CU4" s="63" t="s">
        <v>114</v>
      </c>
      <c r="CV4" s="274" t="s">
        <v>161</v>
      </c>
      <c r="CW4" s="63" t="s">
        <v>114</v>
      </c>
      <c r="CX4" s="562" t="s">
        <v>244</v>
      </c>
      <c r="CY4" s="60" t="s">
        <v>248</v>
      </c>
      <c r="CZ4" s="206" t="s">
        <v>247</v>
      </c>
      <c r="DA4" s="60" t="s">
        <v>247</v>
      </c>
      <c r="DB4" s="562" t="s">
        <v>244</v>
      </c>
      <c r="DC4" s="60" t="s">
        <v>119</v>
      </c>
      <c r="DD4" s="562" t="s">
        <v>244</v>
      </c>
      <c r="DE4" s="60" t="s">
        <v>119</v>
      </c>
      <c r="DF4" s="61" t="s">
        <v>114</v>
      </c>
      <c r="DG4" s="562" t="s">
        <v>244</v>
      </c>
      <c r="DH4" s="60" t="s">
        <v>158</v>
      </c>
      <c r="DI4" s="61" t="s">
        <v>114</v>
      </c>
      <c r="DJ4" s="562" t="s">
        <v>244</v>
      </c>
      <c r="DK4" s="55" t="s">
        <v>230</v>
      </c>
      <c r="DL4" s="206" t="s">
        <v>181</v>
      </c>
      <c r="DM4" s="62" t="s">
        <v>181</v>
      </c>
      <c r="DN4" s="562" t="s">
        <v>244</v>
      </c>
      <c r="DO4" s="62" t="s">
        <v>119</v>
      </c>
      <c r="DP4" s="562" t="s">
        <v>244</v>
      </c>
      <c r="DQ4" s="60" t="s">
        <v>119</v>
      </c>
      <c r="DR4" s="562" t="s">
        <v>244</v>
      </c>
      <c r="DS4" s="60" t="s">
        <v>119</v>
      </c>
      <c r="DT4" s="562" t="s">
        <v>244</v>
      </c>
      <c r="DU4" s="60" t="s">
        <v>119</v>
      </c>
      <c r="DV4" s="562" t="s">
        <v>244</v>
      </c>
      <c r="DW4" s="563" t="s">
        <v>119</v>
      </c>
      <c r="DX4" s="61" t="s">
        <v>223</v>
      </c>
      <c r="DY4" s="55" t="s">
        <v>222</v>
      </c>
      <c r="DZ4" s="55" t="s">
        <v>222</v>
      </c>
      <c r="EA4" s="60" t="s">
        <v>179</v>
      </c>
      <c r="EB4" s="55" t="s">
        <v>216</v>
      </c>
      <c r="EC4" s="55" t="s">
        <v>216</v>
      </c>
      <c r="ED4" s="563" t="s">
        <v>158</v>
      </c>
      <c r="EE4" s="54"/>
    </row>
    <row r="5" spans="1:135" s="290" customFormat="1" ht="24.95" hidden="1" customHeight="1" thickBot="1">
      <c r="A5" s="628" t="s">
        <v>76</v>
      </c>
      <c r="B5" s="629"/>
      <c r="C5" s="307"/>
      <c r="G5" s="565"/>
      <c r="H5" s="564"/>
      <c r="K5" s="309"/>
      <c r="L5" s="310"/>
      <c r="P5" s="290">
        <v>2000</v>
      </c>
      <c r="R5" s="293"/>
      <c r="S5" s="311"/>
      <c r="T5" s="564"/>
      <c r="U5" s="290">
        <v>1020</v>
      </c>
      <c r="V5" s="312">
        <v>1.1000000000000001</v>
      </c>
      <c r="X5" s="309">
        <v>12</v>
      </c>
      <c r="Z5" s="290">
        <v>25</v>
      </c>
      <c r="AA5" s="290">
        <v>25</v>
      </c>
      <c r="AB5" s="565">
        <v>7</v>
      </c>
      <c r="AC5" s="307">
        <v>5.5</v>
      </c>
      <c r="AD5" s="313">
        <v>-35</v>
      </c>
      <c r="AE5" s="313">
        <v>-40</v>
      </c>
      <c r="AF5" s="313">
        <v>-40</v>
      </c>
      <c r="AG5" s="313">
        <v>-40</v>
      </c>
      <c r="AH5" s="313"/>
      <c r="AI5" s="314"/>
      <c r="AL5" s="290">
        <v>110</v>
      </c>
      <c r="AM5" s="290">
        <v>110</v>
      </c>
      <c r="AN5" s="293"/>
      <c r="AO5" s="565">
        <v>20</v>
      </c>
      <c r="AP5" s="564"/>
      <c r="AQ5" s="307"/>
      <c r="AV5" s="315">
        <v>4.7</v>
      </c>
      <c r="AY5" s="293"/>
      <c r="AZ5" s="564"/>
      <c r="BA5" s="293"/>
      <c r="BB5" s="564"/>
      <c r="BC5" s="565"/>
      <c r="BD5" s="564"/>
      <c r="BH5" s="565"/>
      <c r="BI5" s="564">
        <v>780</v>
      </c>
      <c r="BM5" s="293"/>
      <c r="BN5" s="564"/>
      <c r="BP5" s="293"/>
      <c r="BQ5" s="564"/>
      <c r="BS5" s="293"/>
      <c r="BT5" s="316"/>
      <c r="BU5" s="317">
        <v>480</v>
      </c>
      <c r="BV5" s="318"/>
      <c r="BW5" s="318"/>
      <c r="BX5" s="677">
        <v>0.7</v>
      </c>
      <c r="BY5" s="678"/>
      <c r="BZ5" s="564">
        <v>2.9</v>
      </c>
      <c r="CA5" s="290">
        <v>3.5</v>
      </c>
      <c r="CB5" s="290">
        <v>32</v>
      </c>
      <c r="CC5" s="293">
        <v>1.9</v>
      </c>
      <c r="CD5" s="564"/>
      <c r="CE5" s="307"/>
      <c r="CJ5" s="311">
        <v>2.5</v>
      </c>
      <c r="CK5" s="307"/>
      <c r="CL5" s="307"/>
      <c r="CN5" s="293"/>
      <c r="CO5" s="293"/>
      <c r="CP5" s="293"/>
      <c r="CQ5" s="319"/>
      <c r="CR5" s="320"/>
      <c r="CS5" s="320"/>
      <c r="CT5" s="320"/>
      <c r="CU5" s="316">
        <v>20</v>
      </c>
      <c r="CV5" s="317">
        <v>55</v>
      </c>
      <c r="CW5" s="316"/>
      <c r="CX5" s="564"/>
      <c r="CY5" s="293"/>
      <c r="CZ5" s="321">
        <v>300</v>
      </c>
      <c r="DA5" s="293">
        <v>100</v>
      </c>
      <c r="DB5" s="564"/>
      <c r="DC5" s="293"/>
      <c r="DD5" s="564"/>
      <c r="DE5" s="293"/>
      <c r="DF5" s="320"/>
      <c r="DG5" s="564"/>
      <c r="DH5" s="293"/>
      <c r="DI5" s="320"/>
      <c r="DJ5" s="564"/>
      <c r="DL5" s="321">
        <v>28</v>
      </c>
      <c r="DM5" s="321">
        <v>28</v>
      </c>
      <c r="DN5" s="318"/>
      <c r="DO5" s="321"/>
      <c r="DP5" s="564"/>
      <c r="DQ5" s="293"/>
      <c r="DR5" s="564"/>
      <c r="DS5" s="293"/>
      <c r="DT5" s="564"/>
      <c r="DU5" s="293"/>
      <c r="DV5" s="564"/>
      <c r="DW5" s="565"/>
      <c r="DX5" s="564"/>
      <c r="DY5" s="307"/>
      <c r="EA5" s="290">
        <v>5.56</v>
      </c>
      <c r="ED5" s="565">
        <v>400</v>
      </c>
      <c r="EE5" s="307"/>
    </row>
    <row r="6" spans="1:135" s="573" customFormat="1" ht="24.95" hidden="1" customHeight="1" thickBot="1">
      <c r="A6" s="620" t="s">
        <v>78</v>
      </c>
      <c r="B6" s="621"/>
      <c r="C6" s="78"/>
      <c r="G6" s="567"/>
      <c r="H6" s="566"/>
      <c r="K6" s="79"/>
      <c r="L6" s="75"/>
      <c r="R6" s="80"/>
      <c r="S6" s="76"/>
      <c r="T6" s="566"/>
      <c r="V6" s="77"/>
      <c r="X6" s="79"/>
      <c r="AB6" s="567">
        <v>6</v>
      </c>
      <c r="AC6" s="78">
        <v>4.5</v>
      </c>
      <c r="AD6" s="195"/>
      <c r="AE6" s="195"/>
      <c r="AF6" s="195"/>
      <c r="AG6" s="195"/>
      <c r="AH6" s="195"/>
      <c r="AI6" s="231"/>
      <c r="AL6" s="573">
        <v>100</v>
      </c>
      <c r="AM6" s="573">
        <v>100</v>
      </c>
      <c r="AN6" s="80"/>
      <c r="AO6" s="567"/>
      <c r="AP6" s="566"/>
      <c r="AQ6" s="78"/>
      <c r="AV6" s="248"/>
      <c r="AY6" s="80"/>
      <c r="AZ6" s="566"/>
      <c r="BA6" s="80"/>
      <c r="BB6" s="566"/>
      <c r="BC6" s="567"/>
      <c r="BD6" s="566"/>
      <c r="BH6" s="567"/>
      <c r="BI6" s="566"/>
      <c r="BJ6" s="573">
        <v>100</v>
      </c>
      <c r="BM6" s="80"/>
      <c r="BN6" s="566"/>
      <c r="BP6" s="80"/>
      <c r="BQ6" s="566"/>
      <c r="BS6" s="80"/>
      <c r="BT6" s="83"/>
      <c r="BU6" s="275"/>
      <c r="BV6" s="243"/>
      <c r="BW6" s="243"/>
      <c r="BX6" s="686"/>
      <c r="BY6" s="687"/>
      <c r="BZ6" s="566"/>
      <c r="CC6" s="80"/>
      <c r="CD6" s="566"/>
      <c r="CE6" s="78"/>
      <c r="CJ6" s="76"/>
      <c r="CK6" s="78"/>
      <c r="CL6" s="78"/>
      <c r="CN6" s="80"/>
      <c r="CO6" s="80"/>
      <c r="CP6" s="80"/>
      <c r="CQ6" s="82"/>
      <c r="CR6" s="570"/>
      <c r="CS6" s="570"/>
      <c r="CT6" s="570">
        <v>200</v>
      </c>
      <c r="CU6" s="83">
        <v>10</v>
      </c>
      <c r="CV6" s="275"/>
      <c r="CW6" s="83"/>
      <c r="CX6" s="566"/>
      <c r="CY6" s="80"/>
      <c r="CZ6" s="208"/>
      <c r="DA6" s="80"/>
      <c r="DB6" s="566"/>
      <c r="DC6" s="80"/>
      <c r="DD6" s="566"/>
      <c r="DE6" s="80"/>
      <c r="DF6" s="570"/>
      <c r="DG6" s="566"/>
      <c r="DH6" s="80"/>
      <c r="DI6" s="570"/>
      <c r="DJ6" s="566"/>
      <c r="DL6" s="208"/>
      <c r="DM6" s="208"/>
      <c r="DN6" s="243"/>
      <c r="DO6" s="208"/>
      <c r="DP6" s="566"/>
      <c r="DQ6" s="80"/>
      <c r="DR6" s="566"/>
      <c r="DS6" s="80"/>
      <c r="DT6" s="566"/>
      <c r="DU6" s="80"/>
      <c r="DV6" s="566"/>
      <c r="DW6" s="567"/>
      <c r="DX6" s="566"/>
      <c r="DY6" s="78"/>
      <c r="ED6" s="567"/>
      <c r="EE6" s="78"/>
    </row>
    <row r="7" spans="1:135" s="292" customFormat="1" ht="24.75" hidden="1" customHeight="1" thickBot="1">
      <c r="A7" s="624" t="s">
        <v>77</v>
      </c>
      <c r="B7" s="625"/>
      <c r="C7" s="322"/>
      <c r="G7" s="558"/>
      <c r="H7" s="557"/>
      <c r="K7" s="324"/>
      <c r="L7" s="325"/>
      <c r="P7" s="292">
        <v>710</v>
      </c>
      <c r="R7" s="294"/>
      <c r="S7" s="326"/>
      <c r="T7" s="557"/>
      <c r="U7" s="292">
        <v>980</v>
      </c>
      <c r="V7" s="327">
        <v>0.9</v>
      </c>
      <c r="X7" s="324">
        <v>9</v>
      </c>
      <c r="AA7" s="292">
        <v>20</v>
      </c>
      <c r="AB7" s="558">
        <v>5</v>
      </c>
      <c r="AC7" s="322">
        <v>3.5</v>
      </c>
      <c r="AD7" s="328">
        <v>-20</v>
      </c>
      <c r="AE7" s="328">
        <v>-25</v>
      </c>
      <c r="AF7" s="328">
        <v>-25</v>
      </c>
      <c r="AG7" s="328">
        <v>-25</v>
      </c>
      <c r="AH7" s="328"/>
      <c r="AI7" s="329"/>
      <c r="AL7" s="292">
        <v>95</v>
      </c>
      <c r="AM7" s="292">
        <v>95</v>
      </c>
      <c r="AN7" s="294"/>
      <c r="AO7" s="558"/>
      <c r="AP7" s="557"/>
      <c r="AQ7" s="322"/>
      <c r="AV7" s="330">
        <v>4</v>
      </c>
      <c r="AY7" s="294"/>
      <c r="AZ7" s="557"/>
      <c r="BA7" s="294"/>
      <c r="BB7" s="557"/>
      <c r="BC7" s="558"/>
      <c r="BD7" s="557"/>
      <c r="BH7" s="558"/>
      <c r="BI7" s="557">
        <v>250</v>
      </c>
      <c r="BM7" s="294"/>
      <c r="BN7" s="557"/>
      <c r="BP7" s="294"/>
      <c r="BQ7" s="557"/>
      <c r="BS7" s="294"/>
      <c r="BT7" s="331"/>
      <c r="BU7" s="332">
        <v>330</v>
      </c>
      <c r="BV7" s="333"/>
      <c r="BW7" s="333"/>
      <c r="BX7" s="679">
        <v>0.3</v>
      </c>
      <c r="BY7" s="680"/>
      <c r="BZ7" s="557">
        <v>1.9</v>
      </c>
      <c r="CA7" s="292">
        <v>2.6</v>
      </c>
      <c r="CB7" s="292">
        <v>23</v>
      </c>
      <c r="CC7" s="294">
        <v>1.5</v>
      </c>
      <c r="CD7" s="557"/>
      <c r="CE7" s="322"/>
      <c r="CJ7" s="326">
        <v>1.2</v>
      </c>
      <c r="CK7" s="322"/>
      <c r="CL7" s="322"/>
      <c r="CN7" s="294"/>
      <c r="CO7" s="294"/>
      <c r="CP7" s="294"/>
      <c r="CQ7" s="334"/>
      <c r="CR7" s="335"/>
      <c r="CS7" s="335"/>
      <c r="CT7" s="335"/>
      <c r="CU7" s="331">
        <v>5</v>
      </c>
      <c r="CV7" s="332">
        <v>45</v>
      </c>
      <c r="CW7" s="331"/>
      <c r="CX7" s="557"/>
      <c r="CY7" s="294"/>
      <c r="CZ7" s="336"/>
      <c r="DA7" s="294"/>
      <c r="DB7" s="557"/>
      <c r="DC7" s="294"/>
      <c r="DD7" s="557"/>
      <c r="DE7" s="294"/>
      <c r="DF7" s="335"/>
      <c r="DG7" s="557"/>
      <c r="DH7" s="294"/>
      <c r="DI7" s="335"/>
      <c r="DJ7" s="557"/>
      <c r="DL7" s="336"/>
      <c r="DM7" s="336"/>
      <c r="DN7" s="333"/>
      <c r="DO7" s="336"/>
      <c r="DP7" s="557"/>
      <c r="DQ7" s="294"/>
      <c r="DR7" s="557"/>
      <c r="DS7" s="294"/>
      <c r="DT7" s="557"/>
      <c r="DU7" s="294"/>
      <c r="DV7" s="557"/>
      <c r="DW7" s="558"/>
      <c r="DX7" s="557"/>
      <c r="DY7" s="322"/>
      <c r="ED7" s="558"/>
      <c r="EE7" s="322"/>
    </row>
    <row r="8" spans="1:135" s="104" customFormat="1" ht="24.95" hidden="1" customHeight="1" outlineLevel="1">
      <c r="A8" s="622" t="s">
        <v>76</v>
      </c>
      <c r="B8" s="623"/>
      <c r="C8" s="97"/>
      <c r="D8" s="571"/>
      <c r="E8" s="571"/>
      <c r="F8" s="571"/>
      <c r="G8" s="569"/>
      <c r="H8" s="568"/>
      <c r="I8" s="571">
        <f>MAX(I11:I135)</f>
        <v>32</v>
      </c>
      <c r="J8" s="571"/>
      <c r="K8" s="98">
        <f t="shared" ref="K8:CT8" si="0">MAX(K11:K135)</f>
        <v>21</v>
      </c>
      <c r="L8" s="571">
        <f t="shared" si="0"/>
        <v>0</v>
      </c>
      <c r="M8" s="571">
        <f t="shared" si="0"/>
        <v>84</v>
      </c>
      <c r="N8" s="571">
        <f t="shared" si="0"/>
        <v>2840</v>
      </c>
      <c r="O8" s="571"/>
      <c r="P8" s="571">
        <f t="shared" si="0"/>
        <v>1800</v>
      </c>
      <c r="Q8" s="571">
        <f t="shared" si="0"/>
        <v>1458</v>
      </c>
      <c r="R8" s="99"/>
      <c r="S8" s="95">
        <f t="shared" si="0"/>
        <v>4.0342500000000001</v>
      </c>
      <c r="T8" s="568">
        <f t="shared" si="0"/>
        <v>1560</v>
      </c>
      <c r="U8" s="571">
        <f t="shared" si="0"/>
        <v>1022</v>
      </c>
      <c r="V8" s="96">
        <f>MAX(V11:V135)</f>
        <v>1.05</v>
      </c>
      <c r="W8" s="571">
        <f t="shared" si="0"/>
        <v>1710</v>
      </c>
      <c r="X8" s="98">
        <f t="shared" si="0"/>
        <v>11.6</v>
      </c>
      <c r="Y8" s="571">
        <f t="shared" si="0"/>
        <v>405</v>
      </c>
      <c r="Z8" s="571">
        <f t="shared" si="0"/>
        <v>25</v>
      </c>
      <c r="AA8" s="571">
        <f t="shared" si="0"/>
        <v>25</v>
      </c>
      <c r="AB8" s="569">
        <f t="shared" si="0"/>
        <v>6.9</v>
      </c>
      <c r="AC8" s="97">
        <f t="shared" si="0"/>
        <v>4.8</v>
      </c>
      <c r="AD8" s="197">
        <f t="shared" si="0"/>
        <v>-15</v>
      </c>
      <c r="AE8" s="197">
        <f t="shared" si="0"/>
        <v>-10</v>
      </c>
      <c r="AF8" s="197">
        <f t="shared" si="0"/>
        <v>-10</v>
      </c>
      <c r="AG8" s="197">
        <f t="shared" si="0"/>
        <v>-24</v>
      </c>
      <c r="AH8" s="197"/>
      <c r="AI8" s="232"/>
      <c r="AJ8" s="571">
        <f t="shared" si="0"/>
        <v>100</v>
      </c>
      <c r="AK8" s="571">
        <f t="shared" si="0"/>
        <v>100</v>
      </c>
      <c r="AL8" s="571">
        <f t="shared" si="0"/>
        <v>105</v>
      </c>
      <c r="AM8" s="571">
        <f t="shared" si="0"/>
        <v>100</v>
      </c>
      <c r="AN8" s="99"/>
      <c r="AO8" s="569">
        <f t="shared" si="0"/>
        <v>20</v>
      </c>
      <c r="AP8" s="568">
        <f t="shared" si="0"/>
        <v>2528</v>
      </c>
      <c r="AQ8" s="97"/>
      <c r="AR8" s="571">
        <f t="shared" si="0"/>
        <v>1952</v>
      </c>
      <c r="AS8" s="571"/>
      <c r="AT8" s="571"/>
      <c r="AU8" s="571"/>
      <c r="AV8" s="249">
        <f t="shared" si="0"/>
        <v>4.5</v>
      </c>
      <c r="AW8" s="571">
        <f t="shared" si="0"/>
        <v>873</v>
      </c>
      <c r="AX8" s="571">
        <f t="shared" si="0"/>
        <v>1170</v>
      </c>
      <c r="AY8" s="99">
        <f t="shared" si="0"/>
        <v>50</v>
      </c>
      <c r="AZ8" s="568">
        <f t="shared" si="0"/>
        <v>362</v>
      </c>
      <c r="BA8" s="99">
        <f t="shared" si="0"/>
        <v>70</v>
      </c>
      <c r="BB8" s="568">
        <f t="shared" si="0"/>
        <v>222</v>
      </c>
      <c r="BC8" s="569">
        <f t="shared" si="0"/>
        <v>0</v>
      </c>
      <c r="BD8" s="568">
        <f t="shared" si="0"/>
        <v>5918</v>
      </c>
      <c r="BE8" s="571">
        <f t="shared" si="0"/>
        <v>55</v>
      </c>
      <c r="BF8" s="571">
        <f t="shared" si="0"/>
        <v>100</v>
      </c>
      <c r="BG8" s="571">
        <f t="shared" si="0"/>
        <v>5</v>
      </c>
      <c r="BH8" s="569">
        <f t="shared" si="0"/>
        <v>98</v>
      </c>
      <c r="BI8" s="568">
        <f t="shared" si="0"/>
        <v>620</v>
      </c>
      <c r="BJ8" s="571">
        <f t="shared" si="0"/>
        <v>123</v>
      </c>
      <c r="BK8" s="571"/>
      <c r="BL8" s="571">
        <f t="shared" si="0"/>
        <v>158</v>
      </c>
      <c r="BM8" s="99">
        <f t="shared" si="0"/>
        <v>126</v>
      </c>
      <c r="BN8" s="568">
        <f t="shared" si="0"/>
        <v>491</v>
      </c>
      <c r="BO8" s="571">
        <f t="shared" si="0"/>
        <v>1700</v>
      </c>
      <c r="BP8" s="99">
        <f t="shared" si="0"/>
        <v>245</v>
      </c>
      <c r="BQ8" s="568">
        <f t="shared" si="0"/>
        <v>481</v>
      </c>
      <c r="BR8" s="571">
        <f t="shared" si="0"/>
        <v>1700</v>
      </c>
      <c r="BS8" s="99">
        <f t="shared" si="0"/>
        <v>215</v>
      </c>
      <c r="BT8" s="102">
        <f t="shared" si="0"/>
        <v>1500</v>
      </c>
      <c r="BU8" s="276"/>
      <c r="BV8" s="244"/>
      <c r="BW8" s="244"/>
      <c r="BX8" s="100"/>
      <c r="BY8" s="100" t="e">
        <f t="shared" si="0"/>
        <v>#DIV/0!</v>
      </c>
      <c r="BZ8" s="568">
        <f t="shared" si="0"/>
        <v>3.2</v>
      </c>
      <c r="CA8" s="571">
        <f t="shared" si="0"/>
        <v>3</v>
      </c>
      <c r="CB8" s="571"/>
      <c r="CC8" s="569">
        <f t="shared" si="0"/>
        <v>1.8</v>
      </c>
      <c r="CD8" s="97">
        <f t="shared" si="0"/>
        <v>0</v>
      </c>
      <c r="CE8" s="97"/>
      <c r="CF8" s="571"/>
      <c r="CG8" s="571"/>
      <c r="CH8" s="571"/>
      <c r="CI8" s="571">
        <f t="shared" si="0"/>
        <v>82</v>
      </c>
      <c r="CJ8" s="101" t="e">
        <f t="shared" si="0"/>
        <v>#N/A</v>
      </c>
      <c r="CK8" s="568">
        <f t="shared" si="0"/>
        <v>0</v>
      </c>
      <c r="CL8" s="97"/>
      <c r="CM8" s="571">
        <f t="shared" si="0"/>
        <v>62</v>
      </c>
      <c r="CN8" s="99"/>
      <c r="CO8" s="99"/>
      <c r="CP8" s="99"/>
      <c r="CQ8" s="101" t="e">
        <f t="shared" si="0"/>
        <v>#DIV/0!</v>
      </c>
      <c r="CR8" s="100">
        <f t="shared" si="0"/>
        <v>50</v>
      </c>
      <c r="CS8" s="100">
        <f t="shared" si="0"/>
        <v>4.2</v>
      </c>
      <c r="CT8" s="100">
        <f t="shared" si="0"/>
        <v>401</v>
      </c>
      <c r="CU8" s="102">
        <f t="shared" ref="CU8:DW8" si="1">MAX(CU11:CU135)</f>
        <v>18</v>
      </c>
      <c r="CV8" s="276">
        <f t="shared" si="1"/>
        <v>53</v>
      </c>
      <c r="CW8" s="102">
        <f t="shared" si="1"/>
        <v>10</v>
      </c>
      <c r="CX8" s="568">
        <f t="shared" si="1"/>
        <v>0</v>
      </c>
      <c r="CY8" s="99">
        <f t="shared" si="1"/>
        <v>720</v>
      </c>
      <c r="CZ8" s="210"/>
      <c r="DA8" s="99"/>
      <c r="DB8" s="568">
        <f t="shared" si="1"/>
        <v>0</v>
      </c>
      <c r="DC8" s="99">
        <f t="shared" si="1"/>
        <v>0</v>
      </c>
      <c r="DD8" s="568">
        <f t="shared" si="1"/>
        <v>0</v>
      </c>
      <c r="DE8" s="99">
        <f t="shared" si="1"/>
        <v>18</v>
      </c>
      <c r="DF8" s="100">
        <f t="shared" si="1"/>
        <v>45</v>
      </c>
      <c r="DG8" s="568">
        <f t="shared" si="1"/>
        <v>0</v>
      </c>
      <c r="DH8" s="99">
        <f t="shared" si="1"/>
        <v>6</v>
      </c>
      <c r="DI8" s="100">
        <f t="shared" si="1"/>
        <v>30</v>
      </c>
      <c r="DJ8" s="568">
        <f t="shared" si="1"/>
        <v>0</v>
      </c>
      <c r="DK8" s="571">
        <f t="shared" si="1"/>
        <v>190</v>
      </c>
      <c r="DL8" s="210"/>
      <c r="DM8" s="101" t="e">
        <f t="shared" si="1"/>
        <v>#DIV/0!</v>
      </c>
      <c r="DN8" s="301"/>
      <c r="DO8" s="101"/>
      <c r="DP8" s="568">
        <f t="shared" si="1"/>
        <v>0</v>
      </c>
      <c r="DQ8" s="99">
        <f t="shared" si="1"/>
        <v>0</v>
      </c>
      <c r="DR8" s="568">
        <f t="shared" si="1"/>
        <v>0</v>
      </c>
      <c r="DS8" s="99">
        <f t="shared" si="1"/>
        <v>0</v>
      </c>
      <c r="DT8" s="568">
        <f t="shared" si="1"/>
        <v>0</v>
      </c>
      <c r="DU8" s="99">
        <f t="shared" si="1"/>
        <v>0</v>
      </c>
      <c r="DV8" s="568">
        <f t="shared" si="1"/>
        <v>0</v>
      </c>
      <c r="DW8" s="569">
        <f t="shared" si="1"/>
        <v>0</v>
      </c>
      <c r="DX8" s="216"/>
      <c r="DY8" s="103"/>
      <c r="ED8" s="217"/>
      <c r="EE8" s="103"/>
    </row>
    <row r="9" spans="1:135" s="115" customFormat="1" ht="24.95" hidden="1" customHeight="1" outlineLevel="1">
      <c r="A9" s="618" t="s">
        <v>148</v>
      </c>
      <c r="B9" s="619"/>
      <c r="C9" s="108"/>
      <c r="D9" s="572"/>
      <c r="E9" s="572"/>
      <c r="F9" s="572"/>
      <c r="G9" s="560"/>
      <c r="H9" s="559"/>
      <c r="I9" s="572">
        <f>AVERAGE(I11:I134)</f>
        <v>18.701612903225808</v>
      </c>
      <c r="J9" s="572"/>
      <c r="K9" s="109">
        <f t="shared" ref="K9:CD9" si="2">AVERAGE(K11:K134)</f>
        <v>17.493548387096773</v>
      </c>
      <c r="L9" s="572" t="e">
        <f t="shared" si="2"/>
        <v>#DIV/0!</v>
      </c>
      <c r="M9" s="572">
        <f t="shared" si="2"/>
        <v>80.096774193548384</v>
      </c>
      <c r="N9" s="572">
        <f t="shared" si="2"/>
        <v>2714.0322580645161</v>
      </c>
      <c r="O9" s="572"/>
      <c r="P9" s="572">
        <f t="shared" si="2"/>
        <v>1510.8064516129032</v>
      </c>
      <c r="Q9" s="572">
        <f t="shared" si="2"/>
        <v>621.8237096774194</v>
      </c>
      <c r="R9" s="110"/>
      <c r="S9" s="106">
        <f t="shared" si="2"/>
        <v>1.8524986244758062</v>
      </c>
      <c r="T9" s="559">
        <f t="shared" si="2"/>
        <v>992.74193548387098</v>
      </c>
      <c r="U9" s="572">
        <f t="shared" si="2"/>
        <v>1007.55</v>
      </c>
      <c r="V9" s="107">
        <f>AVERAGE(V11:V134)</f>
        <v>0.9664838709677418</v>
      </c>
      <c r="W9" s="572">
        <f t="shared" si="2"/>
        <v>728.86862903225835</v>
      </c>
      <c r="X9" s="109">
        <f t="shared" si="2"/>
        <v>10.390322580645163</v>
      </c>
      <c r="Y9" s="572">
        <f t="shared" si="2"/>
        <v>299.72580645161293</v>
      </c>
      <c r="Z9" s="572">
        <f t="shared" si="2"/>
        <v>24.032258064516128</v>
      </c>
      <c r="AA9" s="572">
        <f t="shared" si="2"/>
        <v>24.161290322580644</v>
      </c>
      <c r="AB9" s="560">
        <f t="shared" si="2"/>
        <v>6.3709677419354813</v>
      </c>
      <c r="AC9" s="108">
        <f t="shared" si="2"/>
        <v>3.9935483870967756</v>
      </c>
      <c r="AD9" s="198">
        <f t="shared" si="2"/>
        <v>-29.725806451612904</v>
      </c>
      <c r="AE9" s="198">
        <f t="shared" si="2"/>
        <v>-31.387096774193548</v>
      </c>
      <c r="AF9" s="198">
        <f t="shared" si="2"/>
        <v>-31.193548387096776</v>
      </c>
      <c r="AG9" s="198">
        <f t="shared" si="2"/>
        <v>-25.5</v>
      </c>
      <c r="AH9" s="198"/>
      <c r="AI9" s="233"/>
      <c r="AJ9" s="572">
        <f t="shared" si="2"/>
        <v>73.870967741935488</v>
      </c>
      <c r="AK9" s="572">
        <f t="shared" si="2"/>
        <v>71.5</v>
      </c>
      <c r="AL9" s="572">
        <f t="shared" si="2"/>
        <v>100.08064516129032</v>
      </c>
      <c r="AM9" s="572">
        <f t="shared" si="2"/>
        <v>100</v>
      </c>
      <c r="AN9" s="110"/>
      <c r="AO9" s="560">
        <f t="shared" si="2"/>
        <v>18.35483870967742</v>
      </c>
      <c r="AP9" s="559">
        <f t="shared" si="2"/>
        <v>1752.4354838709678</v>
      </c>
      <c r="AQ9" s="108"/>
      <c r="AR9" s="572">
        <f t="shared" si="2"/>
        <v>188.35483870967741</v>
      </c>
      <c r="AS9" s="572"/>
      <c r="AT9" s="572"/>
      <c r="AU9" s="572"/>
      <c r="AV9" s="250">
        <f t="shared" si="2"/>
        <v>4.2214516129032251</v>
      </c>
      <c r="AW9" s="572">
        <f t="shared" si="2"/>
        <v>599.55737704918033</v>
      </c>
      <c r="AX9" s="572">
        <f t="shared" si="2"/>
        <v>882.68852459016398</v>
      </c>
      <c r="AY9" s="110">
        <f t="shared" si="2"/>
        <v>41.37096774193548</v>
      </c>
      <c r="AZ9" s="559">
        <f t="shared" si="2"/>
        <v>322.27419354838707</v>
      </c>
      <c r="BA9" s="110">
        <f t="shared" si="2"/>
        <v>64.096774193548384</v>
      </c>
      <c r="BB9" s="559">
        <f t="shared" si="2"/>
        <v>179.33333333333334</v>
      </c>
      <c r="BC9" s="560" t="e">
        <f t="shared" si="2"/>
        <v>#DIV/0!</v>
      </c>
      <c r="BD9" s="559">
        <f t="shared" si="2"/>
        <v>4605.1639344262294</v>
      </c>
      <c r="BE9" s="572">
        <f t="shared" si="2"/>
        <v>32.377049180327866</v>
      </c>
      <c r="BF9" s="572">
        <f t="shared" si="2"/>
        <v>41.704918032786885</v>
      </c>
      <c r="BG9" s="572">
        <f t="shared" si="2"/>
        <v>1.5721311475409836</v>
      </c>
      <c r="BH9" s="560">
        <f t="shared" si="2"/>
        <v>96</v>
      </c>
      <c r="BI9" s="559">
        <f t="shared" si="2"/>
        <v>513.13114754098365</v>
      </c>
      <c r="BJ9" s="572">
        <f t="shared" si="2"/>
        <v>112.19836065573772</v>
      </c>
      <c r="BK9" s="572"/>
      <c r="BL9" s="572">
        <f t="shared" si="2"/>
        <v>150.16666666666666</v>
      </c>
      <c r="BM9" s="110">
        <f t="shared" si="2"/>
        <v>92.48</v>
      </c>
      <c r="BN9" s="559">
        <f t="shared" si="2"/>
        <v>423.98333333333335</v>
      </c>
      <c r="BO9" s="572">
        <f t="shared" si="2"/>
        <v>1563.6333333333334</v>
      </c>
      <c r="BP9" s="110">
        <f t="shared" si="2"/>
        <v>197.03333333333333</v>
      </c>
      <c r="BQ9" s="559">
        <f t="shared" si="2"/>
        <v>413.98333333333335</v>
      </c>
      <c r="BR9" s="572">
        <f t="shared" si="2"/>
        <v>1525.0166666666667</v>
      </c>
      <c r="BS9" s="110">
        <f t="shared" si="2"/>
        <v>168.78333333333333</v>
      </c>
      <c r="BT9" s="113">
        <f t="shared" si="2"/>
        <v>1500</v>
      </c>
      <c r="BU9" s="277"/>
      <c r="BV9" s="245"/>
      <c r="BW9" s="245"/>
      <c r="BX9" s="111"/>
      <c r="BY9" s="111" t="e">
        <f t="shared" si="2"/>
        <v>#DIV/0!</v>
      </c>
      <c r="BZ9" s="559">
        <f t="shared" si="2"/>
        <v>2.9137931034482745</v>
      </c>
      <c r="CA9" s="572">
        <f t="shared" si="2"/>
        <v>2.7050847457627105</v>
      </c>
      <c r="CB9" s="572"/>
      <c r="CC9" s="560">
        <f t="shared" si="2"/>
        <v>1.7933333333333326</v>
      </c>
      <c r="CD9" s="108" t="e">
        <f t="shared" si="2"/>
        <v>#DIV/0!</v>
      </c>
      <c r="CE9" s="108"/>
      <c r="CF9" s="572"/>
      <c r="CG9" s="572"/>
      <c r="CH9" s="572"/>
      <c r="CI9" s="572" t="e">
        <f>AVERAGE(CF11:CF134)</f>
        <v>#N/A</v>
      </c>
      <c r="CJ9" s="112">
        <f>AVERAGE(CG11:CG134)</f>
        <v>2553.2629032258064</v>
      </c>
      <c r="CK9" s="559" t="e">
        <f>AVERAGE(#REF!)</f>
        <v>#REF!</v>
      </c>
      <c r="CL9" s="108"/>
      <c r="CM9" s="572" t="e">
        <f>AVERAGE(CH11:CH134)</f>
        <v>#N/A</v>
      </c>
      <c r="CN9" s="110"/>
      <c r="CO9" s="110"/>
      <c r="CP9" s="110"/>
      <c r="CQ9" s="112">
        <f>AVERAGE(CI11:CI134)</f>
        <v>53.796610169491522</v>
      </c>
      <c r="CR9" s="111" t="e">
        <f>AVERAGE(CJ11:CJ134)</f>
        <v>#N/A</v>
      </c>
      <c r="CS9" s="111" t="e">
        <f>AVERAGE(CK11:CK134)</f>
        <v>#DIV/0!</v>
      </c>
      <c r="CT9" s="111">
        <f>AVERAGE(CM11:CM134)</f>
        <v>29.135593220338983</v>
      </c>
      <c r="CU9" s="113" t="e">
        <f t="shared" ref="CU9:DW9" si="3">AVERAGE(CQ11:CQ134)</f>
        <v>#DIV/0!</v>
      </c>
      <c r="CV9" s="277">
        <f t="shared" si="3"/>
        <v>41.118644067796609</v>
      </c>
      <c r="CW9" s="113">
        <f t="shared" si="3"/>
        <v>4.0068965517241377</v>
      </c>
      <c r="CX9" s="559">
        <f t="shared" si="3"/>
        <v>400.03389830508473</v>
      </c>
      <c r="CY9" s="110">
        <f>AVERAGE(CU11:CU134)</f>
        <v>9.5593220338983045</v>
      </c>
      <c r="CZ9" s="211"/>
      <c r="DA9" s="110"/>
      <c r="DB9" s="559">
        <f>AVERAGE(CV11:CV134)</f>
        <v>50.627118644067799</v>
      </c>
      <c r="DC9" s="110">
        <f>AVERAGE(CW11:CW134)</f>
        <v>10</v>
      </c>
      <c r="DD9" s="559" t="e">
        <f>AVERAGE(CX11:CX134)</f>
        <v>#DIV/0!</v>
      </c>
      <c r="DE9" s="110">
        <f>AVERAGE(CY11:CY134)</f>
        <v>719.66101694915255</v>
      </c>
      <c r="DF9" s="111" t="e">
        <f t="shared" si="3"/>
        <v>#DIV/0!</v>
      </c>
      <c r="DG9" s="559" t="e">
        <f t="shared" si="3"/>
        <v>#DIV/0!</v>
      </c>
      <c r="DH9" s="110" t="e">
        <f t="shared" si="3"/>
        <v>#DIV/0!</v>
      </c>
      <c r="DI9" s="111">
        <f t="shared" si="3"/>
        <v>12.461538461538462</v>
      </c>
      <c r="DJ9" s="559">
        <f t="shared" si="3"/>
        <v>23.333333333333332</v>
      </c>
      <c r="DK9" s="572" t="e">
        <f t="shared" si="3"/>
        <v>#DIV/0!</v>
      </c>
      <c r="DL9" s="211"/>
      <c r="DM9" s="112">
        <f>AVERAGE(DH11:DH134)</f>
        <v>4.3287037037037033</v>
      </c>
      <c r="DN9" s="302"/>
      <c r="DO9" s="112"/>
      <c r="DP9" s="559">
        <f>AVERAGE(DI11:DI134)</f>
        <v>23.135593220338983</v>
      </c>
      <c r="DQ9" s="110" t="e">
        <f>AVERAGE(DJ11:DJ134)</f>
        <v>#DIV/0!</v>
      </c>
      <c r="DR9" s="559">
        <f>AVERAGE(DK11:DK134)</f>
        <v>123.19230769230769</v>
      </c>
      <c r="DS9" s="110" t="e">
        <f>AVERAGE(DM11:DM134)</f>
        <v>#DIV/0!</v>
      </c>
      <c r="DT9" s="559" t="e">
        <f t="shared" si="3"/>
        <v>#DIV/0!</v>
      </c>
      <c r="DU9" s="110" t="e">
        <f t="shared" si="3"/>
        <v>#DIV/0!</v>
      </c>
      <c r="DV9" s="559" t="e">
        <f t="shared" si="3"/>
        <v>#DIV/0!</v>
      </c>
      <c r="DW9" s="560" t="e">
        <f t="shared" si="3"/>
        <v>#DIV/0!</v>
      </c>
      <c r="DX9" s="218"/>
      <c r="DY9" s="114"/>
      <c r="ED9" s="219"/>
      <c r="EE9" s="114"/>
    </row>
    <row r="10" spans="1:135" s="115" customFormat="1" ht="24.75" hidden="1" customHeight="1" outlineLevel="1">
      <c r="A10" s="618" t="s">
        <v>77</v>
      </c>
      <c r="B10" s="619"/>
      <c r="C10" s="108"/>
      <c r="D10" s="572"/>
      <c r="E10" s="572"/>
      <c r="F10" s="572"/>
      <c r="G10" s="560"/>
      <c r="H10" s="559"/>
      <c r="I10" s="572">
        <f>MIN(I11:I134)</f>
        <v>15</v>
      </c>
      <c r="J10" s="572"/>
      <c r="K10" s="109">
        <f t="shared" ref="K10:CD10" si="4">MIN(K11:K134)</f>
        <v>7.5</v>
      </c>
      <c r="L10" s="572">
        <f t="shared" si="4"/>
        <v>0</v>
      </c>
      <c r="M10" s="572">
        <f t="shared" si="4"/>
        <v>55</v>
      </c>
      <c r="N10" s="572">
        <f t="shared" si="4"/>
        <v>2550</v>
      </c>
      <c r="O10" s="572"/>
      <c r="P10" s="572">
        <f t="shared" si="4"/>
        <v>810</v>
      </c>
      <c r="Q10" s="572">
        <f t="shared" si="4"/>
        <v>0</v>
      </c>
      <c r="R10" s="110"/>
      <c r="S10" s="106">
        <f t="shared" si="4"/>
        <v>0</v>
      </c>
      <c r="T10" s="559">
        <f t="shared" si="4"/>
        <v>580</v>
      </c>
      <c r="U10" s="572">
        <f t="shared" si="4"/>
        <v>1003</v>
      </c>
      <c r="V10" s="107">
        <f>MIN(V11:V134)</f>
        <v>0.94499999999999995</v>
      </c>
      <c r="W10" s="572">
        <f t="shared" si="4"/>
        <v>0</v>
      </c>
      <c r="X10" s="109">
        <f t="shared" si="4"/>
        <v>9.3000000000000007</v>
      </c>
      <c r="Y10" s="572">
        <f t="shared" si="4"/>
        <v>101</v>
      </c>
      <c r="Z10" s="572">
        <f t="shared" si="4"/>
        <v>20</v>
      </c>
      <c r="AA10" s="572">
        <f t="shared" si="4"/>
        <v>20</v>
      </c>
      <c r="AB10" s="560">
        <f t="shared" si="4"/>
        <v>5.8</v>
      </c>
      <c r="AC10" s="108">
        <f t="shared" si="4"/>
        <v>3.6</v>
      </c>
      <c r="AD10" s="198">
        <f t="shared" si="4"/>
        <v>-36</v>
      </c>
      <c r="AE10" s="198">
        <f t="shared" si="4"/>
        <v>-38</v>
      </c>
      <c r="AF10" s="198">
        <f t="shared" si="4"/>
        <v>-38</v>
      </c>
      <c r="AG10" s="198">
        <f t="shared" si="4"/>
        <v>-27</v>
      </c>
      <c r="AH10" s="198"/>
      <c r="AI10" s="233"/>
      <c r="AJ10" s="572">
        <f t="shared" si="4"/>
        <v>50</v>
      </c>
      <c r="AK10" s="572">
        <f t="shared" si="4"/>
        <v>50</v>
      </c>
      <c r="AL10" s="572">
        <f t="shared" si="4"/>
        <v>100</v>
      </c>
      <c r="AM10" s="572">
        <f t="shared" si="4"/>
        <v>100</v>
      </c>
      <c r="AN10" s="110"/>
      <c r="AO10" s="560">
        <f t="shared" si="4"/>
        <v>10</v>
      </c>
      <c r="AP10" s="559">
        <f t="shared" si="4"/>
        <v>1185</v>
      </c>
      <c r="AQ10" s="108"/>
      <c r="AR10" s="572">
        <f t="shared" si="4"/>
        <v>-50</v>
      </c>
      <c r="AS10" s="572"/>
      <c r="AT10" s="572"/>
      <c r="AU10" s="572"/>
      <c r="AV10" s="250">
        <f t="shared" si="4"/>
        <v>3.8</v>
      </c>
      <c r="AW10" s="572">
        <f t="shared" si="4"/>
        <v>300</v>
      </c>
      <c r="AX10" s="572">
        <f t="shared" si="4"/>
        <v>580</v>
      </c>
      <c r="AY10" s="110">
        <f t="shared" si="4"/>
        <v>27</v>
      </c>
      <c r="AZ10" s="559">
        <f t="shared" si="4"/>
        <v>211</v>
      </c>
      <c r="BA10" s="110">
        <f t="shared" si="4"/>
        <v>35</v>
      </c>
      <c r="BB10" s="559">
        <f t="shared" si="4"/>
        <v>140</v>
      </c>
      <c r="BC10" s="560">
        <f t="shared" si="4"/>
        <v>0</v>
      </c>
      <c r="BD10" s="559">
        <f t="shared" si="4"/>
        <v>496</v>
      </c>
      <c r="BE10" s="572">
        <f t="shared" si="4"/>
        <v>21</v>
      </c>
      <c r="BF10" s="572">
        <f t="shared" si="4"/>
        <v>20</v>
      </c>
      <c r="BG10" s="572">
        <f t="shared" si="4"/>
        <v>1</v>
      </c>
      <c r="BH10" s="560">
        <f t="shared" si="4"/>
        <v>27.2</v>
      </c>
      <c r="BI10" s="559">
        <f t="shared" si="4"/>
        <v>350</v>
      </c>
      <c r="BJ10" s="572">
        <f t="shared" si="4"/>
        <v>99</v>
      </c>
      <c r="BK10" s="572"/>
      <c r="BL10" s="572">
        <f t="shared" si="4"/>
        <v>135</v>
      </c>
      <c r="BM10" s="110">
        <f t="shared" si="4"/>
        <v>65.8</v>
      </c>
      <c r="BN10" s="559">
        <f t="shared" si="4"/>
        <v>348</v>
      </c>
      <c r="BO10" s="572">
        <f t="shared" si="4"/>
        <v>1289</v>
      </c>
      <c r="BP10" s="110">
        <f t="shared" si="4"/>
        <v>144</v>
      </c>
      <c r="BQ10" s="559">
        <f t="shared" si="4"/>
        <v>338</v>
      </c>
      <c r="BR10" s="572">
        <f t="shared" si="4"/>
        <v>1236</v>
      </c>
      <c r="BS10" s="110">
        <f t="shared" si="4"/>
        <v>113</v>
      </c>
      <c r="BT10" s="113">
        <f t="shared" si="4"/>
        <v>1500</v>
      </c>
      <c r="BU10" s="277"/>
      <c r="BV10" s="245"/>
      <c r="BW10" s="245"/>
      <c r="BX10" s="111"/>
      <c r="BY10" s="111" t="e">
        <f t="shared" si="4"/>
        <v>#DIV/0!</v>
      </c>
      <c r="BZ10" s="559">
        <f t="shared" si="4"/>
        <v>2.6</v>
      </c>
      <c r="CA10" s="572">
        <f t="shared" si="4"/>
        <v>2.6</v>
      </c>
      <c r="CB10" s="572"/>
      <c r="CC10" s="560">
        <f t="shared" si="4"/>
        <v>1.6</v>
      </c>
      <c r="CD10" s="108">
        <f t="shared" si="4"/>
        <v>0</v>
      </c>
      <c r="CE10" s="108"/>
      <c r="CF10" s="572"/>
      <c r="CG10" s="572"/>
      <c r="CH10" s="572"/>
      <c r="CI10" s="572" t="e">
        <f>MIN(CF11:CF134)</f>
        <v>#N/A</v>
      </c>
      <c r="CJ10" s="112">
        <f>MIN(CG11:CG134)</f>
        <v>0</v>
      </c>
      <c r="CK10" s="559" t="e">
        <f>MIN(#REF!)</f>
        <v>#REF!</v>
      </c>
      <c r="CL10" s="108"/>
      <c r="CM10" s="572" t="e">
        <f>MIN(CH11:CH134)</f>
        <v>#N/A</v>
      </c>
      <c r="CN10" s="110"/>
      <c r="CO10" s="110"/>
      <c r="CP10" s="110"/>
      <c r="CQ10" s="112">
        <f>MIN(CI11:CI134)</f>
        <v>9</v>
      </c>
      <c r="CR10" s="111" t="e">
        <f>MIN(CJ11:CJ134)</f>
        <v>#N/A</v>
      </c>
      <c r="CS10" s="111">
        <f>MIN(CK11:CK134)</f>
        <v>0</v>
      </c>
      <c r="CT10" s="111">
        <f>MIN(CM11:CM134)</f>
        <v>9</v>
      </c>
      <c r="CU10" s="113" t="e">
        <f t="shared" ref="CU10:DW10" si="5">MIN(CQ11:CQ134)</f>
        <v>#DIV/0!</v>
      </c>
      <c r="CV10" s="277">
        <f t="shared" si="5"/>
        <v>38</v>
      </c>
      <c r="CW10" s="113">
        <f t="shared" si="5"/>
        <v>4</v>
      </c>
      <c r="CX10" s="559">
        <f t="shared" si="5"/>
        <v>399</v>
      </c>
      <c r="CY10" s="110">
        <f>MIN(CU11:CU134)</f>
        <v>2</v>
      </c>
      <c r="CZ10" s="211"/>
      <c r="DA10" s="110"/>
      <c r="DB10" s="559">
        <f>MIN(CV11:CV134)</f>
        <v>48</v>
      </c>
      <c r="DC10" s="110">
        <f>MIN(CW11:CW134)</f>
        <v>10</v>
      </c>
      <c r="DD10" s="559">
        <f>MIN(CX11:CX134)</f>
        <v>0</v>
      </c>
      <c r="DE10" s="110">
        <f>MIN(CY11:CY134)</f>
        <v>700</v>
      </c>
      <c r="DF10" s="111">
        <f t="shared" si="5"/>
        <v>0</v>
      </c>
      <c r="DG10" s="559">
        <f t="shared" si="5"/>
        <v>0</v>
      </c>
      <c r="DH10" s="110">
        <f t="shared" si="5"/>
        <v>0</v>
      </c>
      <c r="DI10" s="111">
        <f t="shared" si="5"/>
        <v>0</v>
      </c>
      <c r="DJ10" s="559">
        <f t="shared" si="5"/>
        <v>5</v>
      </c>
      <c r="DK10" s="572">
        <f t="shared" si="5"/>
        <v>0</v>
      </c>
      <c r="DL10" s="211"/>
      <c r="DM10" s="112">
        <f>MIN(DH11:DH134)</f>
        <v>2.25</v>
      </c>
      <c r="DN10" s="302"/>
      <c r="DO10" s="112"/>
      <c r="DP10" s="559">
        <f>MIN(DI11:DI134)</f>
        <v>20</v>
      </c>
      <c r="DQ10" s="110">
        <f>MIN(DJ11:DJ134)</f>
        <v>0</v>
      </c>
      <c r="DR10" s="559">
        <f>MIN(DK11:DK134)</f>
        <v>55</v>
      </c>
      <c r="DS10" s="110" t="e">
        <f>MIN(DM11:DM134)</f>
        <v>#DIV/0!</v>
      </c>
      <c r="DT10" s="559">
        <f t="shared" si="5"/>
        <v>0</v>
      </c>
      <c r="DU10" s="110">
        <f t="shared" si="5"/>
        <v>0</v>
      </c>
      <c r="DV10" s="559">
        <f t="shared" si="5"/>
        <v>0</v>
      </c>
      <c r="DW10" s="560">
        <f t="shared" si="5"/>
        <v>0</v>
      </c>
      <c r="DX10" s="218"/>
      <c r="DY10" s="114"/>
      <c r="ED10" s="219"/>
      <c r="EE10" s="114"/>
    </row>
    <row r="11" spans="1:135" s="118" customFormat="1" ht="20.100000000000001" hidden="1" customHeight="1" collapsed="1">
      <c r="A11" s="161">
        <v>42278</v>
      </c>
      <c r="B11" s="228">
        <v>0.64583333333333404</v>
      </c>
      <c r="C11" s="7">
        <v>4</v>
      </c>
      <c r="D11" s="1" t="s">
        <v>133</v>
      </c>
      <c r="E11" s="1" t="s">
        <v>137</v>
      </c>
      <c r="F11" s="1" t="s">
        <v>139</v>
      </c>
      <c r="G11" s="4" t="s">
        <v>267</v>
      </c>
      <c r="H11" s="3" t="s">
        <v>175</v>
      </c>
      <c r="I11" s="1">
        <v>21</v>
      </c>
      <c r="J11" s="1"/>
      <c r="K11" s="19">
        <v>12</v>
      </c>
      <c r="L11" s="1"/>
      <c r="M11" s="1">
        <v>80</v>
      </c>
      <c r="N11" s="1">
        <v>2700</v>
      </c>
      <c r="O11" s="297" t="s">
        <v>239</v>
      </c>
      <c r="P11" s="1">
        <v>1300</v>
      </c>
      <c r="Q11" s="22">
        <f t="shared" ref="Q11:Q74" si="6">(P11/100)*(100-K11)</f>
        <v>1144</v>
      </c>
      <c r="R11" s="116">
        <f>Q11*2850*I11*60/1000000000</f>
        <v>4.108104</v>
      </c>
      <c r="S11" s="17">
        <f t="shared" ref="S11:S74" si="7">Q11*N11*I11*60/1000000000</f>
        <v>3.8918879999999998</v>
      </c>
      <c r="T11" s="3">
        <v>859</v>
      </c>
      <c r="U11" s="1">
        <v>1003</v>
      </c>
      <c r="V11" s="1">
        <v>0.98599999999999999</v>
      </c>
      <c r="W11" s="22">
        <f>P11*V11</f>
        <v>1281.8</v>
      </c>
      <c r="X11" s="1">
        <v>10.1</v>
      </c>
      <c r="Y11" s="1">
        <v>228</v>
      </c>
      <c r="Z11" s="1">
        <v>25</v>
      </c>
      <c r="AA11" s="1">
        <v>20</v>
      </c>
      <c r="AB11" s="4">
        <v>6</v>
      </c>
      <c r="AC11" s="7">
        <v>4</v>
      </c>
      <c r="AD11" s="199">
        <v>-24</v>
      </c>
      <c r="AE11" s="199">
        <v>-24</v>
      </c>
      <c r="AF11" s="199">
        <v>-24</v>
      </c>
      <c r="AG11" s="199">
        <v>-24</v>
      </c>
      <c r="AH11" s="240">
        <f>SUM(AD11:AG11)</f>
        <v>-96</v>
      </c>
      <c r="AI11" s="237"/>
      <c r="AJ11" s="1">
        <v>100</v>
      </c>
      <c r="AK11" s="1">
        <v>100</v>
      </c>
      <c r="AL11" s="1">
        <v>100</v>
      </c>
      <c r="AM11" s="1">
        <v>100</v>
      </c>
      <c r="AN11" s="1">
        <v>2</v>
      </c>
      <c r="AO11" s="1">
        <v>20</v>
      </c>
      <c r="AP11" s="3">
        <v>1600</v>
      </c>
      <c r="AQ11" s="7">
        <v>1600</v>
      </c>
      <c r="AR11" s="22">
        <f t="shared" ref="AR11:AR34" si="8">AP11-AQ11</f>
        <v>0</v>
      </c>
      <c r="AS11" s="270">
        <f>AR11/AP11</f>
        <v>0</v>
      </c>
      <c r="AT11" s="1">
        <v>69</v>
      </c>
      <c r="AU11" s="1">
        <v>85</v>
      </c>
      <c r="AV11" s="7">
        <v>4.5</v>
      </c>
      <c r="AW11" s="1">
        <v>639</v>
      </c>
      <c r="AX11" s="1">
        <v>728</v>
      </c>
      <c r="AY11" s="2">
        <v>47</v>
      </c>
      <c r="AZ11" s="3">
        <v>243</v>
      </c>
      <c r="BA11" s="2">
        <v>45</v>
      </c>
      <c r="BB11" s="3"/>
      <c r="BC11" s="4"/>
      <c r="BD11" s="3">
        <v>5500</v>
      </c>
      <c r="BE11" s="1">
        <v>25</v>
      </c>
      <c r="BF11" s="1">
        <v>35</v>
      </c>
      <c r="BG11" s="1">
        <v>1</v>
      </c>
      <c r="BH11" s="4">
        <v>97.5</v>
      </c>
      <c r="BI11" s="3">
        <v>600</v>
      </c>
      <c r="BJ11" s="7">
        <v>115</v>
      </c>
      <c r="BK11" s="1">
        <v>1613</v>
      </c>
      <c r="BL11" s="1">
        <v>157</v>
      </c>
      <c r="BM11" s="2">
        <v>97</v>
      </c>
      <c r="BN11" s="3">
        <v>402</v>
      </c>
      <c r="BO11" s="1">
        <v>1510</v>
      </c>
      <c r="BP11" s="2">
        <v>183</v>
      </c>
      <c r="BQ11" s="3">
        <v>392</v>
      </c>
      <c r="BR11" s="1">
        <v>1466</v>
      </c>
      <c r="BS11" s="2">
        <v>153</v>
      </c>
      <c r="BT11" s="6">
        <v>1500</v>
      </c>
      <c r="BU11" s="278">
        <v>341</v>
      </c>
      <c r="BV11" s="272">
        <f>(((BN11+BQ11)/2)/500)</f>
        <v>0.79400000000000004</v>
      </c>
      <c r="BW11" s="272">
        <f>(BI11/780)</f>
        <v>0.76923076923076927</v>
      </c>
      <c r="BX11" s="272">
        <f>BV11/((BV11+BW11))</f>
        <v>0.50792244857789592</v>
      </c>
      <c r="BY11" s="272">
        <f>BW11/((BV11+BW11))</f>
        <v>0.49207755142210419</v>
      </c>
      <c r="BZ11" s="3">
        <v>2.6</v>
      </c>
      <c r="CA11" s="1">
        <v>2.6</v>
      </c>
      <c r="CB11" s="1">
        <v>28</v>
      </c>
      <c r="CC11" s="4">
        <v>1.8</v>
      </c>
      <c r="CD11" s="7" t="s">
        <v>163</v>
      </c>
      <c r="CE11" s="7">
        <v>31</v>
      </c>
      <c r="CF11" s="1">
        <f>VLOOKUP(CD11:CD134,$CD$153:$CF$154,3)</f>
        <v>15.6</v>
      </c>
      <c r="CG11" s="1">
        <f>P11*3.38</f>
        <v>4394</v>
      </c>
      <c r="CH11" s="1">
        <f t="shared" ref="CH11:CH30" si="9">CF11*CI11/100</f>
        <v>3.7439999999999998</v>
      </c>
      <c r="CI11" s="1">
        <v>24</v>
      </c>
      <c r="CJ11" s="189">
        <f>CH11/CG11*1000</f>
        <v>0.85207100591715967</v>
      </c>
      <c r="CK11" s="3" t="s">
        <v>165</v>
      </c>
      <c r="CL11" s="7">
        <v>28</v>
      </c>
      <c r="CM11" s="1">
        <v>34</v>
      </c>
      <c r="CN11" s="2">
        <v>109</v>
      </c>
      <c r="CO11" s="2">
        <f t="shared" ref="CO11:CO34" si="10">P11*3.38</f>
        <v>4394</v>
      </c>
      <c r="CP11" s="2">
        <f t="shared" ref="CP11:CP34" si="11">CN11*CM11/100</f>
        <v>37.06</v>
      </c>
      <c r="CQ11" s="190">
        <f t="shared" ref="CQ11:CQ34" si="12">CP11/CO11*1000</f>
        <v>8.4342284934000915</v>
      </c>
      <c r="CR11" s="8">
        <v>50</v>
      </c>
      <c r="CS11" s="8">
        <v>4</v>
      </c>
      <c r="CT11" s="8">
        <v>400</v>
      </c>
      <c r="CU11" s="6">
        <v>3</v>
      </c>
      <c r="CV11" s="6">
        <v>50</v>
      </c>
      <c r="CW11" s="6"/>
      <c r="CX11" s="3" t="s">
        <v>275</v>
      </c>
      <c r="CY11" s="2">
        <v>700</v>
      </c>
      <c r="CZ11" s="212">
        <f t="shared" ref="CZ11:CZ74" si="13">CY11/R11</f>
        <v>170.39490723701249</v>
      </c>
      <c r="DA11" s="212">
        <f t="shared" ref="DA11:DA74" si="14">CY11/S11</f>
        <v>179.86129097240209</v>
      </c>
      <c r="DB11" s="3"/>
      <c r="DC11" s="2"/>
      <c r="DD11" s="3" t="s">
        <v>168</v>
      </c>
      <c r="DE11" s="2">
        <v>18</v>
      </c>
      <c r="DF11" s="8">
        <v>30</v>
      </c>
      <c r="DG11" s="3" t="s">
        <v>185</v>
      </c>
      <c r="DH11" s="2">
        <v>3.3</v>
      </c>
      <c r="DI11" s="8">
        <v>20</v>
      </c>
      <c r="DJ11" s="3" t="s">
        <v>169</v>
      </c>
      <c r="DK11" s="1">
        <v>130</v>
      </c>
      <c r="DL11" s="337">
        <f>DK11/R11</f>
        <v>31.644768486873751</v>
      </c>
      <c r="DM11" s="212">
        <f t="shared" ref="DM11:DM74" si="15">DK11/S11</f>
        <v>33.402811180588962</v>
      </c>
      <c r="DN11" s="303"/>
      <c r="DO11" s="212"/>
      <c r="DP11" s="3"/>
      <c r="DQ11" s="2"/>
      <c r="DR11" s="3"/>
      <c r="DS11" s="2"/>
      <c r="DT11" s="155"/>
      <c r="DU11" s="156"/>
      <c r="DV11" s="155"/>
      <c r="DW11" s="157"/>
      <c r="DX11" s="348">
        <f>BP11+BS11</f>
        <v>336</v>
      </c>
      <c r="DY11" s="349">
        <f t="shared" ref="DY11:DY74" si="16">DX11/R11</f>
        <v>81.789555473766001</v>
      </c>
      <c r="DZ11" s="240">
        <f t="shared" ref="DZ11:DZ74" si="17">DX11/S11</f>
        <v>86.333419666753002</v>
      </c>
      <c r="EA11" s="1">
        <v>4.8</v>
      </c>
      <c r="EB11" s="19">
        <f t="shared" ref="EB11:EB74" si="18">EA11/R11</f>
        <v>1.1684222210538</v>
      </c>
      <c r="EC11" s="350">
        <f t="shared" ref="EC11:EC74" si="19">EA11/S11</f>
        <v>1.2333345666679001</v>
      </c>
      <c r="ED11" s="4">
        <v>370</v>
      </c>
      <c r="EE11" s="117"/>
    </row>
    <row r="12" spans="1:135" s="118" customFormat="1" ht="20.100000000000001" hidden="1" customHeight="1">
      <c r="A12" s="161">
        <v>42278</v>
      </c>
      <c r="B12" s="228"/>
      <c r="C12" s="7">
        <v>4</v>
      </c>
      <c r="D12" s="1"/>
      <c r="E12" s="1"/>
      <c r="F12" s="1"/>
      <c r="G12" s="4"/>
      <c r="H12" s="3"/>
      <c r="I12" s="1"/>
      <c r="J12" s="1"/>
      <c r="K12" s="19"/>
      <c r="L12" s="1"/>
      <c r="M12" s="1"/>
      <c r="N12" s="1"/>
      <c r="O12" s="297"/>
      <c r="P12" s="1"/>
      <c r="Q12" s="22">
        <f t="shared" si="6"/>
        <v>0</v>
      </c>
      <c r="R12" s="116">
        <f t="shared" ref="R12:R75" si="20">Q12*2850*I12*60/1000000000</f>
        <v>0</v>
      </c>
      <c r="S12" s="17">
        <f t="shared" si="7"/>
        <v>0</v>
      </c>
      <c r="T12" s="3"/>
      <c r="U12" s="1"/>
      <c r="V12" s="1"/>
      <c r="W12" s="22">
        <f t="shared" ref="W12:W75" si="21">P12*V12</f>
        <v>0</v>
      </c>
      <c r="X12" s="1"/>
      <c r="Y12" s="1"/>
      <c r="Z12" s="1"/>
      <c r="AA12" s="1"/>
      <c r="AB12" s="4"/>
      <c r="AC12" s="7"/>
      <c r="AD12" s="199"/>
      <c r="AE12" s="199"/>
      <c r="AF12" s="199"/>
      <c r="AG12" s="199"/>
      <c r="AH12" s="240">
        <f>SUM(AD12:AG12)</f>
        <v>0</v>
      </c>
      <c r="AI12" s="238" t="e">
        <f>(ABS(AH12)-ABS(AH11))/ABS(AH12)</f>
        <v>#DIV/0!</v>
      </c>
      <c r="AJ12" s="1"/>
      <c r="AK12" s="1"/>
      <c r="AL12" s="1"/>
      <c r="AM12" s="1"/>
      <c r="AN12" s="1"/>
      <c r="AO12" s="1"/>
      <c r="AP12" s="3"/>
      <c r="AQ12" s="7"/>
      <c r="AR12" s="22">
        <f t="shared" si="8"/>
        <v>0</v>
      </c>
      <c r="AS12" s="270" t="e">
        <f t="shared" ref="AS12:AS75" si="22">AR12/AP12</f>
        <v>#DIV/0!</v>
      </c>
      <c r="AT12" s="1"/>
      <c r="AU12" s="1"/>
      <c r="AV12" s="7"/>
      <c r="AW12" s="1"/>
      <c r="AX12" s="1"/>
      <c r="AY12" s="2"/>
      <c r="AZ12" s="3"/>
      <c r="BA12" s="2"/>
      <c r="BB12" s="3"/>
      <c r="BC12" s="4"/>
      <c r="BD12" s="3"/>
      <c r="BE12" s="1"/>
      <c r="BF12" s="1"/>
      <c r="BG12" s="1"/>
      <c r="BH12" s="4"/>
      <c r="BI12" s="3"/>
      <c r="BJ12" s="7"/>
      <c r="BK12" s="1"/>
      <c r="BL12" s="1"/>
      <c r="BM12" s="2"/>
      <c r="BN12" s="3"/>
      <c r="BO12" s="1"/>
      <c r="BP12" s="2"/>
      <c r="BQ12" s="3"/>
      <c r="BR12" s="1"/>
      <c r="BS12" s="2"/>
      <c r="BT12" s="6"/>
      <c r="BU12" s="278"/>
      <c r="BV12" s="272">
        <f t="shared" ref="BV12:BV75" si="23">(((BN12+BQ12)/2)/500)</f>
        <v>0</v>
      </c>
      <c r="BW12" s="272">
        <f t="shared" ref="BW12:BW75" si="24">(BI12/780)</f>
        <v>0</v>
      </c>
      <c r="BX12" s="282" t="e">
        <f t="shared" ref="BX12:BX75" si="25">BV12/((BV12+BW12))</f>
        <v>#DIV/0!</v>
      </c>
      <c r="BY12" s="282" t="e">
        <f t="shared" ref="BY12:BY75" si="26">BW12/((BV12+BW12))</f>
        <v>#DIV/0!</v>
      </c>
      <c r="BZ12" s="3"/>
      <c r="CA12" s="1"/>
      <c r="CB12" s="1"/>
      <c r="CC12" s="4"/>
      <c r="CD12" s="7"/>
      <c r="CE12" s="7"/>
      <c r="CF12" s="1" t="e">
        <f t="shared" ref="CF12:CF75" si="27">VLOOKUP(CD12:CD135,$CD$153:$CF$154,3)</f>
        <v>#N/A</v>
      </c>
      <c r="CG12" s="1">
        <f t="shared" ref="CG12:CG75" si="28">P12*3.38</f>
        <v>0</v>
      </c>
      <c r="CH12" s="1" t="e">
        <f t="shared" si="9"/>
        <v>#N/A</v>
      </c>
      <c r="CI12" s="1"/>
      <c r="CJ12" s="189" t="e">
        <f t="shared" ref="CJ12:CJ75" si="29">CH12/CG12*1000</f>
        <v>#N/A</v>
      </c>
      <c r="CK12" s="3"/>
      <c r="CL12" s="7"/>
      <c r="CM12" s="1"/>
      <c r="CN12" s="2">
        <v>109</v>
      </c>
      <c r="CO12" s="2">
        <f t="shared" si="10"/>
        <v>0</v>
      </c>
      <c r="CP12" s="2">
        <f t="shared" si="11"/>
        <v>0</v>
      </c>
      <c r="CQ12" s="190" t="e">
        <f t="shared" si="12"/>
        <v>#DIV/0!</v>
      </c>
      <c r="CR12" s="8"/>
      <c r="CS12" s="8"/>
      <c r="CT12" s="8"/>
      <c r="CU12" s="6"/>
      <c r="CV12" s="6"/>
      <c r="CW12" s="6"/>
      <c r="CX12" s="3"/>
      <c r="CY12" s="2"/>
      <c r="CZ12" s="212" t="e">
        <f t="shared" si="13"/>
        <v>#DIV/0!</v>
      </c>
      <c r="DA12" s="212" t="e">
        <f t="shared" si="14"/>
        <v>#DIV/0!</v>
      </c>
      <c r="DB12" s="3"/>
      <c r="DC12" s="2"/>
      <c r="DD12" s="3"/>
      <c r="DE12" s="2"/>
      <c r="DF12" s="8"/>
      <c r="DG12" s="3"/>
      <c r="DH12" s="2"/>
      <c r="DI12" s="8"/>
      <c r="DJ12" s="3"/>
      <c r="DK12" s="1"/>
      <c r="DL12" s="337" t="e">
        <f t="shared" ref="DL12:DL75" si="30">DK12/R12</f>
        <v>#DIV/0!</v>
      </c>
      <c r="DM12" s="212" t="e">
        <f t="shared" si="15"/>
        <v>#DIV/0!</v>
      </c>
      <c r="DN12" s="303"/>
      <c r="DO12" s="212"/>
      <c r="DP12" s="3"/>
      <c r="DQ12" s="2"/>
      <c r="DR12" s="3"/>
      <c r="DS12" s="2"/>
      <c r="DT12" s="155"/>
      <c r="DU12" s="156"/>
      <c r="DV12" s="155"/>
      <c r="DW12" s="157"/>
      <c r="DX12" s="348">
        <f t="shared" ref="DX12:DX75" si="31">BP12+BS12</f>
        <v>0</v>
      </c>
      <c r="DY12" s="349" t="e">
        <f t="shared" si="16"/>
        <v>#DIV/0!</v>
      </c>
      <c r="DZ12" s="240" t="e">
        <f t="shared" si="17"/>
        <v>#DIV/0!</v>
      </c>
      <c r="EA12" s="1"/>
      <c r="EB12" s="19" t="e">
        <f t="shared" si="18"/>
        <v>#DIV/0!</v>
      </c>
      <c r="EC12" s="350" t="e">
        <f t="shared" si="19"/>
        <v>#DIV/0!</v>
      </c>
      <c r="ED12" s="4"/>
      <c r="EE12" s="117"/>
    </row>
    <row r="13" spans="1:135" s="121" customFormat="1" ht="20.100000000000001" hidden="1" customHeight="1">
      <c r="A13" s="162">
        <v>42278</v>
      </c>
      <c r="B13" s="229">
        <v>0.10641203703703704</v>
      </c>
      <c r="C13" s="15">
        <v>3</v>
      </c>
      <c r="D13" s="9" t="s">
        <v>130</v>
      </c>
      <c r="E13" s="9" t="s">
        <v>136</v>
      </c>
      <c r="F13" s="9" t="s">
        <v>141</v>
      </c>
      <c r="G13" s="12" t="s">
        <v>142</v>
      </c>
      <c r="H13" s="11" t="s">
        <v>175</v>
      </c>
      <c r="I13" s="9">
        <v>32</v>
      </c>
      <c r="J13" s="9" t="s">
        <v>219</v>
      </c>
      <c r="K13" s="20">
        <v>7.5</v>
      </c>
      <c r="L13" s="9"/>
      <c r="M13" s="9">
        <v>80</v>
      </c>
      <c r="N13" s="9">
        <v>2700</v>
      </c>
      <c r="O13" s="298" t="s">
        <v>239</v>
      </c>
      <c r="P13" s="9">
        <v>810</v>
      </c>
      <c r="Q13" s="24">
        <f t="shared" si="6"/>
        <v>749.25</v>
      </c>
      <c r="R13" s="119">
        <f t="shared" si="20"/>
        <v>4.0998960000000002</v>
      </c>
      <c r="S13" s="18">
        <f t="shared" si="7"/>
        <v>3.884112</v>
      </c>
      <c r="T13" s="11">
        <v>580</v>
      </c>
      <c r="U13" s="9">
        <v>1003</v>
      </c>
      <c r="V13" s="9">
        <v>1.05</v>
      </c>
      <c r="W13" s="24">
        <f t="shared" si="21"/>
        <v>850.5</v>
      </c>
      <c r="X13" s="9">
        <v>9.3000000000000007</v>
      </c>
      <c r="Y13" s="9">
        <v>101</v>
      </c>
      <c r="Z13" s="9">
        <v>25</v>
      </c>
      <c r="AA13" s="9">
        <v>20</v>
      </c>
      <c r="AB13" s="12">
        <v>6.2</v>
      </c>
      <c r="AC13" s="15">
        <v>4.5</v>
      </c>
      <c r="AD13" s="200">
        <v>-26</v>
      </c>
      <c r="AE13" s="200">
        <v>-26</v>
      </c>
      <c r="AF13" s="200">
        <v>-26</v>
      </c>
      <c r="AG13" s="200"/>
      <c r="AH13" s="241">
        <f t="shared" ref="AH13:AH76" si="32">SUM(AD13:AG13)</f>
        <v>-78</v>
      </c>
      <c r="AI13" s="239">
        <f t="shared" ref="AI13:AI76" si="33">(ABS(AH13)-ABS(AH12))/ABS(AH13)</f>
        <v>1</v>
      </c>
      <c r="AJ13" s="9">
        <v>100</v>
      </c>
      <c r="AK13" s="9">
        <v>100</v>
      </c>
      <c r="AL13" s="9">
        <v>100</v>
      </c>
      <c r="AM13" s="9">
        <v>100</v>
      </c>
      <c r="AN13" s="9">
        <v>2</v>
      </c>
      <c r="AO13" s="9">
        <v>20</v>
      </c>
      <c r="AP13" s="11">
        <v>1580</v>
      </c>
      <c r="AQ13" s="15">
        <v>1580</v>
      </c>
      <c r="AR13" s="24">
        <f t="shared" si="8"/>
        <v>0</v>
      </c>
      <c r="AS13" s="271">
        <f t="shared" si="22"/>
        <v>0</v>
      </c>
      <c r="AT13" s="9">
        <v>68</v>
      </c>
      <c r="AU13" s="9">
        <v>85</v>
      </c>
      <c r="AV13" s="15">
        <v>4.5</v>
      </c>
      <c r="AW13" s="9">
        <v>715</v>
      </c>
      <c r="AX13" s="9">
        <v>743</v>
      </c>
      <c r="AY13" s="10">
        <v>50</v>
      </c>
      <c r="AZ13" s="11">
        <v>260</v>
      </c>
      <c r="BA13" s="10">
        <v>50</v>
      </c>
      <c r="BB13" s="11"/>
      <c r="BC13" s="12"/>
      <c r="BD13" s="11">
        <v>4734</v>
      </c>
      <c r="BE13" s="9">
        <v>25</v>
      </c>
      <c r="BF13" s="9">
        <v>37</v>
      </c>
      <c r="BG13" s="9">
        <v>1</v>
      </c>
      <c r="BH13" s="12">
        <v>97.5</v>
      </c>
      <c r="BI13" s="11">
        <v>620</v>
      </c>
      <c r="BJ13" s="15">
        <v>115</v>
      </c>
      <c r="BK13" s="9">
        <v>1595</v>
      </c>
      <c r="BL13" s="9">
        <v>158</v>
      </c>
      <c r="BM13" s="10">
        <v>101</v>
      </c>
      <c r="BN13" s="11">
        <v>348</v>
      </c>
      <c r="BO13" s="9">
        <v>1289</v>
      </c>
      <c r="BP13" s="10">
        <v>144</v>
      </c>
      <c r="BQ13" s="11">
        <v>338</v>
      </c>
      <c r="BR13" s="9">
        <v>1236</v>
      </c>
      <c r="BS13" s="10">
        <v>113</v>
      </c>
      <c r="BT13" s="14">
        <v>1500</v>
      </c>
      <c r="BU13" s="279">
        <v>254</v>
      </c>
      <c r="BV13" s="273">
        <f t="shared" si="23"/>
        <v>0.68600000000000005</v>
      </c>
      <c r="BW13" s="273">
        <f t="shared" si="24"/>
        <v>0.79487179487179482</v>
      </c>
      <c r="BX13" s="283">
        <f t="shared" si="25"/>
        <v>0.46324064134085952</v>
      </c>
      <c r="BY13" s="283">
        <f t="shared" si="26"/>
        <v>0.53675935865914048</v>
      </c>
      <c r="BZ13" s="11">
        <v>2.6</v>
      </c>
      <c r="CA13" s="9">
        <v>2.6</v>
      </c>
      <c r="CB13" s="9">
        <v>28</v>
      </c>
      <c r="CC13" s="12">
        <v>1.8</v>
      </c>
      <c r="CD13" s="15" t="s">
        <v>163</v>
      </c>
      <c r="CE13" s="15">
        <v>10</v>
      </c>
      <c r="CF13" s="9">
        <f>VLOOKUP(CD13:CD136,$CD$153:$CF$154,3)</f>
        <v>15.6</v>
      </c>
      <c r="CG13" s="9">
        <f t="shared" si="28"/>
        <v>2737.7999999999997</v>
      </c>
      <c r="CH13" s="9">
        <f t="shared" si="9"/>
        <v>1.4040000000000001</v>
      </c>
      <c r="CI13" s="9">
        <v>9</v>
      </c>
      <c r="CJ13" s="296">
        <f t="shared" si="29"/>
        <v>0.51282051282051289</v>
      </c>
      <c r="CK13" s="11" t="s">
        <v>165</v>
      </c>
      <c r="CL13" s="15">
        <v>20</v>
      </c>
      <c r="CM13" s="9">
        <v>25</v>
      </c>
      <c r="CN13" s="10">
        <v>109</v>
      </c>
      <c r="CO13" s="10">
        <f t="shared" si="10"/>
        <v>2737.7999999999997</v>
      </c>
      <c r="CP13" s="10">
        <f t="shared" si="11"/>
        <v>27.25</v>
      </c>
      <c r="CQ13" s="191">
        <f t="shared" si="12"/>
        <v>9.9532471327343135</v>
      </c>
      <c r="CR13" s="16">
        <v>45</v>
      </c>
      <c r="CS13" s="16">
        <v>4</v>
      </c>
      <c r="CT13" s="16">
        <v>400</v>
      </c>
      <c r="CU13" s="14">
        <v>2</v>
      </c>
      <c r="CV13" s="14">
        <v>51</v>
      </c>
      <c r="CW13" s="14"/>
      <c r="CX13" s="11" t="s">
        <v>275</v>
      </c>
      <c r="CY13" s="10">
        <v>720</v>
      </c>
      <c r="CZ13" s="213">
        <f t="shared" si="13"/>
        <v>175.61421070192998</v>
      </c>
      <c r="DA13" s="213">
        <f t="shared" si="14"/>
        <v>185.37055574092611</v>
      </c>
      <c r="DB13" s="11"/>
      <c r="DC13" s="10"/>
      <c r="DD13" s="11" t="s">
        <v>168</v>
      </c>
      <c r="DE13" s="10">
        <v>18</v>
      </c>
      <c r="DF13" s="16">
        <v>30</v>
      </c>
      <c r="DG13" s="11" t="s">
        <v>185</v>
      </c>
      <c r="DH13" s="10">
        <v>3.3</v>
      </c>
      <c r="DI13" s="16">
        <v>20</v>
      </c>
      <c r="DJ13" s="11" t="s">
        <v>169</v>
      </c>
      <c r="DK13" s="9">
        <v>65</v>
      </c>
      <c r="DL13" s="338">
        <f t="shared" si="30"/>
        <v>15.85406068836868</v>
      </c>
      <c r="DM13" s="213">
        <f t="shared" si="15"/>
        <v>16.734841837722495</v>
      </c>
      <c r="DN13" s="304"/>
      <c r="DO13" s="213"/>
      <c r="DP13" s="11"/>
      <c r="DQ13" s="10"/>
      <c r="DR13" s="11"/>
      <c r="DS13" s="10"/>
      <c r="DT13" s="158"/>
      <c r="DU13" s="159"/>
      <c r="DV13" s="158"/>
      <c r="DW13" s="160"/>
      <c r="DX13" s="351">
        <f t="shared" si="31"/>
        <v>257</v>
      </c>
      <c r="DY13" s="352">
        <f t="shared" si="16"/>
        <v>62.68451687555001</v>
      </c>
      <c r="DZ13" s="241">
        <f t="shared" si="17"/>
        <v>66.166990035302788</v>
      </c>
      <c r="EA13" s="9">
        <v>5.73</v>
      </c>
      <c r="EB13" s="20">
        <f t="shared" si="18"/>
        <v>1.3975964268361929</v>
      </c>
      <c r="EC13" s="353">
        <f t="shared" si="19"/>
        <v>1.475240672771537</v>
      </c>
      <c r="ED13" s="12">
        <v>215</v>
      </c>
      <c r="EE13" s="120"/>
    </row>
    <row r="14" spans="1:135" s="121" customFormat="1" ht="20.100000000000001" hidden="1" customHeight="1">
      <c r="A14" s="162">
        <v>42278</v>
      </c>
      <c r="B14" s="229"/>
      <c r="C14" s="15">
        <v>3</v>
      </c>
      <c r="D14" s="9"/>
      <c r="E14" s="9"/>
      <c r="F14" s="9"/>
      <c r="G14" s="12"/>
      <c r="H14" s="11"/>
      <c r="I14" s="9"/>
      <c r="J14" s="9"/>
      <c r="K14" s="20"/>
      <c r="L14" s="9"/>
      <c r="M14" s="9"/>
      <c r="N14" s="9"/>
      <c r="O14" s="298"/>
      <c r="P14" s="9"/>
      <c r="Q14" s="24">
        <f t="shared" si="6"/>
        <v>0</v>
      </c>
      <c r="R14" s="119">
        <f t="shared" si="20"/>
        <v>0</v>
      </c>
      <c r="S14" s="18">
        <f t="shared" si="7"/>
        <v>0</v>
      </c>
      <c r="T14" s="11"/>
      <c r="U14" s="9"/>
      <c r="V14" s="9"/>
      <c r="W14" s="24">
        <f t="shared" si="21"/>
        <v>0</v>
      </c>
      <c r="X14" s="9"/>
      <c r="Y14" s="9"/>
      <c r="Z14" s="9"/>
      <c r="AA14" s="9"/>
      <c r="AB14" s="12"/>
      <c r="AC14" s="15"/>
      <c r="AD14" s="200"/>
      <c r="AE14" s="200"/>
      <c r="AF14" s="200"/>
      <c r="AG14" s="200"/>
      <c r="AH14" s="241">
        <f t="shared" si="32"/>
        <v>0</v>
      </c>
      <c r="AI14" s="239" t="e">
        <f t="shared" si="33"/>
        <v>#DIV/0!</v>
      </c>
      <c r="AJ14" s="9"/>
      <c r="AK14" s="9"/>
      <c r="AL14" s="9"/>
      <c r="AM14" s="9"/>
      <c r="AN14" s="9"/>
      <c r="AO14" s="9"/>
      <c r="AP14" s="11"/>
      <c r="AQ14" s="15"/>
      <c r="AR14" s="24">
        <f t="shared" si="8"/>
        <v>0</v>
      </c>
      <c r="AS14" s="271" t="e">
        <f t="shared" si="22"/>
        <v>#DIV/0!</v>
      </c>
      <c r="AT14" s="9"/>
      <c r="AU14" s="9"/>
      <c r="AV14" s="15"/>
      <c r="AW14" s="9"/>
      <c r="AX14" s="9"/>
      <c r="AY14" s="10"/>
      <c r="AZ14" s="11"/>
      <c r="BA14" s="10"/>
      <c r="BB14" s="11"/>
      <c r="BC14" s="12"/>
      <c r="BD14" s="11"/>
      <c r="BE14" s="9"/>
      <c r="BF14" s="9"/>
      <c r="BG14" s="9"/>
      <c r="BH14" s="12"/>
      <c r="BI14" s="11"/>
      <c r="BJ14" s="15"/>
      <c r="BK14" s="9"/>
      <c r="BL14" s="9"/>
      <c r="BM14" s="10"/>
      <c r="BN14" s="11"/>
      <c r="BO14" s="9"/>
      <c r="BP14" s="10"/>
      <c r="BQ14" s="11"/>
      <c r="BR14" s="9"/>
      <c r="BS14" s="10"/>
      <c r="BT14" s="14"/>
      <c r="BU14" s="279"/>
      <c r="BV14" s="273">
        <f t="shared" si="23"/>
        <v>0</v>
      </c>
      <c r="BW14" s="273">
        <f t="shared" si="24"/>
        <v>0</v>
      </c>
      <c r="BX14" s="283" t="e">
        <f t="shared" si="25"/>
        <v>#DIV/0!</v>
      </c>
      <c r="BY14" s="283" t="e">
        <f t="shared" si="26"/>
        <v>#DIV/0!</v>
      </c>
      <c r="BZ14" s="11"/>
      <c r="CA14" s="9"/>
      <c r="CB14" s="9"/>
      <c r="CC14" s="12"/>
      <c r="CD14" s="15"/>
      <c r="CE14" s="15"/>
      <c r="CF14" s="9" t="e">
        <f t="shared" si="27"/>
        <v>#N/A</v>
      </c>
      <c r="CG14" s="9">
        <f t="shared" si="28"/>
        <v>0</v>
      </c>
      <c r="CH14" s="9" t="e">
        <f t="shared" si="9"/>
        <v>#N/A</v>
      </c>
      <c r="CI14" s="9"/>
      <c r="CJ14" s="296" t="e">
        <f t="shared" si="29"/>
        <v>#N/A</v>
      </c>
      <c r="CK14" s="11"/>
      <c r="CL14" s="15"/>
      <c r="CM14" s="9"/>
      <c r="CN14" s="10">
        <v>109</v>
      </c>
      <c r="CO14" s="10">
        <f t="shared" si="10"/>
        <v>0</v>
      </c>
      <c r="CP14" s="10">
        <f t="shared" si="11"/>
        <v>0</v>
      </c>
      <c r="CQ14" s="191" t="e">
        <f t="shared" si="12"/>
        <v>#DIV/0!</v>
      </c>
      <c r="CR14" s="16"/>
      <c r="CS14" s="16"/>
      <c r="CT14" s="16"/>
      <c r="CU14" s="14"/>
      <c r="CV14" s="14"/>
      <c r="CW14" s="14"/>
      <c r="CX14" s="11"/>
      <c r="CY14" s="10"/>
      <c r="CZ14" s="213" t="e">
        <f t="shared" si="13"/>
        <v>#DIV/0!</v>
      </c>
      <c r="DA14" s="213" t="e">
        <f t="shared" si="14"/>
        <v>#DIV/0!</v>
      </c>
      <c r="DB14" s="11"/>
      <c r="DC14" s="10"/>
      <c r="DD14" s="11"/>
      <c r="DE14" s="10"/>
      <c r="DF14" s="16"/>
      <c r="DG14" s="11"/>
      <c r="DH14" s="10"/>
      <c r="DI14" s="16"/>
      <c r="DJ14" s="11"/>
      <c r="DK14" s="9"/>
      <c r="DL14" s="338" t="e">
        <f t="shared" si="30"/>
        <v>#DIV/0!</v>
      </c>
      <c r="DM14" s="213" t="e">
        <f t="shared" si="15"/>
        <v>#DIV/0!</v>
      </c>
      <c r="DN14" s="304"/>
      <c r="DO14" s="213"/>
      <c r="DP14" s="11"/>
      <c r="DQ14" s="10"/>
      <c r="DR14" s="11"/>
      <c r="DS14" s="10"/>
      <c r="DT14" s="158"/>
      <c r="DU14" s="159"/>
      <c r="DV14" s="158"/>
      <c r="DW14" s="160"/>
      <c r="DX14" s="351">
        <f t="shared" si="31"/>
        <v>0</v>
      </c>
      <c r="DY14" s="352" t="e">
        <f t="shared" si="16"/>
        <v>#DIV/0!</v>
      </c>
      <c r="DZ14" s="241" t="e">
        <f t="shared" si="17"/>
        <v>#DIV/0!</v>
      </c>
      <c r="EA14" s="9"/>
      <c r="EB14" s="20" t="e">
        <f t="shared" si="18"/>
        <v>#DIV/0!</v>
      </c>
      <c r="EC14" s="353" t="e">
        <f t="shared" si="19"/>
        <v>#DIV/0!</v>
      </c>
      <c r="ED14" s="12"/>
      <c r="EE14" s="120"/>
    </row>
    <row r="15" spans="1:135" s="118" customFormat="1" ht="20.100000000000001" hidden="1" customHeight="1">
      <c r="A15" s="161">
        <v>42279</v>
      </c>
      <c r="B15" s="228"/>
      <c r="C15" s="7">
        <v>1</v>
      </c>
      <c r="D15" s="1"/>
      <c r="E15" s="1"/>
      <c r="F15" s="1"/>
      <c r="G15" s="4"/>
      <c r="H15" s="3"/>
      <c r="I15" s="1"/>
      <c r="J15" s="1"/>
      <c r="K15" s="19"/>
      <c r="L15" s="1"/>
      <c r="M15" s="1"/>
      <c r="N15" s="1"/>
      <c r="O15" s="297"/>
      <c r="P15" s="1"/>
      <c r="Q15" s="22">
        <f t="shared" si="6"/>
        <v>0</v>
      </c>
      <c r="R15" s="116">
        <f t="shared" si="20"/>
        <v>0</v>
      </c>
      <c r="S15" s="17">
        <f t="shared" si="7"/>
        <v>0</v>
      </c>
      <c r="T15" s="3"/>
      <c r="U15" s="1"/>
      <c r="V15" s="1"/>
      <c r="W15" s="22">
        <f t="shared" si="21"/>
        <v>0</v>
      </c>
      <c r="X15" s="1"/>
      <c r="Y15" s="1"/>
      <c r="Z15" s="1"/>
      <c r="AA15" s="1"/>
      <c r="AB15" s="4"/>
      <c r="AC15" s="7"/>
      <c r="AD15" s="199"/>
      <c r="AE15" s="199"/>
      <c r="AF15" s="199"/>
      <c r="AG15" s="199"/>
      <c r="AH15" s="240">
        <f t="shared" si="32"/>
        <v>0</v>
      </c>
      <c r="AI15" s="237" t="e">
        <f t="shared" si="33"/>
        <v>#DIV/0!</v>
      </c>
      <c r="AJ15" s="1"/>
      <c r="AK15" s="1"/>
      <c r="AL15" s="1"/>
      <c r="AM15" s="1"/>
      <c r="AN15" s="1"/>
      <c r="AO15" s="1"/>
      <c r="AP15" s="3"/>
      <c r="AQ15" s="7"/>
      <c r="AR15" s="22">
        <f t="shared" si="8"/>
        <v>0</v>
      </c>
      <c r="AS15" s="270" t="e">
        <f t="shared" si="22"/>
        <v>#DIV/0!</v>
      </c>
      <c r="AT15" s="1"/>
      <c r="AU15" s="1"/>
      <c r="AV15" s="7"/>
      <c r="AW15" s="1"/>
      <c r="AX15" s="1"/>
      <c r="AY15" s="2"/>
      <c r="AZ15" s="3"/>
      <c r="BA15" s="2"/>
      <c r="BB15" s="3"/>
      <c r="BC15" s="4"/>
      <c r="BD15" s="3"/>
      <c r="BE15" s="1"/>
      <c r="BF15" s="1"/>
      <c r="BG15" s="1"/>
      <c r="BH15" s="4"/>
      <c r="BI15" s="3"/>
      <c r="BJ15" s="7"/>
      <c r="BK15" s="1"/>
      <c r="BL15" s="1"/>
      <c r="BM15" s="2"/>
      <c r="BN15" s="3"/>
      <c r="BO15" s="1"/>
      <c r="BP15" s="2"/>
      <c r="BQ15" s="3"/>
      <c r="BR15" s="1"/>
      <c r="BS15" s="2"/>
      <c r="BT15" s="6"/>
      <c r="BU15" s="278"/>
      <c r="BV15" s="272">
        <f t="shared" si="23"/>
        <v>0</v>
      </c>
      <c r="BW15" s="272">
        <f t="shared" si="24"/>
        <v>0</v>
      </c>
      <c r="BX15" s="282" t="e">
        <f t="shared" si="25"/>
        <v>#DIV/0!</v>
      </c>
      <c r="BY15" s="282" t="e">
        <f t="shared" si="26"/>
        <v>#DIV/0!</v>
      </c>
      <c r="BZ15" s="3"/>
      <c r="CA15" s="1"/>
      <c r="CB15" s="1"/>
      <c r="CC15" s="4"/>
      <c r="CD15" s="7"/>
      <c r="CE15" s="7"/>
      <c r="CF15" s="1" t="e">
        <f t="shared" si="27"/>
        <v>#N/A</v>
      </c>
      <c r="CG15" s="1">
        <f t="shared" si="28"/>
        <v>0</v>
      </c>
      <c r="CH15" s="1" t="e">
        <f t="shared" si="9"/>
        <v>#N/A</v>
      </c>
      <c r="CI15" s="1"/>
      <c r="CJ15" s="189" t="e">
        <f t="shared" si="29"/>
        <v>#N/A</v>
      </c>
      <c r="CK15" s="3"/>
      <c r="CL15" s="7"/>
      <c r="CM15" s="1"/>
      <c r="CN15" s="2">
        <v>109</v>
      </c>
      <c r="CO15" s="2">
        <f t="shared" si="10"/>
        <v>0</v>
      </c>
      <c r="CP15" s="2">
        <f t="shared" si="11"/>
        <v>0</v>
      </c>
      <c r="CQ15" s="190" t="e">
        <f t="shared" si="12"/>
        <v>#DIV/0!</v>
      </c>
      <c r="CR15" s="8"/>
      <c r="CS15" s="8"/>
      <c r="CT15" s="8"/>
      <c r="CU15" s="6"/>
      <c r="CV15" s="6"/>
      <c r="CW15" s="6"/>
      <c r="CX15" s="3"/>
      <c r="CY15" s="2"/>
      <c r="CZ15" s="212" t="e">
        <f t="shared" si="13"/>
        <v>#DIV/0!</v>
      </c>
      <c r="DA15" s="212" t="e">
        <f t="shared" si="14"/>
        <v>#DIV/0!</v>
      </c>
      <c r="DB15" s="3"/>
      <c r="DC15" s="2"/>
      <c r="DD15" s="3"/>
      <c r="DE15" s="2"/>
      <c r="DF15" s="8"/>
      <c r="DG15" s="3"/>
      <c r="DH15" s="2"/>
      <c r="DI15" s="8"/>
      <c r="DJ15" s="3"/>
      <c r="DK15" s="1"/>
      <c r="DL15" s="337" t="e">
        <f t="shared" si="30"/>
        <v>#DIV/0!</v>
      </c>
      <c r="DM15" s="212" t="e">
        <f t="shared" si="15"/>
        <v>#DIV/0!</v>
      </c>
      <c r="DN15" s="303"/>
      <c r="DO15" s="212"/>
      <c r="DP15" s="3"/>
      <c r="DQ15" s="2"/>
      <c r="DR15" s="3"/>
      <c r="DS15" s="2"/>
      <c r="DT15" s="155"/>
      <c r="DU15" s="156"/>
      <c r="DV15" s="155"/>
      <c r="DW15" s="157"/>
      <c r="DX15" s="348">
        <f t="shared" si="31"/>
        <v>0</v>
      </c>
      <c r="DY15" s="349" t="e">
        <f t="shared" si="16"/>
        <v>#DIV/0!</v>
      </c>
      <c r="DZ15" s="240" t="e">
        <f t="shared" si="17"/>
        <v>#DIV/0!</v>
      </c>
      <c r="EA15" s="1"/>
      <c r="EB15" s="19" t="e">
        <f t="shared" si="18"/>
        <v>#DIV/0!</v>
      </c>
      <c r="EC15" s="350" t="e">
        <f t="shared" si="19"/>
        <v>#DIV/0!</v>
      </c>
      <c r="ED15" s="4"/>
      <c r="EE15" s="117"/>
    </row>
    <row r="16" spans="1:135" s="118" customFormat="1" ht="20.100000000000001" hidden="1" customHeight="1">
      <c r="A16" s="161">
        <v>42279</v>
      </c>
      <c r="B16" s="228"/>
      <c r="C16" s="7">
        <v>1</v>
      </c>
      <c r="D16" s="1"/>
      <c r="E16" s="1"/>
      <c r="F16" s="1"/>
      <c r="G16" s="4"/>
      <c r="H16" s="3"/>
      <c r="I16" s="1"/>
      <c r="J16" s="1"/>
      <c r="K16" s="19"/>
      <c r="L16" s="1"/>
      <c r="M16" s="1"/>
      <c r="N16" s="1"/>
      <c r="O16" s="297"/>
      <c r="P16" s="1"/>
      <c r="Q16" s="22">
        <f t="shared" si="6"/>
        <v>0</v>
      </c>
      <c r="R16" s="116">
        <f t="shared" si="20"/>
        <v>0</v>
      </c>
      <c r="S16" s="17">
        <f t="shared" si="7"/>
        <v>0</v>
      </c>
      <c r="T16" s="3"/>
      <c r="U16" s="1"/>
      <c r="V16" s="1"/>
      <c r="W16" s="22">
        <f t="shared" si="21"/>
        <v>0</v>
      </c>
      <c r="X16" s="1"/>
      <c r="Y16" s="1"/>
      <c r="Z16" s="1"/>
      <c r="AA16" s="1"/>
      <c r="AB16" s="4"/>
      <c r="AC16" s="7"/>
      <c r="AD16" s="199"/>
      <c r="AE16" s="199"/>
      <c r="AF16" s="199"/>
      <c r="AG16" s="199"/>
      <c r="AH16" s="240">
        <f t="shared" si="32"/>
        <v>0</v>
      </c>
      <c r="AI16" s="237" t="e">
        <f t="shared" si="33"/>
        <v>#DIV/0!</v>
      </c>
      <c r="AJ16" s="1"/>
      <c r="AK16" s="1"/>
      <c r="AL16" s="1"/>
      <c r="AM16" s="1"/>
      <c r="AN16" s="1"/>
      <c r="AO16" s="1"/>
      <c r="AP16" s="3"/>
      <c r="AQ16" s="7"/>
      <c r="AR16" s="22">
        <f t="shared" si="8"/>
        <v>0</v>
      </c>
      <c r="AS16" s="270" t="e">
        <f t="shared" si="22"/>
        <v>#DIV/0!</v>
      </c>
      <c r="AT16" s="1"/>
      <c r="AU16" s="1"/>
      <c r="AV16" s="7"/>
      <c r="AW16" s="1"/>
      <c r="AX16" s="1"/>
      <c r="AY16" s="2"/>
      <c r="AZ16" s="3"/>
      <c r="BA16" s="2"/>
      <c r="BB16" s="3"/>
      <c r="BC16" s="4"/>
      <c r="BD16" s="3"/>
      <c r="BE16" s="1"/>
      <c r="BF16" s="1"/>
      <c r="BG16" s="1"/>
      <c r="BH16" s="4"/>
      <c r="BI16" s="3"/>
      <c r="BJ16" s="7"/>
      <c r="BK16" s="1"/>
      <c r="BL16" s="1"/>
      <c r="BM16" s="2"/>
      <c r="BN16" s="3"/>
      <c r="BO16" s="1"/>
      <c r="BP16" s="2"/>
      <c r="BQ16" s="3"/>
      <c r="BR16" s="1"/>
      <c r="BS16" s="2"/>
      <c r="BT16" s="6"/>
      <c r="BU16" s="278"/>
      <c r="BV16" s="272">
        <f t="shared" si="23"/>
        <v>0</v>
      </c>
      <c r="BW16" s="272">
        <f t="shared" si="24"/>
        <v>0</v>
      </c>
      <c r="BX16" s="282" t="e">
        <f t="shared" si="25"/>
        <v>#DIV/0!</v>
      </c>
      <c r="BY16" s="282" t="e">
        <f t="shared" si="26"/>
        <v>#DIV/0!</v>
      </c>
      <c r="BZ16" s="3"/>
      <c r="CA16" s="1"/>
      <c r="CB16" s="1"/>
      <c r="CC16" s="4"/>
      <c r="CD16" s="7"/>
      <c r="CE16" s="7"/>
      <c r="CF16" s="1" t="e">
        <f t="shared" si="27"/>
        <v>#N/A</v>
      </c>
      <c r="CG16" s="1">
        <f t="shared" si="28"/>
        <v>0</v>
      </c>
      <c r="CH16" s="1" t="e">
        <f t="shared" si="9"/>
        <v>#N/A</v>
      </c>
      <c r="CI16" s="1"/>
      <c r="CJ16" s="189" t="e">
        <f t="shared" si="29"/>
        <v>#N/A</v>
      </c>
      <c r="CK16" s="3"/>
      <c r="CL16" s="7"/>
      <c r="CM16" s="1"/>
      <c r="CN16" s="2">
        <v>109</v>
      </c>
      <c r="CO16" s="2">
        <f t="shared" si="10"/>
        <v>0</v>
      </c>
      <c r="CP16" s="2">
        <f t="shared" si="11"/>
        <v>0</v>
      </c>
      <c r="CQ16" s="190" t="e">
        <f t="shared" si="12"/>
        <v>#DIV/0!</v>
      </c>
      <c r="CR16" s="8"/>
      <c r="CS16" s="8"/>
      <c r="CT16" s="8"/>
      <c r="CU16" s="6"/>
      <c r="CV16" s="6"/>
      <c r="CW16" s="6"/>
      <c r="CX16" s="3"/>
      <c r="CY16" s="2"/>
      <c r="CZ16" s="212" t="e">
        <f t="shared" si="13"/>
        <v>#DIV/0!</v>
      </c>
      <c r="DA16" s="212" t="e">
        <f t="shared" si="14"/>
        <v>#DIV/0!</v>
      </c>
      <c r="DB16" s="3"/>
      <c r="DC16" s="2"/>
      <c r="DD16" s="3"/>
      <c r="DE16" s="2"/>
      <c r="DF16" s="8"/>
      <c r="DG16" s="3"/>
      <c r="DH16" s="2"/>
      <c r="DI16" s="8"/>
      <c r="DJ16" s="3"/>
      <c r="DK16" s="1"/>
      <c r="DL16" s="337" t="e">
        <f t="shared" si="30"/>
        <v>#DIV/0!</v>
      </c>
      <c r="DM16" s="212" t="e">
        <f t="shared" si="15"/>
        <v>#DIV/0!</v>
      </c>
      <c r="DN16" s="303"/>
      <c r="DO16" s="212"/>
      <c r="DP16" s="3"/>
      <c r="DQ16" s="2"/>
      <c r="DR16" s="3"/>
      <c r="DS16" s="2"/>
      <c r="DT16" s="155"/>
      <c r="DU16" s="156"/>
      <c r="DV16" s="155"/>
      <c r="DW16" s="157"/>
      <c r="DX16" s="348">
        <f t="shared" si="31"/>
        <v>0</v>
      </c>
      <c r="DY16" s="349" t="e">
        <f t="shared" si="16"/>
        <v>#DIV/0!</v>
      </c>
      <c r="DZ16" s="240" t="e">
        <f t="shared" si="17"/>
        <v>#DIV/0!</v>
      </c>
      <c r="EA16" s="1"/>
      <c r="EB16" s="19" t="e">
        <f t="shared" si="18"/>
        <v>#DIV/0!</v>
      </c>
      <c r="EC16" s="350" t="e">
        <f t="shared" si="19"/>
        <v>#DIV/0!</v>
      </c>
      <c r="ED16" s="4"/>
      <c r="EE16" s="117"/>
    </row>
    <row r="17" spans="1:135" s="121" customFormat="1" ht="20.100000000000001" hidden="1" customHeight="1">
      <c r="A17" s="162">
        <v>42279</v>
      </c>
      <c r="B17" s="229"/>
      <c r="C17" s="15">
        <v>4</v>
      </c>
      <c r="D17" s="9"/>
      <c r="E17" s="9"/>
      <c r="F17" s="9"/>
      <c r="G17" s="12"/>
      <c r="H17" s="11"/>
      <c r="I17" s="9"/>
      <c r="J17" s="9"/>
      <c r="K17" s="20"/>
      <c r="L17" s="9"/>
      <c r="M17" s="9"/>
      <c r="N17" s="9"/>
      <c r="O17" s="298"/>
      <c r="P17" s="9"/>
      <c r="Q17" s="24">
        <f t="shared" si="6"/>
        <v>0</v>
      </c>
      <c r="R17" s="119">
        <f t="shared" si="20"/>
        <v>0</v>
      </c>
      <c r="S17" s="18">
        <f t="shared" si="7"/>
        <v>0</v>
      </c>
      <c r="T17" s="11"/>
      <c r="U17" s="9"/>
      <c r="V17" s="9"/>
      <c r="W17" s="24">
        <f t="shared" si="21"/>
        <v>0</v>
      </c>
      <c r="X17" s="9"/>
      <c r="Y17" s="9"/>
      <c r="Z17" s="9"/>
      <c r="AA17" s="9"/>
      <c r="AB17" s="12"/>
      <c r="AC17" s="15"/>
      <c r="AD17" s="200"/>
      <c r="AE17" s="200"/>
      <c r="AF17" s="200"/>
      <c r="AG17" s="200"/>
      <c r="AH17" s="241">
        <f t="shared" si="32"/>
        <v>0</v>
      </c>
      <c r="AI17" s="239" t="e">
        <f t="shared" si="33"/>
        <v>#DIV/0!</v>
      </c>
      <c r="AJ17" s="9"/>
      <c r="AK17" s="9"/>
      <c r="AL17" s="9"/>
      <c r="AM17" s="9"/>
      <c r="AN17" s="9"/>
      <c r="AO17" s="9"/>
      <c r="AP17" s="11"/>
      <c r="AQ17" s="15"/>
      <c r="AR17" s="24">
        <f t="shared" si="8"/>
        <v>0</v>
      </c>
      <c r="AS17" s="271" t="e">
        <f t="shared" si="22"/>
        <v>#DIV/0!</v>
      </c>
      <c r="AT17" s="9"/>
      <c r="AU17" s="9"/>
      <c r="AV17" s="15"/>
      <c r="AW17" s="9"/>
      <c r="AX17" s="9"/>
      <c r="AY17" s="10"/>
      <c r="AZ17" s="11"/>
      <c r="BA17" s="10"/>
      <c r="BB17" s="11"/>
      <c r="BC17" s="12"/>
      <c r="BD17" s="11"/>
      <c r="BE17" s="9"/>
      <c r="BF17" s="9"/>
      <c r="BG17" s="9"/>
      <c r="BH17" s="12"/>
      <c r="BI17" s="11"/>
      <c r="BJ17" s="15"/>
      <c r="BK17" s="9"/>
      <c r="BL17" s="9"/>
      <c r="BM17" s="10"/>
      <c r="BN17" s="11"/>
      <c r="BO17" s="9"/>
      <c r="BP17" s="10"/>
      <c r="BQ17" s="11"/>
      <c r="BR17" s="9"/>
      <c r="BS17" s="10"/>
      <c r="BT17" s="14"/>
      <c r="BU17" s="279"/>
      <c r="BV17" s="273">
        <f t="shared" si="23"/>
        <v>0</v>
      </c>
      <c r="BW17" s="273">
        <f t="shared" si="24"/>
        <v>0</v>
      </c>
      <c r="BX17" s="283" t="e">
        <f t="shared" si="25"/>
        <v>#DIV/0!</v>
      </c>
      <c r="BY17" s="283" t="e">
        <f t="shared" si="26"/>
        <v>#DIV/0!</v>
      </c>
      <c r="BZ17" s="11"/>
      <c r="CA17" s="9"/>
      <c r="CB17" s="9"/>
      <c r="CC17" s="12"/>
      <c r="CD17" s="15"/>
      <c r="CE17" s="15"/>
      <c r="CF17" s="9" t="e">
        <f t="shared" si="27"/>
        <v>#N/A</v>
      </c>
      <c r="CG17" s="9">
        <f t="shared" si="28"/>
        <v>0</v>
      </c>
      <c r="CH17" s="9" t="e">
        <f t="shared" si="9"/>
        <v>#N/A</v>
      </c>
      <c r="CI17" s="9"/>
      <c r="CJ17" s="296" t="e">
        <f t="shared" si="29"/>
        <v>#N/A</v>
      </c>
      <c r="CK17" s="11"/>
      <c r="CL17" s="15"/>
      <c r="CM17" s="9"/>
      <c r="CN17" s="10">
        <v>109</v>
      </c>
      <c r="CO17" s="10">
        <f t="shared" si="10"/>
        <v>0</v>
      </c>
      <c r="CP17" s="10">
        <f t="shared" si="11"/>
        <v>0</v>
      </c>
      <c r="CQ17" s="191" t="e">
        <f t="shared" si="12"/>
        <v>#DIV/0!</v>
      </c>
      <c r="CR17" s="16"/>
      <c r="CS17" s="16"/>
      <c r="CT17" s="16"/>
      <c r="CU17" s="14"/>
      <c r="CV17" s="14"/>
      <c r="CW17" s="14"/>
      <c r="CX17" s="11"/>
      <c r="CY17" s="10"/>
      <c r="CZ17" s="213" t="e">
        <f t="shared" si="13"/>
        <v>#DIV/0!</v>
      </c>
      <c r="DA17" s="213" t="e">
        <f t="shared" si="14"/>
        <v>#DIV/0!</v>
      </c>
      <c r="DB17" s="11"/>
      <c r="DC17" s="10"/>
      <c r="DD17" s="11"/>
      <c r="DE17" s="10"/>
      <c r="DF17" s="16"/>
      <c r="DG17" s="11"/>
      <c r="DH17" s="10"/>
      <c r="DI17" s="16"/>
      <c r="DJ17" s="11"/>
      <c r="DK17" s="9"/>
      <c r="DL17" s="338" t="e">
        <f t="shared" si="30"/>
        <v>#DIV/0!</v>
      </c>
      <c r="DM17" s="213" t="e">
        <f t="shared" si="15"/>
        <v>#DIV/0!</v>
      </c>
      <c r="DN17" s="304"/>
      <c r="DO17" s="213"/>
      <c r="DP17" s="11"/>
      <c r="DQ17" s="10"/>
      <c r="DR17" s="11"/>
      <c r="DS17" s="10"/>
      <c r="DT17" s="158"/>
      <c r="DU17" s="159"/>
      <c r="DV17" s="158"/>
      <c r="DW17" s="160"/>
      <c r="DX17" s="351">
        <f t="shared" si="31"/>
        <v>0</v>
      </c>
      <c r="DY17" s="352" t="e">
        <f t="shared" si="16"/>
        <v>#DIV/0!</v>
      </c>
      <c r="DZ17" s="241" t="e">
        <f t="shared" si="17"/>
        <v>#DIV/0!</v>
      </c>
      <c r="EA17" s="9"/>
      <c r="EB17" s="20" t="e">
        <f t="shared" si="18"/>
        <v>#DIV/0!</v>
      </c>
      <c r="EC17" s="353" t="e">
        <f t="shared" si="19"/>
        <v>#DIV/0!</v>
      </c>
      <c r="ED17" s="12"/>
      <c r="EE17" s="120"/>
    </row>
    <row r="18" spans="1:135" s="121" customFormat="1" ht="20.100000000000001" hidden="1" customHeight="1">
      <c r="A18" s="162">
        <v>42279</v>
      </c>
      <c r="B18" s="229"/>
      <c r="C18" s="15">
        <v>4</v>
      </c>
      <c r="D18" s="9"/>
      <c r="E18" s="9"/>
      <c r="F18" s="9"/>
      <c r="G18" s="12"/>
      <c r="H18" s="11"/>
      <c r="I18" s="9"/>
      <c r="J18" s="9"/>
      <c r="K18" s="20"/>
      <c r="L18" s="9"/>
      <c r="M18" s="9"/>
      <c r="N18" s="9"/>
      <c r="O18" s="298"/>
      <c r="P18" s="9"/>
      <c r="Q18" s="24">
        <f t="shared" si="6"/>
        <v>0</v>
      </c>
      <c r="R18" s="119">
        <f t="shared" si="20"/>
        <v>0</v>
      </c>
      <c r="S18" s="18">
        <f t="shared" si="7"/>
        <v>0</v>
      </c>
      <c r="T18" s="11"/>
      <c r="U18" s="9"/>
      <c r="V18" s="9"/>
      <c r="W18" s="24">
        <f t="shared" si="21"/>
        <v>0</v>
      </c>
      <c r="X18" s="9"/>
      <c r="Y18" s="9"/>
      <c r="Z18" s="9"/>
      <c r="AA18" s="9"/>
      <c r="AB18" s="12"/>
      <c r="AC18" s="15"/>
      <c r="AD18" s="200"/>
      <c r="AE18" s="200"/>
      <c r="AF18" s="200"/>
      <c r="AG18" s="200"/>
      <c r="AH18" s="241">
        <f t="shared" si="32"/>
        <v>0</v>
      </c>
      <c r="AI18" s="239" t="e">
        <f t="shared" si="33"/>
        <v>#DIV/0!</v>
      </c>
      <c r="AJ18" s="9"/>
      <c r="AK18" s="9"/>
      <c r="AL18" s="9"/>
      <c r="AM18" s="9"/>
      <c r="AN18" s="9"/>
      <c r="AO18" s="9"/>
      <c r="AP18" s="11"/>
      <c r="AQ18" s="15"/>
      <c r="AR18" s="24">
        <f t="shared" si="8"/>
        <v>0</v>
      </c>
      <c r="AS18" s="271" t="e">
        <f t="shared" si="22"/>
        <v>#DIV/0!</v>
      </c>
      <c r="AT18" s="9"/>
      <c r="AU18" s="9"/>
      <c r="AV18" s="15"/>
      <c r="AW18" s="9"/>
      <c r="AX18" s="9"/>
      <c r="AY18" s="10"/>
      <c r="AZ18" s="11"/>
      <c r="BA18" s="10"/>
      <c r="BB18" s="11"/>
      <c r="BC18" s="12"/>
      <c r="BD18" s="11"/>
      <c r="BE18" s="9"/>
      <c r="BF18" s="9"/>
      <c r="BG18" s="9"/>
      <c r="BH18" s="12"/>
      <c r="BI18" s="11"/>
      <c r="BJ18" s="15"/>
      <c r="BK18" s="9"/>
      <c r="BL18" s="9"/>
      <c r="BM18" s="10"/>
      <c r="BN18" s="11"/>
      <c r="BO18" s="9"/>
      <c r="BP18" s="10"/>
      <c r="BQ18" s="11"/>
      <c r="BR18" s="9"/>
      <c r="BS18" s="10"/>
      <c r="BT18" s="14"/>
      <c r="BU18" s="279"/>
      <c r="BV18" s="273">
        <f t="shared" si="23"/>
        <v>0</v>
      </c>
      <c r="BW18" s="273">
        <f t="shared" si="24"/>
        <v>0</v>
      </c>
      <c r="BX18" s="283" t="e">
        <f t="shared" si="25"/>
        <v>#DIV/0!</v>
      </c>
      <c r="BY18" s="283" t="e">
        <f t="shared" si="26"/>
        <v>#DIV/0!</v>
      </c>
      <c r="BZ18" s="11"/>
      <c r="CA18" s="9"/>
      <c r="CB18" s="9"/>
      <c r="CC18" s="12"/>
      <c r="CD18" s="15"/>
      <c r="CE18" s="15"/>
      <c r="CF18" s="9" t="e">
        <f t="shared" si="27"/>
        <v>#N/A</v>
      </c>
      <c r="CG18" s="9">
        <f t="shared" si="28"/>
        <v>0</v>
      </c>
      <c r="CH18" s="9" t="e">
        <f t="shared" si="9"/>
        <v>#N/A</v>
      </c>
      <c r="CI18" s="9"/>
      <c r="CJ18" s="296" t="e">
        <f t="shared" si="29"/>
        <v>#N/A</v>
      </c>
      <c r="CK18" s="11"/>
      <c r="CL18" s="15"/>
      <c r="CM18" s="9"/>
      <c r="CN18" s="10">
        <v>109</v>
      </c>
      <c r="CO18" s="10">
        <f t="shared" si="10"/>
        <v>0</v>
      </c>
      <c r="CP18" s="10">
        <f t="shared" si="11"/>
        <v>0</v>
      </c>
      <c r="CQ18" s="191" t="e">
        <f t="shared" si="12"/>
        <v>#DIV/0!</v>
      </c>
      <c r="CR18" s="16"/>
      <c r="CS18" s="16"/>
      <c r="CT18" s="16"/>
      <c r="CU18" s="14"/>
      <c r="CV18" s="14"/>
      <c r="CW18" s="14"/>
      <c r="CX18" s="11"/>
      <c r="CY18" s="10"/>
      <c r="CZ18" s="213" t="e">
        <f t="shared" si="13"/>
        <v>#DIV/0!</v>
      </c>
      <c r="DA18" s="213" t="e">
        <f t="shared" si="14"/>
        <v>#DIV/0!</v>
      </c>
      <c r="DB18" s="11"/>
      <c r="DC18" s="10"/>
      <c r="DD18" s="11"/>
      <c r="DE18" s="10"/>
      <c r="DF18" s="16"/>
      <c r="DG18" s="11"/>
      <c r="DH18" s="10"/>
      <c r="DI18" s="16"/>
      <c r="DJ18" s="11"/>
      <c r="DK18" s="9"/>
      <c r="DL18" s="338" t="e">
        <f t="shared" si="30"/>
        <v>#DIV/0!</v>
      </c>
      <c r="DM18" s="213" t="e">
        <f t="shared" si="15"/>
        <v>#DIV/0!</v>
      </c>
      <c r="DN18" s="304"/>
      <c r="DO18" s="213"/>
      <c r="DP18" s="11"/>
      <c r="DQ18" s="10"/>
      <c r="DR18" s="11"/>
      <c r="DS18" s="10"/>
      <c r="DT18" s="158"/>
      <c r="DU18" s="159"/>
      <c r="DV18" s="158"/>
      <c r="DW18" s="160"/>
      <c r="DX18" s="351">
        <f t="shared" si="31"/>
        <v>0</v>
      </c>
      <c r="DY18" s="352" t="e">
        <f t="shared" si="16"/>
        <v>#DIV/0!</v>
      </c>
      <c r="DZ18" s="241" t="e">
        <f t="shared" si="17"/>
        <v>#DIV/0!</v>
      </c>
      <c r="EA18" s="9"/>
      <c r="EB18" s="20" t="e">
        <f t="shared" si="18"/>
        <v>#DIV/0!</v>
      </c>
      <c r="EC18" s="353" t="e">
        <f t="shared" si="19"/>
        <v>#DIV/0!</v>
      </c>
      <c r="ED18" s="12"/>
      <c r="EE18" s="120"/>
    </row>
    <row r="19" spans="1:135" s="118" customFormat="1" ht="20.100000000000001" hidden="1" customHeight="1">
      <c r="A19" s="161">
        <v>42280</v>
      </c>
      <c r="B19" s="228">
        <v>0.52443287037037034</v>
      </c>
      <c r="C19" s="7">
        <v>2</v>
      </c>
      <c r="D19" s="1" t="s">
        <v>132</v>
      </c>
      <c r="E19" s="1" t="s">
        <v>134</v>
      </c>
      <c r="F19" s="1" t="s">
        <v>140</v>
      </c>
      <c r="G19" s="4" t="s">
        <v>145</v>
      </c>
      <c r="H19" s="3" t="s">
        <v>172</v>
      </c>
      <c r="I19" s="1">
        <v>25</v>
      </c>
      <c r="J19" s="1" t="s">
        <v>219</v>
      </c>
      <c r="K19" s="19">
        <v>16.3</v>
      </c>
      <c r="L19" s="1"/>
      <c r="M19" s="1">
        <v>55</v>
      </c>
      <c r="N19" s="1">
        <v>2720</v>
      </c>
      <c r="O19" s="297"/>
      <c r="P19" s="1">
        <v>900</v>
      </c>
      <c r="Q19" s="22">
        <f t="shared" si="6"/>
        <v>753.30000000000007</v>
      </c>
      <c r="R19" s="116">
        <f t="shared" si="20"/>
        <v>3.2203575</v>
      </c>
      <c r="S19" s="17">
        <f t="shared" si="7"/>
        <v>3.0734640000000004</v>
      </c>
      <c r="T19" s="3">
        <v>685</v>
      </c>
      <c r="U19" s="1">
        <v>1003</v>
      </c>
      <c r="V19" s="1">
        <v>0.98299999999999998</v>
      </c>
      <c r="W19" s="22">
        <f t="shared" si="21"/>
        <v>884.69999999999993</v>
      </c>
      <c r="X19" s="1">
        <v>10.199999999999999</v>
      </c>
      <c r="Y19" s="1">
        <v>155</v>
      </c>
      <c r="Z19" s="1">
        <v>25</v>
      </c>
      <c r="AA19" s="1">
        <v>20</v>
      </c>
      <c r="AB19" s="4">
        <v>6.4</v>
      </c>
      <c r="AC19" s="7">
        <v>4.3</v>
      </c>
      <c r="AD19" s="199">
        <v>-24</v>
      </c>
      <c r="AE19" s="199">
        <v>-25</v>
      </c>
      <c r="AF19" s="199">
        <v>-25</v>
      </c>
      <c r="AG19" s="199"/>
      <c r="AH19" s="240">
        <f t="shared" si="32"/>
        <v>-74</v>
      </c>
      <c r="AI19" s="237">
        <f t="shared" si="33"/>
        <v>1</v>
      </c>
      <c r="AJ19" s="1">
        <v>100</v>
      </c>
      <c r="AK19" s="1">
        <v>100</v>
      </c>
      <c r="AL19" s="1">
        <v>100</v>
      </c>
      <c r="AM19" s="1">
        <v>100</v>
      </c>
      <c r="AN19" s="1">
        <v>2</v>
      </c>
      <c r="AO19" s="1">
        <v>20</v>
      </c>
      <c r="AP19" s="3">
        <v>1450</v>
      </c>
      <c r="AQ19" s="7">
        <v>1450</v>
      </c>
      <c r="AR19" s="22">
        <f t="shared" si="8"/>
        <v>0</v>
      </c>
      <c r="AS19" s="270">
        <f t="shared" si="22"/>
        <v>0</v>
      </c>
      <c r="AT19" s="1">
        <v>66</v>
      </c>
      <c r="AU19" s="1">
        <v>85</v>
      </c>
      <c r="AV19" s="7">
        <v>4.4000000000000004</v>
      </c>
      <c r="AW19" s="1">
        <v>450</v>
      </c>
      <c r="AX19" s="1">
        <v>1000</v>
      </c>
      <c r="AY19" s="2">
        <v>35</v>
      </c>
      <c r="AZ19" s="3">
        <v>270</v>
      </c>
      <c r="BA19" s="2">
        <v>55</v>
      </c>
      <c r="BB19" s="3"/>
      <c r="BC19" s="4"/>
      <c r="BD19" s="3">
        <v>4750</v>
      </c>
      <c r="BE19" s="1">
        <v>32</v>
      </c>
      <c r="BF19" s="1">
        <v>25</v>
      </c>
      <c r="BG19" s="1">
        <v>1</v>
      </c>
      <c r="BH19" s="4">
        <v>97.5</v>
      </c>
      <c r="BI19" s="3">
        <v>350</v>
      </c>
      <c r="BJ19" s="7">
        <v>100</v>
      </c>
      <c r="BK19" s="1">
        <v>1600</v>
      </c>
      <c r="BL19" s="1">
        <v>137</v>
      </c>
      <c r="BM19" s="2">
        <v>126</v>
      </c>
      <c r="BN19" s="3">
        <v>350</v>
      </c>
      <c r="BO19" s="1">
        <v>1308</v>
      </c>
      <c r="BP19" s="2">
        <v>152</v>
      </c>
      <c r="BQ19" s="3">
        <v>340</v>
      </c>
      <c r="BR19" s="1">
        <v>1254</v>
      </c>
      <c r="BS19" s="2">
        <v>120</v>
      </c>
      <c r="BT19" s="6">
        <v>1500</v>
      </c>
      <c r="BU19" s="278">
        <v>238</v>
      </c>
      <c r="BV19" s="272">
        <f t="shared" si="23"/>
        <v>0.69</v>
      </c>
      <c r="BW19" s="272">
        <f t="shared" si="24"/>
        <v>0.44871794871794873</v>
      </c>
      <c r="BX19" s="282">
        <f t="shared" si="25"/>
        <v>0.60594460707047959</v>
      </c>
      <c r="BY19" s="282">
        <f t="shared" si="26"/>
        <v>0.39405539292952041</v>
      </c>
      <c r="BZ19" s="3">
        <v>3</v>
      </c>
      <c r="CA19" s="1">
        <v>2.8</v>
      </c>
      <c r="CB19" s="1">
        <v>27</v>
      </c>
      <c r="CC19" s="4">
        <v>1.8</v>
      </c>
      <c r="CD19" s="7" t="s">
        <v>163</v>
      </c>
      <c r="CE19" s="7">
        <v>23</v>
      </c>
      <c r="CF19" s="1">
        <f t="shared" si="27"/>
        <v>15.6</v>
      </c>
      <c r="CG19" s="1">
        <f t="shared" si="28"/>
        <v>3042</v>
      </c>
      <c r="CH19" s="1">
        <f t="shared" si="9"/>
        <v>4.8359999999999994</v>
      </c>
      <c r="CI19" s="1">
        <v>31</v>
      </c>
      <c r="CJ19" s="189">
        <f t="shared" si="29"/>
        <v>1.5897435897435894</v>
      </c>
      <c r="CK19" s="3" t="s">
        <v>165</v>
      </c>
      <c r="CL19" s="7">
        <v>14</v>
      </c>
      <c r="CM19" s="1">
        <v>16</v>
      </c>
      <c r="CN19" s="2">
        <v>109</v>
      </c>
      <c r="CO19" s="2">
        <f t="shared" si="10"/>
        <v>3042</v>
      </c>
      <c r="CP19" s="2">
        <f t="shared" si="11"/>
        <v>17.440000000000001</v>
      </c>
      <c r="CQ19" s="190">
        <f t="shared" si="12"/>
        <v>5.7330703484549641</v>
      </c>
      <c r="CR19" s="8">
        <v>43</v>
      </c>
      <c r="CS19" s="8">
        <v>4</v>
      </c>
      <c r="CT19" s="8">
        <v>400</v>
      </c>
      <c r="CU19" s="6">
        <v>9</v>
      </c>
      <c r="CV19" s="6">
        <v>50</v>
      </c>
      <c r="CW19" s="6">
        <v>10</v>
      </c>
      <c r="CX19" s="3" t="s">
        <v>275</v>
      </c>
      <c r="CY19" s="2">
        <v>720</v>
      </c>
      <c r="CZ19" s="212">
        <f t="shared" si="13"/>
        <v>223.57766179686573</v>
      </c>
      <c r="DA19" s="212">
        <f t="shared" si="14"/>
        <v>234.2633588680394</v>
      </c>
      <c r="DB19" s="3"/>
      <c r="DC19" s="2"/>
      <c r="DD19" s="3" t="s">
        <v>168</v>
      </c>
      <c r="DE19" s="2">
        <v>18</v>
      </c>
      <c r="DF19" s="8">
        <v>45</v>
      </c>
      <c r="DG19" s="3" t="s">
        <v>184</v>
      </c>
      <c r="DH19" s="2">
        <v>5.4</v>
      </c>
      <c r="DI19" s="8">
        <v>20</v>
      </c>
      <c r="DJ19" s="3"/>
      <c r="DK19" s="1"/>
      <c r="DL19" s="337">
        <f t="shared" si="30"/>
        <v>0</v>
      </c>
      <c r="DM19" s="212">
        <f t="shared" si="15"/>
        <v>0</v>
      </c>
      <c r="DN19" s="303"/>
      <c r="DO19" s="212"/>
      <c r="DP19" s="3"/>
      <c r="DQ19" s="2"/>
      <c r="DR19" s="3"/>
      <c r="DS19" s="2"/>
      <c r="DT19" s="155"/>
      <c r="DU19" s="156"/>
      <c r="DV19" s="155"/>
      <c r="DW19" s="157"/>
      <c r="DX19" s="348">
        <f t="shared" si="31"/>
        <v>272</v>
      </c>
      <c r="DY19" s="349">
        <f t="shared" si="16"/>
        <v>84.462672234371496</v>
      </c>
      <c r="DZ19" s="240">
        <f t="shared" si="17"/>
        <v>88.499491127926007</v>
      </c>
      <c r="EA19" s="1">
        <v>4.3</v>
      </c>
      <c r="EB19" s="19">
        <f t="shared" si="18"/>
        <v>1.3352554801757257</v>
      </c>
      <c r="EC19" s="350">
        <f t="shared" si="19"/>
        <v>1.3990728376841242</v>
      </c>
      <c r="ED19" s="4">
        <v>375</v>
      </c>
      <c r="EE19" s="117"/>
    </row>
    <row r="20" spans="1:135" s="118" customFormat="1" ht="20.100000000000001" hidden="1" customHeight="1">
      <c r="A20" s="161">
        <v>42280</v>
      </c>
      <c r="B20" s="228">
        <v>0.73994212962962969</v>
      </c>
      <c r="C20" s="7">
        <v>2</v>
      </c>
      <c r="D20" s="1" t="s">
        <v>132</v>
      </c>
      <c r="E20" s="1" t="s">
        <v>134</v>
      </c>
      <c r="F20" s="1" t="s">
        <v>140</v>
      </c>
      <c r="G20" s="4" t="s">
        <v>145</v>
      </c>
      <c r="H20" s="3" t="s">
        <v>172</v>
      </c>
      <c r="I20" s="1">
        <v>25</v>
      </c>
      <c r="J20" s="1" t="s">
        <v>219</v>
      </c>
      <c r="K20" s="19">
        <v>17</v>
      </c>
      <c r="L20" s="1"/>
      <c r="M20" s="1">
        <v>55</v>
      </c>
      <c r="N20" s="1">
        <v>2720</v>
      </c>
      <c r="O20" s="297"/>
      <c r="P20" s="1">
        <v>1050</v>
      </c>
      <c r="Q20" s="22">
        <f t="shared" si="6"/>
        <v>871.5</v>
      </c>
      <c r="R20" s="116">
        <f t="shared" si="20"/>
        <v>3.7256624999999999</v>
      </c>
      <c r="S20" s="17">
        <f t="shared" si="7"/>
        <v>3.55572</v>
      </c>
      <c r="T20" s="3">
        <v>715</v>
      </c>
      <c r="U20" s="1">
        <v>1003</v>
      </c>
      <c r="V20" s="1">
        <v>0.98399999999999999</v>
      </c>
      <c r="W20" s="22">
        <f t="shared" si="21"/>
        <v>1033.2</v>
      </c>
      <c r="X20" s="1">
        <v>10.199999999999999</v>
      </c>
      <c r="Y20" s="1">
        <v>151</v>
      </c>
      <c r="Z20" s="1">
        <v>25</v>
      </c>
      <c r="AA20" s="1">
        <v>20</v>
      </c>
      <c r="AB20" s="4">
        <v>6.5</v>
      </c>
      <c r="AC20" s="7">
        <v>4.3</v>
      </c>
      <c r="AD20" s="199">
        <v>-24</v>
      </c>
      <c r="AE20" s="199">
        <v>-25</v>
      </c>
      <c r="AF20" s="199">
        <v>-24</v>
      </c>
      <c r="AG20" s="199"/>
      <c r="AH20" s="240">
        <f t="shared" si="32"/>
        <v>-73</v>
      </c>
      <c r="AI20" s="237">
        <f t="shared" si="33"/>
        <v>-1.3698630136986301E-2</v>
      </c>
      <c r="AJ20" s="1">
        <v>100</v>
      </c>
      <c r="AK20" s="1">
        <v>100</v>
      </c>
      <c r="AL20" s="1">
        <v>100</v>
      </c>
      <c r="AM20" s="1">
        <v>100</v>
      </c>
      <c r="AN20" s="1">
        <v>2</v>
      </c>
      <c r="AO20" s="1">
        <v>20</v>
      </c>
      <c r="AP20" s="3">
        <v>1660</v>
      </c>
      <c r="AQ20" s="7">
        <v>1660</v>
      </c>
      <c r="AR20" s="22">
        <f t="shared" si="8"/>
        <v>0</v>
      </c>
      <c r="AS20" s="270">
        <f t="shared" si="22"/>
        <v>0</v>
      </c>
      <c r="AT20" s="1">
        <v>67</v>
      </c>
      <c r="AU20" s="1">
        <v>85</v>
      </c>
      <c r="AV20" s="7">
        <v>4.4000000000000004</v>
      </c>
      <c r="AW20" s="1">
        <v>420</v>
      </c>
      <c r="AX20" s="1">
        <v>1000</v>
      </c>
      <c r="AY20" s="2">
        <v>35</v>
      </c>
      <c r="AZ20" s="3">
        <v>298</v>
      </c>
      <c r="BA20" s="2">
        <v>56</v>
      </c>
      <c r="BB20" s="3"/>
      <c r="BC20" s="4"/>
      <c r="BD20" s="3">
        <v>4900</v>
      </c>
      <c r="BE20" s="1">
        <v>32</v>
      </c>
      <c r="BF20" s="1">
        <v>25</v>
      </c>
      <c r="BG20" s="1">
        <v>1</v>
      </c>
      <c r="BH20" s="4">
        <v>97.5</v>
      </c>
      <c r="BI20" s="3">
        <v>450</v>
      </c>
      <c r="BJ20" s="7">
        <v>99</v>
      </c>
      <c r="BK20" s="1">
        <v>1603</v>
      </c>
      <c r="BL20" s="1">
        <v>146</v>
      </c>
      <c r="BM20" s="2">
        <v>102</v>
      </c>
      <c r="BN20" s="3">
        <v>390</v>
      </c>
      <c r="BO20" s="1">
        <v>1473</v>
      </c>
      <c r="BP20" s="2">
        <v>174</v>
      </c>
      <c r="BQ20" s="3">
        <v>380</v>
      </c>
      <c r="BR20" s="1">
        <v>1432</v>
      </c>
      <c r="BS20" s="2">
        <v>144</v>
      </c>
      <c r="BT20" s="6">
        <v>1500</v>
      </c>
      <c r="BU20" s="278">
        <v>330</v>
      </c>
      <c r="BV20" s="272">
        <f t="shared" si="23"/>
        <v>0.77</v>
      </c>
      <c r="BW20" s="272">
        <f t="shared" si="24"/>
        <v>0.57692307692307687</v>
      </c>
      <c r="BX20" s="282">
        <f t="shared" si="25"/>
        <v>0.57167332952598515</v>
      </c>
      <c r="BY20" s="282">
        <f t="shared" si="26"/>
        <v>0.42832667047401485</v>
      </c>
      <c r="BZ20" s="3">
        <v>3</v>
      </c>
      <c r="CA20" s="1">
        <v>2.8</v>
      </c>
      <c r="CB20" s="1">
        <v>27</v>
      </c>
      <c r="CC20" s="4">
        <v>1.6</v>
      </c>
      <c r="CD20" s="7" t="s">
        <v>163</v>
      </c>
      <c r="CE20" s="7">
        <v>30</v>
      </c>
      <c r="CF20" s="1">
        <f t="shared" si="27"/>
        <v>15.6</v>
      </c>
      <c r="CG20" s="1">
        <f t="shared" si="28"/>
        <v>3549</v>
      </c>
      <c r="CH20" s="1">
        <f t="shared" si="9"/>
        <v>6.0839999999999996</v>
      </c>
      <c r="CI20" s="1">
        <v>39</v>
      </c>
      <c r="CJ20" s="189">
        <f t="shared" si="29"/>
        <v>1.7142857142857142</v>
      </c>
      <c r="CK20" s="3" t="s">
        <v>165</v>
      </c>
      <c r="CL20" s="7">
        <v>16</v>
      </c>
      <c r="CM20" s="1">
        <v>20</v>
      </c>
      <c r="CN20" s="2">
        <v>109</v>
      </c>
      <c r="CO20" s="2">
        <f t="shared" si="10"/>
        <v>3549</v>
      </c>
      <c r="CP20" s="2">
        <f t="shared" si="11"/>
        <v>21.8</v>
      </c>
      <c r="CQ20" s="190">
        <f t="shared" si="12"/>
        <v>6.142575373344604</v>
      </c>
      <c r="CR20" s="8">
        <v>42</v>
      </c>
      <c r="CS20" s="8">
        <v>4</v>
      </c>
      <c r="CT20" s="8">
        <v>400</v>
      </c>
      <c r="CU20" s="6">
        <v>8</v>
      </c>
      <c r="CV20" s="6">
        <v>53</v>
      </c>
      <c r="CW20" s="6">
        <v>10</v>
      </c>
      <c r="CX20" s="3" t="s">
        <v>275</v>
      </c>
      <c r="CY20" s="2">
        <v>720</v>
      </c>
      <c r="CZ20" s="212">
        <f t="shared" si="13"/>
        <v>193.25421988706708</v>
      </c>
      <c r="DA20" s="212">
        <f t="shared" si="14"/>
        <v>202.49063480814013</v>
      </c>
      <c r="DB20" s="3"/>
      <c r="DC20" s="2"/>
      <c r="DD20" s="3" t="s">
        <v>168</v>
      </c>
      <c r="DE20" s="2">
        <v>18</v>
      </c>
      <c r="DF20" s="8">
        <v>45</v>
      </c>
      <c r="DG20" s="3" t="s">
        <v>184</v>
      </c>
      <c r="DH20" s="2">
        <v>5.8</v>
      </c>
      <c r="DI20" s="8">
        <v>20</v>
      </c>
      <c r="DJ20" s="3"/>
      <c r="DK20" s="1"/>
      <c r="DL20" s="337">
        <f t="shared" si="30"/>
        <v>0</v>
      </c>
      <c r="DM20" s="212">
        <f t="shared" si="15"/>
        <v>0</v>
      </c>
      <c r="DN20" s="303"/>
      <c r="DO20" s="212"/>
      <c r="DP20" s="3"/>
      <c r="DQ20" s="2"/>
      <c r="DR20" s="3"/>
      <c r="DS20" s="2"/>
      <c r="DT20" s="155"/>
      <c r="DU20" s="156"/>
      <c r="DV20" s="155"/>
      <c r="DW20" s="157"/>
      <c r="DX20" s="348">
        <f t="shared" si="31"/>
        <v>318</v>
      </c>
      <c r="DY20" s="349">
        <f t="shared" si="16"/>
        <v>85.35394711678795</v>
      </c>
      <c r="DZ20" s="240">
        <f t="shared" si="17"/>
        <v>89.43336370692856</v>
      </c>
      <c r="EA20" s="1">
        <v>4.5</v>
      </c>
      <c r="EB20" s="19">
        <f t="shared" si="18"/>
        <v>1.2078388742941693</v>
      </c>
      <c r="EC20" s="350">
        <f t="shared" si="19"/>
        <v>1.2655664675508758</v>
      </c>
      <c r="ED20" s="4">
        <v>381</v>
      </c>
      <c r="EE20" s="117"/>
    </row>
    <row r="21" spans="1:135" s="121" customFormat="1" ht="20.100000000000001" hidden="1" customHeight="1">
      <c r="A21" s="162">
        <v>42280</v>
      </c>
      <c r="B21" s="229"/>
      <c r="C21" s="15">
        <v>1</v>
      </c>
      <c r="D21" s="9"/>
      <c r="E21" s="9"/>
      <c r="F21" s="9"/>
      <c r="G21" s="12"/>
      <c r="H21" s="11"/>
      <c r="I21" s="9"/>
      <c r="J21" s="9"/>
      <c r="K21" s="20"/>
      <c r="L21" s="9"/>
      <c r="M21" s="9"/>
      <c r="N21" s="9"/>
      <c r="O21" s="298"/>
      <c r="P21" s="9"/>
      <c r="Q21" s="24">
        <f t="shared" si="6"/>
        <v>0</v>
      </c>
      <c r="R21" s="119">
        <f t="shared" si="20"/>
        <v>0</v>
      </c>
      <c r="S21" s="18">
        <f t="shared" si="7"/>
        <v>0</v>
      </c>
      <c r="T21" s="11"/>
      <c r="U21" s="9"/>
      <c r="V21" s="9"/>
      <c r="W21" s="24">
        <f t="shared" si="21"/>
        <v>0</v>
      </c>
      <c r="X21" s="9"/>
      <c r="Y21" s="9"/>
      <c r="Z21" s="9"/>
      <c r="AA21" s="9"/>
      <c r="AB21" s="12"/>
      <c r="AC21" s="15"/>
      <c r="AD21" s="200"/>
      <c r="AE21" s="200"/>
      <c r="AF21" s="200"/>
      <c r="AG21" s="200"/>
      <c r="AH21" s="241">
        <f t="shared" si="32"/>
        <v>0</v>
      </c>
      <c r="AI21" s="239" t="e">
        <f t="shared" si="33"/>
        <v>#DIV/0!</v>
      </c>
      <c r="AJ21" s="9"/>
      <c r="AK21" s="9"/>
      <c r="AL21" s="9"/>
      <c r="AM21" s="9"/>
      <c r="AN21" s="9"/>
      <c r="AO21" s="9"/>
      <c r="AP21" s="11"/>
      <c r="AQ21" s="15"/>
      <c r="AR21" s="24">
        <f t="shared" si="8"/>
        <v>0</v>
      </c>
      <c r="AS21" s="271" t="e">
        <f t="shared" si="22"/>
        <v>#DIV/0!</v>
      </c>
      <c r="AT21" s="9"/>
      <c r="AU21" s="9"/>
      <c r="AV21" s="15"/>
      <c r="AW21" s="9"/>
      <c r="AX21" s="9"/>
      <c r="AY21" s="10"/>
      <c r="AZ21" s="11"/>
      <c r="BA21" s="10"/>
      <c r="BB21" s="11"/>
      <c r="BC21" s="12"/>
      <c r="BD21" s="11"/>
      <c r="BE21" s="9"/>
      <c r="BF21" s="9"/>
      <c r="BG21" s="9"/>
      <c r="BH21" s="12"/>
      <c r="BI21" s="11"/>
      <c r="BJ21" s="15"/>
      <c r="BK21" s="9"/>
      <c r="BL21" s="9"/>
      <c r="BM21" s="10"/>
      <c r="BN21" s="11"/>
      <c r="BO21" s="9"/>
      <c r="BP21" s="10"/>
      <c r="BQ21" s="11"/>
      <c r="BR21" s="9"/>
      <c r="BS21" s="10"/>
      <c r="BT21" s="14"/>
      <c r="BU21" s="279"/>
      <c r="BV21" s="273">
        <f t="shared" si="23"/>
        <v>0</v>
      </c>
      <c r="BW21" s="273">
        <f t="shared" si="24"/>
        <v>0</v>
      </c>
      <c r="BX21" s="283" t="e">
        <f t="shared" si="25"/>
        <v>#DIV/0!</v>
      </c>
      <c r="BY21" s="283" t="e">
        <f t="shared" si="26"/>
        <v>#DIV/0!</v>
      </c>
      <c r="BZ21" s="11"/>
      <c r="CA21" s="9"/>
      <c r="CB21" s="9"/>
      <c r="CC21" s="12"/>
      <c r="CD21" s="15"/>
      <c r="CE21" s="15"/>
      <c r="CF21" s="9" t="e">
        <f t="shared" si="27"/>
        <v>#N/A</v>
      </c>
      <c r="CG21" s="9">
        <f t="shared" si="28"/>
        <v>0</v>
      </c>
      <c r="CH21" s="9" t="e">
        <f t="shared" si="9"/>
        <v>#N/A</v>
      </c>
      <c r="CI21" s="9"/>
      <c r="CJ21" s="296" t="e">
        <f t="shared" si="29"/>
        <v>#N/A</v>
      </c>
      <c r="CK21" s="11"/>
      <c r="CL21" s="15"/>
      <c r="CM21" s="9"/>
      <c r="CN21" s="10">
        <v>109</v>
      </c>
      <c r="CO21" s="10">
        <f t="shared" si="10"/>
        <v>0</v>
      </c>
      <c r="CP21" s="10">
        <f t="shared" si="11"/>
        <v>0</v>
      </c>
      <c r="CQ21" s="191" t="e">
        <f t="shared" si="12"/>
        <v>#DIV/0!</v>
      </c>
      <c r="CR21" s="16"/>
      <c r="CS21" s="16"/>
      <c r="CT21" s="16"/>
      <c r="CU21" s="14"/>
      <c r="CV21" s="14"/>
      <c r="CW21" s="14"/>
      <c r="CX21" s="11"/>
      <c r="CY21" s="10"/>
      <c r="CZ21" s="213" t="e">
        <f t="shared" si="13"/>
        <v>#DIV/0!</v>
      </c>
      <c r="DA21" s="213" t="e">
        <f t="shared" si="14"/>
        <v>#DIV/0!</v>
      </c>
      <c r="DB21" s="11"/>
      <c r="DC21" s="10"/>
      <c r="DD21" s="11"/>
      <c r="DE21" s="10"/>
      <c r="DF21" s="16"/>
      <c r="DG21" s="11"/>
      <c r="DH21" s="10"/>
      <c r="DI21" s="16"/>
      <c r="DJ21" s="11"/>
      <c r="DK21" s="9"/>
      <c r="DL21" s="338" t="e">
        <f t="shared" si="30"/>
        <v>#DIV/0!</v>
      </c>
      <c r="DM21" s="213" t="e">
        <f t="shared" si="15"/>
        <v>#DIV/0!</v>
      </c>
      <c r="DN21" s="304"/>
      <c r="DO21" s="213"/>
      <c r="DP21" s="11"/>
      <c r="DQ21" s="10"/>
      <c r="DR21" s="11"/>
      <c r="DS21" s="10"/>
      <c r="DT21" s="158"/>
      <c r="DU21" s="159"/>
      <c r="DV21" s="158"/>
      <c r="DW21" s="160"/>
      <c r="DX21" s="351">
        <f t="shared" si="31"/>
        <v>0</v>
      </c>
      <c r="DY21" s="352" t="e">
        <f t="shared" si="16"/>
        <v>#DIV/0!</v>
      </c>
      <c r="DZ21" s="241" t="e">
        <f t="shared" si="17"/>
        <v>#DIV/0!</v>
      </c>
      <c r="EA21" s="9"/>
      <c r="EB21" s="20" t="e">
        <f t="shared" si="18"/>
        <v>#DIV/0!</v>
      </c>
      <c r="EC21" s="353" t="e">
        <f t="shared" si="19"/>
        <v>#DIV/0!</v>
      </c>
      <c r="ED21" s="12"/>
      <c r="EE21" s="120"/>
    </row>
    <row r="22" spans="1:135" s="121" customFormat="1" ht="20.100000000000001" hidden="1" customHeight="1">
      <c r="A22" s="162">
        <v>42280</v>
      </c>
      <c r="B22" s="229"/>
      <c r="C22" s="15">
        <v>1</v>
      </c>
      <c r="D22" s="9"/>
      <c r="E22" s="9"/>
      <c r="F22" s="9"/>
      <c r="G22" s="12"/>
      <c r="H22" s="11"/>
      <c r="I22" s="9"/>
      <c r="J22" s="9"/>
      <c r="K22" s="20"/>
      <c r="L22" s="9"/>
      <c r="M22" s="9"/>
      <c r="N22" s="9"/>
      <c r="O22" s="298"/>
      <c r="P22" s="9"/>
      <c r="Q22" s="24">
        <f t="shared" si="6"/>
        <v>0</v>
      </c>
      <c r="R22" s="119">
        <f t="shared" si="20"/>
        <v>0</v>
      </c>
      <c r="S22" s="18">
        <f t="shared" si="7"/>
        <v>0</v>
      </c>
      <c r="T22" s="11"/>
      <c r="U22" s="9"/>
      <c r="V22" s="9"/>
      <c r="W22" s="24">
        <f t="shared" si="21"/>
        <v>0</v>
      </c>
      <c r="X22" s="9"/>
      <c r="Y22" s="9"/>
      <c r="Z22" s="9"/>
      <c r="AA22" s="9"/>
      <c r="AB22" s="12"/>
      <c r="AC22" s="15"/>
      <c r="AD22" s="200"/>
      <c r="AE22" s="200"/>
      <c r="AF22" s="200"/>
      <c r="AG22" s="200"/>
      <c r="AH22" s="241">
        <f t="shared" si="32"/>
        <v>0</v>
      </c>
      <c r="AI22" s="239" t="e">
        <f t="shared" si="33"/>
        <v>#DIV/0!</v>
      </c>
      <c r="AJ22" s="9"/>
      <c r="AK22" s="9"/>
      <c r="AL22" s="9"/>
      <c r="AM22" s="9"/>
      <c r="AN22" s="9"/>
      <c r="AO22" s="9"/>
      <c r="AP22" s="11"/>
      <c r="AQ22" s="15"/>
      <c r="AR22" s="24">
        <f t="shared" si="8"/>
        <v>0</v>
      </c>
      <c r="AS22" s="271" t="e">
        <f t="shared" si="22"/>
        <v>#DIV/0!</v>
      </c>
      <c r="AT22" s="9"/>
      <c r="AU22" s="9"/>
      <c r="AV22" s="15"/>
      <c r="AW22" s="9"/>
      <c r="AX22" s="9"/>
      <c r="AY22" s="10"/>
      <c r="AZ22" s="11"/>
      <c r="BA22" s="10"/>
      <c r="BB22" s="11"/>
      <c r="BC22" s="12"/>
      <c r="BD22" s="11"/>
      <c r="BE22" s="9"/>
      <c r="BF22" s="9"/>
      <c r="BG22" s="9"/>
      <c r="BH22" s="12"/>
      <c r="BI22" s="11"/>
      <c r="BJ22" s="15"/>
      <c r="BK22" s="9"/>
      <c r="BL22" s="9"/>
      <c r="BM22" s="10"/>
      <c r="BN22" s="11"/>
      <c r="BO22" s="9"/>
      <c r="BP22" s="10"/>
      <c r="BQ22" s="11"/>
      <c r="BR22" s="9"/>
      <c r="BS22" s="10"/>
      <c r="BT22" s="14"/>
      <c r="BU22" s="279"/>
      <c r="BV22" s="273">
        <f t="shared" si="23"/>
        <v>0</v>
      </c>
      <c r="BW22" s="273">
        <f t="shared" si="24"/>
        <v>0</v>
      </c>
      <c r="BX22" s="283" t="e">
        <f t="shared" si="25"/>
        <v>#DIV/0!</v>
      </c>
      <c r="BY22" s="283" t="e">
        <f t="shared" si="26"/>
        <v>#DIV/0!</v>
      </c>
      <c r="BZ22" s="11"/>
      <c r="CA22" s="9"/>
      <c r="CB22" s="9"/>
      <c r="CC22" s="12"/>
      <c r="CD22" s="15"/>
      <c r="CE22" s="15"/>
      <c r="CF22" s="9" t="e">
        <f t="shared" si="27"/>
        <v>#N/A</v>
      </c>
      <c r="CG22" s="9">
        <f t="shared" si="28"/>
        <v>0</v>
      </c>
      <c r="CH22" s="9" t="e">
        <f t="shared" si="9"/>
        <v>#N/A</v>
      </c>
      <c r="CI22" s="9"/>
      <c r="CJ22" s="296" t="e">
        <f t="shared" si="29"/>
        <v>#N/A</v>
      </c>
      <c r="CK22" s="11"/>
      <c r="CL22" s="15"/>
      <c r="CM22" s="9"/>
      <c r="CN22" s="10">
        <v>109</v>
      </c>
      <c r="CO22" s="10">
        <f t="shared" si="10"/>
        <v>0</v>
      </c>
      <c r="CP22" s="10">
        <f t="shared" si="11"/>
        <v>0</v>
      </c>
      <c r="CQ22" s="191" t="e">
        <f t="shared" si="12"/>
        <v>#DIV/0!</v>
      </c>
      <c r="CR22" s="16"/>
      <c r="CS22" s="16"/>
      <c r="CT22" s="16"/>
      <c r="CU22" s="14"/>
      <c r="CV22" s="14"/>
      <c r="CW22" s="14"/>
      <c r="CX22" s="11"/>
      <c r="CY22" s="10"/>
      <c r="CZ22" s="213" t="e">
        <f t="shared" si="13"/>
        <v>#DIV/0!</v>
      </c>
      <c r="DA22" s="213" t="e">
        <f t="shared" si="14"/>
        <v>#DIV/0!</v>
      </c>
      <c r="DB22" s="11"/>
      <c r="DC22" s="10"/>
      <c r="DD22" s="11"/>
      <c r="DE22" s="10"/>
      <c r="DF22" s="16"/>
      <c r="DG22" s="11"/>
      <c r="DH22" s="10"/>
      <c r="DI22" s="16"/>
      <c r="DJ22" s="11"/>
      <c r="DK22" s="9"/>
      <c r="DL22" s="338" t="e">
        <f t="shared" si="30"/>
        <v>#DIV/0!</v>
      </c>
      <c r="DM22" s="213" t="e">
        <f t="shared" si="15"/>
        <v>#DIV/0!</v>
      </c>
      <c r="DN22" s="304"/>
      <c r="DO22" s="213"/>
      <c r="DP22" s="11"/>
      <c r="DQ22" s="10"/>
      <c r="DR22" s="11"/>
      <c r="DS22" s="10"/>
      <c r="DT22" s="158"/>
      <c r="DU22" s="159"/>
      <c r="DV22" s="158"/>
      <c r="DW22" s="160"/>
      <c r="DX22" s="351">
        <f t="shared" si="31"/>
        <v>0</v>
      </c>
      <c r="DY22" s="352" t="e">
        <f t="shared" si="16"/>
        <v>#DIV/0!</v>
      </c>
      <c r="DZ22" s="241" t="e">
        <f t="shared" si="17"/>
        <v>#DIV/0!</v>
      </c>
      <c r="EA22" s="9"/>
      <c r="EB22" s="20" t="e">
        <f t="shared" si="18"/>
        <v>#DIV/0!</v>
      </c>
      <c r="EC22" s="353" t="e">
        <f t="shared" si="19"/>
        <v>#DIV/0!</v>
      </c>
      <c r="ED22" s="12"/>
      <c r="EE22" s="120"/>
    </row>
    <row r="23" spans="1:135" s="118" customFormat="1" ht="20.100000000000001" hidden="1" customHeight="1">
      <c r="A23" s="161">
        <v>42281</v>
      </c>
      <c r="B23" s="228">
        <v>0.70611111111111102</v>
      </c>
      <c r="C23" s="7">
        <v>3</v>
      </c>
      <c r="D23" s="1" t="s">
        <v>130</v>
      </c>
      <c r="E23" s="1" t="s">
        <v>136</v>
      </c>
      <c r="F23" s="1" t="s">
        <v>141</v>
      </c>
      <c r="G23" s="4" t="s">
        <v>142</v>
      </c>
      <c r="H23" s="3" t="s">
        <v>172</v>
      </c>
      <c r="I23" s="1">
        <v>25</v>
      </c>
      <c r="J23" s="1" t="s">
        <v>219</v>
      </c>
      <c r="K23" s="19">
        <v>17.5</v>
      </c>
      <c r="L23" s="1"/>
      <c r="M23" s="1">
        <v>55</v>
      </c>
      <c r="N23" s="1">
        <v>2720</v>
      </c>
      <c r="O23" s="297"/>
      <c r="P23" s="1">
        <v>1100</v>
      </c>
      <c r="Q23" s="22">
        <f t="shared" si="6"/>
        <v>907.5</v>
      </c>
      <c r="R23" s="116">
        <f t="shared" si="20"/>
        <v>3.8795625</v>
      </c>
      <c r="S23" s="17">
        <f t="shared" si="7"/>
        <v>3.7025999999999999</v>
      </c>
      <c r="T23" s="3">
        <v>748</v>
      </c>
      <c r="U23" s="1">
        <v>1003</v>
      </c>
      <c r="V23" s="1">
        <v>0.97899999999999998</v>
      </c>
      <c r="W23" s="22">
        <f t="shared" si="21"/>
        <v>1076.9000000000001</v>
      </c>
      <c r="X23" s="1">
        <v>10.7</v>
      </c>
      <c r="Y23" s="1">
        <v>161</v>
      </c>
      <c r="Z23" s="1">
        <v>25</v>
      </c>
      <c r="AA23" s="1">
        <v>20</v>
      </c>
      <c r="AB23" s="4">
        <v>6.4</v>
      </c>
      <c r="AC23" s="7">
        <v>4.2</v>
      </c>
      <c r="AD23" s="199">
        <v>-25</v>
      </c>
      <c r="AE23" s="199">
        <v>-25</v>
      </c>
      <c r="AF23" s="199">
        <v>-25</v>
      </c>
      <c r="AG23" s="199"/>
      <c r="AH23" s="240">
        <f t="shared" si="32"/>
        <v>-75</v>
      </c>
      <c r="AI23" s="237">
        <f t="shared" si="33"/>
        <v>1</v>
      </c>
      <c r="AJ23" s="1">
        <v>100</v>
      </c>
      <c r="AK23" s="1">
        <v>100</v>
      </c>
      <c r="AL23" s="1">
        <v>100</v>
      </c>
      <c r="AM23" s="1">
        <v>100</v>
      </c>
      <c r="AN23" s="1">
        <v>3.5</v>
      </c>
      <c r="AO23" s="1">
        <v>20</v>
      </c>
      <c r="AP23" s="3">
        <v>1714</v>
      </c>
      <c r="AQ23" s="7">
        <v>1737</v>
      </c>
      <c r="AR23" s="22">
        <f t="shared" si="8"/>
        <v>-23</v>
      </c>
      <c r="AS23" s="270">
        <f t="shared" si="22"/>
        <v>-1.3418903150525088E-2</v>
      </c>
      <c r="AT23" s="1">
        <v>68</v>
      </c>
      <c r="AU23" s="1">
        <v>85</v>
      </c>
      <c r="AV23" s="7">
        <v>4.4000000000000004</v>
      </c>
      <c r="AW23" s="1">
        <v>873</v>
      </c>
      <c r="AX23" s="1">
        <v>1048</v>
      </c>
      <c r="AY23" s="2">
        <v>50</v>
      </c>
      <c r="AZ23" s="3">
        <v>322</v>
      </c>
      <c r="BA23" s="2">
        <v>60</v>
      </c>
      <c r="BB23" s="3"/>
      <c r="BC23" s="4"/>
      <c r="BD23" s="3">
        <v>5105</v>
      </c>
      <c r="BE23" s="1">
        <v>32</v>
      </c>
      <c r="BF23" s="1">
        <v>25</v>
      </c>
      <c r="BG23" s="1">
        <v>1</v>
      </c>
      <c r="BH23" s="4">
        <v>97.5</v>
      </c>
      <c r="BI23" s="3">
        <v>380</v>
      </c>
      <c r="BJ23" s="7">
        <v>101</v>
      </c>
      <c r="BK23" s="1">
        <v>1603</v>
      </c>
      <c r="BL23" s="1">
        <v>140</v>
      </c>
      <c r="BM23" s="2">
        <v>115</v>
      </c>
      <c r="BN23" s="3">
        <v>430</v>
      </c>
      <c r="BO23" s="1">
        <v>1616</v>
      </c>
      <c r="BP23" s="2">
        <v>200</v>
      </c>
      <c r="BQ23" s="3">
        <v>420</v>
      </c>
      <c r="BR23" s="1">
        <v>1586</v>
      </c>
      <c r="BS23" s="2">
        <v>175</v>
      </c>
      <c r="BT23" s="6">
        <v>1500</v>
      </c>
      <c r="BU23" s="278">
        <v>408</v>
      </c>
      <c r="BV23" s="272">
        <f t="shared" si="23"/>
        <v>0.85</v>
      </c>
      <c r="BW23" s="272">
        <f t="shared" si="24"/>
        <v>0.48717948717948717</v>
      </c>
      <c r="BX23" s="282">
        <f t="shared" si="25"/>
        <v>0.6356663470757431</v>
      </c>
      <c r="BY23" s="282">
        <f t="shared" si="26"/>
        <v>0.36433365292425696</v>
      </c>
      <c r="BZ23" s="3">
        <v>2.9</v>
      </c>
      <c r="CA23" s="1">
        <v>2.8</v>
      </c>
      <c r="CB23" s="1">
        <v>28</v>
      </c>
      <c r="CC23" s="4">
        <v>1.8</v>
      </c>
      <c r="CD23" s="7" t="s">
        <v>163</v>
      </c>
      <c r="CE23" s="7">
        <v>32</v>
      </c>
      <c r="CF23" s="1">
        <f t="shared" si="27"/>
        <v>15.6</v>
      </c>
      <c r="CG23" s="1">
        <f t="shared" si="28"/>
        <v>3718</v>
      </c>
      <c r="CH23" s="1">
        <f t="shared" si="9"/>
        <v>5.46</v>
      </c>
      <c r="CI23" s="1">
        <v>35</v>
      </c>
      <c r="CJ23" s="189">
        <f t="shared" si="29"/>
        <v>1.4685314685314685</v>
      </c>
      <c r="CK23" s="3" t="s">
        <v>165</v>
      </c>
      <c r="CL23" s="7">
        <v>15</v>
      </c>
      <c r="CM23" s="1">
        <v>18</v>
      </c>
      <c r="CN23" s="2">
        <v>109</v>
      </c>
      <c r="CO23" s="2">
        <f t="shared" si="10"/>
        <v>3718</v>
      </c>
      <c r="CP23" s="2">
        <f t="shared" si="11"/>
        <v>19.62</v>
      </c>
      <c r="CQ23" s="190">
        <f t="shared" si="12"/>
        <v>5.2770306616460463</v>
      </c>
      <c r="CR23" s="8">
        <v>47</v>
      </c>
      <c r="CS23" s="8">
        <v>4</v>
      </c>
      <c r="CT23" s="8">
        <v>400</v>
      </c>
      <c r="CU23" s="6">
        <v>14</v>
      </c>
      <c r="CV23" s="6">
        <v>50</v>
      </c>
      <c r="CW23" s="6">
        <v>10</v>
      </c>
      <c r="CX23" s="3" t="s">
        <v>275</v>
      </c>
      <c r="CY23" s="2">
        <v>720</v>
      </c>
      <c r="CZ23" s="212">
        <f t="shared" si="13"/>
        <v>185.58793678410902</v>
      </c>
      <c r="DA23" s="212">
        <f t="shared" si="14"/>
        <v>194.45794846864365</v>
      </c>
      <c r="DB23" s="3"/>
      <c r="DC23" s="2"/>
      <c r="DD23" s="3" t="s">
        <v>168</v>
      </c>
      <c r="DE23" s="2">
        <v>18</v>
      </c>
      <c r="DF23" s="8">
        <v>45</v>
      </c>
      <c r="DG23" s="3" t="s">
        <v>184</v>
      </c>
      <c r="DH23" s="2">
        <v>6</v>
      </c>
      <c r="DI23" s="8">
        <v>20</v>
      </c>
      <c r="DJ23" s="3"/>
      <c r="DK23" s="1"/>
      <c r="DL23" s="337">
        <f t="shared" si="30"/>
        <v>0</v>
      </c>
      <c r="DM23" s="212">
        <f t="shared" si="15"/>
        <v>0</v>
      </c>
      <c r="DN23" s="303"/>
      <c r="DO23" s="212"/>
      <c r="DP23" s="3"/>
      <c r="DQ23" s="2"/>
      <c r="DR23" s="3"/>
      <c r="DS23" s="2"/>
      <c r="DT23" s="155"/>
      <c r="DU23" s="156"/>
      <c r="DV23" s="155"/>
      <c r="DW23" s="157"/>
      <c r="DX23" s="348">
        <f t="shared" si="31"/>
        <v>375</v>
      </c>
      <c r="DY23" s="349">
        <f t="shared" si="16"/>
        <v>96.66038374172345</v>
      </c>
      <c r="DZ23" s="240">
        <f t="shared" si="17"/>
        <v>101.28018149408524</v>
      </c>
      <c r="EA23" s="1">
        <v>4.0599999999999996</v>
      </c>
      <c r="EB23" s="19">
        <f t="shared" si="18"/>
        <v>1.0465097546437259</v>
      </c>
      <c r="EC23" s="350">
        <f t="shared" si="19"/>
        <v>1.0965267649759627</v>
      </c>
      <c r="ED23" s="4">
        <v>365</v>
      </c>
      <c r="EE23" s="117"/>
    </row>
    <row r="24" spans="1:135" s="118" customFormat="1" ht="20.100000000000001" hidden="1" customHeight="1">
      <c r="A24" s="161">
        <v>42281</v>
      </c>
      <c r="B24" s="228"/>
      <c r="C24" s="7">
        <v>3</v>
      </c>
      <c r="D24" s="1"/>
      <c r="E24" s="1"/>
      <c r="F24" s="1"/>
      <c r="G24" s="4"/>
      <c r="H24" s="3"/>
      <c r="I24" s="1"/>
      <c r="J24" s="1"/>
      <c r="K24" s="19"/>
      <c r="L24" s="1"/>
      <c r="M24" s="1"/>
      <c r="N24" s="1"/>
      <c r="O24" s="297"/>
      <c r="P24" s="1"/>
      <c r="Q24" s="22">
        <f t="shared" si="6"/>
        <v>0</v>
      </c>
      <c r="R24" s="116">
        <f t="shared" si="20"/>
        <v>0</v>
      </c>
      <c r="S24" s="17">
        <f t="shared" si="7"/>
        <v>0</v>
      </c>
      <c r="T24" s="3"/>
      <c r="U24" s="1"/>
      <c r="V24" s="1"/>
      <c r="W24" s="22">
        <f t="shared" si="21"/>
        <v>0</v>
      </c>
      <c r="X24" s="1"/>
      <c r="Y24" s="1"/>
      <c r="Z24" s="1"/>
      <c r="AA24" s="1"/>
      <c r="AB24" s="4"/>
      <c r="AC24" s="7"/>
      <c r="AD24" s="199"/>
      <c r="AE24" s="199"/>
      <c r="AF24" s="199"/>
      <c r="AG24" s="199"/>
      <c r="AH24" s="240">
        <f t="shared" si="32"/>
        <v>0</v>
      </c>
      <c r="AI24" s="237" t="e">
        <f t="shared" si="33"/>
        <v>#DIV/0!</v>
      </c>
      <c r="AJ24" s="1"/>
      <c r="AK24" s="1"/>
      <c r="AL24" s="1"/>
      <c r="AM24" s="1"/>
      <c r="AN24" s="1"/>
      <c r="AO24" s="1"/>
      <c r="AP24" s="3"/>
      <c r="AQ24" s="7"/>
      <c r="AR24" s="22">
        <f t="shared" si="8"/>
        <v>0</v>
      </c>
      <c r="AS24" s="270" t="e">
        <f t="shared" si="22"/>
        <v>#DIV/0!</v>
      </c>
      <c r="AT24" s="1"/>
      <c r="AU24" s="1"/>
      <c r="AV24" s="7"/>
      <c r="AW24" s="1"/>
      <c r="AX24" s="1"/>
      <c r="AY24" s="2"/>
      <c r="AZ24" s="3"/>
      <c r="BA24" s="2"/>
      <c r="BB24" s="3"/>
      <c r="BC24" s="4"/>
      <c r="BD24" s="3"/>
      <c r="BE24" s="1"/>
      <c r="BF24" s="1"/>
      <c r="BG24" s="1"/>
      <c r="BH24" s="4"/>
      <c r="BI24" s="3"/>
      <c r="BJ24" s="7"/>
      <c r="BK24" s="1"/>
      <c r="BL24" s="1"/>
      <c r="BM24" s="2"/>
      <c r="BN24" s="3"/>
      <c r="BO24" s="1"/>
      <c r="BP24" s="2"/>
      <c r="BQ24" s="3"/>
      <c r="BR24" s="1"/>
      <c r="BS24" s="2"/>
      <c r="BT24" s="6"/>
      <c r="BU24" s="278"/>
      <c r="BV24" s="272">
        <f t="shared" si="23"/>
        <v>0</v>
      </c>
      <c r="BW24" s="272">
        <f t="shared" si="24"/>
        <v>0</v>
      </c>
      <c r="BX24" s="282" t="e">
        <f t="shared" si="25"/>
        <v>#DIV/0!</v>
      </c>
      <c r="BY24" s="282" t="e">
        <f t="shared" si="26"/>
        <v>#DIV/0!</v>
      </c>
      <c r="BZ24" s="3"/>
      <c r="CA24" s="1"/>
      <c r="CB24" s="1"/>
      <c r="CC24" s="4"/>
      <c r="CD24" s="7"/>
      <c r="CE24" s="7"/>
      <c r="CF24" s="1" t="e">
        <f t="shared" si="27"/>
        <v>#N/A</v>
      </c>
      <c r="CG24" s="1">
        <f t="shared" si="28"/>
        <v>0</v>
      </c>
      <c r="CH24" s="1" t="e">
        <f t="shared" si="9"/>
        <v>#N/A</v>
      </c>
      <c r="CI24" s="1"/>
      <c r="CJ24" s="189" t="e">
        <f t="shared" si="29"/>
        <v>#N/A</v>
      </c>
      <c r="CK24" s="3"/>
      <c r="CL24" s="7"/>
      <c r="CM24" s="1"/>
      <c r="CN24" s="2">
        <v>109</v>
      </c>
      <c r="CO24" s="2">
        <f t="shared" si="10"/>
        <v>0</v>
      </c>
      <c r="CP24" s="2">
        <f t="shared" si="11"/>
        <v>0</v>
      </c>
      <c r="CQ24" s="190" t="e">
        <f t="shared" si="12"/>
        <v>#DIV/0!</v>
      </c>
      <c r="CR24" s="8"/>
      <c r="CS24" s="8"/>
      <c r="CT24" s="8"/>
      <c r="CU24" s="6"/>
      <c r="CV24" s="6"/>
      <c r="CW24" s="6"/>
      <c r="CX24" s="3"/>
      <c r="CY24" s="2"/>
      <c r="CZ24" s="212" t="e">
        <f t="shared" si="13"/>
        <v>#DIV/0!</v>
      </c>
      <c r="DA24" s="212" t="e">
        <f t="shared" si="14"/>
        <v>#DIV/0!</v>
      </c>
      <c r="DB24" s="3"/>
      <c r="DC24" s="2"/>
      <c r="DD24" s="3"/>
      <c r="DE24" s="2"/>
      <c r="DF24" s="8"/>
      <c r="DG24" s="3"/>
      <c r="DH24" s="2"/>
      <c r="DI24" s="8"/>
      <c r="DJ24" s="3"/>
      <c r="DK24" s="1"/>
      <c r="DL24" s="337" t="e">
        <f t="shared" si="30"/>
        <v>#DIV/0!</v>
      </c>
      <c r="DM24" s="212" t="e">
        <f t="shared" si="15"/>
        <v>#DIV/0!</v>
      </c>
      <c r="DN24" s="303"/>
      <c r="DO24" s="212"/>
      <c r="DP24" s="3"/>
      <c r="DQ24" s="2"/>
      <c r="DR24" s="3"/>
      <c r="DS24" s="2"/>
      <c r="DT24" s="155"/>
      <c r="DU24" s="156"/>
      <c r="DV24" s="155"/>
      <c r="DW24" s="157"/>
      <c r="DX24" s="348">
        <f t="shared" si="31"/>
        <v>0</v>
      </c>
      <c r="DY24" s="349" t="e">
        <f t="shared" si="16"/>
        <v>#DIV/0!</v>
      </c>
      <c r="DZ24" s="240" t="e">
        <f t="shared" si="17"/>
        <v>#DIV/0!</v>
      </c>
      <c r="EA24" s="1"/>
      <c r="EB24" s="19" t="e">
        <f t="shared" si="18"/>
        <v>#DIV/0!</v>
      </c>
      <c r="EC24" s="350" t="e">
        <f t="shared" si="19"/>
        <v>#DIV/0!</v>
      </c>
      <c r="ED24" s="4"/>
      <c r="EE24" s="117"/>
    </row>
    <row r="25" spans="1:135" s="121" customFormat="1" ht="20.100000000000001" hidden="1" customHeight="1">
      <c r="A25" s="162">
        <v>42281</v>
      </c>
      <c r="B25" s="229">
        <v>0.906250000000001</v>
      </c>
      <c r="C25" s="15">
        <v>2</v>
      </c>
      <c r="D25" s="9" t="s">
        <v>132</v>
      </c>
      <c r="E25" s="9" t="s">
        <v>134</v>
      </c>
      <c r="F25" s="9" t="s">
        <v>140</v>
      </c>
      <c r="G25" s="12" t="s">
        <v>145</v>
      </c>
      <c r="H25" s="11" t="s">
        <v>172</v>
      </c>
      <c r="I25" s="9">
        <v>25</v>
      </c>
      <c r="J25" s="9" t="s">
        <v>219</v>
      </c>
      <c r="K25" s="20">
        <v>17.5</v>
      </c>
      <c r="L25" s="9"/>
      <c r="M25" s="9">
        <v>55</v>
      </c>
      <c r="N25" s="9">
        <v>2720</v>
      </c>
      <c r="O25" s="298"/>
      <c r="P25" s="9">
        <v>1000</v>
      </c>
      <c r="Q25" s="24">
        <f t="shared" si="6"/>
        <v>825</v>
      </c>
      <c r="R25" s="119">
        <f t="shared" si="20"/>
        <v>3.526875</v>
      </c>
      <c r="S25" s="18">
        <f t="shared" si="7"/>
        <v>3.3660000000000001</v>
      </c>
      <c r="T25" s="11">
        <v>673</v>
      </c>
      <c r="U25" s="9">
        <v>1003</v>
      </c>
      <c r="V25" s="9">
        <v>0.98199999999999998</v>
      </c>
      <c r="W25" s="24">
        <f t="shared" si="21"/>
        <v>982</v>
      </c>
      <c r="X25" s="9">
        <v>10.5</v>
      </c>
      <c r="Y25" s="9">
        <v>131</v>
      </c>
      <c r="Z25" s="9">
        <v>25</v>
      </c>
      <c r="AA25" s="9">
        <v>20</v>
      </c>
      <c r="AB25" s="12">
        <v>6.4</v>
      </c>
      <c r="AC25" s="15">
        <v>4.2</v>
      </c>
      <c r="AD25" s="200">
        <v>-25</v>
      </c>
      <c r="AE25" s="200">
        <v>-25</v>
      </c>
      <c r="AF25" s="200">
        <v>-26</v>
      </c>
      <c r="AG25" s="200"/>
      <c r="AH25" s="241">
        <f t="shared" si="32"/>
        <v>-76</v>
      </c>
      <c r="AI25" s="239">
        <f t="shared" si="33"/>
        <v>1</v>
      </c>
      <c r="AJ25" s="9">
        <v>100</v>
      </c>
      <c r="AK25" s="9">
        <v>100</v>
      </c>
      <c r="AL25" s="9">
        <v>100</v>
      </c>
      <c r="AM25" s="9">
        <v>100</v>
      </c>
      <c r="AN25" s="9">
        <v>3.5</v>
      </c>
      <c r="AO25" s="9">
        <v>20</v>
      </c>
      <c r="AP25" s="11">
        <v>1500</v>
      </c>
      <c r="AQ25" s="15">
        <v>1500</v>
      </c>
      <c r="AR25" s="24">
        <f t="shared" si="8"/>
        <v>0</v>
      </c>
      <c r="AS25" s="271">
        <f t="shared" si="22"/>
        <v>0</v>
      </c>
      <c r="AT25" s="9">
        <v>64</v>
      </c>
      <c r="AU25" s="9">
        <v>85</v>
      </c>
      <c r="AV25" s="15">
        <v>4.4000000000000004</v>
      </c>
      <c r="AW25" s="9">
        <v>300</v>
      </c>
      <c r="AX25" s="9">
        <v>850</v>
      </c>
      <c r="AY25" s="10">
        <v>30</v>
      </c>
      <c r="AZ25" s="11">
        <v>261</v>
      </c>
      <c r="BA25" s="10">
        <v>55</v>
      </c>
      <c r="BB25" s="11"/>
      <c r="BC25" s="12"/>
      <c r="BD25" s="11">
        <v>4800</v>
      </c>
      <c r="BE25" s="9">
        <v>32</v>
      </c>
      <c r="BF25" s="9">
        <v>25</v>
      </c>
      <c r="BG25" s="9">
        <v>1</v>
      </c>
      <c r="BH25" s="12">
        <v>97.5</v>
      </c>
      <c r="BI25" s="11">
        <v>360</v>
      </c>
      <c r="BJ25" s="15">
        <v>100</v>
      </c>
      <c r="BK25" s="9">
        <v>1601</v>
      </c>
      <c r="BL25" s="9">
        <v>138</v>
      </c>
      <c r="BM25" s="10">
        <v>116</v>
      </c>
      <c r="BN25" s="11">
        <v>370</v>
      </c>
      <c r="BO25" s="9">
        <v>1372</v>
      </c>
      <c r="BP25" s="10">
        <v>155</v>
      </c>
      <c r="BQ25" s="11">
        <v>360</v>
      </c>
      <c r="BR25" s="9">
        <v>1336</v>
      </c>
      <c r="BS25" s="10">
        <v>126</v>
      </c>
      <c r="BT25" s="14">
        <v>1500</v>
      </c>
      <c r="BU25" s="279">
        <v>273</v>
      </c>
      <c r="BV25" s="273">
        <f t="shared" si="23"/>
        <v>0.73</v>
      </c>
      <c r="BW25" s="273">
        <f t="shared" si="24"/>
        <v>0.46153846153846156</v>
      </c>
      <c r="BX25" s="283">
        <f t="shared" si="25"/>
        <v>0.61265332472562939</v>
      </c>
      <c r="BY25" s="283">
        <f t="shared" si="26"/>
        <v>0.38734667527437056</v>
      </c>
      <c r="BZ25" s="11">
        <v>3</v>
      </c>
      <c r="CA25" s="9">
        <v>2.6</v>
      </c>
      <c r="CB25" s="9">
        <v>26</v>
      </c>
      <c r="CC25" s="12">
        <v>1.8</v>
      </c>
      <c r="CD25" s="15" t="s">
        <v>164</v>
      </c>
      <c r="CE25" s="15">
        <v>29</v>
      </c>
      <c r="CF25" s="9">
        <f t="shared" si="27"/>
        <v>16.64</v>
      </c>
      <c r="CG25" s="9">
        <f t="shared" si="28"/>
        <v>3380</v>
      </c>
      <c r="CH25" s="9">
        <f t="shared" si="9"/>
        <v>5.4912000000000001</v>
      </c>
      <c r="CI25" s="9">
        <v>33</v>
      </c>
      <c r="CJ25" s="296">
        <f t="shared" si="29"/>
        <v>1.6246153846153848</v>
      </c>
      <c r="CK25" s="11" t="s">
        <v>165</v>
      </c>
      <c r="CL25" s="15">
        <v>15</v>
      </c>
      <c r="CM25" s="9">
        <v>20</v>
      </c>
      <c r="CN25" s="10">
        <v>109</v>
      </c>
      <c r="CO25" s="10">
        <f t="shared" si="10"/>
        <v>3380</v>
      </c>
      <c r="CP25" s="10">
        <f t="shared" si="11"/>
        <v>21.8</v>
      </c>
      <c r="CQ25" s="191">
        <f t="shared" si="12"/>
        <v>6.449704142011834</v>
      </c>
      <c r="CR25" s="16">
        <v>47</v>
      </c>
      <c r="CS25" s="16">
        <v>4</v>
      </c>
      <c r="CT25" s="16">
        <v>400</v>
      </c>
      <c r="CU25" s="14">
        <v>5</v>
      </c>
      <c r="CV25" s="14">
        <v>49</v>
      </c>
      <c r="CW25" s="14">
        <v>10</v>
      </c>
      <c r="CX25" s="11" t="s">
        <v>275</v>
      </c>
      <c r="CY25" s="10">
        <v>720</v>
      </c>
      <c r="CZ25" s="213">
        <f t="shared" si="13"/>
        <v>204.14673046251994</v>
      </c>
      <c r="DA25" s="213">
        <f t="shared" si="14"/>
        <v>213.90374331550802</v>
      </c>
      <c r="DB25" s="11"/>
      <c r="DC25" s="10"/>
      <c r="DD25" s="11" t="s">
        <v>168</v>
      </c>
      <c r="DE25" s="10">
        <v>18</v>
      </c>
      <c r="DF25" s="16">
        <v>20</v>
      </c>
      <c r="DG25" s="11" t="s">
        <v>184</v>
      </c>
      <c r="DH25" s="10">
        <v>5.8</v>
      </c>
      <c r="DI25" s="16">
        <v>25</v>
      </c>
      <c r="DJ25" s="11"/>
      <c r="DK25" s="9"/>
      <c r="DL25" s="338">
        <f t="shared" si="30"/>
        <v>0</v>
      </c>
      <c r="DM25" s="213">
        <f t="shared" si="15"/>
        <v>0</v>
      </c>
      <c r="DN25" s="304"/>
      <c r="DO25" s="213"/>
      <c r="DP25" s="11"/>
      <c r="DQ25" s="10"/>
      <c r="DR25" s="11"/>
      <c r="DS25" s="10"/>
      <c r="DT25" s="158"/>
      <c r="DU25" s="159"/>
      <c r="DV25" s="158"/>
      <c r="DW25" s="160"/>
      <c r="DX25" s="351">
        <f t="shared" si="31"/>
        <v>281</v>
      </c>
      <c r="DY25" s="352">
        <f t="shared" si="16"/>
        <v>79.673932305511258</v>
      </c>
      <c r="DZ25" s="241">
        <f t="shared" si="17"/>
        <v>83.481877599524651</v>
      </c>
      <c r="EA25" s="9">
        <v>4.2</v>
      </c>
      <c r="EB25" s="20">
        <f t="shared" si="18"/>
        <v>1.1908559276980331</v>
      </c>
      <c r="EC25" s="353">
        <f t="shared" si="19"/>
        <v>1.2477718360071302</v>
      </c>
      <c r="ED25" s="12">
        <v>385</v>
      </c>
      <c r="EE25" s="120"/>
    </row>
    <row r="26" spans="1:135" s="121" customFormat="1" ht="20.100000000000001" hidden="1" customHeight="1">
      <c r="A26" s="162">
        <v>42281</v>
      </c>
      <c r="B26" s="229">
        <v>1.25</v>
      </c>
      <c r="C26" s="15">
        <v>2</v>
      </c>
      <c r="D26" s="9" t="s">
        <v>132</v>
      </c>
      <c r="E26" s="9" t="s">
        <v>134</v>
      </c>
      <c r="F26" s="9" t="s">
        <v>140</v>
      </c>
      <c r="G26" s="12" t="s">
        <v>145</v>
      </c>
      <c r="H26" s="11" t="s">
        <v>175</v>
      </c>
      <c r="I26" s="9">
        <v>27</v>
      </c>
      <c r="J26" s="9" t="s">
        <v>219</v>
      </c>
      <c r="K26" s="20">
        <v>12</v>
      </c>
      <c r="L26" s="9"/>
      <c r="M26" s="9">
        <v>55</v>
      </c>
      <c r="N26" s="9">
        <v>2720</v>
      </c>
      <c r="O26" s="298"/>
      <c r="P26" s="9">
        <v>1000</v>
      </c>
      <c r="Q26" s="24">
        <f t="shared" si="6"/>
        <v>880</v>
      </c>
      <c r="R26" s="119">
        <f t="shared" si="20"/>
        <v>4.0629600000000003</v>
      </c>
      <c r="S26" s="18">
        <f t="shared" si="7"/>
        <v>3.8776320000000002</v>
      </c>
      <c r="T26" s="11">
        <v>684</v>
      </c>
      <c r="U26" s="9">
        <v>1003</v>
      </c>
      <c r="V26" s="9">
        <v>0.99</v>
      </c>
      <c r="W26" s="24">
        <f t="shared" si="21"/>
        <v>990</v>
      </c>
      <c r="X26" s="9">
        <v>10.5</v>
      </c>
      <c r="Y26" s="9">
        <v>136</v>
      </c>
      <c r="Z26" s="9">
        <v>25</v>
      </c>
      <c r="AA26" s="9">
        <v>20</v>
      </c>
      <c r="AB26" s="12">
        <v>6.5</v>
      </c>
      <c r="AC26" s="15">
        <v>4.3</v>
      </c>
      <c r="AD26" s="200">
        <v>-25</v>
      </c>
      <c r="AE26" s="200">
        <v>-25</v>
      </c>
      <c r="AF26" s="200">
        <v>-24</v>
      </c>
      <c r="AG26" s="200"/>
      <c r="AH26" s="241">
        <f t="shared" si="32"/>
        <v>-74</v>
      </c>
      <c r="AI26" s="239">
        <f t="shared" si="33"/>
        <v>-2.7027027027027029E-2</v>
      </c>
      <c r="AJ26" s="9">
        <v>100</v>
      </c>
      <c r="AK26" s="9">
        <v>100</v>
      </c>
      <c r="AL26" s="9">
        <v>100</v>
      </c>
      <c r="AM26" s="9">
        <v>100</v>
      </c>
      <c r="AN26" s="9">
        <v>3.5</v>
      </c>
      <c r="AO26" s="9">
        <v>20</v>
      </c>
      <c r="AP26" s="11">
        <v>1700</v>
      </c>
      <c r="AQ26" s="15">
        <v>1700</v>
      </c>
      <c r="AR26" s="24">
        <f t="shared" si="8"/>
        <v>0</v>
      </c>
      <c r="AS26" s="271">
        <f t="shared" si="22"/>
        <v>0</v>
      </c>
      <c r="AT26" s="9">
        <v>69</v>
      </c>
      <c r="AU26" s="9">
        <v>85</v>
      </c>
      <c r="AV26" s="15">
        <v>4.4000000000000004</v>
      </c>
      <c r="AW26" s="9">
        <v>730</v>
      </c>
      <c r="AX26" s="9">
        <v>850</v>
      </c>
      <c r="AY26" s="10">
        <v>45</v>
      </c>
      <c r="AZ26" s="11">
        <v>211</v>
      </c>
      <c r="BA26" s="10">
        <v>35</v>
      </c>
      <c r="BB26" s="11"/>
      <c r="BC26" s="12"/>
      <c r="BD26" s="11">
        <v>4900</v>
      </c>
      <c r="BE26" s="9">
        <v>32</v>
      </c>
      <c r="BF26" s="9">
        <v>25</v>
      </c>
      <c r="BG26" s="9">
        <v>1</v>
      </c>
      <c r="BH26" s="12">
        <v>97.5</v>
      </c>
      <c r="BI26" s="11">
        <v>600</v>
      </c>
      <c r="BJ26" s="15">
        <v>100</v>
      </c>
      <c r="BK26" s="9">
        <v>1408</v>
      </c>
      <c r="BL26" s="9">
        <v>158</v>
      </c>
      <c r="BM26" s="10">
        <v>85.2</v>
      </c>
      <c r="BN26" s="11">
        <v>375</v>
      </c>
      <c r="BO26" s="9">
        <v>1400</v>
      </c>
      <c r="BP26" s="10">
        <v>157</v>
      </c>
      <c r="BQ26" s="11">
        <v>365</v>
      </c>
      <c r="BR26" s="9">
        <v>1348</v>
      </c>
      <c r="BS26" s="10">
        <v>128</v>
      </c>
      <c r="BT26" s="14">
        <v>1500</v>
      </c>
      <c r="BU26" s="279">
        <v>313</v>
      </c>
      <c r="BV26" s="273">
        <f t="shared" si="23"/>
        <v>0.74</v>
      </c>
      <c r="BW26" s="273">
        <f t="shared" si="24"/>
        <v>0.76923076923076927</v>
      </c>
      <c r="BX26" s="283">
        <f t="shared" si="25"/>
        <v>0.49031600407747189</v>
      </c>
      <c r="BY26" s="283">
        <f t="shared" si="26"/>
        <v>0.509683995922528</v>
      </c>
      <c r="BZ26" s="11">
        <v>3</v>
      </c>
      <c r="CA26" s="9">
        <v>2.6</v>
      </c>
      <c r="CB26" s="9">
        <v>26</v>
      </c>
      <c r="CC26" s="12">
        <v>1.8</v>
      </c>
      <c r="CD26" s="15" t="s">
        <v>164</v>
      </c>
      <c r="CE26" s="15">
        <v>23</v>
      </c>
      <c r="CF26" s="9">
        <f t="shared" si="27"/>
        <v>16.64</v>
      </c>
      <c r="CG26" s="9">
        <f t="shared" si="28"/>
        <v>3380</v>
      </c>
      <c r="CH26" s="9">
        <f t="shared" si="9"/>
        <v>4.3263999999999996</v>
      </c>
      <c r="CI26" s="9">
        <v>26</v>
      </c>
      <c r="CJ26" s="296">
        <f t="shared" si="29"/>
        <v>1.2799999999999998</v>
      </c>
      <c r="CK26" s="11" t="s">
        <v>165</v>
      </c>
      <c r="CL26" s="15">
        <v>15</v>
      </c>
      <c r="CM26" s="9">
        <v>20</v>
      </c>
      <c r="CN26" s="10">
        <v>109</v>
      </c>
      <c r="CO26" s="10">
        <f t="shared" si="10"/>
        <v>3380</v>
      </c>
      <c r="CP26" s="10">
        <f t="shared" si="11"/>
        <v>21.8</v>
      </c>
      <c r="CQ26" s="191">
        <f t="shared" si="12"/>
        <v>6.449704142011834</v>
      </c>
      <c r="CR26" s="16">
        <v>46</v>
      </c>
      <c r="CS26" s="16">
        <v>4</v>
      </c>
      <c r="CT26" s="16">
        <v>400</v>
      </c>
      <c r="CU26" s="14">
        <v>5</v>
      </c>
      <c r="CV26" s="14">
        <v>50</v>
      </c>
      <c r="CW26" s="14">
        <v>10</v>
      </c>
      <c r="CX26" s="11" t="s">
        <v>275</v>
      </c>
      <c r="CY26" s="10">
        <v>720</v>
      </c>
      <c r="CZ26" s="213">
        <f t="shared" si="13"/>
        <v>177.21070352649298</v>
      </c>
      <c r="DA26" s="213">
        <f t="shared" si="14"/>
        <v>185.68033273915626</v>
      </c>
      <c r="DB26" s="11"/>
      <c r="DC26" s="10"/>
      <c r="DD26" s="11" t="s">
        <v>168</v>
      </c>
      <c r="DE26" s="10">
        <v>18</v>
      </c>
      <c r="DF26" s="16">
        <v>20</v>
      </c>
      <c r="DG26" s="11" t="s">
        <v>185</v>
      </c>
      <c r="DH26" s="10">
        <v>3.25</v>
      </c>
      <c r="DI26" s="16">
        <v>25</v>
      </c>
      <c r="DJ26" s="11" t="s">
        <v>171</v>
      </c>
      <c r="DK26" s="9">
        <v>75</v>
      </c>
      <c r="DL26" s="338">
        <f t="shared" si="30"/>
        <v>18.459448284009685</v>
      </c>
      <c r="DM26" s="213">
        <f t="shared" si="15"/>
        <v>19.341701326995445</v>
      </c>
      <c r="DN26" s="304"/>
      <c r="DO26" s="213"/>
      <c r="DP26" s="11"/>
      <c r="DQ26" s="10"/>
      <c r="DR26" s="11"/>
      <c r="DS26" s="10"/>
      <c r="DT26" s="158"/>
      <c r="DU26" s="159"/>
      <c r="DV26" s="158"/>
      <c r="DW26" s="160"/>
      <c r="DX26" s="351">
        <f t="shared" si="31"/>
        <v>285</v>
      </c>
      <c r="DY26" s="352">
        <f t="shared" si="16"/>
        <v>70.145903479236807</v>
      </c>
      <c r="DZ26" s="241">
        <f t="shared" si="17"/>
        <v>73.49846504258268</v>
      </c>
      <c r="EA26" s="9">
        <v>6.2</v>
      </c>
      <c r="EB26" s="20">
        <f t="shared" si="18"/>
        <v>1.5259810581448008</v>
      </c>
      <c r="EC26" s="353">
        <f t="shared" si="19"/>
        <v>1.5989139763649567</v>
      </c>
      <c r="ED26" s="12">
        <v>375</v>
      </c>
      <c r="EE26" s="120"/>
    </row>
    <row r="27" spans="1:135" s="118" customFormat="1" ht="20.100000000000001" hidden="1" customHeight="1">
      <c r="A27" s="161">
        <v>42282</v>
      </c>
      <c r="B27" s="228">
        <v>0.46875</v>
      </c>
      <c r="C27" s="7">
        <v>4</v>
      </c>
      <c r="D27" s="1" t="s">
        <v>133</v>
      </c>
      <c r="E27" s="1" t="s">
        <v>137</v>
      </c>
      <c r="F27" s="1" t="s">
        <v>139</v>
      </c>
      <c r="G27" s="4" t="s">
        <v>267</v>
      </c>
      <c r="H27" s="3" t="s">
        <v>175</v>
      </c>
      <c r="I27" s="1">
        <v>27</v>
      </c>
      <c r="J27" s="1" t="s">
        <v>268</v>
      </c>
      <c r="K27" s="19">
        <v>11.5</v>
      </c>
      <c r="L27" s="1"/>
      <c r="M27" s="1">
        <v>55</v>
      </c>
      <c r="N27" s="1">
        <v>2720</v>
      </c>
      <c r="O27" s="297"/>
      <c r="P27" s="1">
        <v>950</v>
      </c>
      <c r="Q27" s="22">
        <f t="shared" si="6"/>
        <v>840.75</v>
      </c>
      <c r="R27" s="116">
        <f t="shared" si="20"/>
        <v>3.8817427499999999</v>
      </c>
      <c r="S27" s="17">
        <f t="shared" si="7"/>
        <v>3.7046808000000002</v>
      </c>
      <c r="T27" s="3">
        <v>656</v>
      </c>
      <c r="U27" s="1">
        <v>1003</v>
      </c>
      <c r="V27" s="1">
        <v>0.99299999999999999</v>
      </c>
      <c r="W27" s="22">
        <f t="shared" si="21"/>
        <v>943.35</v>
      </c>
      <c r="X27" s="1">
        <v>10.5</v>
      </c>
      <c r="Y27" s="1">
        <v>124</v>
      </c>
      <c r="Z27" s="1">
        <v>25</v>
      </c>
      <c r="AA27" s="1">
        <v>20</v>
      </c>
      <c r="AB27" s="4">
        <v>6.5</v>
      </c>
      <c r="AC27" s="7">
        <v>4.3</v>
      </c>
      <c r="AD27" s="199">
        <v>-25</v>
      </c>
      <c r="AE27" s="199">
        <v>-25</v>
      </c>
      <c r="AF27" s="199">
        <v>-25</v>
      </c>
      <c r="AG27" s="199"/>
      <c r="AH27" s="240">
        <f t="shared" si="32"/>
        <v>-75</v>
      </c>
      <c r="AI27" s="237">
        <f t="shared" si="33"/>
        <v>1.3333333333333334E-2</v>
      </c>
      <c r="AJ27" s="1">
        <v>100</v>
      </c>
      <c r="AK27" s="1">
        <v>100</v>
      </c>
      <c r="AL27" s="1">
        <v>100</v>
      </c>
      <c r="AM27" s="1">
        <v>100</v>
      </c>
      <c r="AN27" s="1">
        <v>3.5</v>
      </c>
      <c r="AO27" s="1">
        <v>20</v>
      </c>
      <c r="AP27" s="3">
        <v>1662</v>
      </c>
      <c r="AQ27" s="7">
        <v>1662</v>
      </c>
      <c r="AR27" s="22">
        <f t="shared" si="8"/>
        <v>0</v>
      </c>
      <c r="AS27" s="270">
        <f t="shared" si="22"/>
        <v>0</v>
      </c>
      <c r="AT27" s="1">
        <v>67</v>
      </c>
      <c r="AU27" s="1">
        <v>85</v>
      </c>
      <c r="AV27" s="7">
        <v>4.4000000000000004</v>
      </c>
      <c r="AW27" s="1">
        <v>436</v>
      </c>
      <c r="AX27" s="1">
        <v>1120</v>
      </c>
      <c r="AY27" s="2">
        <v>30</v>
      </c>
      <c r="AZ27" s="3">
        <v>233</v>
      </c>
      <c r="BA27" s="2">
        <v>43</v>
      </c>
      <c r="BB27" s="3"/>
      <c r="BC27" s="4"/>
      <c r="BD27" s="3">
        <v>4894</v>
      </c>
      <c r="BE27" s="1">
        <v>32</v>
      </c>
      <c r="BF27" s="1">
        <v>25</v>
      </c>
      <c r="BG27" s="1">
        <v>1</v>
      </c>
      <c r="BH27" s="4">
        <v>98</v>
      </c>
      <c r="BI27" s="3">
        <v>550</v>
      </c>
      <c r="BJ27" s="7">
        <v>100</v>
      </c>
      <c r="BK27" s="1">
        <v>1577</v>
      </c>
      <c r="BL27" s="1">
        <v>154</v>
      </c>
      <c r="BM27" s="2">
        <v>91.5</v>
      </c>
      <c r="BN27" s="3">
        <v>372</v>
      </c>
      <c r="BO27" s="1">
        <v>1386</v>
      </c>
      <c r="BP27" s="2">
        <v>160</v>
      </c>
      <c r="BQ27" s="3">
        <v>359</v>
      </c>
      <c r="BR27" s="1">
        <v>1338</v>
      </c>
      <c r="BS27" s="2">
        <v>126</v>
      </c>
      <c r="BT27" s="6">
        <v>1500</v>
      </c>
      <c r="BU27" s="278">
        <v>297</v>
      </c>
      <c r="BV27" s="272">
        <f t="shared" si="23"/>
        <v>0.73099999999999998</v>
      </c>
      <c r="BW27" s="272">
        <f t="shared" si="24"/>
        <v>0.70512820512820518</v>
      </c>
      <c r="BX27" s="282">
        <f t="shared" si="25"/>
        <v>0.50900748094056314</v>
      </c>
      <c r="BY27" s="282">
        <f t="shared" si="26"/>
        <v>0.49099251905943692</v>
      </c>
      <c r="BZ27" s="3">
        <v>2.9</v>
      </c>
      <c r="CA27" s="1">
        <v>2.6</v>
      </c>
      <c r="CB27" s="1">
        <v>29</v>
      </c>
      <c r="CC27" s="4">
        <v>1.8</v>
      </c>
      <c r="CD27" s="7" t="s">
        <v>164</v>
      </c>
      <c r="CE27" s="7">
        <v>17</v>
      </c>
      <c r="CF27" s="1">
        <f t="shared" si="27"/>
        <v>16.64</v>
      </c>
      <c r="CG27" s="1">
        <f t="shared" si="28"/>
        <v>3211</v>
      </c>
      <c r="CH27" s="1">
        <f t="shared" si="9"/>
        <v>3.8272000000000004</v>
      </c>
      <c r="CI27" s="1">
        <v>23</v>
      </c>
      <c r="CJ27" s="189">
        <f t="shared" si="29"/>
        <v>1.1919028340080973</v>
      </c>
      <c r="CK27" s="3" t="s">
        <v>165</v>
      </c>
      <c r="CL27" s="7">
        <v>14</v>
      </c>
      <c r="CM27" s="1">
        <v>18</v>
      </c>
      <c r="CN27" s="2">
        <v>109</v>
      </c>
      <c r="CO27" s="2">
        <f t="shared" si="10"/>
        <v>3211</v>
      </c>
      <c r="CP27" s="2">
        <f t="shared" si="11"/>
        <v>19.62</v>
      </c>
      <c r="CQ27" s="190">
        <f t="shared" si="12"/>
        <v>6.1102460292743697</v>
      </c>
      <c r="CR27" s="8">
        <v>45</v>
      </c>
      <c r="CS27" s="8">
        <v>4</v>
      </c>
      <c r="CT27" s="8">
        <v>400</v>
      </c>
      <c r="CU27" s="6">
        <v>5</v>
      </c>
      <c r="CV27" s="6">
        <v>50</v>
      </c>
      <c r="CW27" s="6">
        <v>10</v>
      </c>
      <c r="CX27" s="3" t="s">
        <v>275</v>
      </c>
      <c r="CY27" s="2">
        <v>720</v>
      </c>
      <c r="CZ27" s="212">
        <f t="shared" si="13"/>
        <v>185.48369801167271</v>
      </c>
      <c r="DA27" s="212">
        <f t="shared" si="14"/>
        <v>194.34872769605411</v>
      </c>
      <c r="DB27" s="3"/>
      <c r="DC27" s="2"/>
      <c r="DD27" s="3" t="s">
        <v>168</v>
      </c>
      <c r="DE27" s="2">
        <v>18</v>
      </c>
      <c r="DF27" s="8">
        <v>20</v>
      </c>
      <c r="DG27" s="3" t="s">
        <v>185</v>
      </c>
      <c r="DH27" s="2">
        <v>3.25</v>
      </c>
      <c r="DI27" s="8">
        <v>25</v>
      </c>
      <c r="DJ27" s="3" t="s">
        <v>171</v>
      </c>
      <c r="DK27" s="1">
        <v>77</v>
      </c>
      <c r="DL27" s="337">
        <f t="shared" si="30"/>
        <v>19.836451037359446</v>
      </c>
      <c r="DM27" s="212">
        <f t="shared" si="15"/>
        <v>20.784516711939123</v>
      </c>
      <c r="DN27" s="303"/>
      <c r="DO27" s="212"/>
      <c r="DP27" s="3"/>
      <c r="DQ27" s="2"/>
      <c r="DR27" s="3"/>
      <c r="DS27" s="2"/>
      <c r="DT27" s="155"/>
      <c r="DU27" s="156"/>
      <c r="DV27" s="155"/>
      <c r="DW27" s="157"/>
      <c r="DX27" s="348">
        <f t="shared" si="31"/>
        <v>286</v>
      </c>
      <c r="DY27" s="349">
        <f t="shared" si="16"/>
        <v>73.678246710192226</v>
      </c>
      <c r="DZ27" s="240">
        <f t="shared" si="17"/>
        <v>77.199633501488165</v>
      </c>
      <c r="EA27" s="1">
        <v>5.17</v>
      </c>
      <c r="EB27" s="19">
        <f t="shared" si="18"/>
        <v>1.3318759982227055</v>
      </c>
      <c r="EC27" s="350">
        <f t="shared" si="19"/>
        <v>1.3955318363730553</v>
      </c>
      <c r="ED27" s="4">
        <v>380</v>
      </c>
      <c r="EE27" s="117"/>
    </row>
    <row r="28" spans="1:135" s="118" customFormat="1" ht="20.100000000000001" hidden="1" customHeight="1">
      <c r="A28" s="161">
        <v>42282</v>
      </c>
      <c r="B28" s="228"/>
      <c r="C28" s="7">
        <v>4</v>
      </c>
      <c r="D28" s="1"/>
      <c r="E28" s="1"/>
      <c r="F28" s="1"/>
      <c r="G28" s="4"/>
      <c r="H28" s="3"/>
      <c r="I28" s="1"/>
      <c r="J28" s="1"/>
      <c r="K28" s="19"/>
      <c r="L28" s="1"/>
      <c r="M28" s="1"/>
      <c r="N28" s="1"/>
      <c r="O28" s="297"/>
      <c r="P28" s="1"/>
      <c r="Q28" s="22">
        <f t="shared" si="6"/>
        <v>0</v>
      </c>
      <c r="R28" s="116">
        <f t="shared" si="20"/>
        <v>0</v>
      </c>
      <c r="S28" s="17">
        <f t="shared" si="7"/>
        <v>0</v>
      </c>
      <c r="T28" s="3"/>
      <c r="U28" s="1"/>
      <c r="V28" s="1"/>
      <c r="W28" s="22">
        <f t="shared" si="21"/>
        <v>0</v>
      </c>
      <c r="X28" s="1"/>
      <c r="Y28" s="1"/>
      <c r="Z28" s="1"/>
      <c r="AA28" s="1"/>
      <c r="AB28" s="4"/>
      <c r="AC28" s="7"/>
      <c r="AD28" s="199"/>
      <c r="AE28" s="199"/>
      <c r="AF28" s="199"/>
      <c r="AG28" s="199"/>
      <c r="AH28" s="240">
        <f t="shared" si="32"/>
        <v>0</v>
      </c>
      <c r="AI28" s="237" t="e">
        <f t="shared" si="33"/>
        <v>#DIV/0!</v>
      </c>
      <c r="AJ28" s="1"/>
      <c r="AK28" s="1"/>
      <c r="AL28" s="1"/>
      <c r="AM28" s="1"/>
      <c r="AN28" s="1"/>
      <c r="AO28" s="1"/>
      <c r="AP28" s="3"/>
      <c r="AQ28" s="7"/>
      <c r="AR28" s="22">
        <f t="shared" si="8"/>
        <v>0</v>
      </c>
      <c r="AS28" s="270" t="e">
        <f t="shared" si="22"/>
        <v>#DIV/0!</v>
      </c>
      <c r="AT28" s="1"/>
      <c r="AU28" s="1"/>
      <c r="AV28" s="7"/>
      <c r="AW28" s="1"/>
      <c r="AX28" s="1"/>
      <c r="AY28" s="2"/>
      <c r="AZ28" s="3"/>
      <c r="BA28" s="2"/>
      <c r="BB28" s="3"/>
      <c r="BC28" s="4"/>
      <c r="BD28" s="3"/>
      <c r="BE28" s="1"/>
      <c r="BF28" s="1"/>
      <c r="BG28" s="1"/>
      <c r="BH28" s="4"/>
      <c r="BI28" s="3"/>
      <c r="BJ28" s="7"/>
      <c r="BK28" s="1"/>
      <c r="BL28" s="1"/>
      <c r="BM28" s="2"/>
      <c r="BN28" s="3"/>
      <c r="BO28" s="1"/>
      <c r="BP28" s="2"/>
      <c r="BQ28" s="3"/>
      <c r="BR28" s="1"/>
      <c r="BS28" s="2"/>
      <c r="BT28" s="6"/>
      <c r="BU28" s="278"/>
      <c r="BV28" s="272">
        <f t="shared" si="23"/>
        <v>0</v>
      </c>
      <c r="BW28" s="272">
        <f t="shared" si="24"/>
        <v>0</v>
      </c>
      <c r="BX28" s="282" t="e">
        <f t="shared" si="25"/>
        <v>#DIV/0!</v>
      </c>
      <c r="BY28" s="282" t="e">
        <f t="shared" si="26"/>
        <v>#DIV/0!</v>
      </c>
      <c r="BZ28" s="3"/>
      <c r="CA28" s="1"/>
      <c r="CB28" s="1"/>
      <c r="CC28" s="4"/>
      <c r="CD28" s="7"/>
      <c r="CE28" s="7"/>
      <c r="CF28" s="1" t="e">
        <f t="shared" si="27"/>
        <v>#N/A</v>
      </c>
      <c r="CG28" s="1">
        <f t="shared" si="28"/>
        <v>0</v>
      </c>
      <c r="CH28" s="1" t="e">
        <f t="shared" si="9"/>
        <v>#N/A</v>
      </c>
      <c r="CI28" s="1"/>
      <c r="CJ28" s="189" t="e">
        <f t="shared" si="29"/>
        <v>#N/A</v>
      </c>
      <c r="CK28" s="3"/>
      <c r="CL28" s="7"/>
      <c r="CM28" s="1"/>
      <c r="CN28" s="2">
        <v>109</v>
      </c>
      <c r="CO28" s="2">
        <f t="shared" si="10"/>
        <v>0</v>
      </c>
      <c r="CP28" s="2">
        <f t="shared" si="11"/>
        <v>0</v>
      </c>
      <c r="CQ28" s="190" t="e">
        <f t="shared" si="12"/>
        <v>#DIV/0!</v>
      </c>
      <c r="CR28" s="8"/>
      <c r="CS28" s="8"/>
      <c r="CT28" s="8"/>
      <c r="CU28" s="6"/>
      <c r="CV28" s="6"/>
      <c r="CW28" s="6"/>
      <c r="CX28" s="3"/>
      <c r="CY28" s="2"/>
      <c r="CZ28" s="212" t="e">
        <f t="shared" si="13"/>
        <v>#DIV/0!</v>
      </c>
      <c r="DA28" s="212" t="e">
        <f t="shared" si="14"/>
        <v>#DIV/0!</v>
      </c>
      <c r="DB28" s="3"/>
      <c r="DC28" s="2"/>
      <c r="DD28" s="3"/>
      <c r="DE28" s="2"/>
      <c r="DF28" s="8"/>
      <c r="DG28" s="3"/>
      <c r="DH28" s="2"/>
      <c r="DI28" s="8"/>
      <c r="DJ28" s="3"/>
      <c r="DK28" s="1"/>
      <c r="DL28" s="337" t="e">
        <f t="shared" si="30"/>
        <v>#DIV/0!</v>
      </c>
      <c r="DM28" s="212" t="e">
        <f t="shared" si="15"/>
        <v>#DIV/0!</v>
      </c>
      <c r="DN28" s="303"/>
      <c r="DO28" s="212"/>
      <c r="DP28" s="3"/>
      <c r="DQ28" s="2"/>
      <c r="DR28" s="3"/>
      <c r="DS28" s="2"/>
      <c r="DT28" s="155"/>
      <c r="DU28" s="156"/>
      <c r="DV28" s="155"/>
      <c r="DW28" s="157"/>
      <c r="DX28" s="348">
        <f t="shared" si="31"/>
        <v>0</v>
      </c>
      <c r="DY28" s="349" t="e">
        <f t="shared" si="16"/>
        <v>#DIV/0!</v>
      </c>
      <c r="DZ28" s="240" t="e">
        <f t="shared" si="17"/>
        <v>#DIV/0!</v>
      </c>
      <c r="EA28" s="1"/>
      <c r="EB28" s="19" t="e">
        <f t="shared" si="18"/>
        <v>#DIV/0!</v>
      </c>
      <c r="EC28" s="350" t="e">
        <f t="shared" si="19"/>
        <v>#DIV/0!</v>
      </c>
      <c r="ED28" s="4"/>
      <c r="EE28" s="117"/>
    </row>
    <row r="29" spans="1:135" s="121" customFormat="1" ht="20.100000000000001" hidden="1" customHeight="1">
      <c r="A29" s="162">
        <v>42282</v>
      </c>
      <c r="B29" s="229"/>
      <c r="C29" s="15">
        <v>3</v>
      </c>
      <c r="D29" s="9"/>
      <c r="E29" s="9"/>
      <c r="F29" s="9"/>
      <c r="G29" s="12"/>
      <c r="H29" s="11"/>
      <c r="I29" s="9"/>
      <c r="J29" s="9"/>
      <c r="K29" s="20"/>
      <c r="L29" s="9"/>
      <c r="M29" s="9"/>
      <c r="N29" s="9"/>
      <c r="O29" s="298"/>
      <c r="P29" s="9"/>
      <c r="Q29" s="24">
        <f t="shared" si="6"/>
        <v>0</v>
      </c>
      <c r="R29" s="119">
        <f t="shared" si="20"/>
        <v>0</v>
      </c>
      <c r="S29" s="18">
        <f t="shared" si="7"/>
        <v>0</v>
      </c>
      <c r="T29" s="11"/>
      <c r="U29" s="9"/>
      <c r="V29" s="9"/>
      <c r="W29" s="24">
        <f t="shared" si="21"/>
        <v>0</v>
      </c>
      <c r="X29" s="9"/>
      <c r="Y29" s="9"/>
      <c r="Z29" s="9"/>
      <c r="AA29" s="9"/>
      <c r="AB29" s="12"/>
      <c r="AC29" s="15"/>
      <c r="AD29" s="200"/>
      <c r="AE29" s="200"/>
      <c r="AF29" s="200"/>
      <c r="AG29" s="200"/>
      <c r="AH29" s="241">
        <f t="shared" si="32"/>
        <v>0</v>
      </c>
      <c r="AI29" s="239" t="e">
        <f t="shared" si="33"/>
        <v>#DIV/0!</v>
      </c>
      <c r="AJ29" s="9"/>
      <c r="AK29" s="9"/>
      <c r="AL29" s="9"/>
      <c r="AM29" s="9"/>
      <c r="AN29" s="9"/>
      <c r="AO29" s="9"/>
      <c r="AP29" s="11"/>
      <c r="AQ29" s="15"/>
      <c r="AR29" s="24">
        <f t="shared" si="8"/>
        <v>0</v>
      </c>
      <c r="AS29" s="271" t="e">
        <f t="shared" si="22"/>
        <v>#DIV/0!</v>
      </c>
      <c r="AT29" s="9"/>
      <c r="AU29" s="9"/>
      <c r="AV29" s="15"/>
      <c r="AW29" s="9"/>
      <c r="AX29" s="9"/>
      <c r="AY29" s="10"/>
      <c r="AZ29" s="11"/>
      <c r="BA29" s="10"/>
      <c r="BB29" s="11"/>
      <c r="BC29" s="12"/>
      <c r="BD29" s="11"/>
      <c r="BE29" s="9"/>
      <c r="BF29" s="9"/>
      <c r="BG29" s="9"/>
      <c r="BH29" s="12"/>
      <c r="BI29" s="11"/>
      <c r="BJ29" s="15"/>
      <c r="BK29" s="9"/>
      <c r="BL29" s="9"/>
      <c r="BM29" s="10"/>
      <c r="BN29" s="11"/>
      <c r="BO29" s="9"/>
      <c r="BP29" s="10"/>
      <c r="BQ29" s="11"/>
      <c r="BR29" s="9"/>
      <c r="BS29" s="10"/>
      <c r="BT29" s="14"/>
      <c r="BU29" s="279"/>
      <c r="BV29" s="273">
        <f t="shared" si="23"/>
        <v>0</v>
      </c>
      <c r="BW29" s="273">
        <f t="shared" si="24"/>
        <v>0</v>
      </c>
      <c r="BX29" s="283" t="e">
        <f t="shared" si="25"/>
        <v>#DIV/0!</v>
      </c>
      <c r="BY29" s="283" t="e">
        <f t="shared" si="26"/>
        <v>#DIV/0!</v>
      </c>
      <c r="BZ29" s="11"/>
      <c r="CA29" s="9"/>
      <c r="CB29" s="9"/>
      <c r="CC29" s="12"/>
      <c r="CD29" s="15"/>
      <c r="CE29" s="15"/>
      <c r="CF29" s="9" t="e">
        <f t="shared" si="27"/>
        <v>#N/A</v>
      </c>
      <c r="CG29" s="9">
        <f t="shared" si="28"/>
        <v>0</v>
      </c>
      <c r="CH29" s="9" t="e">
        <f t="shared" si="9"/>
        <v>#N/A</v>
      </c>
      <c r="CI29" s="9"/>
      <c r="CJ29" s="296" t="e">
        <f t="shared" si="29"/>
        <v>#N/A</v>
      </c>
      <c r="CK29" s="11"/>
      <c r="CL29" s="15"/>
      <c r="CM29" s="9"/>
      <c r="CN29" s="10">
        <v>109</v>
      </c>
      <c r="CO29" s="10">
        <f t="shared" si="10"/>
        <v>0</v>
      </c>
      <c r="CP29" s="10">
        <f t="shared" si="11"/>
        <v>0</v>
      </c>
      <c r="CQ29" s="191" t="e">
        <f t="shared" si="12"/>
        <v>#DIV/0!</v>
      </c>
      <c r="CR29" s="16"/>
      <c r="CS29" s="16"/>
      <c r="CT29" s="16"/>
      <c r="CU29" s="14"/>
      <c r="CV29" s="14"/>
      <c r="CW29" s="14"/>
      <c r="CX29" s="11"/>
      <c r="CY29" s="10"/>
      <c r="CZ29" s="213" t="e">
        <f t="shared" si="13"/>
        <v>#DIV/0!</v>
      </c>
      <c r="DA29" s="213" t="e">
        <f t="shared" si="14"/>
        <v>#DIV/0!</v>
      </c>
      <c r="DB29" s="11"/>
      <c r="DC29" s="10"/>
      <c r="DD29" s="11"/>
      <c r="DE29" s="10"/>
      <c r="DF29" s="16"/>
      <c r="DG29" s="11"/>
      <c r="DH29" s="10"/>
      <c r="DI29" s="16"/>
      <c r="DJ29" s="11"/>
      <c r="DK29" s="9"/>
      <c r="DL29" s="338" t="e">
        <f t="shared" si="30"/>
        <v>#DIV/0!</v>
      </c>
      <c r="DM29" s="213" t="e">
        <f t="shared" si="15"/>
        <v>#DIV/0!</v>
      </c>
      <c r="DN29" s="304"/>
      <c r="DO29" s="213"/>
      <c r="DP29" s="11"/>
      <c r="DQ29" s="10"/>
      <c r="DR29" s="11"/>
      <c r="DS29" s="10"/>
      <c r="DT29" s="158"/>
      <c r="DU29" s="159"/>
      <c r="DV29" s="158"/>
      <c r="DW29" s="160"/>
      <c r="DX29" s="351">
        <f t="shared" si="31"/>
        <v>0</v>
      </c>
      <c r="DY29" s="352" t="e">
        <f t="shared" si="16"/>
        <v>#DIV/0!</v>
      </c>
      <c r="DZ29" s="241" t="e">
        <f t="shared" si="17"/>
        <v>#DIV/0!</v>
      </c>
      <c r="EA29" s="9"/>
      <c r="EB29" s="20" t="e">
        <f t="shared" si="18"/>
        <v>#DIV/0!</v>
      </c>
      <c r="EC29" s="353" t="e">
        <f t="shared" si="19"/>
        <v>#DIV/0!</v>
      </c>
      <c r="ED29" s="12"/>
      <c r="EE29" s="120"/>
    </row>
    <row r="30" spans="1:135" s="121" customFormat="1" ht="20.100000000000001" hidden="1" customHeight="1">
      <c r="A30" s="162">
        <v>42282</v>
      </c>
      <c r="B30" s="229"/>
      <c r="C30" s="15">
        <v>3</v>
      </c>
      <c r="D30" s="9"/>
      <c r="E30" s="9"/>
      <c r="F30" s="9"/>
      <c r="G30" s="12"/>
      <c r="H30" s="11"/>
      <c r="I30" s="9"/>
      <c r="J30" s="9"/>
      <c r="K30" s="20"/>
      <c r="L30" s="9"/>
      <c r="M30" s="9"/>
      <c r="N30" s="9"/>
      <c r="O30" s="298"/>
      <c r="P30" s="9"/>
      <c r="Q30" s="24">
        <f t="shared" si="6"/>
        <v>0</v>
      </c>
      <c r="R30" s="119">
        <f t="shared" si="20"/>
        <v>0</v>
      </c>
      <c r="S30" s="18">
        <f t="shared" si="7"/>
        <v>0</v>
      </c>
      <c r="T30" s="11"/>
      <c r="U30" s="9"/>
      <c r="V30" s="9"/>
      <c r="W30" s="24">
        <f t="shared" si="21"/>
        <v>0</v>
      </c>
      <c r="X30" s="9"/>
      <c r="Y30" s="9"/>
      <c r="Z30" s="9"/>
      <c r="AA30" s="9"/>
      <c r="AB30" s="12"/>
      <c r="AC30" s="15"/>
      <c r="AD30" s="200"/>
      <c r="AE30" s="200"/>
      <c r="AF30" s="200"/>
      <c r="AG30" s="200"/>
      <c r="AH30" s="241">
        <f t="shared" si="32"/>
        <v>0</v>
      </c>
      <c r="AI30" s="239" t="e">
        <f t="shared" si="33"/>
        <v>#DIV/0!</v>
      </c>
      <c r="AJ30" s="9"/>
      <c r="AK30" s="9"/>
      <c r="AL30" s="9"/>
      <c r="AM30" s="9"/>
      <c r="AN30" s="9"/>
      <c r="AO30" s="9"/>
      <c r="AP30" s="11"/>
      <c r="AQ30" s="15"/>
      <c r="AR30" s="24">
        <f t="shared" si="8"/>
        <v>0</v>
      </c>
      <c r="AS30" s="271" t="e">
        <f t="shared" si="22"/>
        <v>#DIV/0!</v>
      </c>
      <c r="AT30" s="9"/>
      <c r="AU30" s="9"/>
      <c r="AV30" s="15"/>
      <c r="AW30" s="9"/>
      <c r="AX30" s="9"/>
      <c r="AY30" s="10"/>
      <c r="AZ30" s="11"/>
      <c r="BA30" s="10"/>
      <c r="BB30" s="11"/>
      <c r="BC30" s="12"/>
      <c r="BD30" s="11"/>
      <c r="BE30" s="9"/>
      <c r="BF30" s="9"/>
      <c r="BG30" s="9"/>
      <c r="BH30" s="12"/>
      <c r="BI30" s="11"/>
      <c r="BJ30" s="15"/>
      <c r="BK30" s="9"/>
      <c r="BL30" s="9"/>
      <c r="BM30" s="10"/>
      <c r="BN30" s="11"/>
      <c r="BO30" s="9"/>
      <c r="BP30" s="10"/>
      <c r="BQ30" s="11"/>
      <c r="BR30" s="9"/>
      <c r="BS30" s="10"/>
      <c r="BT30" s="14"/>
      <c r="BU30" s="279"/>
      <c r="BV30" s="273">
        <f t="shared" si="23"/>
        <v>0</v>
      </c>
      <c r="BW30" s="273">
        <f t="shared" si="24"/>
        <v>0</v>
      </c>
      <c r="BX30" s="283" t="e">
        <f t="shared" si="25"/>
        <v>#DIV/0!</v>
      </c>
      <c r="BY30" s="283" t="e">
        <f t="shared" si="26"/>
        <v>#DIV/0!</v>
      </c>
      <c r="BZ30" s="11"/>
      <c r="CA30" s="9"/>
      <c r="CB30" s="9"/>
      <c r="CC30" s="12"/>
      <c r="CD30" s="15"/>
      <c r="CE30" s="15"/>
      <c r="CF30" s="9" t="e">
        <f t="shared" si="27"/>
        <v>#N/A</v>
      </c>
      <c r="CG30" s="9">
        <f t="shared" si="28"/>
        <v>0</v>
      </c>
      <c r="CH30" s="9" t="e">
        <f t="shared" si="9"/>
        <v>#N/A</v>
      </c>
      <c r="CI30" s="9"/>
      <c r="CJ30" s="296" t="e">
        <f t="shared" si="29"/>
        <v>#N/A</v>
      </c>
      <c r="CK30" s="11"/>
      <c r="CL30" s="15"/>
      <c r="CM30" s="9"/>
      <c r="CN30" s="10">
        <v>109</v>
      </c>
      <c r="CO30" s="10">
        <f t="shared" si="10"/>
        <v>0</v>
      </c>
      <c r="CP30" s="10">
        <f t="shared" si="11"/>
        <v>0</v>
      </c>
      <c r="CQ30" s="191" t="e">
        <f t="shared" si="12"/>
        <v>#DIV/0!</v>
      </c>
      <c r="CR30" s="16"/>
      <c r="CS30" s="16"/>
      <c r="CT30" s="16"/>
      <c r="CU30" s="14"/>
      <c r="CV30" s="14"/>
      <c r="CW30" s="14"/>
      <c r="CX30" s="11"/>
      <c r="CY30" s="10"/>
      <c r="CZ30" s="213" t="e">
        <f t="shared" si="13"/>
        <v>#DIV/0!</v>
      </c>
      <c r="DA30" s="213" t="e">
        <f t="shared" si="14"/>
        <v>#DIV/0!</v>
      </c>
      <c r="DB30" s="11"/>
      <c r="DC30" s="10"/>
      <c r="DD30" s="11"/>
      <c r="DE30" s="10"/>
      <c r="DF30" s="16"/>
      <c r="DG30" s="11"/>
      <c r="DH30" s="10"/>
      <c r="DI30" s="16"/>
      <c r="DJ30" s="11"/>
      <c r="DK30" s="9"/>
      <c r="DL30" s="338" t="e">
        <f t="shared" si="30"/>
        <v>#DIV/0!</v>
      </c>
      <c r="DM30" s="213" t="e">
        <f t="shared" si="15"/>
        <v>#DIV/0!</v>
      </c>
      <c r="DN30" s="304"/>
      <c r="DO30" s="213"/>
      <c r="DP30" s="11"/>
      <c r="DQ30" s="10"/>
      <c r="DR30" s="11"/>
      <c r="DS30" s="10"/>
      <c r="DT30" s="158"/>
      <c r="DU30" s="159"/>
      <c r="DV30" s="158"/>
      <c r="DW30" s="160"/>
      <c r="DX30" s="351">
        <f t="shared" si="31"/>
        <v>0</v>
      </c>
      <c r="DY30" s="352" t="e">
        <f t="shared" si="16"/>
        <v>#DIV/0!</v>
      </c>
      <c r="DZ30" s="241" t="e">
        <f t="shared" si="17"/>
        <v>#DIV/0!</v>
      </c>
      <c r="EA30" s="9"/>
      <c r="EB30" s="20" t="e">
        <f t="shared" si="18"/>
        <v>#DIV/0!</v>
      </c>
      <c r="EC30" s="353" t="e">
        <f t="shared" si="19"/>
        <v>#DIV/0!</v>
      </c>
      <c r="ED30" s="12"/>
      <c r="EE30" s="120"/>
    </row>
    <row r="31" spans="1:135" s="118" customFormat="1" ht="20.100000000000001" hidden="1" customHeight="1">
      <c r="A31" s="161">
        <v>42283</v>
      </c>
      <c r="B31" s="228"/>
      <c r="C31" s="7">
        <v>1</v>
      </c>
      <c r="D31" s="1"/>
      <c r="E31" s="1"/>
      <c r="F31" s="1"/>
      <c r="G31" s="4"/>
      <c r="H31" s="3"/>
      <c r="I31" s="1"/>
      <c r="J31" s="1"/>
      <c r="K31" s="19"/>
      <c r="L31" s="1"/>
      <c r="M31" s="1"/>
      <c r="N31" s="1"/>
      <c r="O31" s="297"/>
      <c r="P31" s="1"/>
      <c r="Q31" s="22">
        <f t="shared" si="6"/>
        <v>0</v>
      </c>
      <c r="R31" s="116">
        <f t="shared" si="20"/>
        <v>0</v>
      </c>
      <c r="S31" s="17">
        <f t="shared" si="7"/>
        <v>0</v>
      </c>
      <c r="T31" s="3"/>
      <c r="U31" s="1"/>
      <c r="V31" s="1"/>
      <c r="W31" s="22">
        <f t="shared" si="21"/>
        <v>0</v>
      </c>
      <c r="X31" s="1"/>
      <c r="Y31" s="1"/>
      <c r="Z31" s="1"/>
      <c r="AA31" s="1"/>
      <c r="AB31" s="4"/>
      <c r="AC31" s="7"/>
      <c r="AD31" s="199"/>
      <c r="AE31" s="199"/>
      <c r="AF31" s="199"/>
      <c r="AG31" s="199"/>
      <c r="AH31" s="240">
        <f t="shared" si="32"/>
        <v>0</v>
      </c>
      <c r="AI31" s="237" t="e">
        <f t="shared" si="33"/>
        <v>#DIV/0!</v>
      </c>
      <c r="AJ31" s="1"/>
      <c r="AK31" s="1"/>
      <c r="AL31" s="1"/>
      <c r="AM31" s="1"/>
      <c r="AN31" s="1"/>
      <c r="AO31" s="1"/>
      <c r="AP31" s="3"/>
      <c r="AQ31" s="7"/>
      <c r="AR31" s="22">
        <f t="shared" si="8"/>
        <v>0</v>
      </c>
      <c r="AS31" s="270" t="e">
        <f t="shared" si="22"/>
        <v>#DIV/0!</v>
      </c>
      <c r="AT31" s="1"/>
      <c r="AU31" s="1"/>
      <c r="AV31" s="7"/>
      <c r="AW31" s="1"/>
      <c r="AX31" s="1"/>
      <c r="AY31" s="2"/>
      <c r="AZ31" s="3"/>
      <c r="BA31" s="2"/>
      <c r="BB31" s="3"/>
      <c r="BC31" s="4"/>
      <c r="BD31" s="3"/>
      <c r="BE31" s="1"/>
      <c r="BF31" s="1"/>
      <c r="BG31" s="1"/>
      <c r="BH31" s="4"/>
      <c r="BI31" s="3"/>
      <c r="BJ31" s="7"/>
      <c r="BK31" s="1"/>
      <c r="BL31" s="1"/>
      <c r="BM31" s="2"/>
      <c r="BN31" s="3"/>
      <c r="BO31" s="1"/>
      <c r="BP31" s="2"/>
      <c r="BQ31" s="3"/>
      <c r="BR31" s="1"/>
      <c r="BS31" s="2"/>
      <c r="BT31" s="6"/>
      <c r="BU31" s="278"/>
      <c r="BV31" s="272">
        <f t="shared" si="23"/>
        <v>0</v>
      </c>
      <c r="BW31" s="272">
        <f t="shared" si="24"/>
        <v>0</v>
      </c>
      <c r="BX31" s="282" t="e">
        <f t="shared" si="25"/>
        <v>#DIV/0!</v>
      </c>
      <c r="BY31" s="282" t="e">
        <f t="shared" si="26"/>
        <v>#DIV/0!</v>
      </c>
      <c r="BZ31" s="3"/>
      <c r="CA31" s="1"/>
      <c r="CB31" s="1"/>
      <c r="CC31" s="4"/>
      <c r="CD31" s="7"/>
      <c r="CE31" s="7"/>
      <c r="CF31" s="1" t="e">
        <f t="shared" si="27"/>
        <v>#N/A</v>
      </c>
      <c r="CG31" s="1">
        <f t="shared" si="28"/>
        <v>0</v>
      </c>
      <c r="CH31" s="1" t="e">
        <f>CF31*CI31/100</f>
        <v>#N/A</v>
      </c>
      <c r="CI31" s="1"/>
      <c r="CJ31" s="189" t="e">
        <f>CH31/CG31*1000</f>
        <v>#N/A</v>
      </c>
      <c r="CK31" s="3"/>
      <c r="CL31" s="347"/>
      <c r="CM31" s="2"/>
      <c r="CN31" s="2">
        <v>109</v>
      </c>
      <c r="CO31" s="2">
        <f t="shared" si="10"/>
        <v>0</v>
      </c>
      <c r="CP31" s="2">
        <f t="shared" si="11"/>
        <v>0</v>
      </c>
      <c r="CQ31" s="189" t="e">
        <f t="shared" si="12"/>
        <v>#DIV/0!</v>
      </c>
      <c r="CR31" s="8"/>
      <c r="CS31" s="8"/>
      <c r="CT31" s="8"/>
      <c r="CU31" s="6"/>
      <c r="CV31" s="6"/>
      <c r="CW31" s="6"/>
      <c r="CX31" s="3"/>
      <c r="CY31" s="2"/>
      <c r="CZ31" s="212" t="e">
        <f t="shared" si="13"/>
        <v>#DIV/0!</v>
      </c>
      <c r="DA31" s="212" t="e">
        <f t="shared" si="14"/>
        <v>#DIV/0!</v>
      </c>
      <c r="DB31" s="3"/>
      <c r="DC31" s="2"/>
      <c r="DD31" s="3"/>
      <c r="DE31" s="2"/>
      <c r="DF31" s="8"/>
      <c r="DG31" s="3"/>
      <c r="DH31" s="2"/>
      <c r="DI31" s="8"/>
      <c r="DJ31" s="3"/>
      <c r="DK31" s="1"/>
      <c r="DL31" s="337" t="e">
        <f t="shared" si="30"/>
        <v>#DIV/0!</v>
      </c>
      <c r="DM31" s="212" t="e">
        <f t="shared" si="15"/>
        <v>#DIV/0!</v>
      </c>
      <c r="DN31" s="303"/>
      <c r="DO31" s="212"/>
      <c r="DP31" s="3"/>
      <c r="DQ31" s="2"/>
      <c r="DR31" s="3"/>
      <c r="DS31" s="2"/>
      <c r="DT31" s="155"/>
      <c r="DU31" s="156"/>
      <c r="DV31" s="155"/>
      <c r="DW31" s="157"/>
      <c r="DX31" s="348">
        <f t="shared" si="31"/>
        <v>0</v>
      </c>
      <c r="DY31" s="349" t="e">
        <f t="shared" si="16"/>
        <v>#DIV/0!</v>
      </c>
      <c r="DZ31" s="240" t="e">
        <f t="shared" si="17"/>
        <v>#DIV/0!</v>
      </c>
      <c r="EA31" s="1"/>
      <c r="EB31" s="19" t="e">
        <f t="shared" si="18"/>
        <v>#DIV/0!</v>
      </c>
      <c r="EC31" s="350" t="e">
        <f t="shared" si="19"/>
        <v>#DIV/0!</v>
      </c>
      <c r="ED31" s="4"/>
      <c r="EE31" s="117"/>
    </row>
    <row r="32" spans="1:135" s="118" customFormat="1" ht="20.100000000000001" hidden="1" customHeight="1">
      <c r="A32" s="161">
        <v>42283</v>
      </c>
      <c r="B32" s="228"/>
      <c r="C32" s="7">
        <v>1</v>
      </c>
      <c r="D32" s="1"/>
      <c r="E32" s="1"/>
      <c r="F32" s="1"/>
      <c r="G32" s="4"/>
      <c r="H32" s="3"/>
      <c r="I32" s="1"/>
      <c r="J32" s="1"/>
      <c r="K32" s="19"/>
      <c r="L32" s="1"/>
      <c r="M32" s="1"/>
      <c r="N32" s="1"/>
      <c r="O32" s="297"/>
      <c r="P32" s="1"/>
      <c r="Q32" s="22">
        <f t="shared" si="6"/>
        <v>0</v>
      </c>
      <c r="R32" s="116">
        <f t="shared" si="20"/>
        <v>0</v>
      </c>
      <c r="S32" s="17">
        <f t="shared" si="7"/>
        <v>0</v>
      </c>
      <c r="T32" s="3"/>
      <c r="U32" s="1"/>
      <c r="V32" s="1"/>
      <c r="W32" s="22">
        <f t="shared" si="21"/>
        <v>0</v>
      </c>
      <c r="X32" s="1"/>
      <c r="Y32" s="1"/>
      <c r="Z32" s="1"/>
      <c r="AA32" s="1"/>
      <c r="AB32" s="4"/>
      <c r="AC32" s="7"/>
      <c r="AD32" s="199"/>
      <c r="AE32" s="199"/>
      <c r="AF32" s="199"/>
      <c r="AG32" s="199"/>
      <c r="AH32" s="240">
        <f t="shared" si="32"/>
        <v>0</v>
      </c>
      <c r="AI32" s="237" t="e">
        <f t="shared" si="33"/>
        <v>#DIV/0!</v>
      </c>
      <c r="AJ32" s="1"/>
      <c r="AK32" s="1"/>
      <c r="AL32" s="1"/>
      <c r="AM32" s="1"/>
      <c r="AN32" s="1"/>
      <c r="AO32" s="1"/>
      <c r="AP32" s="3"/>
      <c r="AQ32" s="7"/>
      <c r="AR32" s="22">
        <f t="shared" si="8"/>
        <v>0</v>
      </c>
      <c r="AS32" s="270" t="e">
        <f t="shared" si="22"/>
        <v>#DIV/0!</v>
      </c>
      <c r="AT32" s="1"/>
      <c r="AU32" s="1"/>
      <c r="AV32" s="7"/>
      <c r="AW32" s="1"/>
      <c r="AX32" s="1"/>
      <c r="AY32" s="2"/>
      <c r="AZ32" s="3"/>
      <c r="BA32" s="2"/>
      <c r="BB32" s="3"/>
      <c r="BC32" s="4"/>
      <c r="BD32" s="3"/>
      <c r="BE32" s="1"/>
      <c r="BF32" s="1"/>
      <c r="BG32" s="1"/>
      <c r="BH32" s="4"/>
      <c r="BI32" s="3"/>
      <c r="BJ32" s="7"/>
      <c r="BK32" s="1"/>
      <c r="BL32" s="1"/>
      <c r="BM32" s="2"/>
      <c r="BN32" s="3"/>
      <c r="BO32" s="1"/>
      <c r="BP32" s="2"/>
      <c r="BQ32" s="3"/>
      <c r="BR32" s="1"/>
      <c r="BS32" s="2"/>
      <c r="BT32" s="6"/>
      <c r="BU32" s="278"/>
      <c r="BV32" s="272">
        <f t="shared" si="23"/>
        <v>0</v>
      </c>
      <c r="BW32" s="272">
        <f t="shared" si="24"/>
        <v>0</v>
      </c>
      <c r="BX32" s="282" t="e">
        <f t="shared" si="25"/>
        <v>#DIV/0!</v>
      </c>
      <c r="BY32" s="282" t="e">
        <f t="shared" si="26"/>
        <v>#DIV/0!</v>
      </c>
      <c r="BZ32" s="3"/>
      <c r="CA32" s="1"/>
      <c r="CB32" s="1"/>
      <c r="CC32" s="4"/>
      <c r="CD32" s="7"/>
      <c r="CE32" s="7"/>
      <c r="CF32" s="1" t="e">
        <f t="shared" si="27"/>
        <v>#N/A</v>
      </c>
      <c r="CG32" s="1">
        <f t="shared" si="28"/>
        <v>0</v>
      </c>
      <c r="CH32" s="1" t="e">
        <f t="shared" ref="CH32:CH95" si="34">CF32*CI32/100</f>
        <v>#N/A</v>
      </c>
      <c r="CI32" s="1"/>
      <c r="CJ32" s="189" t="e">
        <f t="shared" si="29"/>
        <v>#N/A</v>
      </c>
      <c r="CK32" s="3"/>
      <c r="CL32" s="7"/>
      <c r="CM32" s="1"/>
      <c r="CN32" s="2">
        <v>109</v>
      </c>
      <c r="CO32" s="2">
        <f t="shared" si="10"/>
        <v>0</v>
      </c>
      <c r="CP32" s="2">
        <f t="shared" si="11"/>
        <v>0</v>
      </c>
      <c r="CQ32" s="190" t="e">
        <f t="shared" si="12"/>
        <v>#DIV/0!</v>
      </c>
      <c r="CR32" s="8"/>
      <c r="CS32" s="8"/>
      <c r="CT32" s="8"/>
      <c r="CU32" s="6"/>
      <c r="CV32" s="6"/>
      <c r="CW32" s="6"/>
      <c r="CX32" s="3"/>
      <c r="CY32" s="2"/>
      <c r="CZ32" s="212" t="e">
        <f t="shared" si="13"/>
        <v>#DIV/0!</v>
      </c>
      <c r="DA32" s="212" t="e">
        <f t="shared" si="14"/>
        <v>#DIV/0!</v>
      </c>
      <c r="DB32" s="3"/>
      <c r="DC32" s="2"/>
      <c r="DD32" s="3"/>
      <c r="DE32" s="2"/>
      <c r="DF32" s="8"/>
      <c r="DG32" s="3"/>
      <c r="DH32" s="2"/>
      <c r="DI32" s="8"/>
      <c r="DJ32" s="3"/>
      <c r="DK32" s="1"/>
      <c r="DL32" s="337" t="e">
        <f t="shared" si="30"/>
        <v>#DIV/0!</v>
      </c>
      <c r="DM32" s="212" t="e">
        <f t="shared" si="15"/>
        <v>#DIV/0!</v>
      </c>
      <c r="DN32" s="303"/>
      <c r="DO32" s="212"/>
      <c r="DP32" s="3"/>
      <c r="DQ32" s="2"/>
      <c r="DR32" s="3"/>
      <c r="DS32" s="2"/>
      <c r="DT32" s="155"/>
      <c r="DU32" s="156"/>
      <c r="DV32" s="155"/>
      <c r="DW32" s="157"/>
      <c r="DX32" s="348">
        <f t="shared" si="31"/>
        <v>0</v>
      </c>
      <c r="DY32" s="349" t="e">
        <f t="shared" si="16"/>
        <v>#DIV/0!</v>
      </c>
      <c r="DZ32" s="240" t="e">
        <f t="shared" si="17"/>
        <v>#DIV/0!</v>
      </c>
      <c r="EA32" s="1"/>
      <c r="EB32" s="19" t="e">
        <f t="shared" si="18"/>
        <v>#DIV/0!</v>
      </c>
      <c r="EC32" s="350" t="e">
        <f t="shared" si="19"/>
        <v>#DIV/0!</v>
      </c>
      <c r="ED32" s="4"/>
      <c r="EE32" s="117"/>
    </row>
    <row r="33" spans="1:135" s="121" customFormat="1" ht="20.100000000000001" hidden="1" customHeight="1">
      <c r="A33" s="162">
        <v>42283</v>
      </c>
      <c r="B33" s="229"/>
      <c r="C33" s="15">
        <v>4</v>
      </c>
      <c r="D33" s="9"/>
      <c r="E33" s="9"/>
      <c r="F33" s="9"/>
      <c r="G33" s="12"/>
      <c r="H33" s="11"/>
      <c r="I33" s="9"/>
      <c r="J33" s="9"/>
      <c r="K33" s="20"/>
      <c r="L33" s="9"/>
      <c r="M33" s="9"/>
      <c r="N33" s="9"/>
      <c r="O33" s="298"/>
      <c r="P33" s="9"/>
      <c r="Q33" s="24">
        <f t="shared" si="6"/>
        <v>0</v>
      </c>
      <c r="R33" s="119">
        <f t="shared" si="20"/>
        <v>0</v>
      </c>
      <c r="S33" s="18">
        <f t="shared" si="7"/>
        <v>0</v>
      </c>
      <c r="T33" s="11"/>
      <c r="U33" s="9"/>
      <c r="V33" s="9"/>
      <c r="W33" s="24">
        <f t="shared" si="21"/>
        <v>0</v>
      </c>
      <c r="X33" s="9"/>
      <c r="Y33" s="9"/>
      <c r="Z33" s="9"/>
      <c r="AA33" s="9"/>
      <c r="AB33" s="12"/>
      <c r="AC33" s="15"/>
      <c r="AD33" s="200"/>
      <c r="AE33" s="200"/>
      <c r="AF33" s="200"/>
      <c r="AG33" s="200"/>
      <c r="AH33" s="241">
        <f t="shared" si="32"/>
        <v>0</v>
      </c>
      <c r="AI33" s="239" t="e">
        <f t="shared" si="33"/>
        <v>#DIV/0!</v>
      </c>
      <c r="AJ33" s="9"/>
      <c r="AK33" s="9"/>
      <c r="AL33" s="9"/>
      <c r="AM33" s="9"/>
      <c r="AN33" s="9"/>
      <c r="AO33" s="9"/>
      <c r="AP33" s="11"/>
      <c r="AQ33" s="15"/>
      <c r="AR33" s="24">
        <f t="shared" si="8"/>
        <v>0</v>
      </c>
      <c r="AS33" s="271" t="e">
        <f t="shared" si="22"/>
        <v>#DIV/0!</v>
      </c>
      <c r="AT33" s="9"/>
      <c r="AU33" s="9"/>
      <c r="AV33" s="15"/>
      <c r="AW33" s="9"/>
      <c r="AX33" s="9"/>
      <c r="AY33" s="10"/>
      <c r="AZ33" s="11"/>
      <c r="BA33" s="10"/>
      <c r="BB33" s="11"/>
      <c r="BC33" s="12"/>
      <c r="BD33" s="11"/>
      <c r="BE33" s="9"/>
      <c r="BF33" s="9"/>
      <c r="BG33" s="9"/>
      <c r="BH33" s="12"/>
      <c r="BI33" s="11"/>
      <c r="BJ33" s="15"/>
      <c r="BK33" s="9"/>
      <c r="BL33" s="9"/>
      <c r="BM33" s="10"/>
      <c r="BN33" s="11"/>
      <c r="BO33" s="9"/>
      <c r="BP33" s="10"/>
      <c r="BQ33" s="11"/>
      <c r="BR33" s="9"/>
      <c r="BS33" s="10"/>
      <c r="BT33" s="14"/>
      <c r="BU33" s="279"/>
      <c r="BV33" s="273">
        <f t="shared" si="23"/>
        <v>0</v>
      </c>
      <c r="BW33" s="273">
        <f t="shared" si="24"/>
        <v>0</v>
      </c>
      <c r="BX33" s="283" t="e">
        <f t="shared" si="25"/>
        <v>#DIV/0!</v>
      </c>
      <c r="BY33" s="283" t="e">
        <f t="shared" si="26"/>
        <v>#DIV/0!</v>
      </c>
      <c r="BZ33" s="11"/>
      <c r="CA33" s="9"/>
      <c r="CB33" s="9"/>
      <c r="CC33" s="12"/>
      <c r="CD33" s="15"/>
      <c r="CE33" s="15"/>
      <c r="CF33" s="9" t="e">
        <f t="shared" si="27"/>
        <v>#N/A</v>
      </c>
      <c r="CG33" s="9">
        <f t="shared" si="28"/>
        <v>0</v>
      </c>
      <c r="CH33" s="9" t="e">
        <f t="shared" si="34"/>
        <v>#N/A</v>
      </c>
      <c r="CI33" s="9"/>
      <c r="CJ33" s="296" t="e">
        <f t="shared" si="29"/>
        <v>#N/A</v>
      </c>
      <c r="CK33" s="11"/>
      <c r="CL33" s="15"/>
      <c r="CM33" s="9"/>
      <c r="CN33" s="10">
        <v>109</v>
      </c>
      <c r="CO33" s="10">
        <f t="shared" si="10"/>
        <v>0</v>
      </c>
      <c r="CP33" s="10">
        <f t="shared" si="11"/>
        <v>0</v>
      </c>
      <c r="CQ33" s="191" t="e">
        <f t="shared" si="12"/>
        <v>#DIV/0!</v>
      </c>
      <c r="CR33" s="16"/>
      <c r="CS33" s="16"/>
      <c r="CT33" s="16"/>
      <c r="CU33" s="14"/>
      <c r="CV33" s="14"/>
      <c r="CW33" s="14"/>
      <c r="CX33" s="11"/>
      <c r="CY33" s="10"/>
      <c r="CZ33" s="213" t="e">
        <f t="shared" si="13"/>
        <v>#DIV/0!</v>
      </c>
      <c r="DA33" s="213" t="e">
        <f t="shared" si="14"/>
        <v>#DIV/0!</v>
      </c>
      <c r="DB33" s="11"/>
      <c r="DC33" s="10"/>
      <c r="DD33" s="11"/>
      <c r="DE33" s="10"/>
      <c r="DF33" s="16"/>
      <c r="DG33" s="11"/>
      <c r="DH33" s="10"/>
      <c r="DI33" s="16"/>
      <c r="DJ33" s="11"/>
      <c r="DK33" s="9"/>
      <c r="DL33" s="338" t="e">
        <f t="shared" si="30"/>
        <v>#DIV/0!</v>
      </c>
      <c r="DM33" s="213" t="e">
        <f t="shared" si="15"/>
        <v>#DIV/0!</v>
      </c>
      <c r="DN33" s="304"/>
      <c r="DO33" s="213"/>
      <c r="DP33" s="11"/>
      <c r="DQ33" s="10"/>
      <c r="DR33" s="11"/>
      <c r="DS33" s="10"/>
      <c r="DT33" s="158"/>
      <c r="DU33" s="159"/>
      <c r="DV33" s="158"/>
      <c r="DW33" s="160"/>
      <c r="DX33" s="351">
        <f t="shared" si="31"/>
        <v>0</v>
      </c>
      <c r="DY33" s="352" t="e">
        <f t="shared" si="16"/>
        <v>#DIV/0!</v>
      </c>
      <c r="DZ33" s="241" t="e">
        <f t="shared" si="17"/>
        <v>#DIV/0!</v>
      </c>
      <c r="EA33" s="9"/>
      <c r="EB33" s="20" t="e">
        <f t="shared" si="18"/>
        <v>#DIV/0!</v>
      </c>
      <c r="EC33" s="353" t="e">
        <f t="shared" si="19"/>
        <v>#DIV/0!</v>
      </c>
      <c r="ED33" s="12"/>
      <c r="EE33" s="120"/>
    </row>
    <row r="34" spans="1:135" s="121" customFormat="1" ht="20.100000000000001" hidden="1" customHeight="1">
      <c r="A34" s="162">
        <v>42283</v>
      </c>
      <c r="B34" s="229"/>
      <c r="C34" s="15">
        <v>4</v>
      </c>
      <c r="D34" s="9"/>
      <c r="E34" s="9"/>
      <c r="F34" s="9"/>
      <c r="G34" s="12"/>
      <c r="H34" s="11"/>
      <c r="I34" s="9"/>
      <c r="J34" s="9"/>
      <c r="K34" s="20"/>
      <c r="L34" s="9"/>
      <c r="M34" s="9"/>
      <c r="N34" s="9"/>
      <c r="O34" s="298"/>
      <c r="P34" s="9"/>
      <c r="Q34" s="24">
        <f t="shared" si="6"/>
        <v>0</v>
      </c>
      <c r="R34" s="119">
        <f t="shared" si="20"/>
        <v>0</v>
      </c>
      <c r="S34" s="18">
        <f t="shared" si="7"/>
        <v>0</v>
      </c>
      <c r="T34" s="11"/>
      <c r="U34" s="9"/>
      <c r="V34" s="9"/>
      <c r="W34" s="24">
        <f t="shared" si="21"/>
        <v>0</v>
      </c>
      <c r="X34" s="9"/>
      <c r="Y34" s="9"/>
      <c r="Z34" s="9"/>
      <c r="AA34" s="9"/>
      <c r="AB34" s="12"/>
      <c r="AC34" s="15"/>
      <c r="AD34" s="200"/>
      <c r="AE34" s="200"/>
      <c r="AF34" s="200"/>
      <c r="AG34" s="200"/>
      <c r="AH34" s="241">
        <f t="shared" si="32"/>
        <v>0</v>
      </c>
      <c r="AI34" s="239" t="e">
        <f t="shared" si="33"/>
        <v>#DIV/0!</v>
      </c>
      <c r="AJ34" s="9"/>
      <c r="AK34" s="9"/>
      <c r="AL34" s="9"/>
      <c r="AM34" s="9"/>
      <c r="AN34" s="9"/>
      <c r="AO34" s="9"/>
      <c r="AP34" s="11"/>
      <c r="AQ34" s="15"/>
      <c r="AR34" s="24">
        <f t="shared" si="8"/>
        <v>0</v>
      </c>
      <c r="AS34" s="271" t="e">
        <f t="shared" si="22"/>
        <v>#DIV/0!</v>
      </c>
      <c r="AT34" s="9"/>
      <c r="AU34" s="9"/>
      <c r="AV34" s="15"/>
      <c r="AW34" s="9"/>
      <c r="AX34" s="9"/>
      <c r="AY34" s="10"/>
      <c r="AZ34" s="11"/>
      <c r="BA34" s="10"/>
      <c r="BB34" s="11"/>
      <c r="BC34" s="12"/>
      <c r="BD34" s="11"/>
      <c r="BE34" s="9"/>
      <c r="BF34" s="9"/>
      <c r="BG34" s="9"/>
      <c r="BH34" s="12"/>
      <c r="BI34" s="11"/>
      <c r="BJ34" s="15"/>
      <c r="BK34" s="9"/>
      <c r="BL34" s="9"/>
      <c r="BM34" s="10"/>
      <c r="BN34" s="11"/>
      <c r="BO34" s="9"/>
      <c r="BP34" s="10"/>
      <c r="BQ34" s="11"/>
      <c r="BR34" s="9"/>
      <c r="BS34" s="10"/>
      <c r="BT34" s="14"/>
      <c r="BU34" s="279"/>
      <c r="BV34" s="273">
        <f t="shared" si="23"/>
        <v>0</v>
      </c>
      <c r="BW34" s="273">
        <f t="shared" si="24"/>
        <v>0</v>
      </c>
      <c r="BX34" s="283" t="e">
        <f t="shared" si="25"/>
        <v>#DIV/0!</v>
      </c>
      <c r="BY34" s="283" t="e">
        <f t="shared" si="26"/>
        <v>#DIV/0!</v>
      </c>
      <c r="BZ34" s="11"/>
      <c r="CA34" s="9"/>
      <c r="CB34" s="9"/>
      <c r="CC34" s="12"/>
      <c r="CD34" s="15"/>
      <c r="CE34" s="15"/>
      <c r="CF34" s="9" t="e">
        <f t="shared" si="27"/>
        <v>#N/A</v>
      </c>
      <c r="CG34" s="9">
        <f t="shared" si="28"/>
        <v>0</v>
      </c>
      <c r="CH34" s="9" t="e">
        <f t="shared" si="34"/>
        <v>#N/A</v>
      </c>
      <c r="CI34" s="9"/>
      <c r="CJ34" s="296" t="e">
        <f t="shared" si="29"/>
        <v>#N/A</v>
      </c>
      <c r="CK34" s="11"/>
      <c r="CL34" s="15"/>
      <c r="CM34" s="9"/>
      <c r="CN34" s="10">
        <v>109</v>
      </c>
      <c r="CO34" s="10">
        <f t="shared" si="10"/>
        <v>0</v>
      </c>
      <c r="CP34" s="10">
        <f t="shared" si="11"/>
        <v>0</v>
      </c>
      <c r="CQ34" s="191" t="e">
        <f t="shared" si="12"/>
        <v>#DIV/0!</v>
      </c>
      <c r="CR34" s="16"/>
      <c r="CS34" s="16"/>
      <c r="CT34" s="16"/>
      <c r="CU34" s="14"/>
      <c r="CV34" s="14"/>
      <c r="CW34" s="14"/>
      <c r="CX34" s="11"/>
      <c r="CY34" s="10"/>
      <c r="CZ34" s="213" t="e">
        <f t="shared" si="13"/>
        <v>#DIV/0!</v>
      </c>
      <c r="DA34" s="213" t="e">
        <f t="shared" si="14"/>
        <v>#DIV/0!</v>
      </c>
      <c r="DB34" s="11"/>
      <c r="DC34" s="10"/>
      <c r="DD34" s="11"/>
      <c r="DE34" s="10"/>
      <c r="DF34" s="16"/>
      <c r="DG34" s="11"/>
      <c r="DH34" s="10"/>
      <c r="DI34" s="16"/>
      <c r="DJ34" s="11"/>
      <c r="DK34" s="9"/>
      <c r="DL34" s="338" t="e">
        <f t="shared" si="30"/>
        <v>#DIV/0!</v>
      </c>
      <c r="DM34" s="213" t="e">
        <f t="shared" si="15"/>
        <v>#DIV/0!</v>
      </c>
      <c r="DN34" s="304"/>
      <c r="DO34" s="213"/>
      <c r="DP34" s="11"/>
      <c r="DQ34" s="10"/>
      <c r="DR34" s="11"/>
      <c r="DS34" s="10"/>
      <c r="DT34" s="158"/>
      <c r="DU34" s="159"/>
      <c r="DV34" s="158"/>
      <c r="DW34" s="160"/>
      <c r="DX34" s="351">
        <f t="shared" si="31"/>
        <v>0</v>
      </c>
      <c r="DY34" s="352" t="e">
        <f t="shared" si="16"/>
        <v>#DIV/0!</v>
      </c>
      <c r="DZ34" s="241" t="e">
        <f t="shared" si="17"/>
        <v>#DIV/0!</v>
      </c>
      <c r="EA34" s="9"/>
      <c r="EB34" s="20" t="e">
        <f t="shared" si="18"/>
        <v>#DIV/0!</v>
      </c>
      <c r="EC34" s="353" t="e">
        <f t="shared" si="19"/>
        <v>#DIV/0!</v>
      </c>
      <c r="ED34" s="12"/>
      <c r="EE34" s="120"/>
    </row>
    <row r="35" spans="1:135" s="118" customFormat="1" ht="20.100000000000001" hidden="1" customHeight="1">
      <c r="A35" s="161">
        <v>42284</v>
      </c>
      <c r="B35" s="228"/>
      <c r="C35" s="7">
        <v>2</v>
      </c>
      <c r="D35" s="1"/>
      <c r="E35" s="1"/>
      <c r="F35" s="1"/>
      <c r="G35" s="4"/>
      <c r="H35" s="3"/>
      <c r="I35" s="1"/>
      <c r="J35" s="1"/>
      <c r="K35" s="19"/>
      <c r="L35" s="1"/>
      <c r="M35" s="1"/>
      <c r="N35" s="1"/>
      <c r="O35" s="297"/>
      <c r="P35" s="1"/>
      <c r="Q35" s="22">
        <f t="shared" si="6"/>
        <v>0</v>
      </c>
      <c r="R35" s="116">
        <f t="shared" si="20"/>
        <v>0</v>
      </c>
      <c r="S35" s="17">
        <f t="shared" si="7"/>
        <v>0</v>
      </c>
      <c r="T35" s="3"/>
      <c r="U35" s="1"/>
      <c r="V35" s="1"/>
      <c r="W35" s="22">
        <f t="shared" si="21"/>
        <v>0</v>
      </c>
      <c r="X35" s="1"/>
      <c r="Y35" s="1"/>
      <c r="Z35" s="1"/>
      <c r="AA35" s="1"/>
      <c r="AB35" s="4"/>
      <c r="AC35" s="7"/>
      <c r="AD35" s="199"/>
      <c r="AE35" s="199"/>
      <c r="AF35" s="199"/>
      <c r="AG35" s="199"/>
      <c r="AH35" s="240">
        <f t="shared" si="32"/>
        <v>0</v>
      </c>
      <c r="AI35" s="237" t="e">
        <f t="shared" si="33"/>
        <v>#DIV/0!</v>
      </c>
      <c r="AJ35" s="1"/>
      <c r="AK35" s="1"/>
      <c r="AL35" s="1"/>
      <c r="AM35" s="1"/>
      <c r="AN35" s="1"/>
      <c r="AO35" s="1"/>
      <c r="AP35" s="3"/>
      <c r="AQ35" s="7"/>
      <c r="AR35" s="22">
        <f>AP35-AQ35</f>
        <v>0</v>
      </c>
      <c r="AS35" s="270" t="e">
        <f t="shared" si="22"/>
        <v>#DIV/0!</v>
      </c>
      <c r="AT35" s="1"/>
      <c r="AU35" s="1"/>
      <c r="AV35" s="7"/>
      <c r="AW35" s="1"/>
      <c r="AX35" s="1"/>
      <c r="AY35" s="2"/>
      <c r="AZ35" s="3"/>
      <c r="BA35" s="2"/>
      <c r="BB35" s="3"/>
      <c r="BC35" s="4"/>
      <c r="BD35" s="3"/>
      <c r="BE35" s="1"/>
      <c r="BF35" s="1"/>
      <c r="BG35" s="1"/>
      <c r="BH35" s="4"/>
      <c r="BI35" s="3"/>
      <c r="BJ35" s="7"/>
      <c r="BK35" s="1"/>
      <c r="BL35" s="1"/>
      <c r="BM35" s="2"/>
      <c r="BN35" s="3"/>
      <c r="BO35" s="1"/>
      <c r="BP35" s="2"/>
      <c r="BQ35" s="3"/>
      <c r="BR35" s="1"/>
      <c r="BS35" s="2"/>
      <c r="BT35" s="6"/>
      <c r="BU35" s="278"/>
      <c r="BV35" s="272">
        <f t="shared" si="23"/>
        <v>0</v>
      </c>
      <c r="BW35" s="272">
        <f t="shared" si="24"/>
        <v>0</v>
      </c>
      <c r="BX35" s="282" t="e">
        <f t="shared" si="25"/>
        <v>#DIV/0!</v>
      </c>
      <c r="BY35" s="282" t="e">
        <f t="shared" si="26"/>
        <v>#DIV/0!</v>
      </c>
      <c r="BZ35" s="3"/>
      <c r="CA35" s="1"/>
      <c r="CB35" s="1"/>
      <c r="CC35" s="4"/>
      <c r="CD35" s="7"/>
      <c r="CE35" s="7"/>
      <c r="CF35" s="1" t="e">
        <f t="shared" si="27"/>
        <v>#N/A</v>
      </c>
      <c r="CG35" s="1">
        <f t="shared" si="28"/>
        <v>0</v>
      </c>
      <c r="CH35" s="1" t="e">
        <f t="shared" si="34"/>
        <v>#N/A</v>
      </c>
      <c r="CI35" s="1"/>
      <c r="CJ35" s="189" t="e">
        <f t="shared" si="29"/>
        <v>#N/A</v>
      </c>
      <c r="CK35" s="3"/>
      <c r="CL35" s="7"/>
      <c r="CM35" s="1"/>
      <c r="CN35" s="2">
        <v>109</v>
      </c>
      <c r="CO35" s="2">
        <f>P35*3.38</f>
        <v>0</v>
      </c>
      <c r="CP35" s="2">
        <f>CN35*CM35/100</f>
        <v>0</v>
      </c>
      <c r="CQ35" s="190" t="e">
        <f>CP35/CO35*1000</f>
        <v>#DIV/0!</v>
      </c>
      <c r="CR35" s="8"/>
      <c r="CS35" s="8"/>
      <c r="CT35" s="8"/>
      <c r="CU35" s="6"/>
      <c r="CV35" s="6"/>
      <c r="CW35" s="6"/>
      <c r="CX35" s="3"/>
      <c r="CY35" s="2"/>
      <c r="CZ35" s="212" t="e">
        <f t="shared" si="13"/>
        <v>#DIV/0!</v>
      </c>
      <c r="DA35" s="212" t="e">
        <f t="shared" si="14"/>
        <v>#DIV/0!</v>
      </c>
      <c r="DB35" s="3"/>
      <c r="DC35" s="2"/>
      <c r="DD35" s="3"/>
      <c r="DE35" s="2"/>
      <c r="DF35" s="8"/>
      <c r="DG35" s="3"/>
      <c r="DH35" s="2"/>
      <c r="DI35" s="8"/>
      <c r="DJ35" s="3"/>
      <c r="DK35" s="1"/>
      <c r="DL35" s="337" t="e">
        <f t="shared" si="30"/>
        <v>#DIV/0!</v>
      </c>
      <c r="DM35" s="212" t="e">
        <f t="shared" si="15"/>
        <v>#DIV/0!</v>
      </c>
      <c r="DN35" s="303"/>
      <c r="DO35" s="212"/>
      <c r="DP35" s="3"/>
      <c r="DQ35" s="2"/>
      <c r="DR35" s="3"/>
      <c r="DS35" s="2"/>
      <c r="DT35" s="155"/>
      <c r="DU35" s="156"/>
      <c r="DV35" s="155"/>
      <c r="DW35" s="157"/>
      <c r="DX35" s="348">
        <f t="shared" si="31"/>
        <v>0</v>
      </c>
      <c r="DY35" s="349" t="e">
        <f t="shared" si="16"/>
        <v>#DIV/0!</v>
      </c>
      <c r="DZ35" s="240" t="e">
        <f t="shared" si="17"/>
        <v>#DIV/0!</v>
      </c>
      <c r="EA35" s="1"/>
      <c r="EB35" s="19" t="e">
        <f t="shared" si="18"/>
        <v>#DIV/0!</v>
      </c>
      <c r="EC35" s="350" t="e">
        <f t="shared" si="19"/>
        <v>#DIV/0!</v>
      </c>
      <c r="ED35" s="4"/>
      <c r="EE35" s="117"/>
    </row>
    <row r="36" spans="1:135" s="118" customFormat="1" ht="20.100000000000001" hidden="1" customHeight="1">
      <c r="A36" s="161">
        <v>42284</v>
      </c>
      <c r="B36" s="228"/>
      <c r="C36" s="7">
        <v>2</v>
      </c>
      <c r="D36" s="1"/>
      <c r="E36" s="1"/>
      <c r="F36" s="1"/>
      <c r="G36" s="4"/>
      <c r="H36" s="3"/>
      <c r="I36" s="1"/>
      <c r="J36" s="1"/>
      <c r="K36" s="19"/>
      <c r="L36" s="1"/>
      <c r="M36" s="1"/>
      <c r="N36" s="1"/>
      <c r="O36" s="297"/>
      <c r="P36" s="1"/>
      <c r="Q36" s="22">
        <f t="shared" si="6"/>
        <v>0</v>
      </c>
      <c r="R36" s="116">
        <f t="shared" si="20"/>
        <v>0</v>
      </c>
      <c r="S36" s="17">
        <f t="shared" si="7"/>
        <v>0</v>
      </c>
      <c r="T36" s="3"/>
      <c r="U36" s="1"/>
      <c r="V36" s="1"/>
      <c r="W36" s="22">
        <f t="shared" si="21"/>
        <v>0</v>
      </c>
      <c r="X36" s="1"/>
      <c r="Y36" s="1"/>
      <c r="Z36" s="1"/>
      <c r="AA36" s="1"/>
      <c r="AB36" s="4"/>
      <c r="AC36" s="7"/>
      <c r="AD36" s="199"/>
      <c r="AE36" s="199"/>
      <c r="AF36" s="199"/>
      <c r="AG36" s="199"/>
      <c r="AH36" s="240">
        <f t="shared" si="32"/>
        <v>0</v>
      </c>
      <c r="AI36" s="237" t="e">
        <f t="shared" si="33"/>
        <v>#DIV/0!</v>
      </c>
      <c r="AJ36" s="1"/>
      <c r="AK36" s="1"/>
      <c r="AL36" s="1"/>
      <c r="AM36" s="1"/>
      <c r="AN36" s="1"/>
      <c r="AO36" s="1"/>
      <c r="AP36" s="3"/>
      <c r="AQ36" s="7"/>
      <c r="AR36" s="22">
        <f t="shared" ref="AR36:AR99" si="35">AP36-AQ36</f>
        <v>0</v>
      </c>
      <c r="AS36" s="270" t="e">
        <f t="shared" si="22"/>
        <v>#DIV/0!</v>
      </c>
      <c r="AT36" s="1"/>
      <c r="AU36" s="1"/>
      <c r="AV36" s="7"/>
      <c r="AW36" s="1"/>
      <c r="AX36" s="1"/>
      <c r="AY36" s="2"/>
      <c r="AZ36" s="3"/>
      <c r="BA36" s="2"/>
      <c r="BB36" s="3"/>
      <c r="BC36" s="4"/>
      <c r="BD36" s="3"/>
      <c r="BE36" s="1"/>
      <c r="BF36" s="1"/>
      <c r="BG36" s="1"/>
      <c r="BH36" s="4"/>
      <c r="BI36" s="3"/>
      <c r="BJ36" s="7"/>
      <c r="BK36" s="1"/>
      <c r="BL36" s="1"/>
      <c r="BM36" s="2"/>
      <c r="BN36" s="3"/>
      <c r="BO36" s="1"/>
      <c r="BP36" s="2"/>
      <c r="BQ36" s="3"/>
      <c r="BR36" s="1"/>
      <c r="BS36" s="2"/>
      <c r="BT36" s="6"/>
      <c r="BU36" s="278"/>
      <c r="BV36" s="272">
        <f t="shared" si="23"/>
        <v>0</v>
      </c>
      <c r="BW36" s="272">
        <f t="shared" si="24"/>
        <v>0</v>
      </c>
      <c r="BX36" s="282" t="e">
        <f t="shared" si="25"/>
        <v>#DIV/0!</v>
      </c>
      <c r="BY36" s="282" t="e">
        <f t="shared" si="26"/>
        <v>#DIV/0!</v>
      </c>
      <c r="BZ36" s="3"/>
      <c r="CA36" s="1"/>
      <c r="CB36" s="1"/>
      <c r="CC36" s="4"/>
      <c r="CD36" s="7"/>
      <c r="CE36" s="7"/>
      <c r="CF36" s="1" t="e">
        <f t="shared" si="27"/>
        <v>#N/A</v>
      </c>
      <c r="CG36" s="1">
        <f t="shared" si="28"/>
        <v>0</v>
      </c>
      <c r="CH36" s="1" t="e">
        <f t="shared" si="34"/>
        <v>#N/A</v>
      </c>
      <c r="CI36" s="1"/>
      <c r="CJ36" s="189" t="e">
        <f t="shared" si="29"/>
        <v>#N/A</v>
      </c>
      <c r="CK36" s="3"/>
      <c r="CL36" s="7"/>
      <c r="CM36" s="1"/>
      <c r="CN36" s="2">
        <v>109</v>
      </c>
      <c r="CO36" s="2">
        <f t="shared" ref="CO36:CO99" si="36">P36*3.38</f>
        <v>0</v>
      </c>
      <c r="CP36" s="2">
        <f t="shared" ref="CP36:CP99" si="37">CN36*CM36/100</f>
        <v>0</v>
      </c>
      <c r="CQ36" s="190" t="e">
        <f t="shared" ref="CQ36:CQ99" si="38">CP36/CO36*1000</f>
        <v>#DIV/0!</v>
      </c>
      <c r="CR36" s="8"/>
      <c r="CS36" s="8"/>
      <c r="CT36" s="8"/>
      <c r="CU36" s="6"/>
      <c r="CV36" s="6"/>
      <c r="CW36" s="6"/>
      <c r="CX36" s="3"/>
      <c r="CY36" s="2"/>
      <c r="CZ36" s="212" t="e">
        <f t="shared" si="13"/>
        <v>#DIV/0!</v>
      </c>
      <c r="DA36" s="212" t="e">
        <f t="shared" si="14"/>
        <v>#DIV/0!</v>
      </c>
      <c r="DB36" s="3"/>
      <c r="DC36" s="2"/>
      <c r="DD36" s="3"/>
      <c r="DE36" s="2"/>
      <c r="DF36" s="8"/>
      <c r="DG36" s="3"/>
      <c r="DH36" s="2"/>
      <c r="DI36" s="8"/>
      <c r="DJ36" s="3"/>
      <c r="DK36" s="1"/>
      <c r="DL36" s="337" t="e">
        <f t="shared" si="30"/>
        <v>#DIV/0!</v>
      </c>
      <c r="DM36" s="212" t="e">
        <f t="shared" si="15"/>
        <v>#DIV/0!</v>
      </c>
      <c r="DN36" s="303"/>
      <c r="DO36" s="212"/>
      <c r="DP36" s="3"/>
      <c r="DQ36" s="2"/>
      <c r="DR36" s="3"/>
      <c r="DS36" s="2"/>
      <c r="DT36" s="155"/>
      <c r="DU36" s="156"/>
      <c r="DV36" s="155"/>
      <c r="DW36" s="157"/>
      <c r="DX36" s="348">
        <f t="shared" si="31"/>
        <v>0</v>
      </c>
      <c r="DY36" s="349" t="e">
        <f t="shared" si="16"/>
        <v>#DIV/0!</v>
      </c>
      <c r="DZ36" s="240" t="e">
        <f t="shared" si="17"/>
        <v>#DIV/0!</v>
      </c>
      <c r="EA36" s="1"/>
      <c r="EB36" s="19" t="e">
        <f t="shared" si="18"/>
        <v>#DIV/0!</v>
      </c>
      <c r="EC36" s="350" t="e">
        <f t="shared" si="19"/>
        <v>#DIV/0!</v>
      </c>
      <c r="ED36" s="4"/>
      <c r="EE36" s="117"/>
    </row>
    <row r="37" spans="1:135" s="121" customFormat="1" ht="20.100000000000001" hidden="1" customHeight="1">
      <c r="A37" s="162">
        <v>42284</v>
      </c>
      <c r="B37" s="229"/>
      <c r="C37" s="15">
        <v>1</v>
      </c>
      <c r="D37" s="9"/>
      <c r="E37" s="9"/>
      <c r="F37" s="9"/>
      <c r="G37" s="12"/>
      <c r="H37" s="11"/>
      <c r="I37" s="9"/>
      <c r="J37" s="9"/>
      <c r="K37" s="20"/>
      <c r="L37" s="9"/>
      <c r="M37" s="9"/>
      <c r="N37" s="9"/>
      <c r="O37" s="298"/>
      <c r="P37" s="9"/>
      <c r="Q37" s="24">
        <f t="shared" si="6"/>
        <v>0</v>
      </c>
      <c r="R37" s="119">
        <f t="shared" si="20"/>
        <v>0</v>
      </c>
      <c r="S37" s="18">
        <f t="shared" si="7"/>
        <v>0</v>
      </c>
      <c r="T37" s="11"/>
      <c r="U37" s="9"/>
      <c r="V37" s="9"/>
      <c r="W37" s="24">
        <f t="shared" si="21"/>
        <v>0</v>
      </c>
      <c r="X37" s="9"/>
      <c r="Y37" s="9"/>
      <c r="Z37" s="9"/>
      <c r="AA37" s="9"/>
      <c r="AB37" s="12"/>
      <c r="AC37" s="15"/>
      <c r="AD37" s="200"/>
      <c r="AE37" s="200"/>
      <c r="AF37" s="200"/>
      <c r="AG37" s="200"/>
      <c r="AH37" s="241">
        <f t="shared" si="32"/>
        <v>0</v>
      </c>
      <c r="AI37" s="239" t="e">
        <f t="shared" si="33"/>
        <v>#DIV/0!</v>
      </c>
      <c r="AJ37" s="9"/>
      <c r="AK37" s="9"/>
      <c r="AL37" s="9"/>
      <c r="AM37" s="9"/>
      <c r="AN37" s="9"/>
      <c r="AO37" s="9"/>
      <c r="AP37" s="11"/>
      <c r="AQ37" s="15"/>
      <c r="AR37" s="24">
        <f t="shared" si="35"/>
        <v>0</v>
      </c>
      <c r="AS37" s="271" t="e">
        <f t="shared" si="22"/>
        <v>#DIV/0!</v>
      </c>
      <c r="AT37" s="9"/>
      <c r="AU37" s="9"/>
      <c r="AV37" s="15"/>
      <c r="AW37" s="9"/>
      <c r="AX37" s="9"/>
      <c r="AY37" s="10"/>
      <c r="AZ37" s="11"/>
      <c r="BA37" s="10"/>
      <c r="BB37" s="11"/>
      <c r="BC37" s="12"/>
      <c r="BD37" s="11"/>
      <c r="BE37" s="9"/>
      <c r="BF37" s="9"/>
      <c r="BG37" s="9"/>
      <c r="BH37" s="12"/>
      <c r="BI37" s="11"/>
      <c r="BJ37" s="15"/>
      <c r="BK37" s="9"/>
      <c r="BL37" s="9"/>
      <c r="BM37" s="10"/>
      <c r="BN37" s="11"/>
      <c r="BO37" s="9"/>
      <c r="BP37" s="10"/>
      <c r="BQ37" s="11"/>
      <c r="BR37" s="9"/>
      <c r="BS37" s="10"/>
      <c r="BT37" s="14"/>
      <c r="BU37" s="279"/>
      <c r="BV37" s="273">
        <f t="shared" si="23"/>
        <v>0</v>
      </c>
      <c r="BW37" s="273">
        <f t="shared" si="24"/>
        <v>0</v>
      </c>
      <c r="BX37" s="283" t="e">
        <f t="shared" si="25"/>
        <v>#DIV/0!</v>
      </c>
      <c r="BY37" s="283" t="e">
        <f t="shared" si="26"/>
        <v>#DIV/0!</v>
      </c>
      <c r="BZ37" s="11"/>
      <c r="CA37" s="9"/>
      <c r="CB37" s="9"/>
      <c r="CC37" s="12"/>
      <c r="CD37" s="15"/>
      <c r="CE37" s="15"/>
      <c r="CF37" s="9" t="e">
        <f t="shared" si="27"/>
        <v>#N/A</v>
      </c>
      <c r="CG37" s="9">
        <f t="shared" si="28"/>
        <v>0</v>
      </c>
      <c r="CH37" s="9" t="e">
        <f t="shared" si="34"/>
        <v>#N/A</v>
      </c>
      <c r="CI37" s="9"/>
      <c r="CJ37" s="296" t="e">
        <f t="shared" si="29"/>
        <v>#N/A</v>
      </c>
      <c r="CK37" s="11"/>
      <c r="CL37" s="15"/>
      <c r="CM37" s="9"/>
      <c r="CN37" s="10">
        <v>109</v>
      </c>
      <c r="CO37" s="10">
        <f t="shared" si="36"/>
        <v>0</v>
      </c>
      <c r="CP37" s="10">
        <f t="shared" si="37"/>
        <v>0</v>
      </c>
      <c r="CQ37" s="191" t="e">
        <f t="shared" si="38"/>
        <v>#DIV/0!</v>
      </c>
      <c r="CR37" s="16"/>
      <c r="CS37" s="16"/>
      <c r="CT37" s="16"/>
      <c r="CU37" s="14"/>
      <c r="CV37" s="14"/>
      <c r="CW37" s="14"/>
      <c r="CX37" s="11"/>
      <c r="CY37" s="10"/>
      <c r="CZ37" s="213" t="e">
        <f t="shared" si="13"/>
        <v>#DIV/0!</v>
      </c>
      <c r="DA37" s="213" t="e">
        <f t="shared" si="14"/>
        <v>#DIV/0!</v>
      </c>
      <c r="DB37" s="11"/>
      <c r="DC37" s="10"/>
      <c r="DD37" s="11"/>
      <c r="DE37" s="10"/>
      <c r="DF37" s="16"/>
      <c r="DG37" s="11"/>
      <c r="DH37" s="10"/>
      <c r="DI37" s="16"/>
      <c r="DJ37" s="11"/>
      <c r="DK37" s="9"/>
      <c r="DL37" s="338" t="e">
        <f t="shared" si="30"/>
        <v>#DIV/0!</v>
      </c>
      <c r="DM37" s="213" t="e">
        <f t="shared" si="15"/>
        <v>#DIV/0!</v>
      </c>
      <c r="DN37" s="304"/>
      <c r="DO37" s="213"/>
      <c r="DP37" s="11"/>
      <c r="DQ37" s="10"/>
      <c r="DR37" s="11"/>
      <c r="DS37" s="10"/>
      <c r="DT37" s="158"/>
      <c r="DU37" s="159"/>
      <c r="DV37" s="158"/>
      <c r="DW37" s="160"/>
      <c r="DX37" s="351">
        <f t="shared" si="31"/>
        <v>0</v>
      </c>
      <c r="DY37" s="352" t="e">
        <f t="shared" si="16"/>
        <v>#DIV/0!</v>
      </c>
      <c r="DZ37" s="241" t="e">
        <f t="shared" si="17"/>
        <v>#DIV/0!</v>
      </c>
      <c r="EA37" s="9"/>
      <c r="EB37" s="20" t="e">
        <f t="shared" si="18"/>
        <v>#DIV/0!</v>
      </c>
      <c r="EC37" s="353" t="e">
        <f t="shared" si="19"/>
        <v>#DIV/0!</v>
      </c>
      <c r="ED37" s="12"/>
      <c r="EE37" s="120"/>
    </row>
    <row r="38" spans="1:135" s="121" customFormat="1" ht="20.100000000000001" hidden="1" customHeight="1">
      <c r="A38" s="162">
        <v>42284</v>
      </c>
      <c r="B38" s="229"/>
      <c r="C38" s="15">
        <v>1</v>
      </c>
      <c r="D38" s="9"/>
      <c r="E38" s="9"/>
      <c r="F38" s="9"/>
      <c r="G38" s="12"/>
      <c r="H38" s="11"/>
      <c r="I38" s="9"/>
      <c r="J38" s="9"/>
      <c r="K38" s="20"/>
      <c r="L38" s="9"/>
      <c r="M38" s="9"/>
      <c r="N38" s="9"/>
      <c r="O38" s="298"/>
      <c r="P38" s="9"/>
      <c r="Q38" s="24">
        <f t="shared" si="6"/>
        <v>0</v>
      </c>
      <c r="R38" s="119">
        <f t="shared" si="20"/>
        <v>0</v>
      </c>
      <c r="S38" s="18">
        <f t="shared" si="7"/>
        <v>0</v>
      </c>
      <c r="T38" s="11"/>
      <c r="U38" s="9"/>
      <c r="V38" s="9"/>
      <c r="W38" s="24">
        <f t="shared" si="21"/>
        <v>0</v>
      </c>
      <c r="X38" s="9"/>
      <c r="Y38" s="9"/>
      <c r="Z38" s="9"/>
      <c r="AA38" s="9"/>
      <c r="AB38" s="12"/>
      <c r="AC38" s="15"/>
      <c r="AD38" s="200"/>
      <c r="AE38" s="200"/>
      <c r="AF38" s="200"/>
      <c r="AG38" s="200"/>
      <c r="AH38" s="241">
        <f t="shared" si="32"/>
        <v>0</v>
      </c>
      <c r="AI38" s="239" t="e">
        <f t="shared" si="33"/>
        <v>#DIV/0!</v>
      </c>
      <c r="AJ38" s="9"/>
      <c r="AK38" s="9"/>
      <c r="AL38" s="9"/>
      <c r="AM38" s="9"/>
      <c r="AN38" s="9"/>
      <c r="AO38" s="9"/>
      <c r="AP38" s="11"/>
      <c r="AQ38" s="15"/>
      <c r="AR38" s="24">
        <f t="shared" si="35"/>
        <v>0</v>
      </c>
      <c r="AS38" s="271" t="e">
        <f t="shared" si="22"/>
        <v>#DIV/0!</v>
      </c>
      <c r="AT38" s="9"/>
      <c r="AU38" s="9"/>
      <c r="AV38" s="15"/>
      <c r="AW38" s="9"/>
      <c r="AX38" s="9"/>
      <c r="AY38" s="10"/>
      <c r="AZ38" s="11"/>
      <c r="BA38" s="10"/>
      <c r="BB38" s="11"/>
      <c r="BC38" s="12"/>
      <c r="BD38" s="11"/>
      <c r="BE38" s="9"/>
      <c r="BF38" s="9"/>
      <c r="BG38" s="9"/>
      <c r="BH38" s="12"/>
      <c r="BI38" s="11"/>
      <c r="BJ38" s="15"/>
      <c r="BK38" s="9"/>
      <c r="BL38" s="9"/>
      <c r="BM38" s="10"/>
      <c r="BN38" s="11"/>
      <c r="BO38" s="9"/>
      <c r="BP38" s="10"/>
      <c r="BQ38" s="11"/>
      <c r="BR38" s="9"/>
      <c r="BS38" s="10"/>
      <c r="BT38" s="14"/>
      <c r="BU38" s="279"/>
      <c r="BV38" s="273">
        <f t="shared" si="23"/>
        <v>0</v>
      </c>
      <c r="BW38" s="273">
        <f t="shared" si="24"/>
        <v>0</v>
      </c>
      <c r="BX38" s="283" t="e">
        <f t="shared" si="25"/>
        <v>#DIV/0!</v>
      </c>
      <c r="BY38" s="283" t="e">
        <f t="shared" si="26"/>
        <v>#DIV/0!</v>
      </c>
      <c r="BZ38" s="11"/>
      <c r="CA38" s="9"/>
      <c r="CB38" s="9"/>
      <c r="CC38" s="12"/>
      <c r="CD38" s="15"/>
      <c r="CE38" s="15"/>
      <c r="CF38" s="9" t="e">
        <f t="shared" si="27"/>
        <v>#N/A</v>
      </c>
      <c r="CG38" s="9">
        <f t="shared" si="28"/>
        <v>0</v>
      </c>
      <c r="CH38" s="9" t="e">
        <f t="shared" si="34"/>
        <v>#N/A</v>
      </c>
      <c r="CI38" s="9"/>
      <c r="CJ38" s="296" t="e">
        <f t="shared" si="29"/>
        <v>#N/A</v>
      </c>
      <c r="CK38" s="11"/>
      <c r="CL38" s="15"/>
      <c r="CM38" s="9"/>
      <c r="CN38" s="10">
        <v>109</v>
      </c>
      <c r="CO38" s="10">
        <f t="shared" si="36"/>
        <v>0</v>
      </c>
      <c r="CP38" s="10">
        <f t="shared" si="37"/>
        <v>0</v>
      </c>
      <c r="CQ38" s="191" t="e">
        <f t="shared" si="38"/>
        <v>#DIV/0!</v>
      </c>
      <c r="CR38" s="16"/>
      <c r="CS38" s="16"/>
      <c r="CT38" s="16"/>
      <c r="CU38" s="14"/>
      <c r="CV38" s="14"/>
      <c r="CW38" s="14"/>
      <c r="CX38" s="11"/>
      <c r="CY38" s="10"/>
      <c r="CZ38" s="213" t="e">
        <f t="shared" si="13"/>
        <v>#DIV/0!</v>
      </c>
      <c r="DA38" s="213" t="e">
        <f t="shared" si="14"/>
        <v>#DIV/0!</v>
      </c>
      <c r="DB38" s="11"/>
      <c r="DC38" s="10"/>
      <c r="DD38" s="11"/>
      <c r="DE38" s="10"/>
      <c r="DF38" s="16"/>
      <c r="DG38" s="11"/>
      <c r="DH38" s="10"/>
      <c r="DI38" s="16"/>
      <c r="DJ38" s="11"/>
      <c r="DK38" s="9"/>
      <c r="DL38" s="338" t="e">
        <f t="shared" si="30"/>
        <v>#DIV/0!</v>
      </c>
      <c r="DM38" s="213" t="e">
        <f t="shared" si="15"/>
        <v>#DIV/0!</v>
      </c>
      <c r="DN38" s="304"/>
      <c r="DO38" s="213"/>
      <c r="DP38" s="11"/>
      <c r="DQ38" s="10"/>
      <c r="DR38" s="11"/>
      <c r="DS38" s="10"/>
      <c r="DT38" s="158"/>
      <c r="DU38" s="159"/>
      <c r="DV38" s="158"/>
      <c r="DW38" s="160"/>
      <c r="DX38" s="351">
        <f t="shared" si="31"/>
        <v>0</v>
      </c>
      <c r="DY38" s="352" t="e">
        <f t="shared" si="16"/>
        <v>#DIV/0!</v>
      </c>
      <c r="DZ38" s="241" t="e">
        <f t="shared" si="17"/>
        <v>#DIV/0!</v>
      </c>
      <c r="EA38" s="9"/>
      <c r="EB38" s="20" t="e">
        <f t="shared" si="18"/>
        <v>#DIV/0!</v>
      </c>
      <c r="EC38" s="353" t="e">
        <f t="shared" si="19"/>
        <v>#DIV/0!</v>
      </c>
      <c r="ED38" s="12"/>
      <c r="EE38" s="120"/>
    </row>
    <row r="39" spans="1:135" s="118" customFormat="1" ht="20.100000000000001" hidden="1" customHeight="1">
      <c r="A39" s="161">
        <v>42285</v>
      </c>
      <c r="B39" s="228">
        <v>0.63541666666666696</v>
      </c>
      <c r="C39" s="7">
        <v>3</v>
      </c>
      <c r="D39" s="1" t="s">
        <v>130</v>
      </c>
      <c r="E39" s="1" t="s">
        <v>136</v>
      </c>
      <c r="F39" s="1" t="s">
        <v>141</v>
      </c>
      <c r="G39" s="4" t="s">
        <v>142</v>
      </c>
      <c r="H39" s="3" t="s">
        <v>172</v>
      </c>
      <c r="I39" s="1">
        <v>16.5</v>
      </c>
      <c r="J39" s="1" t="s">
        <v>268</v>
      </c>
      <c r="K39" s="19">
        <v>16</v>
      </c>
      <c r="L39" s="1"/>
      <c r="M39" s="1">
        <v>84</v>
      </c>
      <c r="N39" s="1">
        <v>2700</v>
      </c>
      <c r="O39" s="297"/>
      <c r="P39" s="1">
        <v>1600</v>
      </c>
      <c r="Q39" s="22">
        <f t="shared" si="6"/>
        <v>1344</v>
      </c>
      <c r="R39" s="116">
        <f t="shared" si="20"/>
        <v>3.7920959999999999</v>
      </c>
      <c r="S39" s="17">
        <f t="shared" si="7"/>
        <v>3.5925120000000001</v>
      </c>
      <c r="T39" s="3">
        <v>1063</v>
      </c>
      <c r="U39" s="1">
        <v>1009</v>
      </c>
      <c r="V39" s="1">
        <v>0.95299999999999996</v>
      </c>
      <c r="W39" s="22">
        <f t="shared" si="21"/>
        <v>1524.8</v>
      </c>
      <c r="X39" s="1">
        <v>11.6</v>
      </c>
      <c r="Y39" s="1">
        <v>322</v>
      </c>
      <c r="Z39" s="1">
        <v>25</v>
      </c>
      <c r="AA39" s="1">
        <v>20</v>
      </c>
      <c r="AB39" s="4">
        <v>5.8</v>
      </c>
      <c r="AC39" s="7">
        <v>4.2</v>
      </c>
      <c r="AD39" s="199">
        <v>-27</v>
      </c>
      <c r="AE39" s="199">
        <v>-27</v>
      </c>
      <c r="AF39" s="199">
        <v>-28</v>
      </c>
      <c r="AG39" s="199">
        <v>-27</v>
      </c>
      <c r="AH39" s="240">
        <f t="shared" si="32"/>
        <v>-109</v>
      </c>
      <c r="AI39" s="237">
        <f t="shared" si="33"/>
        <v>1</v>
      </c>
      <c r="AJ39" s="1">
        <v>100</v>
      </c>
      <c r="AK39" s="1">
        <v>100</v>
      </c>
      <c r="AL39" s="1">
        <v>100</v>
      </c>
      <c r="AM39" s="1">
        <v>100</v>
      </c>
      <c r="AN39" s="1">
        <v>5</v>
      </c>
      <c r="AO39" s="1">
        <v>20</v>
      </c>
      <c r="AP39" s="3">
        <v>1836</v>
      </c>
      <c r="AQ39" s="7">
        <v>1537</v>
      </c>
      <c r="AR39" s="22">
        <f t="shared" si="35"/>
        <v>299</v>
      </c>
      <c r="AS39" s="270">
        <f t="shared" si="22"/>
        <v>0.16285403050108932</v>
      </c>
      <c r="AT39" s="1">
        <v>72</v>
      </c>
      <c r="AU39" s="1">
        <v>80</v>
      </c>
      <c r="AV39" s="7">
        <v>4.2</v>
      </c>
      <c r="AW39" s="1">
        <v>806</v>
      </c>
      <c r="AX39" s="1">
        <v>807</v>
      </c>
      <c r="AY39" s="2">
        <v>50</v>
      </c>
      <c r="AZ39" s="3">
        <v>355</v>
      </c>
      <c r="BA39" s="2">
        <v>68</v>
      </c>
      <c r="BB39" s="3"/>
      <c r="BC39" s="4"/>
      <c r="BD39" s="3">
        <v>4741</v>
      </c>
      <c r="BE39" s="1">
        <v>28</v>
      </c>
      <c r="BF39" s="1">
        <v>23</v>
      </c>
      <c r="BG39" s="1">
        <v>1</v>
      </c>
      <c r="BH39" s="4">
        <v>96.5</v>
      </c>
      <c r="BI39" s="3">
        <v>470</v>
      </c>
      <c r="BJ39" s="7">
        <v>99.5</v>
      </c>
      <c r="BK39" s="1">
        <v>1592</v>
      </c>
      <c r="BL39" s="1">
        <v>148</v>
      </c>
      <c r="BM39" s="2">
        <v>95.3</v>
      </c>
      <c r="BN39" s="3">
        <v>450</v>
      </c>
      <c r="BO39" s="1">
        <v>1641</v>
      </c>
      <c r="BP39" s="2">
        <v>226</v>
      </c>
      <c r="BQ39" s="3">
        <v>440</v>
      </c>
      <c r="BR39" s="1">
        <v>1597</v>
      </c>
      <c r="BS39" s="2">
        <v>189</v>
      </c>
      <c r="BT39" s="6">
        <v>1500</v>
      </c>
      <c r="BU39" s="278">
        <v>431</v>
      </c>
      <c r="BV39" s="272">
        <f t="shared" si="23"/>
        <v>0.89</v>
      </c>
      <c r="BW39" s="272">
        <f t="shared" si="24"/>
        <v>0.60256410256410253</v>
      </c>
      <c r="BX39" s="282">
        <f t="shared" si="25"/>
        <v>0.59628929737158565</v>
      </c>
      <c r="BY39" s="282">
        <f t="shared" si="26"/>
        <v>0.40371070262841435</v>
      </c>
      <c r="BZ39" s="3">
        <v>2.9</v>
      </c>
      <c r="CA39" s="1">
        <v>2.6</v>
      </c>
      <c r="CB39" s="1">
        <v>29</v>
      </c>
      <c r="CC39" s="4">
        <v>1.8</v>
      </c>
      <c r="CD39" s="7" t="s">
        <v>163</v>
      </c>
      <c r="CE39" s="7">
        <v>75</v>
      </c>
      <c r="CF39" s="1">
        <f t="shared" si="27"/>
        <v>15.6</v>
      </c>
      <c r="CG39" s="1">
        <f t="shared" si="28"/>
        <v>5408</v>
      </c>
      <c r="CH39" s="1">
        <f t="shared" si="34"/>
        <v>10.14</v>
      </c>
      <c r="CI39" s="1">
        <v>65</v>
      </c>
      <c r="CJ39" s="189">
        <f t="shared" si="29"/>
        <v>1.8750000000000002</v>
      </c>
      <c r="CK39" s="3" t="s">
        <v>165</v>
      </c>
      <c r="CL39" s="7">
        <v>43</v>
      </c>
      <c r="CM39" s="1">
        <v>62</v>
      </c>
      <c r="CN39" s="2">
        <v>109</v>
      </c>
      <c r="CO39" s="2">
        <f t="shared" si="36"/>
        <v>5408</v>
      </c>
      <c r="CP39" s="2">
        <f t="shared" si="37"/>
        <v>67.58</v>
      </c>
      <c r="CQ39" s="190">
        <f t="shared" si="38"/>
        <v>12.496301775147929</v>
      </c>
      <c r="CR39" s="8">
        <v>39</v>
      </c>
      <c r="CS39" s="8">
        <v>4</v>
      </c>
      <c r="CT39" s="8">
        <v>400</v>
      </c>
      <c r="CU39" s="6">
        <v>18</v>
      </c>
      <c r="CV39" s="6">
        <v>51</v>
      </c>
      <c r="CW39" s="6"/>
      <c r="CX39" s="3" t="s">
        <v>275</v>
      </c>
      <c r="CY39" s="2">
        <v>720</v>
      </c>
      <c r="CZ39" s="212">
        <f t="shared" si="13"/>
        <v>189.86861092124249</v>
      </c>
      <c r="DA39" s="212">
        <f t="shared" si="14"/>
        <v>200.41686708353373</v>
      </c>
      <c r="DB39" s="3"/>
      <c r="DC39" s="2"/>
      <c r="DD39" s="3" t="s">
        <v>168</v>
      </c>
      <c r="DE39" s="2">
        <v>18</v>
      </c>
      <c r="DF39" s="8">
        <v>30</v>
      </c>
      <c r="DG39" s="3" t="s">
        <v>184</v>
      </c>
      <c r="DH39" s="2"/>
      <c r="DI39" s="8">
        <v>25</v>
      </c>
      <c r="DJ39" s="3"/>
      <c r="DK39" s="1"/>
      <c r="DL39" s="337">
        <f t="shared" si="30"/>
        <v>0</v>
      </c>
      <c r="DM39" s="212">
        <f t="shared" si="15"/>
        <v>0</v>
      </c>
      <c r="DN39" s="303"/>
      <c r="DO39" s="212"/>
      <c r="DP39" s="3"/>
      <c r="DQ39" s="2"/>
      <c r="DR39" s="3"/>
      <c r="DS39" s="2"/>
      <c r="DT39" s="155"/>
      <c r="DU39" s="156"/>
      <c r="DV39" s="155"/>
      <c r="DW39" s="157"/>
      <c r="DX39" s="348">
        <f t="shared" si="31"/>
        <v>415</v>
      </c>
      <c r="DY39" s="349">
        <f t="shared" si="16"/>
        <v>109.43815768377172</v>
      </c>
      <c r="DZ39" s="240">
        <f t="shared" si="17"/>
        <v>115.51805533287015</v>
      </c>
      <c r="EA39" s="1">
        <v>4.57</v>
      </c>
      <c r="EB39" s="19">
        <f t="shared" si="18"/>
        <v>1.2051382665417754</v>
      </c>
      <c r="EC39" s="350">
        <f t="shared" si="19"/>
        <v>1.2720903924607629</v>
      </c>
      <c r="ED39" s="4">
        <v>395</v>
      </c>
      <c r="EE39" s="117"/>
    </row>
    <row r="40" spans="1:135" s="118" customFormat="1" ht="20.100000000000001" hidden="1" customHeight="1">
      <c r="A40" s="161">
        <v>42285</v>
      </c>
      <c r="B40" s="228"/>
      <c r="C40" s="7">
        <v>3</v>
      </c>
      <c r="D40" s="1"/>
      <c r="E40" s="1"/>
      <c r="F40" s="1"/>
      <c r="G40" s="4"/>
      <c r="H40" s="3"/>
      <c r="I40" s="1"/>
      <c r="J40" s="1"/>
      <c r="K40" s="19"/>
      <c r="L40" s="1"/>
      <c r="M40" s="1"/>
      <c r="N40" s="1"/>
      <c r="O40" s="297"/>
      <c r="P40" s="1"/>
      <c r="Q40" s="22">
        <f t="shared" si="6"/>
        <v>0</v>
      </c>
      <c r="R40" s="116">
        <f t="shared" si="20"/>
        <v>0</v>
      </c>
      <c r="S40" s="17">
        <f t="shared" si="7"/>
        <v>0</v>
      </c>
      <c r="T40" s="3"/>
      <c r="U40" s="1"/>
      <c r="V40" s="1"/>
      <c r="W40" s="22">
        <f t="shared" si="21"/>
        <v>0</v>
      </c>
      <c r="X40" s="1"/>
      <c r="Y40" s="1"/>
      <c r="Z40" s="1"/>
      <c r="AA40" s="1"/>
      <c r="AB40" s="4"/>
      <c r="AC40" s="7"/>
      <c r="AD40" s="199"/>
      <c r="AE40" s="199"/>
      <c r="AF40" s="199"/>
      <c r="AG40" s="199"/>
      <c r="AH40" s="240">
        <f t="shared" si="32"/>
        <v>0</v>
      </c>
      <c r="AI40" s="237" t="e">
        <f t="shared" si="33"/>
        <v>#DIV/0!</v>
      </c>
      <c r="AJ40" s="1"/>
      <c r="AK40" s="1"/>
      <c r="AL40" s="1"/>
      <c r="AM40" s="1"/>
      <c r="AN40" s="1"/>
      <c r="AO40" s="1"/>
      <c r="AP40" s="3"/>
      <c r="AQ40" s="7"/>
      <c r="AR40" s="22">
        <f t="shared" si="35"/>
        <v>0</v>
      </c>
      <c r="AS40" s="270" t="e">
        <f t="shared" si="22"/>
        <v>#DIV/0!</v>
      </c>
      <c r="AT40" s="1"/>
      <c r="AU40" s="1"/>
      <c r="AV40" s="7"/>
      <c r="AW40" s="1"/>
      <c r="AX40" s="1"/>
      <c r="AY40" s="2"/>
      <c r="AZ40" s="3"/>
      <c r="BA40" s="2"/>
      <c r="BB40" s="3"/>
      <c r="BC40" s="4"/>
      <c r="BD40" s="3"/>
      <c r="BE40" s="1"/>
      <c r="BF40" s="1"/>
      <c r="BG40" s="1"/>
      <c r="BH40" s="4"/>
      <c r="BI40" s="3"/>
      <c r="BJ40" s="7"/>
      <c r="BK40" s="1"/>
      <c r="BL40" s="1"/>
      <c r="BM40" s="2"/>
      <c r="BN40" s="3"/>
      <c r="BO40" s="1"/>
      <c r="BP40" s="2"/>
      <c r="BQ40" s="3"/>
      <c r="BR40" s="1"/>
      <c r="BS40" s="2"/>
      <c r="BT40" s="6"/>
      <c r="BU40" s="278"/>
      <c r="BV40" s="272">
        <f t="shared" si="23"/>
        <v>0</v>
      </c>
      <c r="BW40" s="272">
        <f t="shared" si="24"/>
        <v>0</v>
      </c>
      <c r="BX40" s="282" t="e">
        <f t="shared" si="25"/>
        <v>#DIV/0!</v>
      </c>
      <c r="BY40" s="282" t="e">
        <f t="shared" si="26"/>
        <v>#DIV/0!</v>
      </c>
      <c r="BZ40" s="3"/>
      <c r="CA40" s="1"/>
      <c r="CB40" s="1"/>
      <c r="CC40" s="4"/>
      <c r="CD40" s="7"/>
      <c r="CE40" s="7"/>
      <c r="CF40" s="1" t="e">
        <f t="shared" si="27"/>
        <v>#N/A</v>
      </c>
      <c r="CG40" s="1">
        <f t="shared" si="28"/>
        <v>0</v>
      </c>
      <c r="CH40" s="1" t="e">
        <f t="shared" si="34"/>
        <v>#N/A</v>
      </c>
      <c r="CI40" s="1"/>
      <c r="CJ40" s="189" t="e">
        <f t="shared" si="29"/>
        <v>#N/A</v>
      </c>
      <c r="CK40" s="3"/>
      <c r="CL40" s="7"/>
      <c r="CM40" s="1"/>
      <c r="CN40" s="2">
        <v>109</v>
      </c>
      <c r="CO40" s="2">
        <f t="shared" si="36"/>
        <v>0</v>
      </c>
      <c r="CP40" s="2">
        <f t="shared" si="37"/>
        <v>0</v>
      </c>
      <c r="CQ40" s="190" t="e">
        <f t="shared" si="38"/>
        <v>#DIV/0!</v>
      </c>
      <c r="CR40" s="8"/>
      <c r="CS40" s="8"/>
      <c r="CT40" s="8"/>
      <c r="CU40" s="6"/>
      <c r="CV40" s="6"/>
      <c r="CW40" s="6"/>
      <c r="CX40" s="3"/>
      <c r="CY40" s="2"/>
      <c r="CZ40" s="212" t="e">
        <f t="shared" si="13"/>
        <v>#DIV/0!</v>
      </c>
      <c r="DA40" s="212" t="e">
        <f t="shared" si="14"/>
        <v>#DIV/0!</v>
      </c>
      <c r="DB40" s="3"/>
      <c r="DC40" s="2"/>
      <c r="DD40" s="3"/>
      <c r="DE40" s="2"/>
      <c r="DF40" s="8"/>
      <c r="DG40" s="3"/>
      <c r="DH40" s="2"/>
      <c r="DI40" s="8"/>
      <c r="DJ40" s="3"/>
      <c r="DK40" s="1"/>
      <c r="DL40" s="337" t="e">
        <f t="shared" si="30"/>
        <v>#DIV/0!</v>
      </c>
      <c r="DM40" s="212" t="e">
        <f t="shared" si="15"/>
        <v>#DIV/0!</v>
      </c>
      <c r="DN40" s="303"/>
      <c r="DO40" s="212"/>
      <c r="DP40" s="3"/>
      <c r="DQ40" s="2"/>
      <c r="DR40" s="3"/>
      <c r="DS40" s="2"/>
      <c r="DT40" s="155"/>
      <c r="DU40" s="156"/>
      <c r="DV40" s="155"/>
      <c r="DW40" s="157"/>
      <c r="DX40" s="348">
        <f t="shared" si="31"/>
        <v>0</v>
      </c>
      <c r="DY40" s="349" t="e">
        <f t="shared" si="16"/>
        <v>#DIV/0!</v>
      </c>
      <c r="DZ40" s="240" t="e">
        <f t="shared" si="17"/>
        <v>#DIV/0!</v>
      </c>
      <c r="EA40" s="1"/>
      <c r="EB40" s="19" t="e">
        <f t="shared" si="18"/>
        <v>#DIV/0!</v>
      </c>
      <c r="EC40" s="350" t="e">
        <f t="shared" si="19"/>
        <v>#DIV/0!</v>
      </c>
      <c r="ED40" s="4"/>
      <c r="EE40" s="117"/>
    </row>
    <row r="41" spans="1:135" s="121" customFormat="1" ht="20.100000000000001" hidden="1" customHeight="1">
      <c r="A41" s="162">
        <v>42285</v>
      </c>
      <c r="B41" s="229">
        <v>1.1666666666666701</v>
      </c>
      <c r="C41" s="15">
        <v>2</v>
      </c>
      <c r="D41" s="9" t="s">
        <v>132</v>
      </c>
      <c r="E41" s="9" t="s">
        <v>134</v>
      </c>
      <c r="F41" s="9" t="s">
        <v>140</v>
      </c>
      <c r="G41" s="12" t="s">
        <v>145</v>
      </c>
      <c r="H41" s="11" t="s">
        <v>172</v>
      </c>
      <c r="I41" s="9">
        <v>16.5</v>
      </c>
      <c r="J41" s="9" t="s">
        <v>219</v>
      </c>
      <c r="K41" s="20">
        <v>16</v>
      </c>
      <c r="L41" s="9" t="s">
        <v>190</v>
      </c>
      <c r="M41" s="9">
        <v>84</v>
      </c>
      <c r="N41" s="9">
        <v>2700</v>
      </c>
      <c r="O41" s="298"/>
      <c r="P41" s="9">
        <v>1420</v>
      </c>
      <c r="Q41" s="24">
        <f t="shared" si="6"/>
        <v>1192.8</v>
      </c>
      <c r="R41" s="119">
        <f t="shared" si="20"/>
        <v>3.3654852000000002</v>
      </c>
      <c r="S41" s="18">
        <f t="shared" si="7"/>
        <v>3.1883544000000001</v>
      </c>
      <c r="T41" s="11">
        <v>908</v>
      </c>
      <c r="U41" s="9">
        <v>1003</v>
      </c>
      <c r="V41" s="9">
        <v>0.95899999999999996</v>
      </c>
      <c r="W41" s="24">
        <f t="shared" si="21"/>
        <v>1361.78</v>
      </c>
      <c r="X41" s="9">
        <v>9.8000000000000007</v>
      </c>
      <c r="Y41" s="9">
        <v>257</v>
      </c>
      <c r="Z41" s="9">
        <v>25</v>
      </c>
      <c r="AA41" s="9">
        <v>20</v>
      </c>
      <c r="AB41" s="12">
        <v>6.2</v>
      </c>
      <c r="AC41" s="15">
        <v>4.3</v>
      </c>
      <c r="AD41" s="200">
        <v>-24</v>
      </c>
      <c r="AE41" s="200">
        <v>-24</v>
      </c>
      <c r="AF41" s="200">
        <v>-25</v>
      </c>
      <c r="AG41" s="200"/>
      <c r="AH41" s="241">
        <f t="shared" si="32"/>
        <v>-73</v>
      </c>
      <c r="AI41" s="239">
        <f t="shared" si="33"/>
        <v>1</v>
      </c>
      <c r="AJ41" s="9">
        <v>100</v>
      </c>
      <c r="AK41" s="9">
        <v>100</v>
      </c>
      <c r="AL41" s="9">
        <v>100</v>
      </c>
      <c r="AM41" s="9">
        <v>100</v>
      </c>
      <c r="AN41" s="9">
        <v>5</v>
      </c>
      <c r="AO41" s="9">
        <v>20</v>
      </c>
      <c r="AP41" s="11">
        <v>1350</v>
      </c>
      <c r="AQ41" s="15">
        <v>1350</v>
      </c>
      <c r="AR41" s="24">
        <f t="shared" si="35"/>
        <v>0</v>
      </c>
      <c r="AS41" s="271">
        <f t="shared" si="22"/>
        <v>0</v>
      </c>
      <c r="AT41" s="9">
        <v>64</v>
      </c>
      <c r="AU41" s="9">
        <v>80</v>
      </c>
      <c r="AV41" s="15">
        <v>4.2</v>
      </c>
      <c r="AW41" s="9">
        <v>660</v>
      </c>
      <c r="AX41" s="9">
        <v>660</v>
      </c>
      <c r="AY41" s="10">
        <v>50</v>
      </c>
      <c r="AZ41" s="11">
        <v>255</v>
      </c>
      <c r="BA41" s="10">
        <v>58</v>
      </c>
      <c r="BB41" s="11"/>
      <c r="BC41" s="12"/>
      <c r="BD41" s="11">
        <v>3874</v>
      </c>
      <c r="BE41" s="9">
        <v>35</v>
      </c>
      <c r="BF41" s="9">
        <v>30</v>
      </c>
      <c r="BG41" s="9">
        <v>1</v>
      </c>
      <c r="BH41" s="12"/>
      <c r="BI41" s="11">
        <v>400</v>
      </c>
      <c r="BJ41" s="15">
        <v>100</v>
      </c>
      <c r="BK41" s="9">
        <v>1601</v>
      </c>
      <c r="BL41" s="9">
        <v>135</v>
      </c>
      <c r="BM41" s="10">
        <v>110</v>
      </c>
      <c r="BN41" s="11">
        <v>370</v>
      </c>
      <c r="BO41" s="9">
        <v>1365</v>
      </c>
      <c r="BP41" s="10">
        <v>156</v>
      </c>
      <c r="BQ41" s="11">
        <v>360</v>
      </c>
      <c r="BR41" s="9">
        <v>1320</v>
      </c>
      <c r="BS41" s="10">
        <v>128</v>
      </c>
      <c r="BT41" s="14">
        <v>1500</v>
      </c>
      <c r="BU41" s="279">
        <v>294</v>
      </c>
      <c r="BV41" s="273">
        <f t="shared" si="23"/>
        <v>0.73</v>
      </c>
      <c r="BW41" s="273">
        <f t="shared" si="24"/>
        <v>0.51282051282051277</v>
      </c>
      <c r="BX41" s="283">
        <f t="shared" si="25"/>
        <v>0.58737363317515989</v>
      </c>
      <c r="BY41" s="283">
        <f t="shared" si="26"/>
        <v>0.41262636682484011</v>
      </c>
      <c r="BZ41" s="11">
        <v>2.9</v>
      </c>
      <c r="CA41" s="9">
        <v>2.6</v>
      </c>
      <c r="CB41" s="9">
        <v>25</v>
      </c>
      <c r="CC41" s="12">
        <v>1.8</v>
      </c>
      <c r="CD41" s="15" t="s">
        <v>163</v>
      </c>
      <c r="CE41" s="15">
        <v>70</v>
      </c>
      <c r="CF41" s="9">
        <f t="shared" si="27"/>
        <v>15.6</v>
      </c>
      <c r="CG41" s="9">
        <f t="shared" si="28"/>
        <v>4799.5999999999995</v>
      </c>
      <c r="CH41" s="9">
        <f t="shared" si="34"/>
        <v>11.075999999999999</v>
      </c>
      <c r="CI41" s="9">
        <v>71</v>
      </c>
      <c r="CJ41" s="296">
        <f t="shared" si="29"/>
        <v>2.3076923076923079</v>
      </c>
      <c r="CK41" s="11" t="s">
        <v>165</v>
      </c>
      <c r="CL41" s="15">
        <v>44</v>
      </c>
      <c r="CM41" s="9">
        <v>44</v>
      </c>
      <c r="CN41" s="10">
        <v>109</v>
      </c>
      <c r="CO41" s="10">
        <f t="shared" si="36"/>
        <v>4799.5999999999995</v>
      </c>
      <c r="CP41" s="10">
        <f t="shared" si="37"/>
        <v>47.96</v>
      </c>
      <c r="CQ41" s="191">
        <f t="shared" si="38"/>
        <v>9.9924993749479132</v>
      </c>
      <c r="CR41" s="16">
        <v>40</v>
      </c>
      <c r="CS41" s="16">
        <v>4</v>
      </c>
      <c r="CT41" s="16">
        <v>400</v>
      </c>
      <c r="CU41" s="14">
        <v>15</v>
      </c>
      <c r="CV41" s="14">
        <v>50</v>
      </c>
      <c r="CW41" s="14"/>
      <c r="CX41" s="11" t="s">
        <v>275</v>
      </c>
      <c r="CY41" s="10">
        <v>720</v>
      </c>
      <c r="CZ41" s="213">
        <f t="shared" si="13"/>
        <v>213.93646300985068</v>
      </c>
      <c r="DA41" s="213">
        <f t="shared" si="14"/>
        <v>225.82182206595351</v>
      </c>
      <c r="DB41" s="11"/>
      <c r="DC41" s="10"/>
      <c r="DD41" s="11"/>
      <c r="DE41" s="10"/>
      <c r="DF41" s="16">
        <v>30</v>
      </c>
      <c r="DG41" s="11" t="s">
        <v>184</v>
      </c>
      <c r="DH41" s="10">
        <v>5</v>
      </c>
      <c r="DI41" s="16">
        <v>30</v>
      </c>
      <c r="DJ41" s="11"/>
      <c r="DK41" s="9"/>
      <c r="DL41" s="338">
        <f t="shared" si="30"/>
        <v>0</v>
      </c>
      <c r="DM41" s="213">
        <f t="shared" si="15"/>
        <v>0</v>
      </c>
      <c r="DN41" s="304"/>
      <c r="DO41" s="213"/>
      <c r="DP41" s="11"/>
      <c r="DQ41" s="10"/>
      <c r="DR41" s="11"/>
      <c r="DS41" s="10"/>
      <c r="DT41" s="158"/>
      <c r="DU41" s="159"/>
      <c r="DV41" s="158"/>
      <c r="DW41" s="160"/>
      <c r="DX41" s="351">
        <f t="shared" si="31"/>
        <v>284</v>
      </c>
      <c r="DY41" s="352">
        <f t="shared" si="16"/>
        <v>84.386049298329993</v>
      </c>
      <c r="DZ41" s="241">
        <f t="shared" si="17"/>
        <v>89.074163148237218</v>
      </c>
      <c r="EA41" s="9">
        <v>4.5999999999999996</v>
      </c>
      <c r="EB41" s="20">
        <f t="shared" si="18"/>
        <v>1.3668162914518238</v>
      </c>
      <c r="EC41" s="353">
        <f t="shared" si="19"/>
        <v>1.4427505298658141</v>
      </c>
      <c r="ED41" s="12"/>
      <c r="EE41" s="120"/>
    </row>
    <row r="42" spans="1:135" s="121" customFormat="1" ht="20.100000000000001" hidden="1" customHeight="1">
      <c r="A42" s="162">
        <v>42285</v>
      </c>
      <c r="B42" s="229"/>
      <c r="C42" s="15">
        <v>2</v>
      </c>
      <c r="D42" s="9"/>
      <c r="E42" s="9"/>
      <c r="F42" s="9"/>
      <c r="G42" s="12"/>
      <c r="H42" s="11"/>
      <c r="I42" s="9"/>
      <c r="J42" s="9"/>
      <c r="K42" s="20"/>
      <c r="L42" s="9"/>
      <c r="M42" s="9"/>
      <c r="N42" s="9"/>
      <c r="O42" s="298"/>
      <c r="P42" s="9"/>
      <c r="Q42" s="24">
        <f t="shared" si="6"/>
        <v>0</v>
      </c>
      <c r="R42" s="119">
        <f t="shared" si="20"/>
        <v>0</v>
      </c>
      <c r="S42" s="18">
        <f t="shared" si="7"/>
        <v>0</v>
      </c>
      <c r="T42" s="11"/>
      <c r="U42" s="9"/>
      <c r="V42" s="9"/>
      <c r="W42" s="24">
        <f t="shared" si="21"/>
        <v>0</v>
      </c>
      <c r="X42" s="9"/>
      <c r="Y42" s="9"/>
      <c r="Z42" s="9"/>
      <c r="AA42" s="9"/>
      <c r="AB42" s="12"/>
      <c r="AC42" s="15"/>
      <c r="AD42" s="200"/>
      <c r="AE42" s="200"/>
      <c r="AF42" s="200"/>
      <c r="AG42" s="200"/>
      <c r="AH42" s="241">
        <f t="shared" si="32"/>
        <v>0</v>
      </c>
      <c r="AI42" s="239" t="e">
        <f t="shared" si="33"/>
        <v>#DIV/0!</v>
      </c>
      <c r="AJ42" s="9"/>
      <c r="AK42" s="9"/>
      <c r="AL42" s="9"/>
      <c r="AM42" s="9"/>
      <c r="AN42" s="9"/>
      <c r="AO42" s="9"/>
      <c r="AP42" s="11"/>
      <c r="AQ42" s="15"/>
      <c r="AR42" s="24">
        <f t="shared" si="35"/>
        <v>0</v>
      </c>
      <c r="AS42" s="271" t="e">
        <f t="shared" si="22"/>
        <v>#DIV/0!</v>
      </c>
      <c r="AT42" s="9"/>
      <c r="AU42" s="9"/>
      <c r="AV42" s="15"/>
      <c r="AW42" s="9"/>
      <c r="AX42" s="9"/>
      <c r="AY42" s="10"/>
      <c r="AZ42" s="11"/>
      <c r="BA42" s="10"/>
      <c r="BB42" s="11"/>
      <c r="BC42" s="12"/>
      <c r="BD42" s="11"/>
      <c r="BE42" s="9"/>
      <c r="BF42" s="9"/>
      <c r="BG42" s="9"/>
      <c r="BH42" s="12"/>
      <c r="BI42" s="11"/>
      <c r="BJ42" s="15"/>
      <c r="BK42" s="9"/>
      <c r="BL42" s="9"/>
      <c r="BM42" s="10"/>
      <c r="BN42" s="11"/>
      <c r="BO42" s="9"/>
      <c r="BP42" s="10"/>
      <c r="BQ42" s="11"/>
      <c r="BR42" s="9"/>
      <c r="BS42" s="10"/>
      <c r="BT42" s="14"/>
      <c r="BU42" s="279"/>
      <c r="BV42" s="273">
        <f t="shared" si="23"/>
        <v>0</v>
      </c>
      <c r="BW42" s="273">
        <f t="shared" si="24"/>
        <v>0</v>
      </c>
      <c r="BX42" s="283" t="e">
        <f t="shared" si="25"/>
        <v>#DIV/0!</v>
      </c>
      <c r="BY42" s="283" t="e">
        <f t="shared" si="26"/>
        <v>#DIV/0!</v>
      </c>
      <c r="BZ42" s="11"/>
      <c r="CA42" s="9"/>
      <c r="CB42" s="9"/>
      <c r="CC42" s="12"/>
      <c r="CD42" s="15"/>
      <c r="CE42" s="15"/>
      <c r="CF42" s="9" t="e">
        <f t="shared" si="27"/>
        <v>#N/A</v>
      </c>
      <c r="CG42" s="9">
        <f t="shared" si="28"/>
        <v>0</v>
      </c>
      <c r="CH42" s="9" t="e">
        <f t="shared" si="34"/>
        <v>#N/A</v>
      </c>
      <c r="CI42" s="9"/>
      <c r="CJ42" s="296" t="e">
        <f t="shared" si="29"/>
        <v>#N/A</v>
      </c>
      <c r="CK42" s="11"/>
      <c r="CL42" s="15"/>
      <c r="CM42" s="9"/>
      <c r="CN42" s="10">
        <v>109</v>
      </c>
      <c r="CO42" s="10">
        <f t="shared" si="36"/>
        <v>0</v>
      </c>
      <c r="CP42" s="10">
        <f t="shared" si="37"/>
        <v>0</v>
      </c>
      <c r="CQ42" s="191" t="e">
        <f t="shared" si="38"/>
        <v>#DIV/0!</v>
      </c>
      <c r="CR42" s="16"/>
      <c r="CS42" s="16"/>
      <c r="CT42" s="16"/>
      <c r="CU42" s="14"/>
      <c r="CV42" s="14"/>
      <c r="CW42" s="14"/>
      <c r="CX42" s="11"/>
      <c r="CY42" s="10"/>
      <c r="CZ42" s="213" t="e">
        <f t="shared" si="13"/>
        <v>#DIV/0!</v>
      </c>
      <c r="DA42" s="213" t="e">
        <f t="shared" si="14"/>
        <v>#DIV/0!</v>
      </c>
      <c r="DB42" s="11"/>
      <c r="DC42" s="10"/>
      <c r="DD42" s="11"/>
      <c r="DE42" s="10"/>
      <c r="DF42" s="16"/>
      <c r="DG42" s="11"/>
      <c r="DH42" s="10"/>
      <c r="DI42" s="16"/>
      <c r="DJ42" s="11"/>
      <c r="DK42" s="9"/>
      <c r="DL42" s="338" t="e">
        <f t="shared" si="30"/>
        <v>#DIV/0!</v>
      </c>
      <c r="DM42" s="213" t="e">
        <f t="shared" si="15"/>
        <v>#DIV/0!</v>
      </c>
      <c r="DN42" s="304"/>
      <c r="DO42" s="213"/>
      <c r="DP42" s="11"/>
      <c r="DQ42" s="10"/>
      <c r="DR42" s="11"/>
      <c r="DS42" s="10"/>
      <c r="DT42" s="158"/>
      <c r="DU42" s="159"/>
      <c r="DV42" s="158"/>
      <c r="DW42" s="160"/>
      <c r="DX42" s="351">
        <f t="shared" si="31"/>
        <v>0</v>
      </c>
      <c r="DY42" s="352" t="e">
        <f t="shared" si="16"/>
        <v>#DIV/0!</v>
      </c>
      <c r="DZ42" s="241" t="e">
        <f t="shared" si="17"/>
        <v>#DIV/0!</v>
      </c>
      <c r="EA42" s="9"/>
      <c r="EB42" s="20" t="e">
        <f t="shared" si="18"/>
        <v>#DIV/0!</v>
      </c>
      <c r="EC42" s="353" t="e">
        <f t="shared" si="19"/>
        <v>#DIV/0!</v>
      </c>
      <c r="ED42" s="12"/>
      <c r="EE42" s="120"/>
    </row>
    <row r="43" spans="1:135" s="118" customFormat="1" ht="20.100000000000001" hidden="1" customHeight="1">
      <c r="A43" s="161">
        <v>42286</v>
      </c>
      <c r="B43" s="228">
        <v>0.57291666666666696</v>
      </c>
      <c r="C43" s="7">
        <v>4</v>
      </c>
      <c r="D43" s="1" t="s">
        <v>133</v>
      </c>
      <c r="E43" s="1" t="s">
        <v>137</v>
      </c>
      <c r="F43" s="1" t="s">
        <v>139</v>
      </c>
      <c r="G43" s="4" t="s">
        <v>267</v>
      </c>
      <c r="H43" s="3" t="s">
        <v>172</v>
      </c>
      <c r="I43" s="1">
        <v>15.5</v>
      </c>
      <c r="J43" s="1" t="s">
        <v>276</v>
      </c>
      <c r="K43" s="19">
        <v>21</v>
      </c>
      <c r="L43" s="1" t="s">
        <v>190</v>
      </c>
      <c r="M43" s="1">
        <v>84</v>
      </c>
      <c r="N43" s="1">
        <v>2740</v>
      </c>
      <c r="O43" s="297"/>
      <c r="P43" s="1">
        <v>1450</v>
      </c>
      <c r="Q43" s="22">
        <f t="shared" si="6"/>
        <v>1145.5</v>
      </c>
      <c r="R43" s="116">
        <f t="shared" si="20"/>
        <v>3.03614775</v>
      </c>
      <c r="S43" s="17">
        <f t="shared" si="7"/>
        <v>2.9189631</v>
      </c>
      <c r="T43" s="3">
        <v>910</v>
      </c>
      <c r="U43" s="1">
        <v>1005</v>
      </c>
      <c r="V43" s="1">
        <v>0.94799999999999995</v>
      </c>
      <c r="W43" s="22">
        <f t="shared" si="21"/>
        <v>1374.6</v>
      </c>
      <c r="X43" s="1">
        <v>10.1</v>
      </c>
      <c r="Y43" s="1">
        <v>262</v>
      </c>
      <c r="Z43" s="1">
        <v>25</v>
      </c>
      <c r="AA43" s="1">
        <v>25</v>
      </c>
      <c r="AB43" s="4">
        <v>6</v>
      </c>
      <c r="AC43" s="7">
        <v>4</v>
      </c>
      <c r="AD43" s="199">
        <v>-24</v>
      </c>
      <c r="AE43" s="199">
        <v>-24</v>
      </c>
      <c r="AF43" s="199">
        <v>-24</v>
      </c>
      <c r="AG43" s="199"/>
      <c r="AH43" s="240">
        <f t="shared" si="32"/>
        <v>-72</v>
      </c>
      <c r="AI43" s="237">
        <f t="shared" si="33"/>
        <v>1</v>
      </c>
      <c r="AJ43" s="1">
        <v>100</v>
      </c>
      <c r="AK43" s="1">
        <v>100</v>
      </c>
      <c r="AL43" s="1">
        <v>100</v>
      </c>
      <c r="AM43" s="1">
        <v>100</v>
      </c>
      <c r="AN43" s="1">
        <v>4</v>
      </c>
      <c r="AO43" s="1">
        <v>10</v>
      </c>
      <c r="AP43" s="3">
        <v>1487</v>
      </c>
      <c r="AQ43" s="7">
        <v>1248</v>
      </c>
      <c r="AR43" s="22">
        <f t="shared" si="35"/>
        <v>239</v>
      </c>
      <c r="AS43" s="270">
        <f t="shared" si="22"/>
        <v>0.16072629455279086</v>
      </c>
      <c r="AT43" s="1">
        <v>63</v>
      </c>
      <c r="AU43" s="1">
        <v>80</v>
      </c>
      <c r="AV43" s="7">
        <v>4.0999999999999996</v>
      </c>
      <c r="AW43" s="1">
        <v>580</v>
      </c>
      <c r="AX43" s="1">
        <v>761</v>
      </c>
      <c r="AY43" s="2">
        <v>47</v>
      </c>
      <c r="AZ43" s="3">
        <v>289</v>
      </c>
      <c r="BA43" s="2">
        <v>67</v>
      </c>
      <c r="BB43" s="3"/>
      <c r="BC43" s="4"/>
      <c r="BD43" s="3">
        <v>4662</v>
      </c>
      <c r="BE43" s="1">
        <v>37</v>
      </c>
      <c r="BF43" s="1">
        <v>40</v>
      </c>
      <c r="BG43" s="1">
        <v>2</v>
      </c>
      <c r="BH43" s="4">
        <v>97</v>
      </c>
      <c r="BI43" s="3">
        <v>430</v>
      </c>
      <c r="BJ43" s="7">
        <v>99.6</v>
      </c>
      <c r="BK43" s="1">
        <v>1585</v>
      </c>
      <c r="BL43" s="1">
        <v>146</v>
      </c>
      <c r="BM43" s="2">
        <v>95.5</v>
      </c>
      <c r="BN43" s="3">
        <v>370</v>
      </c>
      <c r="BO43" s="1">
        <v>1360</v>
      </c>
      <c r="BP43" s="2">
        <v>155</v>
      </c>
      <c r="BQ43" s="3">
        <v>360</v>
      </c>
      <c r="BR43" s="1">
        <v>1320</v>
      </c>
      <c r="BS43" s="2">
        <v>127</v>
      </c>
      <c r="BT43" s="6">
        <v>1500</v>
      </c>
      <c r="BU43" s="278">
        <v>331</v>
      </c>
      <c r="BV43" s="272">
        <f t="shared" si="23"/>
        <v>0.73</v>
      </c>
      <c r="BW43" s="272">
        <f t="shared" si="24"/>
        <v>0.55128205128205132</v>
      </c>
      <c r="BX43" s="282">
        <f t="shared" si="25"/>
        <v>0.56974184510706416</v>
      </c>
      <c r="BY43" s="282">
        <f t="shared" si="26"/>
        <v>0.43025815489293578</v>
      </c>
      <c r="BZ43" s="3">
        <v>2.6</v>
      </c>
      <c r="CA43" s="1">
        <v>2.6</v>
      </c>
      <c r="CB43" s="1">
        <v>30</v>
      </c>
      <c r="CC43" s="4"/>
      <c r="CD43" s="7" t="s">
        <v>163</v>
      </c>
      <c r="CE43" s="7">
        <v>70</v>
      </c>
      <c r="CF43" s="1">
        <f t="shared" si="27"/>
        <v>15.6</v>
      </c>
      <c r="CG43" s="1">
        <f t="shared" si="28"/>
        <v>4901</v>
      </c>
      <c r="CH43" s="1">
        <f t="shared" si="34"/>
        <v>9.048</v>
      </c>
      <c r="CI43" s="1">
        <v>58</v>
      </c>
      <c r="CJ43" s="189">
        <f t="shared" si="29"/>
        <v>1.846153846153846</v>
      </c>
      <c r="CK43" s="3" t="s">
        <v>165</v>
      </c>
      <c r="CL43" s="7">
        <v>20</v>
      </c>
      <c r="CM43" s="1">
        <v>31</v>
      </c>
      <c r="CN43" s="2">
        <v>109</v>
      </c>
      <c r="CO43" s="2">
        <f t="shared" si="36"/>
        <v>4901</v>
      </c>
      <c r="CP43" s="2">
        <f t="shared" si="37"/>
        <v>33.79</v>
      </c>
      <c r="CQ43" s="190">
        <f t="shared" si="38"/>
        <v>6.8945113242195468</v>
      </c>
      <c r="CR43" s="8">
        <v>40</v>
      </c>
      <c r="CS43" s="8">
        <v>4</v>
      </c>
      <c r="CT43" s="8">
        <v>400</v>
      </c>
      <c r="CU43" s="6">
        <v>10</v>
      </c>
      <c r="CV43" s="6">
        <v>51</v>
      </c>
      <c r="CW43" s="6"/>
      <c r="CX43" s="3" t="s">
        <v>275</v>
      </c>
      <c r="CY43" s="2">
        <v>720</v>
      </c>
      <c r="CZ43" s="212">
        <f t="shared" si="13"/>
        <v>237.1426094135241</v>
      </c>
      <c r="DA43" s="212">
        <f t="shared" si="14"/>
        <v>246.66293314910354</v>
      </c>
      <c r="DB43" s="3"/>
      <c r="DC43" s="2"/>
      <c r="DD43" s="3" t="s">
        <v>168</v>
      </c>
      <c r="DE43" s="2">
        <v>0</v>
      </c>
      <c r="DF43" s="8">
        <v>30</v>
      </c>
      <c r="DG43" s="3" t="s">
        <v>184</v>
      </c>
      <c r="DH43" s="2">
        <v>5</v>
      </c>
      <c r="DI43" s="8">
        <v>25</v>
      </c>
      <c r="DJ43" s="3"/>
      <c r="DK43" s="1"/>
      <c r="DL43" s="337">
        <f t="shared" si="30"/>
        <v>0</v>
      </c>
      <c r="DM43" s="212">
        <f t="shared" si="15"/>
        <v>0</v>
      </c>
      <c r="DN43" s="303"/>
      <c r="DO43" s="212"/>
      <c r="DP43" s="3"/>
      <c r="DQ43" s="2"/>
      <c r="DR43" s="3"/>
      <c r="DS43" s="2"/>
      <c r="DT43" s="155"/>
      <c r="DU43" s="156"/>
      <c r="DV43" s="155"/>
      <c r="DW43" s="157"/>
      <c r="DX43" s="348">
        <f t="shared" si="31"/>
        <v>282</v>
      </c>
      <c r="DY43" s="349">
        <f t="shared" si="16"/>
        <v>92.880855353630267</v>
      </c>
      <c r="DZ43" s="240">
        <f t="shared" si="17"/>
        <v>96.609648816732218</v>
      </c>
      <c r="EA43" s="1">
        <v>4.9000000000000004</v>
      </c>
      <c r="EB43" s="19">
        <f t="shared" si="18"/>
        <v>1.6138872029531501</v>
      </c>
      <c r="EC43" s="350">
        <f t="shared" si="19"/>
        <v>1.6786782950425103</v>
      </c>
      <c r="ED43" s="4">
        <v>390</v>
      </c>
      <c r="EE43" s="117"/>
    </row>
    <row r="44" spans="1:135" s="118" customFormat="1" ht="20.100000000000001" hidden="1" customHeight="1">
      <c r="A44" s="161">
        <v>42286</v>
      </c>
      <c r="B44" s="228">
        <v>0.76144675925925931</v>
      </c>
      <c r="C44" s="7">
        <v>4</v>
      </c>
      <c r="D44" s="1" t="s">
        <v>133</v>
      </c>
      <c r="E44" s="1" t="s">
        <v>137</v>
      </c>
      <c r="F44" s="1" t="s">
        <v>139</v>
      </c>
      <c r="G44" s="4" t="s">
        <v>267</v>
      </c>
      <c r="H44" s="3" t="s">
        <v>172</v>
      </c>
      <c r="I44" s="1">
        <v>17</v>
      </c>
      <c r="J44" s="1" t="s">
        <v>282</v>
      </c>
      <c r="K44" s="19">
        <v>18</v>
      </c>
      <c r="L44" s="1" t="s">
        <v>190</v>
      </c>
      <c r="M44" s="1">
        <v>84</v>
      </c>
      <c r="N44" s="1">
        <v>2750</v>
      </c>
      <c r="O44" s="297"/>
      <c r="P44" s="1">
        <v>1500</v>
      </c>
      <c r="Q44" s="22">
        <f t="shared" si="6"/>
        <v>1230</v>
      </c>
      <c r="R44" s="116">
        <f t="shared" si="20"/>
        <v>3.5756100000000002</v>
      </c>
      <c r="S44" s="17">
        <f t="shared" si="7"/>
        <v>3.4501499999999998</v>
      </c>
      <c r="T44" s="3">
        <v>957</v>
      </c>
      <c r="U44" s="1">
        <v>1005</v>
      </c>
      <c r="V44" s="1">
        <v>0.95099999999999996</v>
      </c>
      <c r="W44" s="22">
        <f t="shared" si="21"/>
        <v>1426.5</v>
      </c>
      <c r="X44" s="1">
        <v>10.199999999999999</v>
      </c>
      <c r="Y44" s="1">
        <v>282</v>
      </c>
      <c r="Z44" s="1">
        <v>25</v>
      </c>
      <c r="AA44" s="1">
        <v>25</v>
      </c>
      <c r="AB44" s="4">
        <v>6</v>
      </c>
      <c r="AC44" s="7">
        <v>4</v>
      </c>
      <c r="AD44" s="199">
        <v>-24</v>
      </c>
      <c r="AE44" s="199">
        <v>-25</v>
      </c>
      <c r="AF44" s="199">
        <v>-26</v>
      </c>
      <c r="AG44" s="199"/>
      <c r="AH44" s="240">
        <f t="shared" si="32"/>
        <v>-75</v>
      </c>
      <c r="AI44" s="237">
        <f t="shared" si="33"/>
        <v>0.04</v>
      </c>
      <c r="AJ44" s="1">
        <v>100</v>
      </c>
      <c r="AK44" s="1">
        <v>100</v>
      </c>
      <c r="AL44" s="1">
        <v>100</v>
      </c>
      <c r="AM44" s="1">
        <v>100</v>
      </c>
      <c r="AN44" s="1">
        <v>4</v>
      </c>
      <c r="AO44" s="1">
        <v>10</v>
      </c>
      <c r="AP44" s="3">
        <v>1556</v>
      </c>
      <c r="AQ44" s="7">
        <v>1503</v>
      </c>
      <c r="AR44" s="22">
        <f t="shared" si="35"/>
        <v>53</v>
      </c>
      <c r="AS44" s="270">
        <f t="shared" si="22"/>
        <v>3.4061696658097683E-2</v>
      </c>
      <c r="AT44" s="1">
        <v>70</v>
      </c>
      <c r="AU44" s="1">
        <v>80</v>
      </c>
      <c r="AV44" s="7">
        <v>4.0999999999999996</v>
      </c>
      <c r="AW44" s="1">
        <v>598</v>
      </c>
      <c r="AX44" s="1">
        <v>906</v>
      </c>
      <c r="AY44" s="2">
        <v>40</v>
      </c>
      <c r="AZ44" s="3">
        <v>310</v>
      </c>
      <c r="BA44" s="2">
        <v>68</v>
      </c>
      <c r="BB44" s="3"/>
      <c r="BC44" s="4"/>
      <c r="BD44" s="3">
        <v>4701</v>
      </c>
      <c r="BE44" s="1">
        <v>37</v>
      </c>
      <c r="BF44" s="1">
        <v>37</v>
      </c>
      <c r="BG44" s="1">
        <v>2</v>
      </c>
      <c r="BH44" s="4">
        <v>97</v>
      </c>
      <c r="BI44" s="3">
        <v>450</v>
      </c>
      <c r="BJ44" s="7">
        <v>99.4</v>
      </c>
      <c r="BK44" s="1">
        <v>1583</v>
      </c>
      <c r="BL44" s="1">
        <v>146</v>
      </c>
      <c r="BM44" s="2">
        <v>92.4</v>
      </c>
      <c r="BN44" s="3">
        <v>420</v>
      </c>
      <c r="BO44" s="1">
        <v>1581</v>
      </c>
      <c r="BP44" s="2">
        <v>195</v>
      </c>
      <c r="BQ44" s="3">
        <v>409</v>
      </c>
      <c r="BR44" s="1">
        <v>1536</v>
      </c>
      <c r="BS44" s="2">
        <v>164</v>
      </c>
      <c r="BT44" s="6">
        <v>1500</v>
      </c>
      <c r="BU44" s="278">
        <v>402</v>
      </c>
      <c r="BV44" s="272">
        <f t="shared" si="23"/>
        <v>0.82899999999999996</v>
      </c>
      <c r="BW44" s="272">
        <f t="shared" si="24"/>
        <v>0.57692307692307687</v>
      </c>
      <c r="BX44" s="282">
        <f t="shared" si="25"/>
        <v>0.58964819171636484</v>
      </c>
      <c r="BY44" s="282">
        <f t="shared" si="26"/>
        <v>0.41035180828363516</v>
      </c>
      <c r="BZ44" s="3">
        <v>2.6</v>
      </c>
      <c r="CA44" s="1">
        <v>2.6</v>
      </c>
      <c r="CB44" s="1">
        <v>30</v>
      </c>
      <c r="CC44" s="4"/>
      <c r="CD44" s="7" t="s">
        <v>163</v>
      </c>
      <c r="CE44" s="7">
        <v>70</v>
      </c>
      <c r="CF44" s="1">
        <f t="shared" si="27"/>
        <v>15.6</v>
      </c>
      <c r="CG44" s="1">
        <f t="shared" si="28"/>
        <v>5070</v>
      </c>
      <c r="CH44" s="1">
        <f t="shared" si="34"/>
        <v>9.048</v>
      </c>
      <c r="CI44" s="1">
        <v>58</v>
      </c>
      <c r="CJ44" s="189">
        <f t="shared" si="29"/>
        <v>1.7846153846153847</v>
      </c>
      <c r="CK44" s="3" t="s">
        <v>165</v>
      </c>
      <c r="CL44" s="7">
        <v>20</v>
      </c>
      <c r="CM44" s="1">
        <v>31</v>
      </c>
      <c r="CN44" s="2">
        <v>109</v>
      </c>
      <c r="CO44" s="2">
        <f t="shared" si="36"/>
        <v>5070</v>
      </c>
      <c r="CP44" s="2">
        <f t="shared" si="37"/>
        <v>33.79</v>
      </c>
      <c r="CQ44" s="190">
        <f t="shared" si="38"/>
        <v>6.6646942800788951</v>
      </c>
      <c r="CR44" s="8">
        <v>40</v>
      </c>
      <c r="CS44" s="8">
        <v>4</v>
      </c>
      <c r="CT44" s="8">
        <v>400</v>
      </c>
      <c r="CU44" s="6">
        <v>10</v>
      </c>
      <c r="CV44" s="6">
        <v>50</v>
      </c>
      <c r="CW44" s="6"/>
      <c r="CX44" s="3" t="s">
        <v>275</v>
      </c>
      <c r="CY44" s="2">
        <v>720</v>
      </c>
      <c r="CZ44" s="212">
        <f t="shared" si="13"/>
        <v>201.36424274459461</v>
      </c>
      <c r="DA44" s="212">
        <f t="shared" si="14"/>
        <v>208.68657884439807</v>
      </c>
      <c r="DB44" s="3"/>
      <c r="DC44" s="2"/>
      <c r="DD44" s="3" t="s">
        <v>168</v>
      </c>
      <c r="DE44" s="2">
        <v>0</v>
      </c>
      <c r="DF44" s="8">
        <v>30</v>
      </c>
      <c r="DG44" s="3" t="s">
        <v>184</v>
      </c>
      <c r="DH44" s="2">
        <v>5</v>
      </c>
      <c r="DI44" s="8">
        <v>25</v>
      </c>
      <c r="DJ44" s="3"/>
      <c r="DK44" s="1"/>
      <c r="DL44" s="337">
        <f t="shared" si="30"/>
        <v>0</v>
      </c>
      <c r="DM44" s="212">
        <f t="shared" si="15"/>
        <v>0</v>
      </c>
      <c r="DN44" s="303"/>
      <c r="DO44" s="212"/>
      <c r="DP44" s="3"/>
      <c r="DQ44" s="2"/>
      <c r="DR44" s="3"/>
      <c r="DS44" s="2"/>
      <c r="DT44" s="155"/>
      <c r="DU44" s="156"/>
      <c r="DV44" s="155"/>
      <c r="DW44" s="157"/>
      <c r="DX44" s="348">
        <f t="shared" si="31"/>
        <v>359</v>
      </c>
      <c r="DY44" s="349">
        <f t="shared" si="16"/>
        <v>100.40244881292982</v>
      </c>
      <c r="DZ44" s="240">
        <f t="shared" si="17"/>
        <v>104.05344695158182</v>
      </c>
      <c r="EA44" s="1">
        <v>4.9000000000000004</v>
      </c>
      <c r="EB44" s="19">
        <f t="shared" si="18"/>
        <v>1.3703955409007136</v>
      </c>
      <c r="EC44" s="350">
        <f t="shared" si="19"/>
        <v>1.420228106024376</v>
      </c>
      <c r="ED44" s="4">
        <v>380</v>
      </c>
      <c r="EE44" s="117"/>
    </row>
    <row r="45" spans="1:135" s="121" customFormat="1" ht="20.100000000000001" hidden="1" customHeight="1">
      <c r="A45" s="162">
        <v>42286</v>
      </c>
      <c r="B45" s="229">
        <v>1.125</v>
      </c>
      <c r="C45" s="15">
        <v>3</v>
      </c>
      <c r="D45" s="9" t="s">
        <v>130</v>
      </c>
      <c r="E45" s="9" t="s">
        <v>136</v>
      </c>
      <c r="F45" s="9" t="s">
        <v>141</v>
      </c>
      <c r="G45" s="12" t="s">
        <v>142</v>
      </c>
      <c r="H45" s="11" t="s">
        <v>172</v>
      </c>
      <c r="I45" s="9">
        <v>17</v>
      </c>
      <c r="J45" s="9" t="s">
        <v>276</v>
      </c>
      <c r="K45" s="20">
        <v>18.5</v>
      </c>
      <c r="L45" s="9" t="s">
        <v>190</v>
      </c>
      <c r="M45" s="9">
        <v>84</v>
      </c>
      <c r="N45" s="9">
        <v>2750</v>
      </c>
      <c r="O45" s="298"/>
      <c r="P45" s="9">
        <v>1520</v>
      </c>
      <c r="Q45" s="24">
        <f t="shared" si="6"/>
        <v>1238.8</v>
      </c>
      <c r="R45" s="119">
        <f t="shared" si="20"/>
        <v>3.6011915999999999</v>
      </c>
      <c r="S45" s="18">
        <f t="shared" si="7"/>
        <v>3.474834</v>
      </c>
      <c r="T45" s="11">
        <v>973</v>
      </c>
      <c r="U45" s="9">
        <v>1005</v>
      </c>
      <c r="V45" s="9">
        <v>0.95299999999999996</v>
      </c>
      <c r="W45" s="24">
        <f t="shared" si="21"/>
        <v>1448.56</v>
      </c>
      <c r="X45" s="9">
        <v>10.199999999999999</v>
      </c>
      <c r="Y45" s="9">
        <v>291</v>
      </c>
      <c r="Z45" s="9">
        <v>25</v>
      </c>
      <c r="AA45" s="9">
        <v>25</v>
      </c>
      <c r="AB45" s="12">
        <v>6</v>
      </c>
      <c r="AC45" s="15">
        <v>3.8</v>
      </c>
      <c r="AD45" s="200">
        <v>-25</v>
      </c>
      <c r="AE45" s="200">
        <v>-25</v>
      </c>
      <c r="AF45" s="200">
        <v>-26</v>
      </c>
      <c r="AG45" s="200"/>
      <c r="AH45" s="241">
        <f t="shared" si="32"/>
        <v>-76</v>
      </c>
      <c r="AI45" s="239">
        <f t="shared" si="33"/>
        <v>1.3157894736842105E-2</v>
      </c>
      <c r="AJ45" s="9">
        <v>100</v>
      </c>
      <c r="AK45" s="9">
        <v>100</v>
      </c>
      <c r="AL45" s="9">
        <v>100</v>
      </c>
      <c r="AM45" s="9">
        <v>100</v>
      </c>
      <c r="AN45" s="9">
        <v>4</v>
      </c>
      <c r="AO45" s="9">
        <v>10</v>
      </c>
      <c r="AP45" s="11">
        <v>1589</v>
      </c>
      <c r="AQ45" s="15">
        <v>1445</v>
      </c>
      <c r="AR45" s="24">
        <f t="shared" si="35"/>
        <v>144</v>
      </c>
      <c r="AS45" s="271">
        <f t="shared" si="22"/>
        <v>9.0623033354310892E-2</v>
      </c>
      <c r="AT45" s="9">
        <v>66</v>
      </c>
      <c r="AU45" s="9">
        <v>80</v>
      </c>
      <c r="AV45" s="15">
        <v>4.0999999999999996</v>
      </c>
      <c r="AW45" s="9">
        <v>673</v>
      </c>
      <c r="AX45" s="9">
        <v>760</v>
      </c>
      <c r="AY45" s="10">
        <v>48</v>
      </c>
      <c r="AZ45" s="11">
        <v>322</v>
      </c>
      <c r="BA45" s="10">
        <v>70</v>
      </c>
      <c r="BB45" s="11"/>
      <c r="BC45" s="12"/>
      <c r="BD45" s="11">
        <v>4467</v>
      </c>
      <c r="BE45" s="9">
        <v>37</v>
      </c>
      <c r="BF45" s="9">
        <v>33</v>
      </c>
      <c r="BG45" s="9">
        <v>2</v>
      </c>
      <c r="BH45" s="12">
        <v>97</v>
      </c>
      <c r="BI45" s="11">
        <v>450</v>
      </c>
      <c r="BJ45" s="15">
        <v>99.6</v>
      </c>
      <c r="BK45" s="9">
        <v>1591</v>
      </c>
      <c r="BL45" s="9">
        <v>146</v>
      </c>
      <c r="BM45" s="10">
        <v>94.8</v>
      </c>
      <c r="BN45" s="11">
        <v>412</v>
      </c>
      <c r="BO45" s="9">
        <v>1548</v>
      </c>
      <c r="BP45" s="10">
        <v>188</v>
      </c>
      <c r="BQ45" s="11">
        <v>402</v>
      </c>
      <c r="BR45" s="9">
        <v>1507</v>
      </c>
      <c r="BS45" s="10">
        <v>156</v>
      </c>
      <c r="BT45" s="14">
        <v>1500</v>
      </c>
      <c r="BU45" s="279">
        <v>377</v>
      </c>
      <c r="BV45" s="273">
        <f t="shared" si="23"/>
        <v>0.81399999999999995</v>
      </c>
      <c r="BW45" s="273">
        <f t="shared" si="24"/>
        <v>0.57692307692307687</v>
      </c>
      <c r="BX45" s="283">
        <f t="shared" si="25"/>
        <v>0.58522287357593195</v>
      </c>
      <c r="BY45" s="283">
        <f t="shared" si="26"/>
        <v>0.41477712642406817</v>
      </c>
      <c r="BZ45" s="11">
        <v>2.9</v>
      </c>
      <c r="CA45" s="9">
        <v>2.6</v>
      </c>
      <c r="CB45" s="9">
        <v>30</v>
      </c>
      <c r="CC45" s="12"/>
      <c r="CD45" s="15" t="s">
        <v>163</v>
      </c>
      <c r="CE45" s="15">
        <v>71</v>
      </c>
      <c r="CF45" s="9">
        <f t="shared" si="27"/>
        <v>15.6</v>
      </c>
      <c r="CG45" s="9">
        <f t="shared" si="28"/>
        <v>5137.5999999999995</v>
      </c>
      <c r="CH45" s="9">
        <f t="shared" si="34"/>
        <v>9.2040000000000006</v>
      </c>
      <c r="CI45" s="9">
        <v>59</v>
      </c>
      <c r="CJ45" s="296">
        <f t="shared" si="29"/>
        <v>1.7914979757085023</v>
      </c>
      <c r="CK45" s="11" t="s">
        <v>165</v>
      </c>
      <c r="CL45" s="15">
        <v>22</v>
      </c>
      <c r="CM45" s="9">
        <v>33</v>
      </c>
      <c r="CN45" s="10">
        <v>109</v>
      </c>
      <c r="CO45" s="10">
        <f t="shared" si="36"/>
        <v>5137.5999999999995</v>
      </c>
      <c r="CP45" s="10">
        <f t="shared" si="37"/>
        <v>35.97</v>
      </c>
      <c r="CQ45" s="191">
        <f t="shared" si="38"/>
        <v>7.0013235752102156</v>
      </c>
      <c r="CR45" s="16">
        <v>41</v>
      </c>
      <c r="CS45" s="16">
        <v>4</v>
      </c>
      <c r="CT45" s="16">
        <v>400</v>
      </c>
      <c r="CU45" s="14">
        <v>9</v>
      </c>
      <c r="CV45" s="14">
        <v>52</v>
      </c>
      <c r="CW45" s="14"/>
      <c r="CX45" s="11" t="s">
        <v>275</v>
      </c>
      <c r="CY45" s="10">
        <v>720</v>
      </c>
      <c r="CZ45" s="213">
        <f t="shared" si="13"/>
        <v>199.93382190494947</v>
      </c>
      <c r="DA45" s="213">
        <f t="shared" si="14"/>
        <v>207.20414270149308</v>
      </c>
      <c r="DB45" s="11"/>
      <c r="DC45" s="10"/>
      <c r="DD45" s="11" t="s">
        <v>168</v>
      </c>
      <c r="DE45" s="10">
        <v>0</v>
      </c>
      <c r="DF45" s="16">
        <v>30</v>
      </c>
      <c r="DG45" s="11" t="s">
        <v>184</v>
      </c>
      <c r="DH45" s="10">
        <v>5</v>
      </c>
      <c r="DI45" s="16">
        <v>25</v>
      </c>
      <c r="DJ45" s="11"/>
      <c r="DK45" s="9"/>
      <c r="DL45" s="338">
        <f t="shared" si="30"/>
        <v>0</v>
      </c>
      <c r="DM45" s="213">
        <f t="shared" si="15"/>
        <v>0</v>
      </c>
      <c r="DN45" s="304"/>
      <c r="DO45" s="213"/>
      <c r="DP45" s="11"/>
      <c r="DQ45" s="10"/>
      <c r="DR45" s="11"/>
      <c r="DS45" s="10"/>
      <c r="DT45" s="158"/>
      <c r="DU45" s="159"/>
      <c r="DV45" s="158"/>
      <c r="DW45" s="160"/>
      <c r="DX45" s="351">
        <f t="shared" si="31"/>
        <v>344</v>
      </c>
      <c r="DY45" s="352">
        <f t="shared" si="16"/>
        <v>95.52393713236475</v>
      </c>
      <c r="DZ45" s="241">
        <f t="shared" si="17"/>
        <v>98.99753484626892</v>
      </c>
      <c r="EA45" s="9">
        <v>4.62</v>
      </c>
      <c r="EB45" s="20">
        <f t="shared" si="18"/>
        <v>1.282908690556759</v>
      </c>
      <c r="EC45" s="353">
        <f t="shared" si="19"/>
        <v>1.3295599156679139</v>
      </c>
      <c r="ED45" s="12">
        <v>339</v>
      </c>
      <c r="EE45" s="120"/>
    </row>
    <row r="46" spans="1:135" s="121" customFormat="1" ht="20.100000000000001" hidden="1" customHeight="1">
      <c r="A46" s="162">
        <v>42286</v>
      </c>
      <c r="B46" s="229"/>
      <c r="C46" s="15">
        <v>3</v>
      </c>
      <c r="D46" s="9"/>
      <c r="E46" s="9"/>
      <c r="F46" s="9"/>
      <c r="G46" s="12"/>
      <c r="H46" s="11"/>
      <c r="I46" s="9"/>
      <c r="J46" s="9"/>
      <c r="K46" s="20"/>
      <c r="L46" s="9"/>
      <c r="M46" s="9"/>
      <c r="N46" s="9"/>
      <c r="O46" s="298"/>
      <c r="P46" s="9"/>
      <c r="Q46" s="24">
        <f t="shared" si="6"/>
        <v>0</v>
      </c>
      <c r="R46" s="119">
        <f t="shared" si="20"/>
        <v>0</v>
      </c>
      <c r="S46" s="18">
        <f t="shared" si="7"/>
        <v>0</v>
      </c>
      <c r="T46" s="11"/>
      <c r="U46" s="9"/>
      <c r="V46" s="9"/>
      <c r="W46" s="24">
        <f t="shared" si="21"/>
        <v>0</v>
      </c>
      <c r="X46" s="9"/>
      <c r="Y46" s="9"/>
      <c r="Z46" s="9"/>
      <c r="AA46" s="9"/>
      <c r="AB46" s="12"/>
      <c r="AC46" s="15"/>
      <c r="AD46" s="200"/>
      <c r="AE46" s="200"/>
      <c r="AF46" s="200"/>
      <c r="AG46" s="200"/>
      <c r="AH46" s="241">
        <f t="shared" si="32"/>
        <v>0</v>
      </c>
      <c r="AI46" s="239" t="e">
        <f t="shared" si="33"/>
        <v>#DIV/0!</v>
      </c>
      <c r="AJ46" s="9"/>
      <c r="AK46" s="9"/>
      <c r="AL46" s="9"/>
      <c r="AM46" s="9"/>
      <c r="AN46" s="9"/>
      <c r="AO46" s="9"/>
      <c r="AP46" s="11"/>
      <c r="AQ46" s="15"/>
      <c r="AR46" s="24">
        <f t="shared" si="35"/>
        <v>0</v>
      </c>
      <c r="AS46" s="271" t="e">
        <f t="shared" si="22"/>
        <v>#DIV/0!</v>
      </c>
      <c r="AT46" s="9"/>
      <c r="AU46" s="9"/>
      <c r="AV46" s="15"/>
      <c r="AW46" s="9"/>
      <c r="AX46" s="9"/>
      <c r="AY46" s="10"/>
      <c r="AZ46" s="11"/>
      <c r="BA46" s="10"/>
      <c r="BB46" s="11"/>
      <c r="BC46" s="12"/>
      <c r="BD46" s="11"/>
      <c r="BE46" s="9"/>
      <c r="BF46" s="9"/>
      <c r="BG46" s="9"/>
      <c r="BH46" s="12"/>
      <c r="BI46" s="11"/>
      <c r="BJ46" s="15"/>
      <c r="BK46" s="9"/>
      <c r="BL46" s="9"/>
      <c r="BM46" s="10"/>
      <c r="BN46" s="11"/>
      <c r="BO46" s="9"/>
      <c r="BP46" s="10"/>
      <c r="BQ46" s="11"/>
      <c r="BR46" s="9"/>
      <c r="BS46" s="10"/>
      <c r="BT46" s="14"/>
      <c r="BU46" s="279"/>
      <c r="BV46" s="273">
        <f t="shared" si="23"/>
        <v>0</v>
      </c>
      <c r="BW46" s="273">
        <f t="shared" si="24"/>
        <v>0</v>
      </c>
      <c r="BX46" s="283" t="e">
        <f t="shared" si="25"/>
        <v>#DIV/0!</v>
      </c>
      <c r="BY46" s="283" t="e">
        <f t="shared" si="26"/>
        <v>#DIV/0!</v>
      </c>
      <c r="BZ46" s="11"/>
      <c r="CA46" s="9"/>
      <c r="CB46" s="9"/>
      <c r="CC46" s="12"/>
      <c r="CD46" s="15"/>
      <c r="CE46" s="15"/>
      <c r="CF46" s="9" t="e">
        <f t="shared" si="27"/>
        <v>#N/A</v>
      </c>
      <c r="CG46" s="9">
        <f t="shared" si="28"/>
        <v>0</v>
      </c>
      <c r="CH46" s="9" t="e">
        <f t="shared" si="34"/>
        <v>#N/A</v>
      </c>
      <c r="CI46" s="9"/>
      <c r="CJ46" s="296" t="e">
        <f t="shared" si="29"/>
        <v>#N/A</v>
      </c>
      <c r="CK46" s="11"/>
      <c r="CL46" s="15"/>
      <c r="CM46" s="9"/>
      <c r="CN46" s="10">
        <v>109</v>
      </c>
      <c r="CO46" s="10">
        <f t="shared" si="36"/>
        <v>0</v>
      </c>
      <c r="CP46" s="10">
        <f t="shared" si="37"/>
        <v>0</v>
      </c>
      <c r="CQ46" s="191" t="e">
        <f t="shared" si="38"/>
        <v>#DIV/0!</v>
      </c>
      <c r="CR46" s="16"/>
      <c r="CS46" s="16"/>
      <c r="CT46" s="16"/>
      <c r="CU46" s="14"/>
      <c r="CV46" s="14"/>
      <c r="CW46" s="14"/>
      <c r="CX46" s="11"/>
      <c r="CY46" s="10"/>
      <c r="CZ46" s="213" t="e">
        <f t="shared" si="13"/>
        <v>#DIV/0!</v>
      </c>
      <c r="DA46" s="213" t="e">
        <f t="shared" si="14"/>
        <v>#DIV/0!</v>
      </c>
      <c r="DB46" s="11"/>
      <c r="DC46" s="10"/>
      <c r="DD46" s="11"/>
      <c r="DE46" s="10"/>
      <c r="DF46" s="16"/>
      <c r="DG46" s="11"/>
      <c r="DH46" s="10"/>
      <c r="DI46" s="16"/>
      <c r="DJ46" s="11"/>
      <c r="DK46" s="9"/>
      <c r="DL46" s="338" t="e">
        <f t="shared" si="30"/>
        <v>#DIV/0!</v>
      </c>
      <c r="DM46" s="213" t="e">
        <f t="shared" si="15"/>
        <v>#DIV/0!</v>
      </c>
      <c r="DN46" s="304"/>
      <c r="DO46" s="213"/>
      <c r="DP46" s="11"/>
      <c r="DQ46" s="10"/>
      <c r="DR46" s="11"/>
      <c r="DS46" s="10"/>
      <c r="DT46" s="158"/>
      <c r="DU46" s="159"/>
      <c r="DV46" s="158"/>
      <c r="DW46" s="160"/>
      <c r="DX46" s="351">
        <f t="shared" si="31"/>
        <v>0</v>
      </c>
      <c r="DY46" s="352" t="e">
        <f t="shared" si="16"/>
        <v>#DIV/0!</v>
      </c>
      <c r="DZ46" s="241" t="e">
        <f t="shared" si="17"/>
        <v>#DIV/0!</v>
      </c>
      <c r="EA46" s="9"/>
      <c r="EB46" s="20" t="e">
        <f t="shared" si="18"/>
        <v>#DIV/0!</v>
      </c>
      <c r="EC46" s="353" t="e">
        <f t="shared" si="19"/>
        <v>#DIV/0!</v>
      </c>
      <c r="ED46" s="12"/>
      <c r="EE46" s="120"/>
    </row>
    <row r="47" spans="1:135" s="118" customFormat="1" ht="20.100000000000001" hidden="1" customHeight="1">
      <c r="A47" s="161">
        <v>42287</v>
      </c>
      <c r="B47" s="228"/>
      <c r="C47" s="7">
        <v>1</v>
      </c>
      <c r="D47" s="1"/>
      <c r="E47" s="1"/>
      <c r="F47" s="1"/>
      <c r="G47" s="4"/>
      <c r="H47" s="3"/>
      <c r="I47" s="1"/>
      <c r="J47" s="1"/>
      <c r="K47" s="19"/>
      <c r="L47" s="1"/>
      <c r="M47" s="1"/>
      <c r="N47" s="1"/>
      <c r="O47" s="297"/>
      <c r="P47" s="1"/>
      <c r="Q47" s="22">
        <f t="shared" si="6"/>
        <v>0</v>
      </c>
      <c r="R47" s="116">
        <f t="shared" si="20"/>
        <v>0</v>
      </c>
      <c r="S47" s="17">
        <f t="shared" si="7"/>
        <v>0</v>
      </c>
      <c r="T47" s="3"/>
      <c r="U47" s="1"/>
      <c r="V47" s="1"/>
      <c r="W47" s="22">
        <f t="shared" si="21"/>
        <v>0</v>
      </c>
      <c r="X47" s="1"/>
      <c r="Y47" s="1"/>
      <c r="Z47" s="1"/>
      <c r="AA47" s="1"/>
      <c r="AB47" s="4"/>
      <c r="AC47" s="7"/>
      <c r="AD47" s="199"/>
      <c r="AE47" s="199"/>
      <c r="AF47" s="199"/>
      <c r="AG47" s="199"/>
      <c r="AH47" s="240">
        <f t="shared" si="32"/>
        <v>0</v>
      </c>
      <c r="AI47" s="237" t="e">
        <f t="shared" si="33"/>
        <v>#DIV/0!</v>
      </c>
      <c r="AJ47" s="1"/>
      <c r="AK47" s="1"/>
      <c r="AL47" s="1"/>
      <c r="AM47" s="1"/>
      <c r="AN47" s="1"/>
      <c r="AO47" s="1"/>
      <c r="AP47" s="3"/>
      <c r="AQ47" s="7"/>
      <c r="AR47" s="22">
        <f t="shared" si="35"/>
        <v>0</v>
      </c>
      <c r="AS47" s="270" t="e">
        <f t="shared" si="22"/>
        <v>#DIV/0!</v>
      </c>
      <c r="AT47" s="1"/>
      <c r="AU47" s="1"/>
      <c r="AV47" s="7"/>
      <c r="AW47" s="1"/>
      <c r="AX47" s="1"/>
      <c r="AY47" s="2"/>
      <c r="AZ47" s="3"/>
      <c r="BA47" s="2"/>
      <c r="BB47" s="3"/>
      <c r="BC47" s="4"/>
      <c r="BD47" s="3"/>
      <c r="BE47" s="1"/>
      <c r="BF47" s="1"/>
      <c r="BG47" s="1"/>
      <c r="BH47" s="4"/>
      <c r="BI47" s="3"/>
      <c r="BJ47" s="7"/>
      <c r="BK47" s="1"/>
      <c r="BL47" s="1"/>
      <c r="BM47" s="2"/>
      <c r="BN47" s="3"/>
      <c r="BO47" s="1"/>
      <c r="BP47" s="2"/>
      <c r="BQ47" s="3"/>
      <c r="BR47" s="1"/>
      <c r="BS47" s="2"/>
      <c r="BT47" s="6"/>
      <c r="BU47" s="278"/>
      <c r="BV47" s="272">
        <f t="shared" si="23"/>
        <v>0</v>
      </c>
      <c r="BW47" s="272">
        <f t="shared" si="24"/>
        <v>0</v>
      </c>
      <c r="BX47" s="282" t="e">
        <f t="shared" si="25"/>
        <v>#DIV/0!</v>
      </c>
      <c r="BY47" s="282" t="e">
        <f t="shared" si="26"/>
        <v>#DIV/0!</v>
      </c>
      <c r="BZ47" s="3"/>
      <c r="CA47" s="1"/>
      <c r="CB47" s="1"/>
      <c r="CC47" s="4"/>
      <c r="CD47" s="7"/>
      <c r="CE47" s="7"/>
      <c r="CF47" s="1" t="e">
        <f t="shared" si="27"/>
        <v>#N/A</v>
      </c>
      <c r="CG47" s="1">
        <f t="shared" si="28"/>
        <v>0</v>
      </c>
      <c r="CH47" s="1" t="e">
        <f t="shared" si="34"/>
        <v>#N/A</v>
      </c>
      <c r="CI47" s="1"/>
      <c r="CJ47" s="189" t="e">
        <f t="shared" si="29"/>
        <v>#N/A</v>
      </c>
      <c r="CK47" s="3"/>
      <c r="CL47" s="7"/>
      <c r="CM47" s="1"/>
      <c r="CN47" s="2">
        <v>109</v>
      </c>
      <c r="CO47" s="2">
        <f t="shared" si="36"/>
        <v>0</v>
      </c>
      <c r="CP47" s="2">
        <f t="shared" si="37"/>
        <v>0</v>
      </c>
      <c r="CQ47" s="190" t="e">
        <f t="shared" si="38"/>
        <v>#DIV/0!</v>
      </c>
      <c r="CR47" s="8"/>
      <c r="CS47" s="8"/>
      <c r="CT47" s="8"/>
      <c r="CU47" s="6"/>
      <c r="CV47" s="6"/>
      <c r="CW47" s="6"/>
      <c r="CX47" s="3"/>
      <c r="CY47" s="2"/>
      <c r="CZ47" s="212" t="e">
        <f t="shared" si="13"/>
        <v>#DIV/0!</v>
      </c>
      <c r="DA47" s="212" t="e">
        <f t="shared" si="14"/>
        <v>#DIV/0!</v>
      </c>
      <c r="DB47" s="3"/>
      <c r="DC47" s="2"/>
      <c r="DD47" s="3"/>
      <c r="DE47" s="2"/>
      <c r="DF47" s="8"/>
      <c r="DG47" s="3"/>
      <c r="DH47" s="2"/>
      <c r="DI47" s="8"/>
      <c r="DJ47" s="3"/>
      <c r="DK47" s="1"/>
      <c r="DL47" s="337" t="e">
        <f t="shared" si="30"/>
        <v>#DIV/0!</v>
      </c>
      <c r="DM47" s="212" t="e">
        <f t="shared" si="15"/>
        <v>#DIV/0!</v>
      </c>
      <c r="DN47" s="303"/>
      <c r="DO47" s="212"/>
      <c r="DP47" s="3"/>
      <c r="DQ47" s="2"/>
      <c r="DR47" s="3"/>
      <c r="DS47" s="2"/>
      <c r="DT47" s="155"/>
      <c r="DU47" s="156"/>
      <c r="DV47" s="155"/>
      <c r="DW47" s="157"/>
      <c r="DX47" s="348">
        <f t="shared" si="31"/>
        <v>0</v>
      </c>
      <c r="DY47" s="349" t="e">
        <f t="shared" si="16"/>
        <v>#DIV/0!</v>
      </c>
      <c r="DZ47" s="240" t="e">
        <f t="shared" si="17"/>
        <v>#DIV/0!</v>
      </c>
      <c r="EA47" s="1"/>
      <c r="EB47" s="19" t="e">
        <f t="shared" si="18"/>
        <v>#DIV/0!</v>
      </c>
      <c r="EC47" s="350" t="e">
        <f t="shared" si="19"/>
        <v>#DIV/0!</v>
      </c>
      <c r="ED47" s="4"/>
      <c r="EE47" s="117"/>
    </row>
    <row r="48" spans="1:135" s="118" customFormat="1" ht="20.100000000000001" hidden="1" customHeight="1">
      <c r="A48" s="161">
        <v>42287</v>
      </c>
      <c r="B48" s="228"/>
      <c r="C48" s="7">
        <v>1</v>
      </c>
      <c r="D48" s="1"/>
      <c r="E48" s="1"/>
      <c r="F48" s="1"/>
      <c r="G48" s="4"/>
      <c r="H48" s="3"/>
      <c r="I48" s="1"/>
      <c r="J48" s="1"/>
      <c r="K48" s="19"/>
      <c r="L48" s="1"/>
      <c r="M48" s="1"/>
      <c r="N48" s="1"/>
      <c r="O48" s="297"/>
      <c r="P48" s="1"/>
      <c r="Q48" s="22">
        <f t="shared" si="6"/>
        <v>0</v>
      </c>
      <c r="R48" s="116">
        <f t="shared" si="20"/>
        <v>0</v>
      </c>
      <c r="S48" s="17">
        <f t="shared" si="7"/>
        <v>0</v>
      </c>
      <c r="T48" s="3"/>
      <c r="U48" s="1"/>
      <c r="V48" s="1"/>
      <c r="W48" s="22">
        <f t="shared" si="21"/>
        <v>0</v>
      </c>
      <c r="X48" s="1"/>
      <c r="Y48" s="1"/>
      <c r="Z48" s="1"/>
      <c r="AA48" s="1"/>
      <c r="AB48" s="4"/>
      <c r="AC48" s="7"/>
      <c r="AD48" s="199"/>
      <c r="AE48" s="199"/>
      <c r="AF48" s="199"/>
      <c r="AG48" s="199"/>
      <c r="AH48" s="240">
        <f t="shared" si="32"/>
        <v>0</v>
      </c>
      <c r="AI48" s="237" t="e">
        <f t="shared" si="33"/>
        <v>#DIV/0!</v>
      </c>
      <c r="AJ48" s="1"/>
      <c r="AK48" s="1"/>
      <c r="AL48" s="1"/>
      <c r="AM48" s="1"/>
      <c r="AN48" s="1"/>
      <c r="AO48" s="1"/>
      <c r="AP48" s="3"/>
      <c r="AQ48" s="7"/>
      <c r="AR48" s="22">
        <f t="shared" si="35"/>
        <v>0</v>
      </c>
      <c r="AS48" s="270" t="e">
        <f t="shared" si="22"/>
        <v>#DIV/0!</v>
      </c>
      <c r="AT48" s="1"/>
      <c r="AU48" s="1"/>
      <c r="AV48" s="7"/>
      <c r="AW48" s="1"/>
      <c r="AX48" s="1"/>
      <c r="AY48" s="2"/>
      <c r="AZ48" s="3"/>
      <c r="BA48" s="2"/>
      <c r="BB48" s="3"/>
      <c r="BC48" s="4"/>
      <c r="BD48" s="3"/>
      <c r="BE48" s="1"/>
      <c r="BF48" s="1"/>
      <c r="BG48" s="1"/>
      <c r="BH48" s="4"/>
      <c r="BI48" s="3"/>
      <c r="BJ48" s="7"/>
      <c r="BK48" s="1"/>
      <c r="BL48" s="1"/>
      <c r="BM48" s="2"/>
      <c r="BN48" s="3"/>
      <c r="BO48" s="1"/>
      <c r="BP48" s="2"/>
      <c r="BQ48" s="3"/>
      <c r="BR48" s="1"/>
      <c r="BS48" s="2"/>
      <c r="BT48" s="6"/>
      <c r="BU48" s="278"/>
      <c r="BV48" s="272">
        <f t="shared" si="23"/>
        <v>0</v>
      </c>
      <c r="BW48" s="272">
        <f t="shared" si="24"/>
        <v>0</v>
      </c>
      <c r="BX48" s="282" t="e">
        <f t="shared" si="25"/>
        <v>#DIV/0!</v>
      </c>
      <c r="BY48" s="282" t="e">
        <f t="shared" si="26"/>
        <v>#DIV/0!</v>
      </c>
      <c r="BZ48" s="3"/>
      <c r="CA48" s="1"/>
      <c r="CB48" s="1"/>
      <c r="CC48" s="4"/>
      <c r="CD48" s="7"/>
      <c r="CE48" s="7"/>
      <c r="CF48" s="1" t="e">
        <f t="shared" si="27"/>
        <v>#N/A</v>
      </c>
      <c r="CG48" s="1">
        <f t="shared" si="28"/>
        <v>0</v>
      </c>
      <c r="CH48" s="1" t="e">
        <f t="shared" si="34"/>
        <v>#N/A</v>
      </c>
      <c r="CI48" s="1"/>
      <c r="CJ48" s="189" t="e">
        <f t="shared" si="29"/>
        <v>#N/A</v>
      </c>
      <c r="CK48" s="3"/>
      <c r="CL48" s="7"/>
      <c r="CM48" s="1"/>
      <c r="CN48" s="2">
        <v>109</v>
      </c>
      <c r="CO48" s="2">
        <f t="shared" si="36"/>
        <v>0</v>
      </c>
      <c r="CP48" s="2">
        <f t="shared" si="37"/>
        <v>0</v>
      </c>
      <c r="CQ48" s="190" t="e">
        <f t="shared" si="38"/>
        <v>#DIV/0!</v>
      </c>
      <c r="CR48" s="8"/>
      <c r="CS48" s="8"/>
      <c r="CT48" s="8"/>
      <c r="CU48" s="6"/>
      <c r="CV48" s="6"/>
      <c r="CW48" s="6"/>
      <c r="CX48" s="3"/>
      <c r="CY48" s="2"/>
      <c r="CZ48" s="212" t="e">
        <f t="shared" si="13"/>
        <v>#DIV/0!</v>
      </c>
      <c r="DA48" s="212" t="e">
        <f t="shared" si="14"/>
        <v>#DIV/0!</v>
      </c>
      <c r="DB48" s="3"/>
      <c r="DC48" s="2"/>
      <c r="DD48" s="3"/>
      <c r="DE48" s="2"/>
      <c r="DF48" s="8"/>
      <c r="DG48" s="3"/>
      <c r="DH48" s="2"/>
      <c r="DI48" s="8"/>
      <c r="DJ48" s="3"/>
      <c r="DK48" s="1"/>
      <c r="DL48" s="337" t="e">
        <f t="shared" si="30"/>
        <v>#DIV/0!</v>
      </c>
      <c r="DM48" s="212" t="e">
        <f t="shared" si="15"/>
        <v>#DIV/0!</v>
      </c>
      <c r="DN48" s="303"/>
      <c r="DO48" s="212"/>
      <c r="DP48" s="3"/>
      <c r="DQ48" s="2"/>
      <c r="DR48" s="3"/>
      <c r="DS48" s="2"/>
      <c r="DT48" s="155"/>
      <c r="DU48" s="156"/>
      <c r="DV48" s="155"/>
      <c r="DW48" s="157"/>
      <c r="DX48" s="348">
        <f t="shared" si="31"/>
        <v>0</v>
      </c>
      <c r="DY48" s="349" t="e">
        <f t="shared" si="16"/>
        <v>#DIV/0!</v>
      </c>
      <c r="DZ48" s="240" t="e">
        <f t="shared" si="17"/>
        <v>#DIV/0!</v>
      </c>
      <c r="EA48" s="1"/>
      <c r="EB48" s="19" t="e">
        <f t="shared" si="18"/>
        <v>#DIV/0!</v>
      </c>
      <c r="EC48" s="350" t="e">
        <f t="shared" si="19"/>
        <v>#DIV/0!</v>
      </c>
      <c r="ED48" s="4"/>
      <c r="EE48" s="117"/>
    </row>
    <row r="49" spans="1:135" s="121" customFormat="1" ht="20.100000000000001" hidden="1" customHeight="1">
      <c r="A49" s="162">
        <v>42287</v>
      </c>
      <c r="B49" s="229">
        <v>0.875000000000001</v>
      </c>
      <c r="C49" s="15">
        <v>4</v>
      </c>
      <c r="D49" s="9" t="s">
        <v>133</v>
      </c>
      <c r="E49" s="9" t="s">
        <v>137</v>
      </c>
      <c r="F49" s="9" t="s">
        <v>139</v>
      </c>
      <c r="G49" s="12" t="s">
        <v>267</v>
      </c>
      <c r="H49" s="11" t="s">
        <v>172</v>
      </c>
      <c r="I49" s="9">
        <v>16</v>
      </c>
      <c r="J49" s="9" t="s">
        <v>283</v>
      </c>
      <c r="K49" s="20">
        <v>18</v>
      </c>
      <c r="L49" s="9" t="s">
        <v>190</v>
      </c>
      <c r="M49" s="9">
        <v>84</v>
      </c>
      <c r="N49" s="9">
        <v>2750</v>
      </c>
      <c r="O49" s="298"/>
      <c r="P49" s="9">
        <v>1600</v>
      </c>
      <c r="Q49" s="24">
        <f t="shared" si="6"/>
        <v>1312</v>
      </c>
      <c r="R49" s="119">
        <f t="shared" si="20"/>
        <v>3.5896319999999999</v>
      </c>
      <c r="S49" s="18">
        <f t="shared" si="7"/>
        <v>3.4636800000000001</v>
      </c>
      <c r="T49" s="11">
        <v>1021</v>
      </c>
      <c r="U49" s="9">
        <v>1005</v>
      </c>
      <c r="V49" s="9">
        <v>0.94799999999999995</v>
      </c>
      <c r="W49" s="24">
        <f t="shared" si="21"/>
        <v>1516.8</v>
      </c>
      <c r="X49" s="9">
        <v>10.3</v>
      </c>
      <c r="Y49" s="9">
        <v>319</v>
      </c>
      <c r="Z49" s="9">
        <v>25</v>
      </c>
      <c r="AA49" s="9">
        <v>25</v>
      </c>
      <c r="AB49" s="12">
        <v>6</v>
      </c>
      <c r="AC49" s="15">
        <v>4</v>
      </c>
      <c r="AD49" s="200">
        <v>-28</v>
      </c>
      <c r="AE49" s="200">
        <v>-10</v>
      </c>
      <c r="AF49" s="200">
        <v>-28</v>
      </c>
      <c r="AG49" s="200"/>
      <c r="AH49" s="241">
        <f t="shared" si="32"/>
        <v>-66</v>
      </c>
      <c r="AI49" s="239">
        <f t="shared" si="33"/>
        <v>1</v>
      </c>
      <c r="AJ49" s="9">
        <v>100</v>
      </c>
      <c r="AK49" s="9">
        <v>100</v>
      </c>
      <c r="AL49" s="9">
        <v>100</v>
      </c>
      <c r="AM49" s="9">
        <v>100</v>
      </c>
      <c r="AN49" s="9">
        <v>3.8</v>
      </c>
      <c r="AO49" s="9">
        <v>10</v>
      </c>
      <c r="AP49" s="11">
        <v>1726</v>
      </c>
      <c r="AQ49" s="15">
        <v>1456</v>
      </c>
      <c r="AR49" s="24">
        <f t="shared" si="35"/>
        <v>270</v>
      </c>
      <c r="AS49" s="271">
        <f t="shared" si="22"/>
        <v>0.15643105446118191</v>
      </c>
      <c r="AT49" s="9">
        <v>69</v>
      </c>
      <c r="AU49" s="9">
        <v>80</v>
      </c>
      <c r="AV49" s="15">
        <v>4.16</v>
      </c>
      <c r="AW49" s="9">
        <v>670</v>
      </c>
      <c r="AX49" s="9">
        <v>800</v>
      </c>
      <c r="AY49" s="10">
        <v>45</v>
      </c>
      <c r="AZ49" s="11">
        <v>347</v>
      </c>
      <c r="BA49" s="10">
        <v>70</v>
      </c>
      <c r="BB49" s="11"/>
      <c r="BC49" s="12"/>
      <c r="BD49" s="11">
        <v>4616</v>
      </c>
      <c r="BE49" s="9">
        <v>37</v>
      </c>
      <c r="BF49" s="9">
        <v>32</v>
      </c>
      <c r="BG49" s="9">
        <v>2</v>
      </c>
      <c r="BH49" s="12">
        <v>97</v>
      </c>
      <c r="BI49" s="11">
        <v>450</v>
      </c>
      <c r="BJ49" s="15">
        <v>100</v>
      </c>
      <c r="BK49" s="9">
        <v>1589</v>
      </c>
      <c r="BL49" s="9">
        <v>146</v>
      </c>
      <c r="BM49" s="10">
        <v>86.5</v>
      </c>
      <c r="BN49" s="11">
        <v>418</v>
      </c>
      <c r="BO49" s="9">
        <v>1572</v>
      </c>
      <c r="BP49" s="10">
        <v>188</v>
      </c>
      <c r="BQ49" s="11">
        <v>408</v>
      </c>
      <c r="BR49" s="9">
        <v>1534</v>
      </c>
      <c r="BS49" s="10">
        <v>162</v>
      </c>
      <c r="BT49" s="14">
        <v>1500</v>
      </c>
      <c r="BU49" s="279">
        <v>400</v>
      </c>
      <c r="BV49" s="273">
        <f t="shared" si="23"/>
        <v>0.82599999999999996</v>
      </c>
      <c r="BW49" s="273">
        <f t="shared" si="24"/>
        <v>0.57692307692307687</v>
      </c>
      <c r="BX49" s="283">
        <f t="shared" si="25"/>
        <v>0.58877069854150677</v>
      </c>
      <c r="BY49" s="283">
        <f t="shared" si="26"/>
        <v>0.41122930145849329</v>
      </c>
      <c r="BZ49" s="11">
        <v>2.9</v>
      </c>
      <c r="CA49" s="9">
        <v>2.6</v>
      </c>
      <c r="CB49" s="9">
        <v>30</v>
      </c>
      <c r="CC49" s="12"/>
      <c r="CD49" s="15" t="s">
        <v>163</v>
      </c>
      <c r="CE49" s="15">
        <v>71</v>
      </c>
      <c r="CF49" s="9">
        <f t="shared" si="27"/>
        <v>15.6</v>
      </c>
      <c r="CG49" s="9">
        <f t="shared" si="28"/>
        <v>5408</v>
      </c>
      <c r="CH49" s="9">
        <f t="shared" si="34"/>
        <v>9.2040000000000006</v>
      </c>
      <c r="CI49" s="9">
        <v>59</v>
      </c>
      <c r="CJ49" s="296">
        <f t="shared" si="29"/>
        <v>1.7019230769230771</v>
      </c>
      <c r="CK49" s="11" t="s">
        <v>165</v>
      </c>
      <c r="CL49" s="15">
        <v>26</v>
      </c>
      <c r="CM49" s="9">
        <v>36</v>
      </c>
      <c r="CN49" s="10">
        <v>109</v>
      </c>
      <c r="CO49" s="10">
        <f t="shared" si="36"/>
        <v>5408</v>
      </c>
      <c r="CP49" s="10">
        <f t="shared" si="37"/>
        <v>39.24</v>
      </c>
      <c r="CQ49" s="191">
        <f t="shared" si="38"/>
        <v>7.2559171597633139</v>
      </c>
      <c r="CR49" s="16">
        <v>40</v>
      </c>
      <c r="CS49" s="16">
        <v>4</v>
      </c>
      <c r="CT49" s="16">
        <v>400</v>
      </c>
      <c r="CU49" s="14">
        <v>10</v>
      </c>
      <c r="CV49" s="14">
        <v>51</v>
      </c>
      <c r="CW49" s="14"/>
      <c r="CX49" s="11" t="s">
        <v>275</v>
      </c>
      <c r="CY49" s="10">
        <v>720</v>
      </c>
      <c r="CZ49" s="213">
        <f t="shared" si="13"/>
        <v>200.57766367137356</v>
      </c>
      <c r="DA49" s="213">
        <f t="shared" si="14"/>
        <v>207.87139689578714</v>
      </c>
      <c r="DB49" s="11"/>
      <c r="DC49" s="10"/>
      <c r="DD49" s="11" t="s">
        <v>168</v>
      </c>
      <c r="DE49" s="10">
        <v>0</v>
      </c>
      <c r="DF49" s="16">
        <v>10</v>
      </c>
      <c r="DG49" s="11" t="s">
        <v>184</v>
      </c>
      <c r="DH49" s="10">
        <v>5</v>
      </c>
      <c r="DI49" s="16">
        <v>25</v>
      </c>
      <c r="DJ49" s="11"/>
      <c r="DK49" s="9"/>
      <c r="DL49" s="338">
        <f t="shared" si="30"/>
        <v>0</v>
      </c>
      <c r="DM49" s="213">
        <f t="shared" si="15"/>
        <v>0</v>
      </c>
      <c r="DN49" s="304"/>
      <c r="DO49" s="213"/>
      <c r="DP49" s="11"/>
      <c r="DQ49" s="10"/>
      <c r="DR49" s="11"/>
      <c r="DS49" s="10"/>
      <c r="DT49" s="158"/>
      <c r="DU49" s="159"/>
      <c r="DV49" s="158"/>
      <c r="DW49" s="160"/>
      <c r="DX49" s="351">
        <f t="shared" si="31"/>
        <v>350</v>
      </c>
      <c r="DY49" s="352">
        <f t="shared" si="16"/>
        <v>97.503030951362149</v>
      </c>
      <c r="DZ49" s="241">
        <f t="shared" si="17"/>
        <v>101.04859571322986</v>
      </c>
      <c r="EA49" s="9">
        <v>4.7</v>
      </c>
      <c r="EB49" s="20">
        <f t="shared" si="18"/>
        <v>1.3093264156325775</v>
      </c>
      <c r="EC49" s="353">
        <f t="shared" si="19"/>
        <v>1.3569382852919438</v>
      </c>
      <c r="ED49" s="12">
        <v>380</v>
      </c>
      <c r="EE49" s="120"/>
    </row>
    <row r="50" spans="1:135" s="121" customFormat="1" ht="20.100000000000001" hidden="1" customHeight="1">
      <c r="A50" s="162">
        <v>42287</v>
      </c>
      <c r="B50" s="229"/>
      <c r="C50" s="15">
        <v>4</v>
      </c>
      <c r="D50" s="9"/>
      <c r="E50" s="9"/>
      <c r="F50" s="9"/>
      <c r="G50" s="12"/>
      <c r="H50" s="11"/>
      <c r="I50" s="9"/>
      <c r="J50" s="9"/>
      <c r="K50" s="20"/>
      <c r="L50" s="9"/>
      <c r="M50" s="9"/>
      <c r="N50" s="9"/>
      <c r="O50" s="298"/>
      <c r="P50" s="9"/>
      <c r="Q50" s="24">
        <f t="shared" si="6"/>
        <v>0</v>
      </c>
      <c r="R50" s="119">
        <f t="shared" si="20"/>
        <v>0</v>
      </c>
      <c r="S50" s="18">
        <f t="shared" si="7"/>
        <v>0</v>
      </c>
      <c r="T50" s="11"/>
      <c r="U50" s="9"/>
      <c r="V50" s="9"/>
      <c r="W50" s="24">
        <f t="shared" si="21"/>
        <v>0</v>
      </c>
      <c r="X50" s="9"/>
      <c r="Y50" s="9"/>
      <c r="Z50" s="9"/>
      <c r="AA50" s="9"/>
      <c r="AB50" s="12"/>
      <c r="AC50" s="15"/>
      <c r="AD50" s="200"/>
      <c r="AE50" s="200"/>
      <c r="AF50" s="200"/>
      <c r="AG50" s="200"/>
      <c r="AH50" s="241">
        <f t="shared" si="32"/>
        <v>0</v>
      </c>
      <c r="AI50" s="239" t="e">
        <f t="shared" si="33"/>
        <v>#DIV/0!</v>
      </c>
      <c r="AJ50" s="9"/>
      <c r="AK50" s="9"/>
      <c r="AL50" s="9"/>
      <c r="AM50" s="9"/>
      <c r="AN50" s="9"/>
      <c r="AO50" s="9"/>
      <c r="AP50" s="11"/>
      <c r="AQ50" s="15"/>
      <c r="AR50" s="24">
        <f t="shared" si="35"/>
        <v>0</v>
      </c>
      <c r="AS50" s="271" t="e">
        <f t="shared" si="22"/>
        <v>#DIV/0!</v>
      </c>
      <c r="AT50" s="9"/>
      <c r="AU50" s="9"/>
      <c r="AV50" s="15"/>
      <c r="AW50" s="9"/>
      <c r="AX50" s="9"/>
      <c r="AY50" s="10"/>
      <c r="AZ50" s="11"/>
      <c r="BA50" s="10"/>
      <c r="BB50" s="11"/>
      <c r="BC50" s="12"/>
      <c r="BD50" s="11"/>
      <c r="BE50" s="9"/>
      <c r="BF50" s="9"/>
      <c r="BG50" s="9"/>
      <c r="BH50" s="12"/>
      <c r="BI50" s="11"/>
      <c r="BJ50" s="15"/>
      <c r="BK50" s="9"/>
      <c r="BL50" s="9"/>
      <c r="BM50" s="10"/>
      <c r="BN50" s="11"/>
      <c r="BO50" s="9"/>
      <c r="BP50" s="10"/>
      <c r="BQ50" s="11"/>
      <c r="BR50" s="9"/>
      <c r="BS50" s="10"/>
      <c r="BT50" s="14"/>
      <c r="BU50" s="279"/>
      <c r="BV50" s="273">
        <f t="shared" si="23"/>
        <v>0</v>
      </c>
      <c r="BW50" s="273">
        <f t="shared" si="24"/>
        <v>0</v>
      </c>
      <c r="BX50" s="283" t="e">
        <f t="shared" si="25"/>
        <v>#DIV/0!</v>
      </c>
      <c r="BY50" s="283" t="e">
        <f t="shared" si="26"/>
        <v>#DIV/0!</v>
      </c>
      <c r="BZ50" s="11"/>
      <c r="CA50" s="9"/>
      <c r="CB50" s="9"/>
      <c r="CC50" s="12"/>
      <c r="CD50" s="15"/>
      <c r="CE50" s="15"/>
      <c r="CF50" s="9" t="e">
        <f t="shared" si="27"/>
        <v>#N/A</v>
      </c>
      <c r="CG50" s="9">
        <f t="shared" si="28"/>
        <v>0</v>
      </c>
      <c r="CH50" s="9" t="e">
        <f t="shared" si="34"/>
        <v>#N/A</v>
      </c>
      <c r="CI50" s="9"/>
      <c r="CJ50" s="296" t="e">
        <f t="shared" si="29"/>
        <v>#N/A</v>
      </c>
      <c r="CK50" s="11"/>
      <c r="CL50" s="15"/>
      <c r="CM50" s="9"/>
      <c r="CN50" s="10">
        <v>109</v>
      </c>
      <c r="CO50" s="10">
        <f t="shared" si="36"/>
        <v>0</v>
      </c>
      <c r="CP50" s="10">
        <f t="shared" si="37"/>
        <v>0</v>
      </c>
      <c r="CQ50" s="191" t="e">
        <f t="shared" si="38"/>
        <v>#DIV/0!</v>
      </c>
      <c r="CR50" s="16"/>
      <c r="CS50" s="16"/>
      <c r="CT50" s="16"/>
      <c r="CU50" s="14"/>
      <c r="CV50" s="14"/>
      <c r="CW50" s="14"/>
      <c r="CX50" s="11"/>
      <c r="CY50" s="10"/>
      <c r="CZ50" s="213" t="e">
        <f t="shared" si="13"/>
        <v>#DIV/0!</v>
      </c>
      <c r="DA50" s="213" t="e">
        <f t="shared" si="14"/>
        <v>#DIV/0!</v>
      </c>
      <c r="DB50" s="11"/>
      <c r="DC50" s="10"/>
      <c r="DD50" s="11"/>
      <c r="DE50" s="10"/>
      <c r="DF50" s="16"/>
      <c r="DG50" s="11"/>
      <c r="DH50" s="10"/>
      <c r="DI50" s="16"/>
      <c r="DJ50" s="11"/>
      <c r="DK50" s="9"/>
      <c r="DL50" s="338" t="e">
        <f t="shared" si="30"/>
        <v>#DIV/0!</v>
      </c>
      <c r="DM50" s="213" t="e">
        <f t="shared" si="15"/>
        <v>#DIV/0!</v>
      </c>
      <c r="DN50" s="304"/>
      <c r="DO50" s="213"/>
      <c r="DP50" s="11"/>
      <c r="DQ50" s="10"/>
      <c r="DR50" s="11"/>
      <c r="DS50" s="10"/>
      <c r="DT50" s="158"/>
      <c r="DU50" s="159"/>
      <c r="DV50" s="158"/>
      <c r="DW50" s="160"/>
      <c r="DX50" s="351">
        <f t="shared" si="31"/>
        <v>0</v>
      </c>
      <c r="DY50" s="352" t="e">
        <f t="shared" si="16"/>
        <v>#DIV/0!</v>
      </c>
      <c r="DZ50" s="241" t="e">
        <f t="shared" si="17"/>
        <v>#DIV/0!</v>
      </c>
      <c r="EA50" s="9"/>
      <c r="EB50" s="20" t="e">
        <f t="shared" si="18"/>
        <v>#DIV/0!</v>
      </c>
      <c r="EC50" s="353" t="e">
        <f t="shared" si="19"/>
        <v>#DIV/0!</v>
      </c>
      <c r="ED50" s="12"/>
      <c r="EE50" s="120"/>
    </row>
    <row r="51" spans="1:135" s="118" customFormat="1" ht="20.100000000000001" hidden="1" customHeight="1">
      <c r="A51" s="161">
        <v>42288</v>
      </c>
      <c r="B51" s="228">
        <v>0.5021296296296297</v>
      </c>
      <c r="C51" s="7">
        <v>2</v>
      </c>
      <c r="D51" s="1" t="s">
        <v>132</v>
      </c>
      <c r="E51" s="1" t="s">
        <v>134</v>
      </c>
      <c r="F51" s="1" t="s">
        <v>140</v>
      </c>
      <c r="G51" s="4" t="s">
        <v>145</v>
      </c>
      <c r="H51" s="3" t="s">
        <v>172</v>
      </c>
      <c r="I51" s="1">
        <v>16</v>
      </c>
      <c r="J51" s="1" t="s">
        <v>280</v>
      </c>
      <c r="K51" s="19">
        <v>18</v>
      </c>
      <c r="L51" s="1" t="s">
        <v>190</v>
      </c>
      <c r="M51" s="1">
        <v>84</v>
      </c>
      <c r="N51" s="1">
        <v>2750</v>
      </c>
      <c r="O51" s="297"/>
      <c r="P51" s="1">
        <v>1600</v>
      </c>
      <c r="Q51" s="22">
        <f t="shared" si="6"/>
        <v>1312</v>
      </c>
      <c r="R51" s="116">
        <f t="shared" si="20"/>
        <v>3.5896319999999999</v>
      </c>
      <c r="S51" s="17">
        <f t="shared" si="7"/>
        <v>3.4636800000000001</v>
      </c>
      <c r="T51" s="3">
        <v>1023</v>
      </c>
      <c r="U51" s="1">
        <v>1005</v>
      </c>
      <c r="V51" s="1">
        <v>0.94899999999999995</v>
      </c>
      <c r="W51" s="22">
        <f t="shared" si="21"/>
        <v>1518.3999999999999</v>
      </c>
      <c r="X51" s="1">
        <v>10.3</v>
      </c>
      <c r="Y51" s="1">
        <v>320</v>
      </c>
      <c r="Z51" s="1">
        <v>25</v>
      </c>
      <c r="AA51" s="1">
        <v>25</v>
      </c>
      <c r="AB51" s="4">
        <v>6.1</v>
      </c>
      <c r="AC51" s="7">
        <v>3.7</v>
      </c>
      <c r="AD51" s="199">
        <v>-29</v>
      </c>
      <c r="AE51" s="199">
        <v>-28</v>
      </c>
      <c r="AF51" s="199">
        <v>-10</v>
      </c>
      <c r="AG51" s="199"/>
      <c r="AH51" s="240">
        <f t="shared" si="32"/>
        <v>-67</v>
      </c>
      <c r="AI51" s="237">
        <f t="shared" si="33"/>
        <v>1</v>
      </c>
      <c r="AJ51" s="1">
        <v>100</v>
      </c>
      <c r="AK51" s="1">
        <v>100</v>
      </c>
      <c r="AL51" s="1">
        <v>100</v>
      </c>
      <c r="AM51" s="1">
        <v>100</v>
      </c>
      <c r="AN51" s="1">
        <v>3.5</v>
      </c>
      <c r="AO51" s="1">
        <v>10</v>
      </c>
      <c r="AP51" s="3">
        <v>2050</v>
      </c>
      <c r="AQ51" s="7">
        <v>1500</v>
      </c>
      <c r="AR51" s="22">
        <f t="shared" si="35"/>
        <v>550</v>
      </c>
      <c r="AS51" s="270">
        <f t="shared" si="22"/>
        <v>0.26829268292682928</v>
      </c>
      <c r="AT51" s="1">
        <v>69</v>
      </c>
      <c r="AU51" s="1">
        <v>80</v>
      </c>
      <c r="AV51" s="7">
        <v>4.0999999999999996</v>
      </c>
      <c r="AW51" s="1">
        <v>750</v>
      </c>
      <c r="AX51" s="1">
        <v>750</v>
      </c>
      <c r="AY51" s="2">
        <v>50</v>
      </c>
      <c r="AZ51" s="3">
        <v>355</v>
      </c>
      <c r="BA51" s="2">
        <v>70</v>
      </c>
      <c r="BB51" s="3"/>
      <c r="BC51" s="4"/>
      <c r="BD51" s="3">
        <v>4650</v>
      </c>
      <c r="BE51" s="1">
        <v>37</v>
      </c>
      <c r="BF51" s="1">
        <v>33</v>
      </c>
      <c r="BG51" s="1">
        <v>1</v>
      </c>
      <c r="BH51" s="4">
        <v>97</v>
      </c>
      <c r="BI51" s="3">
        <v>430</v>
      </c>
      <c r="BJ51" s="7">
        <v>100</v>
      </c>
      <c r="BK51" s="1">
        <v>1590</v>
      </c>
      <c r="BL51" s="1">
        <v>145</v>
      </c>
      <c r="BM51" s="2">
        <v>86.9</v>
      </c>
      <c r="BN51" s="3">
        <v>415</v>
      </c>
      <c r="BO51" s="1">
        <v>1555</v>
      </c>
      <c r="BP51" s="2">
        <v>189</v>
      </c>
      <c r="BQ51" s="3">
        <v>405</v>
      </c>
      <c r="BR51" s="1">
        <v>1516</v>
      </c>
      <c r="BS51" s="2">
        <v>166</v>
      </c>
      <c r="BT51" s="6">
        <v>1500</v>
      </c>
      <c r="BU51" s="278">
        <v>390</v>
      </c>
      <c r="BV51" s="272">
        <f t="shared" si="23"/>
        <v>0.82</v>
      </c>
      <c r="BW51" s="272">
        <f t="shared" si="24"/>
        <v>0.55128205128205132</v>
      </c>
      <c r="BX51" s="282">
        <f t="shared" si="25"/>
        <v>0.59798055347793555</v>
      </c>
      <c r="BY51" s="282">
        <f t="shared" si="26"/>
        <v>0.40201944652206434</v>
      </c>
      <c r="BZ51" s="3">
        <v>2.8</v>
      </c>
      <c r="CA51" s="1">
        <v>2.6</v>
      </c>
      <c r="CB51" s="1">
        <v>30</v>
      </c>
      <c r="CC51" s="4"/>
      <c r="CD51" s="7" t="s">
        <v>163</v>
      </c>
      <c r="CE51" s="7">
        <v>73</v>
      </c>
      <c r="CF51" s="1">
        <f t="shared" si="27"/>
        <v>15.6</v>
      </c>
      <c r="CG51" s="1">
        <f t="shared" si="28"/>
        <v>5408</v>
      </c>
      <c r="CH51" s="1">
        <f t="shared" si="34"/>
        <v>9.36</v>
      </c>
      <c r="CI51" s="1">
        <v>60</v>
      </c>
      <c r="CJ51" s="189">
        <f t="shared" si="29"/>
        <v>1.7307692307692306</v>
      </c>
      <c r="CK51" s="3" t="s">
        <v>165</v>
      </c>
      <c r="CL51" s="7">
        <v>25</v>
      </c>
      <c r="CM51" s="1">
        <v>35</v>
      </c>
      <c r="CN51" s="2">
        <v>109</v>
      </c>
      <c r="CO51" s="2">
        <f t="shared" si="36"/>
        <v>5408</v>
      </c>
      <c r="CP51" s="2">
        <f t="shared" si="37"/>
        <v>38.15</v>
      </c>
      <c r="CQ51" s="190">
        <f t="shared" si="38"/>
        <v>7.0543639053254434</v>
      </c>
      <c r="CR51" s="8">
        <v>39</v>
      </c>
      <c r="CS51" s="8">
        <v>4</v>
      </c>
      <c r="CT51" s="8">
        <v>400</v>
      </c>
      <c r="CU51" s="6">
        <v>10</v>
      </c>
      <c r="CV51" s="6">
        <v>52</v>
      </c>
      <c r="CW51" s="6"/>
      <c r="CX51" s="3" t="s">
        <v>275</v>
      </c>
      <c r="CY51" s="2">
        <v>720</v>
      </c>
      <c r="CZ51" s="212">
        <f t="shared" si="13"/>
        <v>200.57766367137356</v>
      </c>
      <c r="DA51" s="212">
        <f t="shared" si="14"/>
        <v>207.87139689578714</v>
      </c>
      <c r="DB51" s="3"/>
      <c r="DC51" s="2"/>
      <c r="DD51" s="3"/>
      <c r="DE51" s="2"/>
      <c r="DF51" s="8">
        <v>10</v>
      </c>
      <c r="DG51" s="3" t="s">
        <v>184</v>
      </c>
      <c r="DH51" s="2">
        <v>5.6</v>
      </c>
      <c r="DI51" s="8">
        <v>25</v>
      </c>
      <c r="DJ51" s="3"/>
      <c r="DK51" s="1"/>
      <c r="DL51" s="337">
        <f t="shared" si="30"/>
        <v>0</v>
      </c>
      <c r="DM51" s="212">
        <f t="shared" si="15"/>
        <v>0</v>
      </c>
      <c r="DN51" s="303"/>
      <c r="DO51" s="212"/>
      <c r="DP51" s="3"/>
      <c r="DQ51" s="2"/>
      <c r="DR51" s="3"/>
      <c r="DS51" s="2"/>
      <c r="DT51" s="155"/>
      <c r="DU51" s="156"/>
      <c r="DV51" s="155"/>
      <c r="DW51" s="157"/>
      <c r="DX51" s="348">
        <f t="shared" si="31"/>
        <v>355</v>
      </c>
      <c r="DY51" s="349">
        <f t="shared" si="16"/>
        <v>98.895931393524464</v>
      </c>
      <c r="DZ51" s="240">
        <f t="shared" si="17"/>
        <v>102.49214708056171</v>
      </c>
      <c r="EA51" s="1">
        <v>4.5999999999999996</v>
      </c>
      <c r="EB51" s="19">
        <f t="shared" si="18"/>
        <v>1.2814684067893309</v>
      </c>
      <c r="EC51" s="350">
        <f t="shared" si="19"/>
        <v>1.3280672579453066</v>
      </c>
      <c r="ED51" s="4">
        <v>378</v>
      </c>
      <c r="EE51" s="117"/>
    </row>
    <row r="52" spans="1:135" s="118" customFormat="1" ht="20.100000000000001" hidden="1" customHeight="1">
      <c r="A52" s="161">
        <v>42288</v>
      </c>
      <c r="B52" s="228">
        <v>0.76466435185185189</v>
      </c>
      <c r="C52" s="7">
        <v>2</v>
      </c>
      <c r="D52" s="1" t="s">
        <v>132</v>
      </c>
      <c r="E52" s="1" t="s">
        <v>134</v>
      </c>
      <c r="F52" s="1" t="s">
        <v>140</v>
      </c>
      <c r="G52" s="4" t="s">
        <v>145</v>
      </c>
      <c r="H52" s="3" t="s">
        <v>172</v>
      </c>
      <c r="I52" s="1">
        <v>15.5</v>
      </c>
      <c r="J52" s="1" t="s">
        <v>280</v>
      </c>
      <c r="K52" s="19">
        <v>20.5</v>
      </c>
      <c r="L52" s="1" t="s">
        <v>190</v>
      </c>
      <c r="M52" s="1">
        <v>84</v>
      </c>
      <c r="N52" s="1">
        <v>2750</v>
      </c>
      <c r="O52" s="297"/>
      <c r="P52" s="1">
        <v>1650</v>
      </c>
      <c r="Q52" s="22">
        <f t="shared" si="6"/>
        <v>1311.75</v>
      </c>
      <c r="R52" s="116">
        <f t="shared" si="20"/>
        <v>3.4767933750000002</v>
      </c>
      <c r="S52" s="17">
        <f t="shared" si="7"/>
        <v>3.3548006250000002</v>
      </c>
      <c r="T52" s="3">
        <v>1054</v>
      </c>
      <c r="U52" s="1">
        <v>1005</v>
      </c>
      <c r="V52" s="1">
        <v>0.94499999999999995</v>
      </c>
      <c r="W52" s="22">
        <f t="shared" si="21"/>
        <v>1559.25</v>
      </c>
      <c r="X52" s="1">
        <v>10.3</v>
      </c>
      <c r="Y52" s="1">
        <v>339</v>
      </c>
      <c r="Z52" s="1">
        <v>25</v>
      </c>
      <c r="AA52" s="1">
        <v>25</v>
      </c>
      <c r="AB52" s="4">
        <v>6.1</v>
      </c>
      <c r="AC52" s="7">
        <v>3.7</v>
      </c>
      <c r="AD52" s="199">
        <v>-29</v>
      </c>
      <c r="AE52" s="199">
        <v>-28</v>
      </c>
      <c r="AF52" s="199">
        <v>-10</v>
      </c>
      <c r="AG52" s="199"/>
      <c r="AH52" s="240">
        <f t="shared" si="32"/>
        <v>-67</v>
      </c>
      <c r="AI52" s="237">
        <f t="shared" si="33"/>
        <v>0</v>
      </c>
      <c r="AJ52" s="1">
        <v>100</v>
      </c>
      <c r="AK52" s="1">
        <v>100</v>
      </c>
      <c r="AL52" s="1">
        <v>100</v>
      </c>
      <c r="AM52" s="1">
        <v>100</v>
      </c>
      <c r="AN52" s="1">
        <v>3.5</v>
      </c>
      <c r="AO52" s="1">
        <v>10</v>
      </c>
      <c r="AP52" s="3">
        <v>1670</v>
      </c>
      <c r="AQ52" s="7">
        <v>1380</v>
      </c>
      <c r="AR52" s="22">
        <f t="shared" si="35"/>
        <v>290</v>
      </c>
      <c r="AS52" s="270">
        <f t="shared" si="22"/>
        <v>0.17365269461077845</v>
      </c>
      <c r="AT52" s="1">
        <v>67</v>
      </c>
      <c r="AU52" s="1">
        <v>80</v>
      </c>
      <c r="AV52" s="7">
        <v>4.0999999999999996</v>
      </c>
      <c r="AW52" s="1">
        <v>700</v>
      </c>
      <c r="AX52" s="1">
        <v>700</v>
      </c>
      <c r="AY52" s="2">
        <v>50</v>
      </c>
      <c r="AZ52" s="3">
        <v>329</v>
      </c>
      <c r="BA52" s="2">
        <v>68</v>
      </c>
      <c r="BB52" s="3"/>
      <c r="BC52" s="4"/>
      <c r="BD52" s="3">
        <v>4630</v>
      </c>
      <c r="BE52" s="1">
        <v>40</v>
      </c>
      <c r="BF52" s="1">
        <v>39</v>
      </c>
      <c r="BG52" s="1">
        <v>1</v>
      </c>
      <c r="BH52" s="4">
        <v>97</v>
      </c>
      <c r="BI52" s="3">
        <v>430</v>
      </c>
      <c r="BJ52" s="7">
        <v>100</v>
      </c>
      <c r="BK52" s="1">
        <v>1580</v>
      </c>
      <c r="BL52" s="1">
        <v>145</v>
      </c>
      <c r="BM52" s="2">
        <v>82.9</v>
      </c>
      <c r="BN52" s="3">
        <v>380</v>
      </c>
      <c r="BO52" s="1">
        <v>1411</v>
      </c>
      <c r="BP52" s="2">
        <v>161</v>
      </c>
      <c r="BQ52" s="3">
        <v>370</v>
      </c>
      <c r="BR52" s="1">
        <v>1375</v>
      </c>
      <c r="BS52" s="2">
        <v>139</v>
      </c>
      <c r="BT52" s="6">
        <v>1500</v>
      </c>
      <c r="BU52" s="278">
        <v>310</v>
      </c>
      <c r="BV52" s="272">
        <f t="shared" si="23"/>
        <v>0.75</v>
      </c>
      <c r="BW52" s="272">
        <f t="shared" si="24"/>
        <v>0.55128205128205132</v>
      </c>
      <c r="BX52" s="282">
        <f t="shared" si="25"/>
        <v>0.57635467980295563</v>
      </c>
      <c r="BY52" s="282">
        <f t="shared" si="26"/>
        <v>0.42364532019704437</v>
      </c>
      <c r="BZ52" s="3">
        <v>2.8</v>
      </c>
      <c r="CA52" s="1">
        <v>2.6</v>
      </c>
      <c r="CB52" s="1">
        <v>30</v>
      </c>
      <c r="CC52" s="4"/>
      <c r="CD52" s="7" t="s">
        <v>163</v>
      </c>
      <c r="CE52" s="7">
        <v>73</v>
      </c>
      <c r="CF52" s="1">
        <f t="shared" si="27"/>
        <v>15.6</v>
      </c>
      <c r="CG52" s="1">
        <f t="shared" si="28"/>
        <v>5577</v>
      </c>
      <c r="CH52" s="1">
        <f t="shared" si="34"/>
        <v>9.36</v>
      </c>
      <c r="CI52" s="1">
        <v>60</v>
      </c>
      <c r="CJ52" s="189">
        <f t="shared" si="29"/>
        <v>1.6783216783216783</v>
      </c>
      <c r="CK52" s="3" t="s">
        <v>165</v>
      </c>
      <c r="CL52" s="7">
        <v>25</v>
      </c>
      <c r="CM52" s="1">
        <v>35</v>
      </c>
      <c r="CN52" s="2">
        <v>109</v>
      </c>
      <c r="CO52" s="2">
        <f t="shared" si="36"/>
        <v>5577</v>
      </c>
      <c r="CP52" s="2">
        <f t="shared" si="37"/>
        <v>38.15</v>
      </c>
      <c r="CQ52" s="190">
        <f t="shared" si="38"/>
        <v>6.8405953021337638</v>
      </c>
      <c r="CR52" s="8">
        <v>39</v>
      </c>
      <c r="CS52" s="8">
        <v>4</v>
      </c>
      <c r="CT52" s="8">
        <v>400</v>
      </c>
      <c r="CU52" s="6">
        <v>8</v>
      </c>
      <c r="CV52" s="6">
        <v>52</v>
      </c>
      <c r="CW52" s="6"/>
      <c r="CX52" s="3" t="s">
        <v>275</v>
      </c>
      <c r="CY52" s="2">
        <v>720</v>
      </c>
      <c r="CZ52" s="212">
        <f t="shared" si="13"/>
        <v>207.0873711326029</v>
      </c>
      <c r="DA52" s="212">
        <f t="shared" si="14"/>
        <v>214.61782099197026</v>
      </c>
      <c r="DB52" s="3"/>
      <c r="DC52" s="2"/>
      <c r="DD52" s="3"/>
      <c r="DE52" s="2"/>
      <c r="DF52" s="8">
        <v>10</v>
      </c>
      <c r="DG52" s="3" t="s">
        <v>184</v>
      </c>
      <c r="DH52" s="2">
        <v>5.7</v>
      </c>
      <c r="DI52" s="8">
        <v>25</v>
      </c>
      <c r="DJ52" s="3"/>
      <c r="DK52" s="1"/>
      <c r="DL52" s="337">
        <f t="shared" si="30"/>
        <v>0</v>
      </c>
      <c r="DM52" s="212">
        <f t="shared" si="15"/>
        <v>0</v>
      </c>
      <c r="DN52" s="303"/>
      <c r="DO52" s="212"/>
      <c r="DP52" s="3"/>
      <c r="DQ52" s="2"/>
      <c r="DR52" s="3"/>
      <c r="DS52" s="2"/>
      <c r="DT52" s="155"/>
      <c r="DU52" s="156"/>
      <c r="DV52" s="155"/>
      <c r="DW52" s="157"/>
      <c r="DX52" s="348">
        <f t="shared" si="31"/>
        <v>300</v>
      </c>
      <c r="DY52" s="349">
        <f t="shared" si="16"/>
        <v>86.286404638584543</v>
      </c>
      <c r="DZ52" s="240">
        <f t="shared" si="17"/>
        <v>89.424092079987616</v>
      </c>
      <c r="EA52" s="1">
        <v>4.9000000000000004</v>
      </c>
      <c r="EB52" s="19">
        <f t="shared" si="18"/>
        <v>1.4093446090968809</v>
      </c>
      <c r="EC52" s="350">
        <f t="shared" si="19"/>
        <v>1.460593503973131</v>
      </c>
      <c r="ED52" s="4">
        <v>370</v>
      </c>
      <c r="EE52" s="117"/>
    </row>
    <row r="53" spans="1:135" s="121" customFormat="1" ht="20.100000000000001" hidden="1" customHeight="1">
      <c r="A53" s="162">
        <v>42288</v>
      </c>
      <c r="B53" s="229"/>
      <c r="C53" s="15">
        <v>1</v>
      </c>
      <c r="D53" s="9"/>
      <c r="E53" s="9"/>
      <c r="F53" s="9"/>
      <c r="G53" s="12"/>
      <c r="H53" s="11"/>
      <c r="I53" s="9"/>
      <c r="J53" s="9"/>
      <c r="K53" s="20"/>
      <c r="L53" s="9"/>
      <c r="M53" s="9"/>
      <c r="N53" s="9"/>
      <c r="O53" s="298"/>
      <c r="P53" s="9"/>
      <c r="Q53" s="24">
        <f t="shared" si="6"/>
        <v>0</v>
      </c>
      <c r="R53" s="119">
        <f t="shared" si="20"/>
        <v>0</v>
      </c>
      <c r="S53" s="18">
        <f t="shared" si="7"/>
        <v>0</v>
      </c>
      <c r="T53" s="11"/>
      <c r="U53" s="9"/>
      <c r="V53" s="9"/>
      <c r="W53" s="24">
        <f t="shared" si="21"/>
        <v>0</v>
      </c>
      <c r="X53" s="9"/>
      <c r="Y53" s="9"/>
      <c r="Z53" s="9"/>
      <c r="AA53" s="9"/>
      <c r="AB53" s="12"/>
      <c r="AC53" s="15"/>
      <c r="AD53" s="200"/>
      <c r="AE53" s="200"/>
      <c r="AF53" s="200"/>
      <c r="AG53" s="200"/>
      <c r="AH53" s="241">
        <f t="shared" si="32"/>
        <v>0</v>
      </c>
      <c r="AI53" s="239" t="e">
        <f t="shared" si="33"/>
        <v>#DIV/0!</v>
      </c>
      <c r="AJ53" s="9"/>
      <c r="AK53" s="9"/>
      <c r="AL53" s="9"/>
      <c r="AM53" s="9"/>
      <c r="AN53" s="9"/>
      <c r="AO53" s="9"/>
      <c r="AP53" s="11"/>
      <c r="AQ53" s="15"/>
      <c r="AR53" s="24">
        <f t="shared" si="35"/>
        <v>0</v>
      </c>
      <c r="AS53" s="271" t="e">
        <f t="shared" si="22"/>
        <v>#DIV/0!</v>
      </c>
      <c r="AT53" s="9"/>
      <c r="AU53" s="9"/>
      <c r="AV53" s="15"/>
      <c r="AW53" s="9"/>
      <c r="AX53" s="9"/>
      <c r="AY53" s="10"/>
      <c r="AZ53" s="11"/>
      <c r="BA53" s="10"/>
      <c r="BB53" s="11"/>
      <c r="BC53" s="12"/>
      <c r="BD53" s="11"/>
      <c r="BE53" s="9"/>
      <c r="BF53" s="9"/>
      <c r="BG53" s="9"/>
      <c r="BH53" s="12"/>
      <c r="BI53" s="11"/>
      <c r="BJ53" s="15"/>
      <c r="BK53" s="9"/>
      <c r="BL53" s="9"/>
      <c r="BM53" s="10"/>
      <c r="BN53" s="11"/>
      <c r="BO53" s="9"/>
      <c r="BP53" s="10"/>
      <c r="BQ53" s="11"/>
      <c r="BR53" s="9"/>
      <c r="BS53" s="10"/>
      <c r="BT53" s="14"/>
      <c r="BU53" s="279"/>
      <c r="BV53" s="273">
        <f t="shared" si="23"/>
        <v>0</v>
      </c>
      <c r="BW53" s="273">
        <f t="shared" si="24"/>
        <v>0</v>
      </c>
      <c r="BX53" s="283" t="e">
        <f t="shared" si="25"/>
        <v>#DIV/0!</v>
      </c>
      <c r="BY53" s="283" t="e">
        <f t="shared" si="26"/>
        <v>#DIV/0!</v>
      </c>
      <c r="BZ53" s="11"/>
      <c r="CA53" s="9"/>
      <c r="CB53" s="9"/>
      <c r="CC53" s="12"/>
      <c r="CD53" s="15"/>
      <c r="CE53" s="15"/>
      <c r="CF53" s="9" t="e">
        <f t="shared" si="27"/>
        <v>#N/A</v>
      </c>
      <c r="CG53" s="9">
        <f t="shared" si="28"/>
        <v>0</v>
      </c>
      <c r="CH53" s="9" t="e">
        <f t="shared" si="34"/>
        <v>#N/A</v>
      </c>
      <c r="CI53" s="9"/>
      <c r="CJ53" s="296" t="e">
        <f t="shared" si="29"/>
        <v>#N/A</v>
      </c>
      <c r="CK53" s="11"/>
      <c r="CL53" s="15"/>
      <c r="CM53" s="9"/>
      <c r="CN53" s="10">
        <v>109</v>
      </c>
      <c r="CO53" s="10">
        <f t="shared" si="36"/>
        <v>0</v>
      </c>
      <c r="CP53" s="10">
        <f t="shared" si="37"/>
        <v>0</v>
      </c>
      <c r="CQ53" s="191" t="e">
        <f t="shared" si="38"/>
        <v>#DIV/0!</v>
      </c>
      <c r="CR53" s="16"/>
      <c r="CS53" s="16"/>
      <c r="CT53" s="16"/>
      <c r="CU53" s="14"/>
      <c r="CV53" s="14"/>
      <c r="CW53" s="14"/>
      <c r="CX53" s="11"/>
      <c r="CY53" s="10"/>
      <c r="CZ53" s="213" t="e">
        <f t="shared" si="13"/>
        <v>#DIV/0!</v>
      </c>
      <c r="DA53" s="213" t="e">
        <f t="shared" si="14"/>
        <v>#DIV/0!</v>
      </c>
      <c r="DB53" s="11"/>
      <c r="DC53" s="10"/>
      <c r="DD53" s="11"/>
      <c r="DE53" s="10"/>
      <c r="DF53" s="16"/>
      <c r="DG53" s="11"/>
      <c r="DH53" s="10"/>
      <c r="DI53" s="16"/>
      <c r="DJ53" s="11"/>
      <c r="DK53" s="9"/>
      <c r="DL53" s="338" t="e">
        <f t="shared" si="30"/>
        <v>#DIV/0!</v>
      </c>
      <c r="DM53" s="213" t="e">
        <f t="shared" si="15"/>
        <v>#DIV/0!</v>
      </c>
      <c r="DN53" s="304"/>
      <c r="DO53" s="213"/>
      <c r="DP53" s="11"/>
      <c r="DQ53" s="10"/>
      <c r="DR53" s="11"/>
      <c r="DS53" s="10"/>
      <c r="DT53" s="158"/>
      <c r="DU53" s="159"/>
      <c r="DV53" s="158"/>
      <c r="DW53" s="160"/>
      <c r="DX53" s="351">
        <f t="shared" si="31"/>
        <v>0</v>
      </c>
      <c r="DY53" s="352" t="e">
        <f t="shared" si="16"/>
        <v>#DIV/0!</v>
      </c>
      <c r="DZ53" s="241" t="e">
        <f t="shared" si="17"/>
        <v>#DIV/0!</v>
      </c>
      <c r="EA53" s="9"/>
      <c r="EB53" s="20" t="e">
        <f t="shared" si="18"/>
        <v>#DIV/0!</v>
      </c>
      <c r="EC53" s="353" t="e">
        <f t="shared" si="19"/>
        <v>#DIV/0!</v>
      </c>
      <c r="ED53" s="12"/>
      <c r="EE53" s="120"/>
    </row>
    <row r="54" spans="1:135" s="121" customFormat="1" ht="20.100000000000001" hidden="1" customHeight="1">
      <c r="A54" s="162">
        <v>42288</v>
      </c>
      <c r="B54" s="229"/>
      <c r="C54" s="15">
        <v>1</v>
      </c>
      <c r="D54" s="9"/>
      <c r="E54" s="9"/>
      <c r="F54" s="9"/>
      <c r="G54" s="12"/>
      <c r="H54" s="11"/>
      <c r="I54" s="9"/>
      <c r="J54" s="9"/>
      <c r="K54" s="20"/>
      <c r="L54" s="9"/>
      <c r="M54" s="9"/>
      <c r="N54" s="9"/>
      <c r="O54" s="298"/>
      <c r="P54" s="9"/>
      <c r="Q54" s="24">
        <f t="shared" si="6"/>
        <v>0</v>
      </c>
      <c r="R54" s="119">
        <f t="shared" si="20"/>
        <v>0</v>
      </c>
      <c r="S54" s="18">
        <f t="shared" si="7"/>
        <v>0</v>
      </c>
      <c r="T54" s="11"/>
      <c r="U54" s="9"/>
      <c r="V54" s="9"/>
      <c r="W54" s="24">
        <f t="shared" si="21"/>
        <v>0</v>
      </c>
      <c r="X54" s="9"/>
      <c r="Y54" s="9"/>
      <c r="Z54" s="9"/>
      <c r="AA54" s="9"/>
      <c r="AB54" s="12"/>
      <c r="AC54" s="15"/>
      <c r="AD54" s="200"/>
      <c r="AE54" s="200"/>
      <c r="AF54" s="200"/>
      <c r="AG54" s="200"/>
      <c r="AH54" s="241">
        <f t="shared" si="32"/>
        <v>0</v>
      </c>
      <c r="AI54" s="239" t="e">
        <f t="shared" si="33"/>
        <v>#DIV/0!</v>
      </c>
      <c r="AJ54" s="9"/>
      <c r="AK54" s="9"/>
      <c r="AL54" s="9"/>
      <c r="AM54" s="9"/>
      <c r="AN54" s="9"/>
      <c r="AO54" s="9"/>
      <c r="AP54" s="11"/>
      <c r="AQ54" s="15"/>
      <c r="AR54" s="24">
        <f t="shared" si="35"/>
        <v>0</v>
      </c>
      <c r="AS54" s="271" t="e">
        <f t="shared" si="22"/>
        <v>#DIV/0!</v>
      </c>
      <c r="AT54" s="9"/>
      <c r="AU54" s="9"/>
      <c r="AV54" s="15"/>
      <c r="AW54" s="9"/>
      <c r="AX54" s="9"/>
      <c r="AY54" s="10"/>
      <c r="AZ54" s="11"/>
      <c r="BA54" s="10"/>
      <c r="BB54" s="11"/>
      <c r="BC54" s="12"/>
      <c r="BD54" s="11"/>
      <c r="BE54" s="9"/>
      <c r="BF54" s="9"/>
      <c r="BG54" s="9"/>
      <c r="BH54" s="12"/>
      <c r="BI54" s="11"/>
      <c r="BJ54" s="15"/>
      <c r="BK54" s="9"/>
      <c r="BL54" s="9"/>
      <c r="BM54" s="10"/>
      <c r="BN54" s="11"/>
      <c r="BO54" s="9"/>
      <c r="BP54" s="10"/>
      <c r="BQ54" s="11"/>
      <c r="BR54" s="9"/>
      <c r="BS54" s="10"/>
      <c r="BT54" s="14"/>
      <c r="BU54" s="279"/>
      <c r="BV54" s="273">
        <f t="shared" si="23"/>
        <v>0</v>
      </c>
      <c r="BW54" s="273">
        <f t="shared" si="24"/>
        <v>0</v>
      </c>
      <c r="BX54" s="283" t="e">
        <f t="shared" si="25"/>
        <v>#DIV/0!</v>
      </c>
      <c r="BY54" s="283" t="e">
        <f t="shared" si="26"/>
        <v>#DIV/0!</v>
      </c>
      <c r="BZ54" s="11"/>
      <c r="CA54" s="9"/>
      <c r="CB54" s="9"/>
      <c r="CC54" s="12"/>
      <c r="CD54" s="15"/>
      <c r="CE54" s="15"/>
      <c r="CF54" s="9" t="e">
        <f t="shared" si="27"/>
        <v>#N/A</v>
      </c>
      <c r="CG54" s="9">
        <f t="shared" si="28"/>
        <v>0</v>
      </c>
      <c r="CH54" s="9" t="e">
        <f t="shared" si="34"/>
        <v>#N/A</v>
      </c>
      <c r="CI54" s="9"/>
      <c r="CJ54" s="296" t="e">
        <f t="shared" si="29"/>
        <v>#N/A</v>
      </c>
      <c r="CK54" s="11"/>
      <c r="CL54" s="15"/>
      <c r="CM54" s="9"/>
      <c r="CN54" s="10">
        <v>109</v>
      </c>
      <c r="CO54" s="10">
        <f t="shared" si="36"/>
        <v>0</v>
      </c>
      <c r="CP54" s="10">
        <f t="shared" si="37"/>
        <v>0</v>
      </c>
      <c r="CQ54" s="191" t="e">
        <f t="shared" si="38"/>
        <v>#DIV/0!</v>
      </c>
      <c r="CR54" s="16"/>
      <c r="CS54" s="16"/>
      <c r="CT54" s="16"/>
      <c r="CU54" s="14"/>
      <c r="CV54" s="14"/>
      <c r="CW54" s="14"/>
      <c r="CX54" s="11"/>
      <c r="CY54" s="10"/>
      <c r="CZ54" s="213" t="e">
        <f t="shared" si="13"/>
        <v>#DIV/0!</v>
      </c>
      <c r="DA54" s="213" t="e">
        <f t="shared" si="14"/>
        <v>#DIV/0!</v>
      </c>
      <c r="DB54" s="11"/>
      <c r="DC54" s="10"/>
      <c r="DD54" s="11"/>
      <c r="DE54" s="10"/>
      <c r="DF54" s="16"/>
      <c r="DG54" s="11"/>
      <c r="DH54" s="10"/>
      <c r="DI54" s="16"/>
      <c r="DJ54" s="11"/>
      <c r="DK54" s="9"/>
      <c r="DL54" s="338" t="e">
        <f t="shared" si="30"/>
        <v>#DIV/0!</v>
      </c>
      <c r="DM54" s="213" t="e">
        <f t="shared" si="15"/>
        <v>#DIV/0!</v>
      </c>
      <c r="DN54" s="304"/>
      <c r="DO54" s="213"/>
      <c r="DP54" s="11"/>
      <c r="DQ54" s="10"/>
      <c r="DR54" s="11"/>
      <c r="DS54" s="10"/>
      <c r="DT54" s="158"/>
      <c r="DU54" s="159"/>
      <c r="DV54" s="158"/>
      <c r="DW54" s="160"/>
      <c r="DX54" s="351">
        <f t="shared" si="31"/>
        <v>0</v>
      </c>
      <c r="DY54" s="352" t="e">
        <f t="shared" si="16"/>
        <v>#DIV/0!</v>
      </c>
      <c r="DZ54" s="241" t="e">
        <f t="shared" si="17"/>
        <v>#DIV/0!</v>
      </c>
      <c r="EA54" s="9"/>
      <c r="EB54" s="20" t="e">
        <f t="shared" si="18"/>
        <v>#DIV/0!</v>
      </c>
      <c r="EC54" s="353" t="e">
        <f t="shared" si="19"/>
        <v>#DIV/0!</v>
      </c>
      <c r="ED54" s="12"/>
      <c r="EE54" s="120"/>
    </row>
    <row r="55" spans="1:135" s="118" customFormat="1" ht="20.100000000000001" hidden="1" customHeight="1">
      <c r="A55" s="161">
        <v>42289</v>
      </c>
      <c r="B55" s="228">
        <v>0.70072916666666663</v>
      </c>
      <c r="C55" s="7">
        <v>3</v>
      </c>
      <c r="D55" s="1" t="s">
        <v>130</v>
      </c>
      <c r="E55" s="1" t="s">
        <v>136</v>
      </c>
      <c r="F55" s="1" t="s">
        <v>141</v>
      </c>
      <c r="G55" s="4" t="s">
        <v>142</v>
      </c>
      <c r="H55" s="3" t="s">
        <v>172</v>
      </c>
      <c r="I55" s="1">
        <v>16</v>
      </c>
      <c r="J55" s="1" t="s">
        <v>278</v>
      </c>
      <c r="K55" s="19">
        <v>19</v>
      </c>
      <c r="L55" s="1" t="s">
        <v>190</v>
      </c>
      <c r="M55" s="1">
        <v>84</v>
      </c>
      <c r="N55" s="1">
        <v>2700</v>
      </c>
      <c r="O55" s="297"/>
      <c r="P55" s="1">
        <v>1700</v>
      </c>
      <c r="Q55" s="22">
        <f t="shared" si="6"/>
        <v>1377</v>
      </c>
      <c r="R55" s="116">
        <f t="shared" si="20"/>
        <v>3.7674720000000002</v>
      </c>
      <c r="S55" s="17">
        <f t="shared" si="7"/>
        <v>3.5691839999999999</v>
      </c>
      <c r="T55" s="3">
        <v>1091</v>
      </c>
      <c r="U55" s="1">
        <v>1005</v>
      </c>
      <c r="V55" s="1">
        <v>0.95</v>
      </c>
      <c r="W55" s="22">
        <f t="shared" si="21"/>
        <v>1615</v>
      </c>
      <c r="X55" s="1">
        <v>10.6</v>
      </c>
      <c r="Y55" s="1">
        <v>362</v>
      </c>
      <c r="Z55" s="1">
        <v>25</v>
      </c>
      <c r="AA55" s="1">
        <v>25</v>
      </c>
      <c r="AB55" s="4">
        <v>6.2</v>
      </c>
      <c r="AC55" s="7">
        <v>3.7</v>
      </c>
      <c r="AD55" s="199">
        <v>-28</v>
      </c>
      <c r="AE55" s="199">
        <v>-28</v>
      </c>
      <c r="AF55" s="199">
        <v>-29</v>
      </c>
      <c r="AG55" s="199"/>
      <c r="AH55" s="240">
        <f t="shared" si="32"/>
        <v>-85</v>
      </c>
      <c r="AI55" s="237">
        <f t="shared" si="33"/>
        <v>1</v>
      </c>
      <c r="AJ55" s="1">
        <v>100</v>
      </c>
      <c r="AK55" s="1">
        <v>100</v>
      </c>
      <c r="AL55" s="1">
        <v>100</v>
      </c>
      <c r="AM55" s="1">
        <v>100</v>
      </c>
      <c r="AN55" s="1">
        <v>3</v>
      </c>
      <c r="AO55" s="1">
        <v>10</v>
      </c>
      <c r="AP55" s="3">
        <v>1855</v>
      </c>
      <c r="AQ55" s="7">
        <v>1554</v>
      </c>
      <c r="AR55" s="22">
        <f t="shared" si="35"/>
        <v>301</v>
      </c>
      <c r="AS55" s="270">
        <f t="shared" si="22"/>
        <v>0.16226415094339622</v>
      </c>
      <c r="AT55" s="1">
        <v>72</v>
      </c>
      <c r="AU55" s="1">
        <v>80</v>
      </c>
      <c r="AV55" s="7">
        <v>4.0999999999999996</v>
      </c>
      <c r="AW55" s="1">
        <v>764</v>
      </c>
      <c r="AX55" s="1">
        <v>760</v>
      </c>
      <c r="AY55" s="2">
        <v>50</v>
      </c>
      <c r="AZ55" s="3">
        <v>350</v>
      </c>
      <c r="BA55" s="2">
        <v>66</v>
      </c>
      <c r="BB55" s="3"/>
      <c r="BC55" s="4"/>
      <c r="BD55" s="3">
        <v>3741</v>
      </c>
      <c r="BE55" s="1">
        <v>27</v>
      </c>
      <c r="BF55" s="1">
        <v>25</v>
      </c>
      <c r="BG55" s="1">
        <v>2</v>
      </c>
      <c r="BH55" s="4">
        <v>97</v>
      </c>
      <c r="BI55" s="3">
        <v>420</v>
      </c>
      <c r="BJ55" s="7">
        <v>109</v>
      </c>
      <c r="BK55" s="1">
        <v>1582</v>
      </c>
      <c r="BL55" s="1">
        <v>143</v>
      </c>
      <c r="BM55" s="2">
        <v>104</v>
      </c>
      <c r="BN55" s="3">
        <v>438</v>
      </c>
      <c r="BO55" s="1">
        <v>1656</v>
      </c>
      <c r="BP55" s="2">
        <v>214</v>
      </c>
      <c r="BQ55" s="3">
        <v>428</v>
      </c>
      <c r="BR55" s="1">
        <v>1626</v>
      </c>
      <c r="BS55" s="2">
        <v>186</v>
      </c>
      <c r="BT55" s="6">
        <v>1500</v>
      </c>
      <c r="BU55" s="278">
        <v>432</v>
      </c>
      <c r="BV55" s="272">
        <f t="shared" si="23"/>
        <v>0.86599999999999999</v>
      </c>
      <c r="BW55" s="272">
        <f t="shared" si="24"/>
        <v>0.53846153846153844</v>
      </c>
      <c r="BX55" s="282">
        <f t="shared" si="25"/>
        <v>0.61660641910395442</v>
      </c>
      <c r="BY55" s="282">
        <f t="shared" si="26"/>
        <v>0.38339358089604558</v>
      </c>
      <c r="BZ55" s="3">
        <v>2.8</v>
      </c>
      <c r="CA55" s="1">
        <v>2.6</v>
      </c>
      <c r="CB55" s="1">
        <v>30</v>
      </c>
      <c r="CC55" s="4"/>
      <c r="CD55" s="7" t="s">
        <v>163</v>
      </c>
      <c r="CE55" s="7">
        <v>74</v>
      </c>
      <c r="CF55" s="1">
        <f t="shared" si="27"/>
        <v>15.6</v>
      </c>
      <c r="CG55" s="1">
        <f t="shared" si="28"/>
        <v>5746</v>
      </c>
      <c r="CH55" s="1">
        <f t="shared" si="34"/>
        <v>9.6719999999999988</v>
      </c>
      <c r="CI55" s="1">
        <v>62</v>
      </c>
      <c r="CJ55" s="189">
        <f t="shared" si="29"/>
        <v>1.683257918552036</v>
      </c>
      <c r="CK55" s="3" t="s">
        <v>165</v>
      </c>
      <c r="CL55" s="7">
        <v>27</v>
      </c>
      <c r="CM55" s="1">
        <v>36</v>
      </c>
      <c r="CN55" s="2">
        <v>109</v>
      </c>
      <c r="CO55" s="2">
        <f t="shared" si="36"/>
        <v>5746</v>
      </c>
      <c r="CP55" s="2">
        <f t="shared" si="37"/>
        <v>39.24</v>
      </c>
      <c r="CQ55" s="190">
        <f t="shared" si="38"/>
        <v>6.8290985033066489</v>
      </c>
      <c r="CR55" s="8">
        <v>40</v>
      </c>
      <c r="CS55" s="8">
        <v>4</v>
      </c>
      <c r="CT55" s="8">
        <v>400</v>
      </c>
      <c r="CU55" s="6">
        <v>18</v>
      </c>
      <c r="CV55" s="6">
        <v>49</v>
      </c>
      <c r="CW55" s="6"/>
      <c r="CX55" s="3" t="s">
        <v>275</v>
      </c>
      <c r="CY55" s="2">
        <v>720</v>
      </c>
      <c r="CZ55" s="212">
        <f t="shared" si="13"/>
        <v>191.10958223445323</v>
      </c>
      <c r="DA55" s="212">
        <f t="shared" si="14"/>
        <v>201.72678124747841</v>
      </c>
      <c r="DB55" s="3"/>
      <c r="DC55" s="2"/>
      <c r="DD55" s="3" t="s">
        <v>168</v>
      </c>
      <c r="DE55" s="2"/>
      <c r="DF55" s="8">
        <v>10</v>
      </c>
      <c r="DG55" s="3" t="s">
        <v>184</v>
      </c>
      <c r="DH55" s="2">
        <v>5.9</v>
      </c>
      <c r="DI55" s="8">
        <v>25</v>
      </c>
      <c r="DJ55" s="3"/>
      <c r="DK55" s="1"/>
      <c r="DL55" s="337">
        <f t="shared" si="30"/>
        <v>0</v>
      </c>
      <c r="DM55" s="212">
        <f t="shared" si="15"/>
        <v>0</v>
      </c>
      <c r="DN55" s="303"/>
      <c r="DO55" s="212"/>
      <c r="DP55" s="3"/>
      <c r="DQ55" s="2"/>
      <c r="DR55" s="3"/>
      <c r="DS55" s="2"/>
      <c r="DT55" s="155"/>
      <c r="DU55" s="156"/>
      <c r="DV55" s="155"/>
      <c r="DW55" s="157"/>
      <c r="DX55" s="348">
        <f t="shared" si="31"/>
        <v>400</v>
      </c>
      <c r="DY55" s="349">
        <f t="shared" si="16"/>
        <v>106.1719901302518</v>
      </c>
      <c r="DZ55" s="240">
        <f t="shared" si="17"/>
        <v>112.0704340263769</v>
      </c>
      <c r="EA55" s="1">
        <v>4.41</v>
      </c>
      <c r="EB55" s="19">
        <f t="shared" si="18"/>
        <v>1.170546191186026</v>
      </c>
      <c r="EC55" s="350">
        <f t="shared" si="19"/>
        <v>1.2355765351408055</v>
      </c>
      <c r="ED55" s="4">
        <v>351</v>
      </c>
      <c r="EE55" s="117"/>
    </row>
    <row r="56" spans="1:135" s="118" customFormat="1" ht="20.100000000000001" hidden="1" customHeight="1">
      <c r="A56" s="161">
        <v>42289</v>
      </c>
      <c r="B56" s="228"/>
      <c r="C56" s="7">
        <v>3</v>
      </c>
      <c r="D56" s="1"/>
      <c r="E56" s="1"/>
      <c r="F56" s="1"/>
      <c r="G56" s="4"/>
      <c r="H56" s="3"/>
      <c r="I56" s="1"/>
      <c r="J56" s="1"/>
      <c r="K56" s="19"/>
      <c r="L56" s="1"/>
      <c r="M56" s="1"/>
      <c r="N56" s="1"/>
      <c r="O56" s="297"/>
      <c r="P56" s="1"/>
      <c r="Q56" s="22">
        <f t="shared" si="6"/>
        <v>0</v>
      </c>
      <c r="R56" s="116">
        <f t="shared" si="20"/>
        <v>0</v>
      </c>
      <c r="S56" s="17">
        <f t="shared" si="7"/>
        <v>0</v>
      </c>
      <c r="T56" s="3"/>
      <c r="U56" s="1"/>
      <c r="V56" s="1"/>
      <c r="W56" s="22">
        <f t="shared" si="21"/>
        <v>0</v>
      </c>
      <c r="X56" s="1"/>
      <c r="Y56" s="1"/>
      <c r="Z56" s="1"/>
      <c r="AA56" s="1"/>
      <c r="AB56" s="4"/>
      <c r="AC56" s="7"/>
      <c r="AD56" s="199"/>
      <c r="AE56" s="199"/>
      <c r="AF56" s="199"/>
      <c r="AG56" s="199"/>
      <c r="AH56" s="240">
        <f t="shared" si="32"/>
        <v>0</v>
      </c>
      <c r="AI56" s="237" t="e">
        <f t="shared" si="33"/>
        <v>#DIV/0!</v>
      </c>
      <c r="AJ56" s="1"/>
      <c r="AK56" s="1"/>
      <c r="AL56" s="1"/>
      <c r="AM56" s="1"/>
      <c r="AN56" s="1"/>
      <c r="AO56" s="1"/>
      <c r="AP56" s="3"/>
      <c r="AQ56" s="7"/>
      <c r="AR56" s="22">
        <f t="shared" si="35"/>
        <v>0</v>
      </c>
      <c r="AS56" s="270" t="e">
        <f t="shared" si="22"/>
        <v>#DIV/0!</v>
      </c>
      <c r="AT56" s="1"/>
      <c r="AU56" s="1"/>
      <c r="AV56" s="7"/>
      <c r="AW56" s="1"/>
      <c r="AX56" s="1"/>
      <c r="AY56" s="2"/>
      <c r="AZ56" s="3"/>
      <c r="BA56" s="2"/>
      <c r="BB56" s="3"/>
      <c r="BC56" s="4"/>
      <c r="BD56" s="3"/>
      <c r="BE56" s="1"/>
      <c r="BF56" s="1"/>
      <c r="BG56" s="1"/>
      <c r="BH56" s="4"/>
      <c r="BI56" s="3"/>
      <c r="BJ56" s="7"/>
      <c r="BK56" s="1"/>
      <c r="BL56" s="1"/>
      <c r="BM56" s="2"/>
      <c r="BN56" s="3"/>
      <c r="BO56" s="1"/>
      <c r="BP56" s="2"/>
      <c r="BQ56" s="3"/>
      <c r="BR56" s="1"/>
      <c r="BS56" s="2"/>
      <c r="BT56" s="6"/>
      <c r="BU56" s="278"/>
      <c r="BV56" s="272">
        <f t="shared" si="23"/>
        <v>0</v>
      </c>
      <c r="BW56" s="272">
        <f t="shared" si="24"/>
        <v>0</v>
      </c>
      <c r="BX56" s="282" t="e">
        <f t="shared" si="25"/>
        <v>#DIV/0!</v>
      </c>
      <c r="BY56" s="282" t="e">
        <f t="shared" si="26"/>
        <v>#DIV/0!</v>
      </c>
      <c r="BZ56" s="3"/>
      <c r="CA56" s="1"/>
      <c r="CB56" s="1"/>
      <c r="CC56" s="4"/>
      <c r="CD56" s="7"/>
      <c r="CE56" s="7"/>
      <c r="CF56" s="1" t="e">
        <f t="shared" si="27"/>
        <v>#N/A</v>
      </c>
      <c r="CG56" s="1">
        <f t="shared" si="28"/>
        <v>0</v>
      </c>
      <c r="CH56" s="1" t="e">
        <f t="shared" si="34"/>
        <v>#N/A</v>
      </c>
      <c r="CI56" s="1"/>
      <c r="CJ56" s="189" t="e">
        <f t="shared" si="29"/>
        <v>#N/A</v>
      </c>
      <c r="CK56" s="3"/>
      <c r="CL56" s="7"/>
      <c r="CM56" s="1"/>
      <c r="CN56" s="2">
        <v>109</v>
      </c>
      <c r="CO56" s="2">
        <f t="shared" si="36"/>
        <v>0</v>
      </c>
      <c r="CP56" s="2">
        <f t="shared" si="37"/>
        <v>0</v>
      </c>
      <c r="CQ56" s="190" t="e">
        <f t="shared" si="38"/>
        <v>#DIV/0!</v>
      </c>
      <c r="CR56" s="8"/>
      <c r="CS56" s="8"/>
      <c r="CT56" s="8"/>
      <c r="CU56" s="6"/>
      <c r="CV56" s="6"/>
      <c r="CW56" s="6"/>
      <c r="CX56" s="3"/>
      <c r="CY56" s="2"/>
      <c r="CZ56" s="212" t="e">
        <f t="shared" si="13"/>
        <v>#DIV/0!</v>
      </c>
      <c r="DA56" s="212" t="e">
        <f t="shared" si="14"/>
        <v>#DIV/0!</v>
      </c>
      <c r="DB56" s="3"/>
      <c r="DC56" s="2"/>
      <c r="DD56" s="3"/>
      <c r="DE56" s="2"/>
      <c r="DF56" s="8"/>
      <c r="DG56" s="3"/>
      <c r="DH56" s="2"/>
      <c r="DI56" s="8"/>
      <c r="DJ56" s="3"/>
      <c r="DK56" s="1"/>
      <c r="DL56" s="337" t="e">
        <f t="shared" si="30"/>
        <v>#DIV/0!</v>
      </c>
      <c r="DM56" s="212" t="e">
        <f t="shared" si="15"/>
        <v>#DIV/0!</v>
      </c>
      <c r="DN56" s="303"/>
      <c r="DO56" s="212"/>
      <c r="DP56" s="3"/>
      <c r="DQ56" s="2"/>
      <c r="DR56" s="3"/>
      <c r="DS56" s="2"/>
      <c r="DT56" s="155"/>
      <c r="DU56" s="156"/>
      <c r="DV56" s="155"/>
      <c r="DW56" s="157"/>
      <c r="DX56" s="348">
        <f t="shared" si="31"/>
        <v>0</v>
      </c>
      <c r="DY56" s="349" t="e">
        <f t="shared" si="16"/>
        <v>#DIV/0!</v>
      </c>
      <c r="DZ56" s="240" t="e">
        <f t="shared" si="17"/>
        <v>#DIV/0!</v>
      </c>
      <c r="EA56" s="1"/>
      <c r="EB56" s="19" t="e">
        <f t="shared" si="18"/>
        <v>#DIV/0!</v>
      </c>
      <c r="EC56" s="350" t="e">
        <f t="shared" si="19"/>
        <v>#DIV/0!</v>
      </c>
      <c r="ED56" s="4"/>
      <c r="EE56" s="117"/>
    </row>
    <row r="57" spans="1:135" s="121" customFormat="1" ht="20.100000000000001" hidden="1" customHeight="1">
      <c r="A57" s="162">
        <v>42289</v>
      </c>
      <c r="B57" s="229">
        <v>0.10578703703703703</v>
      </c>
      <c r="C57" s="15">
        <v>2</v>
      </c>
      <c r="D57" s="9" t="s">
        <v>132</v>
      </c>
      <c r="E57" s="9" t="s">
        <v>134</v>
      </c>
      <c r="F57" s="9" t="s">
        <v>140</v>
      </c>
      <c r="G57" s="12" t="s">
        <v>145</v>
      </c>
      <c r="H57" s="11" t="s">
        <v>172</v>
      </c>
      <c r="I57" s="9">
        <v>16</v>
      </c>
      <c r="J57" s="9" t="s">
        <v>278</v>
      </c>
      <c r="K57" s="20">
        <v>18.7</v>
      </c>
      <c r="L57" s="9" t="s">
        <v>190</v>
      </c>
      <c r="M57" s="9">
        <v>84</v>
      </c>
      <c r="N57" s="9">
        <v>2700</v>
      </c>
      <c r="O57" s="298"/>
      <c r="P57" s="9">
        <v>1700</v>
      </c>
      <c r="Q57" s="24">
        <f t="shared" si="6"/>
        <v>1382.1</v>
      </c>
      <c r="R57" s="119">
        <f t="shared" si="20"/>
        <v>3.7814255999999995</v>
      </c>
      <c r="S57" s="18">
        <f t="shared" si="7"/>
        <v>3.5824031999999995</v>
      </c>
      <c r="T57" s="11">
        <v>1082</v>
      </c>
      <c r="U57" s="9">
        <v>1005</v>
      </c>
      <c r="V57" s="9">
        <v>0.95</v>
      </c>
      <c r="W57" s="24">
        <f t="shared" si="21"/>
        <v>1615</v>
      </c>
      <c r="X57" s="9">
        <v>10.199999999999999</v>
      </c>
      <c r="Y57" s="9">
        <v>362</v>
      </c>
      <c r="Z57" s="9">
        <v>25</v>
      </c>
      <c r="AA57" s="9">
        <v>25</v>
      </c>
      <c r="AB57" s="12">
        <v>6.8</v>
      </c>
      <c r="AC57" s="15">
        <v>3.9</v>
      </c>
      <c r="AD57" s="200">
        <v>-28</v>
      </c>
      <c r="AE57" s="200">
        <v>-28</v>
      </c>
      <c r="AF57" s="200">
        <v>-29</v>
      </c>
      <c r="AG57" s="200"/>
      <c r="AH57" s="241">
        <f t="shared" si="32"/>
        <v>-85</v>
      </c>
      <c r="AI57" s="239">
        <f t="shared" si="33"/>
        <v>1</v>
      </c>
      <c r="AJ57" s="9">
        <v>100</v>
      </c>
      <c r="AK57" s="9">
        <v>100</v>
      </c>
      <c r="AL57" s="9">
        <v>100</v>
      </c>
      <c r="AM57" s="9">
        <v>100</v>
      </c>
      <c r="AN57" s="9">
        <v>3</v>
      </c>
      <c r="AO57" s="9">
        <v>10</v>
      </c>
      <c r="AP57" s="11">
        <v>1845</v>
      </c>
      <c r="AQ57" s="15">
        <v>1571</v>
      </c>
      <c r="AR57" s="24">
        <f t="shared" si="35"/>
        <v>274</v>
      </c>
      <c r="AS57" s="271">
        <f t="shared" si="22"/>
        <v>0.14850948509485096</v>
      </c>
      <c r="AT57" s="9">
        <v>73</v>
      </c>
      <c r="AU57" s="9">
        <v>80</v>
      </c>
      <c r="AV57" s="15">
        <v>4.0999999999999996</v>
      </c>
      <c r="AW57" s="9">
        <v>660</v>
      </c>
      <c r="AX57" s="9">
        <v>850</v>
      </c>
      <c r="AY57" s="10">
        <v>45</v>
      </c>
      <c r="AZ57" s="11">
        <v>355</v>
      </c>
      <c r="BA57" s="10">
        <v>70</v>
      </c>
      <c r="BB57" s="11"/>
      <c r="BC57" s="12"/>
      <c r="BD57" s="11">
        <v>4047</v>
      </c>
      <c r="BE57" s="9">
        <v>49</v>
      </c>
      <c r="BF57" s="9">
        <v>64</v>
      </c>
      <c r="BG57" s="9">
        <v>2</v>
      </c>
      <c r="BH57" s="12">
        <v>97</v>
      </c>
      <c r="BI57" s="11">
        <v>420</v>
      </c>
      <c r="BJ57" s="15">
        <v>110</v>
      </c>
      <c r="BK57" s="9">
        <v>1509</v>
      </c>
      <c r="BL57" s="9">
        <v>143</v>
      </c>
      <c r="BM57" s="10">
        <v>95</v>
      </c>
      <c r="BN57" s="11">
        <v>430</v>
      </c>
      <c r="BO57" s="9">
        <v>1623</v>
      </c>
      <c r="BP57" s="10">
        <v>203</v>
      </c>
      <c r="BQ57" s="11">
        <v>420</v>
      </c>
      <c r="BR57" s="9">
        <v>1573</v>
      </c>
      <c r="BS57" s="10">
        <v>176</v>
      </c>
      <c r="BT57" s="14">
        <v>1500</v>
      </c>
      <c r="BU57" s="279">
        <v>437</v>
      </c>
      <c r="BV57" s="273">
        <f t="shared" si="23"/>
        <v>0.85</v>
      </c>
      <c r="BW57" s="273">
        <f t="shared" si="24"/>
        <v>0.53846153846153844</v>
      </c>
      <c r="BX57" s="283">
        <f t="shared" si="25"/>
        <v>0.61218836565096957</v>
      </c>
      <c r="BY57" s="283">
        <f t="shared" si="26"/>
        <v>0.38781163434903049</v>
      </c>
      <c r="BZ57" s="11">
        <v>2.8</v>
      </c>
      <c r="CA57" s="9">
        <v>2.6</v>
      </c>
      <c r="CB57" s="9">
        <v>30</v>
      </c>
      <c r="CC57" s="12"/>
      <c r="CD57" s="15" t="s">
        <v>163</v>
      </c>
      <c r="CE57" s="15">
        <v>75</v>
      </c>
      <c r="CF57" s="9">
        <f t="shared" si="27"/>
        <v>15.6</v>
      </c>
      <c r="CG57" s="9">
        <f t="shared" si="28"/>
        <v>5746</v>
      </c>
      <c r="CH57" s="9">
        <f t="shared" si="34"/>
        <v>9.8279999999999994</v>
      </c>
      <c r="CI57" s="9">
        <v>63</v>
      </c>
      <c r="CJ57" s="296">
        <f t="shared" si="29"/>
        <v>1.7104072398190044</v>
      </c>
      <c r="CK57" s="11" t="s">
        <v>165</v>
      </c>
      <c r="CL57" s="15">
        <v>30</v>
      </c>
      <c r="CM57" s="9">
        <v>36</v>
      </c>
      <c r="CN57" s="10">
        <v>109</v>
      </c>
      <c r="CO57" s="10">
        <f t="shared" si="36"/>
        <v>5746</v>
      </c>
      <c r="CP57" s="10">
        <f t="shared" si="37"/>
        <v>39.24</v>
      </c>
      <c r="CQ57" s="191">
        <f t="shared" si="38"/>
        <v>6.8290985033066489</v>
      </c>
      <c r="CR57" s="16">
        <v>41</v>
      </c>
      <c r="CS57" s="16">
        <v>4</v>
      </c>
      <c r="CT57" s="16">
        <v>400</v>
      </c>
      <c r="CU57" s="14">
        <v>18</v>
      </c>
      <c r="CV57" s="14">
        <v>50</v>
      </c>
      <c r="CW57" s="14"/>
      <c r="CX57" s="11" t="s">
        <v>275</v>
      </c>
      <c r="CY57" s="10">
        <v>720</v>
      </c>
      <c r="CZ57" s="213">
        <f t="shared" si="13"/>
        <v>190.40438082399402</v>
      </c>
      <c r="DA57" s="213">
        <f t="shared" si="14"/>
        <v>200.98240198088257</v>
      </c>
      <c r="DB57" s="11"/>
      <c r="DC57" s="10"/>
      <c r="DD57" s="11"/>
      <c r="DE57" s="10"/>
      <c r="DF57" s="16">
        <v>15</v>
      </c>
      <c r="DG57" s="11" t="s">
        <v>184</v>
      </c>
      <c r="DH57" s="10">
        <v>5.9</v>
      </c>
      <c r="DI57" s="16">
        <v>25</v>
      </c>
      <c r="DJ57" s="11"/>
      <c r="DK57" s="9"/>
      <c r="DL57" s="338">
        <f t="shared" si="30"/>
        <v>0</v>
      </c>
      <c r="DM57" s="213">
        <f t="shared" si="15"/>
        <v>0</v>
      </c>
      <c r="DN57" s="304"/>
      <c r="DO57" s="213"/>
      <c r="DP57" s="11"/>
      <c r="DQ57" s="10"/>
      <c r="DR57" s="11"/>
      <c r="DS57" s="10"/>
      <c r="DT57" s="158"/>
      <c r="DU57" s="159"/>
      <c r="DV57" s="158"/>
      <c r="DW57" s="160"/>
      <c r="DX57" s="351">
        <f t="shared" si="31"/>
        <v>379</v>
      </c>
      <c r="DY57" s="352">
        <f t="shared" si="16"/>
        <v>100.22675046151907</v>
      </c>
      <c r="DZ57" s="241">
        <f t="shared" si="17"/>
        <v>105.79490326493681</v>
      </c>
      <c r="EA57" s="9">
        <v>4.5</v>
      </c>
      <c r="EB57" s="20">
        <f t="shared" si="18"/>
        <v>1.1900273801499626</v>
      </c>
      <c r="EC57" s="353">
        <f t="shared" si="19"/>
        <v>1.2561400123805162</v>
      </c>
      <c r="ED57" s="12">
        <v>365</v>
      </c>
      <c r="EE57" s="120"/>
    </row>
    <row r="58" spans="1:135" s="121" customFormat="1" ht="20.100000000000001" hidden="1" customHeight="1">
      <c r="A58" s="162">
        <v>42289</v>
      </c>
      <c r="B58" s="229"/>
      <c r="C58" s="15">
        <v>2</v>
      </c>
      <c r="D58" s="9"/>
      <c r="E58" s="9"/>
      <c r="F58" s="9"/>
      <c r="G58" s="12"/>
      <c r="H58" s="11"/>
      <c r="I58" s="9"/>
      <c r="J58" s="9"/>
      <c r="K58" s="20"/>
      <c r="L58" s="9"/>
      <c r="M58" s="9"/>
      <c r="N58" s="9"/>
      <c r="O58" s="298"/>
      <c r="P58" s="9"/>
      <c r="Q58" s="24">
        <f t="shared" si="6"/>
        <v>0</v>
      </c>
      <c r="R58" s="119">
        <f t="shared" si="20"/>
        <v>0</v>
      </c>
      <c r="S58" s="18">
        <f t="shared" si="7"/>
        <v>0</v>
      </c>
      <c r="T58" s="11"/>
      <c r="U58" s="9"/>
      <c r="V58" s="9"/>
      <c r="W58" s="24">
        <f t="shared" si="21"/>
        <v>0</v>
      </c>
      <c r="X58" s="9"/>
      <c r="Y58" s="9"/>
      <c r="Z58" s="9"/>
      <c r="AA58" s="9"/>
      <c r="AB58" s="12"/>
      <c r="AC58" s="15"/>
      <c r="AD58" s="200"/>
      <c r="AE58" s="200"/>
      <c r="AF58" s="200"/>
      <c r="AG58" s="200"/>
      <c r="AH58" s="241">
        <f t="shared" si="32"/>
        <v>0</v>
      </c>
      <c r="AI58" s="239" t="e">
        <f t="shared" si="33"/>
        <v>#DIV/0!</v>
      </c>
      <c r="AJ58" s="9"/>
      <c r="AK58" s="9"/>
      <c r="AL58" s="9"/>
      <c r="AM58" s="9"/>
      <c r="AN58" s="9"/>
      <c r="AO58" s="9"/>
      <c r="AP58" s="11"/>
      <c r="AQ58" s="15"/>
      <c r="AR58" s="24">
        <f t="shared" si="35"/>
        <v>0</v>
      </c>
      <c r="AS58" s="271" t="e">
        <f t="shared" si="22"/>
        <v>#DIV/0!</v>
      </c>
      <c r="AT58" s="9"/>
      <c r="AU58" s="9"/>
      <c r="AV58" s="15"/>
      <c r="AW58" s="9"/>
      <c r="AX58" s="9"/>
      <c r="AY58" s="10"/>
      <c r="AZ58" s="11"/>
      <c r="BA58" s="10"/>
      <c r="BB58" s="11"/>
      <c r="BC58" s="12"/>
      <c r="BD58" s="11"/>
      <c r="BE58" s="9"/>
      <c r="BF58" s="9"/>
      <c r="BG58" s="9"/>
      <c r="BH58" s="12"/>
      <c r="BI58" s="11"/>
      <c r="BJ58" s="15"/>
      <c r="BK58" s="9"/>
      <c r="BL58" s="9"/>
      <c r="BM58" s="10"/>
      <c r="BN58" s="11"/>
      <c r="BO58" s="9"/>
      <c r="BP58" s="10"/>
      <c r="BQ58" s="11"/>
      <c r="BR58" s="9"/>
      <c r="BS58" s="10"/>
      <c r="BT58" s="14"/>
      <c r="BU58" s="279"/>
      <c r="BV58" s="273">
        <f t="shared" si="23"/>
        <v>0</v>
      </c>
      <c r="BW58" s="273">
        <f t="shared" si="24"/>
        <v>0</v>
      </c>
      <c r="BX58" s="283" t="e">
        <f t="shared" si="25"/>
        <v>#DIV/0!</v>
      </c>
      <c r="BY58" s="283" t="e">
        <f t="shared" si="26"/>
        <v>#DIV/0!</v>
      </c>
      <c r="BZ58" s="11"/>
      <c r="CA58" s="9"/>
      <c r="CB58" s="9"/>
      <c r="CC58" s="12"/>
      <c r="CD58" s="15"/>
      <c r="CE58" s="15"/>
      <c r="CF58" s="9" t="e">
        <f t="shared" si="27"/>
        <v>#N/A</v>
      </c>
      <c r="CG58" s="9">
        <f t="shared" si="28"/>
        <v>0</v>
      </c>
      <c r="CH58" s="9" t="e">
        <f t="shared" si="34"/>
        <v>#N/A</v>
      </c>
      <c r="CI58" s="9"/>
      <c r="CJ58" s="296" t="e">
        <f t="shared" si="29"/>
        <v>#N/A</v>
      </c>
      <c r="CK58" s="11"/>
      <c r="CL58" s="15"/>
      <c r="CM58" s="9"/>
      <c r="CN58" s="10">
        <v>109</v>
      </c>
      <c r="CO58" s="10">
        <f t="shared" si="36"/>
        <v>0</v>
      </c>
      <c r="CP58" s="10">
        <f t="shared" si="37"/>
        <v>0</v>
      </c>
      <c r="CQ58" s="191" t="e">
        <f t="shared" si="38"/>
        <v>#DIV/0!</v>
      </c>
      <c r="CR58" s="16"/>
      <c r="CS58" s="16"/>
      <c r="CT58" s="16"/>
      <c r="CU58" s="14"/>
      <c r="CV58" s="14"/>
      <c r="CW58" s="14"/>
      <c r="CX58" s="11"/>
      <c r="CY58" s="10"/>
      <c r="CZ58" s="213" t="e">
        <f t="shared" si="13"/>
        <v>#DIV/0!</v>
      </c>
      <c r="DA58" s="213" t="e">
        <f t="shared" si="14"/>
        <v>#DIV/0!</v>
      </c>
      <c r="DB58" s="11"/>
      <c r="DC58" s="10"/>
      <c r="DD58" s="11"/>
      <c r="DE58" s="10"/>
      <c r="DF58" s="16"/>
      <c r="DG58" s="11"/>
      <c r="DH58" s="10"/>
      <c r="DI58" s="16"/>
      <c r="DJ58" s="11"/>
      <c r="DK58" s="9"/>
      <c r="DL58" s="338" t="e">
        <f t="shared" si="30"/>
        <v>#DIV/0!</v>
      </c>
      <c r="DM58" s="213" t="e">
        <f t="shared" si="15"/>
        <v>#DIV/0!</v>
      </c>
      <c r="DN58" s="304"/>
      <c r="DO58" s="213"/>
      <c r="DP58" s="11"/>
      <c r="DQ58" s="10"/>
      <c r="DR58" s="11"/>
      <c r="DS58" s="10"/>
      <c r="DT58" s="158"/>
      <c r="DU58" s="159"/>
      <c r="DV58" s="158"/>
      <c r="DW58" s="160"/>
      <c r="DX58" s="351">
        <f t="shared" si="31"/>
        <v>0</v>
      </c>
      <c r="DY58" s="352" t="e">
        <f t="shared" si="16"/>
        <v>#DIV/0!</v>
      </c>
      <c r="DZ58" s="241" t="e">
        <f t="shared" si="17"/>
        <v>#DIV/0!</v>
      </c>
      <c r="EA58" s="9"/>
      <c r="EB58" s="20" t="e">
        <f t="shared" si="18"/>
        <v>#DIV/0!</v>
      </c>
      <c r="EC58" s="353" t="e">
        <f t="shared" si="19"/>
        <v>#DIV/0!</v>
      </c>
      <c r="ED58" s="12"/>
      <c r="EE58" s="120"/>
    </row>
    <row r="59" spans="1:135" s="118" customFormat="1" ht="20.100000000000001" hidden="1" customHeight="1">
      <c r="A59" s="161">
        <v>42290</v>
      </c>
      <c r="B59" s="228">
        <v>0.59375</v>
      </c>
      <c r="C59" s="7">
        <v>4</v>
      </c>
      <c r="D59" s="1" t="s">
        <v>133</v>
      </c>
      <c r="E59" s="1" t="s">
        <v>137</v>
      </c>
      <c r="F59" s="1" t="s">
        <v>139</v>
      </c>
      <c r="G59" s="4" t="s">
        <v>267</v>
      </c>
      <c r="H59" s="3" t="s">
        <v>172</v>
      </c>
      <c r="I59" s="1">
        <v>16</v>
      </c>
      <c r="J59" s="1" t="s">
        <v>280</v>
      </c>
      <c r="K59" s="19">
        <v>18</v>
      </c>
      <c r="L59" s="1" t="s">
        <v>190</v>
      </c>
      <c r="M59" s="1">
        <v>84</v>
      </c>
      <c r="N59" s="1">
        <v>2700</v>
      </c>
      <c r="O59" s="297"/>
      <c r="P59" s="1">
        <v>1700</v>
      </c>
      <c r="Q59" s="22">
        <f t="shared" si="6"/>
        <v>1394</v>
      </c>
      <c r="R59" s="116">
        <f t="shared" si="20"/>
        <v>3.813984</v>
      </c>
      <c r="S59" s="17">
        <f t="shared" si="7"/>
        <v>3.613248</v>
      </c>
      <c r="T59" s="3">
        <v>1084</v>
      </c>
      <c r="U59" s="1">
        <v>1005</v>
      </c>
      <c r="V59" s="1">
        <v>0.95</v>
      </c>
      <c r="W59" s="22">
        <f t="shared" si="21"/>
        <v>1615</v>
      </c>
      <c r="X59" s="1">
        <v>10.3</v>
      </c>
      <c r="Y59" s="1">
        <v>361</v>
      </c>
      <c r="Z59" s="1">
        <v>25</v>
      </c>
      <c r="AA59" s="1">
        <v>25</v>
      </c>
      <c r="AB59" s="4">
        <v>6.5</v>
      </c>
      <c r="AC59" s="7">
        <v>4.0999999999999996</v>
      </c>
      <c r="AD59" s="199">
        <v>-28</v>
      </c>
      <c r="AE59" s="199">
        <v>-28</v>
      </c>
      <c r="AF59" s="199">
        <v>-29</v>
      </c>
      <c r="AG59" s="199"/>
      <c r="AH59" s="240">
        <f t="shared" si="32"/>
        <v>-85</v>
      </c>
      <c r="AI59" s="237">
        <f t="shared" si="33"/>
        <v>1</v>
      </c>
      <c r="AJ59" s="1">
        <v>100</v>
      </c>
      <c r="AK59" s="1">
        <v>100</v>
      </c>
      <c r="AL59" s="1">
        <v>100</v>
      </c>
      <c r="AM59" s="1">
        <v>100</v>
      </c>
      <c r="AN59" s="1">
        <v>3</v>
      </c>
      <c r="AO59" s="1">
        <v>10</v>
      </c>
      <c r="AP59" s="3">
        <v>2100</v>
      </c>
      <c r="AQ59" s="7">
        <v>1500</v>
      </c>
      <c r="AR59" s="22">
        <f t="shared" si="35"/>
        <v>600</v>
      </c>
      <c r="AS59" s="270">
        <f t="shared" si="22"/>
        <v>0.2857142857142857</v>
      </c>
      <c r="AT59" s="1">
        <v>73</v>
      </c>
      <c r="AU59" s="1">
        <v>80</v>
      </c>
      <c r="AV59" s="7">
        <v>4.3499999999999996</v>
      </c>
      <c r="AW59" s="1">
        <v>670</v>
      </c>
      <c r="AX59" s="1">
        <v>830</v>
      </c>
      <c r="AY59" s="2">
        <v>45</v>
      </c>
      <c r="AZ59" s="3">
        <v>345</v>
      </c>
      <c r="BA59" s="2">
        <v>55</v>
      </c>
      <c r="BB59" s="3"/>
      <c r="BC59" s="4"/>
      <c r="BD59" s="3">
        <v>4500</v>
      </c>
      <c r="BE59" s="1">
        <v>40</v>
      </c>
      <c r="BF59" s="1">
        <v>55</v>
      </c>
      <c r="BG59" s="1">
        <v>4</v>
      </c>
      <c r="BH59" s="4">
        <v>97.5</v>
      </c>
      <c r="BI59" s="3">
        <v>420</v>
      </c>
      <c r="BJ59" s="7">
        <v>110</v>
      </c>
      <c r="BK59" s="1">
        <v>1632</v>
      </c>
      <c r="BL59" s="1">
        <v>143</v>
      </c>
      <c r="BM59" s="2">
        <v>97</v>
      </c>
      <c r="BN59" s="3">
        <v>438</v>
      </c>
      <c r="BO59" s="1">
        <v>1629</v>
      </c>
      <c r="BP59" s="2">
        <v>210</v>
      </c>
      <c r="BQ59" s="3">
        <v>432</v>
      </c>
      <c r="BR59" s="1">
        <v>1598</v>
      </c>
      <c r="BS59" s="2">
        <v>188</v>
      </c>
      <c r="BT59" s="6">
        <v>1500</v>
      </c>
      <c r="BU59" s="278">
        <v>445</v>
      </c>
      <c r="BV59" s="272">
        <f t="shared" si="23"/>
        <v>0.87</v>
      </c>
      <c r="BW59" s="272">
        <f t="shared" si="24"/>
        <v>0.53846153846153844</v>
      </c>
      <c r="BX59" s="282">
        <f t="shared" si="25"/>
        <v>0.61769524849808843</v>
      </c>
      <c r="BY59" s="282">
        <f t="shared" si="26"/>
        <v>0.38230475150191151</v>
      </c>
      <c r="BZ59" s="3">
        <v>2.8</v>
      </c>
      <c r="CA59" s="1">
        <v>2.6</v>
      </c>
      <c r="CB59" s="1">
        <v>30</v>
      </c>
      <c r="CC59" s="4"/>
      <c r="CD59" s="7" t="s">
        <v>163</v>
      </c>
      <c r="CE59" s="7">
        <v>73</v>
      </c>
      <c r="CF59" s="1">
        <f t="shared" si="27"/>
        <v>15.6</v>
      </c>
      <c r="CG59" s="1">
        <f t="shared" si="28"/>
        <v>5746</v>
      </c>
      <c r="CH59" s="1">
        <f t="shared" si="34"/>
        <v>9.6719999999999988</v>
      </c>
      <c r="CI59" s="1">
        <v>62</v>
      </c>
      <c r="CJ59" s="189">
        <f t="shared" si="29"/>
        <v>1.683257918552036</v>
      </c>
      <c r="CK59" s="3" t="s">
        <v>165</v>
      </c>
      <c r="CL59" s="7">
        <v>31</v>
      </c>
      <c r="CM59" s="1">
        <v>37</v>
      </c>
      <c r="CN59" s="2">
        <v>109</v>
      </c>
      <c r="CO59" s="2">
        <f t="shared" si="36"/>
        <v>5746</v>
      </c>
      <c r="CP59" s="2">
        <f t="shared" si="37"/>
        <v>40.33</v>
      </c>
      <c r="CQ59" s="190">
        <f t="shared" si="38"/>
        <v>7.0187956839540542</v>
      </c>
      <c r="CR59" s="8">
        <v>40</v>
      </c>
      <c r="CS59" s="8">
        <v>4</v>
      </c>
      <c r="CT59" s="8">
        <v>400</v>
      </c>
      <c r="CU59" s="6">
        <v>18</v>
      </c>
      <c r="CV59" s="6">
        <v>50</v>
      </c>
      <c r="CW59" s="6"/>
      <c r="CX59" s="3" t="s">
        <v>275</v>
      </c>
      <c r="CY59" s="2">
        <v>720</v>
      </c>
      <c r="CZ59" s="212">
        <f t="shared" si="13"/>
        <v>188.77897757305746</v>
      </c>
      <c r="DA59" s="212">
        <f t="shared" si="14"/>
        <v>199.26669854933843</v>
      </c>
      <c r="DB59" s="3"/>
      <c r="DC59" s="2"/>
      <c r="DD59" s="3"/>
      <c r="DE59" s="2"/>
      <c r="DF59" s="8">
        <v>30</v>
      </c>
      <c r="DG59" s="3" t="s">
        <v>184</v>
      </c>
      <c r="DH59" s="2">
        <v>5.4</v>
      </c>
      <c r="DI59" s="8">
        <v>25</v>
      </c>
      <c r="DJ59" s="3"/>
      <c r="DK59" s="1"/>
      <c r="DL59" s="337">
        <f t="shared" si="30"/>
        <v>0</v>
      </c>
      <c r="DM59" s="212">
        <f t="shared" si="15"/>
        <v>0</v>
      </c>
      <c r="DN59" s="303"/>
      <c r="DO59" s="212"/>
      <c r="DP59" s="3"/>
      <c r="DQ59" s="2"/>
      <c r="DR59" s="3"/>
      <c r="DS59" s="2"/>
      <c r="DT59" s="155"/>
      <c r="DU59" s="156"/>
      <c r="DV59" s="155"/>
      <c r="DW59" s="157"/>
      <c r="DX59" s="348">
        <f t="shared" si="31"/>
        <v>398</v>
      </c>
      <c r="DY59" s="349">
        <f t="shared" si="16"/>
        <v>104.35282371399565</v>
      </c>
      <c r="DZ59" s="240">
        <f t="shared" si="17"/>
        <v>110.15020280921763</v>
      </c>
      <c r="EA59" s="1">
        <v>4.3</v>
      </c>
      <c r="EB59" s="19">
        <f t="shared" si="18"/>
        <v>1.1274300049502042</v>
      </c>
      <c r="EC59" s="350">
        <f t="shared" si="19"/>
        <v>1.1900650052252155</v>
      </c>
      <c r="ED59" s="4">
        <v>380</v>
      </c>
      <c r="EE59" s="117"/>
    </row>
    <row r="60" spans="1:135" s="118" customFormat="1" ht="20.100000000000001" hidden="1" customHeight="1">
      <c r="A60" s="161">
        <v>42290</v>
      </c>
      <c r="B60" s="228">
        <v>0.74510416666666668</v>
      </c>
      <c r="C60" s="7">
        <v>4</v>
      </c>
      <c r="D60" s="1" t="s">
        <v>133</v>
      </c>
      <c r="E60" s="1" t="s">
        <v>137</v>
      </c>
      <c r="F60" s="1" t="s">
        <v>139</v>
      </c>
      <c r="G60" s="4" t="s">
        <v>267</v>
      </c>
      <c r="H60" s="3" t="s">
        <v>172</v>
      </c>
      <c r="I60" s="1">
        <v>16.5</v>
      </c>
      <c r="J60" s="1" t="s">
        <v>219</v>
      </c>
      <c r="K60" s="19">
        <v>19</v>
      </c>
      <c r="L60" s="1" t="s">
        <v>190</v>
      </c>
      <c r="M60" s="1">
        <v>84</v>
      </c>
      <c r="N60" s="1">
        <v>2700</v>
      </c>
      <c r="O60" s="297"/>
      <c r="P60" s="1">
        <v>1800</v>
      </c>
      <c r="Q60" s="22">
        <f t="shared" si="6"/>
        <v>1458</v>
      </c>
      <c r="R60" s="116">
        <f t="shared" si="20"/>
        <v>4.113747</v>
      </c>
      <c r="S60" s="17">
        <f t="shared" si="7"/>
        <v>3.8972340000000001</v>
      </c>
      <c r="T60" s="3">
        <v>1153</v>
      </c>
      <c r="U60" s="1">
        <v>1003</v>
      </c>
      <c r="V60" s="1">
        <v>0.95</v>
      </c>
      <c r="W60" s="22">
        <f t="shared" si="21"/>
        <v>1710</v>
      </c>
      <c r="X60" s="1">
        <v>10.5</v>
      </c>
      <c r="Y60" s="1">
        <v>405</v>
      </c>
      <c r="Z60" s="1">
        <v>25</v>
      </c>
      <c r="AA60" s="1">
        <v>25</v>
      </c>
      <c r="AB60" s="4">
        <v>6.5</v>
      </c>
      <c r="AC60" s="7">
        <v>4.0999999999999996</v>
      </c>
      <c r="AD60" s="199">
        <v>-28</v>
      </c>
      <c r="AE60" s="199">
        <v>-28</v>
      </c>
      <c r="AF60" s="199">
        <v>-29</v>
      </c>
      <c r="AG60" s="199"/>
      <c r="AH60" s="240">
        <f t="shared" si="32"/>
        <v>-85</v>
      </c>
      <c r="AI60" s="237">
        <f t="shared" si="33"/>
        <v>0</v>
      </c>
      <c r="AJ60" s="1">
        <v>100</v>
      </c>
      <c r="AK60" s="1">
        <v>100</v>
      </c>
      <c r="AL60" s="1">
        <v>100</v>
      </c>
      <c r="AM60" s="1">
        <v>100</v>
      </c>
      <c r="AN60" s="1">
        <v>3</v>
      </c>
      <c r="AO60" s="1">
        <v>16</v>
      </c>
      <c r="AP60" s="3">
        <v>1800</v>
      </c>
      <c r="AQ60" s="7">
        <v>1600</v>
      </c>
      <c r="AR60" s="22">
        <f t="shared" si="35"/>
        <v>200</v>
      </c>
      <c r="AS60" s="270">
        <f t="shared" si="22"/>
        <v>0.1111111111111111</v>
      </c>
      <c r="AT60" s="1">
        <v>76</v>
      </c>
      <c r="AU60" s="1">
        <v>80</v>
      </c>
      <c r="AV60" s="7">
        <v>4.3499999999999996</v>
      </c>
      <c r="AW60" s="1">
        <v>775</v>
      </c>
      <c r="AX60" s="1">
        <v>816</v>
      </c>
      <c r="AY60" s="2">
        <v>40</v>
      </c>
      <c r="AZ60" s="3">
        <v>342</v>
      </c>
      <c r="BA60" s="2">
        <v>63</v>
      </c>
      <c r="BB60" s="3">
        <v>160</v>
      </c>
      <c r="BC60" s="4"/>
      <c r="BD60" s="3">
        <v>4350</v>
      </c>
      <c r="BE60" s="1">
        <v>40</v>
      </c>
      <c r="BF60" s="1">
        <v>55</v>
      </c>
      <c r="BG60" s="1">
        <v>2</v>
      </c>
      <c r="BH60" s="4">
        <v>97.5</v>
      </c>
      <c r="BI60" s="3">
        <v>500</v>
      </c>
      <c r="BJ60" s="7">
        <v>120</v>
      </c>
      <c r="BK60" s="1">
        <v>1618</v>
      </c>
      <c r="BL60" s="1">
        <v>149</v>
      </c>
      <c r="BM60" s="2">
        <v>89</v>
      </c>
      <c r="BN60" s="3">
        <v>469</v>
      </c>
      <c r="BO60" s="1">
        <v>1660</v>
      </c>
      <c r="BP60" s="2">
        <v>232</v>
      </c>
      <c r="BQ60" s="3">
        <v>461</v>
      </c>
      <c r="BR60" s="1">
        <v>1626</v>
      </c>
      <c r="BS60" s="2">
        <v>203</v>
      </c>
      <c r="BT60" s="6">
        <v>1500</v>
      </c>
      <c r="BU60" s="278">
        <v>534</v>
      </c>
      <c r="BV60" s="272">
        <f t="shared" si="23"/>
        <v>0.93</v>
      </c>
      <c r="BW60" s="272">
        <f t="shared" si="24"/>
        <v>0.64102564102564108</v>
      </c>
      <c r="BX60" s="282">
        <f t="shared" si="25"/>
        <v>0.59196996898971765</v>
      </c>
      <c r="BY60" s="282">
        <f t="shared" si="26"/>
        <v>0.40803003101028235</v>
      </c>
      <c r="BZ60" s="3">
        <v>2.8</v>
      </c>
      <c r="CA60" s="1">
        <v>2.6</v>
      </c>
      <c r="CB60" s="1">
        <v>30</v>
      </c>
      <c r="CC60" s="4"/>
      <c r="CD60" s="7" t="s">
        <v>163</v>
      </c>
      <c r="CE60" s="7">
        <v>80</v>
      </c>
      <c r="CF60" s="1">
        <f t="shared" si="27"/>
        <v>15.6</v>
      </c>
      <c r="CG60" s="1">
        <f t="shared" si="28"/>
        <v>6084</v>
      </c>
      <c r="CH60" s="1">
        <f t="shared" si="34"/>
        <v>10.295999999999999</v>
      </c>
      <c r="CI60" s="1">
        <v>66</v>
      </c>
      <c r="CJ60" s="189">
        <f t="shared" si="29"/>
        <v>1.6923076923076921</v>
      </c>
      <c r="CK60" s="3" t="s">
        <v>165</v>
      </c>
      <c r="CL60" s="7">
        <v>33</v>
      </c>
      <c r="CM60" s="1">
        <v>38</v>
      </c>
      <c r="CN60" s="2">
        <v>109</v>
      </c>
      <c r="CO60" s="2">
        <f t="shared" si="36"/>
        <v>6084</v>
      </c>
      <c r="CP60" s="2">
        <f t="shared" si="37"/>
        <v>41.42</v>
      </c>
      <c r="CQ60" s="190">
        <f t="shared" si="38"/>
        <v>6.8080210387902698</v>
      </c>
      <c r="CR60" s="8">
        <v>40</v>
      </c>
      <c r="CS60" s="8">
        <v>4</v>
      </c>
      <c r="CT60" s="8">
        <v>400</v>
      </c>
      <c r="CU60" s="6">
        <v>18</v>
      </c>
      <c r="CV60" s="6">
        <v>50</v>
      </c>
      <c r="CW60" s="6"/>
      <c r="CX60" s="3" t="s">
        <v>275</v>
      </c>
      <c r="CY60" s="2">
        <v>720</v>
      </c>
      <c r="CZ60" s="212">
        <f t="shared" si="13"/>
        <v>175.02291706320295</v>
      </c>
      <c r="DA60" s="212">
        <f t="shared" si="14"/>
        <v>184.74641245560312</v>
      </c>
      <c r="DB60" s="3"/>
      <c r="DC60" s="2"/>
      <c r="DD60" s="3"/>
      <c r="DE60" s="2"/>
      <c r="DF60" s="8">
        <v>30</v>
      </c>
      <c r="DG60" s="3" t="s">
        <v>184</v>
      </c>
      <c r="DH60" s="2">
        <v>5.4</v>
      </c>
      <c r="DI60" s="8">
        <v>25</v>
      </c>
      <c r="DJ60" s="3"/>
      <c r="DK60" s="1"/>
      <c r="DL60" s="337">
        <f t="shared" si="30"/>
        <v>0</v>
      </c>
      <c r="DM60" s="212">
        <f t="shared" si="15"/>
        <v>0</v>
      </c>
      <c r="DN60" s="303"/>
      <c r="DO60" s="212"/>
      <c r="DP60" s="3"/>
      <c r="DQ60" s="2"/>
      <c r="DR60" s="3"/>
      <c r="DS60" s="2"/>
      <c r="DT60" s="155"/>
      <c r="DU60" s="156"/>
      <c r="DV60" s="155"/>
      <c r="DW60" s="157"/>
      <c r="DX60" s="348">
        <f t="shared" si="31"/>
        <v>435</v>
      </c>
      <c r="DY60" s="349">
        <f t="shared" si="16"/>
        <v>105.74301239235179</v>
      </c>
      <c r="DZ60" s="240">
        <f t="shared" si="17"/>
        <v>111.61762419192689</v>
      </c>
      <c r="EA60" s="1">
        <v>4.5999999999999996</v>
      </c>
      <c r="EB60" s="19">
        <f t="shared" si="18"/>
        <v>1.1182019701260189</v>
      </c>
      <c r="EC60" s="350">
        <f t="shared" si="19"/>
        <v>1.1803243017996865</v>
      </c>
      <c r="ED60" s="4">
        <v>380</v>
      </c>
      <c r="EE60" s="117"/>
    </row>
    <row r="61" spans="1:135" s="121" customFormat="1" ht="20.100000000000001" hidden="1" customHeight="1">
      <c r="A61" s="162">
        <v>42290</v>
      </c>
      <c r="B61" s="229">
        <v>0.89583333333333404</v>
      </c>
      <c r="C61" s="15">
        <v>3</v>
      </c>
      <c r="D61" s="9" t="s">
        <v>130</v>
      </c>
      <c r="E61" s="9" t="s">
        <v>136</v>
      </c>
      <c r="F61" s="9" t="s">
        <v>141</v>
      </c>
      <c r="G61" s="12" t="s">
        <v>142</v>
      </c>
      <c r="H61" s="11" t="s">
        <v>172</v>
      </c>
      <c r="I61" s="9">
        <v>16.5</v>
      </c>
      <c r="J61" s="9" t="s">
        <v>219</v>
      </c>
      <c r="K61" s="20">
        <v>19</v>
      </c>
      <c r="L61" s="9" t="s">
        <v>190</v>
      </c>
      <c r="M61" s="9">
        <v>84</v>
      </c>
      <c r="N61" s="9">
        <v>2700</v>
      </c>
      <c r="O61" s="298"/>
      <c r="P61" s="9">
        <v>1800</v>
      </c>
      <c r="Q61" s="24">
        <f t="shared" si="6"/>
        <v>1458</v>
      </c>
      <c r="R61" s="119">
        <f t="shared" si="20"/>
        <v>4.113747</v>
      </c>
      <c r="S61" s="18">
        <f t="shared" si="7"/>
        <v>3.8972340000000001</v>
      </c>
      <c r="T61" s="11">
        <v>1143</v>
      </c>
      <c r="U61" s="9">
        <v>1003</v>
      </c>
      <c r="V61" s="9">
        <v>0.95</v>
      </c>
      <c r="W61" s="24">
        <f t="shared" si="21"/>
        <v>1710</v>
      </c>
      <c r="X61" s="9">
        <v>10.1</v>
      </c>
      <c r="Y61" s="9">
        <v>405</v>
      </c>
      <c r="Z61" s="9">
        <v>25</v>
      </c>
      <c r="AA61" s="9">
        <v>25</v>
      </c>
      <c r="AB61" s="12">
        <v>6.9</v>
      </c>
      <c r="AC61" s="15">
        <v>3.7</v>
      </c>
      <c r="AD61" s="200">
        <v>-26</v>
      </c>
      <c r="AE61" s="200">
        <v>-27</v>
      </c>
      <c r="AF61" s="200">
        <v>-27</v>
      </c>
      <c r="AG61" s="200"/>
      <c r="AH61" s="241">
        <f t="shared" si="32"/>
        <v>-80</v>
      </c>
      <c r="AI61" s="239">
        <f t="shared" si="33"/>
        <v>-6.25E-2</v>
      </c>
      <c r="AJ61" s="9">
        <v>100</v>
      </c>
      <c r="AK61" s="9">
        <v>100</v>
      </c>
      <c r="AL61" s="9">
        <v>100</v>
      </c>
      <c r="AM61" s="9">
        <v>100</v>
      </c>
      <c r="AN61" s="9">
        <v>3</v>
      </c>
      <c r="AO61" s="9">
        <v>16</v>
      </c>
      <c r="AP61" s="11">
        <v>1878</v>
      </c>
      <c r="AQ61" s="15">
        <v>1638</v>
      </c>
      <c r="AR61" s="24">
        <f t="shared" si="35"/>
        <v>240</v>
      </c>
      <c r="AS61" s="271">
        <f t="shared" si="22"/>
        <v>0.12779552715654952</v>
      </c>
      <c r="AT61" s="9">
        <v>75</v>
      </c>
      <c r="AU61" s="9">
        <v>80</v>
      </c>
      <c r="AV61" s="15">
        <v>4.1500000000000004</v>
      </c>
      <c r="AW61" s="9">
        <v>800</v>
      </c>
      <c r="AX61" s="9">
        <v>823</v>
      </c>
      <c r="AY61" s="10">
        <v>50</v>
      </c>
      <c r="AZ61" s="11">
        <v>340</v>
      </c>
      <c r="BA61" s="10">
        <v>62</v>
      </c>
      <c r="BB61" s="11">
        <v>175</v>
      </c>
      <c r="BC61" s="12"/>
      <c r="BD61" s="11">
        <v>4596</v>
      </c>
      <c r="BE61" s="9">
        <v>40</v>
      </c>
      <c r="BF61" s="9">
        <v>50</v>
      </c>
      <c r="BG61" s="9">
        <v>4</v>
      </c>
      <c r="BH61" s="12">
        <v>97.5</v>
      </c>
      <c r="BI61" s="11">
        <v>500</v>
      </c>
      <c r="BJ61" s="15">
        <v>119</v>
      </c>
      <c r="BK61" s="9">
        <v>1623</v>
      </c>
      <c r="BL61" s="9">
        <v>149</v>
      </c>
      <c r="BM61" s="10">
        <v>88.3</v>
      </c>
      <c r="BN61" s="11">
        <v>487</v>
      </c>
      <c r="BO61" s="9">
        <v>1679</v>
      </c>
      <c r="BP61" s="10">
        <v>245</v>
      </c>
      <c r="BQ61" s="11">
        <v>477</v>
      </c>
      <c r="BR61" s="9">
        <v>1641</v>
      </c>
      <c r="BS61" s="10">
        <v>206</v>
      </c>
      <c r="BT61" s="14">
        <v>1500</v>
      </c>
      <c r="BU61" s="279">
        <v>595</v>
      </c>
      <c r="BV61" s="273">
        <f t="shared" si="23"/>
        <v>0.96399999999999997</v>
      </c>
      <c r="BW61" s="273">
        <f t="shared" si="24"/>
        <v>0.64102564102564108</v>
      </c>
      <c r="BX61" s="283">
        <f t="shared" si="25"/>
        <v>0.60061345772892838</v>
      </c>
      <c r="BY61" s="283">
        <f t="shared" si="26"/>
        <v>0.39938654227107168</v>
      </c>
      <c r="BZ61" s="11">
        <v>2.8</v>
      </c>
      <c r="CA61" s="9">
        <v>2.6</v>
      </c>
      <c r="CB61" s="9">
        <v>30</v>
      </c>
      <c r="CC61" s="12"/>
      <c r="CD61" s="15" t="s">
        <v>163</v>
      </c>
      <c r="CE61" s="15">
        <v>80</v>
      </c>
      <c r="CF61" s="9">
        <f t="shared" si="27"/>
        <v>15.6</v>
      </c>
      <c r="CG61" s="9">
        <f t="shared" si="28"/>
        <v>6084</v>
      </c>
      <c r="CH61" s="9">
        <f t="shared" si="34"/>
        <v>10.295999999999999</v>
      </c>
      <c r="CI61" s="9">
        <v>66</v>
      </c>
      <c r="CJ61" s="296">
        <f t="shared" si="29"/>
        <v>1.6923076923076921</v>
      </c>
      <c r="CK61" s="11" t="s">
        <v>165</v>
      </c>
      <c r="CL61" s="15">
        <v>32</v>
      </c>
      <c r="CM61" s="9">
        <v>37</v>
      </c>
      <c r="CN61" s="10">
        <v>109</v>
      </c>
      <c r="CO61" s="10">
        <f t="shared" si="36"/>
        <v>6084</v>
      </c>
      <c r="CP61" s="10">
        <f t="shared" si="37"/>
        <v>40.33</v>
      </c>
      <c r="CQ61" s="191">
        <f t="shared" si="38"/>
        <v>6.6288625904010523</v>
      </c>
      <c r="CR61" s="16">
        <v>41</v>
      </c>
      <c r="CS61" s="16">
        <v>4</v>
      </c>
      <c r="CT61" s="16">
        <v>400</v>
      </c>
      <c r="CU61" s="14">
        <v>16</v>
      </c>
      <c r="CV61" s="14">
        <v>50</v>
      </c>
      <c r="CW61" s="14"/>
      <c r="CX61" s="11" t="s">
        <v>275</v>
      </c>
      <c r="CY61" s="10">
        <v>720</v>
      </c>
      <c r="CZ61" s="213">
        <f t="shared" si="13"/>
        <v>175.02291706320295</v>
      </c>
      <c r="DA61" s="213">
        <f t="shared" si="14"/>
        <v>184.74641245560312</v>
      </c>
      <c r="DB61" s="11"/>
      <c r="DC61" s="10"/>
      <c r="DD61" s="11"/>
      <c r="DE61" s="10"/>
      <c r="DF61" s="16">
        <v>30</v>
      </c>
      <c r="DG61" s="11" t="s">
        <v>184</v>
      </c>
      <c r="DH61" s="10">
        <v>5.6</v>
      </c>
      <c r="DI61" s="16">
        <v>20</v>
      </c>
      <c r="DJ61" s="11"/>
      <c r="DK61" s="9"/>
      <c r="DL61" s="338">
        <f t="shared" si="30"/>
        <v>0</v>
      </c>
      <c r="DM61" s="213">
        <f t="shared" si="15"/>
        <v>0</v>
      </c>
      <c r="DN61" s="304"/>
      <c r="DO61" s="213"/>
      <c r="DP61" s="11"/>
      <c r="DQ61" s="10"/>
      <c r="DR61" s="11"/>
      <c r="DS61" s="10"/>
      <c r="DT61" s="158"/>
      <c r="DU61" s="159"/>
      <c r="DV61" s="158"/>
      <c r="DW61" s="160"/>
      <c r="DX61" s="351">
        <f t="shared" si="31"/>
        <v>451</v>
      </c>
      <c r="DY61" s="352">
        <f t="shared" si="16"/>
        <v>109.63241054931186</v>
      </c>
      <c r="DZ61" s="241">
        <f t="shared" si="17"/>
        <v>115.72310002427362</v>
      </c>
      <c r="EA61" s="9">
        <v>4.63</v>
      </c>
      <c r="EB61" s="20">
        <f t="shared" si="18"/>
        <v>1.125494591670319</v>
      </c>
      <c r="EC61" s="353">
        <f t="shared" si="19"/>
        <v>1.1880220689853367</v>
      </c>
      <c r="ED61" s="12">
        <v>369</v>
      </c>
      <c r="EE61" s="120"/>
    </row>
    <row r="62" spans="1:135" s="121" customFormat="1" ht="18.75" hidden="1" customHeight="1">
      <c r="A62" s="162">
        <v>42290</v>
      </c>
      <c r="B62" s="229">
        <v>0.10163194444444446</v>
      </c>
      <c r="C62" s="15">
        <v>3</v>
      </c>
      <c r="D62" s="9" t="s">
        <v>130</v>
      </c>
      <c r="E62" s="9" t="s">
        <v>136</v>
      </c>
      <c r="F62" s="9" t="s">
        <v>141</v>
      </c>
      <c r="G62" s="12" t="s">
        <v>142</v>
      </c>
      <c r="H62" s="11" t="s">
        <v>172</v>
      </c>
      <c r="I62" s="9">
        <v>20</v>
      </c>
      <c r="J62" s="9" t="s">
        <v>278</v>
      </c>
      <c r="K62" s="20">
        <v>18.5</v>
      </c>
      <c r="L62" s="9" t="s">
        <v>190</v>
      </c>
      <c r="M62" s="9">
        <v>84</v>
      </c>
      <c r="N62" s="9">
        <v>2750</v>
      </c>
      <c r="O62" s="298"/>
      <c r="P62" s="9">
        <v>1500</v>
      </c>
      <c r="Q62" s="24">
        <f t="shared" si="6"/>
        <v>1222.5</v>
      </c>
      <c r="R62" s="119">
        <f t="shared" si="20"/>
        <v>4.1809500000000002</v>
      </c>
      <c r="S62" s="18">
        <f t="shared" si="7"/>
        <v>4.0342500000000001</v>
      </c>
      <c r="T62" s="11">
        <v>974</v>
      </c>
      <c r="U62" s="9">
        <v>1003</v>
      </c>
      <c r="V62" s="9">
        <v>0.95799999999999996</v>
      </c>
      <c r="W62" s="24">
        <f t="shared" si="21"/>
        <v>1437</v>
      </c>
      <c r="X62" s="9">
        <v>10.3</v>
      </c>
      <c r="Y62" s="9">
        <v>287</v>
      </c>
      <c r="Z62" s="9">
        <v>25</v>
      </c>
      <c r="AA62" s="9">
        <v>25</v>
      </c>
      <c r="AB62" s="12">
        <v>6.6</v>
      </c>
      <c r="AC62" s="15">
        <v>4.2</v>
      </c>
      <c r="AD62" s="200">
        <v>-25</v>
      </c>
      <c r="AE62" s="200">
        <v>-26</v>
      </c>
      <c r="AF62" s="200">
        <v>-26</v>
      </c>
      <c r="AG62" s="200"/>
      <c r="AH62" s="241">
        <f t="shared" si="32"/>
        <v>-77</v>
      </c>
      <c r="AI62" s="239">
        <f t="shared" si="33"/>
        <v>-3.896103896103896E-2</v>
      </c>
      <c r="AJ62" s="9">
        <v>100</v>
      </c>
      <c r="AK62" s="9">
        <v>100</v>
      </c>
      <c r="AL62" s="9">
        <v>100</v>
      </c>
      <c r="AM62" s="9">
        <v>100</v>
      </c>
      <c r="AN62" s="9">
        <v>3</v>
      </c>
      <c r="AO62" s="9">
        <v>16</v>
      </c>
      <c r="AP62" s="11">
        <v>1714</v>
      </c>
      <c r="AQ62" s="15">
        <v>1722</v>
      </c>
      <c r="AR62" s="24">
        <f t="shared" si="35"/>
        <v>-8</v>
      </c>
      <c r="AS62" s="271">
        <f t="shared" si="22"/>
        <v>-4.6674445740956822E-3</v>
      </c>
      <c r="AT62" s="9">
        <v>74</v>
      </c>
      <c r="AU62" s="9">
        <v>80</v>
      </c>
      <c r="AV62" s="15">
        <v>3.97</v>
      </c>
      <c r="AW62" s="9">
        <v>787</v>
      </c>
      <c r="AX62" s="9">
        <v>906</v>
      </c>
      <c r="AY62" s="10">
        <v>50</v>
      </c>
      <c r="AZ62" s="11">
        <v>220</v>
      </c>
      <c r="BA62" s="10">
        <v>42</v>
      </c>
      <c r="BB62" s="11"/>
      <c r="BC62" s="12"/>
      <c r="BD62" s="11">
        <v>4746</v>
      </c>
      <c r="BE62" s="9">
        <v>25</v>
      </c>
      <c r="BF62" s="9">
        <v>50</v>
      </c>
      <c r="BG62" s="9">
        <v>3</v>
      </c>
      <c r="BH62" s="12">
        <v>97.5</v>
      </c>
      <c r="BI62" s="11">
        <v>510</v>
      </c>
      <c r="BJ62" s="15">
        <v>120</v>
      </c>
      <c r="BK62" s="9">
        <v>1619</v>
      </c>
      <c r="BL62" s="9">
        <v>150</v>
      </c>
      <c r="BM62" s="10">
        <v>99.9</v>
      </c>
      <c r="BN62" s="11">
        <v>425</v>
      </c>
      <c r="BO62" s="9">
        <v>1597</v>
      </c>
      <c r="BP62" s="10">
        <v>196</v>
      </c>
      <c r="BQ62" s="11">
        <v>415</v>
      </c>
      <c r="BR62" s="9">
        <v>1550</v>
      </c>
      <c r="BS62" s="10">
        <v>172</v>
      </c>
      <c r="BT62" s="14">
        <v>1500</v>
      </c>
      <c r="BU62" s="279">
        <v>432</v>
      </c>
      <c r="BV62" s="273">
        <f t="shared" si="23"/>
        <v>0.84</v>
      </c>
      <c r="BW62" s="273">
        <f t="shared" si="24"/>
        <v>0.65384615384615385</v>
      </c>
      <c r="BX62" s="283">
        <f t="shared" si="25"/>
        <v>0.56230690010298656</v>
      </c>
      <c r="BY62" s="283">
        <f t="shared" si="26"/>
        <v>0.43769309989701338</v>
      </c>
      <c r="BZ62" s="11">
        <v>2.8</v>
      </c>
      <c r="CA62" s="9">
        <v>2.6</v>
      </c>
      <c r="CB62" s="9">
        <v>30</v>
      </c>
      <c r="CC62" s="12"/>
      <c r="CD62" s="15" t="s">
        <v>163</v>
      </c>
      <c r="CE62" s="15">
        <v>75</v>
      </c>
      <c r="CF62" s="9">
        <f t="shared" si="27"/>
        <v>15.6</v>
      </c>
      <c r="CG62" s="9">
        <f t="shared" si="28"/>
        <v>5070</v>
      </c>
      <c r="CH62" s="9">
        <f t="shared" si="34"/>
        <v>9.516</v>
      </c>
      <c r="CI62" s="9">
        <v>61</v>
      </c>
      <c r="CJ62" s="296">
        <f t="shared" si="29"/>
        <v>1.8769230769230769</v>
      </c>
      <c r="CK62" s="11" t="s">
        <v>165</v>
      </c>
      <c r="CL62" s="15">
        <v>39</v>
      </c>
      <c r="CM62" s="9">
        <v>45</v>
      </c>
      <c r="CN62" s="10">
        <v>109</v>
      </c>
      <c r="CO62" s="10">
        <f t="shared" si="36"/>
        <v>5070</v>
      </c>
      <c r="CP62" s="10">
        <f t="shared" si="37"/>
        <v>49.05</v>
      </c>
      <c r="CQ62" s="191">
        <f t="shared" si="38"/>
        <v>9.67455621301775</v>
      </c>
      <c r="CR62" s="16">
        <v>41</v>
      </c>
      <c r="CS62" s="16">
        <v>4</v>
      </c>
      <c r="CT62" s="16">
        <v>400</v>
      </c>
      <c r="CU62" s="14">
        <v>17</v>
      </c>
      <c r="CV62" s="14">
        <v>52</v>
      </c>
      <c r="CW62" s="14"/>
      <c r="CX62" s="11" t="s">
        <v>275</v>
      </c>
      <c r="CY62" s="10">
        <v>720</v>
      </c>
      <c r="CZ62" s="213">
        <f t="shared" si="13"/>
        <v>172.20966526746312</v>
      </c>
      <c r="DA62" s="213">
        <f t="shared" si="14"/>
        <v>178.4718349135527</v>
      </c>
      <c r="DB62" s="11"/>
      <c r="DC62" s="10"/>
      <c r="DD62" s="11"/>
      <c r="DE62" s="10"/>
      <c r="DF62" s="16">
        <v>30</v>
      </c>
      <c r="DG62" s="11" t="s">
        <v>184</v>
      </c>
      <c r="DH62" s="10">
        <v>5.6</v>
      </c>
      <c r="DI62" s="16">
        <v>20</v>
      </c>
      <c r="DJ62" s="11"/>
      <c r="DK62" s="9"/>
      <c r="DL62" s="338">
        <f t="shared" si="30"/>
        <v>0</v>
      </c>
      <c r="DM62" s="213">
        <f t="shared" si="15"/>
        <v>0</v>
      </c>
      <c r="DN62" s="304"/>
      <c r="DO62" s="213"/>
      <c r="DP62" s="11"/>
      <c r="DQ62" s="10"/>
      <c r="DR62" s="11"/>
      <c r="DS62" s="10"/>
      <c r="DT62" s="158"/>
      <c r="DU62" s="159"/>
      <c r="DV62" s="158"/>
      <c r="DW62" s="160"/>
      <c r="DX62" s="351">
        <f t="shared" si="31"/>
        <v>368</v>
      </c>
      <c r="DY62" s="352">
        <f t="shared" si="16"/>
        <v>88.018273358925597</v>
      </c>
      <c r="DZ62" s="241">
        <f t="shared" si="17"/>
        <v>91.218937844704712</v>
      </c>
      <c r="EA62" s="9">
        <v>5.0599999999999996</v>
      </c>
      <c r="EB62" s="20">
        <f t="shared" si="18"/>
        <v>1.210251258685227</v>
      </c>
      <c r="EC62" s="353">
        <f t="shared" si="19"/>
        <v>1.2542603953646898</v>
      </c>
      <c r="ED62" s="12">
        <v>388</v>
      </c>
      <c r="EE62" s="120"/>
    </row>
    <row r="63" spans="1:135" s="118" customFormat="1" ht="20.100000000000001" hidden="1" customHeight="1">
      <c r="A63" s="161">
        <v>42291</v>
      </c>
      <c r="B63" s="228"/>
      <c r="C63" s="7">
        <v>1</v>
      </c>
      <c r="D63" s="1"/>
      <c r="E63" s="1"/>
      <c r="F63" s="1"/>
      <c r="G63" s="4"/>
      <c r="H63" s="3"/>
      <c r="I63" s="1"/>
      <c r="J63" s="1"/>
      <c r="K63" s="19"/>
      <c r="L63" s="1"/>
      <c r="M63" s="1"/>
      <c r="N63" s="1"/>
      <c r="O63" s="297"/>
      <c r="P63" s="1"/>
      <c r="Q63" s="22">
        <f t="shared" si="6"/>
        <v>0</v>
      </c>
      <c r="R63" s="116">
        <f t="shared" si="20"/>
        <v>0</v>
      </c>
      <c r="S63" s="17">
        <f t="shared" si="7"/>
        <v>0</v>
      </c>
      <c r="T63" s="3"/>
      <c r="U63" s="1"/>
      <c r="V63" s="1"/>
      <c r="W63" s="22">
        <f t="shared" si="21"/>
        <v>0</v>
      </c>
      <c r="X63" s="1"/>
      <c r="Y63" s="1"/>
      <c r="Z63" s="1"/>
      <c r="AA63" s="1"/>
      <c r="AB63" s="4"/>
      <c r="AC63" s="7"/>
      <c r="AD63" s="199"/>
      <c r="AE63" s="199"/>
      <c r="AF63" s="199"/>
      <c r="AG63" s="199"/>
      <c r="AH63" s="240">
        <f t="shared" si="32"/>
        <v>0</v>
      </c>
      <c r="AI63" s="237" t="e">
        <f t="shared" si="33"/>
        <v>#DIV/0!</v>
      </c>
      <c r="AJ63" s="1"/>
      <c r="AK63" s="1"/>
      <c r="AL63" s="1"/>
      <c r="AM63" s="1"/>
      <c r="AN63" s="1"/>
      <c r="AO63" s="1"/>
      <c r="AP63" s="3"/>
      <c r="AQ63" s="7"/>
      <c r="AR63" s="22">
        <f t="shared" si="35"/>
        <v>0</v>
      </c>
      <c r="AS63" s="270" t="e">
        <f t="shared" si="22"/>
        <v>#DIV/0!</v>
      </c>
      <c r="AT63" s="1"/>
      <c r="AU63" s="1"/>
      <c r="AV63" s="7"/>
      <c r="AW63" s="1"/>
      <c r="AX63" s="1"/>
      <c r="AY63" s="2"/>
      <c r="AZ63" s="3"/>
      <c r="BA63" s="2"/>
      <c r="BB63" s="3"/>
      <c r="BC63" s="4"/>
      <c r="BD63" s="3"/>
      <c r="BE63" s="1"/>
      <c r="BF63" s="1"/>
      <c r="BG63" s="1"/>
      <c r="BH63" s="4"/>
      <c r="BI63" s="3"/>
      <c r="BJ63" s="7"/>
      <c r="BK63" s="1"/>
      <c r="BL63" s="1"/>
      <c r="BM63" s="2"/>
      <c r="BN63" s="3"/>
      <c r="BO63" s="1"/>
      <c r="BP63" s="2"/>
      <c r="BQ63" s="3"/>
      <c r="BR63" s="1"/>
      <c r="BS63" s="2"/>
      <c r="BT63" s="6"/>
      <c r="BU63" s="278"/>
      <c r="BV63" s="272">
        <f t="shared" si="23"/>
        <v>0</v>
      </c>
      <c r="BW63" s="272">
        <f t="shared" si="24"/>
        <v>0</v>
      </c>
      <c r="BX63" s="282" t="e">
        <f t="shared" si="25"/>
        <v>#DIV/0!</v>
      </c>
      <c r="BY63" s="282" t="e">
        <f t="shared" si="26"/>
        <v>#DIV/0!</v>
      </c>
      <c r="BZ63" s="3"/>
      <c r="CA63" s="1"/>
      <c r="CB63" s="1"/>
      <c r="CC63" s="4"/>
      <c r="CD63" s="7"/>
      <c r="CE63" s="7"/>
      <c r="CF63" s="1" t="e">
        <f t="shared" si="27"/>
        <v>#N/A</v>
      </c>
      <c r="CG63" s="1">
        <f t="shared" si="28"/>
        <v>0</v>
      </c>
      <c r="CH63" s="1" t="e">
        <f t="shared" si="34"/>
        <v>#N/A</v>
      </c>
      <c r="CI63" s="1"/>
      <c r="CJ63" s="189" t="e">
        <f t="shared" si="29"/>
        <v>#N/A</v>
      </c>
      <c r="CK63" s="3"/>
      <c r="CL63" s="7"/>
      <c r="CM63" s="1"/>
      <c r="CN63" s="2">
        <v>109</v>
      </c>
      <c r="CO63" s="2">
        <f t="shared" si="36"/>
        <v>0</v>
      </c>
      <c r="CP63" s="2">
        <f t="shared" si="37"/>
        <v>0</v>
      </c>
      <c r="CQ63" s="190" t="e">
        <f t="shared" si="38"/>
        <v>#DIV/0!</v>
      </c>
      <c r="CR63" s="8"/>
      <c r="CS63" s="8"/>
      <c r="CT63" s="8"/>
      <c r="CU63" s="6"/>
      <c r="CV63" s="6"/>
      <c r="CW63" s="6"/>
      <c r="CX63" s="3"/>
      <c r="CY63" s="2"/>
      <c r="CZ63" s="212" t="e">
        <f t="shared" si="13"/>
        <v>#DIV/0!</v>
      </c>
      <c r="DA63" s="212" t="e">
        <f t="shared" si="14"/>
        <v>#DIV/0!</v>
      </c>
      <c r="DB63" s="3"/>
      <c r="DC63" s="2"/>
      <c r="DD63" s="3"/>
      <c r="DE63" s="2"/>
      <c r="DF63" s="8"/>
      <c r="DG63" s="3"/>
      <c r="DH63" s="2"/>
      <c r="DI63" s="8"/>
      <c r="DJ63" s="3"/>
      <c r="DK63" s="1"/>
      <c r="DL63" s="337" t="e">
        <f t="shared" si="30"/>
        <v>#DIV/0!</v>
      </c>
      <c r="DM63" s="212" t="e">
        <f t="shared" si="15"/>
        <v>#DIV/0!</v>
      </c>
      <c r="DN63" s="303"/>
      <c r="DO63" s="212"/>
      <c r="DP63" s="3"/>
      <c r="DQ63" s="2"/>
      <c r="DR63" s="3"/>
      <c r="DS63" s="2"/>
      <c r="DT63" s="155"/>
      <c r="DU63" s="156"/>
      <c r="DV63" s="155"/>
      <c r="DW63" s="157"/>
      <c r="DX63" s="348">
        <f t="shared" si="31"/>
        <v>0</v>
      </c>
      <c r="DY63" s="349" t="e">
        <f t="shared" si="16"/>
        <v>#DIV/0!</v>
      </c>
      <c r="DZ63" s="240" t="e">
        <f t="shared" si="17"/>
        <v>#DIV/0!</v>
      </c>
      <c r="EA63" s="1"/>
      <c r="EB63" s="19" t="e">
        <f t="shared" si="18"/>
        <v>#DIV/0!</v>
      </c>
      <c r="EC63" s="350" t="e">
        <f t="shared" si="19"/>
        <v>#DIV/0!</v>
      </c>
      <c r="ED63" s="4"/>
      <c r="EE63" s="117"/>
    </row>
    <row r="64" spans="1:135" s="118" customFormat="1" ht="20.100000000000001" hidden="1" customHeight="1">
      <c r="A64" s="161">
        <v>42291</v>
      </c>
      <c r="B64" s="228"/>
      <c r="C64" s="7">
        <v>1</v>
      </c>
      <c r="D64" s="1"/>
      <c r="E64" s="1"/>
      <c r="F64" s="1"/>
      <c r="G64" s="4"/>
      <c r="H64" s="3"/>
      <c r="I64" s="1"/>
      <c r="J64" s="1"/>
      <c r="K64" s="19"/>
      <c r="L64" s="1"/>
      <c r="M64" s="1"/>
      <c r="N64" s="1"/>
      <c r="O64" s="297"/>
      <c r="P64" s="1"/>
      <c r="Q64" s="22">
        <f t="shared" si="6"/>
        <v>0</v>
      </c>
      <c r="R64" s="116">
        <f t="shared" si="20"/>
        <v>0</v>
      </c>
      <c r="S64" s="17">
        <f t="shared" si="7"/>
        <v>0</v>
      </c>
      <c r="T64" s="3"/>
      <c r="U64" s="1"/>
      <c r="V64" s="1"/>
      <c r="W64" s="22">
        <f t="shared" si="21"/>
        <v>0</v>
      </c>
      <c r="X64" s="1"/>
      <c r="Y64" s="1"/>
      <c r="Z64" s="1"/>
      <c r="AA64" s="1"/>
      <c r="AB64" s="4"/>
      <c r="AC64" s="7"/>
      <c r="AD64" s="199"/>
      <c r="AE64" s="199"/>
      <c r="AF64" s="199"/>
      <c r="AG64" s="199"/>
      <c r="AH64" s="240">
        <f t="shared" si="32"/>
        <v>0</v>
      </c>
      <c r="AI64" s="237" t="e">
        <f t="shared" si="33"/>
        <v>#DIV/0!</v>
      </c>
      <c r="AJ64" s="1"/>
      <c r="AK64" s="1"/>
      <c r="AL64" s="1"/>
      <c r="AM64" s="1"/>
      <c r="AN64" s="1"/>
      <c r="AO64" s="1"/>
      <c r="AP64" s="3"/>
      <c r="AQ64" s="7"/>
      <c r="AR64" s="22">
        <f t="shared" si="35"/>
        <v>0</v>
      </c>
      <c r="AS64" s="270" t="e">
        <f t="shared" si="22"/>
        <v>#DIV/0!</v>
      </c>
      <c r="AT64" s="1"/>
      <c r="AU64" s="1"/>
      <c r="AV64" s="7"/>
      <c r="AW64" s="1"/>
      <c r="AX64" s="1"/>
      <c r="AY64" s="2"/>
      <c r="AZ64" s="3"/>
      <c r="BA64" s="2"/>
      <c r="BB64" s="3"/>
      <c r="BC64" s="4"/>
      <c r="BD64" s="3"/>
      <c r="BE64" s="1"/>
      <c r="BF64" s="1"/>
      <c r="BG64" s="1"/>
      <c r="BH64" s="4"/>
      <c r="BI64" s="3"/>
      <c r="BJ64" s="7"/>
      <c r="BK64" s="1"/>
      <c r="BL64" s="1"/>
      <c r="BM64" s="2"/>
      <c r="BN64" s="3"/>
      <c r="BO64" s="1"/>
      <c r="BP64" s="2"/>
      <c r="BQ64" s="3"/>
      <c r="BR64" s="1"/>
      <c r="BS64" s="2"/>
      <c r="BT64" s="6"/>
      <c r="BU64" s="278"/>
      <c r="BV64" s="272">
        <f t="shared" si="23"/>
        <v>0</v>
      </c>
      <c r="BW64" s="272">
        <f t="shared" si="24"/>
        <v>0</v>
      </c>
      <c r="BX64" s="282" t="e">
        <f t="shared" si="25"/>
        <v>#DIV/0!</v>
      </c>
      <c r="BY64" s="282" t="e">
        <f t="shared" si="26"/>
        <v>#DIV/0!</v>
      </c>
      <c r="BZ64" s="3"/>
      <c r="CA64" s="1"/>
      <c r="CB64" s="1"/>
      <c r="CC64" s="4"/>
      <c r="CD64" s="7"/>
      <c r="CE64" s="7"/>
      <c r="CF64" s="1" t="e">
        <f t="shared" si="27"/>
        <v>#N/A</v>
      </c>
      <c r="CG64" s="1">
        <f t="shared" si="28"/>
        <v>0</v>
      </c>
      <c r="CH64" s="1" t="e">
        <f t="shared" si="34"/>
        <v>#N/A</v>
      </c>
      <c r="CI64" s="1"/>
      <c r="CJ64" s="189" t="e">
        <f t="shared" si="29"/>
        <v>#N/A</v>
      </c>
      <c r="CK64" s="3"/>
      <c r="CL64" s="7"/>
      <c r="CM64" s="1"/>
      <c r="CN64" s="2">
        <v>109</v>
      </c>
      <c r="CO64" s="2">
        <f t="shared" si="36"/>
        <v>0</v>
      </c>
      <c r="CP64" s="2">
        <f t="shared" si="37"/>
        <v>0</v>
      </c>
      <c r="CQ64" s="190" t="e">
        <f t="shared" si="38"/>
        <v>#DIV/0!</v>
      </c>
      <c r="CR64" s="8"/>
      <c r="CS64" s="8"/>
      <c r="CT64" s="8"/>
      <c r="CU64" s="6"/>
      <c r="CV64" s="6"/>
      <c r="CW64" s="6"/>
      <c r="CX64" s="3"/>
      <c r="CY64" s="2"/>
      <c r="CZ64" s="212" t="e">
        <f t="shared" si="13"/>
        <v>#DIV/0!</v>
      </c>
      <c r="DA64" s="212" t="e">
        <f t="shared" si="14"/>
        <v>#DIV/0!</v>
      </c>
      <c r="DB64" s="3"/>
      <c r="DC64" s="2"/>
      <c r="DD64" s="3"/>
      <c r="DE64" s="2"/>
      <c r="DF64" s="8"/>
      <c r="DG64" s="3"/>
      <c r="DH64" s="2"/>
      <c r="DI64" s="8"/>
      <c r="DJ64" s="3"/>
      <c r="DK64" s="1"/>
      <c r="DL64" s="337" t="e">
        <f t="shared" si="30"/>
        <v>#DIV/0!</v>
      </c>
      <c r="DM64" s="212" t="e">
        <f t="shared" si="15"/>
        <v>#DIV/0!</v>
      </c>
      <c r="DN64" s="303"/>
      <c r="DO64" s="212"/>
      <c r="DP64" s="3"/>
      <c r="DQ64" s="2"/>
      <c r="DR64" s="3"/>
      <c r="DS64" s="2"/>
      <c r="DT64" s="155"/>
      <c r="DU64" s="156"/>
      <c r="DV64" s="155"/>
      <c r="DW64" s="157"/>
      <c r="DX64" s="348">
        <f t="shared" si="31"/>
        <v>0</v>
      </c>
      <c r="DY64" s="349" t="e">
        <f t="shared" si="16"/>
        <v>#DIV/0!</v>
      </c>
      <c r="DZ64" s="240" t="e">
        <f t="shared" si="17"/>
        <v>#DIV/0!</v>
      </c>
      <c r="EA64" s="1"/>
      <c r="EB64" s="19" t="e">
        <f t="shared" si="18"/>
        <v>#DIV/0!</v>
      </c>
      <c r="EC64" s="350" t="e">
        <f t="shared" si="19"/>
        <v>#DIV/0!</v>
      </c>
      <c r="ED64" s="4"/>
      <c r="EE64" s="117"/>
    </row>
    <row r="65" spans="1:135" s="121" customFormat="1" ht="20.100000000000001" hidden="1" customHeight="1">
      <c r="A65" s="162">
        <v>42291</v>
      </c>
      <c r="B65" s="229">
        <v>5.8067129629629628E-2</v>
      </c>
      <c r="C65" s="15">
        <v>4</v>
      </c>
      <c r="D65" s="9" t="s">
        <v>133</v>
      </c>
      <c r="E65" s="9" t="s">
        <v>137</v>
      </c>
      <c r="F65" s="9"/>
      <c r="G65" s="12" t="s">
        <v>267</v>
      </c>
      <c r="H65" s="11" t="s">
        <v>172</v>
      </c>
      <c r="I65" s="9">
        <v>16</v>
      </c>
      <c r="J65" s="9" t="s">
        <v>278</v>
      </c>
      <c r="K65" s="20">
        <v>17</v>
      </c>
      <c r="L65" s="9"/>
      <c r="M65" s="9">
        <v>80</v>
      </c>
      <c r="N65" s="9">
        <v>2750</v>
      </c>
      <c r="O65" s="298"/>
      <c r="P65" s="9">
        <v>1700</v>
      </c>
      <c r="Q65" s="24">
        <f t="shared" si="6"/>
        <v>1411</v>
      </c>
      <c r="R65" s="119">
        <f t="shared" si="20"/>
        <v>3.8604959999999999</v>
      </c>
      <c r="S65" s="18">
        <f t="shared" si="7"/>
        <v>3.7250399999999999</v>
      </c>
      <c r="T65" s="11">
        <v>1100</v>
      </c>
      <c r="U65" s="9">
        <v>1003</v>
      </c>
      <c r="V65" s="9">
        <v>0.96799999999999997</v>
      </c>
      <c r="W65" s="24">
        <f t="shared" si="21"/>
        <v>1645.6</v>
      </c>
      <c r="X65" s="9">
        <v>10.3</v>
      </c>
      <c r="Y65" s="9">
        <v>276</v>
      </c>
      <c r="Z65" s="9">
        <v>25</v>
      </c>
      <c r="AA65" s="9">
        <v>25</v>
      </c>
      <c r="AB65" s="12">
        <v>6.5</v>
      </c>
      <c r="AC65" s="15">
        <v>4.2</v>
      </c>
      <c r="AD65" s="200">
        <v>-28</v>
      </c>
      <c r="AE65" s="200">
        <v>-32</v>
      </c>
      <c r="AF65" s="200">
        <v>-32</v>
      </c>
      <c r="AG65" s="200"/>
      <c r="AH65" s="241">
        <f t="shared" si="32"/>
        <v>-92</v>
      </c>
      <c r="AI65" s="239">
        <f t="shared" si="33"/>
        <v>1</v>
      </c>
      <c r="AJ65" s="9">
        <v>50</v>
      </c>
      <c r="AK65" s="9">
        <v>50</v>
      </c>
      <c r="AL65" s="9">
        <v>100</v>
      </c>
      <c r="AM65" s="9">
        <v>100</v>
      </c>
      <c r="AN65" s="9">
        <v>2</v>
      </c>
      <c r="AO65" s="9">
        <v>20</v>
      </c>
      <c r="AP65" s="11">
        <v>1640</v>
      </c>
      <c r="AQ65" s="15">
        <v>1460</v>
      </c>
      <c r="AR65" s="24">
        <f t="shared" si="35"/>
        <v>180</v>
      </c>
      <c r="AS65" s="271">
        <f t="shared" si="22"/>
        <v>0.10975609756097561</v>
      </c>
      <c r="AT65" s="9">
        <v>70</v>
      </c>
      <c r="AU65" s="9">
        <v>80</v>
      </c>
      <c r="AV65" s="15">
        <v>4.3</v>
      </c>
      <c r="AW65" s="9">
        <v>340</v>
      </c>
      <c r="AX65" s="9">
        <v>800</v>
      </c>
      <c r="AY65" s="10">
        <v>30</v>
      </c>
      <c r="AZ65" s="11">
        <v>330</v>
      </c>
      <c r="BA65" s="10">
        <v>67</v>
      </c>
      <c r="BB65" s="11"/>
      <c r="BC65" s="12"/>
      <c r="BD65" s="11">
        <v>4600</v>
      </c>
      <c r="BE65" s="9">
        <v>25</v>
      </c>
      <c r="BF65" s="9">
        <v>20</v>
      </c>
      <c r="BG65" s="9">
        <v>2</v>
      </c>
      <c r="BH65" s="12">
        <v>97</v>
      </c>
      <c r="BI65" s="11">
        <v>520</v>
      </c>
      <c r="BJ65" s="15">
        <v>119</v>
      </c>
      <c r="BK65" s="9">
        <v>1621</v>
      </c>
      <c r="BL65" s="9">
        <v>151</v>
      </c>
      <c r="BM65" s="10">
        <v>97</v>
      </c>
      <c r="BN65" s="11">
        <v>461</v>
      </c>
      <c r="BO65" s="9">
        <v>1666</v>
      </c>
      <c r="BP65" s="10">
        <v>222</v>
      </c>
      <c r="BQ65" s="11">
        <v>452</v>
      </c>
      <c r="BR65" s="9">
        <v>1625</v>
      </c>
      <c r="BS65" s="10">
        <v>190</v>
      </c>
      <c r="BT65" s="14">
        <v>1500</v>
      </c>
      <c r="BU65" s="279">
        <v>492</v>
      </c>
      <c r="BV65" s="273">
        <f t="shared" si="23"/>
        <v>0.91300000000000003</v>
      </c>
      <c r="BW65" s="273">
        <f t="shared" si="24"/>
        <v>0.66666666666666663</v>
      </c>
      <c r="BX65" s="283">
        <f t="shared" si="25"/>
        <v>0.57797003587254692</v>
      </c>
      <c r="BY65" s="283">
        <f t="shared" si="26"/>
        <v>0.42202996412745297</v>
      </c>
      <c r="BZ65" s="11">
        <v>2.8</v>
      </c>
      <c r="CA65" s="9">
        <v>2.6</v>
      </c>
      <c r="CB65" s="9">
        <v>30</v>
      </c>
      <c r="CC65" s="12">
        <v>1.8</v>
      </c>
      <c r="CD65" s="15" t="s">
        <v>163</v>
      </c>
      <c r="CE65" s="15">
        <v>40</v>
      </c>
      <c r="CF65" s="9">
        <f t="shared" si="27"/>
        <v>15.6</v>
      </c>
      <c r="CG65" s="9">
        <f t="shared" si="28"/>
        <v>5746</v>
      </c>
      <c r="CH65" s="9">
        <f t="shared" si="34"/>
        <v>5.3039999999999994</v>
      </c>
      <c r="CI65" s="9">
        <v>34</v>
      </c>
      <c r="CJ65" s="296">
        <f t="shared" si="29"/>
        <v>0.92307692307692291</v>
      </c>
      <c r="CK65" s="11" t="s">
        <v>165</v>
      </c>
      <c r="CL65" s="15">
        <v>25</v>
      </c>
      <c r="CM65" s="9">
        <v>46</v>
      </c>
      <c r="CN65" s="10">
        <v>109</v>
      </c>
      <c r="CO65" s="10">
        <f t="shared" si="36"/>
        <v>5746</v>
      </c>
      <c r="CP65" s="10">
        <f t="shared" si="37"/>
        <v>50.14</v>
      </c>
      <c r="CQ65" s="191">
        <f t="shared" si="38"/>
        <v>8.7260703097807166</v>
      </c>
      <c r="CR65" s="16">
        <v>40</v>
      </c>
      <c r="CS65" s="16">
        <v>4</v>
      </c>
      <c r="CT65" s="16">
        <v>400</v>
      </c>
      <c r="CU65" s="14">
        <v>16</v>
      </c>
      <c r="CV65" s="14">
        <v>51</v>
      </c>
      <c r="CW65" s="14"/>
      <c r="CX65" s="11" t="s">
        <v>275</v>
      </c>
      <c r="CY65" s="10">
        <v>720</v>
      </c>
      <c r="CZ65" s="213">
        <f t="shared" si="13"/>
        <v>186.50453206012907</v>
      </c>
      <c r="DA65" s="213">
        <f t="shared" si="14"/>
        <v>193.28651504413375</v>
      </c>
      <c r="DB65" s="11"/>
      <c r="DC65" s="10"/>
      <c r="DD65" s="11"/>
      <c r="DE65" s="10"/>
      <c r="DF65" s="16">
        <v>30</v>
      </c>
      <c r="DG65" s="11" t="s">
        <v>184</v>
      </c>
      <c r="DH65" s="10">
        <v>5.6</v>
      </c>
      <c r="DI65" s="16">
        <v>20</v>
      </c>
      <c r="DJ65" s="11"/>
      <c r="DK65" s="9"/>
      <c r="DL65" s="338">
        <f t="shared" si="30"/>
        <v>0</v>
      </c>
      <c r="DM65" s="213">
        <f t="shared" si="15"/>
        <v>0</v>
      </c>
      <c r="DN65" s="304"/>
      <c r="DO65" s="213"/>
      <c r="DP65" s="11"/>
      <c r="DQ65" s="10"/>
      <c r="DR65" s="11"/>
      <c r="DS65" s="10"/>
      <c r="DT65" s="158"/>
      <c r="DU65" s="159"/>
      <c r="DV65" s="158"/>
      <c r="DW65" s="160"/>
      <c r="DX65" s="351">
        <f t="shared" si="31"/>
        <v>412</v>
      </c>
      <c r="DY65" s="352">
        <f t="shared" si="16"/>
        <v>106.72203778996274</v>
      </c>
      <c r="DZ65" s="241">
        <f t="shared" si="17"/>
        <v>110.60283916414321</v>
      </c>
      <c r="EA65" s="9">
        <v>4.66</v>
      </c>
      <c r="EB65" s="20">
        <f t="shared" si="18"/>
        <v>1.2070987769447243</v>
      </c>
      <c r="EC65" s="353">
        <f t="shared" si="19"/>
        <v>1.2509932779245325</v>
      </c>
      <c r="ED65" s="12">
        <v>380</v>
      </c>
      <c r="EE65" s="120"/>
    </row>
    <row r="66" spans="1:135" s="121" customFormat="1" ht="20.100000000000001" hidden="1" customHeight="1">
      <c r="A66" s="162">
        <v>42291</v>
      </c>
      <c r="B66" s="229"/>
      <c r="C66" s="15">
        <v>4</v>
      </c>
      <c r="D66" s="9"/>
      <c r="E66" s="9"/>
      <c r="F66" s="9"/>
      <c r="G66" s="12"/>
      <c r="H66" s="11"/>
      <c r="I66" s="9"/>
      <c r="J66" s="9"/>
      <c r="K66" s="20"/>
      <c r="L66" s="9"/>
      <c r="M66" s="9"/>
      <c r="N66" s="9"/>
      <c r="O66" s="298"/>
      <c r="P66" s="9"/>
      <c r="Q66" s="24">
        <f t="shared" si="6"/>
        <v>0</v>
      </c>
      <c r="R66" s="119">
        <f t="shared" si="20"/>
        <v>0</v>
      </c>
      <c r="S66" s="18">
        <f t="shared" si="7"/>
        <v>0</v>
      </c>
      <c r="T66" s="11"/>
      <c r="U66" s="9"/>
      <c r="V66" s="9"/>
      <c r="W66" s="24">
        <f t="shared" si="21"/>
        <v>0</v>
      </c>
      <c r="X66" s="9"/>
      <c r="Y66" s="9"/>
      <c r="Z66" s="9"/>
      <c r="AA66" s="9"/>
      <c r="AB66" s="12"/>
      <c r="AC66" s="15"/>
      <c r="AD66" s="200"/>
      <c r="AE66" s="200"/>
      <c r="AF66" s="200"/>
      <c r="AG66" s="200"/>
      <c r="AH66" s="241">
        <f t="shared" si="32"/>
        <v>0</v>
      </c>
      <c r="AI66" s="239" t="e">
        <f t="shared" si="33"/>
        <v>#DIV/0!</v>
      </c>
      <c r="AJ66" s="9"/>
      <c r="AK66" s="9"/>
      <c r="AL66" s="9"/>
      <c r="AM66" s="9"/>
      <c r="AN66" s="9"/>
      <c r="AO66" s="9"/>
      <c r="AP66" s="11"/>
      <c r="AQ66" s="15"/>
      <c r="AR66" s="24">
        <f t="shared" si="35"/>
        <v>0</v>
      </c>
      <c r="AS66" s="271" t="e">
        <f t="shared" si="22"/>
        <v>#DIV/0!</v>
      </c>
      <c r="AT66" s="9"/>
      <c r="AU66" s="9"/>
      <c r="AV66" s="15"/>
      <c r="AW66" s="9"/>
      <c r="AX66" s="9"/>
      <c r="AY66" s="10"/>
      <c r="AZ66" s="11"/>
      <c r="BA66" s="10"/>
      <c r="BB66" s="11"/>
      <c r="BC66" s="12"/>
      <c r="BD66" s="11"/>
      <c r="BE66" s="9"/>
      <c r="BF66" s="9"/>
      <c r="BG66" s="9"/>
      <c r="BH66" s="12"/>
      <c r="BI66" s="11"/>
      <c r="BJ66" s="15"/>
      <c r="BK66" s="9"/>
      <c r="BL66" s="9"/>
      <c r="BM66" s="10"/>
      <c r="BN66" s="11"/>
      <c r="BO66" s="9"/>
      <c r="BP66" s="10"/>
      <c r="BQ66" s="11"/>
      <c r="BR66" s="9"/>
      <c r="BS66" s="10"/>
      <c r="BT66" s="14"/>
      <c r="BU66" s="279"/>
      <c r="BV66" s="273">
        <f t="shared" si="23"/>
        <v>0</v>
      </c>
      <c r="BW66" s="273">
        <f t="shared" si="24"/>
        <v>0</v>
      </c>
      <c r="BX66" s="283" t="e">
        <f t="shared" si="25"/>
        <v>#DIV/0!</v>
      </c>
      <c r="BY66" s="283" t="e">
        <f t="shared" si="26"/>
        <v>#DIV/0!</v>
      </c>
      <c r="BZ66" s="11"/>
      <c r="CA66" s="9"/>
      <c r="CB66" s="9"/>
      <c r="CC66" s="12"/>
      <c r="CD66" s="15"/>
      <c r="CE66" s="15"/>
      <c r="CF66" s="9" t="e">
        <f t="shared" si="27"/>
        <v>#N/A</v>
      </c>
      <c r="CG66" s="9">
        <f t="shared" si="28"/>
        <v>0</v>
      </c>
      <c r="CH66" s="9" t="e">
        <f t="shared" si="34"/>
        <v>#N/A</v>
      </c>
      <c r="CI66" s="9"/>
      <c r="CJ66" s="296" t="e">
        <f t="shared" si="29"/>
        <v>#N/A</v>
      </c>
      <c r="CK66" s="11"/>
      <c r="CL66" s="15"/>
      <c r="CM66" s="9"/>
      <c r="CN66" s="10">
        <v>109</v>
      </c>
      <c r="CO66" s="10">
        <f t="shared" si="36"/>
        <v>0</v>
      </c>
      <c r="CP66" s="10">
        <f t="shared" si="37"/>
        <v>0</v>
      </c>
      <c r="CQ66" s="191" t="e">
        <f t="shared" si="38"/>
        <v>#DIV/0!</v>
      </c>
      <c r="CR66" s="16"/>
      <c r="CS66" s="16"/>
      <c r="CT66" s="16"/>
      <c r="CU66" s="14"/>
      <c r="CV66" s="14"/>
      <c r="CW66" s="14"/>
      <c r="CX66" s="11"/>
      <c r="CY66" s="10"/>
      <c r="CZ66" s="213" t="e">
        <f t="shared" si="13"/>
        <v>#DIV/0!</v>
      </c>
      <c r="DA66" s="213" t="e">
        <f t="shared" si="14"/>
        <v>#DIV/0!</v>
      </c>
      <c r="DB66" s="11"/>
      <c r="DC66" s="10"/>
      <c r="DD66" s="11"/>
      <c r="DE66" s="10"/>
      <c r="DF66" s="16"/>
      <c r="DG66" s="11"/>
      <c r="DH66" s="10"/>
      <c r="DI66" s="16"/>
      <c r="DJ66" s="11"/>
      <c r="DK66" s="9"/>
      <c r="DL66" s="338" t="e">
        <f t="shared" si="30"/>
        <v>#DIV/0!</v>
      </c>
      <c r="DM66" s="213" t="e">
        <f t="shared" si="15"/>
        <v>#DIV/0!</v>
      </c>
      <c r="DN66" s="304"/>
      <c r="DO66" s="213"/>
      <c r="DP66" s="11"/>
      <c r="DQ66" s="10"/>
      <c r="DR66" s="11"/>
      <c r="DS66" s="10"/>
      <c r="DT66" s="158"/>
      <c r="DU66" s="159"/>
      <c r="DV66" s="158"/>
      <c r="DW66" s="160"/>
      <c r="DX66" s="351">
        <f t="shared" si="31"/>
        <v>0</v>
      </c>
      <c r="DY66" s="352" t="e">
        <f t="shared" si="16"/>
        <v>#DIV/0!</v>
      </c>
      <c r="DZ66" s="241" t="e">
        <f t="shared" si="17"/>
        <v>#DIV/0!</v>
      </c>
      <c r="EA66" s="9"/>
      <c r="EB66" s="20" t="e">
        <f t="shared" si="18"/>
        <v>#DIV/0!</v>
      </c>
      <c r="EC66" s="353" t="e">
        <f t="shared" si="19"/>
        <v>#DIV/0!</v>
      </c>
      <c r="ED66" s="12"/>
      <c r="EE66" s="120"/>
    </row>
    <row r="67" spans="1:135" s="118" customFormat="1" ht="20.100000000000001" hidden="1" customHeight="1">
      <c r="A67" s="161">
        <v>42292</v>
      </c>
      <c r="B67" s="228">
        <v>0.73109953703703701</v>
      </c>
      <c r="C67" s="7">
        <v>2</v>
      </c>
      <c r="D67" s="1" t="s">
        <v>132</v>
      </c>
      <c r="E67" s="1" t="s">
        <v>138</v>
      </c>
      <c r="F67" s="1" t="s">
        <v>140</v>
      </c>
      <c r="G67" s="4" t="s">
        <v>145</v>
      </c>
      <c r="H67" s="3" t="s">
        <v>172</v>
      </c>
      <c r="I67" s="1">
        <v>17</v>
      </c>
      <c r="J67" s="1" t="s">
        <v>278</v>
      </c>
      <c r="K67" s="19">
        <v>17.5</v>
      </c>
      <c r="L67" s="1"/>
      <c r="M67" s="1">
        <v>80</v>
      </c>
      <c r="N67" s="1">
        <v>2750</v>
      </c>
      <c r="O67" s="297"/>
      <c r="P67" s="1">
        <v>1700</v>
      </c>
      <c r="Q67" s="22">
        <f t="shared" si="6"/>
        <v>1402.5</v>
      </c>
      <c r="R67" s="116">
        <f t="shared" si="20"/>
        <v>4.0770675000000001</v>
      </c>
      <c r="S67" s="17">
        <f t="shared" si="7"/>
        <v>3.9340125000000001</v>
      </c>
      <c r="T67" s="3">
        <v>1098</v>
      </c>
      <c r="U67" s="1">
        <v>1003</v>
      </c>
      <c r="V67" s="1">
        <v>0.96499999999999997</v>
      </c>
      <c r="W67" s="22">
        <f t="shared" si="21"/>
        <v>1640.5</v>
      </c>
      <c r="X67" s="1">
        <v>10.3</v>
      </c>
      <c r="Y67" s="1">
        <v>373</v>
      </c>
      <c r="Z67" s="1">
        <v>25</v>
      </c>
      <c r="AA67" s="1">
        <v>25</v>
      </c>
      <c r="AB67" s="4">
        <v>6.4</v>
      </c>
      <c r="AC67" s="7">
        <v>3.9</v>
      </c>
      <c r="AD67" s="199">
        <v>-30</v>
      </c>
      <c r="AE67" s="199">
        <v>-34</v>
      </c>
      <c r="AF67" s="199">
        <v>-35</v>
      </c>
      <c r="AG67" s="199"/>
      <c r="AH67" s="240">
        <f t="shared" si="32"/>
        <v>-99</v>
      </c>
      <c r="AI67" s="237">
        <f t="shared" si="33"/>
        <v>1</v>
      </c>
      <c r="AJ67" s="1">
        <v>50</v>
      </c>
      <c r="AK67" s="1">
        <v>50</v>
      </c>
      <c r="AL67" s="1">
        <v>100</v>
      </c>
      <c r="AM67" s="1">
        <v>100</v>
      </c>
      <c r="AN67" s="1">
        <v>2</v>
      </c>
      <c r="AO67" s="1">
        <v>20</v>
      </c>
      <c r="AP67" s="3">
        <v>1577</v>
      </c>
      <c r="AQ67" s="7">
        <v>1558</v>
      </c>
      <c r="AR67" s="22">
        <f t="shared" si="35"/>
        <v>19</v>
      </c>
      <c r="AS67" s="270">
        <f t="shared" si="22"/>
        <v>1.2048192771084338E-2</v>
      </c>
      <c r="AT67" s="1">
        <v>70</v>
      </c>
      <c r="AU67" s="1">
        <v>80</v>
      </c>
      <c r="AV67" s="7">
        <v>4.3</v>
      </c>
      <c r="AW67" s="1">
        <v>614</v>
      </c>
      <c r="AX67" s="1">
        <v>900</v>
      </c>
      <c r="AY67" s="2">
        <v>45</v>
      </c>
      <c r="AZ67" s="3">
        <v>311</v>
      </c>
      <c r="BA67" s="2">
        <v>68</v>
      </c>
      <c r="BB67" s="3"/>
      <c r="BC67" s="4"/>
      <c r="BD67" s="3">
        <v>5030</v>
      </c>
      <c r="BE67" s="1">
        <v>25</v>
      </c>
      <c r="BF67" s="1">
        <v>20</v>
      </c>
      <c r="BG67" s="1">
        <v>1</v>
      </c>
      <c r="BH67" s="4">
        <v>97</v>
      </c>
      <c r="BI67" s="3">
        <v>520</v>
      </c>
      <c r="BJ67" s="7">
        <v>120</v>
      </c>
      <c r="BK67" s="1">
        <v>1601</v>
      </c>
      <c r="BL67" s="1">
        <v>151</v>
      </c>
      <c r="BM67" s="2">
        <v>100</v>
      </c>
      <c r="BN67" s="3">
        <v>480</v>
      </c>
      <c r="BO67" s="1">
        <v>1700</v>
      </c>
      <c r="BP67" s="2">
        <v>237</v>
      </c>
      <c r="BQ67" s="3">
        <v>470</v>
      </c>
      <c r="BR67" s="1">
        <v>1700</v>
      </c>
      <c r="BS67" s="2">
        <v>200</v>
      </c>
      <c r="BT67" s="6">
        <v>1500</v>
      </c>
      <c r="BU67" s="278">
        <v>501</v>
      </c>
      <c r="BV67" s="272">
        <f t="shared" si="23"/>
        <v>0.95</v>
      </c>
      <c r="BW67" s="272">
        <f t="shared" si="24"/>
        <v>0.66666666666666663</v>
      </c>
      <c r="BX67" s="282">
        <f t="shared" si="25"/>
        <v>0.58762886597938135</v>
      </c>
      <c r="BY67" s="282">
        <f t="shared" si="26"/>
        <v>0.41237113402061853</v>
      </c>
      <c r="BZ67" s="3">
        <v>2.8</v>
      </c>
      <c r="CA67" s="1">
        <v>2.6</v>
      </c>
      <c r="CB67" s="1">
        <v>30</v>
      </c>
      <c r="CC67" s="4">
        <v>1.8</v>
      </c>
      <c r="CD67" s="7" t="s">
        <v>163</v>
      </c>
      <c r="CE67" s="7">
        <v>43</v>
      </c>
      <c r="CF67" s="1">
        <f t="shared" si="27"/>
        <v>15.6</v>
      </c>
      <c r="CG67" s="1">
        <f t="shared" si="28"/>
        <v>5746</v>
      </c>
      <c r="CH67" s="1">
        <f t="shared" si="34"/>
        <v>5.7719999999999994</v>
      </c>
      <c r="CI67" s="1">
        <v>37</v>
      </c>
      <c r="CJ67" s="189">
        <f t="shared" si="29"/>
        <v>1.004524886877828</v>
      </c>
      <c r="CK67" s="3" t="s">
        <v>165</v>
      </c>
      <c r="CL67" s="7">
        <v>37</v>
      </c>
      <c r="CM67" s="1">
        <v>44</v>
      </c>
      <c r="CN67" s="2">
        <v>109</v>
      </c>
      <c r="CO67" s="2">
        <f t="shared" si="36"/>
        <v>5746</v>
      </c>
      <c r="CP67" s="2">
        <f t="shared" si="37"/>
        <v>47.96</v>
      </c>
      <c r="CQ67" s="190">
        <f t="shared" si="38"/>
        <v>8.3466759484859043</v>
      </c>
      <c r="CR67" s="8">
        <v>39</v>
      </c>
      <c r="CS67" s="8">
        <v>4</v>
      </c>
      <c r="CT67" s="8">
        <v>400</v>
      </c>
      <c r="CU67" s="6">
        <v>16</v>
      </c>
      <c r="CV67" s="6">
        <v>50</v>
      </c>
      <c r="CW67" s="6"/>
      <c r="CX67" s="3" t="s">
        <v>275</v>
      </c>
      <c r="CY67" s="2">
        <v>720</v>
      </c>
      <c r="CZ67" s="212">
        <f t="shared" si="13"/>
        <v>176.59751770114181</v>
      </c>
      <c r="DA67" s="212">
        <f t="shared" si="14"/>
        <v>183.01924561754697</v>
      </c>
      <c r="DB67" s="3"/>
      <c r="DC67" s="2"/>
      <c r="DD67" s="3"/>
      <c r="DE67" s="2"/>
      <c r="DF67" s="8">
        <v>20</v>
      </c>
      <c r="DG67" s="3" t="s">
        <v>184</v>
      </c>
      <c r="DH67" s="2">
        <v>6</v>
      </c>
      <c r="DI67" s="8">
        <v>25</v>
      </c>
      <c r="DJ67" s="3"/>
      <c r="DK67" s="1"/>
      <c r="DL67" s="337">
        <f t="shared" si="30"/>
        <v>0</v>
      </c>
      <c r="DM67" s="212">
        <f t="shared" si="15"/>
        <v>0</v>
      </c>
      <c r="DN67" s="303"/>
      <c r="DO67" s="212"/>
      <c r="DP67" s="3"/>
      <c r="DQ67" s="2"/>
      <c r="DR67" s="3"/>
      <c r="DS67" s="2"/>
      <c r="DT67" s="155"/>
      <c r="DU67" s="156"/>
      <c r="DV67" s="155"/>
      <c r="DW67" s="157"/>
      <c r="DX67" s="348">
        <f t="shared" si="31"/>
        <v>437</v>
      </c>
      <c r="DY67" s="349">
        <f t="shared" si="16"/>
        <v>107.18488227138747</v>
      </c>
      <c r="DZ67" s="240">
        <f t="shared" si="17"/>
        <v>111.08251435398337</v>
      </c>
      <c r="EA67" s="1">
        <v>4.7</v>
      </c>
      <c r="EB67" s="19">
        <f t="shared" si="18"/>
        <v>1.1527893516602312</v>
      </c>
      <c r="EC67" s="350">
        <f t="shared" si="19"/>
        <v>1.1947089644478761</v>
      </c>
      <c r="ED67" s="4">
        <v>371</v>
      </c>
      <c r="EE67" s="117"/>
    </row>
    <row r="68" spans="1:135" s="118" customFormat="1" ht="20.100000000000001" hidden="1" customHeight="1">
      <c r="A68" s="161">
        <v>42292</v>
      </c>
      <c r="B68" s="228"/>
      <c r="C68" s="7">
        <v>2</v>
      </c>
      <c r="D68" s="1"/>
      <c r="E68" s="1"/>
      <c r="F68" s="1"/>
      <c r="G68" s="4"/>
      <c r="H68" s="3"/>
      <c r="I68" s="1"/>
      <c r="J68" s="1"/>
      <c r="K68" s="19"/>
      <c r="L68" s="1"/>
      <c r="M68" s="1"/>
      <c r="N68" s="1"/>
      <c r="O68" s="297"/>
      <c r="P68" s="1"/>
      <c r="Q68" s="22">
        <f t="shared" si="6"/>
        <v>0</v>
      </c>
      <c r="R68" s="116">
        <f t="shared" si="20"/>
        <v>0</v>
      </c>
      <c r="S68" s="17">
        <f t="shared" si="7"/>
        <v>0</v>
      </c>
      <c r="T68" s="3"/>
      <c r="U68" s="1"/>
      <c r="V68" s="1"/>
      <c r="W68" s="22">
        <f t="shared" si="21"/>
        <v>0</v>
      </c>
      <c r="X68" s="1"/>
      <c r="Y68" s="1"/>
      <c r="Z68" s="1"/>
      <c r="AA68" s="1"/>
      <c r="AB68" s="4"/>
      <c r="AC68" s="7"/>
      <c r="AD68" s="199"/>
      <c r="AE68" s="199"/>
      <c r="AF68" s="199"/>
      <c r="AG68" s="199"/>
      <c r="AH68" s="240">
        <f t="shared" si="32"/>
        <v>0</v>
      </c>
      <c r="AI68" s="237" t="e">
        <f t="shared" si="33"/>
        <v>#DIV/0!</v>
      </c>
      <c r="AJ68" s="1"/>
      <c r="AK68" s="1"/>
      <c r="AL68" s="1"/>
      <c r="AM68" s="1"/>
      <c r="AN68" s="1"/>
      <c r="AO68" s="1"/>
      <c r="AP68" s="3"/>
      <c r="AQ68" s="7"/>
      <c r="AR68" s="22">
        <f t="shared" si="35"/>
        <v>0</v>
      </c>
      <c r="AS68" s="270" t="e">
        <f t="shared" si="22"/>
        <v>#DIV/0!</v>
      </c>
      <c r="AT68" s="1"/>
      <c r="AU68" s="1"/>
      <c r="AV68" s="7"/>
      <c r="AW68" s="1"/>
      <c r="AX68" s="1"/>
      <c r="AY68" s="2"/>
      <c r="AZ68" s="3"/>
      <c r="BA68" s="2"/>
      <c r="BB68" s="3"/>
      <c r="BC68" s="4"/>
      <c r="BD68" s="3"/>
      <c r="BE68" s="1"/>
      <c r="BF68" s="1"/>
      <c r="BG68" s="1"/>
      <c r="BH68" s="4"/>
      <c r="BI68" s="3"/>
      <c r="BJ68" s="7"/>
      <c r="BK68" s="1"/>
      <c r="BL68" s="1"/>
      <c r="BM68" s="2"/>
      <c r="BN68" s="3"/>
      <c r="BO68" s="1"/>
      <c r="BP68" s="2"/>
      <c r="BQ68" s="3"/>
      <c r="BR68" s="1"/>
      <c r="BS68" s="2"/>
      <c r="BT68" s="6"/>
      <c r="BU68" s="278"/>
      <c r="BV68" s="272">
        <f t="shared" si="23"/>
        <v>0</v>
      </c>
      <c r="BW68" s="272">
        <f t="shared" si="24"/>
        <v>0</v>
      </c>
      <c r="BX68" s="282" t="e">
        <f t="shared" si="25"/>
        <v>#DIV/0!</v>
      </c>
      <c r="BY68" s="282" t="e">
        <f t="shared" si="26"/>
        <v>#DIV/0!</v>
      </c>
      <c r="BZ68" s="3"/>
      <c r="CA68" s="1"/>
      <c r="CB68" s="1"/>
      <c r="CC68" s="4"/>
      <c r="CD68" s="7"/>
      <c r="CE68" s="7"/>
      <c r="CF68" s="1" t="e">
        <f t="shared" si="27"/>
        <v>#N/A</v>
      </c>
      <c r="CG68" s="1">
        <f t="shared" si="28"/>
        <v>0</v>
      </c>
      <c r="CH68" s="1" t="e">
        <f t="shared" si="34"/>
        <v>#N/A</v>
      </c>
      <c r="CI68" s="1"/>
      <c r="CJ68" s="189" t="e">
        <f t="shared" si="29"/>
        <v>#N/A</v>
      </c>
      <c r="CK68" s="3"/>
      <c r="CL68" s="7"/>
      <c r="CM68" s="1"/>
      <c r="CN68" s="2">
        <v>109</v>
      </c>
      <c r="CO68" s="2">
        <f t="shared" si="36"/>
        <v>0</v>
      </c>
      <c r="CP68" s="2">
        <f t="shared" si="37"/>
        <v>0</v>
      </c>
      <c r="CQ68" s="190" t="e">
        <f t="shared" si="38"/>
        <v>#DIV/0!</v>
      </c>
      <c r="CR68" s="8"/>
      <c r="CS68" s="8"/>
      <c r="CT68" s="8"/>
      <c r="CU68" s="6"/>
      <c r="CV68" s="6"/>
      <c r="CW68" s="6"/>
      <c r="CX68" s="3"/>
      <c r="CY68" s="2"/>
      <c r="CZ68" s="212" t="e">
        <f t="shared" si="13"/>
        <v>#DIV/0!</v>
      </c>
      <c r="DA68" s="212" t="e">
        <f t="shared" si="14"/>
        <v>#DIV/0!</v>
      </c>
      <c r="DB68" s="3"/>
      <c r="DC68" s="2"/>
      <c r="DD68" s="3"/>
      <c r="DE68" s="2"/>
      <c r="DF68" s="8"/>
      <c r="DG68" s="3"/>
      <c r="DH68" s="2"/>
      <c r="DI68" s="8"/>
      <c r="DJ68" s="3"/>
      <c r="DK68" s="1"/>
      <c r="DL68" s="337" t="e">
        <f t="shared" si="30"/>
        <v>#DIV/0!</v>
      </c>
      <c r="DM68" s="212" t="e">
        <f t="shared" si="15"/>
        <v>#DIV/0!</v>
      </c>
      <c r="DN68" s="303"/>
      <c r="DO68" s="212"/>
      <c r="DP68" s="3"/>
      <c r="DQ68" s="2"/>
      <c r="DR68" s="3"/>
      <c r="DS68" s="2"/>
      <c r="DT68" s="155"/>
      <c r="DU68" s="156"/>
      <c r="DV68" s="155"/>
      <c r="DW68" s="157"/>
      <c r="DX68" s="348">
        <f t="shared" si="31"/>
        <v>0</v>
      </c>
      <c r="DY68" s="349" t="e">
        <f t="shared" si="16"/>
        <v>#DIV/0!</v>
      </c>
      <c r="DZ68" s="240" t="e">
        <f t="shared" si="17"/>
        <v>#DIV/0!</v>
      </c>
      <c r="EA68" s="1"/>
      <c r="EB68" s="19" t="e">
        <f t="shared" si="18"/>
        <v>#DIV/0!</v>
      </c>
      <c r="EC68" s="350" t="e">
        <f t="shared" si="19"/>
        <v>#DIV/0!</v>
      </c>
      <c r="ED68" s="4"/>
      <c r="EE68" s="117"/>
    </row>
    <row r="69" spans="1:135" s="121" customFormat="1" ht="20.100000000000001" hidden="1" customHeight="1">
      <c r="A69" s="162">
        <v>42292</v>
      </c>
      <c r="B69" s="229">
        <v>0.89583333333333404</v>
      </c>
      <c r="C69" s="15">
        <v>1</v>
      </c>
      <c r="D69" s="9" t="s">
        <v>134</v>
      </c>
      <c r="E69" s="9" t="s">
        <v>135</v>
      </c>
      <c r="F69" s="9" t="s">
        <v>144</v>
      </c>
      <c r="G69" s="12" t="s">
        <v>144</v>
      </c>
      <c r="H69" s="11" t="s">
        <v>172</v>
      </c>
      <c r="I69" s="9">
        <v>17</v>
      </c>
      <c r="J69" s="9" t="s">
        <v>278</v>
      </c>
      <c r="K69" s="20">
        <v>17.5</v>
      </c>
      <c r="L69" s="9"/>
      <c r="M69" s="9">
        <v>80</v>
      </c>
      <c r="N69" s="9">
        <v>2750</v>
      </c>
      <c r="O69" s="298"/>
      <c r="P69" s="9">
        <v>1700</v>
      </c>
      <c r="Q69" s="24">
        <f t="shared" si="6"/>
        <v>1402.5</v>
      </c>
      <c r="R69" s="119">
        <f t="shared" si="20"/>
        <v>4.0770675000000001</v>
      </c>
      <c r="S69" s="18">
        <f t="shared" si="7"/>
        <v>3.9340125000000001</v>
      </c>
      <c r="T69" s="11">
        <v>1092</v>
      </c>
      <c r="U69" s="9">
        <v>1003</v>
      </c>
      <c r="V69" s="9">
        <v>0.96</v>
      </c>
      <c r="W69" s="24">
        <f t="shared" si="21"/>
        <v>1632</v>
      </c>
      <c r="X69" s="9">
        <v>10.3</v>
      </c>
      <c r="Y69" s="9">
        <v>370</v>
      </c>
      <c r="Z69" s="9">
        <v>20</v>
      </c>
      <c r="AA69" s="9">
        <v>25</v>
      </c>
      <c r="AB69" s="12">
        <v>6.4</v>
      </c>
      <c r="AC69" s="15">
        <v>3.9</v>
      </c>
      <c r="AD69" s="200">
        <v>-30</v>
      </c>
      <c r="AE69" s="200">
        <v>-34</v>
      </c>
      <c r="AF69" s="200">
        <v>-34</v>
      </c>
      <c r="AG69" s="200"/>
      <c r="AH69" s="241">
        <f t="shared" si="32"/>
        <v>-98</v>
      </c>
      <c r="AI69" s="239">
        <f t="shared" si="33"/>
        <v>1</v>
      </c>
      <c r="AJ69" s="9">
        <v>50</v>
      </c>
      <c r="AK69" s="9">
        <v>50</v>
      </c>
      <c r="AL69" s="9">
        <v>100</v>
      </c>
      <c r="AM69" s="9">
        <v>100</v>
      </c>
      <c r="AN69" s="9">
        <v>4</v>
      </c>
      <c r="AO69" s="9">
        <v>20</v>
      </c>
      <c r="AP69" s="11">
        <v>1540</v>
      </c>
      <c r="AQ69" s="15">
        <v>1560</v>
      </c>
      <c r="AR69" s="24">
        <f t="shared" si="35"/>
        <v>-20</v>
      </c>
      <c r="AS69" s="271">
        <f t="shared" si="22"/>
        <v>-1.2987012987012988E-2</v>
      </c>
      <c r="AT69" s="9">
        <v>76</v>
      </c>
      <c r="AU69" s="9">
        <v>80</v>
      </c>
      <c r="AV69" s="15">
        <v>4.3</v>
      </c>
      <c r="AW69" s="9">
        <v>511</v>
      </c>
      <c r="AX69" s="9">
        <v>770</v>
      </c>
      <c r="AY69" s="10">
        <v>40</v>
      </c>
      <c r="AZ69" s="11">
        <v>304</v>
      </c>
      <c r="BA69" s="10">
        <v>64</v>
      </c>
      <c r="BB69" s="11"/>
      <c r="BC69" s="12"/>
      <c r="BD69" s="11">
        <v>4650</v>
      </c>
      <c r="BE69" s="9">
        <v>25</v>
      </c>
      <c r="BF69" s="9">
        <v>20</v>
      </c>
      <c r="BG69" s="9">
        <v>1</v>
      </c>
      <c r="BH69" s="12">
        <v>97</v>
      </c>
      <c r="BI69" s="11">
        <v>520</v>
      </c>
      <c r="BJ69" s="15">
        <v>119</v>
      </c>
      <c r="BK69" s="9">
        <v>1623</v>
      </c>
      <c r="BL69" s="9">
        <v>151</v>
      </c>
      <c r="BM69" s="10">
        <v>99.3</v>
      </c>
      <c r="BN69" s="11">
        <v>470</v>
      </c>
      <c r="BO69" s="9">
        <v>1657</v>
      </c>
      <c r="BP69" s="10">
        <v>223</v>
      </c>
      <c r="BQ69" s="11">
        <v>460</v>
      </c>
      <c r="BR69" s="9">
        <v>1617</v>
      </c>
      <c r="BS69" s="10">
        <v>194</v>
      </c>
      <c r="BT69" s="14">
        <v>1500</v>
      </c>
      <c r="BU69" s="279">
        <v>476</v>
      </c>
      <c r="BV69" s="273">
        <f t="shared" si="23"/>
        <v>0.93</v>
      </c>
      <c r="BW69" s="273">
        <f t="shared" si="24"/>
        <v>0.66666666666666663</v>
      </c>
      <c r="BX69" s="283">
        <f t="shared" si="25"/>
        <v>0.58246346555323592</v>
      </c>
      <c r="BY69" s="283">
        <f t="shared" si="26"/>
        <v>0.41753653444676408</v>
      </c>
      <c r="BZ69" s="11">
        <v>2.8</v>
      </c>
      <c r="CA69" s="9">
        <v>2.6</v>
      </c>
      <c r="CB69" s="9">
        <v>30</v>
      </c>
      <c r="CC69" s="12">
        <v>1.8</v>
      </c>
      <c r="CD69" s="15" t="s">
        <v>163</v>
      </c>
      <c r="CE69" s="15">
        <v>43</v>
      </c>
      <c r="CF69" s="9">
        <f t="shared" si="27"/>
        <v>15.6</v>
      </c>
      <c r="CG69" s="9">
        <f t="shared" si="28"/>
        <v>5746</v>
      </c>
      <c r="CH69" s="9">
        <f t="shared" si="34"/>
        <v>5.1479999999999997</v>
      </c>
      <c r="CI69" s="9">
        <v>33</v>
      </c>
      <c r="CJ69" s="296">
        <f t="shared" si="29"/>
        <v>0.89592760180995468</v>
      </c>
      <c r="CK69" s="11" t="s">
        <v>165</v>
      </c>
      <c r="CL69" s="15">
        <v>37</v>
      </c>
      <c r="CM69" s="9">
        <v>50</v>
      </c>
      <c r="CN69" s="10">
        <v>109</v>
      </c>
      <c r="CO69" s="10">
        <f t="shared" si="36"/>
        <v>5746</v>
      </c>
      <c r="CP69" s="10">
        <f t="shared" si="37"/>
        <v>54.5</v>
      </c>
      <c r="CQ69" s="191">
        <f t="shared" si="38"/>
        <v>9.4848590323703448</v>
      </c>
      <c r="CR69" s="16">
        <v>40</v>
      </c>
      <c r="CS69" s="16">
        <v>4</v>
      </c>
      <c r="CT69" s="16">
        <v>400</v>
      </c>
      <c r="CU69" s="14">
        <v>15</v>
      </c>
      <c r="CV69" s="14">
        <v>50</v>
      </c>
      <c r="CW69" s="14"/>
      <c r="CX69" s="11" t="s">
        <v>275</v>
      </c>
      <c r="CY69" s="10">
        <v>720</v>
      </c>
      <c r="CZ69" s="213">
        <f t="shared" si="13"/>
        <v>176.59751770114181</v>
      </c>
      <c r="DA69" s="213">
        <f t="shared" si="14"/>
        <v>183.01924561754697</v>
      </c>
      <c r="DB69" s="11"/>
      <c r="DC69" s="10"/>
      <c r="DD69" s="11"/>
      <c r="DE69" s="10"/>
      <c r="DF69" s="16">
        <v>20</v>
      </c>
      <c r="DG69" s="11" t="s">
        <v>184</v>
      </c>
      <c r="DH69" s="10">
        <v>6</v>
      </c>
      <c r="DI69" s="16">
        <v>25</v>
      </c>
      <c r="DJ69" s="11"/>
      <c r="DK69" s="9"/>
      <c r="DL69" s="338">
        <f t="shared" si="30"/>
        <v>0</v>
      </c>
      <c r="DM69" s="213">
        <f t="shared" si="15"/>
        <v>0</v>
      </c>
      <c r="DN69" s="304"/>
      <c r="DO69" s="213"/>
      <c r="DP69" s="11"/>
      <c r="DQ69" s="10"/>
      <c r="DR69" s="11"/>
      <c r="DS69" s="10"/>
      <c r="DT69" s="158"/>
      <c r="DU69" s="159"/>
      <c r="DV69" s="158"/>
      <c r="DW69" s="160"/>
      <c r="DX69" s="351">
        <f t="shared" si="31"/>
        <v>417</v>
      </c>
      <c r="DY69" s="352">
        <f t="shared" si="16"/>
        <v>102.27939566857796</v>
      </c>
      <c r="DZ69" s="241">
        <f t="shared" si="17"/>
        <v>105.99864642016261</v>
      </c>
      <c r="EA69" s="9"/>
      <c r="EB69" s="20">
        <f t="shared" si="18"/>
        <v>0</v>
      </c>
      <c r="EC69" s="353">
        <f t="shared" si="19"/>
        <v>0</v>
      </c>
      <c r="ED69" s="12"/>
      <c r="EE69" s="120"/>
    </row>
    <row r="70" spans="1:135" s="121" customFormat="1" ht="20.100000000000001" hidden="1" customHeight="1">
      <c r="A70" s="162">
        <v>42292</v>
      </c>
      <c r="B70" s="229">
        <v>1.2395833333333399</v>
      </c>
      <c r="C70" s="15">
        <v>1</v>
      </c>
      <c r="D70" s="9" t="s">
        <v>134</v>
      </c>
      <c r="E70" s="9" t="s">
        <v>135</v>
      </c>
      <c r="F70" s="9" t="s">
        <v>144</v>
      </c>
      <c r="G70" s="12" t="s">
        <v>144</v>
      </c>
      <c r="H70" s="11" t="s">
        <v>172</v>
      </c>
      <c r="I70" s="9">
        <v>17</v>
      </c>
      <c r="J70" s="9" t="s">
        <v>278</v>
      </c>
      <c r="K70" s="20">
        <v>17</v>
      </c>
      <c r="L70" s="9"/>
      <c r="M70" s="9">
        <v>80</v>
      </c>
      <c r="N70" s="9">
        <v>2750</v>
      </c>
      <c r="O70" s="298"/>
      <c r="P70" s="9">
        <v>1700</v>
      </c>
      <c r="Q70" s="24">
        <f t="shared" si="6"/>
        <v>1411</v>
      </c>
      <c r="R70" s="119">
        <f t="shared" si="20"/>
        <v>4.1017770000000002</v>
      </c>
      <c r="S70" s="18">
        <f t="shared" si="7"/>
        <v>3.9578549999999999</v>
      </c>
      <c r="T70" s="11">
        <v>1097</v>
      </c>
      <c r="U70" s="9">
        <v>1003</v>
      </c>
      <c r="V70" s="9">
        <v>0.96199999999999997</v>
      </c>
      <c r="W70" s="24">
        <f t="shared" si="21"/>
        <v>1635.3999999999999</v>
      </c>
      <c r="X70" s="9">
        <v>10.3</v>
      </c>
      <c r="Y70" s="9">
        <v>371</v>
      </c>
      <c r="Z70" s="9">
        <v>20</v>
      </c>
      <c r="AA70" s="9">
        <v>25</v>
      </c>
      <c r="AB70" s="12">
        <v>6.4</v>
      </c>
      <c r="AC70" s="15">
        <v>3.9</v>
      </c>
      <c r="AD70" s="200">
        <v>-30</v>
      </c>
      <c r="AE70" s="200">
        <v>-34</v>
      </c>
      <c r="AF70" s="200">
        <v>-34</v>
      </c>
      <c r="AG70" s="200"/>
      <c r="AH70" s="241">
        <f t="shared" si="32"/>
        <v>-98</v>
      </c>
      <c r="AI70" s="239">
        <f t="shared" si="33"/>
        <v>0</v>
      </c>
      <c r="AJ70" s="9">
        <v>50</v>
      </c>
      <c r="AK70" s="9">
        <v>50</v>
      </c>
      <c r="AL70" s="9">
        <v>100</v>
      </c>
      <c r="AM70" s="9">
        <v>100</v>
      </c>
      <c r="AN70" s="9">
        <v>4</v>
      </c>
      <c r="AO70" s="9">
        <v>20</v>
      </c>
      <c r="AP70" s="11">
        <v>1500</v>
      </c>
      <c r="AQ70" s="15">
        <v>1550</v>
      </c>
      <c r="AR70" s="24">
        <f t="shared" si="35"/>
        <v>-50</v>
      </c>
      <c r="AS70" s="271">
        <f t="shared" si="22"/>
        <v>-3.3333333333333333E-2</v>
      </c>
      <c r="AT70" s="9">
        <v>76</v>
      </c>
      <c r="AU70" s="9">
        <v>80</v>
      </c>
      <c r="AV70" s="15">
        <v>4.3</v>
      </c>
      <c r="AW70" s="9">
        <v>512</v>
      </c>
      <c r="AX70" s="9">
        <v>700</v>
      </c>
      <c r="AY70" s="10">
        <v>40</v>
      </c>
      <c r="AZ70" s="11">
        <v>306</v>
      </c>
      <c r="BA70" s="10">
        <v>65</v>
      </c>
      <c r="BB70" s="11"/>
      <c r="BC70" s="12"/>
      <c r="BD70" s="11">
        <v>4720</v>
      </c>
      <c r="BE70" s="9">
        <v>25</v>
      </c>
      <c r="BF70" s="9">
        <v>20</v>
      </c>
      <c r="BG70" s="9">
        <v>1</v>
      </c>
      <c r="BH70" s="12">
        <v>97</v>
      </c>
      <c r="BI70" s="11">
        <v>520</v>
      </c>
      <c r="BJ70" s="15">
        <v>118</v>
      </c>
      <c r="BK70" s="9">
        <v>1631</v>
      </c>
      <c r="BL70" s="9">
        <v>151</v>
      </c>
      <c r="BM70" s="10">
        <v>99</v>
      </c>
      <c r="BN70" s="11">
        <v>470</v>
      </c>
      <c r="BO70" s="9">
        <v>1658</v>
      </c>
      <c r="BP70" s="10">
        <v>224</v>
      </c>
      <c r="BQ70" s="11">
        <v>460</v>
      </c>
      <c r="BR70" s="9">
        <v>1615</v>
      </c>
      <c r="BS70" s="10">
        <v>195</v>
      </c>
      <c r="BT70" s="14">
        <v>1500</v>
      </c>
      <c r="BU70" s="279">
        <v>480</v>
      </c>
      <c r="BV70" s="273">
        <f t="shared" si="23"/>
        <v>0.93</v>
      </c>
      <c r="BW70" s="273">
        <f t="shared" si="24"/>
        <v>0.66666666666666663</v>
      </c>
      <c r="BX70" s="283">
        <f t="shared" si="25"/>
        <v>0.58246346555323592</v>
      </c>
      <c r="BY70" s="283">
        <f t="shared" si="26"/>
        <v>0.41753653444676408</v>
      </c>
      <c r="BZ70" s="11">
        <v>2.8</v>
      </c>
      <c r="CA70" s="9">
        <v>2.6</v>
      </c>
      <c r="CB70" s="9">
        <v>30</v>
      </c>
      <c r="CC70" s="12">
        <v>1.8</v>
      </c>
      <c r="CD70" s="15" t="s">
        <v>163</v>
      </c>
      <c r="CE70" s="15">
        <v>43</v>
      </c>
      <c r="CF70" s="9">
        <f t="shared" si="27"/>
        <v>15.6</v>
      </c>
      <c r="CG70" s="9">
        <f t="shared" si="28"/>
        <v>5746</v>
      </c>
      <c r="CH70" s="9">
        <f t="shared" si="34"/>
        <v>5.1479999999999997</v>
      </c>
      <c r="CI70" s="9">
        <v>33</v>
      </c>
      <c r="CJ70" s="296">
        <f t="shared" si="29"/>
        <v>0.89592760180995468</v>
      </c>
      <c r="CK70" s="11" t="s">
        <v>165</v>
      </c>
      <c r="CL70" s="15">
        <v>37</v>
      </c>
      <c r="CM70" s="9">
        <v>50</v>
      </c>
      <c r="CN70" s="10">
        <v>109</v>
      </c>
      <c r="CO70" s="10">
        <f t="shared" si="36"/>
        <v>5746</v>
      </c>
      <c r="CP70" s="10">
        <f t="shared" si="37"/>
        <v>54.5</v>
      </c>
      <c r="CQ70" s="191">
        <f t="shared" si="38"/>
        <v>9.4848590323703448</v>
      </c>
      <c r="CR70" s="16">
        <v>39</v>
      </c>
      <c r="CS70" s="16">
        <v>4</v>
      </c>
      <c r="CT70" s="16">
        <v>400</v>
      </c>
      <c r="CU70" s="14">
        <v>15</v>
      </c>
      <c r="CV70" s="14">
        <v>51</v>
      </c>
      <c r="CW70" s="14"/>
      <c r="CX70" s="11"/>
      <c r="CY70" s="10">
        <v>720</v>
      </c>
      <c r="CZ70" s="213">
        <f t="shared" si="13"/>
        <v>175.53367723306263</v>
      </c>
      <c r="DA70" s="213">
        <f t="shared" si="14"/>
        <v>181.91672004153764</v>
      </c>
      <c r="DB70" s="11"/>
      <c r="DC70" s="10"/>
      <c r="DD70" s="11"/>
      <c r="DE70" s="10"/>
      <c r="DF70" s="16">
        <v>35</v>
      </c>
      <c r="DG70" s="11" t="s">
        <v>184</v>
      </c>
      <c r="DH70" s="10">
        <v>6</v>
      </c>
      <c r="DI70" s="16">
        <v>25</v>
      </c>
      <c r="DJ70" s="11"/>
      <c r="DK70" s="9"/>
      <c r="DL70" s="338">
        <f t="shared" si="30"/>
        <v>0</v>
      </c>
      <c r="DM70" s="213">
        <f t="shared" si="15"/>
        <v>0</v>
      </c>
      <c r="DN70" s="304"/>
      <c r="DO70" s="213"/>
      <c r="DP70" s="11"/>
      <c r="DQ70" s="10"/>
      <c r="DR70" s="11"/>
      <c r="DS70" s="10"/>
      <c r="DT70" s="158"/>
      <c r="DU70" s="159"/>
      <c r="DV70" s="158"/>
      <c r="DW70" s="160"/>
      <c r="DX70" s="351">
        <f t="shared" si="31"/>
        <v>419</v>
      </c>
      <c r="DY70" s="352">
        <f t="shared" si="16"/>
        <v>102.15084827868506</v>
      </c>
      <c r="DZ70" s="241">
        <f t="shared" si="17"/>
        <v>105.86542457972817</v>
      </c>
      <c r="EA70" s="9"/>
      <c r="EB70" s="20">
        <f t="shared" si="18"/>
        <v>0</v>
      </c>
      <c r="EC70" s="353">
        <f t="shared" si="19"/>
        <v>0</v>
      </c>
      <c r="ED70" s="12"/>
      <c r="EE70" s="120"/>
    </row>
    <row r="71" spans="1:135" s="118" customFormat="1" ht="20.100000000000001" hidden="1" customHeight="1">
      <c r="A71" s="161">
        <v>42293</v>
      </c>
      <c r="B71" s="228"/>
      <c r="C71" s="7">
        <v>3</v>
      </c>
      <c r="D71" s="1"/>
      <c r="E71" s="1"/>
      <c r="F71" s="1"/>
      <c r="G71" s="4"/>
      <c r="H71" s="3"/>
      <c r="I71" s="1"/>
      <c r="J71" s="1"/>
      <c r="K71" s="19"/>
      <c r="L71" s="1"/>
      <c r="M71" s="1"/>
      <c r="N71" s="1"/>
      <c r="O71" s="297"/>
      <c r="P71" s="1"/>
      <c r="Q71" s="22">
        <f t="shared" si="6"/>
        <v>0</v>
      </c>
      <c r="R71" s="116">
        <f t="shared" si="20"/>
        <v>0</v>
      </c>
      <c r="S71" s="17">
        <f t="shared" si="7"/>
        <v>0</v>
      </c>
      <c r="T71" s="3"/>
      <c r="U71" s="1"/>
      <c r="V71" s="1"/>
      <c r="W71" s="22">
        <f t="shared" si="21"/>
        <v>0</v>
      </c>
      <c r="X71" s="1"/>
      <c r="Y71" s="1"/>
      <c r="Z71" s="1"/>
      <c r="AA71" s="1"/>
      <c r="AB71" s="4"/>
      <c r="AC71" s="7"/>
      <c r="AD71" s="199"/>
      <c r="AE71" s="199"/>
      <c r="AF71" s="199"/>
      <c r="AG71" s="199"/>
      <c r="AH71" s="240">
        <f t="shared" si="32"/>
        <v>0</v>
      </c>
      <c r="AI71" s="237" t="e">
        <f t="shared" si="33"/>
        <v>#DIV/0!</v>
      </c>
      <c r="AJ71" s="1"/>
      <c r="AK71" s="1"/>
      <c r="AL71" s="1"/>
      <c r="AM71" s="1"/>
      <c r="AN71" s="1"/>
      <c r="AO71" s="1"/>
      <c r="AP71" s="3"/>
      <c r="AQ71" s="7"/>
      <c r="AR71" s="22">
        <f t="shared" si="35"/>
        <v>0</v>
      </c>
      <c r="AS71" s="270" t="e">
        <f t="shared" si="22"/>
        <v>#DIV/0!</v>
      </c>
      <c r="AT71" s="1"/>
      <c r="AU71" s="1"/>
      <c r="AV71" s="7"/>
      <c r="AW71" s="1"/>
      <c r="AX71" s="1"/>
      <c r="AY71" s="2"/>
      <c r="AZ71" s="3"/>
      <c r="BA71" s="2"/>
      <c r="BB71" s="3"/>
      <c r="BC71" s="4"/>
      <c r="BD71" s="3"/>
      <c r="BE71" s="1"/>
      <c r="BF71" s="1"/>
      <c r="BG71" s="1"/>
      <c r="BH71" s="4"/>
      <c r="BI71" s="3"/>
      <c r="BJ71" s="7"/>
      <c r="BK71" s="1"/>
      <c r="BL71" s="1"/>
      <c r="BM71" s="2"/>
      <c r="BN71" s="3"/>
      <c r="BO71" s="1"/>
      <c r="BP71" s="2"/>
      <c r="BQ71" s="3"/>
      <c r="BR71" s="1"/>
      <c r="BS71" s="2"/>
      <c r="BT71" s="6"/>
      <c r="BU71" s="278"/>
      <c r="BV71" s="272">
        <f t="shared" si="23"/>
        <v>0</v>
      </c>
      <c r="BW71" s="272">
        <f t="shared" si="24"/>
        <v>0</v>
      </c>
      <c r="BX71" s="282" t="e">
        <f t="shared" si="25"/>
        <v>#DIV/0!</v>
      </c>
      <c r="BY71" s="282" t="e">
        <f t="shared" si="26"/>
        <v>#DIV/0!</v>
      </c>
      <c r="BZ71" s="3"/>
      <c r="CA71" s="1"/>
      <c r="CB71" s="1"/>
      <c r="CC71" s="4"/>
      <c r="CD71" s="7"/>
      <c r="CE71" s="7"/>
      <c r="CF71" s="1" t="e">
        <f t="shared" si="27"/>
        <v>#N/A</v>
      </c>
      <c r="CG71" s="1">
        <f t="shared" si="28"/>
        <v>0</v>
      </c>
      <c r="CH71" s="1" t="e">
        <f t="shared" si="34"/>
        <v>#N/A</v>
      </c>
      <c r="CI71" s="1"/>
      <c r="CJ71" s="189" t="e">
        <f t="shared" si="29"/>
        <v>#N/A</v>
      </c>
      <c r="CK71" s="3"/>
      <c r="CL71" s="7"/>
      <c r="CM71" s="1"/>
      <c r="CN71" s="2">
        <v>109</v>
      </c>
      <c r="CO71" s="2">
        <f t="shared" si="36"/>
        <v>0</v>
      </c>
      <c r="CP71" s="2">
        <f t="shared" si="37"/>
        <v>0</v>
      </c>
      <c r="CQ71" s="190" t="e">
        <f t="shared" si="38"/>
        <v>#DIV/0!</v>
      </c>
      <c r="CR71" s="8"/>
      <c r="CS71" s="8"/>
      <c r="CT71" s="8"/>
      <c r="CU71" s="6"/>
      <c r="CV71" s="6"/>
      <c r="CW71" s="6"/>
      <c r="CX71" s="3"/>
      <c r="CY71" s="2"/>
      <c r="CZ71" s="212" t="e">
        <f t="shared" si="13"/>
        <v>#DIV/0!</v>
      </c>
      <c r="DA71" s="212" t="e">
        <f t="shared" si="14"/>
        <v>#DIV/0!</v>
      </c>
      <c r="DB71" s="3"/>
      <c r="DC71" s="2"/>
      <c r="DD71" s="3"/>
      <c r="DE71" s="2"/>
      <c r="DF71" s="8"/>
      <c r="DG71" s="3"/>
      <c r="DH71" s="2"/>
      <c r="DI71" s="8"/>
      <c r="DJ71" s="3"/>
      <c r="DK71" s="1"/>
      <c r="DL71" s="337" t="e">
        <f t="shared" si="30"/>
        <v>#DIV/0!</v>
      </c>
      <c r="DM71" s="212" t="e">
        <f t="shared" si="15"/>
        <v>#DIV/0!</v>
      </c>
      <c r="DN71" s="303"/>
      <c r="DO71" s="212"/>
      <c r="DP71" s="3"/>
      <c r="DQ71" s="2"/>
      <c r="DR71" s="3"/>
      <c r="DS71" s="2"/>
      <c r="DT71" s="155"/>
      <c r="DU71" s="156"/>
      <c r="DV71" s="155"/>
      <c r="DW71" s="157"/>
      <c r="DX71" s="348">
        <f t="shared" si="31"/>
        <v>0</v>
      </c>
      <c r="DY71" s="349" t="e">
        <f t="shared" si="16"/>
        <v>#DIV/0!</v>
      </c>
      <c r="DZ71" s="240" t="e">
        <f t="shared" si="17"/>
        <v>#DIV/0!</v>
      </c>
      <c r="EA71" s="1"/>
      <c r="EB71" s="19" t="e">
        <f t="shared" si="18"/>
        <v>#DIV/0!</v>
      </c>
      <c r="EC71" s="350" t="e">
        <f t="shared" si="19"/>
        <v>#DIV/0!</v>
      </c>
      <c r="ED71" s="4"/>
      <c r="EE71" s="117"/>
    </row>
    <row r="72" spans="1:135" s="118" customFormat="1" ht="20.100000000000001" hidden="1" customHeight="1">
      <c r="A72" s="161">
        <v>42293</v>
      </c>
      <c r="B72" s="228">
        <v>0.64583333333333404</v>
      </c>
      <c r="C72" s="7">
        <v>3</v>
      </c>
      <c r="D72" s="1" t="s">
        <v>130</v>
      </c>
      <c r="E72" s="1" t="s">
        <v>136</v>
      </c>
      <c r="F72" s="1" t="s">
        <v>141</v>
      </c>
      <c r="G72" s="4" t="s">
        <v>142</v>
      </c>
      <c r="H72" s="3" t="s">
        <v>172</v>
      </c>
      <c r="I72" s="1">
        <v>17</v>
      </c>
      <c r="J72" s="1" t="s">
        <v>219</v>
      </c>
      <c r="K72" s="19">
        <v>17</v>
      </c>
      <c r="L72" s="1"/>
      <c r="M72" s="1">
        <v>80</v>
      </c>
      <c r="N72" s="1">
        <v>2700</v>
      </c>
      <c r="O72" s="297"/>
      <c r="P72" s="1">
        <v>1730</v>
      </c>
      <c r="Q72" s="22">
        <f t="shared" si="6"/>
        <v>1435.9</v>
      </c>
      <c r="R72" s="116">
        <f t="shared" si="20"/>
        <v>4.1741613000000006</v>
      </c>
      <c r="S72" s="17">
        <f t="shared" si="7"/>
        <v>3.9544686000000007</v>
      </c>
      <c r="T72" s="3">
        <v>1560</v>
      </c>
      <c r="U72" s="1">
        <v>1003</v>
      </c>
      <c r="V72" s="1">
        <v>0.96199999999999997</v>
      </c>
      <c r="W72" s="22">
        <f t="shared" si="21"/>
        <v>1664.26</v>
      </c>
      <c r="X72" s="1">
        <v>10.4</v>
      </c>
      <c r="Y72" s="1">
        <v>384</v>
      </c>
      <c r="Z72" s="1">
        <v>20</v>
      </c>
      <c r="AA72" s="1">
        <v>25</v>
      </c>
      <c r="AB72" s="4">
        <v>6.6</v>
      </c>
      <c r="AC72" s="7">
        <v>3.7</v>
      </c>
      <c r="AD72" s="199">
        <v>-32</v>
      </c>
      <c r="AE72" s="199">
        <v>-33</v>
      </c>
      <c r="AF72" s="199">
        <v>-34</v>
      </c>
      <c r="AG72" s="199"/>
      <c r="AH72" s="240">
        <f t="shared" si="32"/>
        <v>-99</v>
      </c>
      <c r="AI72" s="237">
        <f t="shared" si="33"/>
        <v>1</v>
      </c>
      <c r="AJ72" s="1">
        <v>80</v>
      </c>
      <c r="AK72" s="1">
        <v>50</v>
      </c>
      <c r="AL72" s="1">
        <v>100</v>
      </c>
      <c r="AM72" s="1">
        <v>100</v>
      </c>
      <c r="AN72" s="1">
        <v>4</v>
      </c>
      <c r="AO72" s="1">
        <v>20</v>
      </c>
      <c r="AP72" s="3">
        <v>1753</v>
      </c>
      <c r="AQ72" s="7">
        <v>1560</v>
      </c>
      <c r="AR72" s="22">
        <f t="shared" si="35"/>
        <v>193</v>
      </c>
      <c r="AS72" s="270">
        <f t="shared" si="22"/>
        <v>0.11009697661152311</v>
      </c>
      <c r="AT72" s="1">
        <v>73</v>
      </c>
      <c r="AU72" s="1">
        <v>80</v>
      </c>
      <c r="AV72" s="7">
        <v>4.3</v>
      </c>
      <c r="AW72" s="1">
        <v>708</v>
      </c>
      <c r="AX72" s="1">
        <v>887</v>
      </c>
      <c r="AY72" s="2">
        <v>50</v>
      </c>
      <c r="AZ72" s="3">
        <v>346</v>
      </c>
      <c r="BA72" s="2">
        <v>66</v>
      </c>
      <c r="BB72" s="3"/>
      <c r="BC72" s="4"/>
      <c r="BD72" s="3">
        <v>4599</v>
      </c>
      <c r="BE72" s="1">
        <v>25</v>
      </c>
      <c r="BF72" s="1">
        <v>20</v>
      </c>
      <c r="BG72" s="1">
        <v>1</v>
      </c>
      <c r="BH72" s="4">
        <v>97</v>
      </c>
      <c r="BI72" s="3">
        <v>550</v>
      </c>
      <c r="BJ72" s="7">
        <v>119</v>
      </c>
      <c r="BK72" s="1">
        <v>1615</v>
      </c>
      <c r="BL72" s="1">
        <v>153</v>
      </c>
      <c r="BM72" s="2">
        <v>86</v>
      </c>
      <c r="BN72" s="3">
        <v>472</v>
      </c>
      <c r="BO72" s="1">
        <v>1646</v>
      </c>
      <c r="BP72" s="2">
        <v>232</v>
      </c>
      <c r="BQ72" s="3">
        <v>459</v>
      </c>
      <c r="BR72" s="1">
        <v>1607</v>
      </c>
      <c r="BS72" s="2">
        <v>199</v>
      </c>
      <c r="BT72" s="6">
        <v>1500</v>
      </c>
      <c r="BU72" s="278">
        <v>502</v>
      </c>
      <c r="BV72" s="272">
        <f t="shared" si="23"/>
        <v>0.93100000000000005</v>
      </c>
      <c r="BW72" s="272">
        <f t="shared" si="24"/>
        <v>0.70512820512820518</v>
      </c>
      <c r="BX72" s="282">
        <f t="shared" si="25"/>
        <v>0.56902631290256855</v>
      </c>
      <c r="BY72" s="282">
        <f t="shared" si="26"/>
        <v>0.43097368709743139</v>
      </c>
      <c r="BZ72" s="3">
        <v>2.8</v>
      </c>
      <c r="CA72" s="1">
        <v>2.6</v>
      </c>
      <c r="CB72" s="1">
        <v>30</v>
      </c>
      <c r="CC72" s="4">
        <v>1.8</v>
      </c>
      <c r="CD72" s="7" t="s">
        <v>163</v>
      </c>
      <c r="CE72" s="7">
        <v>45</v>
      </c>
      <c r="CF72" s="1">
        <f t="shared" si="27"/>
        <v>15.6</v>
      </c>
      <c r="CG72" s="1">
        <f t="shared" si="28"/>
        <v>5847.4</v>
      </c>
      <c r="CH72" s="1">
        <f t="shared" si="34"/>
        <v>5.9279999999999999</v>
      </c>
      <c r="CI72" s="1">
        <v>38</v>
      </c>
      <c r="CJ72" s="189">
        <f t="shared" si="29"/>
        <v>1.0137839039573144</v>
      </c>
      <c r="CK72" s="3" t="s">
        <v>165</v>
      </c>
      <c r="CL72" s="7">
        <v>38</v>
      </c>
      <c r="CM72" s="1">
        <v>52</v>
      </c>
      <c r="CN72" s="2">
        <v>109</v>
      </c>
      <c r="CO72" s="2">
        <f t="shared" si="36"/>
        <v>5847.4</v>
      </c>
      <c r="CP72" s="2">
        <f t="shared" si="37"/>
        <v>56.68</v>
      </c>
      <c r="CQ72" s="190">
        <f t="shared" si="38"/>
        <v>9.6931969764339705</v>
      </c>
      <c r="CR72" s="8">
        <v>40</v>
      </c>
      <c r="CS72" s="8">
        <v>4</v>
      </c>
      <c r="CT72" s="8">
        <v>400</v>
      </c>
      <c r="CU72" s="6">
        <v>11</v>
      </c>
      <c r="CV72" s="6">
        <v>51</v>
      </c>
      <c r="CW72" s="6"/>
      <c r="CX72" s="3" t="s">
        <v>275</v>
      </c>
      <c r="CY72" s="2">
        <v>720</v>
      </c>
      <c r="CZ72" s="212">
        <f t="shared" si="13"/>
        <v>172.48974063364534</v>
      </c>
      <c r="DA72" s="212">
        <f t="shared" si="14"/>
        <v>182.0725040021812</v>
      </c>
      <c r="DB72" s="3"/>
      <c r="DC72" s="2"/>
      <c r="DD72" s="3"/>
      <c r="DE72" s="2"/>
      <c r="DF72" s="8">
        <v>35</v>
      </c>
      <c r="DG72" s="3" t="s">
        <v>184</v>
      </c>
      <c r="DH72" s="2">
        <v>6</v>
      </c>
      <c r="DI72" s="8">
        <v>25</v>
      </c>
      <c r="DJ72" s="3"/>
      <c r="DK72" s="1"/>
      <c r="DL72" s="337">
        <f t="shared" si="30"/>
        <v>0</v>
      </c>
      <c r="DM72" s="212">
        <f t="shared" si="15"/>
        <v>0</v>
      </c>
      <c r="DN72" s="303"/>
      <c r="DO72" s="212"/>
      <c r="DP72" s="3"/>
      <c r="DQ72" s="2"/>
      <c r="DR72" s="3"/>
      <c r="DS72" s="2"/>
      <c r="DT72" s="155"/>
      <c r="DU72" s="156"/>
      <c r="DV72" s="155"/>
      <c r="DW72" s="157"/>
      <c r="DX72" s="348">
        <f t="shared" si="31"/>
        <v>431</v>
      </c>
      <c r="DY72" s="349">
        <f t="shared" si="16"/>
        <v>103.25427529597381</v>
      </c>
      <c r="DZ72" s="240">
        <f t="shared" si="17"/>
        <v>108.99062392352791</v>
      </c>
      <c r="EA72" s="1">
        <v>4.9000000000000004</v>
      </c>
      <c r="EB72" s="19">
        <f t="shared" si="18"/>
        <v>1.173888512645642</v>
      </c>
      <c r="EC72" s="350">
        <f t="shared" si="19"/>
        <v>1.2391045411259554</v>
      </c>
      <c r="ED72" s="4">
        <v>370</v>
      </c>
      <c r="EE72" s="117"/>
    </row>
    <row r="73" spans="1:135" s="121" customFormat="1" ht="20.100000000000001" hidden="1" customHeight="1">
      <c r="A73" s="162">
        <v>42293</v>
      </c>
      <c r="B73" s="229">
        <v>0.10061342592592593</v>
      </c>
      <c r="C73" s="15">
        <v>2</v>
      </c>
      <c r="D73" s="9" t="s">
        <v>132</v>
      </c>
      <c r="E73" s="9" t="s">
        <v>138</v>
      </c>
      <c r="F73" s="9" t="s">
        <v>140</v>
      </c>
      <c r="G73" s="12" t="s">
        <v>145</v>
      </c>
      <c r="H73" s="11" t="s">
        <v>172</v>
      </c>
      <c r="I73" s="9">
        <v>17</v>
      </c>
      <c r="J73" s="9" t="s">
        <v>219</v>
      </c>
      <c r="K73" s="20">
        <v>17</v>
      </c>
      <c r="L73" s="9"/>
      <c r="M73" s="9">
        <v>80</v>
      </c>
      <c r="N73" s="9">
        <v>2700</v>
      </c>
      <c r="O73" s="298"/>
      <c r="P73" s="9">
        <v>1700</v>
      </c>
      <c r="Q73" s="24">
        <f t="shared" si="6"/>
        <v>1411</v>
      </c>
      <c r="R73" s="119">
        <f t="shared" si="20"/>
        <v>4.1017770000000002</v>
      </c>
      <c r="S73" s="18">
        <f t="shared" si="7"/>
        <v>3.885894</v>
      </c>
      <c r="T73" s="11">
        <v>1104</v>
      </c>
      <c r="U73" s="9">
        <v>1022</v>
      </c>
      <c r="V73" s="9">
        <v>0.97199999999999998</v>
      </c>
      <c r="W73" s="24">
        <f t="shared" si="21"/>
        <v>1652.3999999999999</v>
      </c>
      <c r="X73" s="9">
        <v>10.4</v>
      </c>
      <c r="Y73" s="9">
        <v>379</v>
      </c>
      <c r="Z73" s="9">
        <v>20</v>
      </c>
      <c r="AA73" s="9">
        <v>25</v>
      </c>
      <c r="AB73" s="12">
        <v>6.6</v>
      </c>
      <c r="AC73" s="15">
        <v>3.9</v>
      </c>
      <c r="AD73" s="200">
        <v>-31</v>
      </c>
      <c r="AE73" s="200">
        <v>-33</v>
      </c>
      <c r="AF73" s="200">
        <v>-33</v>
      </c>
      <c r="AG73" s="200"/>
      <c r="AH73" s="241">
        <f t="shared" si="32"/>
        <v>-97</v>
      </c>
      <c r="AI73" s="239">
        <f t="shared" si="33"/>
        <v>-2.0618556701030927E-2</v>
      </c>
      <c r="AJ73" s="9">
        <v>80</v>
      </c>
      <c r="AK73" s="9">
        <v>50</v>
      </c>
      <c r="AL73" s="9">
        <v>105</v>
      </c>
      <c r="AM73" s="9">
        <v>100</v>
      </c>
      <c r="AN73" s="9">
        <v>4</v>
      </c>
      <c r="AO73" s="9">
        <v>20</v>
      </c>
      <c r="AP73" s="11">
        <v>1555</v>
      </c>
      <c r="AQ73" s="15">
        <v>1555</v>
      </c>
      <c r="AR73" s="24">
        <f t="shared" si="35"/>
        <v>0</v>
      </c>
      <c r="AS73" s="271">
        <f t="shared" si="22"/>
        <v>0</v>
      </c>
      <c r="AT73" s="9">
        <v>76</v>
      </c>
      <c r="AU73" s="9">
        <v>80</v>
      </c>
      <c r="AV73" s="15">
        <v>4.3</v>
      </c>
      <c r="AW73" s="9">
        <v>535</v>
      </c>
      <c r="AX73" s="9">
        <v>930</v>
      </c>
      <c r="AY73" s="10">
        <v>40</v>
      </c>
      <c r="AZ73" s="11">
        <v>313</v>
      </c>
      <c r="BA73" s="10">
        <v>67</v>
      </c>
      <c r="BB73" s="11"/>
      <c r="BC73" s="12"/>
      <c r="BD73" s="11">
        <v>4536</v>
      </c>
      <c r="BE73" s="9">
        <v>25</v>
      </c>
      <c r="BF73" s="9">
        <v>20</v>
      </c>
      <c r="BG73" s="9">
        <v>1</v>
      </c>
      <c r="BH73" s="12">
        <v>97</v>
      </c>
      <c r="BI73" s="11">
        <v>550</v>
      </c>
      <c r="BJ73" s="15">
        <v>120</v>
      </c>
      <c r="BK73" s="9">
        <v>1601</v>
      </c>
      <c r="BL73" s="9">
        <v>153</v>
      </c>
      <c r="BM73" s="10">
        <v>91.4</v>
      </c>
      <c r="BN73" s="11">
        <v>445</v>
      </c>
      <c r="BO73" s="9">
        <v>1683</v>
      </c>
      <c r="BP73" s="10">
        <v>213</v>
      </c>
      <c r="BQ73" s="11">
        <v>435</v>
      </c>
      <c r="BR73" s="9">
        <v>1649</v>
      </c>
      <c r="BS73" s="10">
        <v>188</v>
      </c>
      <c r="BT73" s="14">
        <v>1500</v>
      </c>
      <c r="BU73" s="279">
        <v>442</v>
      </c>
      <c r="BV73" s="273">
        <f t="shared" si="23"/>
        <v>0.88</v>
      </c>
      <c r="BW73" s="273">
        <f t="shared" si="24"/>
        <v>0.70512820512820518</v>
      </c>
      <c r="BX73" s="283">
        <f t="shared" si="25"/>
        <v>0.55516014234875444</v>
      </c>
      <c r="BY73" s="283">
        <f t="shared" si="26"/>
        <v>0.44483985765124556</v>
      </c>
      <c r="BZ73" s="11">
        <v>3</v>
      </c>
      <c r="CA73" s="9">
        <v>2.6</v>
      </c>
      <c r="CB73" s="9">
        <v>30</v>
      </c>
      <c r="CC73" s="12">
        <v>1.8</v>
      </c>
      <c r="CD73" s="15" t="s">
        <v>163</v>
      </c>
      <c r="CE73" s="15">
        <v>37</v>
      </c>
      <c r="CF73" s="9">
        <f t="shared" si="27"/>
        <v>15.6</v>
      </c>
      <c r="CG73" s="9">
        <f t="shared" si="28"/>
        <v>5746</v>
      </c>
      <c r="CH73" s="9">
        <f t="shared" si="34"/>
        <v>6.0839999999999996</v>
      </c>
      <c r="CI73" s="9">
        <v>39</v>
      </c>
      <c r="CJ73" s="296">
        <f t="shared" si="29"/>
        <v>1.0588235294117647</v>
      </c>
      <c r="CK73" s="11" t="s">
        <v>165</v>
      </c>
      <c r="CL73" s="15">
        <v>32</v>
      </c>
      <c r="CM73" s="9">
        <v>40</v>
      </c>
      <c r="CN73" s="10">
        <v>109</v>
      </c>
      <c r="CO73" s="10">
        <f t="shared" si="36"/>
        <v>5746</v>
      </c>
      <c r="CP73" s="10">
        <f t="shared" si="37"/>
        <v>43.6</v>
      </c>
      <c r="CQ73" s="190">
        <f t="shared" si="38"/>
        <v>7.5878872258962762</v>
      </c>
      <c r="CR73" s="16">
        <v>39</v>
      </c>
      <c r="CS73" s="16">
        <v>4</v>
      </c>
      <c r="CT73" s="16">
        <v>400</v>
      </c>
      <c r="CU73" s="14">
        <v>17</v>
      </c>
      <c r="CV73" s="14">
        <v>51</v>
      </c>
      <c r="CW73" s="14"/>
      <c r="CX73" s="11" t="s">
        <v>275</v>
      </c>
      <c r="CY73" s="10">
        <v>720</v>
      </c>
      <c r="CZ73" s="213">
        <f t="shared" si="13"/>
        <v>175.53367723306263</v>
      </c>
      <c r="DA73" s="213">
        <f t="shared" si="14"/>
        <v>185.28554819045502</v>
      </c>
      <c r="DB73" s="11"/>
      <c r="DC73" s="10"/>
      <c r="DD73" s="11"/>
      <c r="DE73" s="10"/>
      <c r="DF73" s="16"/>
      <c r="DG73" s="11" t="s">
        <v>184</v>
      </c>
      <c r="DH73" s="10">
        <v>5.5</v>
      </c>
      <c r="DI73" s="16">
        <v>25</v>
      </c>
      <c r="DJ73" s="11"/>
      <c r="DK73" s="9"/>
      <c r="DL73" s="338">
        <f t="shared" si="30"/>
        <v>0</v>
      </c>
      <c r="DM73" s="213">
        <f t="shared" si="15"/>
        <v>0</v>
      </c>
      <c r="DN73" s="304"/>
      <c r="DO73" s="213"/>
      <c r="DP73" s="11"/>
      <c r="DQ73" s="10"/>
      <c r="DR73" s="11"/>
      <c r="DS73" s="10"/>
      <c r="DT73" s="158"/>
      <c r="DU73" s="159"/>
      <c r="DV73" s="158"/>
      <c r="DW73" s="160"/>
      <c r="DX73" s="351">
        <f t="shared" si="31"/>
        <v>401</v>
      </c>
      <c r="DY73" s="352">
        <f t="shared" si="16"/>
        <v>97.762506347858491</v>
      </c>
      <c r="DZ73" s="241">
        <f t="shared" si="17"/>
        <v>103.19375670051731</v>
      </c>
      <c r="EA73" s="9">
        <v>5</v>
      </c>
      <c r="EB73" s="20">
        <f t="shared" si="18"/>
        <v>1.218983869674046</v>
      </c>
      <c r="EC73" s="353">
        <f t="shared" si="19"/>
        <v>1.2867051957670488</v>
      </c>
      <c r="ED73" s="12">
        <v>375</v>
      </c>
      <c r="EE73" s="120"/>
    </row>
    <row r="74" spans="1:135" s="121" customFormat="1" ht="20.100000000000001" hidden="1" customHeight="1">
      <c r="A74" s="162">
        <v>42293</v>
      </c>
      <c r="B74" s="229"/>
      <c r="C74" s="15">
        <v>2</v>
      </c>
      <c r="D74" s="9"/>
      <c r="E74" s="9"/>
      <c r="F74" s="9"/>
      <c r="G74" s="12"/>
      <c r="H74" s="11"/>
      <c r="I74" s="9"/>
      <c r="J74" s="9"/>
      <c r="K74" s="20"/>
      <c r="L74" s="9"/>
      <c r="M74" s="9"/>
      <c r="N74" s="9"/>
      <c r="O74" s="298"/>
      <c r="P74" s="9"/>
      <c r="Q74" s="24">
        <f t="shared" si="6"/>
        <v>0</v>
      </c>
      <c r="R74" s="119">
        <f t="shared" si="20"/>
        <v>0</v>
      </c>
      <c r="S74" s="18">
        <f t="shared" si="7"/>
        <v>0</v>
      </c>
      <c r="T74" s="11"/>
      <c r="U74" s="9"/>
      <c r="V74" s="9"/>
      <c r="W74" s="24">
        <f t="shared" si="21"/>
        <v>0</v>
      </c>
      <c r="X74" s="9"/>
      <c r="Y74" s="9"/>
      <c r="Z74" s="9"/>
      <c r="AA74" s="9"/>
      <c r="AB74" s="12"/>
      <c r="AC74" s="15"/>
      <c r="AD74" s="200"/>
      <c r="AE74" s="200"/>
      <c r="AF74" s="200"/>
      <c r="AG74" s="200"/>
      <c r="AH74" s="241">
        <f t="shared" si="32"/>
        <v>0</v>
      </c>
      <c r="AI74" s="239" t="e">
        <f t="shared" si="33"/>
        <v>#DIV/0!</v>
      </c>
      <c r="AJ74" s="9"/>
      <c r="AK74" s="9"/>
      <c r="AL74" s="9"/>
      <c r="AM74" s="9"/>
      <c r="AN74" s="9"/>
      <c r="AO74" s="9"/>
      <c r="AP74" s="11"/>
      <c r="AQ74" s="15"/>
      <c r="AR74" s="24">
        <f t="shared" si="35"/>
        <v>0</v>
      </c>
      <c r="AS74" s="271" t="e">
        <f t="shared" si="22"/>
        <v>#DIV/0!</v>
      </c>
      <c r="AT74" s="9"/>
      <c r="AU74" s="9"/>
      <c r="AV74" s="15"/>
      <c r="AW74" s="9"/>
      <c r="AX74" s="9"/>
      <c r="AY74" s="10"/>
      <c r="AZ74" s="11"/>
      <c r="BA74" s="10"/>
      <c r="BB74" s="11"/>
      <c r="BC74" s="12"/>
      <c r="BD74" s="11"/>
      <c r="BE74" s="9"/>
      <c r="BF74" s="9"/>
      <c r="BG74" s="9"/>
      <c r="BH74" s="12"/>
      <c r="BI74" s="11"/>
      <c r="BJ74" s="15"/>
      <c r="BK74" s="9"/>
      <c r="BL74" s="9"/>
      <c r="BM74" s="10"/>
      <c r="BN74" s="11"/>
      <c r="BO74" s="9"/>
      <c r="BP74" s="10"/>
      <c r="BQ74" s="11"/>
      <c r="BR74" s="9"/>
      <c r="BS74" s="10"/>
      <c r="BT74" s="14"/>
      <c r="BU74" s="279"/>
      <c r="BV74" s="273">
        <f t="shared" si="23"/>
        <v>0</v>
      </c>
      <c r="BW74" s="273">
        <f t="shared" si="24"/>
        <v>0</v>
      </c>
      <c r="BX74" s="283" t="e">
        <f t="shared" si="25"/>
        <v>#DIV/0!</v>
      </c>
      <c r="BY74" s="283" t="e">
        <f t="shared" si="26"/>
        <v>#DIV/0!</v>
      </c>
      <c r="BZ74" s="11"/>
      <c r="CA74" s="9"/>
      <c r="CB74" s="9"/>
      <c r="CC74" s="12"/>
      <c r="CD74" s="15"/>
      <c r="CE74" s="15"/>
      <c r="CF74" s="9" t="e">
        <f t="shared" si="27"/>
        <v>#N/A</v>
      </c>
      <c r="CG74" s="9">
        <f t="shared" si="28"/>
        <v>0</v>
      </c>
      <c r="CH74" s="9" t="e">
        <f t="shared" si="34"/>
        <v>#N/A</v>
      </c>
      <c r="CI74" s="9"/>
      <c r="CJ74" s="296" t="e">
        <f t="shared" si="29"/>
        <v>#N/A</v>
      </c>
      <c r="CK74" s="11"/>
      <c r="CL74" s="15"/>
      <c r="CM74" s="9"/>
      <c r="CN74" s="10">
        <v>109</v>
      </c>
      <c r="CO74" s="10">
        <f t="shared" si="36"/>
        <v>0</v>
      </c>
      <c r="CP74" s="10">
        <f t="shared" si="37"/>
        <v>0</v>
      </c>
      <c r="CQ74" s="191" t="e">
        <f t="shared" si="38"/>
        <v>#DIV/0!</v>
      </c>
      <c r="CR74" s="16"/>
      <c r="CS74" s="16"/>
      <c r="CT74" s="16"/>
      <c r="CU74" s="14"/>
      <c r="CV74" s="14"/>
      <c r="CW74" s="14"/>
      <c r="CX74" s="11"/>
      <c r="CY74" s="10"/>
      <c r="CZ74" s="213" t="e">
        <f t="shared" si="13"/>
        <v>#DIV/0!</v>
      </c>
      <c r="DA74" s="213" t="e">
        <f t="shared" si="14"/>
        <v>#DIV/0!</v>
      </c>
      <c r="DB74" s="11"/>
      <c r="DC74" s="10"/>
      <c r="DD74" s="11"/>
      <c r="DE74" s="10"/>
      <c r="DF74" s="16"/>
      <c r="DG74" s="11"/>
      <c r="DH74" s="10"/>
      <c r="DI74" s="16"/>
      <c r="DJ74" s="11"/>
      <c r="DK74" s="9"/>
      <c r="DL74" s="338" t="e">
        <f t="shared" si="30"/>
        <v>#DIV/0!</v>
      </c>
      <c r="DM74" s="213" t="e">
        <f t="shared" si="15"/>
        <v>#DIV/0!</v>
      </c>
      <c r="DN74" s="304"/>
      <c r="DO74" s="213"/>
      <c r="DP74" s="11"/>
      <c r="DQ74" s="10"/>
      <c r="DR74" s="11"/>
      <c r="DS74" s="10"/>
      <c r="DT74" s="158"/>
      <c r="DU74" s="159"/>
      <c r="DV74" s="158"/>
      <c r="DW74" s="160"/>
      <c r="DX74" s="351">
        <f t="shared" si="31"/>
        <v>0</v>
      </c>
      <c r="DY74" s="352" t="e">
        <f t="shared" si="16"/>
        <v>#DIV/0!</v>
      </c>
      <c r="DZ74" s="241" t="e">
        <f t="shared" si="17"/>
        <v>#DIV/0!</v>
      </c>
      <c r="EA74" s="9"/>
      <c r="EB74" s="20" t="e">
        <f t="shared" si="18"/>
        <v>#DIV/0!</v>
      </c>
      <c r="EC74" s="353" t="e">
        <f t="shared" si="19"/>
        <v>#DIV/0!</v>
      </c>
      <c r="ED74" s="12"/>
      <c r="EE74" s="120"/>
    </row>
    <row r="75" spans="1:135" s="118" customFormat="1" ht="20.100000000000001" hidden="1" customHeight="1">
      <c r="A75" s="161">
        <v>42294</v>
      </c>
      <c r="B75" s="228">
        <v>0.52083333333333304</v>
      </c>
      <c r="C75" s="7">
        <v>4</v>
      </c>
      <c r="D75" s="1" t="s">
        <v>133</v>
      </c>
      <c r="E75" s="1" t="s">
        <v>137</v>
      </c>
      <c r="F75" s="1" t="s">
        <v>144</v>
      </c>
      <c r="G75" s="4" t="s">
        <v>267</v>
      </c>
      <c r="H75" s="3" t="s">
        <v>172</v>
      </c>
      <c r="I75" s="1">
        <v>17</v>
      </c>
      <c r="J75" s="1" t="s">
        <v>268</v>
      </c>
      <c r="K75" s="19">
        <v>17</v>
      </c>
      <c r="L75" s="1"/>
      <c r="M75" s="1">
        <v>80</v>
      </c>
      <c r="N75" s="1">
        <v>2700</v>
      </c>
      <c r="O75" s="297"/>
      <c r="P75" s="1">
        <v>1700</v>
      </c>
      <c r="Q75" s="22">
        <f t="shared" ref="Q75:Q134" si="39">(P75/100)*(100-K75)</f>
        <v>1411</v>
      </c>
      <c r="R75" s="116">
        <f t="shared" si="20"/>
        <v>4.1017770000000002</v>
      </c>
      <c r="S75" s="17">
        <f t="shared" ref="S75:S134" si="40">Q75*N75*I75*60/1000000000</f>
        <v>3.885894</v>
      </c>
      <c r="T75" s="3">
        <v>1102</v>
      </c>
      <c r="U75" s="1">
        <v>1022</v>
      </c>
      <c r="V75" s="1">
        <v>0.97199999999999998</v>
      </c>
      <c r="W75" s="22">
        <f t="shared" si="21"/>
        <v>1652.3999999999999</v>
      </c>
      <c r="X75" s="1">
        <v>10.199999999999999</v>
      </c>
      <c r="Y75" s="1">
        <v>379</v>
      </c>
      <c r="Z75" s="1">
        <v>20</v>
      </c>
      <c r="AA75" s="1">
        <v>25</v>
      </c>
      <c r="AB75" s="4">
        <v>6</v>
      </c>
      <c r="AC75" s="7">
        <v>4</v>
      </c>
      <c r="AD75" s="199">
        <v>-31</v>
      </c>
      <c r="AE75" s="199">
        <v>-32</v>
      </c>
      <c r="AF75" s="199">
        <v>-32</v>
      </c>
      <c r="AG75" s="199"/>
      <c r="AH75" s="240">
        <f t="shared" si="32"/>
        <v>-95</v>
      </c>
      <c r="AI75" s="237">
        <f t="shared" si="33"/>
        <v>1</v>
      </c>
      <c r="AJ75" s="1">
        <v>80</v>
      </c>
      <c r="AK75" s="1">
        <v>50</v>
      </c>
      <c r="AL75" s="1">
        <v>100</v>
      </c>
      <c r="AM75" s="1">
        <v>100</v>
      </c>
      <c r="AN75" s="1">
        <v>2</v>
      </c>
      <c r="AO75" s="1">
        <v>20</v>
      </c>
      <c r="AP75" s="3">
        <v>1600</v>
      </c>
      <c r="AQ75" s="7">
        <v>1590</v>
      </c>
      <c r="AR75" s="22">
        <f t="shared" si="35"/>
        <v>10</v>
      </c>
      <c r="AS75" s="270">
        <f t="shared" si="22"/>
        <v>6.2500000000000003E-3</v>
      </c>
      <c r="AT75" s="1">
        <v>74</v>
      </c>
      <c r="AU75" s="1">
        <v>80</v>
      </c>
      <c r="AV75" s="7">
        <v>4.3</v>
      </c>
      <c r="AW75" s="1">
        <v>570</v>
      </c>
      <c r="AX75" s="1">
        <v>590</v>
      </c>
      <c r="AY75" s="2">
        <v>45</v>
      </c>
      <c r="AZ75" s="3">
        <v>317</v>
      </c>
      <c r="BA75" s="2">
        <v>66</v>
      </c>
      <c r="BB75" s="3"/>
      <c r="BC75" s="4"/>
      <c r="BD75" s="3">
        <v>4700</v>
      </c>
      <c r="BE75" s="1">
        <v>25</v>
      </c>
      <c r="BF75" s="1">
        <v>20</v>
      </c>
      <c r="BG75" s="1">
        <v>1</v>
      </c>
      <c r="BH75" s="4">
        <v>97</v>
      </c>
      <c r="BI75" s="3">
        <v>460</v>
      </c>
      <c r="BJ75" s="7">
        <v>120</v>
      </c>
      <c r="BK75" s="1">
        <v>1631</v>
      </c>
      <c r="BL75" s="1">
        <v>146</v>
      </c>
      <c r="BM75" s="2">
        <v>108</v>
      </c>
      <c r="BN75" s="3">
        <v>491</v>
      </c>
      <c r="BO75" s="1">
        <v>1670</v>
      </c>
      <c r="BP75" s="2">
        <v>245</v>
      </c>
      <c r="BQ75" s="3">
        <v>481</v>
      </c>
      <c r="BR75" s="1">
        <v>1630</v>
      </c>
      <c r="BS75" s="2">
        <v>215</v>
      </c>
      <c r="BT75" s="6">
        <v>1500</v>
      </c>
      <c r="BU75" s="278">
        <v>536</v>
      </c>
      <c r="BV75" s="272">
        <f t="shared" si="23"/>
        <v>0.97199999999999998</v>
      </c>
      <c r="BW75" s="272">
        <f t="shared" si="24"/>
        <v>0.58974358974358976</v>
      </c>
      <c r="BX75" s="282">
        <f t="shared" si="25"/>
        <v>0.6223812963814277</v>
      </c>
      <c r="BY75" s="282">
        <f t="shared" si="26"/>
        <v>0.37761870361857225</v>
      </c>
      <c r="BZ75" s="3">
        <v>3</v>
      </c>
      <c r="CA75" s="1">
        <v>2.6</v>
      </c>
      <c r="CB75" s="1">
        <v>30</v>
      </c>
      <c r="CC75" s="4">
        <v>1.8</v>
      </c>
      <c r="CD75" s="7" t="s">
        <v>163</v>
      </c>
      <c r="CE75" s="7">
        <v>36</v>
      </c>
      <c r="CF75" s="1">
        <f t="shared" si="27"/>
        <v>15.6</v>
      </c>
      <c r="CG75" s="1">
        <f t="shared" si="28"/>
        <v>5746</v>
      </c>
      <c r="CH75" s="1">
        <f t="shared" si="34"/>
        <v>6.0839999999999996</v>
      </c>
      <c r="CI75" s="1">
        <v>39</v>
      </c>
      <c r="CJ75" s="189">
        <f t="shared" si="29"/>
        <v>1.0588235294117647</v>
      </c>
      <c r="CK75" s="3" t="s">
        <v>165</v>
      </c>
      <c r="CL75" s="7">
        <v>33</v>
      </c>
      <c r="CM75" s="1">
        <v>44</v>
      </c>
      <c r="CN75" s="2">
        <v>109</v>
      </c>
      <c r="CO75" s="2">
        <f t="shared" si="36"/>
        <v>5746</v>
      </c>
      <c r="CP75" s="2">
        <f t="shared" si="37"/>
        <v>47.96</v>
      </c>
      <c r="CQ75" s="190">
        <f t="shared" si="38"/>
        <v>8.3466759484859043</v>
      </c>
      <c r="CR75" s="8">
        <v>40</v>
      </c>
      <c r="CS75" s="8">
        <v>4</v>
      </c>
      <c r="CT75" s="8">
        <v>400</v>
      </c>
      <c r="CU75" s="6">
        <v>8</v>
      </c>
      <c r="CV75" s="6">
        <v>50</v>
      </c>
      <c r="CW75" s="6"/>
      <c r="CX75" s="3" t="s">
        <v>275</v>
      </c>
      <c r="CY75" s="2">
        <v>720</v>
      </c>
      <c r="CZ75" s="212">
        <f t="shared" ref="CZ75:CZ134" si="41">CY75/R75</f>
        <v>175.53367723306263</v>
      </c>
      <c r="DA75" s="212">
        <f t="shared" ref="DA75:DA134" si="42">CY75/S75</f>
        <v>185.28554819045502</v>
      </c>
      <c r="DB75" s="3"/>
      <c r="DC75" s="2"/>
      <c r="DD75" s="3"/>
      <c r="DE75" s="2"/>
      <c r="DF75" s="8">
        <v>35</v>
      </c>
      <c r="DG75" s="3" t="s">
        <v>184</v>
      </c>
      <c r="DH75" s="2">
        <v>5.6</v>
      </c>
      <c r="DI75" s="8">
        <v>25</v>
      </c>
      <c r="DJ75" s="3"/>
      <c r="DK75" s="1"/>
      <c r="DL75" s="337">
        <f t="shared" si="30"/>
        <v>0</v>
      </c>
      <c r="DM75" s="212">
        <f t="shared" ref="DM75:DM134" si="43">DK75/S75</f>
        <v>0</v>
      </c>
      <c r="DN75" s="303"/>
      <c r="DO75" s="212"/>
      <c r="DP75" s="3"/>
      <c r="DQ75" s="2"/>
      <c r="DR75" s="3"/>
      <c r="DS75" s="2"/>
      <c r="DT75" s="155"/>
      <c r="DU75" s="156"/>
      <c r="DV75" s="155"/>
      <c r="DW75" s="157"/>
      <c r="DX75" s="348">
        <f t="shared" si="31"/>
        <v>460</v>
      </c>
      <c r="DY75" s="349">
        <f t="shared" ref="DY75:DY134" si="44">DX75/R75</f>
        <v>112.14651601001223</v>
      </c>
      <c r="DZ75" s="240">
        <f t="shared" ref="DZ75:DZ134" si="45">DX75/S75</f>
        <v>118.37687801056849</v>
      </c>
      <c r="EA75" s="1">
        <v>4.4800000000000004</v>
      </c>
      <c r="EB75" s="19">
        <f t="shared" ref="EB75:EB134" si="46">EA75/R75</f>
        <v>1.0922095472279454</v>
      </c>
      <c r="EC75" s="350">
        <f t="shared" ref="EC75:EC134" si="47">EA75/S75</f>
        <v>1.1528878554072757</v>
      </c>
      <c r="ED75" s="4">
        <v>380</v>
      </c>
      <c r="EE75" s="117"/>
    </row>
    <row r="76" spans="1:135" s="118" customFormat="1" ht="20.100000000000001" hidden="1" customHeight="1">
      <c r="A76" s="161">
        <v>42294</v>
      </c>
      <c r="B76" s="228"/>
      <c r="C76" s="7">
        <v>4</v>
      </c>
      <c r="D76" s="1"/>
      <c r="E76" s="1"/>
      <c r="F76" s="1"/>
      <c r="G76" s="4"/>
      <c r="H76" s="3"/>
      <c r="I76" s="1"/>
      <c r="J76" s="1"/>
      <c r="K76" s="19"/>
      <c r="L76" s="1"/>
      <c r="M76" s="1"/>
      <c r="N76" s="1"/>
      <c r="O76" s="297"/>
      <c r="P76" s="1"/>
      <c r="Q76" s="22">
        <f t="shared" si="39"/>
        <v>0</v>
      </c>
      <c r="R76" s="116">
        <f t="shared" ref="R76:R134" si="48">Q76*2850*I76*60/1000000000</f>
        <v>0</v>
      </c>
      <c r="S76" s="17">
        <f t="shared" si="40"/>
        <v>0</v>
      </c>
      <c r="T76" s="3"/>
      <c r="U76" s="1"/>
      <c r="V76" s="1"/>
      <c r="W76" s="22">
        <f t="shared" ref="W76:W134" si="49">P76*V76</f>
        <v>0</v>
      </c>
      <c r="X76" s="1"/>
      <c r="Y76" s="1"/>
      <c r="Z76" s="1"/>
      <c r="AA76" s="1"/>
      <c r="AB76" s="4"/>
      <c r="AC76" s="7"/>
      <c r="AD76" s="199"/>
      <c r="AE76" s="199"/>
      <c r="AF76" s="199"/>
      <c r="AG76" s="199"/>
      <c r="AH76" s="240">
        <f t="shared" si="32"/>
        <v>0</v>
      </c>
      <c r="AI76" s="237" t="e">
        <f t="shared" si="33"/>
        <v>#DIV/0!</v>
      </c>
      <c r="AJ76" s="1"/>
      <c r="AK76" s="1"/>
      <c r="AL76" s="1"/>
      <c r="AM76" s="1"/>
      <c r="AN76" s="1"/>
      <c r="AO76" s="1"/>
      <c r="AP76" s="3"/>
      <c r="AQ76" s="7"/>
      <c r="AR76" s="22">
        <f t="shared" si="35"/>
        <v>0</v>
      </c>
      <c r="AS76" s="270" t="e">
        <f t="shared" ref="AS76:AS134" si="50">AR76/AP76</f>
        <v>#DIV/0!</v>
      </c>
      <c r="AT76" s="1"/>
      <c r="AU76" s="1"/>
      <c r="AV76" s="7"/>
      <c r="AW76" s="1"/>
      <c r="AX76" s="1"/>
      <c r="AY76" s="2"/>
      <c r="AZ76" s="3"/>
      <c r="BA76" s="2"/>
      <c r="BB76" s="3"/>
      <c r="BC76" s="4"/>
      <c r="BD76" s="3"/>
      <c r="BE76" s="1"/>
      <c r="BF76" s="1"/>
      <c r="BG76" s="1"/>
      <c r="BH76" s="4"/>
      <c r="BI76" s="3"/>
      <c r="BJ76" s="7"/>
      <c r="BK76" s="1"/>
      <c r="BL76" s="1"/>
      <c r="BM76" s="2"/>
      <c r="BN76" s="3"/>
      <c r="BO76" s="1"/>
      <c r="BP76" s="2"/>
      <c r="BQ76" s="3"/>
      <c r="BR76" s="1"/>
      <c r="BS76" s="2"/>
      <c r="BT76" s="6"/>
      <c r="BU76" s="278"/>
      <c r="BV76" s="272">
        <f t="shared" ref="BV76:BV134" si="51">(((BN76+BQ76)/2)/500)</f>
        <v>0</v>
      </c>
      <c r="BW76" s="272">
        <f t="shared" ref="BW76:BW134" si="52">(BI76/780)</f>
        <v>0</v>
      </c>
      <c r="BX76" s="282" t="e">
        <f t="shared" ref="BX76:BX134" si="53">BV76/((BV76+BW76))</f>
        <v>#DIV/0!</v>
      </c>
      <c r="BY76" s="282" t="e">
        <f t="shared" ref="BY76:BY134" si="54">BW76/((BV76+BW76))</f>
        <v>#DIV/0!</v>
      </c>
      <c r="BZ76" s="3"/>
      <c r="CA76" s="1"/>
      <c r="CB76" s="1"/>
      <c r="CC76" s="4"/>
      <c r="CD76" s="7"/>
      <c r="CE76" s="7"/>
      <c r="CF76" s="1" t="e">
        <f t="shared" ref="CF76:CF134" si="55">VLOOKUP(CD76:CD199,$CD$153:$CF$154,3)</f>
        <v>#N/A</v>
      </c>
      <c r="CG76" s="1">
        <f t="shared" ref="CG76:CG134" si="56">P76*3.38</f>
        <v>0</v>
      </c>
      <c r="CH76" s="1" t="e">
        <f t="shared" si="34"/>
        <v>#N/A</v>
      </c>
      <c r="CI76" s="1"/>
      <c r="CJ76" s="189" t="e">
        <f t="shared" ref="CJ76:CJ134" si="57">CH76/CG76*1000</f>
        <v>#N/A</v>
      </c>
      <c r="CK76" s="3"/>
      <c r="CL76" s="7"/>
      <c r="CM76" s="1"/>
      <c r="CN76" s="2">
        <v>109</v>
      </c>
      <c r="CO76" s="2">
        <f t="shared" si="36"/>
        <v>0</v>
      </c>
      <c r="CP76" s="2">
        <f t="shared" si="37"/>
        <v>0</v>
      </c>
      <c r="CQ76" s="190" t="e">
        <f t="shared" si="38"/>
        <v>#DIV/0!</v>
      </c>
      <c r="CR76" s="8"/>
      <c r="CS76" s="8"/>
      <c r="CT76" s="8"/>
      <c r="CU76" s="6"/>
      <c r="CV76" s="6"/>
      <c r="CW76" s="6"/>
      <c r="CX76" s="3"/>
      <c r="CY76" s="2"/>
      <c r="CZ76" s="212" t="e">
        <f t="shared" si="41"/>
        <v>#DIV/0!</v>
      </c>
      <c r="DA76" s="212" t="e">
        <f t="shared" si="42"/>
        <v>#DIV/0!</v>
      </c>
      <c r="DB76" s="3"/>
      <c r="DC76" s="2"/>
      <c r="DD76" s="3"/>
      <c r="DE76" s="2"/>
      <c r="DF76" s="8"/>
      <c r="DG76" s="3"/>
      <c r="DH76" s="2"/>
      <c r="DI76" s="8"/>
      <c r="DJ76" s="3"/>
      <c r="DK76" s="1"/>
      <c r="DL76" s="337" t="e">
        <f t="shared" ref="DL76:DL134" si="58">DK76/R76</f>
        <v>#DIV/0!</v>
      </c>
      <c r="DM76" s="212" t="e">
        <f t="shared" si="43"/>
        <v>#DIV/0!</v>
      </c>
      <c r="DN76" s="303"/>
      <c r="DO76" s="212"/>
      <c r="DP76" s="3"/>
      <c r="DQ76" s="2"/>
      <c r="DR76" s="3"/>
      <c r="DS76" s="2"/>
      <c r="DT76" s="155"/>
      <c r="DU76" s="156"/>
      <c r="DV76" s="155"/>
      <c r="DW76" s="157"/>
      <c r="DX76" s="348">
        <f t="shared" ref="DX76:DX134" si="59">BP76+BS76</f>
        <v>0</v>
      </c>
      <c r="DY76" s="349" t="e">
        <f t="shared" si="44"/>
        <v>#DIV/0!</v>
      </c>
      <c r="DZ76" s="240" t="e">
        <f t="shared" si="45"/>
        <v>#DIV/0!</v>
      </c>
      <c r="EA76" s="1"/>
      <c r="EB76" s="19" t="e">
        <f t="shared" si="46"/>
        <v>#DIV/0!</v>
      </c>
      <c r="EC76" s="350" t="e">
        <f t="shared" si="47"/>
        <v>#DIV/0!</v>
      </c>
      <c r="ED76" s="4"/>
      <c r="EE76" s="117"/>
    </row>
    <row r="77" spans="1:135" s="121" customFormat="1" ht="20.100000000000001" hidden="1" customHeight="1">
      <c r="A77" s="162">
        <v>42294</v>
      </c>
      <c r="B77" s="229">
        <v>0.17219907407407409</v>
      </c>
      <c r="C77" s="15">
        <v>3</v>
      </c>
      <c r="D77" s="9" t="s">
        <v>130</v>
      </c>
      <c r="E77" s="9" t="s">
        <v>136</v>
      </c>
      <c r="F77" s="9" t="s">
        <v>141</v>
      </c>
      <c r="G77" s="12" t="s">
        <v>142</v>
      </c>
      <c r="H77" s="11" t="s">
        <v>172</v>
      </c>
      <c r="I77" s="9">
        <v>17</v>
      </c>
      <c r="J77" s="9" t="s">
        <v>219</v>
      </c>
      <c r="K77" s="20">
        <v>17.5</v>
      </c>
      <c r="L77" s="9"/>
      <c r="M77" s="9">
        <v>80</v>
      </c>
      <c r="N77" s="9">
        <v>2700</v>
      </c>
      <c r="O77" s="298"/>
      <c r="P77" s="9">
        <v>1750</v>
      </c>
      <c r="Q77" s="24">
        <f t="shared" si="39"/>
        <v>1443.75</v>
      </c>
      <c r="R77" s="119">
        <f t="shared" si="48"/>
        <v>4.1969812500000003</v>
      </c>
      <c r="S77" s="18">
        <f t="shared" si="40"/>
        <v>3.9760875000000002</v>
      </c>
      <c r="T77" s="11">
        <v>1138</v>
      </c>
      <c r="U77" s="9">
        <v>1022</v>
      </c>
      <c r="V77" s="9">
        <v>0.97</v>
      </c>
      <c r="W77" s="24">
        <f t="shared" si="49"/>
        <v>1697.5</v>
      </c>
      <c r="X77" s="9">
        <v>10.199999999999999</v>
      </c>
      <c r="Y77" s="9">
        <v>400</v>
      </c>
      <c r="Z77" s="9">
        <v>20</v>
      </c>
      <c r="AA77" s="9">
        <v>25</v>
      </c>
      <c r="AB77" s="12">
        <v>6.8</v>
      </c>
      <c r="AC77" s="15">
        <v>3.7</v>
      </c>
      <c r="AD77" s="200">
        <v>-34</v>
      </c>
      <c r="AE77" s="200">
        <v>-36</v>
      </c>
      <c r="AF77" s="200">
        <v>-36</v>
      </c>
      <c r="AG77" s="200"/>
      <c r="AH77" s="241">
        <f t="shared" ref="AH77:AH134" si="60">SUM(AD77:AG77)</f>
        <v>-106</v>
      </c>
      <c r="AI77" s="239">
        <f t="shared" ref="AI77:AI134" si="61">(ABS(AH77)-ABS(AH76))/ABS(AH77)</f>
        <v>1</v>
      </c>
      <c r="AJ77" s="9">
        <v>80</v>
      </c>
      <c r="AK77" s="9">
        <v>70</v>
      </c>
      <c r="AL77" s="9">
        <v>100</v>
      </c>
      <c r="AM77" s="9">
        <v>100</v>
      </c>
      <c r="AN77" s="9">
        <v>2</v>
      </c>
      <c r="AO77" s="9">
        <v>20</v>
      </c>
      <c r="AP77" s="11">
        <v>1571</v>
      </c>
      <c r="AQ77" s="15">
        <v>1568</v>
      </c>
      <c r="AR77" s="24">
        <f t="shared" si="35"/>
        <v>3</v>
      </c>
      <c r="AS77" s="271">
        <f t="shared" si="50"/>
        <v>1.9096117122851686E-3</v>
      </c>
      <c r="AT77" s="9">
        <v>77</v>
      </c>
      <c r="AU77" s="9">
        <v>80</v>
      </c>
      <c r="AV77" s="15">
        <v>4.3</v>
      </c>
      <c r="AW77" s="9">
        <v>585</v>
      </c>
      <c r="AX77" s="9">
        <v>893</v>
      </c>
      <c r="AY77" s="10">
        <v>40</v>
      </c>
      <c r="AZ77" s="11">
        <v>333</v>
      </c>
      <c r="BA77" s="10">
        <v>70</v>
      </c>
      <c r="BB77" s="11"/>
      <c r="BC77" s="12"/>
      <c r="BD77" s="11">
        <v>4946</v>
      </c>
      <c r="BE77" s="9">
        <v>25</v>
      </c>
      <c r="BF77" s="9">
        <v>20</v>
      </c>
      <c r="BG77" s="9">
        <v>1</v>
      </c>
      <c r="BH77" s="12">
        <v>97</v>
      </c>
      <c r="BI77" s="11">
        <v>510</v>
      </c>
      <c r="BJ77" s="15">
        <v>120</v>
      </c>
      <c r="BK77" s="9">
        <v>1622</v>
      </c>
      <c r="BL77" s="9">
        <v>150</v>
      </c>
      <c r="BM77" s="10">
        <v>96.7</v>
      </c>
      <c r="BN77" s="11">
        <v>470</v>
      </c>
      <c r="BO77" s="9">
        <v>1670</v>
      </c>
      <c r="BP77" s="10">
        <v>228</v>
      </c>
      <c r="BQ77" s="11">
        <v>460</v>
      </c>
      <c r="BR77" s="9">
        <v>1631</v>
      </c>
      <c r="BS77" s="10">
        <v>199</v>
      </c>
      <c r="BT77" s="14">
        <v>1500</v>
      </c>
      <c r="BU77" s="279">
        <v>501</v>
      </c>
      <c r="BV77" s="273">
        <f t="shared" si="51"/>
        <v>0.93</v>
      </c>
      <c r="BW77" s="273">
        <f t="shared" si="52"/>
        <v>0.65384615384615385</v>
      </c>
      <c r="BX77" s="283">
        <f t="shared" si="53"/>
        <v>0.58717824186498302</v>
      </c>
      <c r="BY77" s="283">
        <f t="shared" si="54"/>
        <v>0.41282175813501698</v>
      </c>
      <c r="BZ77" s="11">
        <v>3</v>
      </c>
      <c r="CA77" s="9">
        <v>2.6</v>
      </c>
      <c r="CB77" s="9">
        <v>30</v>
      </c>
      <c r="CC77" s="12">
        <v>1.8</v>
      </c>
      <c r="CD77" s="15" t="s">
        <v>163</v>
      </c>
      <c r="CE77" s="15">
        <v>42</v>
      </c>
      <c r="CF77" s="9">
        <f t="shared" si="55"/>
        <v>15.6</v>
      </c>
      <c r="CG77" s="9">
        <f t="shared" si="56"/>
        <v>5915</v>
      </c>
      <c r="CH77" s="9">
        <f t="shared" si="34"/>
        <v>6.5519999999999996</v>
      </c>
      <c r="CI77" s="9">
        <v>42</v>
      </c>
      <c r="CJ77" s="296">
        <f t="shared" si="57"/>
        <v>1.1076923076923075</v>
      </c>
      <c r="CK77" s="11" t="s">
        <v>165</v>
      </c>
      <c r="CL77" s="15">
        <v>34</v>
      </c>
      <c r="CM77" s="9">
        <v>45</v>
      </c>
      <c r="CN77" s="10">
        <v>109</v>
      </c>
      <c r="CO77" s="10">
        <f t="shared" si="36"/>
        <v>5915</v>
      </c>
      <c r="CP77" s="10">
        <f t="shared" si="37"/>
        <v>49.05</v>
      </c>
      <c r="CQ77" s="191">
        <f t="shared" si="38"/>
        <v>8.2924767540152153</v>
      </c>
      <c r="CR77" s="16">
        <v>40</v>
      </c>
      <c r="CS77" s="16">
        <v>4</v>
      </c>
      <c r="CT77" s="16">
        <v>400</v>
      </c>
      <c r="CU77" s="14">
        <v>5</v>
      </c>
      <c r="CV77" s="14">
        <v>51</v>
      </c>
      <c r="CW77" s="14"/>
      <c r="CX77" s="11" t="s">
        <v>275</v>
      </c>
      <c r="CY77" s="10">
        <v>720</v>
      </c>
      <c r="CZ77" s="213">
        <f t="shared" si="41"/>
        <v>171.55187433825202</v>
      </c>
      <c r="DA77" s="213">
        <f t="shared" si="42"/>
        <v>181.08253402371048</v>
      </c>
      <c r="DB77" s="11"/>
      <c r="DC77" s="10"/>
      <c r="DD77" s="11"/>
      <c r="DE77" s="10"/>
      <c r="DF77" s="16">
        <v>35</v>
      </c>
      <c r="DG77" s="11" t="s">
        <v>184</v>
      </c>
      <c r="DH77" s="10">
        <v>5.6</v>
      </c>
      <c r="DI77" s="16">
        <v>25</v>
      </c>
      <c r="DJ77" s="11"/>
      <c r="DK77" s="9"/>
      <c r="DL77" s="338">
        <f t="shared" si="58"/>
        <v>0</v>
      </c>
      <c r="DM77" s="213">
        <f t="shared" si="43"/>
        <v>0</v>
      </c>
      <c r="DN77" s="304"/>
      <c r="DO77" s="213"/>
      <c r="DP77" s="11"/>
      <c r="DQ77" s="10"/>
      <c r="DR77" s="11"/>
      <c r="DS77" s="10"/>
      <c r="DT77" s="158"/>
      <c r="DU77" s="159"/>
      <c r="DV77" s="158"/>
      <c r="DW77" s="160"/>
      <c r="DX77" s="351">
        <f t="shared" si="59"/>
        <v>427</v>
      </c>
      <c r="DY77" s="352">
        <f t="shared" si="44"/>
        <v>101.73979214226891</v>
      </c>
      <c r="DZ77" s="241">
        <f t="shared" si="45"/>
        <v>107.39200281683941</v>
      </c>
      <c r="EA77" s="9">
        <v>4.76</v>
      </c>
      <c r="EB77" s="20">
        <f t="shared" si="46"/>
        <v>1.134148502569555</v>
      </c>
      <c r="EC77" s="353">
        <f t="shared" si="47"/>
        <v>1.1971567527123081</v>
      </c>
      <c r="ED77" s="12">
        <v>372</v>
      </c>
      <c r="EE77" s="120"/>
    </row>
    <row r="78" spans="1:135" s="121" customFormat="1" ht="20.100000000000001" hidden="1" customHeight="1">
      <c r="A78" s="162">
        <v>42294</v>
      </c>
      <c r="B78" s="229"/>
      <c r="C78" s="15">
        <v>3</v>
      </c>
      <c r="D78" s="9"/>
      <c r="E78" s="9"/>
      <c r="F78" s="9"/>
      <c r="G78" s="12"/>
      <c r="H78" s="11"/>
      <c r="I78" s="9"/>
      <c r="J78" s="9"/>
      <c r="K78" s="20"/>
      <c r="L78" s="9"/>
      <c r="M78" s="9"/>
      <c r="N78" s="9"/>
      <c r="O78" s="298"/>
      <c r="P78" s="9"/>
      <c r="Q78" s="24">
        <f t="shared" si="39"/>
        <v>0</v>
      </c>
      <c r="R78" s="119">
        <f t="shared" si="48"/>
        <v>0</v>
      </c>
      <c r="S78" s="18">
        <f t="shared" si="40"/>
        <v>0</v>
      </c>
      <c r="T78" s="11"/>
      <c r="U78" s="9"/>
      <c r="V78" s="9"/>
      <c r="W78" s="24">
        <f t="shared" si="49"/>
        <v>0</v>
      </c>
      <c r="X78" s="9"/>
      <c r="Y78" s="9"/>
      <c r="Z78" s="9"/>
      <c r="AA78" s="9"/>
      <c r="AB78" s="12"/>
      <c r="AC78" s="15"/>
      <c r="AD78" s="200"/>
      <c r="AE78" s="200"/>
      <c r="AF78" s="200"/>
      <c r="AG78" s="200"/>
      <c r="AH78" s="241">
        <f t="shared" si="60"/>
        <v>0</v>
      </c>
      <c r="AI78" s="239" t="e">
        <f t="shared" si="61"/>
        <v>#DIV/0!</v>
      </c>
      <c r="AJ78" s="9"/>
      <c r="AK78" s="9"/>
      <c r="AL78" s="9"/>
      <c r="AM78" s="9"/>
      <c r="AN78" s="9"/>
      <c r="AO78" s="9"/>
      <c r="AP78" s="11"/>
      <c r="AQ78" s="15"/>
      <c r="AR78" s="24">
        <f t="shared" si="35"/>
        <v>0</v>
      </c>
      <c r="AS78" s="271" t="e">
        <f t="shared" si="50"/>
        <v>#DIV/0!</v>
      </c>
      <c r="AT78" s="9"/>
      <c r="AU78" s="9"/>
      <c r="AV78" s="15"/>
      <c r="AW78" s="9"/>
      <c r="AX78" s="9"/>
      <c r="AY78" s="10"/>
      <c r="AZ78" s="11"/>
      <c r="BA78" s="10"/>
      <c r="BB78" s="11"/>
      <c r="BC78" s="12"/>
      <c r="BD78" s="11"/>
      <c r="BE78" s="9"/>
      <c r="BF78" s="9"/>
      <c r="BG78" s="9"/>
      <c r="BH78" s="12"/>
      <c r="BI78" s="11"/>
      <c r="BJ78" s="15"/>
      <c r="BK78" s="9"/>
      <c r="BL78" s="9"/>
      <c r="BM78" s="10"/>
      <c r="BN78" s="11"/>
      <c r="BO78" s="9"/>
      <c r="BP78" s="10"/>
      <c r="BQ78" s="11"/>
      <c r="BR78" s="9"/>
      <c r="BS78" s="10"/>
      <c r="BT78" s="14"/>
      <c r="BU78" s="279"/>
      <c r="BV78" s="273">
        <f t="shared" si="51"/>
        <v>0</v>
      </c>
      <c r="BW78" s="273">
        <f t="shared" si="52"/>
        <v>0</v>
      </c>
      <c r="BX78" s="283" t="e">
        <f t="shared" si="53"/>
        <v>#DIV/0!</v>
      </c>
      <c r="BY78" s="283" t="e">
        <f t="shared" si="54"/>
        <v>#DIV/0!</v>
      </c>
      <c r="BZ78" s="11"/>
      <c r="CA78" s="9"/>
      <c r="CB78" s="9"/>
      <c r="CC78" s="12"/>
      <c r="CD78" s="15"/>
      <c r="CE78" s="15"/>
      <c r="CF78" s="9" t="e">
        <f t="shared" si="55"/>
        <v>#N/A</v>
      </c>
      <c r="CG78" s="9">
        <f t="shared" si="56"/>
        <v>0</v>
      </c>
      <c r="CH78" s="9" t="e">
        <f t="shared" si="34"/>
        <v>#N/A</v>
      </c>
      <c r="CI78" s="9"/>
      <c r="CJ78" s="296" t="e">
        <f t="shared" si="57"/>
        <v>#N/A</v>
      </c>
      <c r="CK78" s="11"/>
      <c r="CL78" s="15"/>
      <c r="CM78" s="9"/>
      <c r="CN78" s="10">
        <v>109</v>
      </c>
      <c r="CO78" s="10">
        <f t="shared" si="36"/>
        <v>0</v>
      </c>
      <c r="CP78" s="10">
        <f t="shared" si="37"/>
        <v>0</v>
      </c>
      <c r="CQ78" s="191" t="e">
        <f t="shared" si="38"/>
        <v>#DIV/0!</v>
      </c>
      <c r="CR78" s="16"/>
      <c r="CS78" s="16"/>
      <c r="CT78" s="16"/>
      <c r="CU78" s="14"/>
      <c r="CV78" s="14"/>
      <c r="CW78" s="14"/>
      <c r="CX78" s="11"/>
      <c r="CY78" s="10"/>
      <c r="CZ78" s="213" t="e">
        <f t="shared" si="41"/>
        <v>#DIV/0!</v>
      </c>
      <c r="DA78" s="213" t="e">
        <f t="shared" si="42"/>
        <v>#DIV/0!</v>
      </c>
      <c r="DB78" s="11"/>
      <c r="DC78" s="10"/>
      <c r="DD78" s="11"/>
      <c r="DE78" s="10"/>
      <c r="DF78" s="16"/>
      <c r="DG78" s="11"/>
      <c r="DH78" s="10"/>
      <c r="DI78" s="16"/>
      <c r="DJ78" s="11"/>
      <c r="DK78" s="9"/>
      <c r="DL78" s="338" t="e">
        <f t="shared" si="58"/>
        <v>#DIV/0!</v>
      </c>
      <c r="DM78" s="213" t="e">
        <f t="shared" si="43"/>
        <v>#DIV/0!</v>
      </c>
      <c r="DN78" s="304"/>
      <c r="DO78" s="213"/>
      <c r="DP78" s="11"/>
      <c r="DQ78" s="10"/>
      <c r="DR78" s="11"/>
      <c r="DS78" s="10"/>
      <c r="DT78" s="158"/>
      <c r="DU78" s="159"/>
      <c r="DV78" s="158"/>
      <c r="DW78" s="160"/>
      <c r="DX78" s="351">
        <f t="shared" si="59"/>
        <v>0</v>
      </c>
      <c r="DY78" s="352" t="e">
        <f t="shared" si="44"/>
        <v>#DIV/0!</v>
      </c>
      <c r="DZ78" s="241" t="e">
        <f t="shared" si="45"/>
        <v>#DIV/0!</v>
      </c>
      <c r="EA78" s="9"/>
      <c r="EB78" s="20" t="e">
        <f t="shared" si="46"/>
        <v>#DIV/0!</v>
      </c>
      <c r="EC78" s="353" t="e">
        <f t="shared" si="47"/>
        <v>#DIV/0!</v>
      </c>
      <c r="ED78" s="12"/>
      <c r="EE78" s="120"/>
    </row>
    <row r="79" spans="1:135" s="118" customFormat="1" ht="20.100000000000001" hidden="1" customHeight="1">
      <c r="A79" s="161">
        <v>42295</v>
      </c>
      <c r="B79" s="228">
        <v>0.59375</v>
      </c>
      <c r="C79" s="7">
        <v>1</v>
      </c>
      <c r="D79" s="1" t="s">
        <v>134</v>
      </c>
      <c r="E79" s="1" t="s">
        <v>135</v>
      </c>
      <c r="F79" s="1" t="s">
        <v>144</v>
      </c>
      <c r="G79" s="4" t="s">
        <v>144</v>
      </c>
      <c r="H79" s="3" t="s">
        <v>172</v>
      </c>
      <c r="I79" s="1">
        <v>17</v>
      </c>
      <c r="J79" s="1" t="s">
        <v>219</v>
      </c>
      <c r="K79" s="19">
        <v>17.5</v>
      </c>
      <c r="L79" s="1"/>
      <c r="M79" s="1">
        <v>80</v>
      </c>
      <c r="N79" s="1">
        <v>2700</v>
      </c>
      <c r="O79" s="297"/>
      <c r="P79" s="1">
        <v>1750</v>
      </c>
      <c r="Q79" s="22">
        <f t="shared" si="39"/>
        <v>1443.75</v>
      </c>
      <c r="R79" s="116">
        <f t="shared" si="48"/>
        <v>4.1969812500000003</v>
      </c>
      <c r="S79" s="17">
        <f t="shared" si="40"/>
        <v>3.9760875000000002</v>
      </c>
      <c r="T79" s="3">
        <v>1138</v>
      </c>
      <c r="U79" s="1">
        <v>1022</v>
      </c>
      <c r="V79" s="1">
        <v>0.97</v>
      </c>
      <c r="W79" s="22">
        <f t="shared" si="49"/>
        <v>1697.5</v>
      </c>
      <c r="X79" s="1">
        <v>10.3</v>
      </c>
      <c r="Y79" s="1">
        <v>400</v>
      </c>
      <c r="Z79" s="1">
        <v>22</v>
      </c>
      <c r="AA79" s="1">
        <v>25</v>
      </c>
      <c r="AB79" s="4">
        <v>6.6</v>
      </c>
      <c r="AC79" s="7">
        <v>3.7</v>
      </c>
      <c r="AD79" s="199">
        <v>-34</v>
      </c>
      <c r="AE79" s="199">
        <v>-36</v>
      </c>
      <c r="AF79" s="199">
        <v>-36</v>
      </c>
      <c r="AG79" s="199"/>
      <c r="AH79" s="240">
        <f t="shared" si="60"/>
        <v>-106</v>
      </c>
      <c r="AI79" s="237">
        <f t="shared" si="61"/>
        <v>1</v>
      </c>
      <c r="AJ79" s="1">
        <v>80</v>
      </c>
      <c r="AK79" s="1">
        <v>70</v>
      </c>
      <c r="AL79" s="1">
        <v>100</v>
      </c>
      <c r="AM79" s="1">
        <v>100</v>
      </c>
      <c r="AN79" s="1">
        <v>3.5</v>
      </c>
      <c r="AO79" s="1">
        <v>20</v>
      </c>
      <c r="AP79" s="3">
        <v>1560</v>
      </c>
      <c r="AQ79" s="7">
        <v>1570</v>
      </c>
      <c r="AR79" s="22">
        <f t="shared" si="35"/>
        <v>-10</v>
      </c>
      <c r="AS79" s="270">
        <f t="shared" si="50"/>
        <v>-6.41025641025641E-3</v>
      </c>
      <c r="AT79" s="1">
        <v>77</v>
      </c>
      <c r="AU79" s="1">
        <v>80</v>
      </c>
      <c r="AV79" s="7">
        <v>4.3</v>
      </c>
      <c r="AW79" s="1">
        <v>663</v>
      </c>
      <c r="AX79" s="1">
        <v>653</v>
      </c>
      <c r="AY79" s="2">
        <v>50</v>
      </c>
      <c r="AZ79" s="3">
        <v>315</v>
      </c>
      <c r="BA79" s="2">
        <v>67</v>
      </c>
      <c r="BB79" s="3"/>
      <c r="BC79" s="4"/>
      <c r="BD79" s="3">
        <v>4175</v>
      </c>
      <c r="BE79" s="1">
        <v>25</v>
      </c>
      <c r="BF79" s="1">
        <v>20</v>
      </c>
      <c r="BG79" s="1">
        <v>1</v>
      </c>
      <c r="BH79" s="4">
        <v>97</v>
      </c>
      <c r="BI79" s="3">
        <v>510</v>
      </c>
      <c r="BJ79" s="7">
        <v>120</v>
      </c>
      <c r="BK79" s="1">
        <v>1622</v>
      </c>
      <c r="BL79" s="1">
        <v>150</v>
      </c>
      <c r="BM79" s="2">
        <v>92.8</v>
      </c>
      <c r="BN79" s="3">
        <v>470</v>
      </c>
      <c r="BO79" s="1">
        <v>1659</v>
      </c>
      <c r="BP79" s="2">
        <v>233</v>
      </c>
      <c r="BQ79" s="3">
        <v>460</v>
      </c>
      <c r="BR79" s="1">
        <v>1622</v>
      </c>
      <c r="BS79" s="2">
        <v>198</v>
      </c>
      <c r="BT79" s="6">
        <v>1500</v>
      </c>
      <c r="BU79" s="278">
        <v>498</v>
      </c>
      <c r="BV79" s="272">
        <f t="shared" si="51"/>
        <v>0.93</v>
      </c>
      <c r="BW79" s="272">
        <f t="shared" si="52"/>
        <v>0.65384615384615385</v>
      </c>
      <c r="BX79" s="282">
        <f t="shared" si="53"/>
        <v>0.58717824186498302</v>
      </c>
      <c r="BY79" s="282">
        <f t="shared" si="54"/>
        <v>0.41282175813501698</v>
      </c>
      <c r="BZ79" s="3">
        <v>3</v>
      </c>
      <c r="CA79" s="1">
        <v>2.6</v>
      </c>
      <c r="CB79" s="1">
        <v>30</v>
      </c>
      <c r="CC79" s="4">
        <v>1.8</v>
      </c>
      <c r="CD79" s="7" t="s">
        <v>163</v>
      </c>
      <c r="CE79" s="7">
        <v>42</v>
      </c>
      <c r="CF79" s="1">
        <f t="shared" si="55"/>
        <v>15.6</v>
      </c>
      <c r="CG79" s="1">
        <f t="shared" si="56"/>
        <v>5915</v>
      </c>
      <c r="CH79" s="1">
        <f t="shared" si="34"/>
        <v>6.5519999999999996</v>
      </c>
      <c r="CI79" s="1">
        <v>42</v>
      </c>
      <c r="CJ79" s="189">
        <f t="shared" si="57"/>
        <v>1.1076923076923075</v>
      </c>
      <c r="CK79" s="3" t="s">
        <v>165</v>
      </c>
      <c r="CL79" s="7">
        <v>30</v>
      </c>
      <c r="CM79" s="1">
        <v>40</v>
      </c>
      <c r="CN79" s="2">
        <v>109</v>
      </c>
      <c r="CO79" s="2">
        <f t="shared" si="36"/>
        <v>5915</v>
      </c>
      <c r="CP79" s="2">
        <f t="shared" si="37"/>
        <v>43.6</v>
      </c>
      <c r="CQ79" s="190">
        <f t="shared" si="38"/>
        <v>7.3710904480135246</v>
      </c>
      <c r="CR79" s="8">
        <v>40</v>
      </c>
      <c r="CS79" s="8">
        <v>4</v>
      </c>
      <c r="CT79" s="8">
        <v>399</v>
      </c>
      <c r="CU79" s="6">
        <v>6</v>
      </c>
      <c r="CV79" s="6">
        <v>51</v>
      </c>
      <c r="CW79" s="6"/>
      <c r="CX79" s="3" t="s">
        <v>275</v>
      </c>
      <c r="CY79" s="2">
        <v>720</v>
      </c>
      <c r="CZ79" s="212">
        <f t="shared" si="41"/>
        <v>171.55187433825202</v>
      </c>
      <c r="DA79" s="212">
        <f t="shared" si="42"/>
        <v>181.08253402371048</v>
      </c>
      <c r="DB79" s="3"/>
      <c r="DC79" s="2"/>
      <c r="DD79" s="3"/>
      <c r="DE79" s="2"/>
      <c r="DF79" s="8">
        <v>35</v>
      </c>
      <c r="DG79" s="3" t="s">
        <v>184</v>
      </c>
      <c r="DH79" s="2">
        <v>5.0999999999999996</v>
      </c>
      <c r="DI79" s="8">
        <v>25</v>
      </c>
      <c r="DJ79" s="3"/>
      <c r="DK79" s="1"/>
      <c r="DL79" s="337">
        <f t="shared" si="58"/>
        <v>0</v>
      </c>
      <c r="DM79" s="212">
        <f t="shared" si="43"/>
        <v>0</v>
      </c>
      <c r="DN79" s="303"/>
      <c r="DO79" s="212"/>
      <c r="DP79" s="3"/>
      <c r="DQ79" s="2"/>
      <c r="DR79" s="3"/>
      <c r="DS79" s="2"/>
      <c r="DT79" s="155"/>
      <c r="DU79" s="156"/>
      <c r="DV79" s="155"/>
      <c r="DW79" s="157"/>
      <c r="DX79" s="348">
        <f t="shared" si="59"/>
        <v>431</v>
      </c>
      <c r="DY79" s="349">
        <f t="shared" si="44"/>
        <v>102.69285811081475</v>
      </c>
      <c r="DZ79" s="240">
        <f t="shared" si="45"/>
        <v>108.39801689474892</v>
      </c>
      <c r="EA79" s="1"/>
      <c r="EB79" s="19">
        <f t="shared" si="46"/>
        <v>0</v>
      </c>
      <c r="EC79" s="350">
        <f t="shared" si="47"/>
        <v>0</v>
      </c>
      <c r="ED79" s="4">
        <v>342</v>
      </c>
      <c r="EE79" s="117"/>
    </row>
    <row r="80" spans="1:135" s="118" customFormat="1" ht="20.100000000000001" hidden="1" customHeight="1">
      <c r="A80" s="161">
        <v>42295</v>
      </c>
      <c r="B80" s="228">
        <v>0.72916666666666696</v>
      </c>
      <c r="C80" s="7">
        <v>1</v>
      </c>
      <c r="D80" s="1" t="s">
        <v>134</v>
      </c>
      <c r="E80" s="1" t="s">
        <v>135</v>
      </c>
      <c r="F80" s="1" t="s">
        <v>144</v>
      </c>
      <c r="G80" s="4" t="s">
        <v>144</v>
      </c>
      <c r="H80" s="3" t="s">
        <v>172</v>
      </c>
      <c r="I80" s="1">
        <v>17</v>
      </c>
      <c r="J80" s="1" t="s">
        <v>219</v>
      </c>
      <c r="K80" s="19">
        <v>17.5</v>
      </c>
      <c r="L80" s="1"/>
      <c r="M80" s="1">
        <v>80</v>
      </c>
      <c r="N80" s="1">
        <v>2700</v>
      </c>
      <c r="O80" s="297"/>
      <c r="P80" s="1">
        <v>1750</v>
      </c>
      <c r="Q80" s="22">
        <f t="shared" si="39"/>
        <v>1443.75</v>
      </c>
      <c r="R80" s="116">
        <f t="shared" si="48"/>
        <v>4.1969812500000003</v>
      </c>
      <c r="S80" s="17">
        <f t="shared" si="40"/>
        <v>3.9760875000000002</v>
      </c>
      <c r="T80" s="3">
        <v>1138</v>
      </c>
      <c r="U80" s="1">
        <v>1022</v>
      </c>
      <c r="V80" s="1">
        <v>0.97199999999999998</v>
      </c>
      <c r="W80" s="22">
        <f t="shared" si="49"/>
        <v>1701</v>
      </c>
      <c r="X80" s="1">
        <v>10.3</v>
      </c>
      <c r="Y80" s="1">
        <v>400</v>
      </c>
      <c r="Z80" s="1">
        <v>22</v>
      </c>
      <c r="AA80" s="1">
        <v>25</v>
      </c>
      <c r="AB80" s="4">
        <v>6.6</v>
      </c>
      <c r="AC80" s="7">
        <v>3.8</v>
      </c>
      <c r="AD80" s="199">
        <v>-34</v>
      </c>
      <c r="AE80" s="199">
        <v>-36</v>
      </c>
      <c r="AF80" s="199">
        <v>-36</v>
      </c>
      <c r="AG80" s="199"/>
      <c r="AH80" s="240">
        <f t="shared" si="60"/>
        <v>-106</v>
      </c>
      <c r="AI80" s="237">
        <f t="shared" si="61"/>
        <v>0</v>
      </c>
      <c r="AJ80" s="1">
        <v>80</v>
      </c>
      <c r="AK80" s="1">
        <v>70</v>
      </c>
      <c r="AL80" s="1">
        <v>100</v>
      </c>
      <c r="AM80" s="1">
        <v>100</v>
      </c>
      <c r="AN80" s="1">
        <v>3.5</v>
      </c>
      <c r="AO80" s="1">
        <v>20</v>
      </c>
      <c r="AP80" s="3">
        <v>1570</v>
      </c>
      <c r="AQ80" s="7">
        <v>1570</v>
      </c>
      <c r="AR80" s="22">
        <f t="shared" si="35"/>
        <v>0</v>
      </c>
      <c r="AS80" s="270">
        <f t="shared" si="50"/>
        <v>0</v>
      </c>
      <c r="AT80" s="1">
        <v>77</v>
      </c>
      <c r="AU80" s="1">
        <v>80</v>
      </c>
      <c r="AV80" s="7">
        <v>4.3</v>
      </c>
      <c r="AW80" s="1">
        <v>660</v>
      </c>
      <c r="AX80" s="1">
        <v>650</v>
      </c>
      <c r="AY80" s="2">
        <v>50</v>
      </c>
      <c r="AZ80" s="3">
        <v>315</v>
      </c>
      <c r="BA80" s="2">
        <v>67</v>
      </c>
      <c r="BB80" s="3"/>
      <c r="BC80" s="4"/>
      <c r="BD80" s="3">
        <v>4250</v>
      </c>
      <c r="BE80" s="1">
        <v>25</v>
      </c>
      <c r="BF80" s="1">
        <v>20</v>
      </c>
      <c r="BG80" s="1">
        <v>1</v>
      </c>
      <c r="BH80" s="4">
        <v>97</v>
      </c>
      <c r="BI80" s="3">
        <v>510</v>
      </c>
      <c r="BJ80" s="7">
        <v>120</v>
      </c>
      <c r="BK80" s="1">
        <v>1630</v>
      </c>
      <c r="BL80" s="1">
        <v>150</v>
      </c>
      <c r="BM80" s="2">
        <v>100</v>
      </c>
      <c r="BN80" s="3">
        <v>470</v>
      </c>
      <c r="BO80" s="1">
        <v>1659</v>
      </c>
      <c r="BP80" s="2">
        <v>235</v>
      </c>
      <c r="BQ80" s="3">
        <v>460</v>
      </c>
      <c r="BR80" s="1">
        <v>1622</v>
      </c>
      <c r="BS80" s="2">
        <v>199</v>
      </c>
      <c r="BT80" s="6">
        <v>1500</v>
      </c>
      <c r="BU80" s="278">
        <v>500</v>
      </c>
      <c r="BV80" s="272">
        <f t="shared" si="51"/>
        <v>0.93</v>
      </c>
      <c r="BW80" s="272">
        <f t="shared" si="52"/>
        <v>0.65384615384615385</v>
      </c>
      <c r="BX80" s="282">
        <f t="shared" si="53"/>
        <v>0.58717824186498302</v>
      </c>
      <c r="BY80" s="282">
        <f t="shared" si="54"/>
        <v>0.41282175813501698</v>
      </c>
      <c r="BZ80" s="3">
        <v>3</v>
      </c>
      <c r="CA80" s="1">
        <v>2.6</v>
      </c>
      <c r="CB80" s="1">
        <v>30</v>
      </c>
      <c r="CC80" s="4">
        <v>1.8</v>
      </c>
      <c r="CD80" s="7" t="s">
        <v>163</v>
      </c>
      <c r="CE80" s="7">
        <v>48</v>
      </c>
      <c r="CF80" s="1">
        <f t="shared" si="55"/>
        <v>15.6</v>
      </c>
      <c r="CG80" s="1">
        <f t="shared" si="56"/>
        <v>5915</v>
      </c>
      <c r="CH80" s="1">
        <f t="shared" si="34"/>
        <v>7.4879999999999995</v>
      </c>
      <c r="CI80" s="1">
        <v>48</v>
      </c>
      <c r="CJ80" s="189">
        <f t="shared" si="57"/>
        <v>1.2659340659340659</v>
      </c>
      <c r="CK80" s="3" t="s">
        <v>165</v>
      </c>
      <c r="CL80" s="7">
        <v>30</v>
      </c>
      <c r="CM80" s="1">
        <v>40</v>
      </c>
      <c r="CN80" s="2">
        <v>109</v>
      </c>
      <c r="CO80" s="2">
        <f t="shared" si="36"/>
        <v>5915</v>
      </c>
      <c r="CP80" s="2">
        <f t="shared" si="37"/>
        <v>43.6</v>
      </c>
      <c r="CQ80" s="190">
        <f t="shared" si="38"/>
        <v>7.3710904480135246</v>
      </c>
      <c r="CR80" s="8">
        <v>40</v>
      </c>
      <c r="CS80" s="8">
        <v>4</v>
      </c>
      <c r="CT80" s="8">
        <v>400</v>
      </c>
      <c r="CU80" s="6">
        <v>6</v>
      </c>
      <c r="CV80" s="6">
        <v>51</v>
      </c>
      <c r="CW80" s="6"/>
      <c r="CX80" s="3" t="s">
        <v>275</v>
      </c>
      <c r="CY80" s="2">
        <v>720</v>
      </c>
      <c r="CZ80" s="212">
        <f t="shared" si="41"/>
        <v>171.55187433825202</v>
      </c>
      <c r="DA80" s="212">
        <f t="shared" si="42"/>
        <v>181.08253402371048</v>
      </c>
      <c r="DB80" s="3"/>
      <c r="DC80" s="2"/>
      <c r="DD80" s="3"/>
      <c r="DE80" s="2"/>
      <c r="DF80" s="8">
        <v>35</v>
      </c>
      <c r="DG80" s="3" t="s">
        <v>184</v>
      </c>
      <c r="DH80" s="2">
        <v>5.0999999999999996</v>
      </c>
      <c r="DI80" s="8">
        <v>25</v>
      </c>
      <c r="DJ80" s="3"/>
      <c r="DK80" s="1"/>
      <c r="DL80" s="337">
        <f t="shared" si="58"/>
        <v>0</v>
      </c>
      <c r="DM80" s="212">
        <f t="shared" si="43"/>
        <v>0</v>
      </c>
      <c r="DN80" s="303"/>
      <c r="DO80" s="212"/>
      <c r="DP80" s="3"/>
      <c r="DQ80" s="2"/>
      <c r="DR80" s="3"/>
      <c r="DS80" s="2"/>
      <c r="DT80" s="155"/>
      <c r="DU80" s="156"/>
      <c r="DV80" s="155"/>
      <c r="DW80" s="157"/>
      <c r="DX80" s="348">
        <f t="shared" si="59"/>
        <v>434</v>
      </c>
      <c r="DY80" s="349">
        <f t="shared" si="44"/>
        <v>103.40765758722414</v>
      </c>
      <c r="DZ80" s="240">
        <f t="shared" si="45"/>
        <v>109.15252745318104</v>
      </c>
      <c r="EA80" s="1"/>
      <c r="EB80" s="19">
        <f t="shared" si="46"/>
        <v>0</v>
      </c>
      <c r="EC80" s="350">
        <f t="shared" si="47"/>
        <v>0</v>
      </c>
      <c r="ED80" s="4">
        <v>353</v>
      </c>
      <c r="EE80" s="117"/>
    </row>
    <row r="81" spans="1:135" s="121" customFormat="1" ht="20.100000000000001" hidden="1" customHeight="1">
      <c r="A81" s="162">
        <v>42295</v>
      </c>
      <c r="B81" s="229">
        <v>6.3379629629629633E-2</v>
      </c>
      <c r="C81" s="15">
        <v>4</v>
      </c>
      <c r="D81" s="9" t="s">
        <v>137</v>
      </c>
      <c r="E81" s="9" t="s">
        <v>137</v>
      </c>
      <c r="F81" s="9" t="s">
        <v>142</v>
      </c>
      <c r="G81" s="12" t="s">
        <v>267</v>
      </c>
      <c r="H81" s="11" t="s">
        <v>172</v>
      </c>
      <c r="I81" s="9">
        <v>17</v>
      </c>
      <c r="J81" s="9" t="s">
        <v>219</v>
      </c>
      <c r="K81" s="20">
        <v>17.3</v>
      </c>
      <c r="L81" s="9"/>
      <c r="M81" s="9">
        <v>80</v>
      </c>
      <c r="N81" s="9">
        <v>2700</v>
      </c>
      <c r="O81" s="298"/>
      <c r="P81" s="9">
        <v>1750</v>
      </c>
      <c r="Q81" s="24">
        <f t="shared" si="39"/>
        <v>1447.25</v>
      </c>
      <c r="R81" s="119">
        <f t="shared" si="48"/>
        <v>4.2071557500000001</v>
      </c>
      <c r="S81" s="18">
        <f t="shared" si="40"/>
        <v>3.9857265000000002</v>
      </c>
      <c r="T81" s="11">
        <v>1141</v>
      </c>
      <c r="U81" s="9">
        <v>1022</v>
      </c>
      <c r="V81" s="9">
        <v>0.97199999999999998</v>
      </c>
      <c r="W81" s="24">
        <f t="shared" si="49"/>
        <v>1701</v>
      </c>
      <c r="X81" s="9">
        <v>10.3</v>
      </c>
      <c r="Y81" s="9">
        <v>401</v>
      </c>
      <c r="Z81" s="9">
        <v>22</v>
      </c>
      <c r="AA81" s="9">
        <v>25</v>
      </c>
      <c r="AB81" s="12">
        <v>6.2</v>
      </c>
      <c r="AC81" s="15">
        <v>4.2</v>
      </c>
      <c r="AD81" s="200">
        <v>-34</v>
      </c>
      <c r="AE81" s="200">
        <v>-36</v>
      </c>
      <c r="AF81" s="200">
        <v>-36</v>
      </c>
      <c r="AG81" s="200"/>
      <c r="AH81" s="241">
        <f t="shared" si="60"/>
        <v>-106</v>
      </c>
      <c r="AI81" s="239">
        <f t="shared" si="61"/>
        <v>0</v>
      </c>
      <c r="AJ81" s="9">
        <v>80</v>
      </c>
      <c r="AK81" s="9">
        <v>70</v>
      </c>
      <c r="AL81" s="9">
        <v>100</v>
      </c>
      <c r="AM81" s="9">
        <v>100</v>
      </c>
      <c r="AN81" s="9">
        <v>3</v>
      </c>
      <c r="AO81" s="9">
        <v>20</v>
      </c>
      <c r="AP81" s="11">
        <v>1730</v>
      </c>
      <c r="AQ81" s="15">
        <v>1570</v>
      </c>
      <c r="AR81" s="24">
        <f t="shared" si="35"/>
        <v>160</v>
      </c>
      <c r="AS81" s="271">
        <f t="shared" si="50"/>
        <v>9.2485549132947972E-2</v>
      </c>
      <c r="AT81" s="9">
        <v>74</v>
      </c>
      <c r="AU81" s="9">
        <v>80</v>
      </c>
      <c r="AV81" s="15">
        <v>4.4000000000000004</v>
      </c>
      <c r="AW81" s="9">
        <v>550</v>
      </c>
      <c r="AX81" s="9">
        <v>950</v>
      </c>
      <c r="AY81" s="10">
        <v>37</v>
      </c>
      <c r="AZ81" s="11">
        <v>347</v>
      </c>
      <c r="BA81" s="10">
        <v>68</v>
      </c>
      <c r="BB81" s="11"/>
      <c r="BC81" s="12"/>
      <c r="BD81" s="11">
        <v>4700</v>
      </c>
      <c r="BE81" s="9">
        <v>25</v>
      </c>
      <c r="BF81" s="9">
        <v>20</v>
      </c>
      <c r="BG81" s="9">
        <v>1</v>
      </c>
      <c r="BH81" s="12">
        <v>96</v>
      </c>
      <c r="BI81" s="11">
        <v>550</v>
      </c>
      <c r="BJ81" s="15">
        <v>120</v>
      </c>
      <c r="BK81" s="9">
        <v>1623</v>
      </c>
      <c r="BL81" s="9">
        <v>153</v>
      </c>
      <c r="BM81" s="10">
        <v>75</v>
      </c>
      <c r="BN81" s="11">
        <v>469</v>
      </c>
      <c r="BO81" s="9">
        <v>1685</v>
      </c>
      <c r="BP81" s="10">
        <v>230</v>
      </c>
      <c r="BQ81" s="11">
        <v>458</v>
      </c>
      <c r="BR81" s="9">
        <v>1644</v>
      </c>
      <c r="BS81" s="10">
        <v>196</v>
      </c>
      <c r="BT81" s="14">
        <v>1500</v>
      </c>
      <c r="BU81" s="279">
        <v>512</v>
      </c>
      <c r="BV81" s="273">
        <f t="shared" si="51"/>
        <v>0.92700000000000005</v>
      </c>
      <c r="BW81" s="273">
        <f t="shared" si="52"/>
        <v>0.70512820512820518</v>
      </c>
      <c r="BX81" s="283">
        <f t="shared" si="53"/>
        <v>0.56797008781989844</v>
      </c>
      <c r="BY81" s="283">
        <f t="shared" si="54"/>
        <v>0.43202991218010145</v>
      </c>
      <c r="BZ81" s="11">
        <v>3</v>
      </c>
      <c r="CA81" s="9">
        <v>2.6</v>
      </c>
      <c r="CB81" s="9">
        <v>30</v>
      </c>
      <c r="CC81" s="12">
        <v>1.8</v>
      </c>
      <c r="CD81" s="15" t="s">
        <v>163</v>
      </c>
      <c r="CE81" s="15">
        <v>38</v>
      </c>
      <c r="CF81" s="9">
        <f t="shared" si="55"/>
        <v>15.6</v>
      </c>
      <c r="CG81" s="9">
        <f t="shared" si="56"/>
        <v>5915</v>
      </c>
      <c r="CH81" s="9">
        <f t="shared" si="34"/>
        <v>6.24</v>
      </c>
      <c r="CI81" s="9">
        <v>40</v>
      </c>
      <c r="CJ81" s="296">
        <f t="shared" si="57"/>
        <v>1.054945054945055</v>
      </c>
      <c r="CK81" s="11" t="s">
        <v>165</v>
      </c>
      <c r="CL81" s="15">
        <v>33</v>
      </c>
      <c r="CM81" s="9">
        <v>44</v>
      </c>
      <c r="CN81" s="10">
        <v>109</v>
      </c>
      <c r="CO81" s="10">
        <f t="shared" si="36"/>
        <v>5915</v>
      </c>
      <c r="CP81" s="10">
        <f t="shared" si="37"/>
        <v>47.96</v>
      </c>
      <c r="CQ81" s="191">
        <f t="shared" si="38"/>
        <v>8.1081994928148777</v>
      </c>
      <c r="CR81" s="16">
        <v>38</v>
      </c>
      <c r="CS81" s="16">
        <v>4</v>
      </c>
      <c r="CT81" s="16">
        <v>400</v>
      </c>
      <c r="CU81" s="14">
        <v>4</v>
      </c>
      <c r="CV81" s="14">
        <v>51</v>
      </c>
      <c r="CW81" s="14"/>
      <c r="CX81" s="11" t="s">
        <v>275</v>
      </c>
      <c r="CY81" s="10">
        <v>720</v>
      </c>
      <c r="CZ81" s="213">
        <f t="shared" si="41"/>
        <v>171.13699677032398</v>
      </c>
      <c r="DA81" s="213">
        <f t="shared" si="42"/>
        <v>180.64460770200864</v>
      </c>
      <c r="DB81" s="11"/>
      <c r="DC81" s="10"/>
      <c r="DD81" s="11"/>
      <c r="DE81" s="10"/>
      <c r="DF81" s="16">
        <v>35</v>
      </c>
      <c r="DG81" s="11" t="s">
        <v>184</v>
      </c>
      <c r="DH81" s="10">
        <v>5.7</v>
      </c>
      <c r="DI81" s="16">
        <v>25</v>
      </c>
      <c r="DJ81" s="11"/>
      <c r="DK81" s="9"/>
      <c r="DL81" s="338">
        <f t="shared" si="58"/>
        <v>0</v>
      </c>
      <c r="DM81" s="213">
        <f t="shared" si="43"/>
        <v>0</v>
      </c>
      <c r="DN81" s="304"/>
      <c r="DO81" s="213"/>
      <c r="DP81" s="11"/>
      <c r="DQ81" s="10"/>
      <c r="DR81" s="11"/>
      <c r="DS81" s="10"/>
      <c r="DT81" s="158"/>
      <c r="DU81" s="159"/>
      <c r="DV81" s="158"/>
      <c r="DW81" s="160"/>
      <c r="DX81" s="351">
        <f t="shared" si="59"/>
        <v>426</v>
      </c>
      <c r="DY81" s="352">
        <f t="shared" si="44"/>
        <v>101.25605642244169</v>
      </c>
      <c r="DZ81" s="241">
        <f t="shared" si="45"/>
        <v>106.88139289035512</v>
      </c>
      <c r="EA81" s="9">
        <v>5</v>
      </c>
      <c r="EB81" s="20">
        <f t="shared" si="46"/>
        <v>1.1884513664605831</v>
      </c>
      <c r="EC81" s="353">
        <f t="shared" si="47"/>
        <v>1.2544764423750601</v>
      </c>
      <c r="ED81" s="12">
        <v>380</v>
      </c>
      <c r="EE81" s="120"/>
    </row>
    <row r="82" spans="1:135" s="121" customFormat="1" ht="20.100000000000001" hidden="1" customHeight="1">
      <c r="A82" s="162">
        <v>42295</v>
      </c>
      <c r="B82" s="229"/>
      <c r="C82" s="15">
        <v>4</v>
      </c>
      <c r="D82" s="9"/>
      <c r="E82" s="9"/>
      <c r="F82" s="9"/>
      <c r="G82" s="12"/>
      <c r="H82" s="11"/>
      <c r="I82" s="9"/>
      <c r="J82" s="9"/>
      <c r="K82" s="20"/>
      <c r="L82" s="9"/>
      <c r="M82" s="9"/>
      <c r="N82" s="9"/>
      <c r="O82" s="298"/>
      <c r="P82" s="9"/>
      <c r="Q82" s="24">
        <f t="shared" si="39"/>
        <v>0</v>
      </c>
      <c r="R82" s="119">
        <f t="shared" si="48"/>
        <v>0</v>
      </c>
      <c r="S82" s="18">
        <f t="shared" si="40"/>
        <v>0</v>
      </c>
      <c r="T82" s="11"/>
      <c r="U82" s="9"/>
      <c r="V82" s="9"/>
      <c r="W82" s="24">
        <f t="shared" si="49"/>
        <v>0</v>
      </c>
      <c r="X82" s="9"/>
      <c r="Y82" s="9"/>
      <c r="Z82" s="9"/>
      <c r="AA82" s="9"/>
      <c r="AB82" s="12"/>
      <c r="AC82" s="15"/>
      <c r="AD82" s="200"/>
      <c r="AE82" s="200"/>
      <c r="AF82" s="200"/>
      <c r="AG82" s="200"/>
      <c r="AH82" s="241">
        <f t="shared" si="60"/>
        <v>0</v>
      </c>
      <c r="AI82" s="239" t="e">
        <f t="shared" si="61"/>
        <v>#DIV/0!</v>
      </c>
      <c r="AJ82" s="9"/>
      <c r="AK82" s="9"/>
      <c r="AL82" s="9"/>
      <c r="AM82" s="9"/>
      <c r="AN82" s="9"/>
      <c r="AO82" s="9"/>
      <c r="AP82" s="11"/>
      <c r="AQ82" s="15"/>
      <c r="AR82" s="24">
        <f t="shared" si="35"/>
        <v>0</v>
      </c>
      <c r="AS82" s="271" t="e">
        <f t="shared" si="50"/>
        <v>#DIV/0!</v>
      </c>
      <c r="AT82" s="9"/>
      <c r="AU82" s="9"/>
      <c r="AV82" s="15"/>
      <c r="AW82" s="9"/>
      <c r="AX82" s="9"/>
      <c r="AY82" s="10"/>
      <c r="AZ82" s="11"/>
      <c r="BA82" s="10"/>
      <c r="BB82" s="11"/>
      <c r="BC82" s="12"/>
      <c r="BD82" s="11"/>
      <c r="BE82" s="9"/>
      <c r="BF82" s="9"/>
      <c r="BG82" s="9"/>
      <c r="BH82" s="12"/>
      <c r="BI82" s="11"/>
      <c r="BJ82" s="15"/>
      <c r="BK82" s="9"/>
      <c r="BL82" s="9"/>
      <c r="BM82" s="10"/>
      <c r="BN82" s="11"/>
      <c r="BO82" s="9"/>
      <c r="BP82" s="10"/>
      <c r="BQ82" s="11"/>
      <c r="BR82" s="9"/>
      <c r="BS82" s="10"/>
      <c r="BT82" s="14"/>
      <c r="BU82" s="279"/>
      <c r="BV82" s="273">
        <f t="shared" si="51"/>
        <v>0</v>
      </c>
      <c r="BW82" s="273">
        <f t="shared" si="52"/>
        <v>0</v>
      </c>
      <c r="BX82" s="283" t="e">
        <f t="shared" si="53"/>
        <v>#DIV/0!</v>
      </c>
      <c r="BY82" s="283" t="e">
        <f t="shared" si="54"/>
        <v>#DIV/0!</v>
      </c>
      <c r="BZ82" s="11"/>
      <c r="CA82" s="9"/>
      <c r="CB82" s="9"/>
      <c r="CC82" s="12"/>
      <c r="CD82" s="15"/>
      <c r="CE82" s="15"/>
      <c r="CF82" s="9" t="e">
        <f t="shared" si="55"/>
        <v>#N/A</v>
      </c>
      <c r="CG82" s="9">
        <f t="shared" si="56"/>
        <v>0</v>
      </c>
      <c r="CH82" s="9" t="e">
        <f t="shared" si="34"/>
        <v>#N/A</v>
      </c>
      <c r="CI82" s="9"/>
      <c r="CJ82" s="296" t="e">
        <f t="shared" si="57"/>
        <v>#N/A</v>
      </c>
      <c r="CK82" s="11"/>
      <c r="CL82" s="15"/>
      <c r="CM82" s="9"/>
      <c r="CN82" s="10">
        <v>109</v>
      </c>
      <c r="CO82" s="10">
        <f t="shared" si="36"/>
        <v>0</v>
      </c>
      <c r="CP82" s="10">
        <f t="shared" si="37"/>
        <v>0</v>
      </c>
      <c r="CQ82" s="191" t="e">
        <f t="shared" si="38"/>
        <v>#DIV/0!</v>
      </c>
      <c r="CR82" s="16"/>
      <c r="CS82" s="16"/>
      <c r="CT82" s="16"/>
      <c r="CU82" s="14"/>
      <c r="CV82" s="14"/>
      <c r="CW82" s="14"/>
      <c r="CX82" s="11"/>
      <c r="CY82" s="10"/>
      <c r="CZ82" s="213" t="e">
        <f t="shared" si="41"/>
        <v>#DIV/0!</v>
      </c>
      <c r="DA82" s="213" t="e">
        <f t="shared" si="42"/>
        <v>#DIV/0!</v>
      </c>
      <c r="DB82" s="11"/>
      <c r="DC82" s="10"/>
      <c r="DD82" s="11"/>
      <c r="DE82" s="10"/>
      <c r="DF82" s="16"/>
      <c r="DG82" s="11"/>
      <c r="DH82" s="10"/>
      <c r="DI82" s="16"/>
      <c r="DJ82" s="11"/>
      <c r="DK82" s="9"/>
      <c r="DL82" s="338" t="e">
        <f t="shared" si="58"/>
        <v>#DIV/0!</v>
      </c>
      <c r="DM82" s="213" t="e">
        <f t="shared" si="43"/>
        <v>#DIV/0!</v>
      </c>
      <c r="DN82" s="304"/>
      <c r="DO82" s="213"/>
      <c r="DP82" s="11"/>
      <c r="DQ82" s="10"/>
      <c r="DR82" s="11"/>
      <c r="DS82" s="10"/>
      <c r="DT82" s="158"/>
      <c r="DU82" s="159"/>
      <c r="DV82" s="158"/>
      <c r="DW82" s="160"/>
      <c r="DX82" s="351">
        <f t="shared" si="59"/>
        <v>0</v>
      </c>
      <c r="DY82" s="352" t="e">
        <f t="shared" si="44"/>
        <v>#DIV/0!</v>
      </c>
      <c r="DZ82" s="241" t="e">
        <f t="shared" si="45"/>
        <v>#DIV/0!</v>
      </c>
      <c r="EA82" s="9"/>
      <c r="EB82" s="20" t="e">
        <f t="shared" si="46"/>
        <v>#DIV/0!</v>
      </c>
      <c r="EC82" s="353" t="e">
        <f t="shared" si="47"/>
        <v>#DIV/0!</v>
      </c>
      <c r="ED82" s="12"/>
      <c r="EE82" s="120"/>
    </row>
    <row r="83" spans="1:135" s="118" customFormat="1" ht="20.100000000000001" hidden="1" customHeight="1">
      <c r="A83" s="161">
        <v>42296</v>
      </c>
      <c r="B83" s="228">
        <v>0.5415740740740741</v>
      </c>
      <c r="C83" s="7">
        <v>2</v>
      </c>
      <c r="D83" s="1" t="s">
        <v>132</v>
      </c>
      <c r="E83" s="1" t="s">
        <v>138</v>
      </c>
      <c r="F83" s="1" t="s">
        <v>140</v>
      </c>
      <c r="G83" s="4" t="s">
        <v>145</v>
      </c>
      <c r="H83" s="3" t="s">
        <v>172</v>
      </c>
      <c r="I83" s="1">
        <v>17</v>
      </c>
      <c r="J83" s="1" t="s">
        <v>219</v>
      </c>
      <c r="K83" s="19">
        <v>17</v>
      </c>
      <c r="L83" s="1"/>
      <c r="M83" s="1">
        <v>80</v>
      </c>
      <c r="N83" s="1">
        <v>2700</v>
      </c>
      <c r="O83" s="297"/>
      <c r="P83" s="1">
        <v>1750</v>
      </c>
      <c r="Q83" s="22">
        <f t="shared" si="39"/>
        <v>1452.5</v>
      </c>
      <c r="R83" s="116">
        <f t="shared" si="48"/>
        <v>4.2224174999999997</v>
      </c>
      <c r="S83" s="17">
        <f t="shared" si="40"/>
        <v>4.0001850000000001</v>
      </c>
      <c r="T83" s="3">
        <v>1145</v>
      </c>
      <c r="U83" s="1">
        <v>1022</v>
      </c>
      <c r="V83" s="1">
        <v>0.97499999999999998</v>
      </c>
      <c r="W83" s="22">
        <f t="shared" si="49"/>
        <v>1706.25</v>
      </c>
      <c r="X83" s="1">
        <v>10.3</v>
      </c>
      <c r="Y83" s="1">
        <v>404</v>
      </c>
      <c r="Z83" s="1">
        <v>22</v>
      </c>
      <c r="AA83" s="1">
        <v>25</v>
      </c>
      <c r="AB83" s="4">
        <v>6.7</v>
      </c>
      <c r="AC83" s="7">
        <v>3.8</v>
      </c>
      <c r="AD83" s="199">
        <v>-34</v>
      </c>
      <c r="AE83" s="199">
        <v>-36</v>
      </c>
      <c r="AF83" s="199">
        <v>-36</v>
      </c>
      <c r="AG83" s="199"/>
      <c r="AH83" s="240">
        <f t="shared" si="60"/>
        <v>-106</v>
      </c>
      <c r="AI83" s="237">
        <f t="shared" si="61"/>
        <v>1</v>
      </c>
      <c r="AJ83" s="1">
        <v>80</v>
      </c>
      <c r="AK83" s="1">
        <v>70</v>
      </c>
      <c r="AL83" s="1">
        <v>100</v>
      </c>
      <c r="AM83" s="1">
        <v>100</v>
      </c>
      <c r="AN83" s="1">
        <v>3</v>
      </c>
      <c r="AO83" s="1">
        <v>20</v>
      </c>
      <c r="AP83" s="3">
        <v>1963</v>
      </c>
      <c r="AQ83" s="7">
        <v>1570</v>
      </c>
      <c r="AR83" s="22">
        <f t="shared" si="35"/>
        <v>393</v>
      </c>
      <c r="AS83" s="270">
        <f t="shared" si="50"/>
        <v>0.20020376974019358</v>
      </c>
      <c r="AT83" s="1">
        <v>74</v>
      </c>
      <c r="AU83" s="1">
        <v>80</v>
      </c>
      <c r="AV83" s="7">
        <v>4.4000000000000004</v>
      </c>
      <c r="AW83" s="1">
        <v>450</v>
      </c>
      <c r="AX83" s="1">
        <v>1000</v>
      </c>
      <c r="AY83" s="2">
        <v>30</v>
      </c>
      <c r="AZ83" s="3">
        <v>355</v>
      </c>
      <c r="BA83" s="2">
        <v>69</v>
      </c>
      <c r="BB83" s="3"/>
      <c r="BC83" s="4"/>
      <c r="BD83" s="3">
        <v>4700</v>
      </c>
      <c r="BE83" s="1">
        <v>25</v>
      </c>
      <c r="BF83" s="1">
        <v>20</v>
      </c>
      <c r="BG83" s="1">
        <v>1</v>
      </c>
      <c r="BH83" s="4">
        <v>96</v>
      </c>
      <c r="BI83" s="3">
        <v>550</v>
      </c>
      <c r="BJ83" s="7">
        <v>120</v>
      </c>
      <c r="BK83" s="1">
        <v>1610</v>
      </c>
      <c r="BL83" s="1">
        <v>152</v>
      </c>
      <c r="BM83" s="2">
        <v>80</v>
      </c>
      <c r="BN83" s="3">
        <v>480</v>
      </c>
      <c r="BO83" s="1">
        <v>1700</v>
      </c>
      <c r="BP83" s="2">
        <v>230</v>
      </c>
      <c r="BQ83" s="3">
        <v>470</v>
      </c>
      <c r="BR83" s="1">
        <v>1700</v>
      </c>
      <c r="BS83" s="2">
        <v>205</v>
      </c>
      <c r="BT83" s="6">
        <v>1500</v>
      </c>
      <c r="BU83" s="278">
        <v>511</v>
      </c>
      <c r="BV83" s="272">
        <f t="shared" si="51"/>
        <v>0.95</v>
      </c>
      <c r="BW83" s="272">
        <f t="shared" si="52"/>
        <v>0.70512820512820518</v>
      </c>
      <c r="BX83" s="282">
        <f t="shared" si="53"/>
        <v>0.57397366382649107</v>
      </c>
      <c r="BY83" s="282">
        <f t="shared" si="54"/>
        <v>0.42602633617350899</v>
      </c>
      <c r="BZ83" s="3">
        <v>3</v>
      </c>
      <c r="CA83" s="1">
        <v>2.6</v>
      </c>
      <c r="CB83" s="1">
        <v>30</v>
      </c>
      <c r="CC83" s="4">
        <v>1.8</v>
      </c>
      <c r="CD83" s="7" t="s">
        <v>163</v>
      </c>
      <c r="CE83" s="7">
        <v>38</v>
      </c>
      <c r="CF83" s="1">
        <f t="shared" si="55"/>
        <v>15.6</v>
      </c>
      <c r="CG83" s="1">
        <f t="shared" si="56"/>
        <v>5915</v>
      </c>
      <c r="CH83" s="1">
        <f t="shared" si="34"/>
        <v>6.24</v>
      </c>
      <c r="CI83" s="1">
        <v>40</v>
      </c>
      <c r="CJ83" s="189">
        <f t="shared" si="57"/>
        <v>1.054945054945055</v>
      </c>
      <c r="CK83" s="3" t="s">
        <v>165</v>
      </c>
      <c r="CL83" s="7">
        <v>33</v>
      </c>
      <c r="CM83" s="1">
        <v>42</v>
      </c>
      <c r="CN83" s="2">
        <v>109</v>
      </c>
      <c r="CO83" s="2">
        <f t="shared" si="36"/>
        <v>5915</v>
      </c>
      <c r="CP83" s="2">
        <f t="shared" si="37"/>
        <v>45.78</v>
      </c>
      <c r="CQ83" s="190">
        <f t="shared" si="38"/>
        <v>7.7396449704142016</v>
      </c>
      <c r="CR83" s="8">
        <v>39</v>
      </c>
      <c r="CS83" s="8"/>
      <c r="CT83" s="8">
        <v>400</v>
      </c>
      <c r="CU83" s="6">
        <v>3</v>
      </c>
      <c r="CV83" s="6">
        <v>50</v>
      </c>
      <c r="CW83" s="6"/>
      <c r="CX83" s="3" t="s">
        <v>275</v>
      </c>
      <c r="CY83" s="2">
        <v>720</v>
      </c>
      <c r="CZ83" s="212">
        <f t="shared" si="41"/>
        <v>170.518429312118</v>
      </c>
      <c r="DA83" s="212">
        <f t="shared" si="42"/>
        <v>179.99167538501345</v>
      </c>
      <c r="DB83" s="3"/>
      <c r="DC83" s="2"/>
      <c r="DD83" s="3"/>
      <c r="DE83" s="2"/>
      <c r="DF83" s="8">
        <v>20</v>
      </c>
      <c r="DG83" s="3" t="s">
        <v>184</v>
      </c>
      <c r="DH83" s="2">
        <v>5.7</v>
      </c>
      <c r="DI83" s="8">
        <v>25</v>
      </c>
      <c r="DJ83" s="3"/>
      <c r="DK83" s="1"/>
      <c r="DL83" s="337">
        <f t="shared" si="58"/>
        <v>0</v>
      </c>
      <c r="DM83" s="212">
        <f t="shared" si="43"/>
        <v>0</v>
      </c>
      <c r="DN83" s="303"/>
      <c r="DO83" s="212"/>
      <c r="DP83" s="3"/>
      <c r="DQ83" s="2"/>
      <c r="DR83" s="3"/>
      <c r="DS83" s="2"/>
      <c r="DT83" s="155"/>
      <c r="DU83" s="156"/>
      <c r="DV83" s="155"/>
      <c r="DW83" s="157"/>
      <c r="DX83" s="348">
        <f t="shared" si="59"/>
        <v>435</v>
      </c>
      <c r="DY83" s="349">
        <f t="shared" si="44"/>
        <v>103.02155104273797</v>
      </c>
      <c r="DZ83" s="240">
        <f t="shared" si="45"/>
        <v>108.74497054511228</v>
      </c>
      <c r="EA83" s="1">
        <v>5</v>
      </c>
      <c r="EB83" s="19">
        <f t="shared" si="46"/>
        <v>1.1841557591119307</v>
      </c>
      <c r="EC83" s="350">
        <f t="shared" si="47"/>
        <v>1.2499421901737044</v>
      </c>
      <c r="ED83" s="4">
        <v>377</v>
      </c>
      <c r="EE83" s="117"/>
    </row>
    <row r="84" spans="1:135" s="118" customFormat="1" ht="20.100000000000001" hidden="1" customHeight="1">
      <c r="A84" s="161">
        <v>42296</v>
      </c>
      <c r="B84" s="228">
        <v>0.70947916666666666</v>
      </c>
      <c r="C84" s="7">
        <v>2</v>
      </c>
      <c r="D84" s="1" t="s">
        <v>132</v>
      </c>
      <c r="E84" s="1" t="s">
        <v>138</v>
      </c>
      <c r="F84" s="1" t="s">
        <v>140</v>
      </c>
      <c r="G84" s="4" t="s">
        <v>145</v>
      </c>
      <c r="H84" s="3" t="s">
        <v>172</v>
      </c>
      <c r="I84" s="1">
        <v>17</v>
      </c>
      <c r="J84" s="1" t="s">
        <v>278</v>
      </c>
      <c r="K84" s="19">
        <v>16.8</v>
      </c>
      <c r="L84" s="1"/>
      <c r="M84" s="1">
        <v>80</v>
      </c>
      <c r="N84" s="1">
        <v>2650</v>
      </c>
      <c r="O84" s="297"/>
      <c r="P84" s="1">
        <v>1750</v>
      </c>
      <c r="Q84" s="22">
        <f t="shared" si="39"/>
        <v>1456</v>
      </c>
      <c r="R84" s="116">
        <f t="shared" si="48"/>
        <v>4.2325920000000004</v>
      </c>
      <c r="S84" s="17">
        <f t="shared" si="40"/>
        <v>3.935568</v>
      </c>
      <c r="T84" s="3">
        <v>1145</v>
      </c>
      <c r="U84" s="1">
        <v>1022</v>
      </c>
      <c r="V84" s="1">
        <v>0.97499999999999998</v>
      </c>
      <c r="W84" s="22">
        <f t="shared" si="49"/>
        <v>1706.25</v>
      </c>
      <c r="X84" s="1">
        <v>10.3</v>
      </c>
      <c r="Y84" s="1">
        <v>404</v>
      </c>
      <c r="Z84" s="1">
        <v>22</v>
      </c>
      <c r="AA84" s="1">
        <v>25</v>
      </c>
      <c r="AB84" s="4">
        <v>6.7</v>
      </c>
      <c r="AC84" s="7">
        <v>3.7</v>
      </c>
      <c r="AD84" s="199">
        <v>-35</v>
      </c>
      <c r="AE84" s="199">
        <v>-35</v>
      </c>
      <c r="AF84" s="199">
        <v>-36</v>
      </c>
      <c r="AG84" s="199"/>
      <c r="AH84" s="240">
        <f t="shared" si="60"/>
        <v>-106</v>
      </c>
      <c r="AI84" s="237">
        <f t="shared" si="61"/>
        <v>0</v>
      </c>
      <c r="AJ84" s="1">
        <v>80</v>
      </c>
      <c r="AK84" s="1">
        <v>70</v>
      </c>
      <c r="AL84" s="1">
        <v>100</v>
      </c>
      <c r="AM84" s="1">
        <v>100</v>
      </c>
      <c r="AN84" s="1">
        <v>3</v>
      </c>
      <c r="AO84" s="1">
        <v>20</v>
      </c>
      <c r="AP84" s="3">
        <v>2077</v>
      </c>
      <c r="AQ84" s="7">
        <v>1566</v>
      </c>
      <c r="AR84" s="22">
        <f t="shared" si="35"/>
        <v>511</v>
      </c>
      <c r="AS84" s="270">
        <f t="shared" si="50"/>
        <v>0.24602792489167069</v>
      </c>
      <c r="AT84" s="1">
        <v>74</v>
      </c>
      <c r="AU84" s="1">
        <v>80</v>
      </c>
      <c r="AV84" s="7">
        <v>4.4000000000000004</v>
      </c>
      <c r="AW84" s="1">
        <v>412</v>
      </c>
      <c r="AX84" s="1">
        <v>930</v>
      </c>
      <c r="AY84" s="2">
        <v>31</v>
      </c>
      <c r="AZ84" s="3">
        <v>351</v>
      </c>
      <c r="BA84" s="2">
        <v>69</v>
      </c>
      <c r="BB84" s="3"/>
      <c r="BC84" s="4"/>
      <c r="BD84" s="3">
        <v>4610</v>
      </c>
      <c r="BE84" s="1">
        <v>25</v>
      </c>
      <c r="BF84" s="1">
        <v>20</v>
      </c>
      <c r="BG84" s="1">
        <v>1</v>
      </c>
      <c r="BH84" s="4">
        <v>96</v>
      </c>
      <c r="BI84" s="3">
        <v>550</v>
      </c>
      <c r="BJ84" s="7">
        <v>120</v>
      </c>
      <c r="BK84" s="1"/>
      <c r="BL84" s="1"/>
      <c r="BM84" s="2"/>
      <c r="BN84" s="3"/>
      <c r="BO84" s="1"/>
      <c r="BP84" s="2"/>
      <c r="BQ84" s="3"/>
      <c r="BR84" s="1"/>
      <c r="BS84" s="2"/>
      <c r="BT84" s="6"/>
      <c r="BU84" s="278"/>
      <c r="BV84" s="272">
        <f t="shared" si="51"/>
        <v>0</v>
      </c>
      <c r="BW84" s="272">
        <f t="shared" si="52"/>
        <v>0.70512820512820518</v>
      </c>
      <c r="BX84" s="282">
        <f t="shared" si="53"/>
        <v>0</v>
      </c>
      <c r="BY84" s="282">
        <f t="shared" si="54"/>
        <v>1</v>
      </c>
      <c r="BZ84" s="3"/>
      <c r="CA84" s="1"/>
      <c r="CB84" s="1"/>
      <c r="CC84" s="4"/>
      <c r="CD84" s="7"/>
      <c r="CE84" s="7"/>
      <c r="CF84" s="1" t="e">
        <f t="shared" si="55"/>
        <v>#N/A</v>
      </c>
      <c r="CG84" s="1">
        <f t="shared" si="56"/>
        <v>5915</v>
      </c>
      <c r="CH84" s="1" t="e">
        <f t="shared" si="34"/>
        <v>#N/A</v>
      </c>
      <c r="CI84" s="1"/>
      <c r="CJ84" s="189" t="e">
        <f t="shared" si="57"/>
        <v>#N/A</v>
      </c>
      <c r="CK84" s="3"/>
      <c r="CL84" s="7"/>
      <c r="CM84" s="1"/>
      <c r="CN84" s="2">
        <v>109</v>
      </c>
      <c r="CO84" s="2">
        <f t="shared" si="36"/>
        <v>5915</v>
      </c>
      <c r="CP84" s="2">
        <f t="shared" si="37"/>
        <v>0</v>
      </c>
      <c r="CQ84" s="190">
        <f t="shared" si="38"/>
        <v>0</v>
      </c>
      <c r="CR84" s="8"/>
      <c r="CS84" s="8"/>
      <c r="CT84" s="8"/>
      <c r="CU84" s="6"/>
      <c r="CV84" s="6"/>
      <c r="CW84" s="6"/>
      <c r="CX84" s="3"/>
      <c r="CY84" s="2"/>
      <c r="CZ84" s="212">
        <f t="shared" si="41"/>
        <v>0</v>
      </c>
      <c r="DA84" s="212">
        <f t="shared" si="42"/>
        <v>0</v>
      </c>
      <c r="DB84" s="3"/>
      <c r="DC84" s="2"/>
      <c r="DD84" s="3"/>
      <c r="DE84" s="2"/>
      <c r="DF84" s="8"/>
      <c r="DG84" s="3"/>
      <c r="DH84" s="2"/>
      <c r="DI84" s="8"/>
      <c r="DJ84" s="3"/>
      <c r="DK84" s="1"/>
      <c r="DL84" s="337">
        <f t="shared" si="58"/>
        <v>0</v>
      </c>
      <c r="DM84" s="212">
        <f t="shared" si="43"/>
        <v>0</v>
      </c>
      <c r="DN84" s="303"/>
      <c r="DO84" s="212"/>
      <c r="DP84" s="3"/>
      <c r="DQ84" s="2"/>
      <c r="DR84" s="3"/>
      <c r="DS84" s="2"/>
      <c r="DT84" s="155"/>
      <c r="DU84" s="156"/>
      <c r="DV84" s="155"/>
      <c r="DW84" s="157"/>
      <c r="DX84" s="348">
        <f t="shared" si="59"/>
        <v>0</v>
      </c>
      <c r="DY84" s="349">
        <f t="shared" si="44"/>
        <v>0</v>
      </c>
      <c r="DZ84" s="240">
        <f t="shared" si="45"/>
        <v>0</v>
      </c>
      <c r="EA84" s="1"/>
      <c r="EB84" s="19">
        <f t="shared" si="46"/>
        <v>0</v>
      </c>
      <c r="EC84" s="350">
        <f t="shared" si="47"/>
        <v>0</v>
      </c>
      <c r="ED84" s="4"/>
      <c r="EE84" s="117"/>
    </row>
    <row r="85" spans="1:135" s="121" customFormat="1" ht="20.100000000000001" hidden="1" customHeight="1">
      <c r="A85" s="162">
        <v>42296</v>
      </c>
      <c r="B85" s="229">
        <v>0.968750000000001</v>
      </c>
      <c r="C85" s="15">
        <v>1</v>
      </c>
      <c r="D85" s="9" t="s">
        <v>134</v>
      </c>
      <c r="E85" s="9" t="s">
        <v>135</v>
      </c>
      <c r="F85" s="9" t="s">
        <v>144</v>
      </c>
      <c r="G85" s="12" t="s">
        <v>144</v>
      </c>
      <c r="H85" s="11" t="s">
        <v>175</v>
      </c>
      <c r="I85" s="9">
        <v>18.5</v>
      </c>
      <c r="J85" s="9" t="s">
        <v>278</v>
      </c>
      <c r="K85" s="20">
        <v>19</v>
      </c>
      <c r="L85" s="9"/>
      <c r="M85" s="9">
        <v>80</v>
      </c>
      <c r="N85" s="9">
        <v>2750</v>
      </c>
      <c r="O85" s="298"/>
      <c r="P85" s="9">
        <v>1500</v>
      </c>
      <c r="Q85" s="24">
        <f t="shared" si="39"/>
        <v>1215</v>
      </c>
      <c r="R85" s="119">
        <f t="shared" si="48"/>
        <v>3.8436525000000001</v>
      </c>
      <c r="S85" s="18">
        <f t="shared" si="40"/>
        <v>3.7087875000000001</v>
      </c>
      <c r="T85" s="11">
        <v>969</v>
      </c>
      <c r="U85" s="9">
        <v>1022</v>
      </c>
      <c r="V85" s="9">
        <v>0.97</v>
      </c>
      <c r="W85" s="24">
        <f t="shared" si="49"/>
        <v>1455</v>
      </c>
      <c r="X85" s="9">
        <v>9.6999999999999993</v>
      </c>
      <c r="Y85" s="9">
        <v>294</v>
      </c>
      <c r="Z85" s="9">
        <v>22</v>
      </c>
      <c r="AA85" s="9">
        <v>25</v>
      </c>
      <c r="AB85" s="12">
        <v>6.3</v>
      </c>
      <c r="AC85" s="15">
        <v>4</v>
      </c>
      <c r="AD85" s="200">
        <v>-34</v>
      </c>
      <c r="AE85" s="200">
        <v>-37</v>
      </c>
      <c r="AF85" s="200">
        <v>-36</v>
      </c>
      <c r="AG85" s="200"/>
      <c r="AH85" s="241">
        <f t="shared" si="60"/>
        <v>-107</v>
      </c>
      <c r="AI85" s="239">
        <f t="shared" si="61"/>
        <v>9.3457943925233638E-3</v>
      </c>
      <c r="AJ85" s="9">
        <v>80</v>
      </c>
      <c r="AK85" s="9">
        <v>70</v>
      </c>
      <c r="AL85" s="9">
        <v>100</v>
      </c>
      <c r="AM85" s="9">
        <v>100</v>
      </c>
      <c r="AN85" s="9">
        <v>3</v>
      </c>
      <c r="AO85" s="9">
        <v>20</v>
      </c>
      <c r="AP85" s="11">
        <v>1300</v>
      </c>
      <c r="AQ85" s="15">
        <v>1310</v>
      </c>
      <c r="AR85" s="24">
        <f t="shared" si="35"/>
        <v>-10</v>
      </c>
      <c r="AS85" s="271">
        <f t="shared" si="50"/>
        <v>-7.6923076923076927E-3</v>
      </c>
      <c r="AT85" s="9">
        <v>71</v>
      </c>
      <c r="AU85" s="9">
        <v>80</v>
      </c>
      <c r="AV85" s="15">
        <v>4.4000000000000004</v>
      </c>
      <c r="AW85" s="9">
        <v>450</v>
      </c>
      <c r="AX85" s="9">
        <v>580</v>
      </c>
      <c r="AY85" s="10">
        <v>45</v>
      </c>
      <c r="AZ85" s="11">
        <v>260</v>
      </c>
      <c r="BA85" s="10">
        <v>60</v>
      </c>
      <c r="BB85" s="11"/>
      <c r="BC85" s="12"/>
      <c r="BD85" s="11">
        <v>4476</v>
      </c>
      <c r="BE85" s="9">
        <v>45</v>
      </c>
      <c r="BF85" s="9">
        <v>35</v>
      </c>
      <c r="BG85" s="9">
        <v>1</v>
      </c>
      <c r="BH85" s="12">
        <v>97.5</v>
      </c>
      <c r="BI85" s="11">
        <v>570</v>
      </c>
      <c r="BJ85" s="15">
        <v>121</v>
      </c>
      <c r="BK85" s="9">
        <v>1598</v>
      </c>
      <c r="BL85" s="9">
        <v>154</v>
      </c>
      <c r="BM85" s="10">
        <v>89</v>
      </c>
      <c r="BN85" s="11">
        <v>390</v>
      </c>
      <c r="BO85" s="9">
        <v>1449</v>
      </c>
      <c r="BP85" s="10">
        <v>164</v>
      </c>
      <c r="BQ85" s="11">
        <v>380</v>
      </c>
      <c r="BR85" s="9">
        <v>1419</v>
      </c>
      <c r="BS85" s="10">
        <v>143</v>
      </c>
      <c r="BT85" s="14">
        <v>1500</v>
      </c>
      <c r="BU85" s="279">
        <v>328</v>
      </c>
      <c r="BV85" s="273">
        <f t="shared" si="51"/>
        <v>0.77</v>
      </c>
      <c r="BW85" s="273">
        <f t="shared" si="52"/>
        <v>0.73076923076923073</v>
      </c>
      <c r="BX85" s="283">
        <f t="shared" si="53"/>
        <v>0.513070220399795</v>
      </c>
      <c r="BY85" s="283">
        <f t="shared" si="54"/>
        <v>0.48692977960020495</v>
      </c>
      <c r="BZ85" s="11">
        <v>3</v>
      </c>
      <c r="CA85" s="9">
        <v>2.6</v>
      </c>
      <c r="CB85" s="9">
        <v>30</v>
      </c>
      <c r="CC85" s="12">
        <v>1.8</v>
      </c>
      <c r="CD85" s="15" t="s">
        <v>163</v>
      </c>
      <c r="CE85" s="15">
        <v>39</v>
      </c>
      <c r="CF85" s="9">
        <f t="shared" si="55"/>
        <v>15.6</v>
      </c>
      <c r="CG85" s="9">
        <f t="shared" si="56"/>
        <v>5070</v>
      </c>
      <c r="CH85" s="9">
        <f t="shared" si="34"/>
        <v>6.5519999999999996</v>
      </c>
      <c r="CI85" s="9">
        <v>42</v>
      </c>
      <c r="CJ85" s="296">
        <f t="shared" si="57"/>
        <v>1.2923076923076922</v>
      </c>
      <c r="CK85" s="11" t="s">
        <v>165</v>
      </c>
      <c r="CL85" s="15">
        <v>26</v>
      </c>
      <c r="CM85" s="9">
        <v>34</v>
      </c>
      <c r="CN85" s="10">
        <v>109</v>
      </c>
      <c r="CO85" s="10">
        <f t="shared" si="36"/>
        <v>5070</v>
      </c>
      <c r="CP85" s="10">
        <f t="shared" si="37"/>
        <v>37.06</v>
      </c>
      <c r="CQ85" s="191">
        <f t="shared" si="38"/>
        <v>7.3096646942800794</v>
      </c>
      <c r="CR85" s="16">
        <v>40</v>
      </c>
      <c r="CS85" s="16">
        <v>4.2</v>
      </c>
      <c r="CT85" s="16">
        <v>401</v>
      </c>
      <c r="CU85" s="14">
        <v>9</v>
      </c>
      <c r="CV85" s="14">
        <v>52</v>
      </c>
      <c r="CW85" s="14"/>
      <c r="CX85" s="11" t="s">
        <v>275</v>
      </c>
      <c r="CY85" s="10">
        <v>720</v>
      </c>
      <c r="CZ85" s="213">
        <f t="shared" si="41"/>
        <v>187.32182474872533</v>
      </c>
      <c r="DA85" s="213">
        <f t="shared" si="42"/>
        <v>194.13352746686078</v>
      </c>
      <c r="DB85" s="11"/>
      <c r="DC85" s="10"/>
      <c r="DD85" s="11"/>
      <c r="DE85" s="10"/>
      <c r="DF85" s="16">
        <v>20</v>
      </c>
      <c r="DG85" s="11" t="s">
        <v>184</v>
      </c>
      <c r="DH85" s="10"/>
      <c r="DI85" s="16">
        <v>20</v>
      </c>
      <c r="DJ85" s="11"/>
      <c r="DK85" s="9"/>
      <c r="DL85" s="338">
        <f t="shared" si="58"/>
        <v>0</v>
      </c>
      <c r="DM85" s="213">
        <f t="shared" si="43"/>
        <v>0</v>
      </c>
      <c r="DN85" s="304"/>
      <c r="DO85" s="213"/>
      <c r="DP85" s="11"/>
      <c r="DQ85" s="10"/>
      <c r="DR85" s="11"/>
      <c r="DS85" s="10"/>
      <c r="DT85" s="158"/>
      <c r="DU85" s="159"/>
      <c r="DV85" s="158"/>
      <c r="DW85" s="160"/>
      <c r="DX85" s="351">
        <f t="shared" si="59"/>
        <v>307</v>
      </c>
      <c r="DY85" s="352">
        <f t="shared" si="44"/>
        <v>79.871944719248162</v>
      </c>
      <c r="DZ85" s="241">
        <f t="shared" si="45"/>
        <v>82.776379072675368</v>
      </c>
      <c r="EA85" s="9"/>
      <c r="EB85" s="20">
        <f t="shared" si="46"/>
        <v>0</v>
      </c>
      <c r="EC85" s="353">
        <f t="shared" si="47"/>
        <v>0</v>
      </c>
      <c r="ED85" s="12">
        <v>427</v>
      </c>
      <c r="EE85" s="120"/>
    </row>
    <row r="86" spans="1:135" s="121" customFormat="1" ht="20.100000000000001" hidden="1" customHeight="1">
      <c r="A86" s="162">
        <v>42296</v>
      </c>
      <c r="B86" s="229">
        <v>1.15625</v>
      </c>
      <c r="C86" s="15">
        <v>1</v>
      </c>
      <c r="D86" s="9" t="s">
        <v>134</v>
      </c>
      <c r="E86" s="9" t="s">
        <v>135</v>
      </c>
      <c r="F86" s="9" t="s">
        <v>144</v>
      </c>
      <c r="G86" s="12" t="s">
        <v>144</v>
      </c>
      <c r="H86" s="11" t="s">
        <v>175</v>
      </c>
      <c r="I86" s="9">
        <v>19</v>
      </c>
      <c r="J86" s="9" t="s">
        <v>278</v>
      </c>
      <c r="K86" s="20">
        <v>15.8</v>
      </c>
      <c r="L86" s="9"/>
      <c r="M86" s="9">
        <v>80</v>
      </c>
      <c r="N86" s="9">
        <v>2750</v>
      </c>
      <c r="O86" s="298"/>
      <c r="P86" s="9">
        <v>1500</v>
      </c>
      <c r="Q86" s="24">
        <f t="shared" si="39"/>
        <v>1263</v>
      </c>
      <c r="R86" s="119">
        <f t="shared" si="48"/>
        <v>4.1034870000000003</v>
      </c>
      <c r="S86" s="18">
        <f t="shared" si="40"/>
        <v>3.9595050000000001</v>
      </c>
      <c r="T86" s="11">
        <v>963</v>
      </c>
      <c r="U86" s="9">
        <v>1022</v>
      </c>
      <c r="V86" s="9">
        <v>0.96499999999999997</v>
      </c>
      <c r="W86" s="24">
        <f t="shared" si="49"/>
        <v>1447.5</v>
      </c>
      <c r="X86" s="9">
        <v>9.8000000000000007</v>
      </c>
      <c r="Y86" s="9">
        <v>291</v>
      </c>
      <c r="Z86" s="9">
        <v>22</v>
      </c>
      <c r="AA86" s="9">
        <v>25</v>
      </c>
      <c r="AB86" s="12">
        <v>6.3</v>
      </c>
      <c r="AC86" s="15">
        <v>4</v>
      </c>
      <c r="AD86" s="200">
        <v>-34</v>
      </c>
      <c r="AE86" s="200">
        <v>-37</v>
      </c>
      <c r="AF86" s="200">
        <v>-36</v>
      </c>
      <c r="AG86" s="200"/>
      <c r="AH86" s="241">
        <f t="shared" si="60"/>
        <v>-107</v>
      </c>
      <c r="AI86" s="239">
        <f t="shared" si="61"/>
        <v>0</v>
      </c>
      <c r="AJ86" s="9">
        <v>80</v>
      </c>
      <c r="AK86" s="9">
        <v>70</v>
      </c>
      <c r="AL86" s="9">
        <v>100</v>
      </c>
      <c r="AM86" s="9">
        <v>100</v>
      </c>
      <c r="AN86" s="9">
        <v>3</v>
      </c>
      <c r="AO86" s="9">
        <v>20</v>
      </c>
      <c r="AP86" s="11">
        <v>1550</v>
      </c>
      <c r="AQ86" s="15">
        <v>1550</v>
      </c>
      <c r="AR86" s="24">
        <f t="shared" si="35"/>
        <v>0</v>
      </c>
      <c r="AS86" s="271">
        <f t="shared" si="50"/>
        <v>0</v>
      </c>
      <c r="AT86" s="9">
        <v>74</v>
      </c>
      <c r="AU86" s="9">
        <v>80</v>
      </c>
      <c r="AV86" s="15">
        <v>4.4000000000000004</v>
      </c>
      <c r="AW86" s="9">
        <v>634</v>
      </c>
      <c r="AX86" s="9">
        <v>800</v>
      </c>
      <c r="AY86" s="10">
        <v>50</v>
      </c>
      <c r="AZ86" s="11">
        <v>270</v>
      </c>
      <c r="BA86" s="10">
        <v>55</v>
      </c>
      <c r="BB86" s="11"/>
      <c r="BC86" s="12"/>
      <c r="BD86" s="11">
        <v>4706</v>
      </c>
      <c r="BE86" s="9">
        <v>45</v>
      </c>
      <c r="BF86" s="9">
        <v>40</v>
      </c>
      <c r="BG86" s="9">
        <v>1</v>
      </c>
      <c r="BH86" s="12">
        <v>97.5</v>
      </c>
      <c r="BI86" s="11">
        <v>580</v>
      </c>
      <c r="BJ86" s="15">
        <v>123</v>
      </c>
      <c r="BK86" s="9">
        <v>1598</v>
      </c>
      <c r="BL86" s="9">
        <v>155</v>
      </c>
      <c r="BM86" s="10">
        <v>88</v>
      </c>
      <c r="BN86" s="11">
        <v>400</v>
      </c>
      <c r="BO86" s="9">
        <v>1500</v>
      </c>
      <c r="BP86" s="10">
        <v>180</v>
      </c>
      <c r="BQ86" s="11">
        <v>390</v>
      </c>
      <c r="BR86" s="9">
        <v>1454</v>
      </c>
      <c r="BS86" s="10">
        <v>150</v>
      </c>
      <c r="BT86" s="14">
        <v>1500</v>
      </c>
      <c r="BU86" s="279">
        <v>353</v>
      </c>
      <c r="BV86" s="273">
        <f t="shared" si="51"/>
        <v>0.79</v>
      </c>
      <c r="BW86" s="273">
        <f t="shared" si="52"/>
        <v>0.74358974358974361</v>
      </c>
      <c r="BX86" s="283">
        <f t="shared" si="53"/>
        <v>0.51513124895502427</v>
      </c>
      <c r="BY86" s="283">
        <f t="shared" si="54"/>
        <v>0.48486875104497573</v>
      </c>
      <c r="BZ86" s="11">
        <v>3</v>
      </c>
      <c r="CA86" s="9">
        <v>2.6</v>
      </c>
      <c r="CB86" s="9">
        <v>30</v>
      </c>
      <c r="CC86" s="12">
        <v>1.8</v>
      </c>
      <c r="CD86" s="15" t="s">
        <v>163</v>
      </c>
      <c r="CE86" s="15">
        <v>36</v>
      </c>
      <c r="CF86" s="9">
        <f t="shared" si="55"/>
        <v>15.6</v>
      </c>
      <c r="CG86" s="9">
        <f t="shared" si="56"/>
        <v>5070</v>
      </c>
      <c r="CH86" s="9">
        <f t="shared" si="34"/>
        <v>6.3959999999999999</v>
      </c>
      <c r="CI86" s="9">
        <v>41</v>
      </c>
      <c r="CJ86" s="296">
        <f t="shared" si="57"/>
        <v>1.2615384615384615</v>
      </c>
      <c r="CK86" s="11" t="s">
        <v>165</v>
      </c>
      <c r="CL86" s="15">
        <v>26</v>
      </c>
      <c r="CM86" s="9">
        <v>34</v>
      </c>
      <c r="CN86" s="10">
        <v>109</v>
      </c>
      <c r="CO86" s="10">
        <f t="shared" si="36"/>
        <v>5070</v>
      </c>
      <c r="CP86" s="10">
        <f t="shared" si="37"/>
        <v>37.06</v>
      </c>
      <c r="CQ86" s="191">
        <f t="shared" si="38"/>
        <v>7.3096646942800794</v>
      </c>
      <c r="CR86" s="16">
        <v>40</v>
      </c>
      <c r="CS86" s="16">
        <v>4.2</v>
      </c>
      <c r="CT86" s="16">
        <v>400</v>
      </c>
      <c r="CU86" s="14">
        <v>10</v>
      </c>
      <c r="CV86" s="14">
        <v>53</v>
      </c>
      <c r="CW86" s="14"/>
      <c r="CX86" s="11" t="s">
        <v>275</v>
      </c>
      <c r="CY86" s="10">
        <v>720</v>
      </c>
      <c r="CZ86" s="213">
        <f t="shared" si="41"/>
        <v>175.46052905736022</v>
      </c>
      <c r="DA86" s="213">
        <f t="shared" si="42"/>
        <v>181.84091193217333</v>
      </c>
      <c r="DB86" s="11"/>
      <c r="DC86" s="10"/>
      <c r="DD86" s="11"/>
      <c r="DE86" s="10"/>
      <c r="DF86" s="16">
        <v>20</v>
      </c>
      <c r="DG86" s="11" t="s">
        <v>184</v>
      </c>
      <c r="DH86" s="10"/>
      <c r="DI86" s="16">
        <v>20</v>
      </c>
      <c r="DJ86" s="11"/>
      <c r="DK86" s="9"/>
      <c r="DL86" s="338">
        <f t="shared" si="58"/>
        <v>0</v>
      </c>
      <c r="DM86" s="213">
        <f t="shared" si="43"/>
        <v>0</v>
      </c>
      <c r="DN86" s="304"/>
      <c r="DO86" s="213"/>
      <c r="DP86" s="11"/>
      <c r="DQ86" s="10"/>
      <c r="DR86" s="11"/>
      <c r="DS86" s="10"/>
      <c r="DT86" s="158"/>
      <c r="DU86" s="159"/>
      <c r="DV86" s="158"/>
      <c r="DW86" s="160"/>
      <c r="DX86" s="351">
        <f t="shared" si="59"/>
        <v>330</v>
      </c>
      <c r="DY86" s="352">
        <f t="shared" si="44"/>
        <v>80.419409151290097</v>
      </c>
      <c r="DZ86" s="241">
        <f t="shared" si="45"/>
        <v>83.343751302246119</v>
      </c>
      <c r="EA86" s="9"/>
      <c r="EB86" s="20">
        <f t="shared" si="46"/>
        <v>0</v>
      </c>
      <c r="EC86" s="353">
        <f t="shared" si="47"/>
        <v>0</v>
      </c>
      <c r="ED86" s="12">
        <v>390</v>
      </c>
      <c r="EE86" s="120"/>
    </row>
    <row r="87" spans="1:135" s="118" customFormat="1" ht="20.100000000000001" hidden="1" customHeight="1">
      <c r="A87" s="161">
        <v>42297</v>
      </c>
      <c r="B87" s="228"/>
      <c r="C87" s="7">
        <v>3</v>
      </c>
      <c r="D87" s="1"/>
      <c r="E87" s="1"/>
      <c r="F87" s="1"/>
      <c r="G87" s="4"/>
      <c r="H87" s="3"/>
      <c r="I87" s="1"/>
      <c r="J87" s="1"/>
      <c r="K87" s="19"/>
      <c r="L87" s="1"/>
      <c r="M87" s="1"/>
      <c r="N87" s="1"/>
      <c r="O87" s="297"/>
      <c r="P87" s="1"/>
      <c r="Q87" s="22">
        <f t="shared" si="39"/>
        <v>0</v>
      </c>
      <c r="R87" s="116">
        <f t="shared" si="48"/>
        <v>0</v>
      </c>
      <c r="S87" s="17">
        <f t="shared" si="40"/>
        <v>0</v>
      </c>
      <c r="T87" s="3"/>
      <c r="U87" s="1"/>
      <c r="V87" s="1"/>
      <c r="W87" s="22">
        <f t="shared" si="49"/>
        <v>0</v>
      </c>
      <c r="X87" s="1"/>
      <c r="Y87" s="1"/>
      <c r="Z87" s="1"/>
      <c r="AA87" s="1"/>
      <c r="AB87" s="4"/>
      <c r="AC87" s="7"/>
      <c r="AD87" s="199"/>
      <c r="AE87" s="199"/>
      <c r="AF87" s="199"/>
      <c r="AG87" s="199"/>
      <c r="AH87" s="240">
        <f t="shared" si="60"/>
        <v>0</v>
      </c>
      <c r="AI87" s="237" t="e">
        <f t="shared" si="61"/>
        <v>#DIV/0!</v>
      </c>
      <c r="AJ87" s="1"/>
      <c r="AK87" s="1"/>
      <c r="AL87" s="1"/>
      <c r="AM87" s="1"/>
      <c r="AN87" s="1"/>
      <c r="AO87" s="1"/>
      <c r="AP87" s="3"/>
      <c r="AQ87" s="7"/>
      <c r="AR87" s="22">
        <f t="shared" si="35"/>
        <v>0</v>
      </c>
      <c r="AS87" s="270" t="e">
        <f t="shared" si="50"/>
        <v>#DIV/0!</v>
      </c>
      <c r="AT87" s="1"/>
      <c r="AU87" s="1"/>
      <c r="AV87" s="7"/>
      <c r="AW87" s="1"/>
      <c r="AX87" s="1"/>
      <c r="AY87" s="2"/>
      <c r="AZ87" s="3"/>
      <c r="BA87" s="2"/>
      <c r="BB87" s="3"/>
      <c r="BC87" s="4"/>
      <c r="BD87" s="3"/>
      <c r="BE87" s="1"/>
      <c r="BF87" s="1"/>
      <c r="BG87" s="1"/>
      <c r="BH87" s="4"/>
      <c r="BI87" s="3"/>
      <c r="BJ87" s="7"/>
      <c r="BK87" s="1"/>
      <c r="BL87" s="1"/>
      <c r="BM87" s="2"/>
      <c r="BN87" s="3"/>
      <c r="BO87" s="1"/>
      <c r="BP87" s="2"/>
      <c r="BQ87" s="3"/>
      <c r="BR87" s="1"/>
      <c r="BS87" s="2"/>
      <c r="BT87" s="6"/>
      <c r="BU87" s="278"/>
      <c r="BV87" s="272">
        <f t="shared" si="51"/>
        <v>0</v>
      </c>
      <c r="BW87" s="272">
        <f t="shared" si="52"/>
        <v>0</v>
      </c>
      <c r="BX87" s="282" t="e">
        <f t="shared" si="53"/>
        <v>#DIV/0!</v>
      </c>
      <c r="BY87" s="282" t="e">
        <f t="shared" si="54"/>
        <v>#DIV/0!</v>
      </c>
      <c r="BZ87" s="3"/>
      <c r="CA87" s="1"/>
      <c r="CB87" s="1"/>
      <c r="CC87" s="4"/>
      <c r="CD87" s="7"/>
      <c r="CE87" s="7"/>
      <c r="CF87" s="1" t="e">
        <f t="shared" si="55"/>
        <v>#N/A</v>
      </c>
      <c r="CG87" s="1">
        <f t="shared" si="56"/>
        <v>0</v>
      </c>
      <c r="CH87" s="1" t="e">
        <f t="shared" si="34"/>
        <v>#N/A</v>
      </c>
      <c r="CI87" s="1"/>
      <c r="CJ87" s="189" t="e">
        <f t="shared" si="57"/>
        <v>#N/A</v>
      </c>
      <c r="CK87" s="3"/>
      <c r="CL87" s="7"/>
      <c r="CM87" s="1"/>
      <c r="CN87" s="2">
        <v>109</v>
      </c>
      <c r="CO87" s="2">
        <f t="shared" si="36"/>
        <v>0</v>
      </c>
      <c r="CP87" s="2">
        <f t="shared" si="37"/>
        <v>0</v>
      </c>
      <c r="CQ87" s="190" t="e">
        <f t="shared" si="38"/>
        <v>#DIV/0!</v>
      </c>
      <c r="CR87" s="8"/>
      <c r="CS87" s="8"/>
      <c r="CT87" s="8"/>
      <c r="CU87" s="6"/>
      <c r="CV87" s="6"/>
      <c r="CW87" s="6"/>
      <c r="CX87" s="3"/>
      <c r="CY87" s="2"/>
      <c r="CZ87" s="212" t="e">
        <f t="shared" si="41"/>
        <v>#DIV/0!</v>
      </c>
      <c r="DA87" s="212" t="e">
        <f t="shared" si="42"/>
        <v>#DIV/0!</v>
      </c>
      <c r="DB87" s="3"/>
      <c r="DC87" s="2"/>
      <c r="DD87" s="3"/>
      <c r="DE87" s="2"/>
      <c r="DF87" s="8"/>
      <c r="DG87" s="3"/>
      <c r="DH87" s="2"/>
      <c r="DI87" s="8"/>
      <c r="DJ87" s="3"/>
      <c r="DK87" s="1"/>
      <c r="DL87" s="337" t="e">
        <f t="shared" si="58"/>
        <v>#DIV/0!</v>
      </c>
      <c r="DM87" s="212" t="e">
        <f t="shared" si="43"/>
        <v>#DIV/0!</v>
      </c>
      <c r="DN87" s="303"/>
      <c r="DO87" s="212"/>
      <c r="DP87" s="3"/>
      <c r="DQ87" s="2"/>
      <c r="DR87" s="3"/>
      <c r="DS87" s="2"/>
      <c r="DT87" s="155"/>
      <c r="DU87" s="156"/>
      <c r="DV87" s="155"/>
      <c r="DW87" s="157"/>
      <c r="DX87" s="348">
        <f t="shared" si="59"/>
        <v>0</v>
      </c>
      <c r="DY87" s="349" t="e">
        <f t="shared" si="44"/>
        <v>#DIV/0!</v>
      </c>
      <c r="DZ87" s="240" t="e">
        <f t="shared" si="45"/>
        <v>#DIV/0!</v>
      </c>
      <c r="EA87" s="1"/>
      <c r="EB87" s="19" t="e">
        <f t="shared" si="46"/>
        <v>#DIV/0!</v>
      </c>
      <c r="EC87" s="350" t="e">
        <f t="shared" si="47"/>
        <v>#DIV/0!</v>
      </c>
      <c r="ED87" s="4"/>
      <c r="EE87" s="117"/>
    </row>
    <row r="88" spans="1:135" s="118" customFormat="1" ht="20.100000000000001" hidden="1" customHeight="1">
      <c r="A88" s="161">
        <v>42297</v>
      </c>
      <c r="B88" s="228"/>
      <c r="C88" s="7">
        <v>3</v>
      </c>
      <c r="D88" s="1"/>
      <c r="E88" s="1"/>
      <c r="F88" s="1"/>
      <c r="G88" s="4"/>
      <c r="H88" s="3"/>
      <c r="I88" s="1"/>
      <c r="J88" s="1"/>
      <c r="K88" s="19"/>
      <c r="L88" s="1"/>
      <c r="M88" s="1"/>
      <c r="N88" s="1"/>
      <c r="O88" s="297"/>
      <c r="P88" s="1"/>
      <c r="Q88" s="22">
        <f t="shared" si="39"/>
        <v>0</v>
      </c>
      <c r="R88" s="116">
        <f t="shared" si="48"/>
        <v>0</v>
      </c>
      <c r="S88" s="17">
        <f t="shared" si="40"/>
        <v>0</v>
      </c>
      <c r="T88" s="3"/>
      <c r="U88" s="1"/>
      <c r="V88" s="1"/>
      <c r="W88" s="22">
        <f t="shared" si="49"/>
        <v>0</v>
      </c>
      <c r="X88" s="1"/>
      <c r="Y88" s="1"/>
      <c r="Z88" s="1"/>
      <c r="AA88" s="1"/>
      <c r="AB88" s="4"/>
      <c r="AC88" s="7"/>
      <c r="AD88" s="199"/>
      <c r="AE88" s="199"/>
      <c r="AF88" s="199"/>
      <c r="AG88" s="199"/>
      <c r="AH88" s="240">
        <f t="shared" si="60"/>
        <v>0</v>
      </c>
      <c r="AI88" s="237" t="e">
        <f t="shared" si="61"/>
        <v>#DIV/0!</v>
      </c>
      <c r="AJ88" s="1"/>
      <c r="AK88" s="1"/>
      <c r="AL88" s="1"/>
      <c r="AM88" s="1"/>
      <c r="AN88" s="1"/>
      <c r="AO88" s="1"/>
      <c r="AP88" s="3"/>
      <c r="AQ88" s="7"/>
      <c r="AR88" s="22">
        <f t="shared" si="35"/>
        <v>0</v>
      </c>
      <c r="AS88" s="270" t="e">
        <f t="shared" si="50"/>
        <v>#DIV/0!</v>
      </c>
      <c r="AT88" s="1"/>
      <c r="AU88" s="1"/>
      <c r="AV88" s="7"/>
      <c r="AW88" s="1"/>
      <c r="AX88" s="1"/>
      <c r="AY88" s="2"/>
      <c r="AZ88" s="3"/>
      <c r="BA88" s="2"/>
      <c r="BB88" s="3"/>
      <c r="BC88" s="4"/>
      <c r="BD88" s="3"/>
      <c r="BE88" s="1"/>
      <c r="BF88" s="1"/>
      <c r="BG88" s="1"/>
      <c r="BH88" s="4"/>
      <c r="BI88" s="3"/>
      <c r="BJ88" s="7"/>
      <c r="BK88" s="1"/>
      <c r="BL88" s="1"/>
      <c r="BM88" s="2"/>
      <c r="BN88" s="3"/>
      <c r="BO88" s="1"/>
      <c r="BP88" s="2"/>
      <c r="BQ88" s="3"/>
      <c r="BR88" s="1"/>
      <c r="BS88" s="2"/>
      <c r="BT88" s="6"/>
      <c r="BU88" s="278"/>
      <c r="BV88" s="272">
        <f t="shared" si="51"/>
        <v>0</v>
      </c>
      <c r="BW88" s="272">
        <f t="shared" si="52"/>
        <v>0</v>
      </c>
      <c r="BX88" s="282" t="e">
        <f t="shared" si="53"/>
        <v>#DIV/0!</v>
      </c>
      <c r="BY88" s="282" t="e">
        <f t="shared" si="54"/>
        <v>#DIV/0!</v>
      </c>
      <c r="BZ88" s="3"/>
      <c r="CA88" s="1"/>
      <c r="CB88" s="1"/>
      <c r="CC88" s="4"/>
      <c r="CD88" s="7"/>
      <c r="CE88" s="7"/>
      <c r="CF88" s="1" t="e">
        <f t="shared" si="55"/>
        <v>#N/A</v>
      </c>
      <c r="CG88" s="1">
        <f t="shared" si="56"/>
        <v>0</v>
      </c>
      <c r="CH88" s="1" t="e">
        <f t="shared" si="34"/>
        <v>#N/A</v>
      </c>
      <c r="CI88" s="1"/>
      <c r="CJ88" s="189" t="e">
        <f t="shared" si="57"/>
        <v>#N/A</v>
      </c>
      <c r="CK88" s="3"/>
      <c r="CL88" s="7"/>
      <c r="CM88" s="1"/>
      <c r="CN88" s="2">
        <v>109</v>
      </c>
      <c r="CO88" s="2">
        <f t="shared" si="36"/>
        <v>0</v>
      </c>
      <c r="CP88" s="2">
        <f t="shared" si="37"/>
        <v>0</v>
      </c>
      <c r="CQ88" s="190" t="e">
        <f t="shared" si="38"/>
        <v>#DIV/0!</v>
      </c>
      <c r="CR88" s="8"/>
      <c r="CS88" s="8"/>
      <c r="CT88" s="8"/>
      <c r="CU88" s="6"/>
      <c r="CV88" s="6"/>
      <c r="CW88" s="6"/>
      <c r="CX88" s="3"/>
      <c r="CY88" s="2"/>
      <c r="CZ88" s="212" t="e">
        <f t="shared" si="41"/>
        <v>#DIV/0!</v>
      </c>
      <c r="DA88" s="212" t="e">
        <f t="shared" si="42"/>
        <v>#DIV/0!</v>
      </c>
      <c r="DB88" s="3"/>
      <c r="DC88" s="2"/>
      <c r="DD88" s="3"/>
      <c r="DE88" s="2"/>
      <c r="DF88" s="8"/>
      <c r="DG88" s="3"/>
      <c r="DH88" s="2"/>
      <c r="DI88" s="8"/>
      <c r="DJ88" s="3"/>
      <c r="DK88" s="1"/>
      <c r="DL88" s="337" t="e">
        <f t="shared" si="58"/>
        <v>#DIV/0!</v>
      </c>
      <c r="DM88" s="212" t="e">
        <f t="shared" si="43"/>
        <v>#DIV/0!</v>
      </c>
      <c r="DN88" s="303"/>
      <c r="DO88" s="212"/>
      <c r="DP88" s="3"/>
      <c r="DQ88" s="2"/>
      <c r="DR88" s="3"/>
      <c r="DS88" s="2"/>
      <c r="DT88" s="155"/>
      <c r="DU88" s="156"/>
      <c r="DV88" s="155"/>
      <c r="DW88" s="157"/>
      <c r="DX88" s="348">
        <f t="shared" si="59"/>
        <v>0</v>
      </c>
      <c r="DY88" s="349" t="e">
        <f t="shared" si="44"/>
        <v>#DIV/0!</v>
      </c>
      <c r="DZ88" s="240" t="e">
        <f t="shared" si="45"/>
        <v>#DIV/0!</v>
      </c>
      <c r="EA88" s="1"/>
      <c r="EB88" s="19" t="e">
        <f t="shared" si="46"/>
        <v>#DIV/0!</v>
      </c>
      <c r="EC88" s="350" t="e">
        <f t="shared" si="47"/>
        <v>#DIV/0!</v>
      </c>
      <c r="ED88" s="4"/>
      <c r="EE88" s="117"/>
    </row>
    <row r="89" spans="1:135" s="121" customFormat="1" ht="20.100000000000001" hidden="1" customHeight="1">
      <c r="A89" s="162">
        <v>42297</v>
      </c>
      <c r="B89" s="229">
        <v>1.0416666666666701</v>
      </c>
      <c r="C89" s="15">
        <v>2</v>
      </c>
      <c r="D89" s="9" t="s">
        <v>132</v>
      </c>
      <c r="E89" s="9" t="s">
        <v>137</v>
      </c>
      <c r="F89" s="9" t="s">
        <v>140</v>
      </c>
      <c r="G89" s="12" t="s">
        <v>145</v>
      </c>
      <c r="H89" s="11" t="s">
        <v>172</v>
      </c>
      <c r="I89" s="9">
        <v>16.5</v>
      </c>
      <c r="J89" s="9" t="s">
        <v>219</v>
      </c>
      <c r="K89" s="20">
        <v>19.5</v>
      </c>
      <c r="L89" s="9" t="s">
        <v>190</v>
      </c>
      <c r="M89" s="9">
        <v>84</v>
      </c>
      <c r="N89" s="9">
        <v>2700</v>
      </c>
      <c r="O89" s="298"/>
      <c r="P89" s="9">
        <v>1700</v>
      </c>
      <c r="Q89" s="24">
        <f t="shared" si="39"/>
        <v>1368.5</v>
      </c>
      <c r="R89" s="119">
        <f t="shared" si="48"/>
        <v>3.86122275</v>
      </c>
      <c r="S89" s="18">
        <f t="shared" si="40"/>
        <v>3.6580005</v>
      </c>
      <c r="T89" s="11">
        <v>1086</v>
      </c>
      <c r="U89" s="9">
        <v>1005</v>
      </c>
      <c r="V89" s="9">
        <v>0.95199999999999996</v>
      </c>
      <c r="W89" s="24">
        <f t="shared" si="49"/>
        <v>1618.3999999999999</v>
      </c>
      <c r="X89" s="9">
        <v>10.4</v>
      </c>
      <c r="Y89" s="9">
        <v>363</v>
      </c>
      <c r="Z89" s="9">
        <v>25</v>
      </c>
      <c r="AA89" s="9">
        <v>25</v>
      </c>
      <c r="AB89" s="12">
        <v>6.7</v>
      </c>
      <c r="AC89" s="15">
        <v>4</v>
      </c>
      <c r="AD89" s="200">
        <v>-36</v>
      </c>
      <c r="AE89" s="200">
        <v>-38</v>
      </c>
      <c r="AF89" s="200">
        <v>-38</v>
      </c>
      <c r="AG89" s="200"/>
      <c r="AH89" s="241">
        <f t="shared" si="60"/>
        <v>-112</v>
      </c>
      <c r="AI89" s="239">
        <f t="shared" si="61"/>
        <v>1</v>
      </c>
      <c r="AJ89" s="9">
        <v>80</v>
      </c>
      <c r="AK89" s="9">
        <v>80</v>
      </c>
      <c r="AL89" s="9">
        <v>100</v>
      </c>
      <c r="AM89" s="9">
        <v>100</v>
      </c>
      <c r="AN89" s="9">
        <v>3</v>
      </c>
      <c r="AO89" s="9">
        <v>20</v>
      </c>
      <c r="AP89" s="11">
        <v>1692</v>
      </c>
      <c r="AQ89" s="15">
        <v>1450</v>
      </c>
      <c r="AR89" s="24">
        <f t="shared" si="35"/>
        <v>242</v>
      </c>
      <c r="AS89" s="271">
        <f t="shared" si="50"/>
        <v>0.1430260047281324</v>
      </c>
      <c r="AT89" s="9">
        <v>75</v>
      </c>
      <c r="AU89" s="9">
        <v>80</v>
      </c>
      <c r="AV89" s="15">
        <v>4.4000000000000004</v>
      </c>
      <c r="AW89" s="9">
        <v>490</v>
      </c>
      <c r="AX89" s="9">
        <v>936</v>
      </c>
      <c r="AY89" s="10">
        <v>35</v>
      </c>
      <c r="AZ89" s="11">
        <v>346</v>
      </c>
      <c r="BA89" s="10">
        <v>67</v>
      </c>
      <c r="BB89" s="11">
        <v>172</v>
      </c>
      <c r="BC89" s="12"/>
      <c r="BD89" s="11">
        <v>4444</v>
      </c>
      <c r="BE89" s="9">
        <v>21</v>
      </c>
      <c r="BF89" s="9">
        <v>21</v>
      </c>
      <c r="BG89" s="9">
        <v>1</v>
      </c>
      <c r="BH89" s="12">
        <v>97</v>
      </c>
      <c r="BI89" s="11">
        <v>530</v>
      </c>
      <c r="BJ89" s="15">
        <v>120</v>
      </c>
      <c r="BK89" s="9">
        <v>1618</v>
      </c>
      <c r="BL89" s="9">
        <v>151</v>
      </c>
      <c r="BM89" s="10">
        <v>93</v>
      </c>
      <c r="BN89" s="11">
        <v>458</v>
      </c>
      <c r="BO89" s="9">
        <v>1667</v>
      </c>
      <c r="BP89" s="10">
        <v>213</v>
      </c>
      <c r="BQ89" s="11">
        <v>449</v>
      </c>
      <c r="BR89" s="9">
        <v>1626</v>
      </c>
      <c r="BS89" s="10">
        <v>189</v>
      </c>
      <c r="BT89" s="14">
        <v>1500</v>
      </c>
      <c r="BU89" s="279">
        <v>467</v>
      </c>
      <c r="BV89" s="273">
        <f t="shared" si="51"/>
        <v>0.90700000000000003</v>
      </c>
      <c r="BW89" s="273">
        <f t="shared" si="52"/>
        <v>0.67948717948717952</v>
      </c>
      <c r="BX89" s="283">
        <f t="shared" si="53"/>
        <v>0.57170332778433242</v>
      </c>
      <c r="BY89" s="283">
        <f t="shared" si="54"/>
        <v>0.42829667221566758</v>
      </c>
      <c r="BZ89" s="11">
        <v>3</v>
      </c>
      <c r="CA89" s="9">
        <v>2.6</v>
      </c>
      <c r="CB89" s="9">
        <v>30</v>
      </c>
      <c r="CC89" s="12"/>
      <c r="CD89" s="15" t="s">
        <v>163</v>
      </c>
      <c r="CE89" s="15">
        <v>70</v>
      </c>
      <c r="CF89" s="9">
        <f t="shared" si="55"/>
        <v>15.6</v>
      </c>
      <c r="CG89" s="9">
        <f t="shared" si="56"/>
        <v>5746</v>
      </c>
      <c r="CH89" s="9">
        <f t="shared" si="34"/>
        <v>10.92</v>
      </c>
      <c r="CI89" s="9">
        <v>70</v>
      </c>
      <c r="CJ89" s="296">
        <f t="shared" si="57"/>
        <v>1.9004524886877827</v>
      </c>
      <c r="CK89" s="11" t="s">
        <v>165</v>
      </c>
      <c r="CL89" s="15">
        <v>27</v>
      </c>
      <c r="CM89" s="9">
        <v>35</v>
      </c>
      <c r="CN89" s="10">
        <v>109</v>
      </c>
      <c r="CO89" s="10">
        <f t="shared" si="36"/>
        <v>5746</v>
      </c>
      <c r="CP89" s="10">
        <f t="shared" si="37"/>
        <v>38.15</v>
      </c>
      <c r="CQ89" s="191">
        <f t="shared" si="38"/>
        <v>6.639401322659241</v>
      </c>
      <c r="CR89" s="16">
        <v>41</v>
      </c>
      <c r="CS89" s="16">
        <v>4</v>
      </c>
      <c r="CT89" s="16">
        <v>400</v>
      </c>
      <c r="CU89" s="14">
        <v>9</v>
      </c>
      <c r="CV89" s="14">
        <v>49</v>
      </c>
      <c r="CW89" s="14"/>
      <c r="CX89" s="11" t="s">
        <v>275</v>
      </c>
      <c r="CY89" s="10">
        <v>720</v>
      </c>
      <c r="CZ89" s="213">
        <f t="shared" si="41"/>
        <v>186.46942862853484</v>
      </c>
      <c r="DA89" s="213">
        <f t="shared" si="42"/>
        <v>196.8288413301201</v>
      </c>
      <c r="DB89" s="11"/>
      <c r="DC89" s="10"/>
      <c r="DD89" s="11"/>
      <c r="DE89" s="10"/>
      <c r="DF89" s="16">
        <v>30</v>
      </c>
      <c r="DG89" s="11" t="s">
        <v>184</v>
      </c>
      <c r="DH89" s="10">
        <v>5.2</v>
      </c>
      <c r="DI89" s="16">
        <v>20</v>
      </c>
      <c r="DJ89" s="11"/>
      <c r="DK89" s="9"/>
      <c r="DL89" s="338">
        <f t="shared" si="58"/>
        <v>0</v>
      </c>
      <c r="DM89" s="213">
        <f t="shared" si="43"/>
        <v>0</v>
      </c>
      <c r="DN89" s="304"/>
      <c r="DO89" s="213"/>
      <c r="DP89" s="11"/>
      <c r="DQ89" s="10"/>
      <c r="DR89" s="11"/>
      <c r="DS89" s="10"/>
      <c r="DT89" s="158"/>
      <c r="DU89" s="159"/>
      <c r="DV89" s="158"/>
      <c r="DW89" s="160"/>
      <c r="DX89" s="351">
        <f t="shared" si="59"/>
        <v>402</v>
      </c>
      <c r="DY89" s="352">
        <f t="shared" si="44"/>
        <v>104.11209765093194</v>
      </c>
      <c r="DZ89" s="241">
        <f t="shared" si="45"/>
        <v>109.89610307598372</v>
      </c>
      <c r="EA89" s="9">
        <v>5</v>
      </c>
      <c r="EB89" s="20">
        <f t="shared" si="46"/>
        <v>1.2949265876981586</v>
      </c>
      <c r="EC89" s="353">
        <f t="shared" si="47"/>
        <v>1.3668669536813896</v>
      </c>
      <c r="ED89" s="12">
        <v>380</v>
      </c>
      <c r="EE89" s="120"/>
    </row>
    <row r="90" spans="1:135" s="121" customFormat="1" ht="20.100000000000001" hidden="1" customHeight="1">
      <c r="A90" s="162">
        <v>42297</v>
      </c>
      <c r="B90" s="229"/>
      <c r="C90" s="15">
        <v>2</v>
      </c>
      <c r="D90" s="9"/>
      <c r="E90" s="9"/>
      <c r="F90" s="9"/>
      <c r="G90" s="12"/>
      <c r="H90" s="11"/>
      <c r="I90" s="9"/>
      <c r="J90" s="9"/>
      <c r="K90" s="20"/>
      <c r="L90" s="9"/>
      <c r="M90" s="9"/>
      <c r="N90" s="9"/>
      <c r="O90" s="298"/>
      <c r="P90" s="9"/>
      <c r="Q90" s="24">
        <f t="shared" si="39"/>
        <v>0</v>
      </c>
      <c r="R90" s="119">
        <f t="shared" si="48"/>
        <v>0</v>
      </c>
      <c r="S90" s="18">
        <f t="shared" si="40"/>
        <v>0</v>
      </c>
      <c r="T90" s="11"/>
      <c r="U90" s="9"/>
      <c r="V90" s="9"/>
      <c r="W90" s="24">
        <f t="shared" si="49"/>
        <v>0</v>
      </c>
      <c r="X90" s="9"/>
      <c r="Y90" s="9"/>
      <c r="Z90" s="9"/>
      <c r="AA90" s="9"/>
      <c r="AB90" s="12"/>
      <c r="AC90" s="15"/>
      <c r="AD90" s="200"/>
      <c r="AE90" s="200"/>
      <c r="AF90" s="200"/>
      <c r="AG90" s="200"/>
      <c r="AH90" s="241">
        <f t="shared" si="60"/>
        <v>0</v>
      </c>
      <c r="AI90" s="239" t="e">
        <f t="shared" si="61"/>
        <v>#DIV/0!</v>
      </c>
      <c r="AJ90" s="9"/>
      <c r="AK90" s="9"/>
      <c r="AL90" s="9"/>
      <c r="AM90" s="9"/>
      <c r="AN90" s="9"/>
      <c r="AO90" s="9"/>
      <c r="AP90" s="11"/>
      <c r="AQ90" s="15"/>
      <c r="AR90" s="24">
        <f t="shared" si="35"/>
        <v>0</v>
      </c>
      <c r="AS90" s="271" t="e">
        <f t="shared" si="50"/>
        <v>#DIV/0!</v>
      </c>
      <c r="AT90" s="9"/>
      <c r="AU90" s="9"/>
      <c r="AV90" s="15"/>
      <c r="AW90" s="9"/>
      <c r="AX90" s="9"/>
      <c r="AY90" s="10"/>
      <c r="AZ90" s="11"/>
      <c r="BA90" s="10"/>
      <c r="BB90" s="11"/>
      <c r="BC90" s="12"/>
      <c r="BD90" s="11"/>
      <c r="BE90" s="9"/>
      <c r="BF90" s="9"/>
      <c r="BG90" s="9"/>
      <c r="BH90" s="12"/>
      <c r="BI90" s="11"/>
      <c r="BJ90" s="15"/>
      <c r="BK90" s="9"/>
      <c r="BL90" s="9"/>
      <c r="BM90" s="10"/>
      <c r="BN90" s="11"/>
      <c r="BO90" s="9"/>
      <c r="BP90" s="10"/>
      <c r="BQ90" s="11"/>
      <c r="BR90" s="9"/>
      <c r="BS90" s="10"/>
      <c r="BT90" s="14"/>
      <c r="BU90" s="279"/>
      <c r="BV90" s="273">
        <f t="shared" si="51"/>
        <v>0</v>
      </c>
      <c r="BW90" s="273">
        <f t="shared" si="52"/>
        <v>0</v>
      </c>
      <c r="BX90" s="283" t="e">
        <f t="shared" si="53"/>
        <v>#DIV/0!</v>
      </c>
      <c r="BY90" s="283" t="e">
        <f t="shared" si="54"/>
        <v>#DIV/0!</v>
      </c>
      <c r="BZ90" s="11"/>
      <c r="CA90" s="9"/>
      <c r="CB90" s="9"/>
      <c r="CC90" s="12"/>
      <c r="CD90" s="15"/>
      <c r="CE90" s="15"/>
      <c r="CF90" s="9" t="e">
        <f t="shared" si="55"/>
        <v>#N/A</v>
      </c>
      <c r="CG90" s="9">
        <f t="shared" si="56"/>
        <v>0</v>
      </c>
      <c r="CH90" s="9" t="e">
        <f t="shared" si="34"/>
        <v>#N/A</v>
      </c>
      <c r="CI90" s="9"/>
      <c r="CJ90" s="296" t="e">
        <f t="shared" si="57"/>
        <v>#N/A</v>
      </c>
      <c r="CK90" s="11"/>
      <c r="CL90" s="15"/>
      <c r="CM90" s="9"/>
      <c r="CN90" s="10">
        <v>109</v>
      </c>
      <c r="CO90" s="10">
        <f t="shared" si="36"/>
        <v>0</v>
      </c>
      <c r="CP90" s="10">
        <f t="shared" si="37"/>
        <v>0</v>
      </c>
      <c r="CQ90" s="191" t="e">
        <f t="shared" si="38"/>
        <v>#DIV/0!</v>
      </c>
      <c r="CR90" s="16"/>
      <c r="CS90" s="16"/>
      <c r="CT90" s="16"/>
      <c r="CU90" s="14"/>
      <c r="CV90" s="14"/>
      <c r="CW90" s="14"/>
      <c r="CX90" s="11"/>
      <c r="CY90" s="10"/>
      <c r="CZ90" s="213" t="e">
        <f t="shared" si="41"/>
        <v>#DIV/0!</v>
      </c>
      <c r="DA90" s="213" t="e">
        <f t="shared" si="42"/>
        <v>#DIV/0!</v>
      </c>
      <c r="DB90" s="11"/>
      <c r="DC90" s="10"/>
      <c r="DD90" s="11"/>
      <c r="DE90" s="10"/>
      <c r="DF90" s="16"/>
      <c r="DG90" s="11"/>
      <c r="DH90" s="10"/>
      <c r="DI90" s="16"/>
      <c r="DJ90" s="11"/>
      <c r="DK90" s="9"/>
      <c r="DL90" s="338" t="e">
        <f t="shared" si="58"/>
        <v>#DIV/0!</v>
      </c>
      <c r="DM90" s="213" t="e">
        <f t="shared" si="43"/>
        <v>#DIV/0!</v>
      </c>
      <c r="DN90" s="304"/>
      <c r="DO90" s="213"/>
      <c r="DP90" s="11"/>
      <c r="DQ90" s="10"/>
      <c r="DR90" s="11"/>
      <c r="DS90" s="10"/>
      <c r="DT90" s="158"/>
      <c r="DU90" s="159"/>
      <c r="DV90" s="158"/>
      <c r="DW90" s="160"/>
      <c r="DX90" s="351">
        <f t="shared" si="59"/>
        <v>0</v>
      </c>
      <c r="DY90" s="352" t="e">
        <f t="shared" si="44"/>
        <v>#DIV/0!</v>
      </c>
      <c r="DZ90" s="241" t="e">
        <f t="shared" si="45"/>
        <v>#DIV/0!</v>
      </c>
      <c r="EA90" s="9"/>
      <c r="EB90" s="20" t="e">
        <f t="shared" si="46"/>
        <v>#DIV/0!</v>
      </c>
      <c r="EC90" s="353" t="e">
        <f t="shared" si="47"/>
        <v>#DIV/0!</v>
      </c>
      <c r="ED90" s="12"/>
      <c r="EE90" s="120"/>
    </row>
    <row r="91" spans="1:135" s="118" customFormat="1" ht="20.100000000000001" hidden="1" customHeight="1">
      <c r="A91" s="161">
        <v>42298</v>
      </c>
      <c r="B91" s="228">
        <v>0.76237268518518519</v>
      </c>
      <c r="C91" s="7">
        <v>4</v>
      </c>
      <c r="D91" s="1" t="s">
        <v>133</v>
      </c>
      <c r="E91" s="1" t="s">
        <v>138</v>
      </c>
      <c r="F91" s="1" t="s">
        <v>139</v>
      </c>
      <c r="G91" s="4" t="s">
        <v>267</v>
      </c>
      <c r="H91" s="3" t="s">
        <v>172</v>
      </c>
      <c r="I91" s="1">
        <v>15</v>
      </c>
      <c r="J91" s="1" t="s">
        <v>278</v>
      </c>
      <c r="K91" s="19">
        <v>20.5</v>
      </c>
      <c r="L91" s="1" t="s">
        <v>190</v>
      </c>
      <c r="M91" s="1">
        <v>84</v>
      </c>
      <c r="N91" s="1">
        <v>2700</v>
      </c>
      <c r="O91" s="297"/>
      <c r="P91" s="1">
        <v>1600</v>
      </c>
      <c r="Q91" s="22">
        <f t="shared" si="39"/>
        <v>1272</v>
      </c>
      <c r="R91" s="116">
        <f t="shared" si="48"/>
        <v>3.26268</v>
      </c>
      <c r="S91" s="17">
        <f t="shared" si="40"/>
        <v>3.0909599999999999</v>
      </c>
      <c r="T91" s="3">
        <v>1032</v>
      </c>
      <c r="U91" s="1"/>
      <c r="V91" s="1">
        <v>0.94499999999999995</v>
      </c>
      <c r="W91" s="22">
        <f t="shared" si="49"/>
        <v>1512</v>
      </c>
      <c r="X91" s="1">
        <v>10.8</v>
      </c>
      <c r="Y91" s="1">
        <v>316</v>
      </c>
      <c r="Z91" s="1">
        <v>25</v>
      </c>
      <c r="AA91" s="1">
        <v>23</v>
      </c>
      <c r="AB91" s="4">
        <v>6.2</v>
      </c>
      <c r="AC91" s="7">
        <v>4.4000000000000004</v>
      </c>
      <c r="AD91" s="199">
        <v>-15</v>
      </c>
      <c r="AE91" s="199">
        <v>-18</v>
      </c>
      <c r="AF91" s="199">
        <v>-18</v>
      </c>
      <c r="AG91" s="199"/>
      <c r="AH91" s="240">
        <f t="shared" si="60"/>
        <v>-51</v>
      </c>
      <c r="AI91" s="237">
        <f t="shared" si="61"/>
        <v>1</v>
      </c>
      <c r="AJ91" s="1">
        <v>60</v>
      </c>
      <c r="AK91" s="1"/>
      <c r="AL91" s="1">
        <v>100</v>
      </c>
      <c r="AM91" s="1">
        <v>100</v>
      </c>
      <c r="AN91" s="1">
        <v>3</v>
      </c>
      <c r="AO91" s="1">
        <v>20</v>
      </c>
      <c r="AP91" s="3">
        <v>1185</v>
      </c>
      <c r="AQ91" s="7">
        <v>1210</v>
      </c>
      <c r="AR91" s="22">
        <f t="shared" si="35"/>
        <v>-25</v>
      </c>
      <c r="AS91" s="270">
        <f t="shared" si="50"/>
        <v>-2.1097046413502109E-2</v>
      </c>
      <c r="AT91" s="1">
        <v>80</v>
      </c>
      <c r="AU91" s="1">
        <v>70</v>
      </c>
      <c r="AV91" s="7">
        <v>4.4000000000000004</v>
      </c>
      <c r="AW91" s="1">
        <v>532</v>
      </c>
      <c r="AX91" s="1">
        <v>650</v>
      </c>
      <c r="AY91" s="2">
        <v>45</v>
      </c>
      <c r="AZ91" s="3">
        <v>252</v>
      </c>
      <c r="BA91" s="2">
        <v>66</v>
      </c>
      <c r="BB91" s="3"/>
      <c r="BC91" s="4"/>
      <c r="BD91" s="3">
        <v>4300</v>
      </c>
      <c r="BE91" s="1">
        <v>25</v>
      </c>
      <c r="BF91" s="1">
        <v>25</v>
      </c>
      <c r="BG91" s="1">
        <v>1</v>
      </c>
      <c r="BH91" s="4">
        <v>97</v>
      </c>
      <c r="BI91" s="3">
        <v>450</v>
      </c>
      <c r="BJ91" s="7">
        <v>120</v>
      </c>
      <c r="BK91" s="1">
        <v>1603</v>
      </c>
      <c r="BL91" s="1">
        <v>145</v>
      </c>
      <c r="BM91" s="2">
        <v>111</v>
      </c>
      <c r="BN91" s="3">
        <v>395</v>
      </c>
      <c r="BO91" s="1">
        <v>1475</v>
      </c>
      <c r="BP91" s="2">
        <v>170</v>
      </c>
      <c r="BQ91" s="3">
        <v>387</v>
      </c>
      <c r="BR91" s="1">
        <v>1445</v>
      </c>
      <c r="BS91" s="2">
        <v>145</v>
      </c>
      <c r="BT91" s="6">
        <v>1500</v>
      </c>
      <c r="BU91" s="278">
        <v>312</v>
      </c>
      <c r="BV91" s="272">
        <f t="shared" si="51"/>
        <v>0.78200000000000003</v>
      </c>
      <c r="BW91" s="272">
        <f t="shared" si="52"/>
        <v>0.57692307692307687</v>
      </c>
      <c r="BX91" s="282">
        <f t="shared" si="53"/>
        <v>0.57545567757273863</v>
      </c>
      <c r="BY91" s="282">
        <f t="shared" si="54"/>
        <v>0.42454432242726137</v>
      </c>
      <c r="BZ91" s="3"/>
      <c r="CA91" s="1">
        <v>2.6</v>
      </c>
      <c r="CB91" s="1">
        <v>30</v>
      </c>
      <c r="CC91" s="4">
        <v>1.8</v>
      </c>
      <c r="CD91" s="7" t="s">
        <v>163</v>
      </c>
      <c r="CE91" s="7">
        <v>62</v>
      </c>
      <c r="CF91" s="1">
        <f t="shared" si="55"/>
        <v>15.6</v>
      </c>
      <c r="CG91" s="1">
        <f t="shared" si="56"/>
        <v>5408</v>
      </c>
      <c r="CH91" s="1">
        <f t="shared" si="34"/>
        <v>0</v>
      </c>
      <c r="CI91" s="1"/>
      <c r="CJ91" s="189">
        <f t="shared" si="57"/>
        <v>0</v>
      </c>
      <c r="CK91" s="3" t="s">
        <v>165</v>
      </c>
      <c r="CL91" s="7">
        <v>35</v>
      </c>
      <c r="CM91" s="1"/>
      <c r="CN91" s="2">
        <v>109</v>
      </c>
      <c r="CO91" s="2">
        <f t="shared" si="36"/>
        <v>5408</v>
      </c>
      <c r="CP91" s="2">
        <f t="shared" si="37"/>
        <v>0</v>
      </c>
      <c r="CQ91" s="190">
        <f t="shared" si="38"/>
        <v>0</v>
      </c>
      <c r="CR91" s="8"/>
      <c r="CS91" s="8"/>
      <c r="CT91" s="8"/>
      <c r="CU91" s="6"/>
      <c r="CV91" s="6"/>
      <c r="CW91" s="6"/>
      <c r="CX91" s="3"/>
      <c r="CY91" s="2"/>
      <c r="CZ91" s="212">
        <f t="shared" si="41"/>
        <v>0</v>
      </c>
      <c r="DA91" s="212">
        <f t="shared" si="42"/>
        <v>0</v>
      </c>
      <c r="DB91" s="3"/>
      <c r="DC91" s="2"/>
      <c r="DD91" s="3"/>
      <c r="DE91" s="2"/>
      <c r="DF91" s="8"/>
      <c r="DG91" s="3"/>
      <c r="DH91" s="2"/>
      <c r="DI91" s="8"/>
      <c r="DJ91" s="3"/>
      <c r="DK91" s="1"/>
      <c r="DL91" s="337">
        <f t="shared" si="58"/>
        <v>0</v>
      </c>
      <c r="DM91" s="212">
        <f t="shared" si="43"/>
        <v>0</v>
      </c>
      <c r="DN91" s="303"/>
      <c r="DO91" s="212"/>
      <c r="DP91" s="3"/>
      <c r="DQ91" s="2"/>
      <c r="DR91" s="3"/>
      <c r="DS91" s="2"/>
      <c r="DT91" s="155"/>
      <c r="DU91" s="156"/>
      <c r="DV91" s="155"/>
      <c r="DW91" s="157"/>
      <c r="DX91" s="348">
        <f t="shared" si="59"/>
        <v>315</v>
      </c>
      <c r="DY91" s="349">
        <f t="shared" si="44"/>
        <v>96.546397440141234</v>
      </c>
      <c r="DZ91" s="240">
        <f t="shared" si="45"/>
        <v>101.91008618681575</v>
      </c>
      <c r="EA91" s="1"/>
      <c r="EB91" s="19">
        <f t="shared" si="46"/>
        <v>0</v>
      </c>
      <c r="EC91" s="350">
        <f t="shared" si="47"/>
        <v>0</v>
      </c>
      <c r="ED91" s="4"/>
      <c r="EE91" s="117"/>
    </row>
    <row r="92" spans="1:135" s="118" customFormat="1" ht="20.100000000000001" hidden="1" customHeight="1">
      <c r="A92" s="161">
        <v>42298</v>
      </c>
      <c r="B92" s="228"/>
      <c r="C92" s="7">
        <v>4</v>
      </c>
      <c r="D92" s="1"/>
      <c r="E92" s="1"/>
      <c r="F92" s="1"/>
      <c r="G92" s="4"/>
      <c r="H92" s="3"/>
      <c r="I92" s="1"/>
      <c r="J92" s="1"/>
      <c r="K92" s="19"/>
      <c r="L92" s="1"/>
      <c r="M92" s="1"/>
      <c r="N92" s="1"/>
      <c r="O92" s="297"/>
      <c r="P92" s="1"/>
      <c r="Q92" s="22">
        <f t="shared" si="39"/>
        <v>0</v>
      </c>
      <c r="R92" s="116">
        <f t="shared" si="48"/>
        <v>0</v>
      </c>
      <c r="S92" s="17">
        <f t="shared" si="40"/>
        <v>0</v>
      </c>
      <c r="T92" s="3"/>
      <c r="U92" s="1"/>
      <c r="V92" s="1"/>
      <c r="W92" s="22">
        <f t="shared" si="49"/>
        <v>0</v>
      </c>
      <c r="X92" s="1"/>
      <c r="Y92" s="1"/>
      <c r="Z92" s="1"/>
      <c r="AA92" s="1"/>
      <c r="AB92" s="4"/>
      <c r="AC92" s="7"/>
      <c r="AD92" s="199"/>
      <c r="AE92" s="199"/>
      <c r="AF92" s="199"/>
      <c r="AG92" s="199"/>
      <c r="AH92" s="240">
        <f t="shared" si="60"/>
        <v>0</v>
      </c>
      <c r="AI92" s="237" t="e">
        <f t="shared" si="61"/>
        <v>#DIV/0!</v>
      </c>
      <c r="AJ92" s="1"/>
      <c r="AK92" s="1"/>
      <c r="AL92" s="1"/>
      <c r="AM92" s="1"/>
      <c r="AN92" s="1"/>
      <c r="AO92" s="1"/>
      <c r="AP92" s="3"/>
      <c r="AQ92" s="7"/>
      <c r="AR92" s="22">
        <f t="shared" si="35"/>
        <v>0</v>
      </c>
      <c r="AS92" s="270" t="e">
        <f t="shared" si="50"/>
        <v>#DIV/0!</v>
      </c>
      <c r="AT92" s="1"/>
      <c r="AU92" s="1"/>
      <c r="AV92" s="7"/>
      <c r="AW92" s="1"/>
      <c r="AX92" s="1"/>
      <c r="AY92" s="2"/>
      <c r="AZ92" s="3"/>
      <c r="BA92" s="2"/>
      <c r="BB92" s="3"/>
      <c r="BC92" s="4"/>
      <c r="BD92" s="3"/>
      <c r="BE92" s="1"/>
      <c r="BF92" s="1"/>
      <c r="BG92" s="1"/>
      <c r="BH92" s="4"/>
      <c r="BI92" s="3"/>
      <c r="BJ92" s="7"/>
      <c r="BK92" s="1"/>
      <c r="BL92" s="1"/>
      <c r="BM92" s="2"/>
      <c r="BN92" s="3"/>
      <c r="BO92" s="1"/>
      <c r="BP92" s="2"/>
      <c r="BQ92" s="3"/>
      <c r="BR92" s="1"/>
      <c r="BS92" s="2"/>
      <c r="BT92" s="6"/>
      <c r="BU92" s="278"/>
      <c r="BV92" s="272">
        <f t="shared" si="51"/>
        <v>0</v>
      </c>
      <c r="BW92" s="272">
        <f t="shared" si="52"/>
        <v>0</v>
      </c>
      <c r="BX92" s="282" t="e">
        <f t="shared" si="53"/>
        <v>#DIV/0!</v>
      </c>
      <c r="BY92" s="282" t="e">
        <f t="shared" si="54"/>
        <v>#DIV/0!</v>
      </c>
      <c r="BZ92" s="3"/>
      <c r="CA92" s="1"/>
      <c r="CB92" s="1"/>
      <c r="CC92" s="4"/>
      <c r="CD92" s="7"/>
      <c r="CE92" s="7"/>
      <c r="CF92" s="1" t="e">
        <f t="shared" si="55"/>
        <v>#N/A</v>
      </c>
      <c r="CG92" s="1">
        <f t="shared" si="56"/>
        <v>0</v>
      </c>
      <c r="CH92" s="1" t="e">
        <f t="shared" si="34"/>
        <v>#N/A</v>
      </c>
      <c r="CI92" s="1"/>
      <c r="CJ92" s="189" t="e">
        <f t="shared" si="57"/>
        <v>#N/A</v>
      </c>
      <c r="CK92" s="3"/>
      <c r="CL92" s="7"/>
      <c r="CM92" s="1"/>
      <c r="CN92" s="2">
        <v>109</v>
      </c>
      <c r="CO92" s="2">
        <f t="shared" si="36"/>
        <v>0</v>
      </c>
      <c r="CP92" s="2">
        <f t="shared" si="37"/>
        <v>0</v>
      </c>
      <c r="CQ92" s="190" t="e">
        <f t="shared" si="38"/>
        <v>#DIV/0!</v>
      </c>
      <c r="CR92" s="8"/>
      <c r="CS92" s="8"/>
      <c r="CT92" s="8"/>
      <c r="CU92" s="6"/>
      <c r="CV92" s="6"/>
      <c r="CW92" s="6"/>
      <c r="CX92" s="3"/>
      <c r="CY92" s="2"/>
      <c r="CZ92" s="212" t="e">
        <f t="shared" si="41"/>
        <v>#DIV/0!</v>
      </c>
      <c r="DA92" s="212" t="e">
        <f t="shared" si="42"/>
        <v>#DIV/0!</v>
      </c>
      <c r="DB92" s="3"/>
      <c r="DC92" s="2"/>
      <c r="DD92" s="3"/>
      <c r="DE92" s="2"/>
      <c r="DF92" s="8"/>
      <c r="DG92" s="3"/>
      <c r="DH92" s="2"/>
      <c r="DI92" s="8"/>
      <c r="DJ92" s="3"/>
      <c r="DK92" s="1"/>
      <c r="DL92" s="337" t="e">
        <f t="shared" si="58"/>
        <v>#DIV/0!</v>
      </c>
      <c r="DM92" s="212" t="e">
        <f t="shared" si="43"/>
        <v>#DIV/0!</v>
      </c>
      <c r="DN92" s="303"/>
      <c r="DO92" s="212"/>
      <c r="DP92" s="3"/>
      <c r="DQ92" s="2"/>
      <c r="DR92" s="3"/>
      <c r="DS92" s="2"/>
      <c r="DT92" s="155"/>
      <c r="DU92" s="156"/>
      <c r="DV92" s="155"/>
      <c r="DW92" s="157"/>
      <c r="DX92" s="348">
        <f t="shared" si="59"/>
        <v>0</v>
      </c>
      <c r="DY92" s="349" t="e">
        <f t="shared" si="44"/>
        <v>#DIV/0!</v>
      </c>
      <c r="DZ92" s="240" t="e">
        <f t="shared" si="45"/>
        <v>#DIV/0!</v>
      </c>
      <c r="EA92" s="1"/>
      <c r="EB92" s="19" t="e">
        <f t="shared" si="46"/>
        <v>#DIV/0!</v>
      </c>
      <c r="EC92" s="350" t="e">
        <f t="shared" si="47"/>
        <v>#DIV/0!</v>
      </c>
      <c r="ED92" s="4"/>
      <c r="EE92" s="117"/>
    </row>
    <row r="93" spans="1:135" s="121" customFormat="1" ht="20.100000000000001" hidden="1" customHeight="1">
      <c r="A93" s="162">
        <v>42298</v>
      </c>
      <c r="B93" s="229"/>
      <c r="C93" s="15">
        <v>3</v>
      </c>
      <c r="D93" s="9" t="s">
        <v>130</v>
      </c>
      <c r="E93" s="9" t="s">
        <v>136</v>
      </c>
      <c r="F93" s="9" t="s">
        <v>141</v>
      </c>
      <c r="G93" s="12" t="s">
        <v>142</v>
      </c>
      <c r="H93" s="11" t="s">
        <v>175</v>
      </c>
      <c r="I93" s="9">
        <v>19</v>
      </c>
      <c r="J93" s="9" t="s">
        <v>278</v>
      </c>
      <c r="K93" s="20">
        <v>16.5</v>
      </c>
      <c r="L93" s="9" t="s">
        <v>192</v>
      </c>
      <c r="M93" s="9">
        <v>84</v>
      </c>
      <c r="N93" s="9">
        <v>2840</v>
      </c>
      <c r="O93" s="298"/>
      <c r="P93" s="9">
        <v>1400</v>
      </c>
      <c r="Q93" s="24">
        <f t="shared" si="39"/>
        <v>1169</v>
      </c>
      <c r="R93" s="119">
        <f t="shared" si="48"/>
        <v>3.7980809999999998</v>
      </c>
      <c r="S93" s="18">
        <f t="shared" si="40"/>
        <v>3.7847544000000002</v>
      </c>
      <c r="T93" s="11">
        <v>925</v>
      </c>
      <c r="U93" s="9"/>
      <c r="V93" s="9">
        <v>0.97199999999999998</v>
      </c>
      <c r="W93" s="24">
        <f t="shared" si="49"/>
        <v>1360.8</v>
      </c>
      <c r="X93" s="9">
        <v>10.5</v>
      </c>
      <c r="Y93" s="9">
        <v>257</v>
      </c>
      <c r="Z93" s="9">
        <v>25</v>
      </c>
      <c r="AA93" s="9">
        <v>25</v>
      </c>
      <c r="AB93" s="12">
        <v>6.1</v>
      </c>
      <c r="AC93" s="15">
        <v>4.8</v>
      </c>
      <c r="AD93" s="200">
        <v>-16</v>
      </c>
      <c r="AE93" s="200">
        <v>-19</v>
      </c>
      <c r="AF93" s="200">
        <v>-20</v>
      </c>
      <c r="AG93" s="200"/>
      <c r="AH93" s="241">
        <f t="shared" si="60"/>
        <v>-55</v>
      </c>
      <c r="AI93" s="239">
        <f t="shared" si="61"/>
        <v>1</v>
      </c>
      <c r="AJ93" s="9">
        <v>60</v>
      </c>
      <c r="AK93" s="9"/>
      <c r="AL93" s="9">
        <v>100</v>
      </c>
      <c r="AM93" s="9">
        <v>100</v>
      </c>
      <c r="AN93" s="9">
        <v>3</v>
      </c>
      <c r="AO93" s="9">
        <v>20</v>
      </c>
      <c r="AP93" s="11">
        <v>1652</v>
      </c>
      <c r="AQ93" s="15"/>
      <c r="AR93" s="24">
        <f t="shared" si="35"/>
        <v>1652</v>
      </c>
      <c r="AS93" s="271">
        <f t="shared" si="50"/>
        <v>1</v>
      </c>
      <c r="AT93" s="9">
        <v>67</v>
      </c>
      <c r="AU93" s="9">
        <v>80</v>
      </c>
      <c r="AV93" s="15">
        <v>4.2</v>
      </c>
      <c r="AW93" s="9">
        <v>561</v>
      </c>
      <c r="AX93" s="9">
        <v>722</v>
      </c>
      <c r="AY93" s="10">
        <v>40</v>
      </c>
      <c r="AZ93" s="11">
        <v>334</v>
      </c>
      <c r="BA93" s="10">
        <v>70</v>
      </c>
      <c r="BB93" s="11"/>
      <c r="BC93" s="12"/>
      <c r="BD93" s="11">
        <v>4479</v>
      </c>
      <c r="BE93" s="9">
        <v>42</v>
      </c>
      <c r="BF93" s="9">
        <v>40</v>
      </c>
      <c r="BG93" s="9">
        <v>1.5</v>
      </c>
      <c r="BH93" s="12">
        <v>97</v>
      </c>
      <c r="BI93" s="11">
        <v>520</v>
      </c>
      <c r="BJ93" s="15">
        <v>120</v>
      </c>
      <c r="BK93" s="9">
        <v>1572</v>
      </c>
      <c r="BL93" s="9">
        <v>151</v>
      </c>
      <c r="BM93" s="10">
        <v>102</v>
      </c>
      <c r="BN93" s="11">
        <v>385</v>
      </c>
      <c r="BO93" s="9">
        <v>1453</v>
      </c>
      <c r="BP93" s="10">
        <v>167</v>
      </c>
      <c r="BQ93" s="11">
        <v>375</v>
      </c>
      <c r="BR93" s="9">
        <v>1402</v>
      </c>
      <c r="BS93" s="10">
        <v>140</v>
      </c>
      <c r="BT93" s="14">
        <v>1500</v>
      </c>
      <c r="BU93" s="279">
        <v>316</v>
      </c>
      <c r="BV93" s="273">
        <f t="shared" si="51"/>
        <v>0.76</v>
      </c>
      <c r="BW93" s="273">
        <f t="shared" si="52"/>
        <v>0.66666666666666663</v>
      </c>
      <c r="BX93" s="283">
        <f t="shared" si="53"/>
        <v>0.53271028037383172</v>
      </c>
      <c r="BY93" s="283">
        <f t="shared" si="54"/>
        <v>0.46728971962616817</v>
      </c>
      <c r="BZ93" s="11">
        <v>3</v>
      </c>
      <c r="CA93" s="9">
        <v>2.6</v>
      </c>
      <c r="CB93" s="9">
        <v>30</v>
      </c>
      <c r="CC93" s="12">
        <v>1.8</v>
      </c>
      <c r="CD93" s="15" t="s">
        <v>163</v>
      </c>
      <c r="CE93" s="15">
        <v>55</v>
      </c>
      <c r="CF93" s="9">
        <f t="shared" si="55"/>
        <v>15.6</v>
      </c>
      <c r="CG93" s="9">
        <f t="shared" si="56"/>
        <v>4732</v>
      </c>
      <c r="CH93" s="9">
        <f t="shared" si="34"/>
        <v>8.58</v>
      </c>
      <c r="CI93" s="9">
        <v>55</v>
      </c>
      <c r="CJ93" s="296">
        <f t="shared" si="57"/>
        <v>1.8131868131868132</v>
      </c>
      <c r="CK93" s="11" t="s">
        <v>165</v>
      </c>
      <c r="CL93" s="15">
        <v>27</v>
      </c>
      <c r="CM93" s="9">
        <v>36</v>
      </c>
      <c r="CN93" s="10">
        <v>109</v>
      </c>
      <c r="CO93" s="10">
        <f t="shared" si="36"/>
        <v>4732</v>
      </c>
      <c r="CP93" s="10">
        <f t="shared" si="37"/>
        <v>39.24</v>
      </c>
      <c r="CQ93" s="191">
        <f t="shared" si="38"/>
        <v>8.2924767540152171</v>
      </c>
      <c r="CR93" s="16">
        <v>41</v>
      </c>
      <c r="CS93" s="16">
        <v>4</v>
      </c>
      <c r="CT93" s="16">
        <v>400</v>
      </c>
      <c r="CU93" s="14">
        <v>9</v>
      </c>
      <c r="CV93" s="14">
        <v>51</v>
      </c>
      <c r="CW93" s="14"/>
      <c r="CX93" s="11" t="s">
        <v>275</v>
      </c>
      <c r="CY93" s="10">
        <v>720</v>
      </c>
      <c r="CZ93" s="213">
        <f t="shared" si="41"/>
        <v>189.56941676599314</v>
      </c>
      <c r="DA93" s="213">
        <f t="shared" si="42"/>
        <v>190.23691471235227</v>
      </c>
      <c r="DB93" s="11"/>
      <c r="DC93" s="10"/>
      <c r="DD93" s="11"/>
      <c r="DE93" s="10"/>
      <c r="DF93" s="16">
        <v>30</v>
      </c>
      <c r="DG93" s="11" t="s">
        <v>185</v>
      </c>
      <c r="DH93" s="10">
        <v>3.3</v>
      </c>
      <c r="DI93" s="16">
        <v>20</v>
      </c>
      <c r="DJ93" s="11" t="s">
        <v>169</v>
      </c>
      <c r="DK93" s="9">
        <v>140</v>
      </c>
      <c r="DL93" s="338">
        <f t="shared" si="58"/>
        <v>36.86071992672089</v>
      </c>
      <c r="DM93" s="213">
        <f t="shared" si="43"/>
        <v>36.990511194068496</v>
      </c>
      <c r="DN93" s="304"/>
      <c r="DO93" s="213"/>
      <c r="DP93" s="11"/>
      <c r="DQ93" s="10"/>
      <c r="DR93" s="11"/>
      <c r="DS93" s="10"/>
      <c r="DT93" s="158"/>
      <c r="DU93" s="159"/>
      <c r="DV93" s="158"/>
      <c r="DW93" s="160"/>
      <c r="DX93" s="351">
        <f t="shared" si="59"/>
        <v>307</v>
      </c>
      <c r="DY93" s="352">
        <f t="shared" si="44"/>
        <v>80.830292982166526</v>
      </c>
      <c r="DZ93" s="241">
        <f t="shared" si="45"/>
        <v>81.114906689850201</v>
      </c>
      <c r="EA93" s="9">
        <v>5.27</v>
      </c>
      <c r="EB93" s="20">
        <f t="shared" si="46"/>
        <v>1.387542814384422</v>
      </c>
      <c r="EC93" s="353">
        <f t="shared" si="47"/>
        <v>1.3924285285195783</v>
      </c>
      <c r="ED93" s="12">
        <v>396</v>
      </c>
      <c r="EE93" s="120"/>
    </row>
    <row r="94" spans="1:135" s="121" customFormat="1" ht="20.100000000000001" hidden="1" customHeight="1">
      <c r="A94" s="162">
        <v>42298</v>
      </c>
      <c r="B94" s="229"/>
      <c r="C94" s="15">
        <v>3</v>
      </c>
      <c r="D94" s="9"/>
      <c r="E94" s="9"/>
      <c r="F94" s="9"/>
      <c r="G94" s="12"/>
      <c r="H94" s="11"/>
      <c r="I94" s="9"/>
      <c r="J94" s="9"/>
      <c r="K94" s="20"/>
      <c r="L94" s="9"/>
      <c r="M94" s="9"/>
      <c r="N94" s="9"/>
      <c r="O94" s="298"/>
      <c r="P94" s="9"/>
      <c r="Q94" s="24">
        <f t="shared" si="39"/>
        <v>0</v>
      </c>
      <c r="R94" s="119">
        <f t="shared" si="48"/>
        <v>0</v>
      </c>
      <c r="S94" s="18">
        <f t="shared" si="40"/>
        <v>0</v>
      </c>
      <c r="T94" s="11"/>
      <c r="U94" s="9"/>
      <c r="V94" s="9"/>
      <c r="W94" s="24">
        <f t="shared" si="49"/>
        <v>0</v>
      </c>
      <c r="X94" s="9"/>
      <c r="Y94" s="9"/>
      <c r="Z94" s="9"/>
      <c r="AA94" s="9"/>
      <c r="AB94" s="12"/>
      <c r="AC94" s="15"/>
      <c r="AD94" s="200"/>
      <c r="AE94" s="200"/>
      <c r="AF94" s="200"/>
      <c r="AG94" s="200"/>
      <c r="AH94" s="241">
        <f t="shared" si="60"/>
        <v>0</v>
      </c>
      <c r="AI94" s="239" t="e">
        <f t="shared" si="61"/>
        <v>#DIV/0!</v>
      </c>
      <c r="AJ94" s="9"/>
      <c r="AK94" s="9"/>
      <c r="AL94" s="9"/>
      <c r="AM94" s="9"/>
      <c r="AN94" s="9"/>
      <c r="AO94" s="9"/>
      <c r="AP94" s="11"/>
      <c r="AQ94" s="15"/>
      <c r="AR94" s="24">
        <f t="shared" si="35"/>
        <v>0</v>
      </c>
      <c r="AS94" s="271" t="e">
        <f t="shared" si="50"/>
        <v>#DIV/0!</v>
      </c>
      <c r="AT94" s="9"/>
      <c r="AU94" s="9"/>
      <c r="AV94" s="15"/>
      <c r="AW94" s="9"/>
      <c r="AX94" s="9"/>
      <c r="AY94" s="10"/>
      <c r="AZ94" s="11"/>
      <c r="BA94" s="10"/>
      <c r="BB94" s="11"/>
      <c r="BC94" s="12"/>
      <c r="BD94" s="11"/>
      <c r="BE94" s="9"/>
      <c r="BF94" s="9"/>
      <c r="BG94" s="9"/>
      <c r="BH94" s="12"/>
      <c r="BI94" s="11"/>
      <c r="BJ94" s="15"/>
      <c r="BK94" s="9"/>
      <c r="BL94" s="9"/>
      <c r="BM94" s="10"/>
      <c r="BN94" s="11"/>
      <c r="BO94" s="9"/>
      <c r="BP94" s="10"/>
      <c r="BQ94" s="11"/>
      <c r="BR94" s="9"/>
      <c r="BS94" s="10"/>
      <c r="BT94" s="14"/>
      <c r="BU94" s="279"/>
      <c r="BV94" s="273">
        <f t="shared" si="51"/>
        <v>0</v>
      </c>
      <c r="BW94" s="273">
        <f t="shared" si="52"/>
        <v>0</v>
      </c>
      <c r="BX94" s="283" t="e">
        <f t="shared" si="53"/>
        <v>#DIV/0!</v>
      </c>
      <c r="BY94" s="283" t="e">
        <f t="shared" si="54"/>
        <v>#DIV/0!</v>
      </c>
      <c r="BZ94" s="11"/>
      <c r="CA94" s="9"/>
      <c r="CB94" s="9"/>
      <c r="CC94" s="12"/>
      <c r="CD94" s="15"/>
      <c r="CE94" s="15"/>
      <c r="CF94" s="9" t="e">
        <f t="shared" si="55"/>
        <v>#N/A</v>
      </c>
      <c r="CG94" s="9">
        <f t="shared" si="56"/>
        <v>0</v>
      </c>
      <c r="CH94" s="9" t="e">
        <f t="shared" si="34"/>
        <v>#N/A</v>
      </c>
      <c r="CI94" s="9"/>
      <c r="CJ94" s="296" t="e">
        <f t="shared" si="57"/>
        <v>#N/A</v>
      </c>
      <c r="CK94" s="11"/>
      <c r="CL94" s="15"/>
      <c r="CM94" s="9"/>
      <c r="CN94" s="10">
        <v>109</v>
      </c>
      <c r="CO94" s="10">
        <f t="shared" si="36"/>
        <v>0</v>
      </c>
      <c r="CP94" s="10">
        <f t="shared" si="37"/>
        <v>0</v>
      </c>
      <c r="CQ94" s="191" t="e">
        <f t="shared" si="38"/>
        <v>#DIV/0!</v>
      </c>
      <c r="CR94" s="16"/>
      <c r="CS94" s="16"/>
      <c r="CT94" s="16"/>
      <c r="CU94" s="14"/>
      <c r="CV94" s="14"/>
      <c r="CW94" s="14"/>
      <c r="CX94" s="11"/>
      <c r="CY94" s="10"/>
      <c r="CZ94" s="213" t="e">
        <f t="shared" si="41"/>
        <v>#DIV/0!</v>
      </c>
      <c r="DA94" s="213" t="e">
        <f t="shared" si="42"/>
        <v>#DIV/0!</v>
      </c>
      <c r="DB94" s="11"/>
      <c r="DC94" s="10"/>
      <c r="DD94" s="11"/>
      <c r="DE94" s="10"/>
      <c r="DF94" s="16"/>
      <c r="DG94" s="11"/>
      <c r="DH94" s="10"/>
      <c r="DI94" s="16"/>
      <c r="DJ94" s="11"/>
      <c r="DK94" s="9"/>
      <c r="DL94" s="338" t="e">
        <f t="shared" si="58"/>
        <v>#DIV/0!</v>
      </c>
      <c r="DM94" s="213" t="e">
        <f t="shared" si="43"/>
        <v>#DIV/0!</v>
      </c>
      <c r="DN94" s="304"/>
      <c r="DO94" s="213"/>
      <c r="DP94" s="11"/>
      <c r="DQ94" s="10"/>
      <c r="DR94" s="11"/>
      <c r="DS94" s="10"/>
      <c r="DT94" s="158"/>
      <c r="DU94" s="159"/>
      <c r="DV94" s="158"/>
      <c r="DW94" s="160"/>
      <c r="DX94" s="351">
        <f t="shared" si="59"/>
        <v>0</v>
      </c>
      <c r="DY94" s="352" t="e">
        <f t="shared" si="44"/>
        <v>#DIV/0!</v>
      </c>
      <c r="DZ94" s="241" t="e">
        <f t="shared" si="45"/>
        <v>#DIV/0!</v>
      </c>
      <c r="EA94" s="9"/>
      <c r="EB94" s="20" t="e">
        <f t="shared" si="46"/>
        <v>#DIV/0!</v>
      </c>
      <c r="EC94" s="353" t="e">
        <f t="shared" si="47"/>
        <v>#DIV/0!</v>
      </c>
      <c r="ED94" s="12"/>
      <c r="EE94" s="120"/>
    </row>
    <row r="95" spans="1:135" s="118" customFormat="1" ht="20.100000000000001" hidden="1" customHeight="1">
      <c r="A95" s="161">
        <v>42299</v>
      </c>
      <c r="B95" s="228">
        <v>0.48958333333333298</v>
      </c>
      <c r="C95" s="7">
        <v>1</v>
      </c>
      <c r="D95" s="1" t="s">
        <v>134</v>
      </c>
      <c r="E95" s="1" t="s">
        <v>135</v>
      </c>
      <c r="F95" s="1" t="s">
        <v>144</v>
      </c>
      <c r="G95" s="4" t="s">
        <v>144</v>
      </c>
      <c r="H95" s="3" t="s">
        <v>175</v>
      </c>
      <c r="I95" s="1">
        <v>17</v>
      </c>
      <c r="J95" s="1" t="s">
        <v>278</v>
      </c>
      <c r="K95" s="19">
        <v>17</v>
      </c>
      <c r="L95" s="1" t="s">
        <v>192</v>
      </c>
      <c r="M95" s="1">
        <v>84</v>
      </c>
      <c r="N95" s="1">
        <v>2840</v>
      </c>
      <c r="O95" s="297"/>
      <c r="P95" s="1">
        <v>1540</v>
      </c>
      <c r="Q95" s="22">
        <f t="shared" si="39"/>
        <v>1278.2</v>
      </c>
      <c r="R95" s="116">
        <f t="shared" si="48"/>
        <v>3.7157274</v>
      </c>
      <c r="S95" s="17">
        <f t="shared" si="40"/>
        <v>3.7026897600000002</v>
      </c>
      <c r="T95" s="3">
        <v>1002</v>
      </c>
      <c r="U95" s="1">
        <v>1005</v>
      </c>
      <c r="V95" s="1">
        <v>0.97</v>
      </c>
      <c r="W95" s="22">
        <f t="shared" si="49"/>
        <v>1493.8</v>
      </c>
      <c r="X95" s="1">
        <v>10.199999999999999</v>
      </c>
      <c r="Y95" s="1">
        <v>310</v>
      </c>
      <c r="Z95" s="1">
        <v>20</v>
      </c>
      <c r="AA95" s="1">
        <v>25</v>
      </c>
      <c r="AB95" s="4">
        <v>6.2</v>
      </c>
      <c r="AC95" s="7">
        <v>4.5</v>
      </c>
      <c r="AD95" s="199">
        <v>-32</v>
      </c>
      <c r="AE95" s="199">
        <v>-36</v>
      </c>
      <c r="AF95" s="199">
        <v>-36</v>
      </c>
      <c r="AG95" s="199"/>
      <c r="AH95" s="240">
        <f t="shared" si="60"/>
        <v>-104</v>
      </c>
      <c r="AI95" s="237">
        <f t="shared" si="61"/>
        <v>1</v>
      </c>
      <c r="AJ95" s="1">
        <v>50</v>
      </c>
      <c r="AK95" s="1">
        <v>50</v>
      </c>
      <c r="AL95" s="1">
        <v>100</v>
      </c>
      <c r="AM95" s="1">
        <v>100</v>
      </c>
      <c r="AN95" s="1">
        <v>3</v>
      </c>
      <c r="AO95" s="1">
        <v>20</v>
      </c>
      <c r="AP95" s="3">
        <v>2120</v>
      </c>
      <c r="AQ95" s="7">
        <v>1600</v>
      </c>
      <c r="AR95" s="22">
        <f t="shared" si="35"/>
        <v>520</v>
      </c>
      <c r="AS95" s="270">
        <f t="shared" si="50"/>
        <v>0.24528301886792453</v>
      </c>
      <c r="AT95" s="1">
        <v>68</v>
      </c>
      <c r="AU95" s="1">
        <v>80</v>
      </c>
      <c r="AV95" s="7">
        <v>3.8</v>
      </c>
      <c r="AW95" s="1">
        <v>630</v>
      </c>
      <c r="AX95" s="1">
        <v>800</v>
      </c>
      <c r="AY95" s="2">
        <v>40</v>
      </c>
      <c r="AZ95" s="3">
        <v>355</v>
      </c>
      <c r="BA95" s="2">
        <v>70</v>
      </c>
      <c r="BB95" s="3"/>
      <c r="BC95" s="4"/>
      <c r="BD95" s="3">
        <v>4636</v>
      </c>
      <c r="BE95" s="1">
        <v>42</v>
      </c>
      <c r="BF95" s="1">
        <v>40</v>
      </c>
      <c r="BG95" s="1">
        <v>1.4</v>
      </c>
      <c r="BH95" s="4">
        <v>97</v>
      </c>
      <c r="BI95" s="3">
        <v>520</v>
      </c>
      <c r="BJ95" s="7">
        <v>120</v>
      </c>
      <c r="BK95" s="1">
        <v>1609</v>
      </c>
      <c r="BL95" s="1">
        <v>151</v>
      </c>
      <c r="BM95" s="2">
        <v>100</v>
      </c>
      <c r="BN95" s="3">
        <v>410</v>
      </c>
      <c r="BO95" s="1">
        <v>1545</v>
      </c>
      <c r="BP95" s="2">
        <v>193</v>
      </c>
      <c r="BQ95" s="3">
        <v>400</v>
      </c>
      <c r="BR95" s="1">
        <v>1495</v>
      </c>
      <c r="BS95" s="2">
        <v>157</v>
      </c>
      <c r="BT95" s="6">
        <v>1500</v>
      </c>
      <c r="BU95" s="278">
        <v>364</v>
      </c>
      <c r="BV95" s="272">
        <f t="shared" si="51"/>
        <v>0.81</v>
      </c>
      <c r="BW95" s="272">
        <f t="shared" si="52"/>
        <v>0.66666666666666663</v>
      </c>
      <c r="BX95" s="282">
        <f t="shared" si="53"/>
        <v>0.54853273137697522</v>
      </c>
      <c r="BY95" s="282">
        <f t="shared" si="54"/>
        <v>0.45146726862302483</v>
      </c>
      <c r="BZ95" s="3">
        <v>3</v>
      </c>
      <c r="CA95" s="1">
        <v>2.6</v>
      </c>
      <c r="CB95" s="1">
        <v>30</v>
      </c>
      <c r="CC95" s="4">
        <v>1.8</v>
      </c>
      <c r="CD95" s="7" t="s">
        <v>163</v>
      </c>
      <c r="CE95" s="7">
        <v>60</v>
      </c>
      <c r="CF95" s="1">
        <f t="shared" si="55"/>
        <v>15.6</v>
      </c>
      <c r="CG95" s="1">
        <f t="shared" si="56"/>
        <v>5205.2</v>
      </c>
      <c r="CH95" s="1">
        <f t="shared" si="34"/>
        <v>9.36</v>
      </c>
      <c r="CI95" s="1">
        <v>60</v>
      </c>
      <c r="CJ95" s="189">
        <f t="shared" si="57"/>
        <v>1.7982017982017982</v>
      </c>
      <c r="CK95" s="3" t="s">
        <v>165</v>
      </c>
      <c r="CL95" s="7">
        <v>25</v>
      </c>
      <c r="CM95" s="1">
        <v>35</v>
      </c>
      <c r="CN95" s="2">
        <v>109</v>
      </c>
      <c r="CO95" s="2">
        <f t="shared" si="36"/>
        <v>5205.2</v>
      </c>
      <c r="CP95" s="2">
        <f t="shared" si="37"/>
        <v>38.15</v>
      </c>
      <c r="CQ95" s="190">
        <f t="shared" si="38"/>
        <v>7.3292092522861756</v>
      </c>
      <c r="CR95" s="8">
        <v>41</v>
      </c>
      <c r="CS95" s="8">
        <v>4</v>
      </c>
      <c r="CT95" s="8">
        <v>400</v>
      </c>
      <c r="CU95" s="6">
        <v>10</v>
      </c>
      <c r="CV95" s="6">
        <v>52</v>
      </c>
      <c r="CW95" s="6"/>
      <c r="CX95" s="3" t="s">
        <v>275</v>
      </c>
      <c r="CY95" s="2">
        <v>720</v>
      </c>
      <c r="CZ95" s="212">
        <f t="shared" si="41"/>
        <v>193.77094240013409</v>
      </c>
      <c r="DA95" s="212">
        <f t="shared" si="42"/>
        <v>194.45323445083878</v>
      </c>
      <c r="DB95" s="3"/>
      <c r="DC95" s="2"/>
      <c r="DD95" s="3"/>
      <c r="DE95" s="2"/>
      <c r="DF95" s="8">
        <v>30</v>
      </c>
      <c r="DG95" s="3" t="s">
        <v>185</v>
      </c>
      <c r="DH95" s="2"/>
      <c r="DI95" s="8">
        <v>20</v>
      </c>
      <c r="DJ95" s="3" t="s">
        <v>169</v>
      </c>
      <c r="DK95" s="1">
        <v>151</v>
      </c>
      <c r="DL95" s="337">
        <f t="shared" si="58"/>
        <v>40.638072642250343</v>
      </c>
      <c r="DM95" s="212">
        <f t="shared" si="43"/>
        <v>40.781164447328685</v>
      </c>
      <c r="DN95" s="303"/>
      <c r="DO95" s="212"/>
      <c r="DP95" s="3"/>
      <c r="DQ95" s="2"/>
      <c r="DR95" s="3"/>
      <c r="DS95" s="2"/>
      <c r="DT95" s="155"/>
      <c r="DU95" s="156"/>
      <c r="DV95" s="155"/>
      <c r="DW95" s="157"/>
      <c r="DX95" s="348">
        <f t="shared" si="59"/>
        <v>350</v>
      </c>
      <c r="DY95" s="349">
        <f t="shared" si="44"/>
        <v>94.194208111176295</v>
      </c>
      <c r="DZ95" s="240">
        <f t="shared" si="45"/>
        <v>94.525877858046627</v>
      </c>
      <c r="EA95" s="1"/>
      <c r="EB95" s="19">
        <f t="shared" si="46"/>
        <v>0</v>
      </c>
      <c r="EC95" s="350">
        <f t="shared" si="47"/>
        <v>0</v>
      </c>
      <c r="ED95" s="4">
        <v>386</v>
      </c>
      <c r="EE95" s="117"/>
    </row>
    <row r="96" spans="1:135" s="118" customFormat="1" ht="20.100000000000001" hidden="1" customHeight="1">
      <c r="A96" s="161">
        <v>42299</v>
      </c>
      <c r="B96" s="228"/>
      <c r="C96" s="7">
        <v>1</v>
      </c>
      <c r="D96" s="1"/>
      <c r="E96" s="1"/>
      <c r="F96" s="1"/>
      <c r="G96" s="4"/>
      <c r="H96" s="3"/>
      <c r="I96" s="1"/>
      <c r="J96" s="1"/>
      <c r="K96" s="19"/>
      <c r="L96" s="1"/>
      <c r="M96" s="1"/>
      <c r="N96" s="1"/>
      <c r="O96" s="297"/>
      <c r="P96" s="1"/>
      <c r="Q96" s="22">
        <f t="shared" si="39"/>
        <v>0</v>
      </c>
      <c r="R96" s="116">
        <f t="shared" si="48"/>
        <v>0</v>
      </c>
      <c r="S96" s="17">
        <f t="shared" si="40"/>
        <v>0</v>
      </c>
      <c r="T96" s="3"/>
      <c r="U96" s="1"/>
      <c r="V96" s="1"/>
      <c r="W96" s="22">
        <f t="shared" si="49"/>
        <v>0</v>
      </c>
      <c r="X96" s="1"/>
      <c r="Y96" s="1"/>
      <c r="Z96" s="1"/>
      <c r="AA96" s="1"/>
      <c r="AB96" s="4"/>
      <c r="AC96" s="7"/>
      <c r="AD96" s="199"/>
      <c r="AE96" s="199"/>
      <c r="AF96" s="199"/>
      <c r="AG96" s="199"/>
      <c r="AH96" s="240">
        <f t="shared" si="60"/>
        <v>0</v>
      </c>
      <c r="AI96" s="237" t="e">
        <f t="shared" si="61"/>
        <v>#DIV/0!</v>
      </c>
      <c r="AJ96" s="1"/>
      <c r="AK96" s="1"/>
      <c r="AL96" s="1"/>
      <c r="AM96" s="1"/>
      <c r="AN96" s="1"/>
      <c r="AO96" s="1"/>
      <c r="AP96" s="3"/>
      <c r="AQ96" s="7"/>
      <c r="AR96" s="22">
        <f t="shared" si="35"/>
        <v>0</v>
      </c>
      <c r="AS96" s="270" t="e">
        <f t="shared" si="50"/>
        <v>#DIV/0!</v>
      </c>
      <c r="AT96" s="1"/>
      <c r="AU96" s="1"/>
      <c r="AV96" s="7"/>
      <c r="AW96" s="1"/>
      <c r="AX96" s="1"/>
      <c r="AY96" s="2"/>
      <c r="AZ96" s="3"/>
      <c r="BA96" s="2"/>
      <c r="BB96" s="3"/>
      <c r="BC96" s="4"/>
      <c r="BD96" s="3"/>
      <c r="BE96" s="1"/>
      <c r="BF96" s="1"/>
      <c r="BG96" s="1"/>
      <c r="BH96" s="4"/>
      <c r="BI96" s="3"/>
      <c r="BJ96" s="7"/>
      <c r="BK96" s="1"/>
      <c r="BL96" s="1"/>
      <c r="BM96" s="2"/>
      <c r="BN96" s="3"/>
      <c r="BO96" s="1"/>
      <c r="BP96" s="2"/>
      <c r="BQ96" s="3"/>
      <c r="BR96" s="1"/>
      <c r="BS96" s="2"/>
      <c r="BT96" s="6"/>
      <c r="BU96" s="278"/>
      <c r="BV96" s="272">
        <f t="shared" si="51"/>
        <v>0</v>
      </c>
      <c r="BW96" s="272">
        <f t="shared" si="52"/>
        <v>0</v>
      </c>
      <c r="BX96" s="282" t="e">
        <f t="shared" si="53"/>
        <v>#DIV/0!</v>
      </c>
      <c r="BY96" s="282" t="e">
        <f t="shared" si="54"/>
        <v>#DIV/0!</v>
      </c>
      <c r="BZ96" s="3"/>
      <c r="CA96" s="1"/>
      <c r="CB96" s="1"/>
      <c r="CC96" s="4"/>
      <c r="CD96" s="7"/>
      <c r="CE96" s="7"/>
      <c r="CF96" s="1" t="e">
        <f t="shared" si="55"/>
        <v>#N/A</v>
      </c>
      <c r="CG96" s="1">
        <f t="shared" si="56"/>
        <v>0</v>
      </c>
      <c r="CH96" s="1" t="e">
        <f t="shared" ref="CH96:CH134" si="62">CF96*CI96/100</f>
        <v>#N/A</v>
      </c>
      <c r="CI96" s="1"/>
      <c r="CJ96" s="189" t="e">
        <f t="shared" si="57"/>
        <v>#N/A</v>
      </c>
      <c r="CK96" s="3"/>
      <c r="CL96" s="7"/>
      <c r="CM96" s="1"/>
      <c r="CN96" s="2">
        <v>109</v>
      </c>
      <c r="CO96" s="2">
        <f t="shared" si="36"/>
        <v>0</v>
      </c>
      <c r="CP96" s="2">
        <f t="shared" si="37"/>
        <v>0</v>
      </c>
      <c r="CQ96" s="190" t="e">
        <f t="shared" si="38"/>
        <v>#DIV/0!</v>
      </c>
      <c r="CR96" s="8"/>
      <c r="CS96" s="8"/>
      <c r="CT96" s="8"/>
      <c r="CU96" s="6"/>
      <c r="CV96" s="6"/>
      <c r="CW96" s="6"/>
      <c r="CX96" s="3"/>
      <c r="CY96" s="2"/>
      <c r="CZ96" s="212" t="e">
        <f t="shared" si="41"/>
        <v>#DIV/0!</v>
      </c>
      <c r="DA96" s="212" t="e">
        <f t="shared" si="42"/>
        <v>#DIV/0!</v>
      </c>
      <c r="DB96" s="3"/>
      <c r="DC96" s="2"/>
      <c r="DD96" s="3"/>
      <c r="DE96" s="2"/>
      <c r="DF96" s="8"/>
      <c r="DG96" s="3"/>
      <c r="DH96" s="2"/>
      <c r="DI96" s="8"/>
      <c r="DJ96" s="3"/>
      <c r="DK96" s="1"/>
      <c r="DL96" s="337" t="e">
        <f t="shared" si="58"/>
        <v>#DIV/0!</v>
      </c>
      <c r="DM96" s="212" t="e">
        <f t="shared" si="43"/>
        <v>#DIV/0!</v>
      </c>
      <c r="DN96" s="303"/>
      <c r="DO96" s="212"/>
      <c r="DP96" s="3"/>
      <c r="DQ96" s="2"/>
      <c r="DR96" s="3"/>
      <c r="DS96" s="2"/>
      <c r="DT96" s="155"/>
      <c r="DU96" s="156"/>
      <c r="DV96" s="155"/>
      <c r="DW96" s="157"/>
      <c r="DX96" s="348">
        <f t="shared" si="59"/>
        <v>0</v>
      </c>
      <c r="DY96" s="349" t="e">
        <f t="shared" si="44"/>
        <v>#DIV/0!</v>
      </c>
      <c r="DZ96" s="240" t="e">
        <f t="shared" si="45"/>
        <v>#DIV/0!</v>
      </c>
      <c r="EA96" s="1"/>
      <c r="EB96" s="19" t="e">
        <f t="shared" si="46"/>
        <v>#DIV/0!</v>
      </c>
      <c r="EC96" s="350" t="e">
        <f t="shared" si="47"/>
        <v>#DIV/0!</v>
      </c>
      <c r="ED96" s="4"/>
      <c r="EE96" s="117"/>
    </row>
    <row r="97" spans="1:135" s="121" customFormat="1" ht="20.100000000000001" hidden="1" customHeight="1">
      <c r="A97" s="162">
        <v>42299</v>
      </c>
      <c r="B97" s="229">
        <v>1.09375</v>
      </c>
      <c r="C97" s="15">
        <v>4</v>
      </c>
      <c r="D97" s="9" t="s">
        <v>133</v>
      </c>
      <c r="E97" s="9" t="s">
        <v>137</v>
      </c>
      <c r="F97" s="9" t="s">
        <v>139</v>
      </c>
      <c r="G97" s="12" t="s">
        <v>267</v>
      </c>
      <c r="H97" s="11" t="s">
        <v>175</v>
      </c>
      <c r="I97" s="9">
        <v>17</v>
      </c>
      <c r="J97" s="9" t="s">
        <v>280</v>
      </c>
      <c r="K97" s="20">
        <v>17.7</v>
      </c>
      <c r="L97" s="9" t="s">
        <v>192</v>
      </c>
      <c r="M97" s="9">
        <v>84</v>
      </c>
      <c r="N97" s="9">
        <v>2750</v>
      </c>
      <c r="O97" s="298"/>
      <c r="P97" s="9">
        <v>1580</v>
      </c>
      <c r="Q97" s="24">
        <f t="shared" si="39"/>
        <v>1300.3399999999999</v>
      </c>
      <c r="R97" s="119">
        <f t="shared" si="48"/>
        <v>3.7800883799999996</v>
      </c>
      <c r="S97" s="18">
        <f t="shared" si="40"/>
        <v>3.6474536999999998</v>
      </c>
      <c r="T97" s="11">
        <v>1031</v>
      </c>
      <c r="U97" s="9">
        <v>1005</v>
      </c>
      <c r="V97" s="9">
        <v>0.97</v>
      </c>
      <c r="W97" s="24">
        <f t="shared" si="49"/>
        <v>1532.6</v>
      </c>
      <c r="X97" s="9">
        <v>10.3</v>
      </c>
      <c r="Y97" s="9">
        <v>326</v>
      </c>
      <c r="Z97" s="9">
        <v>23</v>
      </c>
      <c r="AA97" s="9">
        <v>25</v>
      </c>
      <c r="AB97" s="12">
        <v>6.3</v>
      </c>
      <c r="AC97" s="15">
        <v>4.2</v>
      </c>
      <c r="AD97" s="200">
        <v>-32</v>
      </c>
      <c r="AE97" s="200">
        <v>-36</v>
      </c>
      <c r="AF97" s="200">
        <v>-35</v>
      </c>
      <c r="AG97" s="200"/>
      <c r="AH97" s="241">
        <f t="shared" si="60"/>
        <v>-103</v>
      </c>
      <c r="AI97" s="239">
        <f t="shared" si="61"/>
        <v>1</v>
      </c>
      <c r="AJ97" s="9">
        <v>50</v>
      </c>
      <c r="AK97" s="9">
        <v>50</v>
      </c>
      <c r="AL97" s="9">
        <v>100</v>
      </c>
      <c r="AM97" s="9">
        <v>100</v>
      </c>
      <c r="AN97" s="9">
        <v>3</v>
      </c>
      <c r="AO97" s="9">
        <v>20</v>
      </c>
      <c r="AP97" s="11">
        <v>1756</v>
      </c>
      <c r="AQ97" s="15">
        <v>1500</v>
      </c>
      <c r="AR97" s="24">
        <f t="shared" si="35"/>
        <v>256</v>
      </c>
      <c r="AS97" s="271">
        <f t="shared" si="50"/>
        <v>0.14578587699316628</v>
      </c>
      <c r="AT97" s="9">
        <v>70</v>
      </c>
      <c r="AU97" s="9">
        <v>20</v>
      </c>
      <c r="AV97" s="15">
        <v>4</v>
      </c>
      <c r="AW97" s="9">
        <v>431</v>
      </c>
      <c r="AX97" s="9">
        <v>1150</v>
      </c>
      <c r="AY97" s="10">
        <v>27</v>
      </c>
      <c r="AZ97" s="11">
        <v>340</v>
      </c>
      <c r="BA97" s="10">
        <v>70</v>
      </c>
      <c r="BB97" s="11">
        <v>178</v>
      </c>
      <c r="BC97" s="12"/>
      <c r="BD97" s="11">
        <v>4474</v>
      </c>
      <c r="BE97" s="9">
        <v>38</v>
      </c>
      <c r="BF97" s="9">
        <v>43</v>
      </c>
      <c r="BG97" s="9">
        <v>2</v>
      </c>
      <c r="BH97" s="12">
        <v>97.5</v>
      </c>
      <c r="BI97" s="11">
        <v>550</v>
      </c>
      <c r="BJ97" s="15">
        <v>119</v>
      </c>
      <c r="BK97" s="9">
        <v>1595</v>
      </c>
      <c r="BL97" s="9">
        <v>153</v>
      </c>
      <c r="BM97" s="10">
        <v>93.7</v>
      </c>
      <c r="BN97" s="11">
        <v>421</v>
      </c>
      <c r="BO97" s="9">
        <v>1582</v>
      </c>
      <c r="BP97" s="10">
        <v>194</v>
      </c>
      <c r="BQ97" s="11">
        <v>411</v>
      </c>
      <c r="BR97" s="9">
        <v>1545</v>
      </c>
      <c r="BS97" s="10">
        <v>170</v>
      </c>
      <c r="BT97" s="14">
        <v>1500</v>
      </c>
      <c r="BU97" s="279">
        <v>417</v>
      </c>
      <c r="BV97" s="273">
        <f t="shared" si="51"/>
        <v>0.83199999999999996</v>
      </c>
      <c r="BW97" s="273">
        <f t="shared" si="52"/>
        <v>0.70512820512820518</v>
      </c>
      <c r="BX97" s="283">
        <f t="shared" si="53"/>
        <v>0.54126909988656835</v>
      </c>
      <c r="BY97" s="283">
        <f t="shared" si="54"/>
        <v>0.45873090011343165</v>
      </c>
      <c r="BZ97" s="11">
        <v>2.8</v>
      </c>
      <c r="CA97" s="9">
        <v>2.6</v>
      </c>
      <c r="CB97" s="9">
        <v>30</v>
      </c>
      <c r="CC97" s="12"/>
      <c r="CD97" s="15" t="s">
        <v>163</v>
      </c>
      <c r="CE97" s="15">
        <v>64</v>
      </c>
      <c r="CF97" s="9">
        <f t="shared" si="55"/>
        <v>15.6</v>
      </c>
      <c r="CG97" s="9">
        <f t="shared" si="56"/>
        <v>5340.4</v>
      </c>
      <c r="CH97" s="9">
        <f t="shared" si="62"/>
        <v>10.92</v>
      </c>
      <c r="CI97" s="9">
        <v>70</v>
      </c>
      <c r="CJ97" s="296">
        <f t="shared" si="57"/>
        <v>2.044790652385589</v>
      </c>
      <c r="CK97" s="11" t="s">
        <v>165</v>
      </c>
      <c r="CL97" s="15">
        <v>17</v>
      </c>
      <c r="CM97" s="9">
        <v>24</v>
      </c>
      <c r="CN97" s="10">
        <v>109</v>
      </c>
      <c r="CO97" s="10">
        <f t="shared" si="36"/>
        <v>5340.4</v>
      </c>
      <c r="CP97" s="10">
        <f t="shared" si="37"/>
        <v>26.16</v>
      </c>
      <c r="CQ97" s="191">
        <f t="shared" si="38"/>
        <v>4.8985094749456968</v>
      </c>
      <c r="CR97" s="16">
        <v>41</v>
      </c>
      <c r="CS97" s="16">
        <v>4</v>
      </c>
      <c r="CT97" s="16">
        <v>400</v>
      </c>
      <c r="CU97" s="14">
        <v>9</v>
      </c>
      <c r="CV97" s="14">
        <v>49</v>
      </c>
      <c r="CW97" s="14"/>
      <c r="CX97" s="11" t="s">
        <v>275</v>
      </c>
      <c r="CY97" s="10">
        <v>720</v>
      </c>
      <c r="CZ97" s="213">
        <f t="shared" si="41"/>
        <v>190.47173706557626</v>
      </c>
      <c r="DA97" s="213">
        <f t="shared" si="42"/>
        <v>197.39798204977902</v>
      </c>
      <c r="DB97" s="11"/>
      <c r="DC97" s="10"/>
      <c r="DD97" s="11"/>
      <c r="DE97" s="10"/>
      <c r="DF97" s="16">
        <v>5</v>
      </c>
      <c r="DG97" s="11" t="s">
        <v>185</v>
      </c>
      <c r="DH97" s="10">
        <v>3.3</v>
      </c>
      <c r="DI97" s="16">
        <v>20</v>
      </c>
      <c r="DJ97" s="11" t="s">
        <v>169</v>
      </c>
      <c r="DK97" s="9">
        <v>190</v>
      </c>
      <c r="DL97" s="338">
        <f t="shared" si="58"/>
        <v>50.263375058971512</v>
      </c>
      <c r="DM97" s="213">
        <f t="shared" si="43"/>
        <v>52.09113415202502</v>
      </c>
      <c r="DN97" s="304"/>
      <c r="DO97" s="213"/>
      <c r="DP97" s="11"/>
      <c r="DQ97" s="10"/>
      <c r="DR97" s="11"/>
      <c r="DS97" s="10"/>
      <c r="DT97" s="158"/>
      <c r="DU97" s="159"/>
      <c r="DV97" s="158"/>
      <c r="DW97" s="160"/>
      <c r="DX97" s="351">
        <f t="shared" si="59"/>
        <v>364</v>
      </c>
      <c r="DY97" s="352">
        <f t="shared" si="44"/>
        <v>96.294044849819102</v>
      </c>
      <c r="DZ97" s="241">
        <f t="shared" si="45"/>
        <v>99.795646480721615</v>
      </c>
      <c r="EA97" s="9">
        <v>5.2</v>
      </c>
      <c r="EB97" s="20">
        <f t="shared" si="46"/>
        <v>1.3756292121402729</v>
      </c>
      <c r="EC97" s="353">
        <f t="shared" si="47"/>
        <v>1.4256520925817373</v>
      </c>
      <c r="ED97" s="12">
        <v>380</v>
      </c>
      <c r="EE97" s="120"/>
    </row>
    <row r="98" spans="1:135" s="121" customFormat="1" ht="20.100000000000001" hidden="1" customHeight="1">
      <c r="A98" s="162">
        <v>42299</v>
      </c>
      <c r="B98" s="229"/>
      <c r="C98" s="15">
        <v>4</v>
      </c>
      <c r="D98" s="9"/>
      <c r="E98" s="9"/>
      <c r="F98" s="9"/>
      <c r="G98" s="12"/>
      <c r="H98" s="11"/>
      <c r="I98" s="9"/>
      <c r="J98" s="9"/>
      <c r="K98" s="20"/>
      <c r="L98" s="9"/>
      <c r="M98" s="9"/>
      <c r="N98" s="9"/>
      <c r="O98" s="298"/>
      <c r="P98" s="9"/>
      <c r="Q98" s="24">
        <f t="shared" si="39"/>
        <v>0</v>
      </c>
      <c r="R98" s="119">
        <f t="shared" si="48"/>
        <v>0</v>
      </c>
      <c r="S98" s="18">
        <f t="shared" si="40"/>
        <v>0</v>
      </c>
      <c r="T98" s="11"/>
      <c r="U98" s="9"/>
      <c r="V98" s="9"/>
      <c r="W98" s="24">
        <f t="shared" si="49"/>
        <v>0</v>
      </c>
      <c r="X98" s="9"/>
      <c r="Y98" s="9"/>
      <c r="Z98" s="9"/>
      <c r="AA98" s="9"/>
      <c r="AB98" s="12"/>
      <c r="AC98" s="15"/>
      <c r="AD98" s="200"/>
      <c r="AE98" s="200"/>
      <c r="AF98" s="200"/>
      <c r="AG98" s="200"/>
      <c r="AH98" s="241">
        <f t="shared" si="60"/>
        <v>0</v>
      </c>
      <c r="AI98" s="239" t="e">
        <f t="shared" si="61"/>
        <v>#DIV/0!</v>
      </c>
      <c r="AJ98" s="9"/>
      <c r="AK98" s="9"/>
      <c r="AL98" s="9"/>
      <c r="AM98" s="9"/>
      <c r="AN98" s="9"/>
      <c r="AO98" s="9"/>
      <c r="AP98" s="11"/>
      <c r="AQ98" s="15"/>
      <c r="AR98" s="24">
        <f t="shared" si="35"/>
        <v>0</v>
      </c>
      <c r="AS98" s="271" t="e">
        <f t="shared" si="50"/>
        <v>#DIV/0!</v>
      </c>
      <c r="AT98" s="9"/>
      <c r="AU98" s="9"/>
      <c r="AV98" s="15"/>
      <c r="AW98" s="9"/>
      <c r="AX98" s="9"/>
      <c r="AY98" s="10"/>
      <c r="AZ98" s="11"/>
      <c r="BA98" s="10"/>
      <c r="BB98" s="11"/>
      <c r="BC98" s="12"/>
      <c r="BD98" s="11"/>
      <c r="BE98" s="9"/>
      <c r="BF98" s="9"/>
      <c r="BG98" s="9"/>
      <c r="BH98" s="12"/>
      <c r="BI98" s="11"/>
      <c r="BJ98" s="15"/>
      <c r="BK98" s="9"/>
      <c r="BL98" s="9"/>
      <c r="BM98" s="10"/>
      <c r="BN98" s="11"/>
      <c r="BO98" s="9"/>
      <c r="BP98" s="10"/>
      <c r="BQ98" s="11"/>
      <c r="BR98" s="9"/>
      <c r="BS98" s="10"/>
      <c r="BT98" s="14"/>
      <c r="BU98" s="279"/>
      <c r="BV98" s="273">
        <f t="shared" si="51"/>
        <v>0</v>
      </c>
      <c r="BW98" s="273">
        <f t="shared" si="52"/>
        <v>0</v>
      </c>
      <c r="BX98" s="283" t="e">
        <f t="shared" si="53"/>
        <v>#DIV/0!</v>
      </c>
      <c r="BY98" s="283" t="e">
        <f t="shared" si="54"/>
        <v>#DIV/0!</v>
      </c>
      <c r="BZ98" s="11"/>
      <c r="CA98" s="9"/>
      <c r="CB98" s="9"/>
      <c r="CC98" s="12"/>
      <c r="CD98" s="15"/>
      <c r="CE98" s="15"/>
      <c r="CF98" s="9" t="e">
        <f t="shared" si="55"/>
        <v>#N/A</v>
      </c>
      <c r="CG98" s="9">
        <f t="shared" si="56"/>
        <v>0</v>
      </c>
      <c r="CH98" s="9" t="e">
        <f t="shared" si="62"/>
        <v>#N/A</v>
      </c>
      <c r="CI98" s="9"/>
      <c r="CJ98" s="296" t="e">
        <f t="shared" si="57"/>
        <v>#N/A</v>
      </c>
      <c r="CK98" s="11"/>
      <c r="CL98" s="15"/>
      <c r="CM98" s="9"/>
      <c r="CN98" s="10">
        <v>109</v>
      </c>
      <c r="CO98" s="10">
        <f t="shared" si="36"/>
        <v>0</v>
      </c>
      <c r="CP98" s="10">
        <f t="shared" si="37"/>
        <v>0</v>
      </c>
      <c r="CQ98" s="191" t="e">
        <f t="shared" si="38"/>
        <v>#DIV/0!</v>
      </c>
      <c r="CR98" s="16"/>
      <c r="CS98" s="16"/>
      <c r="CT98" s="16"/>
      <c r="CU98" s="14"/>
      <c r="CV98" s="14"/>
      <c r="CW98" s="14"/>
      <c r="CX98" s="11"/>
      <c r="CY98" s="10"/>
      <c r="CZ98" s="213" t="e">
        <f t="shared" si="41"/>
        <v>#DIV/0!</v>
      </c>
      <c r="DA98" s="213" t="e">
        <f t="shared" si="42"/>
        <v>#DIV/0!</v>
      </c>
      <c r="DB98" s="11"/>
      <c r="DC98" s="10"/>
      <c r="DD98" s="11"/>
      <c r="DE98" s="10"/>
      <c r="DF98" s="16"/>
      <c r="DG98" s="11"/>
      <c r="DH98" s="10"/>
      <c r="DI98" s="16"/>
      <c r="DJ98" s="11"/>
      <c r="DK98" s="9"/>
      <c r="DL98" s="338" t="e">
        <f t="shared" si="58"/>
        <v>#DIV/0!</v>
      </c>
      <c r="DM98" s="213" t="e">
        <f t="shared" si="43"/>
        <v>#DIV/0!</v>
      </c>
      <c r="DN98" s="304"/>
      <c r="DO98" s="213"/>
      <c r="DP98" s="11"/>
      <c r="DQ98" s="10"/>
      <c r="DR98" s="11"/>
      <c r="DS98" s="10"/>
      <c r="DT98" s="158"/>
      <c r="DU98" s="159"/>
      <c r="DV98" s="158"/>
      <c r="DW98" s="160"/>
      <c r="DX98" s="351">
        <f t="shared" si="59"/>
        <v>0</v>
      </c>
      <c r="DY98" s="352" t="e">
        <f t="shared" si="44"/>
        <v>#DIV/0!</v>
      </c>
      <c r="DZ98" s="241" t="e">
        <f t="shared" si="45"/>
        <v>#DIV/0!</v>
      </c>
      <c r="EA98" s="9"/>
      <c r="EB98" s="20" t="e">
        <f t="shared" si="46"/>
        <v>#DIV/0!</v>
      </c>
      <c r="EC98" s="353" t="e">
        <f t="shared" si="47"/>
        <v>#DIV/0!</v>
      </c>
      <c r="ED98" s="12"/>
      <c r="EE98" s="120"/>
    </row>
    <row r="99" spans="1:135" s="118" customFormat="1" ht="20.100000000000001" hidden="1" customHeight="1">
      <c r="A99" s="161">
        <v>42300</v>
      </c>
      <c r="B99" s="228">
        <v>0.52585648148148145</v>
      </c>
      <c r="C99" s="7">
        <v>2</v>
      </c>
      <c r="D99" s="1" t="s">
        <v>132</v>
      </c>
      <c r="E99" s="1" t="s">
        <v>138</v>
      </c>
      <c r="F99" s="1" t="s">
        <v>140</v>
      </c>
      <c r="G99" s="4" t="s">
        <v>145</v>
      </c>
      <c r="H99" s="3" t="s">
        <v>175</v>
      </c>
      <c r="I99" s="1">
        <v>17.5</v>
      </c>
      <c r="J99" s="1" t="s">
        <v>276</v>
      </c>
      <c r="K99" s="19">
        <v>16.5</v>
      </c>
      <c r="L99" s="1" t="s">
        <v>192</v>
      </c>
      <c r="M99" s="1">
        <v>84</v>
      </c>
      <c r="N99" s="1">
        <v>2740</v>
      </c>
      <c r="O99" s="297"/>
      <c r="P99" s="1">
        <v>1600</v>
      </c>
      <c r="Q99" s="22">
        <f t="shared" si="39"/>
        <v>1336</v>
      </c>
      <c r="R99" s="116">
        <f t="shared" si="48"/>
        <v>3.9979800000000001</v>
      </c>
      <c r="S99" s="17">
        <f t="shared" si="40"/>
        <v>3.8436720000000002</v>
      </c>
      <c r="T99" s="3">
        <v>1042</v>
      </c>
      <c r="U99" s="1">
        <v>1005</v>
      </c>
      <c r="V99" s="1">
        <v>0.97</v>
      </c>
      <c r="W99" s="22">
        <f t="shared" si="49"/>
        <v>1552</v>
      </c>
      <c r="X99" s="1">
        <v>10.3</v>
      </c>
      <c r="Y99" s="1">
        <v>335</v>
      </c>
      <c r="Z99" s="1">
        <v>25</v>
      </c>
      <c r="AA99" s="1">
        <v>25</v>
      </c>
      <c r="AB99" s="4">
        <v>6.4</v>
      </c>
      <c r="AC99" s="7">
        <v>3.9</v>
      </c>
      <c r="AD99" s="199">
        <v>-32</v>
      </c>
      <c r="AE99" s="199">
        <v>-35</v>
      </c>
      <c r="AF99" s="199">
        <v>-36</v>
      </c>
      <c r="AG99" s="199"/>
      <c r="AH99" s="240">
        <f t="shared" si="60"/>
        <v>-103</v>
      </c>
      <c r="AI99" s="237">
        <f t="shared" si="61"/>
        <v>1</v>
      </c>
      <c r="AJ99" s="1">
        <v>50</v>
      </c>
      <c r="AK99" s="1">
        <v>50</v>
      </c>
      <c r="AL99" s="1">
        <v>100</v>
      </c>
      <c r="AM99" s="1">
        <v>100</v>
      </c>
      <c r="AN99" s="1">
        <v>3</v>
      </c>
      <c r="AO99" s="1">
        <v>20</v>
      </c>
      <c r="AP99" s="3">
        <v>1757</v>
      </c>
      <c r="AQ99" s="7">
        <v>1122</v>
      </c>
      <c r="AR99" s="22">
        <f t="shared" si="35"/>
        <v>635</v>
      </c>
      <c r="AS99" s="270">
        <f t="shared" si="50"/>
        <v>0.36141149686966417</v>
      </c>
      <c r="AT99" s="1">
        <v>70</v>
      </c>
      <c r="AU99" s="1">
        <v>80</v>
      </c>
      <c r="AV99" s="7">
        <v>3.9</v>
      </c>
      <c r="AW99" s="1">
        <v>540</v>
      </c>
      <c r="AX99" s="1">
        <v>1170</v>
      </c>
      <c r="AY99" s="2">
        <v>33</v>
      </c>
      <c r="AZ99" s="3">
        <v>337</v>
      </c>
      <c r="BA99" s="2">
        <v>70</v>
      </c>
      <c r="BB99" s="3">
        <v>191</v>
      </c>
      <c r="BC99" s="4"/>
      <c r="BD99" s="3">
        <v>4356</v>
      </c>
      <c r="BE99" s="1">
        <v>45</v>
      </c>
      <c r="BF99" s="1">
        <v>60</v>
      </c>
      <c r="BG99" s="1">
        <v>2</v>
      </c>
      <c r="BH99" s="4">
        <v>97.5</v>
      </c>
      <c r="BI99" s="3">
        <v>550</v>
      </c>
      <c r="BJ99" s="7">
        <v>120</v>
      </c>
      <c r="BK99" s="1">
        <v>1609</v>
      </c>
      <c r="BL99" s="1">
        <v>153</v>
      </c>
      <c r="BM99" s="2">
        <v>91.7</v>
      </c>
      <c r="BN99" s="3">
        <v>425</v>
      </c>
      <c r="BO99" s="1">
        <v>1598</v>
      </c>
      <c r="BP99" s="2">
        <v>200</v>
      </c>
      <c r="BQ99" s="3">
        <v>414</v>
      </c>
      <c r="BR99" s="1">
        <v>1556</v>
      </c>
      <c r="BS99" s="2">
        <v>171</v>
      </c>
      <c r="BT99" s="6">
        <v>1500</v>
      </c>
      <c r="BU99" s="278">
        <v>442</v>
      </c>
      <c r="BV99" s="272">
        <f t="shared" si="51"/>
        <v>0.83899999999999997</v>
      </c>
      <c r="BW99" s="272">
        <f t="shared" si="52"/>
        <v>0.70512820512820518</v>
      </c>
      <c r="BX99" s="282">
        <f t="shared" si="53"/>
        <v>0.54334866574782881</v>
      </c>
      <c r="BY99" s="282">
        <f t="shared" si="54"/>
        <v>0.45665133425217114</v>
      </c>
      <c r="BZ99" s="3"/>
      <c r="CA99" s="1"/>
      <c r="CB99" s="1"/>
      <c r="CC99" s="4"/>
      <c r="CD99" s="7" t="s">
        <v>163</v>
      </c>
      <c r="CE99" s="7">
        <v>68</v>
      </c>
      <c r="CF99" s="1">
        <f t="shared" si="55"/>
        <v>15.6</v>
      </c>
      <c r="CG99" s="1">
        <f t="shared" si="56"/>
        <v>5408</v>
      </c>
      <c r="CH99" s="1">
        <f t="shared" si="62"/>
        <v>11.232000000000001</v>
      </c>
      <c r="CI99" s="1">
        <v>72</v>
      </c>
      <c r="CJ99" s="189">
        <f t="shared" si="57"/>
        <v>2.0769230769230775</v>
      </c>
      <c r="CK99" s="3" t="s">
        <v>165</v>
      </c>
      <c r="CL99" s="7">
        <v>17</v>
      </c>
      <c r="CM99" s="1">
        <v>24</v>
      </c>
      <c r="CN99" s="2">
        <v>109</v>
      </c>
      <c r="CO99" s="2">
        <f t="shared" si="36"/>
        <v>5408</v>
      </c>
      <c r="CP99" s="2">
        <f t="shared" si="37"/>
        <v>26.16</v>
      </c>
      <c r="CQ99" s="190">
        <f t="shared" si="38"/>
        <v>4.8372781065088759</v>
      </c>
      <c r="CR99" s="8">
        <v>39</v>
      </c>
      <c r="CS99" s="8">
        <v>4</v>
      </c>
      <c r="CT99" s="8">
        <v>400</v>
      </c>
      <c r="CU99" s="6">
        <v>9</v>
      </c>
      <c r="CV99" s="6">
        <v>49</v>
      </c>
      <c r="CW99" s="6"/>
      <c r="CX99" s="3" t="s">
        <v>275</v>
      </c>
      <c r="CY99" s="2">
        <v>720</v>
      </c>
      <c r="CZ99" s="212">
        <f t="shared" si="41"/>
        <v>180.09094592769347</v>
      </c>
      <c r="DA99" s="212">
        <f t="shared" si="42"/>
        <v>187.32087441384175</v>
      </c>
      <c r="DB99" s="3"/>
      <c r="DC99" s="2"/>
      <c r="DD99" s="3"/>
      <c r="DE99" s="2"/>
      <c r="DF99" s="8">
        <v>5</v>
      </c>
      <c r="DG99" s="3" t="s">
        <v>185</v>
      </c>
      <c r="DH99" s="2">
        <v>2.25</v>
      </c>
      <c r="DI99" s="8">
        <v>25</v>
      </c>
      <c r="DJ99" s="3" t="s">
        <v>169</v>
      </c>
      <c r="DK99" s="1">
        <v>190</v>
      </c>
      <c r="DL99" s="337">
        <f t="shared" si="58"/>
        <v>47.523999619808002</v>
      </c>
      <c r="DM99" s="212">
        <f t="shared" si="43"/>
        <v>49.431897414763796</v>
      </c>
      <c r="DN99" s="303"/>
      <c r="DO99" s="212"/>
      <c r="DP99" s="3"/>
      <c r="DQ99" s="2"/>
      <c r="DR99" s="3"/>
      <c r="DS99" s="2"/>
      <c r="DT99" s="155"/>
      <c r="DU99" s="156"/>
      <c r="DV99" s="155"/>
      <c r="DW99" s="157"/>
      <c r="DX99" s="348">
        <f t="shared" si="59"/>
        <v>371</v>
      </c>
      <c r="DY99" s="349">
        <f t="shared" si="44"/>
        <v>92.79686241551984</v>
      </c>
      <c r="DZ99" s="240">
        <f t="shared" si="45"/>
        <v>96.522283899354576</v>
      </c>
      <c r="EA99" s="1">
        <v>5.24</v>
      </c>
      <c r="EB99" s="19">
        <f t="shared" si="46"/>
        <v>1.3106618842515469</v>
      </c>
      <c r="EC99" s="350">
        <f t="shared" si="47"/>
        <v>1.3632796971229595</v>
      </c>
      <c r="ED99" s="4">
        <v>396</v>
      </c>
      <c r="EE99" s="117"/>
    </row>
    <row r="100" spans="1:135" s="118" customFormat="1" ht="20.100000000000001" hidden="1" customHeight="1">
      <c r="A100" s="161">
        <v>42300</v>
      </c>
      <c r="B100" s="228"/>
      <c r="C100" s="7">
        <v>2</v>
      </c>
      <c r="D100" s="1"/>
      <c r="E100" s="1"/>
      <c r="F100" s="1"/>
      <c r="G100" s="4"/>
      <c r="H100" s="3"/>
      <c r="I100" s="1"/>
      <c r="J100" s="1"/>
      <c r="K100" s="19"/>
      <c r="L100" s="1"/>
      <c r="M100" s="1"/>
      <c r="N100" s="1"/>
      <c r="O100" s="297"/>
      <c r="P100" s="1"/>
      <c r="Q100" s="22">
        <f t="shared" si="39"/>
        <v>0</v>
      </c>
      <c r="R100" s="116">
        <f t="shared" si="48"/>
        <v>0</v>
      </c>
      <c r="S100" s="17">
        <f t="shared" si="40"/>
        <v>0</v>
      </c>
      <c r="T100" s="3"/>
      <c r="U100" s="1"/>
      <c r="V100" s="1"/>
      <c r="W100" s="22">
        <f t="shared" si="49"/>
        <v>0</v>
      </c>
      <c r="X100" s="1"/>
      <c r="Y100" s="1"/>
      <c r="Z100" s="1"/>
      <c r="AA100" s="1"/>
      <c r="AB100" s="4"/>
      <c r="AC100" s="7"/>
      <c r="AD100" s="199"/>
      <c r="AE100" s="199"/>
      <c r="AF100" s="199"/>
      <c r="AG100" s="199"/>
      <c r="AH100" s="240">
        <f t="shared" si="60"/>
        <v>0</v>
      </c>
      <c r="AI100" s="237" t="e">
        <f t="shared" si="61"/>
        <v>#DIV/0!</v>
      </c>
      <c r="AJ100" s="1"/>
      <c r="AK100" s="1"/>
      <c r="AL100" s="1"/>
      <c r="AM100" s="1"/>
      <c r="AN100" s="1"/>
      <c r="AO100" s="1"/>
      <c r="AP100" s="3"/>
      <c r="AQ100" s="7"/>
      <c r="AR100" s="22">
        <f t="shared" ref="AR100:AR134" si="63">AP100-AQ100</f>
        <v>0</v>
      </c>
      <c r="AS100" s="270" t="e">
        <f t="shared" si="50"/>
        <v>#DIV/0!</v>
      </c>
      <c r="AT100" s="1"/>
      <c r="AU100" s="1"/>
      <c r="AV100" s="7"/>
      <c r="AW100" s="1"/>
      <c r="AX100" s="1"/>
      <c r="AY100" s="2"/>
      <c r="AZ100" s="3"/>
      <c r="BA100" s="2"/>
      <c r="BB100" s="3"/>
      <c r="BC100" s="4"/>
      <c r="BD100" s="3"/>
      <c r="BE100" s="1"/>
      <c r="BF100" s="1"/>
      <c r="BG100" s="1"/>
      <c r="BH100" s="4"/>
      <c r="BI100" s="3"/>
      <c r="BJ100" s="7"/>
      <c r="BK100" s="1"/>
      <c r="BL100" s="1"/>
      <c r="BM100" s="2"/>
      <c r="BN100" s="3"/>
      <c r="BO100" s="1"/>
      <c r="BP100" s="2"/>
      <c r="BQ100" s="3"/>
      <c r="BR100" s="1"/>
      <c r="BS100" s="2"/>
      <c r="BT100" s="6"/>
      <c r="BU100" s="278"/>
      <c r="BV100" s="272">
        <f t="shared" si="51"/>
        <v>0</v>
      </c>
      <c r="BW100" s="272">
        <f t="shared" si="52"/>
        <v>0</v>
      </c>
      <c r="BX100" s="282" t="e">
        <f t="shared" si="53"/>
        <v>#DIV/0!</v>
      </c>
      <c r="BY100" s="282" t="e">
        <f t="shared" si="54"/>
        <v>#DIV/0!</v>
      </c>
      <c r="BZ100" s="3"/>
      <c r="CA100" s="1"/>
      <c r="CB100" s="1"/>
      <c r="CC100" s="4"/>
      <c r="CD100" s="7"/>
      <c r="CE100" s="7"/>
      <c r="CF100" s="1" t="e">
        <f t="shared" si="55"/>
        <v>#N/A</v>
      </c>
      <c r="CG100" s="1">
        <f t="shared" si="56"/>
        <v>0</v>
      </c>
      <c r="CH100" s="1" t="e">
        <f t="shared" si="62"/>
        <v>#N/A</v>
      </c>
      <c r="CI100" s="1"/>
      <c r="CJ100" s="189" t="e">
        <f t="shared" si="57"/>
        <v>#N/A</v>
      </c>
      <c r="CK100" s="3"/>
      <c r="CL100" s="7"/>
      <c r="CM100" s="1"/>
      <c r="CN100" s="2">
        <v>109</v>
      </c>
      <c r="CO100" s="2">
        <f t="shared" ref="CO100:CO134" si="64">P100*3.38</f>
        <v>0</v>
      </c>
      <c r="CP100" s="2">
        <f t="shared" ref="CP100:CP134" si="65">CN100*CM100/100</f>
        <v>0</v>
      </c>
      <c r="CQ100" s="190" t="e">
        <f t="shared" ref="CQ100:CQ134" si="66">CP100/CO100*1000</f>
        <v>#DIV/0!</v>
      </c>
      <c r="CR100" s="8"/>
      <c r="CS100" s="8"/>
      <c r="CT100" s="8"/>
      <c r="CU100" s="6"/>
      <c r="CV100" s="6"/>
      <c r="CW100" s="6"/>
      <c r="CX100" s="3"/>
      <c r="CY100" s="2"/>
      <c r="CZ100" s="212" t="e">
        <f t="shared" si="41"/>
        <v>#DIV/0!</v>
      </c>
      <c r="DA100" s="212" t="e">
        <f t="shared" si="42"/>
        <v>#DIV/0!</v>
      </c>
      <c r="DB100" s="3"/>
      <c r="DC100" s="2"/>
      <c r="DD100" s="3"/>
      <c r="DE100" s="2"/>
      <c r="DF100" s="8"/>
      <c r="DG100" s="3"/>
      <c r="DH100" s="2"/>
      <c r="DI100" s="8"/>
      <c r="DJ100" s="3"/>
      <c r="DK100" s="1"/>
      <c r="DL100" s="337" t="e">
        <f t="shared" si="58"/>
        <v>#DIV/0!</v>
      </c>
      <c r="DM100" s="212" t="e">
        <f t="shared" si="43"/>
        <v>#DIV/0!</v>
      </c>
      <c r="DN100" s="303"/>
      <c r="DO100" s="212"/>
      <c r="DP100" s="3"/>
      <c r="DQ100" s="2"/>
      <c r="DR100" s="3"/>
      <c r="DS100" s="2"/>
      <c r="DT100" s="155"/>
      <c r="DU100" s="156"/>
      <c r="DV100" s="155"/>
      <c r="DW100" s="157"/>
      <c r="DX100" s="348">
        <f t="shared" si="59"/>
        <v>0</v>
      </c>
      <c r="DY100" s="349" t="e">
        <f t="shared" si="44"/>
        <v>#DIV/0!</v>
      </c>
      <c r="DZ100" s="240" t="e">
        <f t="shared" si="45"/>
        <v>#DIV/0!</v>
      </c>
      <c r="EA100" s="1"/>
      <c r="EB100" s="19" t="e">
        <f t="shared" si="46"/>
        <v>#DIV/0!</v>
      </c>
      <c r="EC100" s="350" t="e">
        <f t="shared" si="47"/>
        <v>#DIV/0!</v>
      </c>
      <c r="ED100" s="4"/>
      <c r="EE100" s="117"/>
    </row>
    <row r="101" spans="1:135" s="121" customFormat="1" ht="20.100000000000001" hidden="1" customHeight="1">
      <c r="A101" s="162">
        <v>42300</v>
      </c>
      <c r="B101" s="229"/>
      <c r="C101" s="15">
        <v>1</v>
      </c>
      <c r="D101" s="9"/>
      <c r="E101" s="9"/>
      <c r="F101" s="9"/>
      <c r="G101" s="12"/>
      <c r="H101" s="11"/>
      <c r="I101" s="9"/>
      <c r="J101" s="9"/>
      <c r="K101" s="20"/>
      <c r="L101" s="9"/>
      <c r="M101" s="9"/>
      <c r="N101" s="9"/>
      <c r="O101" s="298"/>
      <c r="P101" s="9"/>
      <c r="Q101" s="24">
        <f t="shared" si="39"/>
        <v>0</v>
      </c>
      <c r="R101" s="119">
        <f t="shared" si="48"/>
        <v>0</v>
      </c>
      <c r="S101" s="18">
        <f t="shared" si="40"/>
        <v>0</v>
      </c>
      <c r="T101" s="11"/>
      <c r="U101" s="9"/>
      <c r="V101" s="9"/>
      <c r="W101" s="24">
        <f t="shared" si="49"/>
        <v>0</v>
      </c>
      <c r="X101" s="9"/>
      <c r="Y101" s="9"/>
      <c r="Z101" s="9"/>
      <c r="AA101" s="9"/>
      <c r="AB101" s="12"/>
      <c r="AC101" s="15"/>
      <c r="AD101" s="200"/>
      <c r="AE101" s="200"/>
      <c r="AF101" s="200"/>
      <c r="AG101" s="200"/>
      <c r="AH101" s="241">
        <f t="shared" si="60"/>
        <v>0</v>
      </c>
      <c r="AI101" s="239" t="e">
        <f t="shared" si="61"/>
        <v>#DIV/0!</v>
      </c>
      <c r="AJ101" s="9"/>
      <c r="AK101" s="9"/>
      <c r="AL101" s="9"/>
      <c r="AM101" s="9"/>
      <c r="AN101" s="9"/>
      <c r="AO101" s="9"/>
      <c r="AP101" s="11"/>
      <c r="AQ101" s="15"/>
      <c r="AR101" s="24">
        <f t="shared" si="63"/>
        <v>0</v>
      </c>
      <c r="AS101" s="271" t="e">
        <f t="shared" si="50"/>
        <v>#DIV/0!</v>
      </c>
      <c r="AT101" s="9"/>
      <c r="AU101" s="9"/>
      <c r="AV101" s="15"/>
      <c r="AW101" s="9"/>
      <c r="AX101" s="9"/>
      <c r="AY101" s="10"/>
      <c r="AZ101" s="11"/>
      <c r="BA101" s="10"/>
      <c r="BB101" s="11"/>
      <c r="BC101" s="12"/>
      <c r="BD101" s="11"/>
      <c r="BE101" s="9"/>
      <c r="BF101" s="9"/>
      <c r="BG101" s="9"/>
      <c r="BH101" s="12"/>
      <c r="BI101" s="11"/>
      <c r="BJ101" s="15"/>
      <c r="BK101" s="9"/>
      <c r="BL101" s="9"/>
      <c r="BM101" s="10"/>
      <c r="BN101" s="11"/>
      <c r="BO101" s="9"/>
      <c r="BP101" s="10"/>
      <c r="BQ101" s="11"/>
      <c r="BR101" s="9"/>
      <c r="BS101" s="10"/>
      <c r="BT101" s="14"/>
      <c r="BU101" s="279"/>
      <c r="BV101" s="273">
        <f t="shared" si="51"/>
        <v>0</v>
      </c>
      <c r="BW101" s="273">
        <f t="shared" si="52"/>
        <v>0</v>
      </c>
      <c r="BX101" s="283" t="e">
        <f t="shared" si="53"/>
        <v>#DIV/0!</v>
      </c>
      <c r="BY101" s="283" t="e">
        <f t="shared" si="54"/>
        <v>#DIV/0!</v>
      </c>
      <c r="BZ101" s="11"/>
      <c r="CA101" s="9"/>
      <c r="CB101" s="9"/>
      <c r="CC101" s="12"/>
      <c r="CD101" s="15"/>
      <c r="CE101" s="15"/>
      <c r="CF101" s="9" t="e">
        <f t="shared" si="55"/>
        <v>#N/A</v>
      </c>
      <c r="CG101" s="9">
        <f t="shared" si="56"/>
        <v>0</v>
      </c>
      <c r="CH101" s="9" t="e">
        <f t="shared" si="62"/>
        <v>#N/A</v>
      </c>
      <c r="CI101" s="9"/>
      <c r="CJ101" s="296" t="e">
        <f t="shared" si="57"/>
        <v>#N/A</v>
      </c>
      <c r="CK101" s="11"/>
      <c r="CL101" s="15"/>
      <c r="CM101" s="9"/>
      <c r="CN101" s="10">
        <v>109</v>
      </c>
      <c r="CO101" s="10">
        <f t="shared" si="64"/>
        <v>0</v>
      </c>
      <c r="CP101" s="10">
        <f t="shared" si="65"/>
        <v>0</v>
      </c>
      <c r="CQ101" s="191" t="e">
        <f t="shared" si="66"/>
        <v>#DIV/0!</v>
      </c>
      <c r="CR101" s="16"/>
      <c r="CS101" s="16"/>
      <c r="CT101" s="16"/>
      <c r="CU101" s="14"/>
      <c r="CV101" s="14"/>
      <c r="CW101" s="14"/>
      <c r="CX101" s="11"/>
      <c r="CY101" s="10"/>
      <c r="CZ101" s="213" t="e">
        <f t="shared" si="41"/>
        <v>#DIV/0!</v>
      </c>
      <c r="DA101" s="213" t="e">
        <f t="shared" si="42"/>
        <v>#DIV/0!</v>
      </c>
      <c r="DB101" s="11"/>
      <c r="DC101" s="10"/>
      <c r="DD101" s="11"/>
      <c r="DE101" s="10"/>
      <c r="DF101" s="16"/>
      <c r="DG101" s="11"/>
      <c r="DH101" s="10"/>
      <c r="DI101" s="16"/>
      <c r="DJ101" s="11"/>
      <c r="DK101" s="9"/>
      <c r="DL101" s="338" t="e">
        <f t="shared" si="58"/>
        <v>#DIV/0!</v>
      </c>
      <c r="DM101" s="213" t="e">
        <f t="shared" si="43"/>
        <v>#DIV/0!</v>
      </c>
      <c r="DN101" s="304"/>
      <c r="DO101" s="213"/>
      <c r="DP101" s="11"/>
      <c r="DQ101" s="10"/>
      <c r="DR101" s="11"/>
      <c r="DS101" s="10"/>
      <c r="DT101" s="158"/>
      <c r="DU101" s="159"/>
      <c r="DV101" s="158"/>
      <c r="DW101" s="160"/>
      <c r="DX101" s="351">
        <f t="shared" si="59"/>
        <v>0</v>
      </c>
      <c r="DY101" s="352" t="e">
        <f t="shared" si="44"/>
        <v>#DIV/0!</v>
      </c>
      <c r="DZ101" s="241" t="e">
        <f t="shared" si="45"/>
        <v>#DIV/0!</v>
      </c>
      <c r="EA101" s="9"/>
      <c r="EB101" s="20" t="e">
        <f t="shared" si="46"/>
        <v>#DIV/0!</v>
      </c>
      <c r="EC101" s="353" t="e">
        <f t="shared" si="47"/>
        <v>#DIV/0!</v>
      </c>
      <c r="ED101" s="12"/>
      <c r="EE101" s="120"/>
    </row>
    <row r="102" spans="1:135" s="121" customFormat="1" ht="20.100000000000001" hidden="1" customHeight="1">
      <c r="A102" s="162">
        <v>42300</v>
      </c>
      <c r="B102" s="229"/>
      <c r="C102" s="15">
        <v>1</v>
      </c>
      <c r="D102" s="9"/>
      <c r="E102" s="9"/>
      <c r="F102" s="9"/>
      <c r="G102" s="12"/>
      <c r="H102" s="11"/>
      <c r="I102" s="9"/>
      <c r="J102" s="9"/>
      <c r="K102" s="20"/>
      <c r="L102" s="9"/>
      <c r="M102" s="9"/>
      <c r="N102" s="9"/>
      <c r="O102" s="298"/>
      <c r="P102" s="9"/>
      <c r="Q102" s="24">
        <f t="shared" si="39"/>
        <v>0</v>
      </c>
      <c r="R102" s="119">
        <f t="shared" si="48"/>
        <v>0</v>
      </c>
      <c r="S102" s="18">
        <f t="shared" si="40"/>
        <v>0</v>
      </c>
      <c r="T102" s="11"/>
      <c r="U102" s="9"/>
      <c r="V102" s="9"/>
      <c r="W102" s="24">
        <f t="shared" si="49"/>
        <v>0</v>
      </c>
      <c r="X102" s="9"/>
      <c r="Y102" s="9"/>
      <c r="Z102" s="9"/>
      <c r="AA102" s="9"/>
      <c r="AB102" s="12"/>
      <c r="AC102" s="15"/>
      <c r="AD102" s="200"/>
      <c r="AE102" s="200"/>
      <c r="AF102" s="200"/>
      <c r="AG102" s="200"/>
      <c r="AH102" s="241">
        <f t="shared" si="60"/>
        <v>0</v>
      </c>
      <c r="AI102" s="239" t="e">
        <f t="shared" si="61"/>
        <v>#DIV/0!</v>
      </c>
      <c r="AJ102" s="9"/>
      <c r="AK102" s="9"/>
      <c r="AL102" s="9"/>
      <c r="AM102" s="9"/>
      <c r="AN102" s="9"/>
      <c r="AO102" s="9"/>
      <c r="AP102" s="11"/>
      <c r="AQ102" s="15"/>
      <c r="AR102" s="24">
        <f t="shared" si="63"/>
        <v>0</v>
      </c>
      <c r="AS102" s="271" t="e">
        <f t="shared" si="50"/>
        <v>#DIV/0!</v>
      </c>
      <c r="AT102" s="9"/>
      <c r="AU102" s="9"/>
      <c r="AV102" s="15"/>
      <c r="AW102" s="9"/>
      <c r="AX102" s="9"/>
      <c r="AY102" s="10"/>
      <c r="AZ102" s="11"/>
      <c r="BA102" s="10"/>
      <c r="BB102" s="11"/>
      <c r="BC102" s="12"/>
      <c r="BD102" s="11"/>
      <c r="BE102" s="9"/>
      <c r="BF102" s="9"/>
      <c r="BG102" s="9"/>
      <c r="BH102" s="12"/>
      <c r="BI102" s="11"/>
      <c r="BJ102" s="15"/>
      <c r="BK102" s="9"/>
      <c r="BL102" s="9"/>
      <c r="BM102" s="10"/>
      <c r="BN102" s="11"/>
      <c r="BO102" s="9"/>
      <c r="BP102" s="10"/>
      <c r="BQ102" s="11"/>
      <c r="BR102" s="9"/>
      <c r="BS102" s="10"/>
      <c r="BT102" s="14"/>
      <c r="BU102" s="279"/>
      <c r="BV102" s="273">
        <f t="shared" si="51"/>
        <v>0</v>
      </c>
      <c r="BW102" s="273">
        <f t="shared" si="52"/>
        <v>0</v>
      </c>
      <c r="BX102" s="283" t="e">
        <f t="shared" si="53"/>
        <v>#DIV/0!</v>
      </c>
      <c r="BY102" s="283" t="e">
        <f t="shared" si="54"/>
        <v>#DIV/0!</v>
      </c>
      <c r="BZ102" s="11"/>
      <c r="CA102" s="9"/>
      <c r="CB102" s="9"/>
      <c r="CC102" s="12"/>
      <c r="CD102" s="15"/>
      <c r="CE102" s="15"/>
      <c r="CF102" s="9" t="e">
        <f t="shared" si="55"/>
        <v>#N/A</v>
      </c>
      <c r="CG102" s="9">
        <f t="shared" si="56"/>
        <v>0</v>
      </c>
      <c r="CH102" s="9" t="e">
        <f t="shared" si="62"/>
        <v>#N/A</v>
      </c>
      <c r="CI102" s="9"/>
      <c r="CJ102" s="296" t="e">
        <f t="shared" si="57"/>
        <v>#N/A</v>
      </c>
      <c r="CK102" s="11"/>
      <c r="CL102" s="15"/>
      <c r="CM102" s="9"/>
      <c r="CN102" s="10">
        <v>109</v>
      </c>
      <c r="CO102" s="10">
        <f t="shared" si="64"/>
        <v>0</v>
      </c>
      <c r="CP102" s="10">
        <f t="shared" si="65"/>
        <v>0</v>
      </c>
      <c r="CQ102" s="191" t="e">
        <f t="shared" si="66"/>
        <v>#DIV/0!</v>
      </c>
      <c r="CR102" s="16"/>
      <c r="CS102" s="16"/>
      <c r="CT102" s="16"/>
      <c r="CU102" s="14"/>
      <c r="CV102" s="14"/>
      <c r="CW102" s="14"/>
      <c r="CX102" s="11"/>
      <c r="CY102" s="10"/>
      <c r="CZ102" s="213" t="e">
        <f t="shared" si="41"/>
        <v>#DIV/0!</v>
      </c>
      <c r="DA102" s="213" t="e">
        <f t="shared" si="42"/>
        <v>#DIV/0!</v>
      </c>
      <c r="DB102" s="11"/>
      <c r="DC102" s="10"/>
      <c r="DD102" s="11"/>
      <c r="DE102" s="10"/>
      <c r="DF102" s="16"/>
      <c r="DG102" s="11"/>
      <c r="DH102" s="10"/>
      <c r="DI102" s="16"/>
      <c r="DJ102" s="11"/>
      <c r="DK102" s="9"/>
      <c r="DL102" s="338" t="e">
        <f t="shared" si="58"/>
        <v>#DIV/0!</v>
      </c>
      <c r="DM102" s="213" t="e">
        <f t="shared" si="43"/>
        <v>#DIV/0!</v>
      </c>
      <c r="DN102" s="304"/>
      <c r="DO102" s="213"/>
      <c r="DP102" s="11"/>
      <c r="DQ102" s="10"/>
      <c r="DR102" s="11"/>
      <c r="DS102" s="10"/>
      <c r="DT102" s="158"/>
      <c r="DU102" s="159"/>
      <c r="DV102" s="158"/>
      <c r="DW102" s="160"/>
      <c r="DX102" s="351">
        <f t="shared" si="59"/>
        <v>0</v>
      </c>
      <c r="DY102" s="352" t="e">
        <f t="shared" si="44"/>
        <v>#DIV/0!</v>
      </c>
      <c r="DZ102" s="241" t="e">
        <f t="shared" si="45"/>
        <v>#DIV/0!</v>
      </c>
      <c r="EA102" s="9"/>
      <c r="EB102" s="20" t="e">
        <f t="shared" si="46"/>
        <v>#DIV/0!</v>
      </c>
      <c r="EC102" s="353" t="e">
        <f t="shared" si="47"/>
        <v>#DIV/0!</v>
      </c>
      <c r="ED102" s="12"/>
      <c r="EE102" s="120"/>
    </row>
    <row r="103" spans="1:135" s="118" customFormat="1" ht="20.100000000000001" customHeight="1">
      <c r="A103" s="161">
        <v>42301</v>
      </c>
      <c r="B103" s="228">
        <v>0.45833333333333298</v>
      </c>
      <c r="C103" s="7">
        <v>3</v>
      </c>
      <c r="D103" s="1" t="s">
        <v>130</v>
      </c>
      <c r="E103" s="1" t="s">
        <v>136</v>
      </c>
      <c r="F103" s="1" t="s">
        <v>141</v>
      </c>
      <c r="G103" s="4" t="s">
        <v>142</v>
      </c>
      <c r="H103" s="3" t="s">
        <v>173</v>
      </c>
      <c r="I103" s="1">
        <v>17</v>
      </c>
      <c r="J103" s="1" t="s">
        <v>278</v>
      </c>
      <c r="K103" s="19">
        <v>15</v>
      </c>
      <c r="L103" s="1" t="s">
        <v>193</v>
      </c>
      <c r="M103" s="1">
        <v>84</v>
      </c>
      <c r="N103" s="1">
        <v>2590</v>
      </c>
      <c r="O103" s="297"/>
      <c r="P103" s="1">
        <v>1420</v>
      </c>
      <c r="Q103" s="22">
        <f t="shared" si="39"/>
        <v>1207</v>
      </c>
      <c r="R103" s="116">
        <f t="shared" si="48"/>
        <v>3.5087489999999999</v>
      </c>
      <c r="S103" s="17">
        <f t="shared" si="40"/>
        <v>3.1886526000000002</v>
      </c>
      <c r="T103" s="3">
        <v>949</v>
      </c>
      <c r="U103" s="1">
        <v>1005</v>
      </c>
      <c r="V103" s="1">
        <v>0.98499999999999999</v>
      </c>
      <c r="W103" s="22">
        <f t="shared" si="49"/>
        <v>1398.7</v>
      </c>
      <c r="X103" s="1">
        <v>10.6</v>
      </c>
      <c r="Y103" s="1">
        <v>272</v>
      </c>
      <c r="Z103" s="1">
        <v>25</v>
      </c>
      <c r="AA103" s="1">
        <v>25</v>
      </c>
      <c r="AB103" s="4">
        <v>6.3</v>
      </c>
      <c r="AC103" s="7">
        <v>4.0999999999999996</v>
      </c>
      <c r="AD103" s="199">
        <v>-33</v>
      </c>
      <c r="AE103" s="199">
        <v>-37</v>
      </c>
      <c r="AF103" s="199">
        <v>-36</v>
      </c>
      <c r="AG103" s="199"/>
      <c r="AH103" s="240">
        <f t="shared" si="60"/>
        <v>-106</v>
      </c>
      <c r="AI103" s="237">
        <f t="shared" si="61"/>
        <v>1</v>
      </c>
      <c r="AJ103" s="1">
        <v>50</v>
      </c>
      <c r="AK103" s="1">
        <v>50</v>
      </c>
      <c r="AL103" s="1">
        <v>100</v>
      </c>
      <c r="AM103" s="1">
        <v>100</v>
      </c>
      <c r="AN103" s="1">
        <v>3</v>
      </c>
      <c r="AO103" s="1">
        <v>20</v>
      </c>
      <c r="AP103" s="3">
        <v>1675</v>
      </c>
      <c r="AQ103" s="7"/>
      <c r="AR103" s="22">
        <f t="shared" si="63"/>
        <v>1675</v>
      </c>
      <c r="AS103" s="270">
        <f t="shared" si="50"/>
        <v>1</v>
      </c>
      <c r="AT103" s="1">
        <v>65</v>
      </c>
      <c r="AU103" s="1">
        <v>80</v>
      </c>
      <c r="AV103" s="7">
        <v>4.2</v>
      </c>
      <c r="AW103" s="1">
        <v>435</v>
      </c>
      <c r="AX103" s="1">
        <v>828</v>
      </c>
      <c r="AY103" s="2">
        <v>35</v>
      </c>
      <c r="AZ103" s="3">
        <v>341</v>
      </c>
      <c r="BA103" s="2">
        <v>70</v>
      </c>
      <c r="BB103" s="3">
        <v>169</v>
      </c>
      <c r="BC103" s="4"/>
      <c r="BD103" s="3">
        <v>4473</v>
      </c>
      <c r="BE103" s="1">
        <v>55</v>
      </c>
      <c r="BF103" s="1">
        <v>65</v>
      </c>
      <c r="BG103" s="1">
        <v>1</v>
      </c>
      <c r="BH103" s="4">
        <v>97.5</v>
      </c>
      <c r="BI103" s="3">
        <v>500</v>
      </c>
      <c r="BJ103" s="7">
        <v>119</v>
      </c>
      <c r="BK103" s="1">
        <v>1617</v>
      </c>
      <c r="BL103" s="1">
        <v>149</v>
      </c>
      <c r="BM103" s="2">
        <v>106</v>
      </c>
      <c r="BN103" s="3">
        <v>390</v>
      </c>
      <c r="BO103" s="1">
        <v>1472</v>
      </c>
      <c r="BP103" s="2">
        <v>182</v>
      </c>
      <c r="BQ103" s="3">
        <v>380</v>
      </c>
      <c r="BR103" s="1">
        <v>1425</v>
      </c>
      <c r="BS103" s="2">
        <v>152</v>
      </c>
      <c r="BT103" s="6">
        <v>1500</v>
      </c>
      <c r="BU103" s="278">
        <v>333</v>
      </c>
      <c r="BV103" s="272">
        <f t="shared" si="51"/>
        <v>0.77</v>
      </c>
      <c r="BW103" s="272">
        <f t="shared" si="52"/>
        <v>0.64102564102564108</v>
      </c>
      <c r="BX103" s="282">
        <f t="shared" si="53"/>
        <v>0.54570234417590413</v>
      </c>
      <c r="BY103" s="282">
        <f t="shared" si="54"/>
        <v>0.45429765582409598</v>
      </c>
      <c r="BZ103" s="3">
        <v>2.8</v>
      </c>
      <c r="CA103" s="1">
        <v>2.6</v>
      </c>
      <c r="CB103" s="1">
        <v>30</v>
      </c>
      <c r="CC103" s="4"/>
      <c r="CD103" s="7" t="s">
        <v>163</v>
      </c>
      <c r="CE103" s="7">
        <v>63</v>
      </c>
      <c r="CF103" s="1">
        <f t="shared" si="55"/>
        <v>15.6</v>
      </c>
      <c r="CG103" s="1">
        <f t="shared" si="56"/>
        <v>4799.5999999999995</v>
      </c>
      <c r="CH103" s="1">
        <f t="shared" si="62"/>
        <v>9.8279999999999994</v>
      </c>
      <c r="CI103" s="1">
        <v>63</v>
      </c>
      <c r="CJ103" s="189">
        <f t="shared" si="57"/>
        <v>2.0476706392199349</v>
      </c>
      <c r="CK103" s="3" t="s">
        <v>165</v>
      </c>
      <c r="CL103" s="7">
        <v>10</v>
      </c>
      <c r="CM103" s="1">
        <v>16</v>
      </c>
      <c r="CN103" s="2">
        <v>109</v>
      </c>
      <c r="CO103" s="2">
        <f t="shared" si="64"/>
        <v>4799.5999999999995</v>
      </c>
      <c r="CP103" s="2">
        <f t="shared" si="65"/>
        <v>17.440000000000001</v>
      </c>
      <c r="CQ103" s="190">
        <f t="shared" si="66"/>
        <v>3.6336361363446961</v>
      </c>
      <c r="CR103" s="8">
        <v>41</v>
      </c>
      <c r="CS103" s="8">
        <v>4</v>
      </c>
      <c r="CT103" s="8">
        <v>400</v>
      </c>
      <c r="CU103" s="6">
        <v>10</v>
      </c>
      <c r="CV103" s="6">
        <v>52</v>
      </c>
      <c r="CW103" s="6"/>
      <c r="CX103" s="3" t="s">
        <v>275</v>
      </c>
      <c r="CY103" s="2">
        <v>720</v>
      </c>
      <c r="CZ103" s="212">
        <f t="shared" si="41"/>
        <v>205.20134099076338</v>
      </c>
      <c r="DA103" s="212">
        <f t="shared" si="42"/>
        <v>225.80070340682454</v>
      </c>
      <c r="DB103" s="3"/>
      <c r="DC103" s="2"/>
      <c r="DD103" s="3"/>
      <c r="DE103" s="2"/>
      <c r="DF103" s="8">
        <v>30</v>
      </c>
      <c r="DG103" s="3" t="s">
        <v>185</v>
      </c>
      <c r="DH103" s="2">
        <v>2.2999999999999998</v>
      </c>
      <c r="DI103" s="8">
        <v>25</v>
      </c>
      <c r="DJ103" s="3" t="s">
        <v>169</v>
      </c>
      <c r="DK103" s="1">
        <v>100</v>
      </c>
      <c r="DL103" s="337">
        <f t="shared" si="58"/>
        <v>28.500186248717135</v>
      </c>
      <c r="DM103" s="212">
        <f t="shared" si="43"/>
        <v>31.361208806503409</v>
      </c>
      <c r="DN103" s="303"/>
      <c r="DO103" s="212"/>
      <c r="DP103" s="3"/>
      <c r="DQ103" s="2"/>
      <c r="DR103" s="3"/>
      <c r="DS103" s="2"/>
      <c r="DT103" s="155"/>
      <c r="DU103" s="156"/>
      <c r="DV103" s="155"/>
      <c r="DW103" s="157"/>
      <c r="DX103" s="348">
        <f t="shared" si="59"/>
        <v>334</v>
      </c>
      <c r="DY103" s="349">
        <f t="shared" si="44"/>
        <v>95.190622070715236</v>
      </c>
      <c r="DZ103" s="240">
        <f t="shared" si="45"/>
        <v>104.7464374137214</v>
      </c>
      <c r="EA103" s="1">
        <v>4.75</v>
      </c>
      <c r="EB103" s="19">
        <f t="shared" si="46"/>
        <v>1.353758846814064</v>
      </c>
      <c r="EC103" s="350">
        <f t="shared" si="47"/>
        <v>1.489657418308912</v>
      </c>
      <c r="ED103" s="4">
        <v>412</v>
      </c>
      <c r="EE103" s="117"/>
    </row>
    <row r="104" spans="1:135" s="118" customFormat="1" ht="20.100000000000001" customHeight="1">
      <c r="A104" s="161">
        <v>42301</v>
      </c>
      <c r="B104" s="228">
        <v>0.75152777777777768</v>
      </c>
      <c r="C104" s="7">
        <v>3</v>
      </c>
      <c r="D104" s="1" t="s">
        <v>130</v>
      </c>
      <c r="E104" s="1" t="s">
        <v>136</v>
      </c>
      <c r="F104" s="1" t="s">
        <v>141</v>
      </c>
      <c r="G104" s="4" t="s">
        <v>142</v>
      </c>
      <c r="H104" s="3" t="s">
        <v>173</v>
      </c>
      <c r="I104" s="1">
        <v>16</v>
      </c>
      <c r="J104" s="1" t="s">
        <v>278</v>
      </c>
      <c r="K104" s="19">
        <v>15</v>
      </c>
      <c r="L104" s="1" t="s">
        <v>194</v>
      </c>
      <c r="M104" s="1">
        <v>84</v>
      </c>
      <c r="N104" s="1">
        <v>2550</v>
      </c>
      <c r="O104" s="297"/>
      <c r="P104" s="1">
        <v>1480</v>
      </c>
      <c r="Q104" s="22">
        <f t="shared" si="39"/>
        <v>1258</v>
      </c>
      <c r="R104" s="116">
        <f t="shared" si="48"/>
        <v>3.4418880000000001</v>
      </c>
      <c r="S104" s="17">
        <f t="shared" si="40"/>
        <v>3.0795840000000001</v>
      </c>
      <c r="T104" s="3">
        <v>991</v>
      </c>
      <c r="U104" s="1">
        <v>1005</v>
      </c>
      <c r="V104" s="1">
        <v>0.98499999999999999</v>
      </c>
      <c r="W104" s="22">
        <f t="shared" si="49"/>
        <v>1457.8</v>
      </c>
      <c r="X104" s="1">
        <v>10.7</v>
      </c>
      <c r="Y104" s="1">
        <v>295</v>
      </c>
      <c r="Z104" s="1">
        <v>25</v>
      </c>
      <c r="AA104" s="1">
        <v>25</v>
      </c>
      <c r="AB104" s="4">
        <v>6.5</v>
      </c>
      <c r="AC104" s="7">
        <v>4.0999999999999996</v>
      </c>
      <c r="AD104" s="199">
        <v>-34</v>
      </c>
      <c r="AE104" s="199">
        <v>-38</v>
      </c>
      <c r="AF104" s="199">
        <v>-37</v>
      </c>
      <c r="AG104" s="199"/>
      <c r="AH104" s="240">
        <f t="shared" si="60"/>
        <v>-109</v>
      </c>
      <c r="AI104" s="237">
        <f t="shared" si="61"/>
        <v>2.7522935779816515E-2</v>
      </c>
      <c r="AJ104" s="1">
        <v>50</v>
      </c>
      <c r="AK104" s="1">
        <v>50</v>
      </c>
      <c r="AL104" s="1">
        <v>100</v>
      </c>
      <c r="AM104" s="1">
        <v>100</v>
      </c>
      <c r="AN104" s="1">
        <v>3</v>
      </c>
      <c r="AO104" s="1">
        <v>20</v>
      </c>
      <c r="AP104" s="3">
        <v>1710</v>
      </c>
      <c r="AQ104" s="7"/>
      <c r="AR104" s="22">
        <f t="shared" si="63"/>
        <v>1710</v>
      </c>
      <c r="AS104" s="270">
        <f t="shared" si="50"/>
        <v>1</v>
      </c>
      <c r="AT104" s="1">
        <v>67</v>
      </c>
      <c r="AU104" s="1">
        <v>80</v>
      </c>
      <c r="AV104" s="7">
        <v>4.2</v>
      </c>
      <c r="AW104" s="1">
        <v>528</v>
      </c>
      <c r="AX104" s="1">
        <v>871</v>
      </c>
      <c r="AY104" s="2">
        <v>40</v>
      </c>
      <c r="AZ104" s="3">
        <v>350</v>
      </c>
      <c r="BA104" s="2">
        <v>70</v>
      </c>
      <c r="BB104" s="3">
        <v>207</v>
      </c>
      <c r="BC104" s="4"/>
      <c r="BD104" s="3">
        <v>5918</v>
      </c>
      <c r="BE104" s="1">
        <v>25</v>
      </c>
      <c r="BF104" s="1">
        <v>40</v>
      </c>
      <c r="BG104" s="1">
        <v>1.5</v>
      </c>
      <c r="BH104" s="4">
        <v>97.5</v>
      </c>
      <c r="BI104" s="3">
        <v>500</v>
      </c>
      <c r="BJ104" s="7">
        <v>119</v>
      </c>
      <c r="BK104" s="1">
        <v>1625</v>
      </c>
      <c r="BL104" s="1">
        <v>149</v>
      </c>
      <c r="BM104" s="2">
        <v>105</v>
      </c>
      <c r="BN104" s="3">
        <v>418</v>
      </c>
      <c r="BO104" s="1">
        <v>1562</v>
      </c>
      <c r="BP104" s="2">
        <v>187</v>
      </c>
      <c r="BQ104" s="3">
        <v>408</v>
      </c>
      <c r="BR104" s="1">
        <v>1540</v>
      </c>
      <c r="BS104" s="2">
        <v>171</v>
      </c>
      <c r="BT104" s="6">
        <v>1500</v>
      </c>
      <c r="BU104" s="278">
        <v>394</v>
      </c>
      <c r="BV104" s="272">
        <f t="shared" si="51"/>
        <v>0.82599999999999996</v>
      </c>
      <c r="BW104" s="272">
        <f t="shared" si="52"/>
        <v>0.64102564102564108</v>
      </c>
      <c r="BX104" s="282">
        <f t="shared" si="53"/>
        <v>0.56304401020729189</v>
      </c>
      <c r="BY104" s="282">
        <f t="shared" si="54"/>
        <v>0.43695598979270811</v>
      </c>
      <c r="BZ104" s="3">
        <v>2.8</v>
      </c>
      <c r="CA104" s="1">
        <v>2.6</v>
      </c>
      <c r="CB104" s="1">
        <v>30</v>
      </c>
      <c r="CC104" s="4"/>
      <c r="CD104" s="7" t="s">
        <v>163</v>
      </c>
      <c r="CE104" s="7">
        <v>67</v>
      </c>
      <c r="CF104" s="1">
        <f t="shared" si="55"/>
        <v>15.6</v>
      </c>
      <c r="CG104" s="1">
        <f t="shared" si="56"/>
        <v>5002.3999999999996</v>
      </c>
      <c r="CH104" s="1">
        <f t="shared" si="62"/>
        <v>10.452</v>
      </c>
      <c r="CI104" s="1">
        <v>67</v>
      </c>
      <c r="CJ104" s="189">
        <f t="shared" si="57"/>
        <v>2.0893970893970892</v>
      </c>
      <c r="CK104" s="3" t="s">
        <v>165</v>
      </c>
      <c r="CL104" s="7">
        <v>12</v>
      </c>
      <c r="CM104" s="1">
        <v>18</v>
      </c>
      <c r="CN104" s="2">
        <v>109</v>
      </c>
      <c r="CO104" s="2">
        <f t="shared" si="64"/>
        <v>5002.3999999999996</v>
      </c>
      <c r="CP104" s="2">
        <f t="shared" si="65"/>
        <v>19.62</v>
      </c>
      <c r="CQ104" s="190">
        <f t="shared" si="66"/>
        <v>3.9221173836558458</v>
      </c>
      <c r="CR104" s="8">
        <v>41</v>
      </c>
      <c r="CS104" s="8">
        <v>4</v>
      </c>
      <c r="CT104" s="8">
        <v>400</v>
      </c>
      <c r="CU104" s="6">
        <v>10</v>
      </c>
      <c r="CV104" s="6">
        <v>51</v>
      </c>
      <c r="CW104" s="6"/>
      <c r="CX104" s="3" t="s">
        <v>275</v>
      </c>
      <c r="CY104" s="2">
        <v>720</v>
      </c>
      <c r="CZ104" s="212">
        <f t="shared" si="41"/>
        <v>209.18751568906367</v>
      </c>
      <c r="DA104" s="212">
        <f t="shared" si="42"/>
        <v>233.79781165248292</v>
      </c>
      <c r="DB104" s="3"/>
      <c r="DC104" s="2"/>
      <c r="DD104" s="3"/>
      <c r="DE104" s="2"/>
      <c r="DF104" s="8">
        <v>30</v>
      </c>
      <c r="DG104" s="3" t="s">
        <v>185</v>
      </c>
      <c r="DH104" s="2">
        <v>2.7</v>
      </c>
      <c r="DI104" s="8">
        <v>25</v>
      </c>
      <c r="DJ104" s="3" t="s">
        <v>169</v>
      </c>
      <c r="DK104" s="1">
        <v>100</v>
      </c>
      <c r="DL104" s="337">
        <f t="shared" si="58"/>
        <v>29.053821623481067</v>
      </c>
      <c r="DM104" s="212">
        <f t="shared" si="43"/>
        <v>32.471918285067076</v>
      </c>
      <c r="DN104" s="303"/>
      <c r="DO104" s="212"/>
      <c r="DP104" s="3"/>
      <c r="DQ104" s="2"/>
      <c r="DR104" s="3"/>
      <c r="DS104" s="2"/>
      <c r="DT104" s="155"/>
      <c r="DU104" s="156"/>
      <c r="DV104" s="155"/>
      <c r="DW104" s="157"/>
      <c r="DX104" s="348">
        <f t="shared" si="59"/>
        <v>358</v>
      </c>
      <c r="DY104" s="349">
        <f t="shared" si="44"/>
        <v>104.01268141206222</v>
      </c>
      <c r="DZ104" s="240">
        <f t="shared" si="45"/>
        <v>116.24946746054012</v>
      </c>
      <c r="EA104" s="1">
        <v>4.95</v>
      </c>
      <c r="EB104" s="19">
        <f t="shared" si="46"/>
        <v>1.4381641703623127</v>
      </c>
      <c r="EC104" s="350">
        <f t="shared" si="47"/>
        <v>1.6073599551108202</v>
      </c>
      <c r="ED104" s="4">
        <v>390</v>
      </c>
      <c r="EE104" s="117"/>
    </row>
    <row r="105" spans="1:135" s="121" customFormat="1" ht="20.100000000000001" customHeight="1">
      <c r="A105" s="162">
        <v>42301</v>
      </c>
      <c r="B105" s="229"/>
      <c r="C105" s="15">
        <v>2</v>
      </c>
      <c r="D105" s="9" t="s">
        <v>132</v>
      </c>
      <c r="E105" s="9" t="s">
        <v>138</v>
      </c>
      <c r="F105" s="9" t="s">
        <v>140</v>
      </c>
      <c r="G105" s="12" t="s">
        <v>144</v>
      </c>
      <c r="H105" s="11" t="s">
        <v>173</v>
      </c>
      <c r="I105" s="9">
        <v>16</v>
      </c>
      <c r="J105" s="9" t="s">
        <v>278</v>
      </c>
      <c r="K105" s="20">
        <v>15</v>
      </c>
      <c r="L105" s="9" t="s">
        <v>194</v>
      </c>
      <c r="M105" s="9">
        <v>84</v>
      </c>
      <c r="N105" s="9">
        <v>2550</v>
      </c>
      <c r="O105" s="298"/>
      <c r="P105" s="9">
        <v>1400</v>
      </c>
      <c r="Q105" s="24">
        <f t="shared" si="39"/>
        <v>1190</v>
      </c>
      <c r="R105" s="119">
        <f t="shared" si="48"/>
        <v>3.2558400000000001</v>
      </c>
      <c r="S105" s="18">
        <f t="shared" si="40"/>
        <v>2.9131200000000002</v>
      </c>
      <c r="T105" s="11">
        <v>938</v>
      </c>
      <c r="U105" s="9">
        <v>1006</v>
      </c>
      <c r="V105" s="9">
        <v>0.98499999999999999</v>
      </c>
      <c r="W105" s="24">
        <f t="shared" si="49"/>
        <v>1379</v>
      </c>
      <c r="X105" s="9">
        <v>10.6</v>
      </c>
      <c r="Y105" s="9">
        <v>264</v>
      </c>
      <c r="Z105" s="9">
        <v>25</v>
      </c>
      <c r="AA105" s="9">
        <v>25</v>
      </c>
      <c r="AB105" s="12">
        <v>6.4</v>
      </c>
      <c r="AC105" s="15">
        <v>4.2</v>
      </c>
      <c r="AD105" s="200">
        <v>-34</v>
      </c>
      <c r="AE105" s="200">
        <v>-37</v>
      </c>
      <c r="AF105" s="200">
        <v>-38</v>
      </c>
      <c r="AG105" s="200"/>
      <c r="AH105" s="241">
        <f t="shared" si="60"/>
        <v>-109</v>
      </c>
      <c r="AI105" s="239">
        <f t="shared" si="61"/>
        <v>0</v>
      </c>
      <c r="AJ105" s="9">
        <v>50</v>
      </c>
      <c r="AK105" s="9">
        <v>50</v>
      </c>
      <c r="AL105" s="9">
        <v>100</v>
      </c>
      <c r="AM105" s="9">
        <v>100</v>
      </c>
      <c r="AN105" s="9">
        <v>3</v>
      </c>
      <c r="AO105" s="9">
        <v>20</v>
      </c>
      <c r="AP105" s="11">
        <v>1666</v>
      </c>
      <c r="AQ105" s="15">
        <v>1443</v>
      </c>
      <c r="AR105" s="24">
        <f t="shared" si="63"/>
        <v>223</v>
      </c>
      <c r="AS105" s="271">
        <f t="shared" si="50"/>
        <v>0.13385354141656663</v>
      </c>
      <c r="AT105" s="9">
        <v>65</v>
      </c>
      <c r="AU105" s="9">
        <v>80</v>
      </c>
      <c r="AV105" s="15">
        <v>4.2</v>
      </c>
      <c r="AW105" s="9">
        <v>471</v>
      </c>
      <c r="AX105" s="9">
        <v>725</v>
      </c>
      <c r="AY105" s="10">
        <v>40</v>
      </c>
      <c r="AZ105" s="11">
        <v>347</v>
      </c>
      <c r="BA105" s="10">
        <v>70</v>
      </c>
      <c r="BB105" s="11">
        <v>222</v>
      </c>
      <c r="BC105" s="12"/>
      <c r="BD105" s="11">
        <v>4381</v>
      </c>
      <c r="BE105" s="9">
        <v>22</v>
      </c>
      <c r="BF105" s="9">
        <v>35</v>
      </c>
      <c r="BG105" s="9">
        <v>1</v>
      </c>
      <c r="BH105" s="12">
        <v>96</v>
      </c>
      <c r="BI105" s="11">
        <v>540</v>
      </c>
      <c r="BJ105" s="15">
        <v>120</v>
      </c>
      <c r="BK105" s="9">
        <v>1620</v>
      </c>
      <c r="BL105" s="9">
        <v>151</v>
      </c>
      <c r="BM105" s="10">
        <v>99.2</v>
      </c>
      <c r="BN105" s="11">
        <v>380</v>
      </c>
      <c r="BO105" s="9">
        <v>1423</v>
      </c>
      <c r="BP105" s="10">
        <v>173</v>
      </c>
      <c r="BQ105" s="11">
        <v>370</v>
      </c>
      <c r="BR105" s="9">
        <v>1378</v>
      </c>
      <c r="BS105" s="10">
        <v>138</v>
      </c>
      <c r="BT105" s="14">
        <v>1500</v>
      </c>
      <c r="BU105" s="279">
        <v>330</v>
      </c>
      <c r="BV105" s="273">
        <f t="shared" si="51"/>
        <v>0.75</v>
      </c>
      <c r="BW105" s="273">
        <f t="shared" si="52"/>
        <v>0.69230769230769229</v>
      </c>
      <c r="BX105" s="283">
        <f t="shared" si="53"/>
        <v>0.52</v>
      </c>
      <c r="BY105" s="283">
        <f t="shared" si="54"/>
        <v>0.48</v>
      </c>
      <c r="BZ105" s="11">
        <v>3</v>
      </c>
      <c r="CA105" s="9">
        <v>2.6</v>
      </c>
      <c r="CB105" s="9">
        <v>30</v>
      </c>
      <c r="CC105" s="12"/>
      <c r="CD105" s="15" t="s">
        <v>163</v>
      </c>
      <c r="CE105" s="15">
        <v>67</v>
      </c>
      <c r="CF105" s="9">
        <f t="shared" si="55"/>
        <v>15.6</v>
      </c>
      <c r="CG105" s="9">
        <f t="shared" si="56"/>
        <v>4732</v>
      </c>
      <c r="CH105" s="9">
        <f t="shared" si="62"/>
        <v>10.452</v>
      </c>
      <c r="CI105" s="9">
        <v>67</v>
      </c>
      <c r="CJ105" s="296">
        <f t="shared" si="57"/>
        <v>2.2087912087912085</v>
      </c>
      <c r="CK105" s="11" t="s">
        <v>165</v>
      </c>
      <c r="CL105" s="15">
        <v>10</v>
      </c>
      <c r="CM105" s="9">
        <v>17</v>
      </c>
      <c r="CN105" s="10">
        <v>109</v>
      </c>
      <c r="CO105" s="10">
        <f t="shared" si="64"/>
        <v>4732</v>
      </c>
      <c r="CP105" s="10">
        <f t="shared" si="65"/>
        <v>18.53</v>
      </c>
      <c r="CQ105" s="191">
        <f t="shared" si="66"/>
        <v>3.9158918005071852</v>
      </c>
      <c r="CR105" s="16">
        <v>41</v>
      </c>
      <c r="CS105" s="16">
        <v>4</v>
      </c>
      <c r="CT105" s="16">
        <v>400</v>
      </c>
      <c r="CU105" s="14">
        <v>10</v>
      </c>
      <c r="CV105" s="14">
        <v>53</v>
      </c>
      <c r="CW105" s="14"/>
      <c r="CX105" s="11" t="s">
        <v>275</v>
      </c>
      <c r="CY105" s="10">
        <v>720</v>
      </c>
      <c r="CZ105" s="213">
        <f t="shared" si="41"/>
        <v>221.14108801415301</v>
      </c>
      <c r="DA105" s="213">
        <f t="shared" si="42"/>
        <v>247.15768660405337</v>
      </c>
      <c r="DB105" s="11"/>
      <c r="DC105" s="10"/>
      <c r="DD105" s="11"/>
      <c r="DE105" s="10"/>
      <c r="DF105" s="16">
        <v>30</v>
      </c>
      <c r="DG105" s="11" t="s">
        <v>185</v>
      </c>
      <c r="DH105" s="10">
        <v>3.2</v>
      </c>
      <c r="DI105" s="16">
        <v>25</v>
      </c>
      <c r="DJ105" s="11" t="s">
        <v>169</v>
      </c>
      <c r="DK105" s="9">
        <v>60</v>
      </c>
      <c r="DL105" s="338">
        <f t="shared" si="58"/>
        <v>18.428424001179419</v>
      </c>
      <c r="DM105" s="213">
        <f t="shared" si="43"/>
        <v>20.596473883671113</v>
      </c>
      <c r="DN105" s="304"/>
      <c r="DO105" s="213"/>
      <c r="DP105" s="11"/>
      <c r="DQ105" s="10"/>
      <c r="DR105" s="11"/>
      <c r="DS105" s="10"/>
      <c r="DT105" s="158"/>
      <c r="DU105" s="159"/>
      <c r="DV105" s="158"/>
      <c r="DW105" s="160"/>
      <c r="DX105" s="351">
        <f t="shared" si="59"/>
        <v>311</v>
      </c>
      <c r="DY105" s="352">
        <f t="shared" si="44"/>
        <v>95.520664406113326</v>
      </c>
      <c r="DZ105" s="241">
        <f t="shared" si="45"/>
        <v>106.75838963036195</v>
      </c>
      <c r="EA105" s="9">
        <v>5.2</v>
      </c>
      <c r="EB105" s="20">
        <f t="shared" si="46"/>
        <v>1.5971300801022164</v>
      </c>
      <c r="EC105" s="353">
        <f t="shared" si="47"/>
        <v>1.7850277365848299</v>
      </c>
      <c r="ED105" s="12">
        <v>384</v>
      </c>
      <c r="EE105" s="120"/>
    </row>
    <row r="106" spans="1:135" s="121" customFormat="1" ht="20.100000000000001" hidden="1" customHeight="1">
      <c r="A106" s="162">
        <v>42301</v>
      </c>
      <c r="B106" s="229"/>
      <c r="C106" s="15">
        <v>2</v>
      </c>
      <c r="D106" s="9"/>
      <c r="E106" s="9"/>
      <c r="F106" s="9"/>
      <c r="G106" s="12"/>
      <c r="H106" s="11"/>
      <c r="I106" s="9"/>
      <c r="J106" s="9"/>
      <c r="K106" s="20"/>
      <c r="L106" s="9"/>
      <c r="M106" s="9"/>
      <c r="N106" s="9"/>
      <c r="O106" s="298"/>
      <c r="P106" s="9"/>
      <c r="Q106" s="24">
        <f t="shared" si="39"/>
        <v>0</v>
      </c>
      <c r="R106" s="119">
        <f t="shared" si="48"/>
        <v>0</v>
      </c>
      <c r="S106" s="18">
        <f t="shared" si="40"/>
        <v>0</v>
      </c>
      <c r="T106" s="11"/>
      <c r="U106" s="9"/>
      <c r="V106" s="9"/>
      <c r="W106" s="24">
        <f t="shared" si="49"/>
        <v>0</v>
      </c>
      <c r="X106" s="9"/>
      <c r="Y106" s="9"/>
      <c r="Z106" s="9"/>
      <c r="AA106" s="9"/>
      <c r="AB106" s="12"/>
      <c r="AC106" s="15"/>
      <c r="AD106" s="200"/>
      <c r="AE106" s="200"/>
      <c r="AF106" s="200"/>
      <c r="AG106" s="200"/>
      <c r="AH106" s="241">
        <f t="shared" si="60"/>
        <v>0</v>
      </c>
      <c r="AI106" s="239" t="e">
        <f t="shared" si="61"/>
        <v>#DIV/0!</v>
      </c>
      <c r="AJ106" s="9"/>
      <c r="AK106" s="9"/>
      <c r="AL106" s="9"/>
      <c r="AM106" s="9"/>
      <c r="AN106" s="9"/>
      <c r="AO106" s="9"/>
      <c r="AP106" s="11"/>
      <c r="AQ106" s="15"/>
      <c r="AR106" s="24">
        <f t="shared" si="63"/>
        <v>0</v>
      </c>
      <c r="AS106" s="271" t="e">
        <f t="shared" si="50"/>
        <v>#DIV/0!</v>
      </c>
      <c r="AT106" s="9"/>
      <c r="AU106" s="9"/>
      <c r="AV106" s="15"/>
      <c r="AW106" s="9"/>
      <c r="AX106" s="9"/>
      <c r="AY106" s="10"/>
      <c r="AZ106" s="11"/>
      <c r="BA106" s="10"/>
      <c r="BB106" s="11"/>
      <c r="BC106" s="12"/>
      <c r="BD106" s="11"/>
      <c r="BE106" s="9"/>
      <c r="BF106" s="9"/>
      <c r="BG106" s="9"/>
      <c r="BH106" s="12"/>
      <c r="BI106" s="11"/>
      <c r="BJ106" s="15"/>
      <c r="BK106" s="9"/>
      <c r="BL106" s="9"/>
      <c r="BM106" s="10"/>
      <c r="BN106" s="11"/>
      <c r="BO106" s="9"/>
      <c r="BP106" s="10"/>
      <c r="BQ106" s="11"/>
      <c r="BR106" s="9"/>
      <c r="BS106" s="10"/>
      <c r="BT106" s="14"/>
      <c r="BU106" s="279"/>
      <c r="BV106" s="273">
        <f t="shared" si="51"/>
        <v>0</v>
      </c>
      <c r="BW106" s="273">
        <f t="shared" si="52"/>
        <v>0</v>
      </c>
      <c r="BX106" s="283" t="e">
        <f t="shared" si="53"/>
        <v>#DIV/0!</v>
      </c>
      <c r="BY106" s="283" t="e">
        <f t="shared" si="54"/>
        <v>#DIV/0!</v>
      </c>
      <c r="BZ106" s="11"/>
      <c r="CA106" s="9"/>
      <c r="CB106" s="9"/>
      <c r="CC106" s="12"/>
      <c r="CD106" s="15"/>
      <c r="CE106" s="15"/>
      <c r="CF106" s="9" t="e">
        <f t="shared" si="55"/>
        <v>#N/A</v>
      </c>
      <c r="CG106" s="9">
        <f t="shared" si="56"/>
        <v>0</v>
      </c>
      <c r="CH106" s="9" t="e">
        <f t="shared" si="62"/>
        <v>#N/A</v>
      </c>
      <c r="CI106" s="9"/>
      <c r="CJ106" s="296" t="e">
        <f t="shared" si="57"/>
        <v>#N/A</v>
      </c>
      <c r="CK106" s="11"/>
      <c r="CL106" s="15"/>
      <c r="CM106" s="9"/>
      <c r="CN106" s="10">
        <v>109</v>
      </c>
      <c r="CO106" s="10">
        <f t="shared" si="64"/>
        <v>0</v>
      </c>
      <c r="CP106" s="10">
        <f t="shared" si="65"/>
        <v>0</v>
      </c>
      <c r="CQ106" s="191" t="e">
        <f t="shared" si="66"/>
        <v>#DIV/0!</v>
      </c>
      <c r="CR106" s="16"/>
      <c r="CS106" s="16"/>
      <c r="CT106" s="16"/>
      <c r="CU106" s="14"/>
      <c r="CV106" s="14"/>
      <c r="CW106" s="14"/>
      <c r="CX106" s="11"/>
      <c r="CY106" s="10"/>
      <c r="CZ106" s="213" t="e">
        <f t="shared" si="41"/>
        <v>#DIV/0!</v>
      </c>
      <c r="DA106" s="213" t="e">
        <f t="shared" si="42"/>
        <v>#DIV/0!</v>
      </c>
      <c r="DB106" s="11"/>
      <c r="DC106" s="10"/>
      <c r="DD106" s="11"/>
      <c r="DE106" s="10"/>
      <c r="DF106" s="16"/>
      <c r="DG106" s="11"/>
      <c r="DH106" s="10"/>
      <c r="DI106" s="16"/>
      <c r="DJ106" s="11"/>
      <c r="DK106" s="9"/>
      <c r="DL106" s="338" t="e">
        <f t="shared" si="58"/>
        <v>#DIV/0!</v>
      </c>
      <c r="DM106" s="213" t="e">
        <f t="shared" si="43"/>
        <v>#DIV/0!</v>
      </c>
      <c r="DN106" s="304"/>
      <c r="DO106" s="213"/>
      <c r="DP106" s="11"/>
      <c r="DQ106" s="10"/>
      <c r="DR106" s="11"/>
      <c r="DS106" s="10"/>
      <c r="DT106" s="158"/>
      <c r="DU106" s="159"/>
      <c r="DV106" s="158"/>
      <c r="DW106" s="160"/>
      <c r="DX106" s="351">
        <f t="shared" si="59"/>
        <v>0</v>
      </c>
      <c r="DY106" s="352" t="e">
        <f t="shared" si="44"/>
        <v>#DIV/0!</v>
      </c>
      <c r="DZ106" s="241" t="e">
        <f t="shared" si="45"/>
        <v>#DIV/0!</v>
      </c>
      <c r="EA106" s="9"/>
      <c r="EB106" s="20" t="e">
        <f t="shared" si="46"/>
        <v>#DIV/0!</v>
      </c>
      <c r="EC106" s="353" t="e">
        <f t="shared" si="47"/>
        <v>#DIV/0!</v>
      </c>
      <c r="ED106" s="12"/>
      <c r="EE106" s="120"/>
    </row>
    <row r="107" spans="1:135" s="118" customFormat="1" ht="20.100000000000001" hidden="1" customHeight="1">
      <c r="A107" s="161">
        <v>42302</v>
      </c>
      <c r="B107" s="228">
        <v>0.70833333333333404</v>
      </c>
      <c r="C107" s="7">
        <v>4</v>
      </c>
      <c r="D107" s="1" t="s">
        <v>137</v>
      </c>
      <c r="E107" s="1" t="s">
        <v>137</v>
      </c>
      <c r="F107" s="1" t="s">
        <v>139</v>
      </c>
      <c r="G107" s="4" t="s">
        <v>267</v>
      </c>
      <c r="H107" s="3" t="s">
        <v>174</v>
      </c>
      <c r="I107" s="1">
        <v>20</v>
      </c>
      <c r="J107" s="1" t="s">
        <v>219</v>
      </c>
      <c r="K107" s="19">
        <v>17</v>
      </c>
      <c r="L107" s="1" t="s">
        <v>192</v>
      </c>
      <c r="M107" s="1">
        <v>84</v>
      </c>
      <c r="N107" s="1">
        <v>2700</v>
      </c>
      <c r="O107" s="297"/>
      <c r="P107" s="1">
        <v>1300</v>
      </c>
      <c r="Q107" s="22">
        <f t="shared" si="39"/>
        <v>1079</v>
      </c>
      <c r="R107" s="116">
        <f t="shared" si="48"/>
        <v>3.6901799999999998</v>
      </c>
      <c r="S107" s="17">
        <f t="shared" si="40"/>
        <v>3.4959600000000002</v>
      </c>
      <c r="T107" s="3">
        <v>862</v>
      </c>
      <c r="U107" s="1">
        <v>1006</v>
      </c>
      <c r="V107" s="1">
        <v>0.97299999999999998</v>
      </c>
      <c r="W107" s="22">
        <f t="shared" si="49"/>
        <v>1264.8999999999999</v>
      </c>
      <c r="X107" s="1">
        <v>10.7</v>
      </c>
      <c r="Y107" s="1">
        <v>222</v>
      </c>
      <c r="Z107" s="1">
        <v>23</v>
      </c>
      <c r="AA107" s="1">
        <v>25</v>
      </c>
      <c r="AB107" s="4">
        <v>6.4</v>
      </c>
      <c r="AC107" s="7">
        <v>4.0999999999999996</v>
      </c>
      <c r="AD107" s="199">
        <v>-34</v>
      </c>
      <c r="AE107" s="199">
        <v>-37</v>
      </c>
      <c r="AF107" s="199">
        <v>-37</v>
      </c>
      <c r="AG107" s="199"/>
      <c r="AH107" s="240">
        <f t="shared" si="60"/>
        <v>-108</v>
      </c>
      <c r="AI107" s="237">
        <f t="shared" si="61"/>
        <v>1</v>
      </c>
      <c r="AJ107" s="1">
        <v>50</v>
      </c>
      <c r="AK107" s="1">
        <v>50</v>
      </c>
      <c r="AL107" s="1">
        <v>100</v>
      </c>
      <c r="AM107" s="1">
        <v>100</v>
      </c>
      <c r="AN107" s="1">
        <v>3</v>
      </c>
      <c r="AO107" s="1">
        <v>20</v>
      </c>
      <c r="AP107" s="3">
        <v>1655</v>
      </c>
      <c r="AQ107" s="7">
        <v>1558</v>
      </c>
      <c r="AR107" s="22">
        <f t="shared" si="63"/>
        <v>97</v>
      </c>
      <c r="AS107" s="270">
        <f t="shared" si="50"/>
        <v>5.8610271903323262E-2</v>
      </c>
      <c r="AT107" s="1">
        <v>70</v>
      </c>
      <c r="AU107" s="1">
        <v>80</v>
      </c>
      <c r="AV107" s="7">
        <v>4.2</v>
      </c>
      <c r="AW107" s="1">
        <v>401</v>
      </c>
      <c r="AX107" s="1">
        <v>951</v>
      </c>
      <c r="AY107" s="2">
        <v>30</v>
      </c>
      <c r="AZ107" s="3">
        <v>344</v>
      </c>
      <c r="BA107" s="2">
        <v>70</v>
      </c>
      <c r="BB107" s="3">
        <v>194</v>
      </c>
      <c r="BC107" s="4"/>
      <c r="BD107" s="3">
        <v>4800</v>
      </c>
      <c r="BE107" s="1">
        <v>22</v>
      </c>
      <c r="BF107" s="1">
        <v>27</v>
      </c>
      <c r="BG107" s="1">
        <v>2</v>
      </c>
      <c r="BH107" s="4">
        <v>98</v>
      </c>
      <c r="BI107" s="3">
        <v>500</v>
      </c>
      <c r="BJ107" s="7">
        <v>114</v>
      </c>
      <c r="BK107" s="1">
        <v>1612</v>
      </c>
      <c r="BL107" s="1">
        <v>149</v>
      </c>
      <c r="BM107" s="2">
        <v>105</v>
      </c>
      <c r="BN107" s="3">
        <v>398</v>
      </c>
      <c r="BO107" s="1">
        <v>1494</v>
      </c>
      <c r="BP107" s="2">
        <v>179</v>
      </c>
      <c r="BQ107" s="3">
        <v>392</v>
      </c>
      <c r="BR107" s="1">
        <v>1468</v>
      </c>
      <c r="BS107" s="2">
        <v>157</v>
      </c>
      <c r="BT107" s="6">
        <v>1500</v>
      </c>
      <c r="BU107" s="278">
        <v>368</v>
      </c>
      <c r="BV107" s="272">
        <f t="shared" si="51"/>
        <v>0.79</v>
      </c>
      <c r="BW107" s="272">
        <f t="shared" si="52"/>
        <v>0.64102564102564108</v>
      </c>
      <c r="BX107" s="282">
        <f t="shared" si="53"/>
        <v>0.55205160365525896</v>
      </c>
      <c r="BY107" s="282">
        <f t="shared" si="54"/>
        <v>0.44794839634474115</v>
      </c>
      <c r="BZ107" s="3">
        <v>2.8</v>
      </c>
      <c r="CA107" s="1">
        <v>2.6</v>
      </c>
      <c r="CB107" s="1">
        <v>30</v>
      </c>
      <c r="CC107" s="4"/>
      <c r="CD107" s="7" t="s">
        <v>163</v>
      </c>
      <c r="CE107" s="7">
        <v>62</v>
      </c>
      <c r="CF107" s="1">
        <f t="shared" si="55"/>
        <v>15.6</v>
      </c>
      <c r="CG107" s="1">
        <f t="shared" si="56"/>
        <v>4394</v>
      </c>
      <c r="CH107" s="1">
        <f t="shared" si="62"/>
        <v>9.6719999999999988</v>
      </c>
      <c r="CI107" s="1">
        <v>62</v>
      </c>
      <c r="CJ107" s="189">
        <f t="shared" si="57"/>
        <v>2.2011834319526629</v>
      </c>
      <c r="CK107" s="3" t="s">
        <v>165</v>
      </c>
      <c r="CL107" s="7">
        <v>10</v>
      </c>
      <c r="CM107" s="1">
        <v>13</v>
      </c>
      <c r="CN107" s="2">
        <v>109</v>
      </c>
      <c r="CO107" s="2">
        <f t="shared" si="64"/>
        <v>4394</v>
      </c>
      <c r="CP107" s="2">
        <f t="shared" si="65"/>
        <v>14.17</v>
      </c>
      <c r="CQ107" s="190">
        <f t="shared" si="66"/>
        <v>3.224852071005917</v>
      </c>
      <c r="CR107" s="8">
        <v>40</v>
      </c>
      <c r="CS107" s="8">
        <v>4</v>
      </c>
      <c r="CT107" s="8">
        <v>400</v>
      </c>
      <c r="CU107" s="6">
        <v>10</v>
      </c>
      <c r="CV107" s="6">
        <v>52</v>
      </c>
      <c r="CW107" s="6"/>
      <c r="CX107" s="3" t="s">
        <v>275</v>
      </c>
      <c r="CY107" s="2">
        <v>720</v>
      </c>
      <c r="CZ107" s="212">
        <f t="shared" si="41"/>
        <v>195.11243353982735</v>
      </c>
      <c r="DA107" s="212">
        <f t="shared" si="42"/>
        <v>205.95201318092884</v>
      </c>
      <c r="DB107" s="3"/>
      <c r="DC107" s="2"/>
      <c r="DD107" s="3"/>
      <c r="DE107" s="2"/>
      <c r="DF107" s="8">
        <v>5</v>
      </c>
      <c r="DG107" s="3" t="s">
        <v>185</v>
      </c>
      <c r="DH107" s="2">
        <v>2.2999999999999998</v>
      </c>
      <c r="DI107" s="8">
        <v>20</v>
      </c>
      <c r="DJ107" s="3" t="s">
        <v>169</v>
      </c>
      <c r="DK107" s="1">
        <v>163</v>
      </c>
      <c r="DL107" s="337">
        <f t="shared" si="58"/>
        <v>44.171287037488689</v>
      </c>
      <c r="DM107" s="212">
        <f t="shared" si="43"/>
        <v>46.625247428460277</v>
      </c>
      <c r="DN107" s="303"/>
      <c r="DO107" s="212"/>
      <c r="DP107" s="3"/>
      <c r="DQ107" s="2"/>
      <c r="DR107" s="3"/>
      <c r="DS107" s="2"/>
      <c r="DT107" s="155"/>
      <c r="DU107" s="156"/>
      <c r="DV107" s="155"/>
      <c r="DW107" s="157"/>
      <c r="DX107" s="348">
        <f t="shared" si="59"/>
        <v>336</v>
      </c>
      <c r="DY107" s="349">
        <f t="shared" si="44"/>
        <v>91.052468985252759</v>
      </c>
      <c r="DZ107" s="240">
        <f t="shared" si="45"/>
        <v>96.110939484433459</v>
      </c>
      <c r="EA107" s="1">
        <v>5</v>
      </c>
      <c r="EB107" s="19">
        <f t="shared" si="46"/>
        <v>1.3549474551376899</v>
      </c>
      <c r="EC107" s="350">
        <f t="shared" si="47"/>
        <v>1.4302223137564503</v>
      </c>
      <c r="ED107" s="4">
        <v>400</v>
      </c>
      <c r="EE107" s="117"/>
    </row>
    <row r="108" spans="1:135" s="118" customFormat="1" ht="20.100000000000001" hidden="1" customHeight="1">
      <c r="A108" s="161">
        <v>42302</v>
      </c>
      <c r="B108" s="228"/>
      <c r="C108" s="7">
        <v>4</v>
      </c>
      <c r="D108" s="1"/>
      <c r="E108" s="1"/>
      <c r="F108" s="1"/>
      <c r="G108" s="4"/>
      <c r="H108" s="3"/>
      <c r="I108" s="1"/>
      <c r="J108" s="1"/>
      <c r="K108" s="19"/>
      <c r="L108" s="1"/>
      <c r="M108" s="1"/>
      <c r="N108" s="1"/>
      <c r="O108" s="297"/>
      <c r="P108" s="1"/>
      <c r="Q108" s="22">
        <f t="shared" si="39"/>
        <v>0</v>
      </c>
      <c r="R108" s="116">
        <f t="shared" si="48"/>
        <v>0</v>
      </c>
      <c r="S108" s="17">
        <f t="shared" si="40"/>
        <v>0</v>
      </c>
      <c r="T108" s="3"/>
      <c r="U108" s="1"/>
      <c r="V108" s="1"/>
      <c r="W108" s="22">
        <f t="shared" si="49"/>
        <v>0</v>
      </c>
      <c r="X108" s="1"/>
      <c r="Y108" s="1"/>
      <c r="Z108" s="1"/>
      <c r="AA108" s="1"/>
      <c r="AB108" s="4"/>
      <c r="AC108" s="7"/>
      <c r="AD108" s="199"/>
      <c r="AE108" s="199"/>
      <c r="AF108" s="199"/>
      <c r="AG108" s="199"/>
      <c r="AH108" s="240">
        <f t="shared" si="60"/>
        <v>0</v>
      </c>
      <c r="AI108" s="237" t="e">
        <f t="shared" si="61"/>
        <v>#DIV/0!</v>
      </c>
      <c r="AJ108" s="1"/>
      <c r="AK108" s="1"/>
      <c r="AL108" s="1"/>
      <c r="AM108" s="1"/>
      <c r="AN108" s="1"/>
      <c r="AO108" s="1"/>
      <c r="AP108" s="3"/>
      <c r="AQ108" s="7"/>
      <c r="AR108" s="22">
        <f t="shared" si="63"/>
        <v>0</v>
      </c>
      <c r="AS108" s="270" t="e">
        <f t="shared" si="50"/>
        <v>#DIV/0!</v>
      </c>
      <c r="AT108" s="1"/>
      <c r="AU108" s="1"/>
      <c r="AV108" s="7"/>
      <c r="AW108" s="1"/>
      <c r="AX108" s="1"/>
      <c r="AY108" s="2"/>
      <c r="AZ108" s="3"/>
      <c r="BA108" s="2"/>
      <c r="BB108" s="3"/>
      <c r="BC108" s="4"/>
      <c r="BD108" s="3"/>
      <c r="BE108" s="1"/>
      <c r="BF108" s="1"/>
      <c r="BG108" s="1"/>
      <c r="BH108" s="4"/>
      <c r="BI108" s="3"/>
      <c r="BJ108" s="7"/>
      <c r="BK108" s="1"/>
      <c r="BL108" s="1"/>
      <c r="BM108" s="2"/>
      <c r="BN108" s="3"/>
      <c r="BO108" s="1"/>
      <c r="BP108" s="2"/>
      <c r="BQ108" s="3"/>
      <c r="BR108" s="1"/>
      <c r="BS108" s="2"/>
      <c r="BT108" s="6"/>
      <c r="BU108" s="278"/>
      <c r="BV108" s="272">
        <f t="shared" si="51"/>
        <v>0</v>
      </c>
      <c r="BW108" s="272">
        <f t="shared" si="52"/>
        <v>0</v>
      </c>
      <c r="BX108" s="282" t="e">
        <f t="shared" si="53"/>
        <v>#DIV/0!</v>
      </c>
      <c r="BY108" s="282" t="e">
        <f t="shared" si="54"/>
        <v>#DIV/0!</v>
      </c>
      <c r="BZ108" s="3"/>
      <c r="CA108" s="1"/>
      <c r="CB108" s="1"/>
      <c r="CC108" s="4"/>
      <c r="CD108" s="7"/>
      <c r="CE108" s="7"/>
      <c r="CF108" s="1" t="e">
        <f t="shared" si="55"/>
        <v>#N/A</v>
      </c>
      <c r="CG108" s="1">
        <f t="shared" si="56"/>
        <v>0</v>
      </c>
      <c r="CH108" s="1" t="e">
        <f t="shared" si="62"/>
        <v>#N/A</v>
      </c>
      <c r="CI108" s="1"/>
      <c r="CJ108" s="189" t="e">
        <f t="shared" si="57"/>
        <v>#N/A</v>
      </c>
      <c r="CK108" s="3"/>
      <c r="CL108" s="7"/>
      <c r="CM108" s="1"/>
      <c r="CN108" s="2">
        <v>109</v>
      </c>
      <c r="CO108" s="2">
        <f t="shared" si="64"/>
        <v>0</v>
      </c>
      <c r="CP108" s="2">
        <f t="shared" si="65"/>
        <v>0</v>
      </c>
      <c r="CQ108" s="190" t="e">
        <f t="shared" si="66"/>
        <v>#DIV/0!</v>
      </c>
      <c r="CR108" s="8"/>
      <c r="CS108" s="8"/>
      <c r="CT108" s="8"/>
      <c r="CU108" s="6"/>
      <c r="CV108" s="6"/>
      <c r="CW108" s="6"/>
      <c r="CX108" s="3"/>
      <c r="CY108" s="2"/>
      <c r="CZ108" s="212" t="e">
        <f t="shared" si="41"/>
        <v>#DIV/0!</v>
      </c>
      <c r="DA108" s="212" t="e">
        <f t="shared" si="42"/>
        <v>#DIV/0!</v>
      </c>
      <c r="DB108" s="3"/>
      <c r="DC108" s="2"/>
      <c r="DD108" s="3"/>
      <c r="DE108" s="2"/>
      <c r="DF108" s="8"/>
      <c r="DG108" s="3"/>
      <c r="DH108" s="2"/>
      <c r="DI108" s="8"/>
      <c r="DJ108" s="3"/>
      <c r="DK108" s="1"/>
      <c r="DL108" s="337" t="e">
        <f t="shared" si="58"/>
        <v>#DIV/0!</v>
      </c>
      <c r="DM108" s="212" t="e">
        <f t="shared" si="43"/>
        <v>#DIV/0!</v>
      </c>
      <c r="DN108" s="303"/>
      <c r="DO108" s="212"/>
      <c r="DP108" s="3"/>
      <c r="DQ108" s="2"/>
      <c r="DR108" s="3"/>
      <c r="DS108" s="2"/>
      <c r="DT108" s="155"/>
      <c r="DU108" s="156"/>
      <c r="DV108" s="155"/>
      <c r="DW108" s="157"/>
      <c r="DX108" s="348">
        <f t="shared" si="59"/>
        <v>0</v>
      </c>
      <c r="DY108" s="349" t="e">
        <f t="shared" si="44"/>
        <v>#DIV/0!</v>
      </c>
      <c r="DZ108" s="240" t="e">
        <f t="shared" si="45"/>
        <v>#DIV/0!</v>
      </c>
      <c r="EA108" s="1"/>
      <c r="EB108" s="19" t="e">
        <f t="shared" si="46"/>
        <v>#DIV/0!</v>
      </c>
      <c r="EC108" s="350" t="e">
        <f t="shared" si="47"/>
        <v>#DIV/0!</v>
      </c>
      <c r="ED108" s="4"/>
      <c r="EE108" s="117"/>
    </row>
    <row r="109" spans="1:135" s="121" customFormat="1" ht="20.100000000000001" hidden="1" customHeight="1">
      <c r="A109" s="162">
        <v>42302</v>
      </c>
      <c r="B109" s="229">
        <v>0.24947916666666667</v>
      </c>
      <c r="C109" s="15">
        <v>3</v>
      </c>
      <c r="D109" s="9" t="s">
        <v>130</v>
      </c>
      <c r="E109" s="9" t="s">
        <v>136</v>
      </c>
      <c r="F109" s="9" t="s">
        <v>141</v>
      </c>
      <c r="G109" s="12" t="s">
        <v>142</v>
      </c>
      <c r="H109" s="11" t="s">
        <v>174</v>
      </c>
      <c r="I109" s="9">
        <v>20</v>
      </c>
      <c r="J109" s="9" t="s">
        <v>219</v>
      </c>
      <c r="K109" s="20">
        <v>18</v>
      </c>
      <c r="L109" s="9" t="s">
        <v>192</v>
      </c>
      <c r="M109" s="9">
        <v>84</v>
      </c>
      <c r="N109" s="9">
        <v>2700</v>
      </c>
      <c r="O109" s="298"/>
      <c r="P109" s="9">
        <v>1430</v>
      </c>
      <c r="Q109" s="24">
        <f t="shared" si="39"/>
        <v>1172.6000000000001</v>
      </c>
      <c r="R109" s="119">
        <f t="shared" si="48"/>
        <v>4.0102920000000006</v>
      </c>
      <c r="S109" s="18">
        <f t="shared" si="40"/>
        <v>3.7992240000000006</v>
      </c>
      <c r="T109" s="11">
        <v>950</v>
      </c>
      <c r="U109" s="9">
        <v>1005</v>
      </c>
      <c r="V109" s="9">
        <v>0.97099999999999997</v>
      </c>
      <c r="W109" s="24">
        <f t="shared" si="49"/>
        <v>1388.53</v>
      </c>
      <c r="X109" s="9">
        <v>10.8</v>
      </c>
      <c r="Y109" s="9">
        <v>268</v>
      </c>
      <c r="Z109" s="9">
        <v>25</v>
      </c>
      <c r="AA109" s="9">
        <v>25</v>
      </c>
      <c r="AB109" s="12">
        <v>6.3</v>
      </c>
      <c r="AC109" s="15">
        <v>3.8</v>
      </c>
      <c r="AD109" s="200">
        <v>-32</v>
      </c>
      <c r="AE109" s="200">
        <v>-36</v>
      </c>
      <c r="AF109" s="200">
        <v>-35</v>
      </c>
      <c r="AG109" s="200"/>
      <c r="AH109" s="241">
        <f t="shared" si="60"/>
        <v>-103</v>
      </c>
      <c r="AI109" s="239">
        <f t="shared" si="61"/>
        <v>1</v>
      </c>
      <c r="AJ109" s="9">
        <v>50</v>
      </c>
      <c r="AK109" s="9">
        <v>50</v>
      </c>
      <c r="AL109" s="9">
        <v>100</v>
      </c>
      <c r="AM109" s="9">
        <v>100</v>
      </c>
      <c r="AN109" s="9">
        <v>3</v>
      </c>
      <c r="AO109" s="9">
        <v>20</v>
      </c>
      <c r="AP109" s="11">
        <v>1952</v>
      </c>
      <c r="AQ109" s="15"/>
      <c r="AR109" s="24">
        <f t="shared" si="63"/>
        <v>1952</v>
      </c>
      <c r="AS109" s="271">
        <f t="shared" si="50"/>
        <v>1</v>
      </c>
      <c r="AT109" s="9">
        <v>71</v>
      </c>
      <c r="AU109" s="9">
        <v>80</v>
      </c>
      <c r="AV109" s="15">
        <v>3.87</v>
      </c>
      <c r="AW109" s="9">
        <v>690</v>
      </c>
      <c r="AX109" s="9">
        <v>992</v>
      </c>
      <c r="AY109" s="10">
        <v>40</v>
      </c>
      <c r="AZ109" s="11">
        <v>355</v>
      </c>
      <c r="BA109" s="10">
        <v>70</v>
      </c>
      <c r="BB109" s="11"/>
      <c r="BC109" s="12"/>
      <c r="BD109" s="11">
        <v>4669</v>
      </c>
      <c r="BE109" s="9">
        <v>25</v>
      </c>
      <c r="BF109" s="9">
        <v>70</v>
      </c>
      <c r="BG109" s="9">
        <v>1.5</v>
      </c>
      <c r="BH109" s="12">
        <v>27.2</v>
      </c>
      <c r="BI109" s="11">
        <v>570</v>
      </c>
      <c r="BJ109" s="15">
        <v>115</v>
      </c>
      <c r="BK109" s="9">
        <v>1598</v>
      </c>
      <c r="BL109" s="9">
        <v>154</v>
      </c>
      <c r="BM109" s="10">
        <v>92</v>
      </c>
      <c r="BN109" s="11">
        <v>423</v>
      </c>
      <c r="BO109" s="9">
        <v>1596</v>
      </c>
      <c r="BP109" s="10">
        <v>203</v>
      </c>
      <c r="BQ109" s="11">
        <v>413</v>
      </c>
      <c r="BR109" s="9">
        <v>1548</v>
      </c>
      <c r="BS109" s="10">
        <v>167</v>
      </c>
      <c r="BT109" s="14">
        <v>1500</v>
      </c>
      <c r="BU109" s="279">
        <v>448</v>
      </c>
      <c r="BV109" s="273">
        <f t="shared" si="51"/>
        <v>0.83599999999999997</v>
      </c>
      <c r="BW109" s="273">
        <f t="shared" si="52"/>
        <v>0.73076923076923073</v>
      </c>
      <c r="BX109" s="283">
        <f t="shared" si="53"/>
        <v>0.53358208955223885</v>
      </c>
      <c r="BY109" s="283">
        <f t="shared" si="54"/>
        <v>0.46641791044776121</v>
      </c>
      <c r="BZ109" s="11">
        <v>3</v>
      </c>
      <c r="CA109" s="9">
        <v>3</v>
      </c>
      <c r="CB109" s="9">
        <v>30</v>
      </c>
      <c r="CC109" s="12"/>
      <c r="CD109" s="15" t="s">
        <v>163</v>
      </c>
      <c r="CE109" s="15">
        <v>65</v>
      </c>
      <c r="CF109" s="9">
        <f t="shared" si="55"/>
        <v>15.6</v>
      </c>
      <c r="CG109" s="9">
        <f t="shared" si="56"/>
        <v>4833.3999999999996</v>
      </c>
      <c r="CH109" s="9">
        <f t="shared" si="62"/>
        <v>10.14</v>
      </c>
      <c r="CI109" s="9">
        <v>65</v>
      </c>
      <c r="CJ109" s="296">
        <f t="shared" si="57"/>
        <v>2.0979020979020984</v>
      </c>
      <c r="CK109" s="11" t="s">
        <v>165</v>
      </c>
      <c r="CL109" s="15">
        <v>10</v>
      </c>
      <c r="CM109" s="9">
        <v>17</v>
      </c>
      <c r="CN109" s="10">
        <v>109</v>
      </c>
      <c r="CO109" s="10">
        <f t="shared" si="64"/>
        <v>4833.3999999999996</v>
      </c>
      <c r="CP109" s="10">
        <f t="shared" si="65"/>
        <v>18.53</v>
      </c>
      <c r="CQ109" s="191">
        <f t="shared" si="66"/>
        <v>3.8337402242727689</v>
      </c>
      <c r="CR109" s="16">
        <v>41</v>
      </c>
      <c r="CS109" s="16">
        <v>4</v>
      </c>
      <c r="CT109" s="16">
        <v>400</v>
      </c>
      <c r="CU109" s="14">
        <v>8</v>
      </c>
      <c r="CV109" s="14">
        <v>50</v>
      </c>
      <c r="CW109" s="14"/>
      <c r="CX109" s="11" t="s">
        <v>275</v>
      </c>
      <c r="CY109" s="10">
        <v>720</v>
      </c>
      <c r="CZ109" s="213">
        <f t="shared" si="41"/>
        <v>179.53804860094974</v>
      </c>
      <c r="DA109" s="213">
        <f t="shared" si="42"/>
        <v>189.51238463433583</v>
      </c>
      <c r="DB109" s="11"/>
      <c r="DC109" s="10"/>
      <c r="DD109" s="11"/>
      <c r="DE109" s="10"/>
      <c r="DF109" s="16"/>
      <c r="DG109" s="11" t="s">
        <v>185</v>
      </c>
      <c r="DH109" s="10">
        <v>2.5</v>
      </c>
      <c r="DI109" s="16">
        <v>20</v>
      </c>
      <c r="DJ109" s="11" t="s">
        <v>169</v>
      </c>
      <c r="DK109" s="9">
        <v>160</v>
      </c>
      <c r="DL109" s="338">
        <f t="shared" si="58"/>
        <v>39.897344133544387</v>
      </c>
      <c r="DM109" s="213">
        <f t="shared" si="43"/>
        <v>42.11386325207463</v>
      </c>
      <c r="DN109" s="304"/>
      <c r="DO109" s="213"/>
      <c r="DP109" s="11"/>
      <c r="DQ109" s="10"/>
      <c r="DR109" s="11"/>
      <c r="DS109" s="10"/>
      <c r="DT109" s="158"/>
      <c r="DU109" s="159"/>
      <c r="DV109" s="158"/>
      <c r="DW109" s="160"/>
      <c r="DX109" s="351">
        <f t="shared" si="59"/>
        <v>370</v>
      </c>
      <c r="DY109" s="352">
        <f t="shared" si="44"/>
        <v>92.262608308821385</v>
      </c>
      <c r="DZ109" s="241">
        <f t="shared" si="45"/>
        <v>97.388308770422583</v>
      </c>
      <c r="EA109" s="9">
        <v>5.48</v>
      </c>
      <c r="EB109" s="20">
        <f t="shared" si="46"/>
        <v>1.3664840365738953</v>
      </c>
      <c r="EC109" s="353">
        <f t="shared" si="47"/>
        <v>1.4423998163835561</v>
      </c>
      <c r="ED109" s="12">
        <v>415</v>
      </c>
      <c r="EE109" s="120"/>
    </row>
    <row r="110" spans="1:135" s="121" customFormat="1" ht="20.100000000000001" hidden="1" customHeight="1">
      <c r="A110" s="162">
        <v>42302</v>
      </c>
      <c r="B110" s="229"/>
      <c r="C110" s="15">
        <v>3</v>
      </c>
      <c r="D110" s="9"/>
      <c r="E110" s="9"/>
      <c r="F110" s="9"/>
      <c r="G110" s="12"/>
      <c r="H110" s="11"/>
      <c r="I110" s="9"/>
      <c r="J110" s="9"/>
      <c r="K110" s="20"/>
      <c r="L110" s="9"/>
      <c r="M110" s="9"/>
      <c r="N110" s="9"/>
      <c r="O110" s="298"/>
      <c r="P110" s="9"/>
      <c r="Q110" s="24">
        <f t="shared" si="39"/>
        <v>0</v>
      </c>
      <c r="R110" s="119">
        <f t="shared" si="48"/>
        <v>0</v>
      </c>
      <c r="S110" s="18">
        <f t="shared" si="40"/>
        <v>0</v>
      </c>
      <c r="T110" s="11"/>
      <c r="U110" s="9"/>
      <c r="V110" s="9"/>
      <c r="W110" s="24">
        <f t="shared" si="49"/>
        <v>0</v>
      </c>
      <c r="X110" s="9"/>
      <c r="Y110" s="9"/>
      <c r="Z110" s="9"/>
      <c r="AA110" s="9"/>
      <c r="AB110" s="12"/>
      <c r="AC110" s="15"/>
      <c r="AD110" s="200"/>
      <c r="AE110" s="200"/>
      <c r="AF110" s="200"/>
      <c r="AG110" s="200"/>
      <c r="AH110" s="241">
        <f t="shared" si="60"/>
        <v>0</v>
      </c>
      <c r="AI110" s="239" t="e">
        <f t="shared" si="61"/>
        <v>#DIV/0!</v>
      </c>
      <c r="AJ110" s="9"/>
      <c r="AK110" s="9"/>
      <c r="AL110" s="9"/>
      <c r="AM110" s="9"/>
      <c r="AN110" s="9"/>
      <c r="AO110" s="9"/>
      <c r="AP110" s="11"/>
      <c r="AQ110" s="15"/>
      <c r="AR110" s="24">
        <f t="shared" si="63"/>
        <v>0</v>
      </c>
      <c r="AS110" s="271" t="e">
        <f t="shared" si="50"/>
        <v>#DIV/0!</v>
      </c>
      <c r="AT110" s="9"/>
      <c r="AU110" s="9"/>
      <c r="AV110" s="15"/>
      <c r="AW110" s="9"/>
      <c r="AX110" s="9"/>
      <c r="AY110" s="10"/>
      <c r="AZ110" s="11"/>
      <c r="BA110" s="10"/>
      <c r="BB110" s="11"/>
      <c r="BC110" s="12"/>
      <c r="BD110" s="11"/>
      <c r="BE110" s="9"/>
      <c r="BF110" s="9"/>
      <c r="BG110" s="9"/>
      <c r="BH110" s="12"/>
      <c r="BI110" s="11"/>
      <c r="BJ110" s="15"/>
      <c r="BK110" s="9"/>
      <c r="BL110" s="9"/>
      <c r="BM110" s="10"/>
      <c r="BN110" s="11"/>
      <c r="BO110" s="9"/>
      <c r="BP110" s="10"/>
      <c r="BQ110" s="11"/>
      <c r="BR110" s="9"/>
      <c r="BS110" s="10"/>
      <c r="BT110" s="14"/>
      <c r="BU110" s="279"/>
      <c r="BV110" s="273">
        <f t="shared" si="51"/>
        <v>0</v>
      </c>
      <c r="BW110" s="273">
        <f t="shared" si="52"/>
        <v>0</v>
      </c>
      <c r="BX110" s="283" t="e">
        <f t="shared" si="53"/>
        <v>#DIV/0!</v>
      </c>
      <c r="BY110" s="283" t="e">
        <f t="shared" si="54"/>
        <v>#DIV/0!</v>
      </c>
      <c r="BZ110" s="11"/>
      <c r="CA110" s="9"/>
      <c r="CB110" s="9"/>
      <c r="CC110" s="12"/>
      <c r="CD110" s="15"/>
      <c r="CE110" s="15"/>
      <c r="CF110" s="9" t="e">
        <f t="shared" si="55"/>
        <v>#N/A</v>
      </c>
      <c r="CG110" s="9">
        <f t="shared" si="56"/>
        <v>0</v>
      </c>
      <c r="CH110" s="9" t="e">
        <f t="shared" si="62"/>
        <v>#N/A</v>
      </c>
      <c r="CI110" s="9"/>
      <c r="CJ110" s="296" t="e">
        <f t="shared" si="57"/>
        <v>#N/A</v>
      </c>
      <c r="CK110" s="11"/>
      <c r="CL110" s="15"/>
      <c r="CM110" s="9"/>
      <c r="CN110" s="10">
        <v>109</v>
      </c>
      <c r="CO110" s="10">
        <f t="shared" si="64"/>
        <v>0</v>
      </c>
      <c r="CP110" s="10">
        <f t="shared" si="65"/>
        <v>0</v>
      </c>
      <c r="CQ110" s="191" t="e">
        <f t="shared" si="66"/>
        <v>#DIV/0!</v>
      </c>
      <c r="CR110" s="16"/>
      <c r="CS110" s="16"/>
      <c r="CT110" s="16"/>
      <c r="CU110" s="14"/>
      <c r="CV110" s="14"/>
      <c r="CW110" s="14"/>
      <c r="CX110" s="11"/>
      <c r="CY110" s="10"/>
      <c r="CZ110" s="213" t="e">
        <f t="shared" si="41"/>
        <v>#DIV/0!</v>
      </c>
      <c r="DA110" s="213" t="e">
        <f t="shared" si="42"/>
        <v>#DIV/0!</v>
      </c>
      <c r="DB110" s="11"/>
      <c r="DC110" s="10"/>
      <c r="DD110" s="11"/>
      <c r="DE110" s="10"/>
      <c r="DF110" s="16"/>
      <c r="DG110" s="11"/>
      <c r="DH110" s="10"/>
      <c r="DI110" s="16"/>
      <c r="DJ110" s="11"/>
      <c r="DK110" s="9"/>
      <c r="DL110" s="338" t="e">
        <f t="shared" si="58"/>
        <v>#DIV/0!</v>
      </c>
      <c r="DM110" s="213" t="e">
        <f t="shared" si="43"/>
        <v>#DIV/0!</v>
      </c>
      <c r="DN110" s="304"/>
      <c r="DO110" s="213"/>
      <c r="DP110" s="11"/>
      <c r="DQ110" s="10"/>
      <c r="DR110" s="11"/>
      <c r="DS110" s="10"/>
      <c r="DT110" s="158"/>
      <c r="DU110" s="159"/>
      <c r="DV110" s="158"/>
      <c r="DW110" s="160"/>
      <c r="DX110" s="351">
        <f t="shared" si="59"/>
        <v>0</v>
      </c>
      <c r="DY110" s="352" t="e">
        <f t="shared" si="44"/>
        <v>#DIV/0!</v>
      </c>
      <c r="DZ110" s="241" t="e">
        <f t="shared" si="45"/>
        <v>#DIV/0!</v>
      </c>
      <c r="EA110" s="9"/>
      <c r="EB110" s="20" t="e">
        <f t="shared" si="46"/>
        <v>#DIV/0!</v>
      </c>
      <c r="EC110" s="353" t="e">
        <f t="shared" si="47"/>
        <v>#DIV/0!</v>
      </c>
      <c r="ED110" s="12"/>
      <c r="EE110" s="120"/>
    </row>
    <row r="111" spans="1:135" s="118" customFormat="1" ht="20.100000000000001" hidden="1" customHeight="1">
      <c r="A111" s="161">
        <v>42303</v>
      </c>
      <c r="B111" s="228">
        <v>0.45833333333333298</v>
      </c>
      <c r="C111" s="7">
        <v>1</v>
      </c>
      <c r="D111" s="1" t="s">
        <v>134</v>
      </c>
      <c r="E111" s="1" t="s">
        <v>135</v>
      </c>
      <c r="F111" s="1" t="s">
        <v>144</v>
      </c>
      <c r="G111" s="4" t="s">
        <v>144</v>
      </c>
      <c r="H111" s="3" t="s">
        <v>174</v>
      </c>
      <c r="I111" s="1">
        <v>20</v>
      </c>
      <c r="J111" s="1" t="s">
        <v>219</v>
      </c>
      <c r="K111" s="19">
        <v>19</v>
      </c>
      <c r="L111" s="1" t="s">
        <v>192</v>
      </c>
      <c r="M111" s="1">
        <v>84</v>
      </c>
      <c r="N111" s="1">
        <v>2700</v>
      </c>
      <c r="O111" s="297"/>
      <c r="P111" s="1">
        <v>1450</v>
      </c>
      <c r="Q111" s="22">
        <f t="shared" si="39"/>
        <v>1174.5</v>
      </c>
      <c r="R111" s="116">
        <f t="shared" si="48"/>
        <v>4.0167900000000003</v>
      </c>
      <c r="S111" s="17">
        <f t="shared" si="40"/>
        <v>3.80538</v>
      </c>
      <c r="T111" s="3">
        <v>949</v>
      </c>
      <c r="U111" s="1">
        <v>1005</v>
      </c>
      <c r="V111" s="1">
        <v>0.95799999999999996</v>
      </c>
      <c r="W111" s="22">
        <f t="shared" si="49"/>
        <v>1389.1</v>
      </c>
      <c r="X111" s="1">
        <v>10.8</v>
      </c>
      <c r="Y111" s="1">
        <v>268</v>
      </c>
      <c r="Z111" s="1">
        <v>25</v>
      </c>
      <c r="AA111" s="1">
        <v>25</v>
      </c>
      <c r="AB111" s="4">
        <v>6.3</v>
      </c>
      <c r="AC111" s="7">
        <v>3.9</v>
      </c>
      <c r="AD111" s="199">
        <v>-32</v>
      </c>
      <c r="AE111" s="199">
        <v>-36</v>
      </c>
      <c r="AF111" s="199">
        <v>-35</v>
      </c>
      <c r="AG111" s="199"/>
      <c r="AH111" s="240">
        <f t="shared" si="60"/>
        <v>-103</v>
      </c>
      <c r="AI111" s="237">
        <f t="shared" si="61"/>
        <v>1</v>
      </c>
      <c r="AJ111" s="1">
        <v>50</v>
      </c>
      <c r="AK111" s="1">
        <v>50</v>
      </c>
      <c r="AL111" s="1">
        <v>100</v>
      </c>
      <c r="AM111" s="1">
        <v>100</v>
      </c>
      <c r="AN111" s="1">
        <v>3</v>
      </c>
      <c r="AO111" s="1">
        <v>20</v>
      </c>
      <c r="AP111" s="3">
        <v>1952</v>
      </c>
      <c r="AQ111" s="7">
        <v>1750</v>
      </c>
      <c r="AR111" s="22">
        <f t="shared" si="63"/>
        <v>202</v>
      </c>
      <c r="AS111" s="270">
        <f t="shared" si="50"/>
        <v>0.10348360655737705</v>
      </c>
      <c r="AT111" s="1">
        <v>71</v>
      </c>
      <c r="AU111" s="1">
        <v>80</v>
      </c>
      <c r="AV111" s="7">
        <v>3.8</v>
      </c>
      <c r="AW111" s="1">
        <v>620</v>
      </c>
      <c r="AX111" s="1">
        <v>1028</v>
      </c>
      <c r="AY111" s="2">
        <v>40</v>
      </c>
      <c r="AZ111" s="3">
        <v>355</v>
      </c>
      <c r="BA111" s="2">
        <v>70</v>
      </c>
      <c r="BB111" s="3"/>
      <c r="BC111" s="4"/>
      <c r="BD111" s="3">
        <v>4529</v>
      </c>
      <c r="BE111" s="1">
        <v>25</v>
      </c>
      <c r="BF111" s="1">
        <v>70</v>
      </c>
      <c r="BG111" s="1">
        <v>1.5</v>
      </c>
      <c r="BH111" s="4">
        <v>97</v>
      </c>
      <c r="BI111" s="3">
        <v>570</v>
      </c>
      <c r="BJ111" s="7">
        <v>115</v>
      </c>
      <c r="BK111" s="1">
        <v>1595</v>
      </c>
      <c r="BL111" s="1">
        <v>154</v>
      </c>
      <c r="BM111" s="2">
        <v>91</v>
      </c>
      <c r="BN111" s="3">
        <v>423</v>
      </c>
      <c r="BO111" s="1">
        <v>1493</v>
      </c>
      <c r="BP111" s="2">
        <v>177</v>
      </c>
      <c r="BQ111" s="3">
        <v>413</v>
      </c>
      <c r="BR111" s="1">
        <v>1454</v>
      </c>
      <c r="BS111" s="2">
        <v>160</v>
      </c>
      <c r="BT111" s="6">
        <v>1500</v>
      </c>
      <c r="BU111" s="278">
        <v>409</v>
      </c>
      <c r="BV111" s="272">
        <f t="shared" si="51"/>
        <v>0.83599999999999997</v>
      </c>
      <c r="BW111" s="272">
        <f t="shared" si="52"/>
        <v>0.73076923076923073</v>
      </c>
      <c r="BX111" s="282">
        <f t="shared" si="53"/>
        <v>0.53358208955223885</v>
      </c>
      <c r="BY111" s="282">
        <f t="shared" si="54"/>
        <v>0.46641791044776121</v>
      </c>
      <c r="BZ111" s="3">
        <v>3</v>
      </c>
      <c r="CA111" s="1">
        <v>3</v>
      </c>
      <c r="CB111" s="1">
        <v>30</v>
      </c>
      <c r="CC111" s="4"/>
      <c r="CD111" s="7" t="s">
        <v>163</v>
      </c>
      <c r="CE111" s="7">
        <v>66</v>
      </c>
      <c r="CF111" s="1">
        <f t="shared" si="55"/>
        <v>15.6</v>
      </c>
      <c r="CG111" s="1">
        <f t="shared" si="56"/>
        <v>4901</v>
      </c>
      <c r="CH111" s="1">
        <f t="shared" si="62"/>
        <v>10.295999999999999</v>
      </c>
      <c r="CI111" s="1">
        <v>66</v>
      </c>
      <c r="CJ111" s="189">
        <f t="shared" si="57"/>
        <v>2.1007957559681696</v>
      </c>
      <c r="CK111" s="3" t="s">
        <v>165</v>
      </c>
      <c r="CL111" s="7">
        <v>12</v>
      </c>
      <c r="CM111" s="1">
        <v>15</v>
      </c>
      <c r="CN111" s="2">
        <v>109</v>
      </c>
      <c r="CO111" s="2">
        <f t="shared" si="64"/>
        <v>4901</v>
      </c>
      <c r="CP111" s="2">
        <f t="shared" si="65"/>
        <v>16.350000000000001</v>
      </c>
      <c r="CQ111" s="190">
        <f t="shared" si="66"/>
        <v>3.3360538665578456</v>
      </c>
      <c r="CR111" s="8">
        <v>40</v>
      </c>
      <c r="CS111" s="8">
        <v>4</v>
      </c>
      <c r="CT111" s="8">
        <v>400</v>
      </c>
      <c r="CU111" s="6">
        <v>6</v>
      </c>
      <c r="CV111" s="6">
        <v>51</v>
      </c>
      <c r="CW111" s="6"/>
      <c r="CX111" s="3" t="s">
        <v>275</v>
      </c>
      <c r="CY111" s="2">
        <v>720</v>
      </c>
      <c r="CZ111" s="212">
        <f t="shared" si="41"/>
        <v>179.24760816472855</v>
      </c>
      <c r="DA111" s="212">
        <f t="shared" si="42"/>
        <v>189.2058086183246</v>
      </c>
      <c r="DB111" s="3"/>
      <c r="DC111" s="2"/>
      <c r="DD111" s="3"/>
      <c r="DE111" s="2"/>
      <c r="DF111" s="8">
        <v>30</v>
      </c>
      <c r="DG111" s="3" t="s">
        <v>185</v>
      </c>
      <c r="DH111" s="2">
        <v>2.5</v>
      </c>
      <c r="DI111" s="8">
        <v>20</v>
      </c>
      <c r="DJ111" s="3" t="s">
        <v>169</v>
      </c>
      <c r="DK111" s="1">
        <v>150</v>
      </c>
      <c r="DL111" s="337">
        <f t="shared" si="58"/>
        <v>37.343251700985114</v>
      </c>
      <c r="DM111" s="212">
        <f t="shared" si="43"/>
        <v>39.41787679548429</v>
      </c>
      <c r="DN111" s="303"/>
      <c r="DO111" s="212"/>
      <c r="DP111" s="3"/>
      <c r="DQ111" s="2"/>
      <c r="DR111" s="3"/>
      <c r="DS111" s="2"/>
      <c r="DT111" s="155"/>
      <c r="DU111" s="156"/>
      <c r="DV111" s="155"/>
      <c r="DW111" s="157"/>
      <c r="DX111" s="348">
        <f t="shared" si="59"/>
        <v>337</v>
      </c>
      <c r="DY111" s="349">
        <f t="shared" si="44"/>
        <v>83.897838821546557</v>
      </c>
      <c r="DZ111" s="240">
        <f t="shared" si="45"/>
        <v>88.558829867188038</v>
      </c>
      <c r="EA111" s="1"/>
      <c r="EB111" s="19">
        <f t="shared" si="46"/>
        <v>0</v>
      </c>
      <c r="EC111" s="350">
        <f t="shared" si="47"/>
        <v>0</v>
      </c>
      <c r="ED111" s="4">
        <v>395</v>
      </c>
      <c r="EE111" s="117"/>
    </row>
    <row r="112" spans="1:135" s="118" customFormat="1" ht="20.100000000000001" hidden="1" customHeight="1">
      <c r="A112" s="161">
        <v>42303</v>
      </c>
      <c r="B112" s="228">
        <v>0.76041666666666696</v>
      </c>
      <c r="C112" s="7">
        <v>1</v>
      </c>
      <c r="D112" s="1" t="s">
        <v>134</v>
      </c>
      <c r="E112" s="1" t="s">
        <v>135</v>
      </c>
      <c r="F112" s="1" t="s">
        <v>144</v>
      </c>
      <c r="G112" s="4" t="s">
        <v>144</v>
      </c>
      <c r="H112" s="3" t="s">
        <v>174</v>
      </c>
      <c r="I112" s="1">
        <v>20</v>
      </c>
      <c r="J112" s="1" t="s">
        <v>219</v>
      </c>
      <c r="K112" s="19">
        <v>19</v>
      </c>
      <c r="L112" s="1" t="s">
        <v>192</v>
      </c>
      <c r="M112" s="1">
        <v>84</v>
      </c>
      <c r="N112" s="1">
        <v>2700</v>
      </c>
      <c r="O112" s="297"/>
      <c r="P112" s="1">
        <v>1450</v>
      </c>
      <c r="Q112" s="22">
        <f t="shared" si="39"/>
        <v>1174.5</v>
      </c>
      <c r="R112" s="116">
        <f t="shared" si="48"/>
        <v>4.0167900000000003</v>
      </c>
      <c r="S112" s="17">
        <f t="shared" si="40"/>
        <v>3.80538</v>
      </c>
      <c r="T112" s="3">
        <v>950</v>
      </c>
      <c r="U112" s="1">
        <v>1005</v>
      </c>
      <c r="V112" s="1">
        <v>0.95799999999999996</v>
      </c>
      <c r="W112" s="22">
        <f t="shared" si="49"/>
        <v>1389.1</v>
      </c>
      <c r="X112" s="1">
        <v>10.9</v>
      </c>
      <c r="Y112" s="1">
        <v>268</v>
      </c>
      <c r="Z112" s="1">
        <v>25</v>
      </c>
      <c r="AA112" s="1">
        <v>25</v>
      </c>
      <c r="AB112" s="4">
        <v>6.4</v>
      </c>
      <c r="AC112" s="7">
        <v>4</v>
      </c>
      <c r="AD112" s="199">
        <v>-32</v>
      </c>
      <c r="AE112" s="199">
        <v>-36</v>
      </c>
      <c r="AF112" s="199">
        <v>-35</v>
      </c>
      <c r="AG112" s="199"/>
      <c r="AH112" s="240">
        <f t="shared" si="60"/>
        <v>-103</v>
      </c>
      <c r="AI112" s="237">
        <f t="shared" si="61"/>
        <v>0</v>
      </c>
      <c r="AJ112" s="1">
        <v>50</v>
      </c>
      <c r="AK112" s="1">
        <v>50</v>
      </c>
      <c r="AL112" s="1">
        <v>100</v>
      </c>
      <c r="AM112" s="1">
        <v>100</v>
      </c>
      <c r="AN112" s="1">
        <v>3</v>
      </c>
      <c r="AO112" s="1">
        <v>20</v>
      </c>
      <c r="AP112" s="3">
        <v>2150</v>
      </c>
      <c r="AQ112" s="7">
        <v>1750</v>
      </c>
      <c r="AR112" s="22">
        <f t="shared" si="63"/>
        <v>400</v>
      </c>
      <c r="AS112" s="270">
        <f t="shared" si="50"/>
        <v>0.18604651162790697</v>
      </c>
      <c r="AT112" s="1">
        <v>72</v>
      </c>
      <c r="AU112" s="1">
        <v>80</v>
      </c>
      <c r="AV112" s="7">
        <v>3.9</v>
      </c>
      <c r="AW112" s="1">
        <v>670</v>
      </c>
      <c r="AX112" s="1">
        <v>1100</v>
      </c>
      <c r="AY112" s="2">
        <v>40</v>
      </c>
      <c r="AZ112" s="3">
        <v>355</v>
      </c>
      <c r="BA112" s="2">
        <v>65</v>
      </c>
      <c r="BB112" s="3"/>
      <c r="BC112" s="4"/>
      <c r="BD112" s="3">
        <v>4928</v>
      </c>
      <c r="BE112" s="1">
        <v>25</v>
      </c>
      <c r="BF112" s="1">
        <v>70</v>
      </c>
      <c r="BG112" s="1">
        <v>1</v>
      </c>
      <c r="BH112" s="4">
        <v>97</v>
      </c>
      <c r="BI112" s="3">
        <v>570</v>
      </c>
      <c r="BJ112" s="7">
        <v>115</v>
      </c>
      <c r="BK112" s="1">
        <v>1601</v>
      </c>
      <c r="BL112" s="1">
        <v>155</v>
      </c>
      <c r="BM112" s="2">
        <v>86.5</v>
      </c>
      <c r="BN112" s="3">
        <v>400</v>
      </c>
      <c r="BO112" s="1">
        <v>1495</v>
      </c>
      <c r="BP112" s="2">
        <v>178</v>
      </c>
      <c r="BQ112" s="3">
        <v>390</v>
      </c>
      <c r="BR112" s="1">
        <v>1442</v>
      </c>
      <c r="BS112" s="2">
        <v>157</v>
      </c>
      <c r="BT112" s="6">
        <v>1500</v>
      </c>
      <c r="BU112" s="278">
        <v>415</v>
      </c>
      <c r="BV112" s="272">
        <f t="shared" si="51"/>
        <v>0.79</v>
      </c>
      <c r="BW112" s="272">
        <f t="shared" si="52"/>
        <v>0.73076923076923073</v>
      </c>
      <c r="BX112" s="282">
        <f t="shared" si="53"/>
        <v>0.51947395042994438</v>
      </c>
      <c r="BY112" s="282">
        <f t="shared" si="54"/>
        <v>0.48052604957005557</v>
      </c>
      <c r="BZ112" s="3">
        <v>3</v>
      </c>
      <c r="CA112" s="1">
        <v>3</v>
      </c>
      <c r="CB112" s="1">
        <v>30</v>
      </c>
      <c r="CC112" s="4"/>
      <c r="CD112" s="7" t="s">
        <v>163</v>
      </c>
      <c r="CE112" s="7">
        <v>66</v>
      </c>
      <c r="CF112" s="1">
        <f t="shared" si="55"/>
        <v>15.6</v>
      </c>
      <c r="CG112" s="1">
        <f t="shared" si="56"/>
        <v>4901</v>
      </c>
      <c r="CH112" s="1">
        <f t="shared" si="62"/>
        <v>10.295999999999999</v>
      </c>
      <c r="CI112" s="1">
        <v>66</v>
      </c>
      <c r="CJ112" s="189">
        <f t="shared" si="57"/>
        <v>2.1007957559681696</v>
      </c>
      <c r="CK112" s="3" t="s">
        <v>165</v>
      </c>
      <c r="CL112" s="7">
        <v>12</v>
      </c>
      <c r="CM112" s="1">
        <v>15</v>
      </c>
      <c r="CN112" s="2">
        <v>109</v>
      </c>
      <c r="CO112" s="2">
        <f t="shared" si="64"/>
        <v>4901</v>
      </c>
      <c r="CP112" s="2">
        <f t="shared" si="65"/>
        <v>16.350000000000001</v>
      </c>
      <c r="CQ112" s="190">
        <f t="shared" si="66"/>
        <v>3.3360538665578456</v>
      </c>
      <c r="CR112" s="8">
        <v>40</v>
      </c>
      <c r="CS112" s="8">
        <v>4</v>
      </c>
      <c r="CT112" s="8">
        <v>400</v>
      </c>
      <c r="CU112" s="6">
        <v>4</v>
      </c>
      <c r="CV112" s="6">
        <v>48</v>
      </c>
      <c r="CW112" s="6"/>
      <c r="CX112" s="3" t="s">
        <v>275</v>
      </c>
      <c r="CY112" s="2">
        <v>720</v>
      </c>
      <c r="CZ112" s="212">
        <f t="shared" si="41"/>
        <v>179.24760816472855</v>
      </c>
      <c r="DA112" s="212">
        <f t="shared" si="42"/>
        <v>189.2058086183246</v>
      </c>
      <c r="DB112" s="3"/>
      <c r="DC112" s="2"/>
      <c r="DD112" s="3"/>
      <c r="DE112" s="2"/>
      <c r="DF112" s="8">
        <v>20</v>
      </c>
      <c r="DG112" s="3" t="s">
        <v>185</v>
      </c>
      <c r="DH112" s="2">
        <v>2.5</v>
      </c>
      <c r="DI112" s="8">
        <v>20</v>
      </c>
      <c r="DJ112" s="3" t="s">
        <v>169</v>
      </c>
      <c r="DK112" s="1">
        <v>150</v>
      </c>
      <c r="DL112" s="337">
        <f t="shared" si="58"/>
        <v>37.343251700985114</v>
      </c>
      <c r="DM112" s="212">
        <f t="shared" si="43"/>
        <v>39.41787679548429</v>
      </c>
      <c r="DN112" s="303"/>
      <c r="DO112" s="212"/>
      <c r="DP112" s="3"/>
      <c r="DQ112" s="2"/>
      <c r="DR112" s="3"/>
      <c r="DS112" s="2"/>
      <c r="DT112" s="155"/>
      <c r="DU112" s="156"/>
      <c r="DV112" s="155"/>
      <c r="DW112" s="157"/>
      <c r="DX112" s="348">
        <f t="shared" si="59"/>
        <v>335</v>
      </c>
      <c r="DY112" s="349">
        <f t="shared" si="44"/>
        <v>83.399928798866753</v>
      </c>
      <c r="DZ112" s="240">
        <f t="shared" si="45"/>
        <v>88.033258176581583</v>
      </c>
      <c r="EA112" s="1"/>
      <c r="EB112" s="19">
        <f t="shared" si="46"/>
        <v>0</v>
      </c>
      <c r="EC112" s="350">
        <f t="shared" si="47"/>
        <v>0</v>
      </c>
      <c r="ED112" s="4">
        <v>410</v>
      </c>
      <c r="EE112" s="117"/>
    </row>
    <row r="113" spans="1:135" s="121" customFormat="1" ht="20.100000000000001" hidden="1" customHeight="1">
      <c r="A113" s="162">
        <v>42303</v>
      </c>
      <c r="B113" s="229"/>
      <c r="C113" s="15">
        <v>4</v>
      </c>
      <c r="D113" s="9"/>
      <c r="E113" s="9"/>
      <c r="F113" s="9"/>
      <c r="G113" s="12"/>
      <c r="H113" s="11"/>
      <c r="I113" s="9"/>
      <c r="J113" s="9"/>
      <c r="K113" s="20"/>
      <c r="L113" s="9"/>
      <c r="M113" s="9"/>
      <c r="N113" s="9"/>
      <c r="O113" s="298"/>
      <c r="P113" s="9"/>
      <c r="Q113" s="24">
        <f t="shared" si="39"/>
        <v>0</v>
      </c>
      <c r="R113" s="119">
        <f t="shared" si="48"/>
        <v>0</v>
      </c>
      <c r="S113" s="18">
        <f t="shared" si="40"/>
        <v>0</v>
      </c>
      <c r="T113" s="11"/>
      <c r="U113" s="9"/>
      <c r="V113" s="9"/>
      <c r="W113" s="24">
        <f t="shared" si="49"/>
        <v>0</v>
      </c>
      <c r="X113" s="9"/>
      <c r="Y113" s="9"/>
      <c r="Z113" s="9"/>
      <c r="AA113" s="9"/>
      <c r="AB113" s="12"/>
      <c r="AC113" s="15"/>
      <c r="AD113" s="200"/>
      <c r="AE113" s="200"/>
      <c r="AF113" s="200"/>
      <c r="AG113" s="200"/>
      <c r="AH113" s="241">
        <f t="shared" si="60"/>
        <v>0</v>
      </c>
      <c r="AI113" s="239" t="e">
        <f t="shared" si="61"/>
        <v>#DIV/0!</v>
      </c>
      <c r="AJ113" s="9"/>
      <c r="AK113" s="9"/>
      <c r="AL113" s="9"/>
      <c r="AM113" s="9"/>
      <c r="AN113" s="9"/>
      <c r="AO113" s="9"/>
      <c r="AP113" s="11"/>
      <c r="AQ113" s="15"/>
      <c r="AR113" s="24">
        <f t="shared" si="63"/>
        <v>0</v>
      </c>
      <c r="AS113" s="271" t="e">
        <f t="shared" si="50"/>
        <v>#DIV/0!</v>
      </c>
      <c r="AT113" s="9"/>
      <c r="AU113" s="9"/>
      <c r="AV113" s="15"/>
      <c r="AW113" s="9"/>
      <c r="AX113" s="9"/>
      <c r="AY113" s="10"/>
      <c r="AZ113" s="11"/>
      <c r="BA113" s="10"/>
      <c r="BB113" s="11"/>
      <c r="BC113" s="12"/>
      <c r="BD113" s="11"/>
      <c r="BE113" s="9"/>
      <c r="BF113" s="9"/>
      <c r="BG113" s="9"/>
      <c r="BH113" s="12"/>
      <c r="BI113" s="11"/>
      <c r="BJ113" s="15"/>
      <c r="BK113" s="9"/>
      <c r="BL113" s="9"/>
      <c r="BM113" s="10"/>
      <c r="BN113" s="11"/>
      <c r="BO113" s="9"/>
      <c r="BP113" s="10"/>
      <c r="BQ113" s="11"/>
      <c r="BR113" s="9"/>
      <c r="BS113" s="10"/>
      <c r="BT113" s="14"/>
      <c r="BU113" s="279"/>
      <c r="BV113" s="273">
        <f t="shared" si="51"/>
        <v>0</v>
      </c>
      <c r="BW113" s="273">
        <f t="shared" si="52"/>
        <v>0</v>
      </c>
      <c r="BX113" s="283" t="e">
        <f t="shared" si="53"/>
        <v>#DIV/0!</v>
      </c>
      <c r="BY113" s="283" t="e">
        <f t="shared" si="54"/>
        <v>#DIV/0!</v>
      </c>
      <c r="BZ113" s="11"/>
      <c r="CA113" s="9"/>
      <c r="CB113" s="9"/>
      <c r="CC113" s="12"/>
      <c r="CD113" s="15"/>
      <c r="CE113" s="15"/>
      <c r="CF113" s="9" t="e">
        <f t="shared" si="55"/>
        <v>#N/A</v>
      </c>
      <c r="CG113" s="9">
        <f t="shared" si="56"/>
        <v>0</v>
      </c>
      <c r="CH113" s="9" t="e">
        <f t="shared" si="62"/>
        <v>#N/A</v>
      </c>
      <c r="CI113" s="9"/>
      <c r="CJ113" s="296" t="e">
        <f t="shared" si="57"/>
        <v>#N/A</v>
      </c>
      <c r="CK113" s="11"/>
      <c r="CL113" s="15"/>
      <c r="CM113" s="9"/>
      <c r="CN113" s="10">
        <v>109</v>
      </c>
      <c r="CO113" s="10">
        <f t="shared" si="64"/>
        <v>0</v>
      </c>
      <c r="CP113" s="10">
        <f t="shared" si="65"/>
        <v>0</v>
      </c>
      <c r="CQ113" s="191" t="e">
        <f t="shared" si="66"/>
        <v>#DIV/0!</v>
      </c>
      <c r="CR113" s="16"/>
      <c r="CS113" s="16"/>
      <c r="CT113" s="16"/>
      <c r="CU113" s="14"/>
      <c r="CV113" s="14"/>
      <c r="CW113" s="14"/>
      <c r="CX113" s="11"/>
      <c r="CY113" s="10"/>
      <c r="CZ113" s="213" t="e">
        <f t="shared" si="41"/>
        <v>#DIV/0!</v>
      </c>
      <c r="DA113" s="213" t="e">
        <f t="shared" si="42"/>
        <v>#DIV/0!</v>
      </c>
      <c r="DB113" s="11"/>
      <c r="DC113" s="10"/>
      <c r="DD113" s="11"/>
      <c r="DE113" s="10"/>
      <c r="DF113" s="16"/>
      <c r="DG113" s="11"/>
      <c r="DH113" s="10"/>
      <c r="DI113" s="16"/>
      <c r="DJ113" s="11"/>
      <c r="DK113" s="9"/>
      <c r="DL113" s="338" t="e">
        <f t="shared" si="58"/>
        <v>#DIV/0!</v>
      </c>
      <c r="DM113" s="213" t="e">
        <f t="shared" si="43"/>
        <v>#DIV/0!</v>
      </c>
      <c r="DN113" s="304"/>
      <c r="DO113" s="213"/>
      <c r="DP113" s="11"/>
      <c r="DQ113" s="10"/>
      <c r="DR113" s="11"/>
      <c r="DS113" s="10"/>
      <c r="DT113" s="158"/>
      <c r="DU113" s="159"/>
      <c r="DV113" s="158"/>
      <c r="DW113" s="160"/>
      <c r="DX113" s="351">
        <f t="shared" si="59"/>
        <v>0</v>
      </c>
      <c r="DY113" s="352" t="e">
        <f t="shared" si="44"/>
        <v>#DIV/0!</v>
      </c>
      <c r="DZ113" s="241" t="e">
        <f t="shared" si="45"/>
        <v>#DIV/0!</v>
      </c>
      <c r="EA113" s="9"/>
      <c r="EB113" s="20" t="e">
        <f t="shared" si="46"/>
        <v>#DIV/0!</v>
      </c>
      <c r="EC113" s="353" t="e">
        <f t="shared" si="47"/>
        <v>#DIV/0!</v>
      </c>
      <c r="ED113" s="12"/>
      <c r="EE113" s="120"/>
    </row>
    <row r="114" spans="1:135" s="121" customFormat="1" ht="20.100000000000001" hidden="1" customHeight="1">
      <c r="A114" s="162">
        <v>42303</v>
      </c>
      <c r="B114" s="229">
        <v>1.25</v>
      </c>
      <c r="C114" s="15">
        <v>4</v>
      </c>
      <c r="D114" s="9" t="s">
        <v>130</v>
      </c>
      <c r="E114" s="9" t="s">
        <v>137</v>
      </c>
      <c r="F114" s="9" t="s">
        <v>139</v>
      </c>
      <c r="G114" s="12"/>
      <c r="H114" s="11" t="s">
        <v>174</v>
      </c>
      <c r="I114" s="9">
        <v>20</v>
      </c>
      <c r="J114" s="9" t="s">
        <v>268</v>
      </c>
      <c r="K114" s="20">
        <v>20</v>
      </c>
      <c r="L114" s="9" t="s">
        <v>192</v>
      </c>
      <c r="M114" s="9">
        <v>84</v>
      </c>
      <c r="N114" s="9">
        <v>2700</v>
      </c>
      <c r="O114" s="298"/>
      <c r="P114" s="9">
        <v>1450</v>
      </c>
      <c r="Q114" s="24">
        <f t="shared" si="39"/>
        <v>1160</v>
      </c>
      <c r="R114" s="119">
        <f t="shared" si="48"/>
        <v>3.9672000000000001</v>
      </c>
      <c r="S114" s="18">
        <f t="shared" si="40"/>
        <v>3.7584</v>
      </c>
      <c r="T114" s="11">
        <v>941</v>
      </c>
      <c r="U114" s="9">
        <v>1005</v>
      </c>
      <c r="V114" s="9">
        <v>0.95799999999999996</v>
      </c>
      <c r="W114" s="24">
        <f t="shared" si="49"/>
        <v>1389.1</v>
      </c>
      <c r="X114" s="9">
        <v>10.4</v>
      </c>
      <c r="Y114" s="9">
        <v>268</v>
      </c>
      <c r="Z114" s="9">
        <v>25</v>
      </c>
      <c r="AA114" s="9">
        <v>25</v>
      </c>
      <c r="AB114" s="12">
        <v>6.3</v>
      </c>
      <c r="AC114" s="15">
        <v>3.8</v>
      </c>
      <c r="AD114" s="200">
        <v>-33</v>
      </c>
      <c r="AE114" s="200">
        <v>-36</v>
      </c>
      <c r="AF114" s="200">
        <v>-36</v>
      </c>
      <c r="AG114" s="200"/>
      <c r="AH114" s="241">
        <f t="shared" si="60"/>
        <v>-105</v>
      </c>
      <c r="AI114" s="239">
        <f t="shared" si="61"/>
        <v>1</v>
      </c>
      <c r="AJ114" s="9">
        <v>50</v>
      </c>
      <c r="AK114" s="9">
        <v>50</v>
      </c>
      <c r="AL114" s="9">
        <v>100</v>
      </c>
      <c r="AM114" s="9">
        <v>100</v>
      </c>
      <c r="AN114" s="9">
        <v>3</v>
      </c>
      <c r="AO114" s="9">
        <v>20</v>
      </c>
      <c r="AP114" s="11">
        <v>1739</v>
      </c>
      <c r="AQ114" s="15"/>
      <c r="AR114" s="24">
        <f t="shared" si="63"/>
        <v>1739</v>
      </c>
      <c r="AS114" s="271">
        <f t="shared" si="50"/>
        <v>1</v>
      </c>
      <c r="AT114" s="9">
        <v>73</v>
      </c>
      <c r="AU114" s="9">
        <v>80</v>
      </c>
      <c r="AV114" s="15">
        <v>4.08</v>
      </c>
      <c r="AW114" s="9">
        <v>603</v>
      </c>
      <c r="AX114" s="9">
        <v>1026</v>
      </c>
      <c r="AY114" s="10">
        <v>37</v>
      </c>
      <c r="AZ114" s="11">
        <v>332</v>
      </c>
      <c r="BA114" s="10">
        <v>67</v>
      </c>
      <c r="BB114" s="11">
        <v>200</v>
      </c>
      <c r="BC114" s="12"/>
      <c r="BD114" s="11">
        <v>4848</v>
      </c>
      <c r="BE114" s="9">
        <v>35</v>
      </c>
      <c r="BF114" s="9">
        <v>75</v>
      </c>
      <c r="BG114" s="9">
        <v>3</v>
      </c>
      <c r="BH114" s="12">
        <v>97</v>
      </c>
      <c r="BI114" s="11">
        <v>551</v>
      </c>
      <c r="BJ114" s="15">
        <v>113</v>
      </c>
      <c r="BK114" s="9">
        <v>1592</v>
      </c>
      <c r="BL114" s="9">
        <v>153</v>
      </c>
      <c r="BM114" s="10">
        <v>84</v>
      </c>
      <c r="BN114" s="11">
        <v>411</v>
      </c>
      <c r="BO114" s="9">
        <v>1543</v>
      </c>
      <c r="BP114" s="10">
        <v>192</v>
      </c>
      <c r="BQ114" s="11">
        <v>399</v>
      </c>
      <c r="BR114" s="9">
        <v>1409</v>
      </c>
      <c r="BS114" s="10">
        <v>162</v>
      </c>
      <c r="BT114" s="14">
        <v>1500</v>
      </c>
      <c r="BU114" s="279">
        <v>435</v>
      </c>
      <c r="BV114" s="273">
        <f t="shared" si="51"/>
        <v>0.81</v>
      </c>
      <c r="BW114" s="273">
        <f t="shared" si="52"/>
        <v>0.70641025641025645</v>
      </c>
      <c r="BX114" s="283">
        <f t="shared" si="53"/>
        <v>0.53415623943185653</v>
      </c>
      <c r="BY114" s="283">
        <f t="shared" si="54"/>
        <v>0.46584376056814336</v>
      </c>
      <c r="BZ114" s="11">
        <v>3</v>
      </c>
      <c r="CA114" s="9">
        <v>3</v>
      </c>
      <c r="CB114" s="9">
        <v>30</v>
      </c>
      <c r="CC114" s="12"/>
      <c r="CD114" s="15" t="s">
        <v>163</v>
      </c>
      <c r="CE114" s="15">
        <v>71</v>
      </c>
      <c r="CF114" s="9">
        <f t="shared" si="55"/>
        <v>15.6</v>
      </c>
      <c r="CG114" s="9">
        <f t="shared" si="56"/>
        <v>4901</v>
      </c>
      <c r="CH114" s="9">
        <f t="shared" si="62"/>
        <v>11.075999999999999</v>
      </c>
      <c r="CI114" s="9">
        <v>71</v>
      </c>
      <c r="CJ114" s="296">
        <f t="shared" si="57"/>
        <v>2.2599469496021221</v>
      </c>
      <c r="CK114" s="11" t="s">
        <v>165</v>
      </c>
      <c r="CL114" s="15">
        <v>13</v>
      </c>
      <c r="CM114" s="9">
        <v>15</v>
      </c>
      <c r="CN114" s="10">
        <v>109</v>
      </c>
      <c r="CO114" s="10">
        <f t="shared" si="64"/>
        <v>4901</v>
      </c>
      <c r="CP114" s="10">
        <f t="shared" si="65"/>
        <v>16.350000000000001</v>
      </c>
      <c r="CQ114" s="191">
        <f t="shared" si="66"/>
        <v>3.3360538665578456</v>
      </c>
      <c r="CR114" s="16">
        <v>41</v>
      </c>
      <c r="CS114" s="16">
        <v>4</v>
      </c>
      <c r="CT114" s="16">
        <v>401</v>
      </c>
      <c r="CU114" s="14">
        <v>5</v>
      </c>
      <c r="CV114" s="14">
        <v>50</v>
      </c>
      <c r="CW114" s="14"/>
      <c r="CX114" s="11" t="s">
        <v>275</v>
      </c>
      <c r="CY114" s="10">
        <v>720</v>
      </c>
      <c r="CZ114" s="213">
        <f t="shared" si="41"/>
        <v>181.48820326678765</v>
      </c>
      <c r="DA114" s="213">
        <f t="shared" si="42"/>
        <v>191.57088122605364</v>
      </c>
      <c r="DB114" s="11"/>
      <c r="DC114" s="10"/>
      <c r="DD114" s="11"/>
      <c r="DE114" s="10"/>
      <c r="DF114" s="16">
        <v>5</v>
      </c>
      <c r="DG114" s="11" t="s">
        <v>185</v>
      </c>
      <c r="DH114" s="10">
        <v>2.5</v>
      </c>
      <c r="DI114" s="16">
        <v>20</v>
      </c>
      <c r="DJ114" s="11" t="s">
        <v>171</v>
      </c>
      <c r="DK114" s="9">
        <v>160</v>
      </c>
      <c r="DL114" s="338">
        <f t="shared" si="58"/>
        <v>40.330711837063923</v>
      </c>
      <c r="DM114" s="213">
        <f t="shared" si="43"/>
        <v>42.571306939123033</v>
      </c>
      <c r="DN114" s="304"/>
      <c r="DO114" s="213"/>
      <c r="DP114" s="11"/>
      <c r="DQ114" s="10"/>
      <c r="DR114" s="11"/>
      <c r="DS114" s="10"/>
      <c r="DT114" s="158"/>
      <c r="DU114" s="159"/>
      <c r="DV114" s="158"/>
      <c r="DW114" s="160"/>
      <c r="DX114" s="351">
        <f t="shared" si="59"/>
        <v>354</v>
      </c>
      <c r="DY114" s="352">
        <f t="shared" si="44"/>
        <v>89.231699939503926</v>
      </c>
      <c r="DZ114" s="241">
        <f t="shared" si="45"/>
        <v>94.189016602809701</v>
      </c>
      <c r="EA114" s="9">
        <v>5.76</v>
      </c>
      <c r="EB114" s="20">
        <f t="shared" si="46"/>
        <v>1.4519056261343013</v>
      </c>
      <c r="EC114" s="353">
        <f t="shared" si="47"/>
        <v>1.5325670498084292</v>
      </c>
      <c r="ED114" s="12">
        <v>380</v>
      </c>
      <c r="EE114" s="120"/>
    </row>
    <row r="115" spans="1:135" s="118" customFormat="1" ht="20.100000000000001" hidden="1" customHeight="1">
      <c r="A115" s="161">
        <v>42304</v>
      </c>
      <c r="B115" s="228"/>
      <c r="C115" s="7">
        <v>2</v>
      </c>
      <c r="D115" s="1" t="s">
        <v>132</v>
      </c>
      <c r="E115" s="1" t="s">
        <v>138</v>
      </c>
      <c r="F115" s="1" t="s">
        <v>140</v>
      </c>
      <c r="G115" s="4" t="s">
        <v>145</v>
      </c>
      <c r="H115" s="3" t="s">
        <v>174</v>
      </c>
      <c r="I115" s="1">
        <v>20</v>
      </c>
      <c r="J115" s="1" t="s">
        <v>219</v>
      </c>
      <c r="K115" s="19">
        <v>19.5</v>
      </c>
      <c r="L115" s="1" t="s">
        <v>192</v>
      </c>
      <c r="M115" s="1">
        <v>84</v>
      </c>
      <c r="N115" s="1">
        <v>2700</v>
      </c>
      <c r="O115" s="297"/>
      <c r="P115" s="1">
        <v>1480</v>
      </c>
      <c r="Q115" s="22">
        <f t="shared" si="39"/>
        <v>1191.4000000000001</v>
      </c>
      <c r="R115" s="116">
        <f t="shared" si="48"/>
        <v>4.0745880000000012</v>
      </c>
      <c r="S115" s="17">
        <f t="shared" si="40"/>
        <v>3.8601360000000007</v>
      </c>
      <c r="T115" s="3">
        <v>962</v>
      </c>
      <c r="U115" s="1">
        <v>1006</v>
      </c>
      <c r="V115" s="1">
        <v>0.98699999999999999</v>
      </c>
      <c r="W115" s="22">
        <f t="shared" si="49"/>
        <v>1460.76</v>
      </c>
      <c r="X115" s="1">
        <v>10.5</v>
      </c>
      <c r="Y115" s="1">
        <v>265</v>
      </c>
      <c r="Z115" s="1">
        <v>25</v>
      </c>
      <c r="AA115" s="1">
        <v>25</v>
      </c>
      <c r="AB115" s="4">
        <v>6.3</v>
      </c>
      <c r="AC115" s="7">
        <v>3.8</v>
      </c>
      <c r="AD115" s="199">
        <v>-32</v>
      </c>
      <c r="AE115" s="199">
        <v>-36</v>
      </c>
      <c r="AF115" s="199">
        <v>-36</v>
      </c>
      <c r="AG115" s="199"/>
      <c r="AH115" s="240">
        <f t="shared" si="60"/>
        <v>-104</v>
      </c>
      <c r="AI115" s="237">
        <f t="shared" si="61"/>
        <v>-9.6153846153846159E-3</v>
      </c>
      <c r="AJ115" s="1">
        <v>50</v>
      </c>
      <c r="AK115" s="1">
        <v>50</v>
      </c>
      <c r="AL115" s="1">
        <v>100</v>
      </c>
      <c r="AM115" s="1">
        <v>100</v>
      </c>
      <c r="AN115" s="1">
        <v>3</v>
      </c>
      <c r="AO115" s="1">
        <v>20</v>
      </c>
      <c r="AP115" s="3">
        <v>1819</v>
      </c>
      <c r="AQ115" s="7">
        <v>1635</v>
      </c>
      <c r="AR115" s="22">
        <f t="shared" si="63"/>
        <v>184</v>
      </c>
      <c r="AS115" s="270">
        <f t="shared" si="50"/>
        <v>0.1011544804837823</v>
      </c>
      <c r="AT115" s="1">
        <v>74</v>
      </c>
      <c r="AU115" s="1">
        <v>80</v>
      </c>
      <c r="AV115" s="7">
        <v>3.9</v>
      </c>
      <c r="AW115" s="1"/>
      <c r="AX115" s="1"/>
      <c r="AY115" s="2">
        <v>37</v>
      </c>
      <c r="AZ115" s="3">
        <v>335</v>
      </c>
      <c r="BA115" s="2">
        <v>70</v>
      </c>
      <c r="BB115" s="3">
        <v>200</v>
      </c>
      <c r="BC115" s="4"/>
      <c r="BD115" s="3"/>
      <c r="BE115" s="1"/>
      <c r="BF115" s="1"/>
      <c r="BG115" s="1"/>
      <c r="BH115" s="4"/>
      <c r="BI115" s="3"/>
      <c r="BJ115" s="7"/>
      <c r="BK115" s="1"/>
      <c r="BL115" s="1"/>
      <c r="BM115" s="2"/>
      <c r="BN115" s="3"/>
      <c r="BO115" s="1"/>
      <c r="BP115" s="2"/>
      <c r="BQ115" s="3"/>
      <c r="BR115" s="1"/>
      <c r="BS115" s="2"/>
      <c r="BT115" s="6"/>
      <c r="BU115" s="278"/>
      <c r="BV115" s="272">
        <f t="shared" si="51"/>
        <v>0</v>
      </c>
      <c r="BW115" s="272">
        <f t="shared" si="52"/>
        <v>0</v>
      </c>
      <c r="BX115" s="282" t="e">
        <f t="shared" si="53"/>
        <v>#DIV/0!</v>
      </c>
      <c r="BY115" s="282" t="e">
        <f t="shared" si="54"/>
        <v>#DIV/0!</v>
      </c>
      <c r="BZ115" s="3"/>
      <c r="CA115" s="1"/>
      <c r="CB115" s="1"/>
      <c r="CC115" s="4"/>
      <c r="CD115" s="7"/>
      <c r="CE115" s="7"/>
      <c r="CF115" s="1" t="e">
        <f t="shared" si="55"/>
        <v>#N/A</v>
      </c>
      <c r="CG115" s="1">
        <f t="shared" si="56"/>
        <v>5002.3999999999996</v>
      </c>
      <c r="CH115" s="1" t="e">
        <f t="shared" si="62"/>
        <v>#N/A</v>
      </c>
      <c r="CI115" s="1"/>
      <c r="CJ115" s="189" t="e">
        <f t="shared" si="57"/>
        <v>#N/A</v>
      </c>
      <c r="CK115" s="3"/>
      <c r="CL115" s="7"/>
      <c r="CM115" s="1"/>
      <c r="CN115" s="2">
        <v>109</v>
      </c>
      <c r="CO115" s="2">
        <f t="shared" si="64"/>
        <v>5002.3999999999996</v>
      </c>
      <c r="CP115" s="2">
        <f t="shared" si="65"/>
        <v>0</v>
      </c>
      <c r="CQ115" s="190">
        <f t="shared" si="66"/>
        <v>0</v>
      </c>
      <c r="CR115" s="8"/>
      <c r="CS115" s="8"/>
      <c r="CT115" s="8"/>
      <c r="CU115" s="6"/>
      <c r="CV115" s="6"/>
      <c r="CW115" s="6"/>
      <c r="CX115" s="3"/>
      <c r="CY115" s="2"/>
      <c r="CZ115" s="212">
        <f t="shared" si="41"/>
        <v>0</v>
      </c>
      <c r="DA115" s="212">
        <f t="shared" si="42"/>
        <v>0</v>
      </c>
      <c r="DB115" s="3"/>
      <c r="DC115" s="2"/>
      <c r="DD115" s="3"/>
      <c r="DE115" s="2"/>
      <c r="DF115" s="8"/>
      <c r="DG115" s="3"/>
      <c r="DH115" s="2"/>
      <c r="DI115" s="8"/>
      <c r="DJ115" s="3"/>
      <c r="DK115" s="1"/>
      <c r="DL115" s="337">
        <f t="shared" si="58"/>
        <v>0</v>
      </c>
      <c r="DM115" s="212">
        <f t="shared" si="43"/>
        <v>0</v>
      </c>
      <c r="DN115" s="303"/>
      <c r="DO115" s="212"/>
      <c r="DP115" s="3"/>
      <c r="DQ115" s="2"/>
      <c r="DR115" s="3"/>
      <c r="DS115" s="2"/>
      <c r="DT115" s="155"/>
      <c r="DU115" s="156"/>
      <c r="DV115" s="155"/>
      <c r="DW115" s="157"/>
      <c r="DX115" s="348">
        <f t="shared" si="59"/>
        <v>0</v>
      </c>
      <c r="DY115" s="349">
        <f t="shared" si="44"/>
        <v>0</v>
      </c>
      <c r="DZ115" s="240">
        <f t="shared" si="45"/>
        <v>0</v>
      </c>
      <c r="EA115" s="1"/>
      <c r="EB115" s="19">
        <f t="shared" si="46"/>
        <v>0</v>
      </c>
      <c r="EC115" s="350">
        <f t="shared" si="47"/>
        <v>0</v>
      </c>
      <c r="ED115" s="4"/>
      <c r="EE115" s="117"/>
    </row>
    <row r="116" spans="1:135" s="118" customFormat="1" ht="20.100000000000001" hidden="1" customHeight="1">
      <c r="A116" s="161">
        <v>42304</v>
      </c>
      <c r="B116" s="228"/>
      <c r="C116" s="7">
        <v>2</v>
      </c>
      <c r="D116" s="1"/>
      <c r="E116" s="1"/>
      <c r="F116" s="1"/>
      <c r="G116" s="4"/>
      <c r="H116" s="3"/>
      <c r="I116" s="1"/>
      <c r="J116" s="1"/>
      <c r="K116" s="19"/>
      <c r="L116" s="1"/>
      <c r="M116" s="1"/>
      <c r="N116" s="1"/>
      <c r="O116" s="297"/>
      <c r="P116" s="1"/>
      <c r="Q116" s="22">
        <f t="shared" si="39"/>
        <v>0</v>
      </c>
      <c r="R116" s="116">
        <f t="shared" si="48"/>
        <v>0</v>
      </c>
      <c r="S116" s="17">
        <f t="shared" si="40"/>
        <v>0</v>
      </c>
      <c r="T116" s="3"/>
      <c r="U116" s="1"/>
      <c r="V116" s="1"/>
      <c r="W116" s="22">
        <f t="shared" si="49"/>
        <v>0</v>
      </c>
      <c r="X116" s="1"/>
      <c r="Y116" s="1"/>
      <c r="Z116" s="1"/>
      <c r="AA116" s="1"/>
      <c r="AB116" s="4"/>
      <c r="AC116" s="7"/>
      <c r="AD116" s="199"/>
      <c r="AE116" s="199"/>
      <c r="AF116" s="199"/>
      <c r="AG116" s="199"/>
      <c r="AH116" s="240">
        <f t="shared" si="60"/>
        <v>0</v>
      </c>
      <c r="AI116" s="237" t="e">
        <f t="shared" si="61"/>
        <v>#DIV/0!</v>
      </c>
      <c r="AJ116" s="1"/>
      <c r="AK116" s="1"/>
      <c r="AL116" s="1"/>
      <c r="AM116" s="1"/>
      <c r="AN116" s="1"/>
      <c r="AO116" s="1"/>
      <c r="AP116" s="3"/>
      <c r="AQ116" s="7"/>
      <c r="AR116" s="22">
        <f t="shared" si="63"/>
        <v>0</v>
      </c>
      <c r="AS116" s="270" t="e">
        <f t="shared" si="50"/>
        <v>#DIV/0!</v>
      </c>
      <c r="AT116" s="1"/>
      <c r="AU116" s="1"/>
      <c r="AV116" s="7"/>
      <c r="AW116" s="1"/>
      <c r="AX116" s="1"/>
      <c r="AY116" s="2"/>
      <c r="AZ116" s="3"/>
      <c r="BA116" s="2"/>
      <c r="BB116" s="3"/>
      <c r="BC116" s="4"/>
      <c r="BD116" s="3"/>
      <c r="BE116" s="1"/>
      <c r="BF116" s="1"/>
      <c r="BG116" s="1"/>
      <c r="BH116" s="4"/>
      <c r="BI116" s="3"/>
      <c r="BJ116" s="7"/>
      <c r="BK116" s="1"/>
      <c r="BL116" s="1"/>
      <c r="BM116" s="2"/>
      <c r="BN116" s="3"/>
      <c r="BO116" s="1"/>
      <c r="BP116" s="2"/>
      <c r="BQ116" s="3"/>
      <c r="BR116" s="1"/>
      <c r="BS116" s="2"/>
      <c r="BT116" s="6"/>
      <c r="BU116" s="278"/>
      <c r="BV116" s="272">
        <f t="shared" si="51"/>
        <v>0</v>
      </c>
      <c r="BW116" s="272">
        <f t="shared" si="52"/>
        <v>0</v>
      </c>
      <c r="BX116" s="282" t="e">
        <f t="shared" si="53"/>
        <v>#DIV/0!</v>
      </c>
      <c r="BY116" s="282" t="e">
        <f t="shared" si="54"/>
        <v>#DIV/0!</v>
      </c>
      <c r="BZ116" s="3"/>
      <c r="CA116" s="1"/>
      <c r="CB116" s="1"/>
      <c r="CC116" s="4"/>
      <c r="CD116" s="7"/>
      <c r="CE116" s="7"/>
      <c r="CF116" s="1" t="e">
        <f t="shared" si="55"/>
        <v>#N/A</v>
      </c>
      <c r="CG116" s="1">
        <f t="shared" si="56"/>
        <v>0</v>
      </c>
      <c r="CH116" s="1" t="e">
        <f t="shared" si="62"/>
        <v>#N/A</v>
      </c>
      <c r="CI116" s="1"/>
      <c r="CJ116" s="189" t="e">
        <f t="shared" si="57"/>
        <v>#N/A</v>
      </c>
      <c r="CK116" s="3"/>
      <c r="CL116" s="7"/>
      <c r="CM116" s="1"/>
      <c r="CN116" s="2">
        <v>109</v>
      </c>
      <c r="CO116" s="2">
        <f t="shared" si="64"/>
        <v>0</v>
      </c>
      <c r="CP116" s="2">
        <f t="shared" si="65"/>
        <v>0</v>
      </c>
      <c r="CQ116" s="190" t="e">
        <f t="shared" si="66"/>
        <v>#DIV/0!</v>
      </c>
      <c r="CR116" s="8"/>
      <c r="CS116" s="8"/>
      <c r="CT116" s="8"/>
      <c r="CU116" s="6"/>
      <c r="CV116" s="6"/>
      <c r="CW116" s="6"/>
      <c r="CX116" s="3"/>
      <c r="CY116" s="2"/>
      <c r="CZ116" s="212" t="e">
        <f t="shared" si="41"/>
        <v>#DIV/0!</v>
      </c>
      <c r="DA116" s="212" t="e">
        <f t="shared" si="42"/>
        <v>#DIV/0!</v>
      </c>
      <c r="DB116" s="3"/>
      <c r="DC116" s="2"/>
      <c r="DD116" s="3"/>
      <c r="DE116" s="2"/>
      <c r="DF116" s="8"/>
      <c r="DG116" s="3"/>
      <c r="DH116" s="2"/>
      <c r="DI116" s="8"/>
      <c r="DJ116" s="3"/>
      <c r="DK116" s="1"/>
      <c r="DL116" s="337" t="e">
        <f t="shared" si="58"/>
        <v>#DIV/0!</v>
      </c>
      <c r="DM116" s="212" t="e">
        <f t="shared" si="43"/>
        <v>#DIV/0!</v>
      </c>
      <c r="DN116" s="303"/>
      <c r="DO116" s="212"/>
      <c r="DP116" s="3"/>
      <c r="DQ116" s="2"/>
      <c r="DR116" s="3"/>
      <c r="DS116" s="2"/>
      <c r="DT116" s="155"/>
      <c r="DU116" s="156"/>
      <c r="DV116" s="155"/>
      <c r="DW116" s="157"/>
      <c r="DX116" s="348">
        <f t="shared" si="59"/>
        <v>0</v>
      </c>
      <c r="DY116" s="349" t="e">
        <f t="shared" si="44"/>
        <v>#DIV/0!</v>
      </c>
      <c r="DZ116" s="240" t="e">
        <f t="shared" si="45"/>
        <v>#DIV/0!</v>
      </c>
      <c r="EA116" s="1"/>
      <c r="EB116" s="19" t="e">
        <f t="shared" si="46"/>
        <v>#DIV/0!</v>
      </c>
      <c r="EC116" s="350" t="e">
        <f t="shared" si="47"/>
        <v>#DIV/0!</v>
      </c>
      <c r="ED116" s="4"/>
      <c r="EE116" s="117"/>
    </row>
    <row r="117" spans="1:135" s="121" customFormat="1" ht="20.100000000000001" hidden="1" customHeight="1">
      <c r="A117" s="162">
        <v>42304</v>
      </c>
      <c r="B117" s="229">
        <v>0.95833333333333404</v>
      </c>
      <c r="C117" s="15">
        <v>1</v>
      </c>
      <c r="D117" s="9" t="s">
        <v>134</v>
      </c>
      <c r="E117" s="9" t="s">
        <v>135</v>
      </c>
      <c r="F117" s="9" t="s">
        <v>139</v>
      </c>
      <c r="G117" s="12"/>
      <c r="H117" s="11" t="s">
        <v>174</v>
      </c>
      <c r="I117" s="9">
        <v>20</v>
      </c>
      <c r="J117" s="9" t="s">
        <v>219</v>
      </c>
      <c r="K117" s="20">
        <v>19</v>
      </c>
      <c r="L117" s="9" t="s">
        <v>192</v>
      </c>
      <c r="M117" s="9">
        <v>84</v>
      </c>
      <c r="N117" s="9">
        <v>2700</v>
      </c>
      <c r="O117" s="298"/>
      <c r="P117" s="9">
        <v>1440</v>
      </c>
      <c r="Q117" s="24">
        <f t="shared" si="39"/>
        <v>1166.4000000000001</v>
      </c>
      <c r="R117" s="119">
        <f t="shared" si="48"/>
        <v>3.9890880000000006</v>
      </c>
      <c r="S117" s="18">
        <f t="shared" si="40"/>
        <v>3.7791360000000003</v>
      </c>
      <c r="T117" s="11">
        <v>934</v>
      </c>
      <c r="U117" s="9">
        <v>1006</v>
      </c>
      <c r="V117" s="9">
        <v>0.95799999999999996</v>
      </c>
      <c r="W117" s="24">
        <f t="shared" si="49"/>
        <v>1379.52</v>
      </c>
      <c r="X117" s="9">
        <v>10.4</v>
      </c>
      <c r="Y117" s="9">
        <v>265</v>
      </c>
      <c r="Z117" s="9">
        <v>25</v>
      </c>
      <c r="AA117" s="9">
        <v>25</v>
      </c>
      <c r="AB117" s="12">
        <v>6.3</v>
      </c>
      <c r="AC117" s="15">
        <v>3.9</v>
      </c>
      <c r="AD117" s="200">
        <v>-32</v>
      </c>
      <c r="AE117" s="200">
        <v>-35</v>
      </c>
      <c r="AF117" s="200">
        <v>-36</v>
      </c>
      <c r="AG117" s="200"/>
      <c r="AH117" s="241">
        <f t="shared" si="60"/>
        <v>-103</v>
      </c>
      <c r="AI117" s="239">
        <f t="shared" si="61"/>
        <v>1</v>
      </c>
      <c r="AJ117" s="9">
        <v>50</v>
      </c>
      <c r="AK117" s="9">
        <v>50</v>
      </c>
      <c r="AL117" s="9">
        <v>100</v>
      </c>
      <c r="AM117" s="9">
        <v>100</v>
      </c>
      <c r="AN117" s="9">
        <v>3</v>
      </c>
      <c r="AO117" s="9">
        <v>20</v>
      </c>
      <c r="AP117" s="11">
        <v>2170</v>
      </c>
      <c r="AQ117" s="15">
        <v>1620</v>
      </c>
      <c r="AR117" s="24">
        <f t="shared" si="63"/>
        <v>550</v>
      </c>
      <c r="AS117" s="271">
        <f t="shared" si="50"/>
        <v>0.25345622119815669</v>
      </c>
      <c r="AT117" s="9">
        <v>72.5</v>
      </c>
      <c r="AU117" s="9">
        <v>80</v>
      </c>
      <c r="AV117" s="15">
        <v>4</v>
      </c>
      <c r="AW117" s="9">
        <v>720</v>
      </c>
      <c r="AX117" s="9">
        <v>1080</v>
      </c>
      <c r="AY117" s="10">
        <v>40</v>
      </c>
      <c r="AZ117" s="11">
        <v>355</v>
      </c>
      <c r="BA117" s="10">
        <v>70</v>
      </c>
      <c r="BB117" s="11">
        <v>140</v>
      </c>
      <c r="BC117" s="12"/>
      <c r="BD117" s="11">
        <v>4929</v>
      </c>
      <c r="BE117" s="9">
        <v>35</v>
      </c>
      <c r="BF117" s="9">
        <v>75</v>
      </c>
      <c r="BG117" s="9">
        <v>1.5</v>
      </c>
      <c r="BH117" s="12">
        <v>97</v>
      </c>
      <c r="BI117" s="11">
        <v>550</v>
      </c>
      <c r="BJ117" s="15">
        <v>113</v>
      </c>
      <c r="BK117" s="9">
        <v>1598</v>
      </c>
      <c r="BL117" s="9">
        <v>151</v>
      </c>
      <c r="BM117" s="10">
        <v>90</v>
      </c>
      <c r="BN117" s="11">
        <v>414</v>
      </c>
      <c r="BO117" s="9">
        <v>1556</v>
      </c>
      <c r="BP117" s="10">
        <v>195</v>
      </c>
      <c r="BQ117" s="11">
        <v>404</v>
      </c>
      <c r="BR117" s="9">
        <v>1514</v>
      </c>
      <c r="BS117" s="10">
        <v>169</v>
      </c>
      <c r="BT117" s="14">
        <v>1500</v>
      </c>
      <c r="BU117" s="279">
        <v>425</v>
      </c>
      <c r="BV117" s="273">
        <f t="shared" si="51"/>
        <v>0.81799999999999995</v>
      </c>
      <c r="BW117" s="273">
        <f t="shared" si="52"/>
        <v>0.70512820512820518</v>
      </c>
      <c r="BX117" s="283">
        <f t="shared" si="53"/>
        <v>0.53705262449075786</v>
      </c>
      <c r="BY117" s="283">
        <f t="shared" si="54"/>
        <v>0.46294737550924214</v>
      </c>
      <c r="BZ117" s="11">
        <v>3</v>
      </c>
      <c r="CA117" s="9">
        <v>3</v>
      </c>
      <c r="CB117" s="9">
        <v>30</v>
      </c>
      <c r="CC117" s="12"/>
      <c r="CD117" s="15" t="s">
        <v>163</v>
      </c>
      <c r="CE117" s="15">
        <v>69</v>
      </c>
      <c r="CF117" s="9">
        <f t="shared" si="55"/>
        <v>15.6</v>
      </c>
      <c r="CG117" s="9">
        <f t="shared" si="56"/>
        <v>4867.2</v>
      </c>
      <c r="CH117" s="9">
        <f t="shared" si="62"/>
        <v>10.763999999999999</v>
      </c>
      <c r="CI117" s="9">
        <v>69</v>
      </c>
      <c r="CJ117" s="296">
        <f t="shared" si="57"/>
        <v>2.2115384615384612</v>
      </c>
      <c r="CK117" s="11" t="s">
        <v>165</v>
      </c>
      <c r="CL117" s="15">
        <v>10</v>
      </c>
      <c r="CM117" s="9">
        <v>12</v>
      </c>
      <c r="CN117" s="10">
        <v>109</v>
      </c>
      <c r="CO117" s="10">
        <f t="shared" si="64"/>
        <v>4867.2</v>
      </c>
      <c r="CP117" s="10">
        <f t="shared" si="65"/>
        <v>13.08</v>
      </c>
      <c r="CQ117" s="191">
        <f t="shared" si="66"/>
        <v>2.6873767258382646</v>
      </c>
      <c r="CR117" s="16">
        <v>41</v>
      </c>
      <c r="CS117" s="16">
        <v>4</v>
      </c>
      <c r="CT117" s="16">
        <v>400</v>
      </c>
      <c r="CU117" s="14">
        <v>5</v>
      </c>
      <c r="CV117" s="14">
        <v>51</v>
      </c>
      <c r="CW117" s="14"/>
      <c r="CX117" s="11" t="s">
        <v>275</v>
      </c>
      <c r="CY117" s="10">
        <v>720</v>
      </c>
      <c r="CZ117" s="213">
        <f t="shared" si="41"/>
        <v>180.49238322142801</v>
      </c>
      <c r="DA117" s="213">
        <f t="shared" si="42"/>
        <v>190.51973784484071</v>
      </c>
      <c r="DB117" s="11"/>
      <c r="DC117" s="10"/>
      <c r="DD117" s="11"/>
      <c r="DE117" s="10"/>
      <c r="DF117" s="16">
        <v>15</v>
      </c>
      <c r="DG117" s="11" t="s">
        <v>185</v>
      </c>
      <c r="DH117" s="10">
        <v>2.5</v>
      </c>
      <c r="DI117" s="16">
        <v>20</v>
      </c>
      <c r="DJ117" s="11" t="s">
        <v>171</v>
      </c>
      <c r="DK117" s="9">
        <v>120</v>
      </c>
      <c r="DL117" s="338">
        <f t="shared" si="58"/>
        <v>30.082063870238006</v>
      </c>
      <c r="DM117" s="213">
        <f t="shared" si="43"/>
        <v>31.753289640806784</v>
      </c>
      <c r="DN117" s="304"/>
      <c r="DO117" s="213"/>
      <c r="DP117" s="11"/>
      <c r="DQ117" s="10"/>
      <c r="DR117" s="11"/>
      <c r="DS117" s="10"/>
      <c r="DT117" s="158"/>
      <c r="DU117" s="159"/>
      <c r="DV117" s="158"/>
      <c r="DW117" s="160"/>
      <c r="DX117" s="351">
        <f t="shared" si="59"/>
        <v>364</v>
      </c>
      <c r="DY117" s="352">
        <f t="shared" si="44"/>
        <v>91.248927073055285</v>
      </c>
      <c r="DZ117" s="241">
        <f t="shared" si="45"/>
        <v>96.31831191044725</v>
      </c>
      <c r="EA117" s="9"/>
      <c r="EB117" s="20">
        <f t="shared" si="46"/>
        <v>0</v>
      </c>
      <c r="EC117" s="353">
        <f t="shared" si="47"/>
        <v>0</v>
      </c>
      <c r="ED117" s="12">
        <v>424</v>
      </c>
      <c r="EE117" s="120"/>
    </row>
    <row r="118" spans="1:135" s="121" customFormat="1" ht="20.100000000000001" hidden="1" customHeight="1">
      <c r="A118" s="162">
        <v>42304</v>
      </c>
      <c r="B118" s="229">
        <v>1.2395833333333399</v>
      </c>
      <c r="C118" s="15">
        <v>1</v>
      </c>
      <c r="D118" s="9" t="s">
        <v>134</v>
      </c>
      <c r="E118" s="9" t="s">
        <v>135</v>
      </c>
      <c r="F118" s="9" t="s">
        <v>139</v>
      </c>
      <c r="G118" s="12"/>
      <c r="H118" s="11" t="s">
        <v>174</v>
      </c>
      <c r="I118" s="9">
        <v>20</v>
      </c>
      <c r="J118" s="9" t="s">
        <v>219</v>
      </c>
      <c r="K118" s="20">
        <v>19.5</v>
      </c>
      <c r="L118" s="9" t="s">
        <v>192</v>
      </c>
      <c r="M118" s="9">
        <v>84</v>
      </c>
      <c r="N118" s="9">
        <v>2700</v>
      </c>
      <c r="O118" s="298"/>
      <c r="P118" s="9">
        <v>1520</v>
      </c>
      <c r="Q118" s="24">
        <f t="shared" si="39"/>
        <v>1223.5999999999999</v>
      </c>
      <c r="R118" s="119">
        <f t="shared" si="48"/>
        <v>4.1847119999999993</v>
      </c>
      <c r="S118" s="18">
        <f t="shared" si="40"/>
        <v>3.9644639999999995</v>
      </c>
      <c r="T118" s="11">
        <v>987</v>
      </c>
      <c r="U118" s="9">
        <v>1006</v>
      </c>
      <c r="V118" s="9">
        <v>0.95799999999999996</v>
      </c>
      <c r="W118" s="24">
        <f t="shared" si="49"/>
        <v>1456.1599999999999</v>
      </c>
      <c r="X118" s="9">
        <v>10.6</v>
      </c>
      <c r="Y118" s="9">
        <v>295</v>
      </c>
      <c r="Z118" s="9">
        <v>25</v>
      </c>
      <c r="AA118" s="9">
        <v>25</v>
      </c>
      <c r="AB118" s="12">
        <v>6.4</v>
      </c>
      <c r="AC118" s="15">
        <v>3.8</v>
      </c>
      <c r="AD118" s="200">
        <v>-32</v>
      </c>
      <c r="AE118" s="200">
        <v>-35</v>
      </c>
      <c r="AF118" s="200">
        <v>-35</v>
      </c>
      <c r="AG118" s="200"/>
      <c r="AH118" s="241">
        <f t="shared" si="60"/>
        <v>-102</v>
      </c>
      <c r="AI118" s="239">
        <f t="shared" si="61"/>
        <v>-9.8039215686274508E-3</v>
      </c>
      <c r="AJ118" s="9">
        <v>50</v>
      </c>
      <c r="AK118" s="9">
        <v>50</v>
      </c>
      <c r="AL118" s="9">
        <v>100</v>
      </c>
      <c r="AM118" s="9">
        <v>100</v>
      </c>
      <c r="AN118" s="9">
        <v>30</v>
      </c>
      <c r="AO118" s="9">
        <v>20</v>
      </c>
      <c r="AP118" s="11">
        <v>2020</v>
      </c>
      <c r="AQ118" s="15">
        <v>1730</v>
      </c>
      <c r="AR118" s="24">
        <f t="shared" si="63"/>
        <v>290</v>
      </c>
      <c r="AS118" s="271">
        <f t="shared" si="50"/>
        <v>0.14356435643564355</v>
      </c>
      <c r="AT118" s="9">
        <v>74.099999999999994</v>
      </c>
      <c r="AU118" s="9">
        <v>80</v>
      </c>
      <c r="AV118" s="15">
        <v>4.3</v>
      </c>
      <c r="AW118" s="9">
        <v>665</v>
      </c>
      <c r="AX118" s="9">
        <v>1050</v>
      </c>
      <c r="AY118" s="10">
        <v>40</v>
      </c>
      <c r="AZ118" s="11">
        <v>355</v>
      </c>
      <c r="BA118" s="10">
        <v>65</v>
      </c>
      <c r="BB118" s="11">
        <v>147</v>
      </c>
      <c r="BC118" s="12"/>
      <c r="BD118" s="11">
        <v>4839</v>
      </c>
      <c r="BE118" s="9">
        <v>35</v>
      </c>
      <c r="BF118" s="9">
        <v>75</v>
      </c>
      <c r="BG118" s="9">
        <v>1</v>
      </c>
      <c r="BH118" s="12">
        <v>97</v>
      </c>
      <c r="BI118" s="11">
        <v>590</v>
      </c>
      <c r="BJ118" s="15">
        <v>114</v>
      </c>
      <c r="BK118" s="9">
        <v>1590</v>
      </c>
      <c r="BL118" s="9">
        <v>156</v>
      </c>
      <c r="BM118" s="10">
        <v>78.5</v>
      </c>
      <c r="BN118" s="11">
        <v>427</v>
      </c>
      <c r="BO118" s="9">
        <v>1608</v>
      </c>
      <c r="BP118" s="10">
        <v>206</v>
      </c>
      <c r="BQ118" s="11">
        <v>415</v>
      </c>
      <c r="BR118" s="9">
        <v>1560</v>
      </c>
      <c r="BS118" s="10">
        <v>171</v>
      </c>
      <c r="BT118" s="14">
        <v>1500</v>
      </c>
      <c r="BU118" s="279">
        <v>472</v>
      </c>
      <c r="BV118" s="273">
        <f t="shared" si="51"/>
        <v>0.84199999999999997</v>
      </c>
      <c r="BW118" s="273">
        <f t="shared" si="52"/>
        <v>0.75641025641025639</v>
      </c>
      <c r="BX118" s="283">
        <f t="shared" si="53"/>
        <v>0.5267733966441015</v>
      </c>
      <c r="BY118" s="283">
        <f t="shared" si="54"/>
        <v>0.47322660335589845</v>
      </c>
      <c r="BZ118" s="11">
        <v>3</v>
      </c>
      <c r="CA118" s="9">
        <v>3</v>
      </c>
      <c r="CB118" s="9">
        <v>30</v>
      </c>
      <c r="CC118" s="12"/>
      <c r="CD118" s="15" t="s">
        <v>163</v>
      </c>
      <c r="CE118" s="15">
        <v>82</v>
      </c>
      <c r="CF118" s="9">
        <f t="shared" si="55"/>
        <v>15.6</v>
      </c>
      <c r="CG118" s="9">
        <f t="shared" si="56"/>
        <v>5137.5999999999995</v>
      </c>
      <c r="CH118" s="9">
        <f t="shared" si="62"/>
        <v>12.792</v>
      </c>
      <c r="CI118" s="9">
        <v>82</v>
      </c>
      <c r="CJ118" s="296">
        <f t="shared" si="57"/>
        <v>2.4898785425101213</v>
      </c>
      <c r="CK118" s="11" t="s">
        <v>165</v>
      </c>
      <c r="CL118" s="15">
        <v>10</v>
      </c>
      <c r="CM118" s="9">
        <v>12</v>
      </c>
      <c r="CN118" s="10">
        <v>109</v>
      </c>
      <c r="CO118" s="10">
        <f t="shared" si="64"/>
        <v>5137.5999999999995</v>
      </c>
      <c r="CP118" s="10">
        <f t="shared" si="65"/>
        <v>13.08</v>
      </c>
      <c r="CQ118" s="191">
        <f t="shared" si="66"/>
        <v>2.5459358455309875</v>
      </c>
      <c r="CR118" s="16">
        <v>41</v>
      </c>
      <c r="CS118" s="16">
        <v>4</v>
      </c>
      <c r="CT118" s="16">
        <v>401</v>
      </c>
      <c r="CU118" s="14">
        <v>4</v>
      </c>
      <c r="CV118" s="14">
        <v>51</v>
      </c>
      <c r="CW118" s="14"/>
      <c r="CX118" s="11" t="s">
        <v>275</v>
      </c>
      <c r="CY118" s="10">
        <v>720</v>
      </c>
      <c r="CZ118" s="213">
        <f t="shared" si="41"/>
        <v>172.05485108652641</v>
      </c>
      <c r="DA118" s="213">
        <f t="shared" si="42"/>
        <v>181.61345392466677</v>
      </c>
      <c r="DB118" s="11"/>
      <c r="DC118" s="10"/>
      <c r="DD118" s="11"/>
      <c r="DE118" s="10"/>
      <c r="DF118" s="16">
        <v>15</v>
      </c>
      <c r="DG118" s="11" t="s">
        <v>185</v>
      </c>
      <c r="DH118" s="10">
        <v>2.5</v>
      </c>
      <c r="DI118" s="16">
        <v>20</v>
      </c>
      <c r="DJ118" s="11" t="s">
        <v>171</v>
      </c>
      <c r="DK118" s="9">
        <v>140</v>
      </c>
      <c r="DL118" s="338">
        <f t="shared" si="58"/>
        <v>33.455109933491244</v>
      </c>
      <c r="DM118" s="213">
        <f t="shared" si="43"/>
        <v>35.313727152018537</v>
      </c>
      <c r="DN118" s="304"/>
      <c r="DO118" s="213"/>
      <c r="DP118" s="11"/>
      <c r="DQ118" s="10"/>
      <c r="DR118" s="11"/>
      <c r="DS118" s="10"/>
      <c r="DT118" s="158"/>
      <c r="DU118" s="159"/>
      <c r="DV118" s="158"/>
      <c r="DW118" s="160"/>
      <c r="DX118" s="351">
        <f t="shared" si="59"/>
        <v>377</v>
      </c>
      <c r="DY118" s="352">
        <f t="shared" si="44"/>
        <v>90.089831749472864</v>
      </c>
      <c r="DZ118" s="241">
        <f t="shared" si="45"/>
        <v>95.09482240222134</v>
      </c>
      <c r="EA118" s="9"/>
      <c r="EB118" s="20">
        <f t="shared" si="46"/>
        <v>0</v>
      </c>
      <c r="EC118" s="353">
        <f t="shared" si="47"/>
        <v>0</v>
      </c>
      <c r="ED118" s="12">
        <v>414</v>
      </c>
      <c r="EE118" s="120"/>
    </row>
    <row r="119" spans="1:135" s="118" customFormat="1" ht="20.100000000000001" hidden="1" customHeight="1">
      <c r="A119" s="161">
        <v>42305</v>
      </c>
      <c r="B119" s="228">
        <v>0.66531249999999997</v>
      </c>
      <c r="C119" s="7">
        <v>3</v>
      </c>
      <c r="D119" s="1"/>
      <c r="E119" s="1"/>
      <c r="F119" s="1"/>
      <c r="G119" s="4"/>
      <c r="H119" s="3"/>
      <c r="I119" s="1"/>
      <c r="J119" s="1"/>
      <c r="K119" s="19"/>
      <c r="L119" s="1"/>
      <c r="M119" s="1"/>
      <c r="N119" s="1"/>
      <c r="O119" s="297"/>
      <c r="P119" s="1"/>
      <c r="Q119" s="22">
        <f t="shared" si="39"/>
        <v>0</v>
      </c>
      <c r="R119" s="116">
        <f t="shared" si="48"/>
        <v>0</v>
      </c>
      <c r="S119" s="17">
        <f t="shared" si="40"/>
        <v>0</v>
      </c>
      <c r="T119" s="3"/>
      <c r="U119" s="1"/>
      <c r="V119" s="1"/>
      <c r="W119" s="22">
        <f t="shared" si="49"/>
        <v>0</v>
      </c>
      <c r="X119" s="1"/>
      <c r="Y119" s="1"/>
      <c r="Z119" s="1"/>
      <c r="AA119" s="1"/>
      <c r="AB119" s="4"/>
      <c r="AC119" s="7"/>
      <c r="AD119" s="199"/>
      <c r="AE119" s="199"/>
      <c r="AF119" s="199"/>
      <c r="AG119" s="199"/>
      <c r="AH119" s="240">
        <f t="shared" si="60"/>
        <v>0</v>
      </c>
      <c r="AI119" s="237" t="e">
        <f t="shared" si="61"/>
        <v>#DIV/0!</v>
      </c>
      <c r="AJ119" s="1"/>
      <c r="AK119" s="1"/>
      <c r="AL119" s="1"/>
      <c r="AM119" s="1"/>
      <c r="AN119" s="1"/>
      <c r="AO119" s="1"/>
      <c r="AP119" s="3"/>
      <c r="AQ119" s="7"/>
      <c r="AR119" s="22">
        <f t="shared" si="63"/>
        <v>0</v>
      </c>
      <c r="AS119" s="270" t="e">
        <f t="shared" si="50"/>
        <v>#DIV/0!</v>
      </c>
      <c r="AT119" s="1"/>
      <c r="AU119" s="1"/>
      <c r="AV119" s="7"/>
      <c r="AW119" s="1"/>
      <c r="AX119" s="1"/>
      <c r="AY119" s="2"/>
      <c r="AZ119" s="3"/>
      <c r="BA119" s="2"/>
      <c r="BB119" s="3"/>
      <c r="BC119" s="4"/>
      <c r="BD119" s="3"/>
      <c r="BE119" s="1"/>
      <c r="BF119" s="1"/>
      <c r="BG119" s="1"/>
      <c r="BH119" s="4"/>
      <c r="BI119" s="3"/>
      <c r="BJ119" s="7"/>
      <c r="BK119" s="1"/>
      <c r="BL119" s="1"/>
      <c r="BM119" s="2"/>
      <c r="BN119" s="3"/>
      <c r="BO119" s="1"/>
      <c r="BP119" s="2"/>
      <c r="BQ119" s="3"/>
      <c r="BR119" s="1"/>
      <c r="BS119" s="2"/>
      <c r="BT119" s="6"/>
      <c r="BU119" s="278"/>
      <c r="BV119" s="272">
        <f t="shared" si="51"/>
        <v>0</v>
      </c>
      <c r="BW119" s="272">
        <f t="shared" si="52"/>
        <v>0</v>
      </c>
      <c r="BX119" s="282" t="e">
        <f t="shared" si="53"/>
        <v>#DIV/0!</v>
      </c>
      <c r="BY119" s="282" t="e">
        <f t="shared" si="54"/>
        <v>#DIV/0!</v>
      </c>
      <c r="BZ119" s="3"/>
      <c r="CA119" s="1"/>
      <c r="CB119" s="1"/>
      <c r="CC119" s="4"/>
      <c r="CD119" s="7"/>
      <c r="CE119" s="7"/>
      <c r="CF119" s="1" t="e">
        <f t="shared" si="55"/>
        <v>#N/A</v>
      </c>
      <c r="CG119" s="1">
        <f t="shared" si="56"/>
        <v>0</v>
      </c>
      <c r="CH119" s="1" t="e">
        <f t="shared" si="62"/>
        <v>#N/A</v>
      </c>
      <c r="CI119" s="1"/>
      <c r="CJ119" s="189" t="e">
        <f t="shared" si="57"/>
        <v>#N/A</v>
      </c>
      <c r="CK119" s="3"/>
      <c r="CL119" s="7"/>
      <c r="CM119" s="1"/>
      <c r="CN119" s="2">
        <v>109</v>
      </c>
      <c r="CO119" s="2">
        <f t="shared" si="64"/>
        <v>0</v>
      </c>
      <c r="CP119" s="2">
        <f t="shared" si="65"/>
        <v>0</v>
      </c>
      <c r="CQ119" s="190" t="e">
        <f t="shared" si="66"/>
        <v>#DIV/0!</v>
      </c>
      <c r="CR119" s="8"/>
      <c r="CS119" s="8"/>
      <c r="CT119" s="8"/>
      <c r="CU119" s="6"/>
      <c r="CV119" s="6"/>
      <c r="CW119" s="6"/>
      <c r="CX119" s="3"/>
      <c r="CY119" s="2"/>
      <c r="CZ119" s="212" t="e">
        <f t="shared" si="41"/>
        <v>#DIV/0!</v>
      </c>
      <c r="DA119" s="212" t="e">
        <f t="shared" si="42"/>
        <v>#DIV/0!</v>
      </c>
      <c r="DB119" s="3"/>
      <c r="DC119" s="2"/>
      <c r="DD119" s="3"/>
      <c r="DE119" s="2"/>
      <c r="DF119" s="8"/>
      <c r="DG119" s="3"/>
      <c r="DH119" s="2"/>
      <c r="DI119" s="8"/>
      <c r="DJ119" s="3"/>
      <c r="DK119" s="1"/>
      <c r="DL119" s="337" t="e">
        <f t="shared" si="58"/>
        <v>#DIV/0!</v>
      </c>
      <c r="DM119" s="212" t="e">
        <f t="shared" si="43"/>
        <v>#DIV/0!</v>
      </c>
      <c r="DN119" s="303"/>
      <c r="DO119" s="212"/>
      <c r="DP119" s="3"/>
      <c r="DQ119" s="2"/>
      <c r="DR119" s="3"/>
      <c r="DS119" s="2"/>
      <c r="DT119" s="155"/>
      <c r="DU119" s="156"/>
      <c r="DV119" s="155"/>
      <c r="DW119" s="157"/>
      <c r="DX119" s="348">
        <f t="shared" si="59"/>
        <v>0</v>
      </c>
      <c r="DY119" s="349" t="e">
        <f t="shared" si="44"/>
        <v>#DIV/0!</v>
      </c>
      <c r="DZ119" s="240" t="e">
        <f t="shared" si="45"/>
        <v>#DIV/0!</v>
      </c>
      <c r="EA119" s="1"/>
      <c r="EB119" s="19" t="e">
        <f t="shared" si="46"/>
        <v>#DIV/0!</v>
      </c>
      <c r="EC119" s="350" t="e">
        <f t="shared" si="47"/>
        <v>#DIV/0!</v>
      </c>
      <c r="ED119" s="4"/>
      <c r="EE119" s="117"/>
    </row>
    <row r="120" spans="1:135" s="118" customFormat="1" ht="20.100000000000001" hidden="1" customHeight="1">
      <c r="A120" s="161">
        <v>42305</v>
      </c>
      <c r="B120" s="228">
        <v>0.68820601851851848</v>
      </c>
      <c r="C120" s="7">
        <v>3</v>
      </c>
      <c r="D120" s="1" t="s">
        <v>130</v>
      </c>
      <c r="E120" s="1" t="s">
        <v>136</v>
      </c>
      <c r="F120" s="1" t="s">
        <v>141</v>
      </c>
      <c r="G120" s="4" t="s">
        <v>142</v>
      </c>
      <c r="H120" s="3" t="s">
        <v>174</v>
      </c>
      <c r="I120" s="1">
        <v>20</v>
      </c>
      <c r="J120" s="1" t="s">
        <v>219</v>
      </c>
      <c r="K120" s="19">
        <v>19.5</v>
      </c>
      <c r="L120" s="1" t="s">
        <v>192</v>
      </c>
      <c r="M120" s="1">
        <v>84</v>
      </c>
      <c r="N120" s="1">
        <v>2700</v>
      </c>
      <c r="O120" s="297"/>
      <c r="P120" s="1">
        <v>1520</v>
      </c>
      <c r="Q120" s="22">
        <f t="shared" si="39"/>
        <v>1223.5999999999999</v>
      </c>
      <c r="R120" s="116">
        <f t="shared" si="48"/>
        <v>4.1847119999999993</v>
      </c>
      <c r="S120" s="17">
        <f t="shared" si="40"/>
        <v>3.9644639999999995</v>
      </c>
      <c r="T120" s="3">
        <v>988.6</v>
      </c>
      <c r="U120" s="1">
        <v>1006</v>
      </c>
      <c r="V120" s="1">
        <v>0.95799999999999996</v>
      </c>
      <c r="W120" s="22">
        <f t="shared" si="49"/>
        <v>1456.1599999999999</v>
      </c>
      <c r="X120" s="1">
        <v>10.5</v>
      </c>
      <c r="Y120" s="1">
        <v>294</v>
      </c>
      <c r="Z120" s="1">
        <v>25</v>
      </c>
      <c r="AA120" s="1">
        <v>25</v>
      </c>
      <c r="AB120" s="4">
        <v>6.4</v>
      </c>
      <c r="AC120" s="7">
        <v>3.8</v>
      </c>
      <c r="AD120" s="199">
        <v>-32</v>
      </c>
      <c r="AE120" s="199">
        <v>-35</v>
      </c>
      <c r="AF120" s="199">
        <v>-35</v>
      </c>
      <c r="AG120" s="199"/>
      <c r="AH120" s="240">
        <f t="shared" si="60"/>
        <v>-102</v>
      </c>
      <c r="AI120" s="237">
        <f t="shared" si="61"/>
        <v>1</v>
      </c>
      <c r="AJ120" s="1">
        <v>50</v>
      </c>
      <c r="AK120" s="1">
        <v>50</v>
      </c>
      <c r="AL120" s="1">
        <v>100</v>
      </c>
      <c r="AM120" s="1">
        <v>100</v>
      </c>
      <c r="AN120" s="1">
        <v>3</v>
      </c>
      <c r="AO120" s="1">
        <v>20</v>
      </c>
      <c r="AP120" s="3">
        <v>1881</v>
      </c>
      <c r="AQ120" s="7"/>
      <c r="AR120" s="22">
        <f t="shared" si="63"/>
        <v>1881</v>
      </c>
      <c r="AS120" s="270">
        <f t="shared" si="50"/>
        <v>1</v>
      </c>
      <c r="AT120" s="1">
        <v>73.099999999999994</v>
      </c>
      <c r="AU120" s="1">
        <v>80</v>
      </c>
      <c r="AV120" s="7">
        <v>4.2</v>
      </c>
      <c r="AW120" s="1">
        <v>673</v>
      </c>
      <c r="AX120" s="1">
        <v>864</v>
      </c>
      <c r="AY120" s="2">
        <v>45</v>
      </c>
      <c r="AZ120" s="3">
        <v>355</v>
      </c>
      <c r="BA120" s="2">
        <v>65</v>
      </c>
      <c r="BB120" s="3">
        <v>153</v>
      </c>
      <c r="BC120" s="4"/>
      <c r="BD120" s="3">
        <v>5040</v>
      </c>
      <c r="BE120" s="1">
        <v>35</v>
      </c>
      <c r="BF120" s="1">
        <v>76</v>
      </c>
      <c r="BG120" s="1">
        <v>1</v>
      </c>
      <c r="BH120" s="4">
        <v>97</v>
      </c>
      <c r="BI120" s="3">
        <v>600</v>
      </c>
      <c r="BJ120" s="7">
        <v>115</v>
      </c>
      <c r="BK120" s="1">
        <v>1595</v>
      </c>
      <c r="BL120" s="1">
        <v>157</v>
      </c>
      <c r="BM120" s="2">
        <v>78.5</v>
      </c>
      <c r="BN120" s="3">
        <v>425</v>
      </c>
      <c r="BO120" s="1">
        <v>1592</v>
      </c>
      <c r="BP120" s="2">
        <v>194</v>
      </c>
      <c r="BQ120" s="3">
        <v>415</v>
      </c>
      <c r="BR120" s="1">
        <v>1564</v>
      </c>
      <c r="BS120" s="2">
        <v>174</v>
      </c>
      <c r="BT120" s="6">
        <v>1500</v>
      </c>
      <c r="BU120" s="278">
        <v>466</v>
      </c>
      <c r="BV120" s="272">
        <f t="shared" si="51"/>
        <v>0.84</v>
      </c>
      <c r="BW120" s="272">
        <f t="shared" si="52"/>
        <v>0.76923076923076927</v>
      </c>
      <c r="BX120" s="282">
        <f t="shared" si="53"/>
        <v>0.52198852772466542</v>
      </c>
      <c r="BY120" s="282">
        <f t="shared" si="54"/>
        <v>0.47801147227533464</v>
      </c>
      <c r="BZ120" s="3">
        <v>3</v>
      </c>
      <c r="CA120" s="1">
        <v>3</v>
      </c>
      <c r="CB120" s="1">
        <v>30</v>
      </c>
      <c r="CC120" s="4"/>
      <c r="CD120" s="7" t="s">
        <v>163</v>
      </c>
      <c r="CE120" s="7">
        <v>63</v>
      </c>
      <c r="CF120" s="1">
        <f t="shared" si="55"/>
        <v>15.6</v>
      </c>
      <c r="CG120" s="1">
        <f t="shared" si="56"/>
        <v>5137.5999999999995</v>
      </c>
      <c r="CH120" s="1">
        <f t="shared" si="62"/>
        <v>9.8279999999999994</v>
      </c>
      <c r="CI120" s="1">
        <v>63</v>
      </c>
      <c r="CJ120" s="189">
        <f t="shared" si="57"/>
        <v>1.9129554655870447</v>
      </c>
      <c r="CK120" s="3" t="s">
        <v>165</v>
      </c>
      <c r="CL120" s="7">
        <v>7</v>
      </c>
      <c r="CM120" s="1">
        <v>10</v>
      </c>
      <c r="CN120" s="2">
        <v>109</v>
      </c>
      <c r="CO120" s="2">
        <f t="shared" si="64"/>
        <v>5137.5999999999995</v>
      </c>
      <c r="CP120" s="2">
        <f t="shared" si="65"/>
        <v>10.9</v>
      </c>
      <c r="CQ120" s="190">
        <f t="shared" si="66"/>
        <v>2.1216132046091567</v>
      </c>
      <c r="CR120" s="8">
        <v>41</v>
      </c>
      <c r="CS120" s="8">
        <v>4</v>
      </c>
      <c r="CT120" s="8">
        <v>400</v>
      </c>
      <c r="CU120" s="6">
        <v>5</v>
      </c>
      <c r="CV120" s="6">
        <v>52</v>
      </c>
      <c r="CW120" s="6"/>
      <c r="CX120" s="3" t="s">
        <v>275</v>
      </c>
      <c r="CY120" s="2">
        <v>720</v>
      </c>
      <c r="CZ120" s="212">
        <f t="shared" si="41"/>
        <v>172.05485108652641</v>
      </c>
      <c r="DA120" s="212">
        <f t="shared" si="42"/>
        <v>181.61345392466677</v>
      </c>
      <c r="DB120" s="3"/>
      <c r="DC120" s="2"/>
      <c r="DD120" s="3"/>
      <c r="DE120" s="2"/>
      <c r="DF120" s="8">
        <v>15</v>
      </c>
      <c r="DG120" s="3" t="s">
        <v>185</v>
      </c>
      <c r="DH120" s="2">
        <v>2.5</v>
      </c>
      <c r="DI120" s="8">
        <v>20</v>
      </c>
      <c r="DJ120" s="3" t="s">
        <v>171</v>
      </c>
      <c r="DK120" s="1">
        <v>145</v>
      </c>
      <c r="DL120" s="337">
        <f t="shared" si="58"/>
        <v>34.649935288258789</v>
      </c>
      <c r="DM120" s="212">
        <f t="shared" si="43"/>
        <v>36.574931693162057</v>
      </c>
      <c r="DN120" s="303"/>
      <c r="DO120" s="212"/>
      <c r="DP120" s="3"/>
      <c r="DQ120" s="2"/>
      <c r="DR120" s="3"/>
      <c r="DS120" s="2"/>
      <c r="DT120" s="155"/>
      <c r="DU120" s="156"/>
      <c r="DV120" s="155"/>
      <c r="DW120" s="157"/>
      <c r="DX120" s="348">
        <f t="shared" si="59"/>
        <v>368</v>
      </c>
      <c r="DY120" s="349">
        <f t="shared" si="44"/>
        <v>87.939146110891272</v>
      </c>
      <c r="DZ120" s="240">
        <f t="shared" si="45"/>
        <v>92.824654228163013</v>
      </c>
      <c r="EA120" s="1">
        <v>5.62</v>
      </c>
      <c r="EB120" s="19">
        <f t="shared" si="46"/>
        <v>1.34298369875872</v>
      </c>
      <c r="EC120" s="350">
        <f t="shared" si="47"/>
        <v>1.4175939042453156</v>
      </c>
      <c r="ED120" s="4">
        <v>416</v>
      </c>
      <c r="EE120" s="117"/>
    </row>
    <row r="121" spans="1:135" s="121" customFormat="1" ht="20.100000000000001" hidden="1" customHeight="1">
      <c r="A121" s="162">
        <v>42305</v>
      </c>
      <c r="B121" s="229">
        <v>0.23016203703703705</v>
      </c>
      <c r="C121" s="15">
        <v>2</v>
      </c>
      <c r="D121" s="9" t="s">
        <v>132</v>
      </c>
      <c r="E121" s="9" t="s">
        <v>138</v>
      </c>
      <c r="F121" s="9" t="s">
        <v>140</v>
      </c>
      <c r="G121" s="12" t="s">
        <v>145</v>
      </c>
      <c r="H121" s="11" t="s">
        <v>174</v>
      </c>
      <c r="I121" s="9">
        <v>20</v>
      </c>
      <c r="J121" s="9" t="s">
        <v>219</v>
      </c>
      <c r="K121" s="20">
        <v>21</v>
      </c>
      <c r="L121" s="9" t="s">
        <v>192</v>
      </c>
      <c r="M121" s="9">
        <v>84</v>
      </c>
      <c r="N121" s="9">
        <v>2700</v>
      </c>
      <c r="O121" s="298"/>
      <c r="P121" s="9">
        <v>1520</v>
      </c>
      <c r="Q121" s="24">
        <f t="shared" si="39"/>
        <v>1200.8</v>
      </c>
      <c r="R121" s="119">
        <f t="shared" si="48"/>
        <v>4.1067359999999997</v>
      </c>
      <c r="S121" s="18">
        <f t="shared" si="40"/>
        <v>3.8905919999999998</v>
      </c>
      <c r="T121" s="11">
        <v>982</v>
      </c>
      <c r="U121" s="9">
        <v>1006</v>
      </c>
      <c r="V121" s="9">
        <v>0.95</v>
      </c>
      <c r="W121" s="24">
        <f t="shared" si="49"/>
        <v>1444</v>
      </c>
      <c r="X121" s="9">
        <v>10.5</v>
      </c>
      <c r="Y121" s="9">
        <v>290</v>
      </c>
      <c r="Z121" s="9">
        <v>25</v>
      </c>
      <c r="AA121" s="9">
        <v>25</v>
      </c>
      <c r="AB121" s="12">
        <v>6.4</v>
      </c>
      <c r="AC121" s="15">
        <v>3.8</v>
      </c>
      <c r="AD121" s="200">
        <v>-32</v>
      </c>
      <c r="AE121" s="200">
        <v>-35</v>
      </c>
      <c r="AF121" s="200">
        <v>-36</v>
      </c>
      <c r="AG121" s="200"/>
      <c r="AH121" s="241">
        <f t="shared" si="60"/>
        <v>-103</v>
      </c>
      <c r="AI121" s="239">
        <f t="shared" si="61"/>
        <v>9.7087378640776691E-3</v>
      </c>
      <c r="AJ121" s="9">
        <v>50</v>
      </c>
      <c r="AK121" s="9">
        <v>50</v>
      </c>
      <c r="AL121" s="9">
        <v>100</v>
      </c>
      <c r="AM121" s="9">
        <v>100</v>
      </c>
      <c r="AN121" s="9">
        <v>3</v>
      </c>
      <c r="AO121" s="9">
        <v>20</v>
      </c>
      <c r="AP121" s="11">
        <v>1832</v>
      </c>
      <c r="AQ121" s="15">
        <v>1145</v>
      </c>
      <c r="AR121" s="24">
        <f t="shared" si="63"/>
        <v>687</v>
      </c>
      <c r="AS121" s="271">
        <f t="shared" si="50"/>
        <v>0.375</v>
      </c>
      <c r="AT121" s="9">
        <v>73</v>
      </c>
      <c r="AU121" s="9">
        <v>80</v>
      </c>
      <c r="AV121" s="15">
        <v>4.2</v>
      </c>
      <c r="AW121" s="9">
        <v>596</v>
      </c>
      <c r="AX121" s="9">
        <v>1096</v>
      </c>
      <c r="AY121" s="10">
        <v>35</v>
      </c>
      <c r="AZ121" s="11">
        <v>345</v>
      </c>
      <c r="BA121" s="10">
        <v>67</v>
      </c>
      <c r="BB121" s="11">
        <v>175</v>
      </c>
      <c r="BC121" s="12"/>
      <c r="BD121" s="11">
        <v>4808</v>
      </c>
      <c r="BE121" s="9">
        <v>35</v>
      </c>
      <c r="BF121" s="9">
        <v>76</v>
      </c>
      <c r="BG121" s="9">
        <v>1</v>
      </c>
      <c r="BH121" s="12">
        <v>97</v>
      </c>
      <c r="BI121" s="11">
        <v>600</v>
      </c>
      <c r="BJ121" s="15">
        <v>115</v>
      </c>
      <c r="BK121" s="9">
        <v>1590</v>
      </c>
      <c r="BL121" s="9">
        <v>157</v>
      </c>
      <c r="BM121" s="10">
        <v>75</v>
      </c>
      <c r="BN121" s="11">
        <v>420</v>
      </c>
      <c r="BO121" s="9">
        <v>1584</v>
      </c>
      <c r="BP121" s="10">
        <v>195</v>
      </c>
      <c r="BQ121" s="11">
        <v>410</v>
      </c>
      <c r="BR121" s="9">
        <v>1552</v>
      </c>
      <c r="BS121" s="10">
        <v>173</v>
      </c>
      <c r="BT121" s="14">
        <v>1500</v>
      </c>
      <c r="BU121" s="279">
        <v>461</v>
      </c>
      <c r="BV121" s="273">
        <f t="shared" si="51"/>
        <v>0.83</v>
      </c>
      <c r="BW121" s="273">
        <f t="shared" si="52"/>
        <v>0.76923076923076927</v>
      </c>
      <c r="BX121" s="283">
        <f t="shared" si="53"/>
        <v>0.51899951899951902</v>
      </c>
      <c r="BY121" s="283">
        <f t="shared" si="54"/>
        <v>0.48100048100048104</v>
      </c>
      <c r="BZ121" s="11">
        <v>3</v>
      </c>
      <c r="CA121" s="9">
        <v>3</v>
      </c>
      <c r="CB121" s="9">
        <v>30</v>
      </c>
      <c r="CC121" s="12">
        <v>1.8</v>
      </c>
      <c r="CD121" s="15" t="s">
        <v>163</v>
      </c>
      <c r="CE121" s="15">
        <v>63</v>
      </c>
      <c r="CF121" s="9">
        <f t="shared" si="55"/>
        <v>15.6</v>
      </c>
      <c r="CG121" s="9">
        <f t="shared" si="56"/>
        <v>5137.5999999999995</v>
      </c>
      <c r="CH121" s="9">
        <f t="shared" si="62"/>
        <v>9.8279999999999994</v>
      </c>
      <c r="CI121" s="9">
        <v>63</v>
      </c>
      <c r="CJ121" s="296">
        <f t="shared" si="57"/>
        <v>1.9129554655870447</v>
      </c>
      <c r="CK121" s="11" t="s">
        <v>165</v>
      </c>
      <c r="CL121" s="15">
        <v>7</v>
      </c>
      <c r="CM121" s="9">
        <v>10</v>
      </c>
      <c r="CN121" s="10">
        <v>109</v>
      </c>
      <c r="CO121" s="10">
        <f t="shared" si="64"/>
        <v>5137.5999999999995</v>
      </c>
      <c r="CP121" s="10">
        <f t="shared" si="65"/>
        <v>10.9</v>
      </c>
      <c r="CQ121" s="191">
        <f t="shared" si="66"/>
        <v>2.1216132046091567</v>
      </c>
      <c r="CR121" s="16">
        <v>44</v>
      </c>
      <c r="CS121" s="16">
        <v>4</v>
      </c>
      <c r="CT121" s="16">
        <v>400</v>
      </c>
      <c r="CU121" s="14">
        <v>4</v>
      </c>
      <c r="CV121" s="14">
        <v>52</v>
      </c>
      <c r="CW121" s="14"/>
      <c r="CX121" s="11" t="s">
        <v>275</v>
      </c>
      <c r="CY121" s="10">
        <v>720</v>
      </c>
      <c r="CZ121" s="213">
        <f t="shared" si="41"/>
        <v>175.32171534766297</v>
      </c>
      <c r="DA121" s="213">
        <f t="shared" si="42"/>
        <v>185.06181064475535</v>
      </c>
      <c r="DB121" s="11"/>
      <c r="DC121" s="10"/>
      <c r="DD121" s="11"/>
      <c r="DE121" s="10"/>
      <c r="DF121" s="16">
        <v>20</v>
      </c>
      <c r="DG121" s="11" t="s">
        <v>185</v>
      </c>
      <c r="DH121" s="10"/>
      <c r="DI121" s="16">
        <v>25</v>
      </c>
      <c r="DJ121" s="11" t="s">
        <v>171</v>
      </c>
      <c r="DK121" s="9">
        <v>125</v>
      </c>
      <c r="DL121" s="338">
        <f t="shared" si="58"/>
        <v>30.437797803413712</v>
      </c>
      <c r="DM121" s="213">
        <f t="shared" si="43"/>
        <v>32.12878657027003</v>
      </c>
      <c r="DN121" s="304"/>
      <c r="DO121" s="213"/>
      <c r="DP121" s="11"/>
      <c r="DQ121" s="10"/>
      <c r="DR121" s="11"/>
      <c r="DS121" s="10"/>
      <c r="DT121" s="158"/>
      <c r="DU121" s="159"/>
      <c r="DV121" s="158"/>
      <c r="DW121" s="160"/>
      <c r="DX121" s="351">
        <f t="shared" si="59"/>
        <v>368</v>
      </c>
      <c r="DY121" s="352">
        <f t="shared" si="44"/>
        <v>89.608876733249957</v>
      </c>
      <c r="DZ121" s="241">
        <f t="shared" si="45"/>
        <v>94.587147662874955</v>
      </c>
      <c r="EA121" s="9">
        <v>5.6</v>
      </c>
      <c r="EB121" s="20">
        <f t="shared" si="46"/>
        <v>1.3636133415929341</v>
      </c>
      <c r="EC121" s="353">
        <f t="shared" si="47"/>
        <v>1.4393696383480972</v>
      </c>
      <c r="ED121" s="12">
        <v>420</v>
      </c>
      <c r="EE121" s="120"/>
    </row>
    <row r="122" spans="1:135" s="121" customFormat="1" ht="20.100000000000001" hidden="1" customHeight="1">
      <c r="A122" s="162">
        <v>42305</v>
      </c>
      <c r="B122" s="229"/>
      <c r="C122" s="15">
        <v>2</v>
      </c>
      <c r="D122" s="9"/>
      <c r="E122" s="9"/>
      <c r="F122" s="9"/>
      <c r="G122" s="12"/>
      <c r="H122" s="11"/>
      <c r="I122" s="9"/>
      <c r="J122" s="9"/>
      <c r="K122" s="20"/>
      <c r="L122" s="9"/>
      <c r="M122" s="9"/>
      <c r="N122" s="9"/>
      <c r="O122" s="298"/>
      <c r="P122" s="9"/>
      <c r="Q122" s="24">
        <f t="shared" si="39"/>
        <v>0</v>
      </c>
      <c r="R122" s="119">
        <f t="shared" si="48"/>
        <v>0</v>
      </c>
      <c r="S122" s="18">
        <f t="shared" si="40"/>
        <v>0</v>
      </c>
      <c r="T122" s="11"/>
      <c r="U122" s="9"/>
      <c r="V122" s="9"/>
      <c r="W122" s="24">
        <f t="shared" si="49"/>
        <v>0</v>
      </c>
      <c r="X122" s="9"/>
      <c r="Y122" s="9"/>
      <c r="Z122" s="9"/>
      <c r="AA122" s="9"/>
      <c r="AB122" s="12"/>
      <c r="AC122" s="15"/>
      <c r="AD122" s="200"/>
      <c r="AE122" s="200"/>
      <c r="AF122" s="200"/>
      <c r="AG122" s="200"/>
      <c r="AH122" s="241">
        <f t="shared" si="60"/>
        <v>0</v>
      </c>
      <c r="AI122" s="239" t="e">
        <f t="shared" si="61"/>
        <v>#DIV/0!</v>
      </c>
      <c r="AJ122" s="9"/>
      <c r="AK122" s="9"/>
      <c r="AL122" s="9"/>
      <c r="AM122" s="9"/>
      <c r="AN122" s="9"/>
      <c r="AO122" s="9"/>
      <c r="AP122" s="11"/>
      <c r="AQ122" s="15"/>
      <c r="AR122" s="24">
        <f t="shared" si="63"/>
        <v>0</v>
      </c>
      <c r="AS122" s="271" t="e">
        <f t="shared" si="50"/>
        <v>#DIV/0!</v>
      </c>
      <c r="AT122" s="9"/>
      <c r="AU122" s="9"/>
      <c r="AV122" s="15"/>
      <c r="AW122" s="9"/>
      <c r="AX122" s="9"/>
      <c r="AY122" s="10"/>
      <c r="AZ122" s="11"/>
      <c r="BA122" s="10"/>
      <c r="BB122" s="11"/>
      <c r="BC122" s="12"/>
      <c r="BD122" s="11"/>
      <c r="BE122" s="9"/>
      <c r="BF122" s="9"/>
      <c r="BG122" s="9"/>
      <c r="BH122" s="12"/>
      <c r="BI122" s="11"/>
      <c r="BJ122" s="15"/>
      <c r="BK122" s="9"/>
      <c r="BL122" s="9"/>
      <c r="BM122" s="10"/>
      <c r="BN122" s="11"/>
      <c r="BO122" s="9"/>
      <c r="BP122" s="10"/>
      <c r="BQ122" s="11"/>
      <c r="BR122" s="9"/>
      <c r="BS122" s="10"/>
      <c r="BT122" s="14"/>
      <c r="BU122" s="279"/>
      <c r="BV122" s="273">
        <f t="shared" si="51"/>
        <v>0</v>
      </c>
      <c r="BW122" s="273">
        <f t="shared" si="52"/>
        <v>0</v>
      </c>
      <c r="BX122" s="283" t="e">
        <f t="shared" si="53"/>
        <v>#DIV/0!</v>
      </c>
      <c r="BY122" s="283" t="e">
        <f t="shared" si="54"/>
        <v>#DIV/0!</v>
      </c>
      <c r="BZ122" s="11"/>
      <c r="CA122" s="9"/>
      <c r="CB122" s="9"/>
      <c r="CC122" s="12"/>
      <c r="CD122" s="15"/>
      <c r="CE122" s="15"/>
      <c r="CF122" s="9" t="e">
        <f t="shared" si="55"/>
        <v>#N/A</v>
      </c>
      <c r="CG122" s="9">
        <f t="shared" si="56"/>
        <v>0</v>
      </c>
      <c r="CH122" s="9" t="e">
        <f t="shared" si="62"/>
        <v>#N/A</v>
      </c>
      <c r="CI122" s="9"/>
      <c r="CJ122" s="296" t="e">
        <f t="shared" si="57"/>
        <v>#N/A</v>
      </c>
      <c r="CK122" s="11"/>
      <c r="CL122" s="15"/>
      <c r="CM122" s="9"/>
      <c r="CN122" s="10">
        <v>109</v>
      </c>
      <c r="CO122" s="10">
        <f t="shared" si="64"/>
        <v>0</v>
      </c>
      <c r="CP122" s="10">
        <f t="shared" si="65"/>
        <v>0</v>
      </c>
      <c r="CQ122" s="191" t="e">
        <f t="shared" si="66"/>
        <v>#DIV/0!</v>
      </c>
      <c r="CR122" s="16"/>
      <c r="CS122" s="16"/>
      <c r="CT122" s="16"/>
      <c r="CU122" s="14"/>
      <c r="CV122" s="14"/>
      <c r="CW122" s="14"/>
      <c r="CX122" s="11"/>
      <c r="CY122" s="10"/>
      <c r="CZ122" s="213" t="e">
        <f t="shared" si="41"/>
        <v>#DIV/0!</v>
      </c>
      <c r="DA122" s="213" t="e">
        <f t="shared" si="42"/>
        <v>#DIV/0!</v>
      </c>
      <c r="DB122" s="11"/>
      <c r="DC122" s="10"/>
      <c r="DD122" s="11"/>
      <c r="DE122" s="10"/>
      <c r="DF122" s="16"/>
      <c r="DG122" s="11"/>
      <c r="DH122" s="10"/>
      <c r="DI122" s="16"/>
      <c r="DJ122" s="11"/>
      <c r="DK122" s="9"/>
      <c r="DL122" s="338" t="e">
        <f t="shared" si="58"/>
        <v>#DIV/0!</v>
      </c>
      <c r="DM122" s="213" t="e">
        <f t="shared" si="43"/>
        <v>#DIV/0!</v>
      </c>
      <c r="DN122" s="304"/>
      <c r="DO122" s="213"/>
      <c r="DP122" s="11"/>
      <c r="DQ122" s="10"/>
      <c r="DR122" s="11"/>
      <c r="DS122" s="10"/>
      <c r="DT122" s="158"/>
      <c r="DU122" s="159"/>
      <c r="DV122" s="158"/>
      <c r="DW122" s="160"/>
      <c r="DX122" s="351">
        <f t="shared" si="59"/>
        <v>0</v>
      </c>
      <c r="DY122" s="352" t="e">
        <f t="shared" si="44"/>
        <v>#DIV/0!</v>
      </c>
      <c r="DZ122" s="241" t="e">
        <f t="shared" si="45"/>
        <v>#DIV/0!</v>
      </c>
      <c r="EA122" s="9"/>
      <c r="EB122" s="20" t="e">
        <f t="shared" si="46"/>
        <v>#DIV/0!</v>
      </c>
      <c r="EC122" s="353" t="e">
        <f t="shared" si="47"/>
        <v>#DIV/0!</v>
      </c>
      <c r="ED122" s="12"/>
      <c r="EE122" s="120"/>
    </row>
    <row r="123" spans="1:135" s="118" customFormat="1" ht="20.100000000000001" hidden="1" customHeight="1">
      <c r="A123" s="161">
        <v>42306</v>
      </c>
      <c r="B123" s="228">
        <v>0.75385416666666671</v>
      </c>
      <c r="C123" s="7">
        <v>4</v>
      </c>
      <c r="D123" s="1" t="s">
        <v>133</v>
      </c>
      <c r="E123" s="1" t="s">
        <v>137</v>
      </c>
      <c r="F123" s="1" t="s">
        <v>144</v>
      </c>
      <c r="G123" s="4"/>
      <c r="H123" s="3" t="s">
        <v>174</v>
      </c>
      <c r="I123" s="1">
        <v>20</v>
      </c>
      <c r="J123" s="1" t="s">
        <v>219</v>
      </c>
      <c r="K123" s="19">
        <v>17.5</v>
      </c>
      <c r="L123" s="1" t="s">
        <v>192</v>
      </c>
      <c r="M123" s="1">
        <v>84</v>
      </c>
      <c r="N123" s="1">
        <v>2700</v>
      </c>
      <c r="O123" s="297"/>
      <c r="P123" s="1">
        <v>1450</v>
      </c>
      <c r="Q123" s="22">
        <f t="shared" si="39"/>
        <v>1196.25</v>
      </c>
      <c r="R123" s="116">
        <f t="shared" si="48"/>
        <v>4.0911749999999998</v>
      </c>
      <c r="S123" s="17">
        <f t="shared" si="40"/>
        <v>3.8758499999999998</v>
      </c>
      <c r="T123" s="3">
        <v>957</v>
      </c>
      <c r="U123" s="1">
        <v>1006</v>
      </c>
      <c r="V123" s="1">
        <v>0.97</v>
      </c>
      <c r="W123" s="22">
        <f t="shared" si="49"/>
        <v>1406.5</v>
      </c>
      <c r="X123" s="1">
        <v>10.5</v>
      </c>
      <c r="Y123" s="1">
        <v>275</v>
      </c>
      <c r="Z123" s="1">
        <v>25</v>
      </c>
      <c r="AA123" s="1">
        <v>25</v>
      </c>
      <c r="AB123" s="4">
        <v>6.4</v>
      </c>
      <c r="AC123" s="7">
        <v>4</v>
      </c>
      <c r="AD123" s="199">
        <v>-32</v>
      </c>
      <c r="AE123" s="199">
        <v>-34</v>
      </c>
      <c r="AF123" s="199">
        <v>-34</v>
      </c>
      <c r="AG123" s="199"/>
      <c r="AH123" s="240">
        <f t="shared" si="60"/>
        <v>-100</v>
      </c>
      <c r="AI123" s="237">
        <f t="shared" si="61"/>
        <v>1</v>
      </c>
      <c r="AJ123" s="1">
        <v>50</v>
      </c>
      <c r="AK123" s="1">
        <v>50</v>
      </c>
      <c r="AL123" s="1">
        <v>100</v>
      </c>
      <c r="AM123" s="1">
        <v>100</v>
      </c>
      <c r="AN123" s="1">
        <v>3</v>
      </c>
      <c r="AO123" s="1">
        <v>20</v>
      </c>
      <c r="AP123" s="3">
        <v>1730</v>
      </c>
      <c r="AQ123" s="7">
        <v>1500</v>
      </c>
      <c r="AR123" s="22">
        <f t="shared" si="63"/>
        <v>230</v>
      </c>
      <c r="AS123" s="270">
        <f t="shared" si="50"/>
        <v>0.13294797687861271</v>
      </c>
      <c r="AT123" s="1">
        <v>80</v>
      </c>
      <c r="AU123" s="1">
        <v>74</v>
      </c>
      <c r="AV123" s="7">
        <v>4.3</v>
      </c>
      <c r="AW123" s="1">
        <v>577</v>
      </c>
      <c r="AX123" s="1">
        <v>830</v>
      </c>
      <c r="AY123" s="2">
        <v>50</v>
      </c>
      <c r="AZ123" s="3">
        <v>344</v>
      </c>
      <c r="BA123" s="2">
        <v>68</v>
      </c>
      <c r="BB123" s="3">
        <v>194</v>
      </c>
      <c r="BC123" s="4"/>
      <c r="BD123" s="3">
        <v>4650</v>
      </c>
      <c r="BE123" s="1">
        <v>45</v>
      </c>
      <c r="BF123" s="1">
        <v>60</v>
      </c>
      <c r="BG123" s="1">
        <v>3</v>
      </c>
      <c r="BH123" s="4">
        <v>98</v>
      </c>
      <c r="BI123" s="3">
        <v>530</v>
      </c>
      <c r="BJ123" s="7">
        <v>100</v>
      </c>
      <c r="BK123" s="1">
        <v>1608</v>
      </c>
      <c r="BL123" s="1">
        <v>153</v>
      </c>
      <c r="BM123" s="2">
        <v>73</v>
      </c>
      <c r="BN123" s="3">
        <v>442</v>
      </c>
      <c r="BO123" s="1">
        <v>1658</v>
      </c>
      <c r="BP123" s="2">
        <v>217</v>
      </c>
      <c r="BQ123" s="3">
        <v>429</v>
      </c>
      <c r="BR123" s="1">
        <v>1616</v>
      </c>
      <c r="BS123" s="2">
        <v>185</v>
      </c>
      <c r="BT123" s="6">
        <v>1500</v>
      </c>
      <c r="BU123" s="278">
        <v>503</v>
      </c>
      <c r="BV123" s="272">
        <f t="shared" si="51"/>
        <v>0.871</v>
      </c>
      <c r="BW123" s="272">
        <f t="shared" si="52"/>
        <v>0.67948717948717952</v>
      </c>
      <c r="BX123" s="282">
        <f t="shared" si="53"/>
        <v>0.56175891779258791</v>
      </c>
      <c r="BY123" s="282">
        <f t="shared" si="54"/>
        <v>0.43824108220741209</v>
      </c>
      <c r="BZ123" s="3">
        <v>3</v>
      </c>
      <c r="CA123" s="1">
        <v>3</v>
      </c>
      <c r="CB123" s="1">
        <v>30</v>
      </c>
      <c r="CC123" s="4">
        <v>1.8</v>
      </c>
      <c r="CD123" s="7" t="s">
        <v>163</v>
      </c>
      <c r="CE123" s="7">
        <v>53</v>
      </c>
      <c r="CF123" s="1">
        <f t="shared" si="55"/>
        <v>15.6</v>
      </c>
      <c r="CG123" s="1">
        <f t="shared" si="56"/>
        <v>4901</v>
      </c>
      <c r="CH123" s="1">
        <f t="shared" si="62"/>
        <v>10.14</v>
      </c>
      <c r="CI123" s="1">
        <v>65</v>
      </c>
      <c r="CJ123" s="189">
        <f t="shared" si="57"/>
        <v>2.0689655172413794</v>
      </c>
      <c r="CK123" s="3" t="s">
        <v>165</v>
      </c>
      <c r="CL123" s="7">
        <v>8</v>
      </c>
      <c r="CM123" s="1">
        <v>9</v>
      </c>
      <c r="CN123" s="2">
        <v>109</v>
      </c>
      <c r="CO123" s="2">
        <f t="shared" si="64"/>
        <v>4901</v>
      </c>
      <c r="CP123" s="2">
        <f t="shared" si="65"/>
        <v>9.81</v>
      </c>
      <c r="CQ123" s="190">
        <f t="shared" si="66"/>
        <v>2.0016323199347075</v>
      </c>
      <c r="CR123" s="8">
        <v>40</v>
      </c>
      <c r="CS123" s="8">
        <v>4</v>
      </c>
      <c r="CT123" s="8">
        <v>400</v>
      </c>
      <c r="CU123" s="6">
        <v>9</v>
      </c>
      <c r="CV123" s="6">
        <v>51</v>
      </c>
      <c r="CW123" s="6"/>
      <c r="CX123" s="3" t="s">
        <v>275</v>
      </c>
      <c r="CY123" s="2">
        <v>720</v>
      </c>
      <c r="CZ123" s="212">
        <f t="shared" si="41"/>
        <v>175.98856074355169</v>
      </c>
      <c r="DA123" s="212">
        <f t="shared" si="42"/>
        <v>185.76570300708232</v>
      </c>
      <c r="DB123" s="3"/>
      <c r="DC123" s="2"/>
      <c r="DD123" s="3"/>
      <c r="DE123" s="2"/>
      <c r="DF123" s="8">
        <v>10</v>
      </c>
      <c r="DG123" s="3" t="s">
        <v>185</v>
      </c>
      <c r="DH123" s="2">
        <v>3.1</v>
      </c>
      <c r="DI123" s="8">
        <v>25</v>
      </c>
      <c r="DJ123" s="3" t="s">
        <v>169</v>
      </c>
      <c r="DK123" s="1">
        <v>140</v>
      </c>
      <c r="DL123" s="337">
        <f t="shared" si="58"/>
        <v>34.219997922357273</v>
      </c>
      <c r="DM123" s="212">
        <f t="shared" si="43"/>
        <v>36.121108918043788</v>
      </c>
      <c r="DN123" s="303"/>
      <c r="DO123" s="212"/>
      <c r="DP123" s="3"/>
      <c r="DQ123" s="2"/>
      <c r="DR123" s="3"/>
      <c r="DS123" s="2"/>
      <c r="DT123" s="155"/>
      <c r="DU123" s="156"/>
      <c r="DV123" s="155"/>
      <c r="DW123" s="157"/>
      <c r="DX123" s="348">
        <f t="shared" si="59"/>
        <v>402</v>
      </c>
      <c r="DY123" s="349">
        <f t="shared" si="44"/>
        <v>98.260279748483015</v>
      </c>
      <c r="DZ123" s="240">
        <f t="shared" si="45"/>
        <v>103.71918417895429</v>
      </c>
      <c r="EA123" s="1">
        <v>5.4</v>
      </c>
      <c r="EB123" s="19">
        <f t="shared" si="46"/>
        <v>1.3199142055766377</v>
      </c>
      <c r="EC123" s="350">
        <f t="shared" si="47"/>
        <v>1.3932427725531176</v>
      </c>
      <c r="ED123" s="4">
        <v>380</v>
      </c>
      <c r="EE123" s="117"/>
    </row>
    <row r="124" spans="1:135" s="118" customFormat="1" ht="20.100000000000001" hidden="1" customHeight="1">
      <c r="A124" s="161">
        <v>42306</v>
      </c>
      <c r="B124" s="228"/>
      <c r="C124" s="7">
        <v>4</v>
      </c>
      <c r="D124" s="1"/>
      <c r="E124" s="1"/>
      <c r="F124" s="1"/>
      <c r="G124" s="4"/>
      <c r="H124" s="3"/>
      <c r="I124" s="1"/>
      <c r="J124" s="1"/>
      <c r="K124" s="19"/>
      <c r="L124" s="1"/>
      <c r="M124" s="1"/>
      <c r="N124" s="1"/>
      <c r="O124" s="297"/>
      <c r="P124" s="1"/>
      <c r="Q124" s="22">
        <f t="shared" si="39"/>
        <v>0</v>
      </c>
      <c r="R124" s="116">
        <f t="shared" si="48"/>
        <v>0</v>
      </c>
      <c r="S124" s="17">
        <f t="shared" si="40"/>
        <v>0</v>
      </c>
      <c r="T124" s="3"/>
      <c r="U124" s="1"/>
      <c r="V124" s="1"/>
      <c r="W124" s="22">
        <f t="shared" si="49"/>
        <v>0</v>
      </c>
      <c r="X124" s="1"/>
      <c r="Y124" s="1"/>
      <c r="Z124" s="1"/>
      <c r="AA124" s="1"/>
      <c r="AB124" s="4"/>
      <c r="AC124" s="7"/>
      <c r="AD124" s="199"/>
      <c r="AE124" s="199"/>
      <c r="AF124" s="199"/>
      <c r="AG124" s="199"/>
      <c r="AH124" s="240">
        <f t="shared" si="60"/>
        <v>0</v>
      </c>
      <c r="AI124" s="237" t="e">
        <f t="shared" si="61"/>
        <v>#DIV/0!</v>
      </c>
      <c r="AJ124" s="1"/>
      <c r="AK124" s="1"/>
      <c r="AL124" s="1"/>
      <c r="AM124" s="1"/>
      <c r="AN124" s="1"/>
      <c r="AO124" s="1"/>
      <c r="AP124" s="3"/>
      <c r="AQ124" s="7"/>
      <c r="AR124" s="22">
        <f t="shared" si="63"/>
        <v>0</v>
      </c>
      <c r="AS124" s="270" t="e">
        <f t="shared" si="50"/>
        <v>#DIV/0!</v>
      </c>
      <c r="AT124" s="1"/>
      <c r="AU124" s="1"/>
      <c r="AV124" s="7"/>
      <c r="AW124" s="1"/>
      <c r="AX124" s="1"/>
      <c r="AY124" s="2"/>
      <c r="AZ124" s="3"/>
      <c r="BA124" s="2"/>
      <c r="BB124" s="3"/>
      <c r="BC124" s="4"/>
      <c r="BD124" s="3"/>
      <c r="BE124" s="1"/>
      <c r="BF124" s="1"/>
      <c r="BG124" s="1"/>
      <c r="BH124" s="4"/>
      <c r="BI124" s="3"/>
      <c r="BJ124" s="7"/>
      <c r="BK124" s="1"/>
      <c r="BL124" s="1"/>
      <c r="BM124" s="2"/>
      <c r="BN124" s="3"/>
      <c r="BO124" s="1"/>
      <c r="BP124" s="2"/>
      <c r="BQ124" s="3"/>
      <c r="BR124" s="1"/>
      <c r="BS124" s="2"/>
      <c r="BT124" s="6"/>
      <c r="BU124" s="278"/>
      <c r="BV124" s="272">
        <f t="shared" si="51"/>
        <v>0</v>
      </c>
      <c r="BW124" s="272">
        <f t="shared" si="52"/>
        <v>0</v>
      </c>
      <c r="BX124" s="282" t="e">
        <f t="shared" si="53"/>
        <v>#DIV/0!</v>
      </c>
      <c r="BY124" s="282" t="e">
        <f t="shared" si="54"/>
        <v>#DIV/0!</v>
      </c>
      <c r="BZ124" s="3"/>
      <c r="CA124" s="1"/>
      <c r="CB124" s="1"/>
      <c r="CC124" s="4"/>
      <c r="CD124" s="7"/>
      <c r="CE124" s="7"/>
      <c r="CF124" s="1" t="e">
        <f t="shared" si="55"/>
        <v>#N/A</v>
      </c>
      <c r="CG124" s="1">
        <f t="shared" si="56"/>
        <v>0</v>
      </c>
      <c r="CH124" s="1" t="e">
        <f t="shared" si="62"/>
        <v>#N/A</v>
      </c>
      <c r="CI124" s="1"/>
      <c r="CJ124" s="189" t="e">
        <f t="shared" si="57"/>
        <v>#N/A</v>
      </c>
      <c r="CK124" s="3"/>
      <c r="CL124" s="7"/>
      <c r="CM124" s="1"/>
      <c r="CN124" s="2">
        <v>109</v>
      </c>
      <c r="CO124" s="2">
        <f t="shared" si="64"/>
        <v>0</v>
      </c>
      <c r="CP124" s="2">
        <f t="shared" si="65"/>
        <v>0</v>
      </c>
      <c r="CQ124" s="190" t="e">
        <f t="shared" si="66"/>
        <v>#DIV/0!</v>
      </c>
      <c r="CR124" s="8"/>
      <c r="CS124" s="8"/>
      <c r="CT124" s="8"/>
      <c r="CU124" s="6"/>
      <c r="CV124" s="6"/>
      <c r="CW124" s="6"/>
      <c r="CX124" s="3"/>
      <c r="CY124" s="2"/>
      <c r="CZ124" s="212" t="e">
        <f t="shared" si="41"/>
        <v>#DIV/0!</v>
      </c>
      <c r="DA124" s="212" t="e">
        <f t="shared" si="42"/>
        <v>#DIV/0!</v>
      </c>
      <c r="DB124" s="3"/>
      <c r="DC124" s="2"/>
      <c r="DD124" s="3"/>
      <c r="DE124" s="2"/>
      <c r="DF124" s="8"/>
      <c r="DG124" s="3"/>
      <c r="DH124" s="2"/>
      <c r="DI124" s="8"/>
      <c r="DJ124" s="3"/>
      <c r="DK124" s="1"/>
      <c r="DL124" s="337" t="e">
        <f t="shared" si="58"/>
        <v>#DIV/0!</v>
      </c>
      <c r="DM124" s="212" t="e">
        <f t="shared" si="43"/>
        <v>#DIV/0!</v>
      </c>
      <c r="DN124" s="303"/>
      <c r="DO124" s="212"/>
      <c r="DP124" s="3"/>
      <c r="DQ124" s="2"/>
      <c r="DR124" s="3"/>
      <c r="DS124" s="2"/>
      <c r="DT124" s="155"/>
      <c r="DU124" s="156"/>
      <c r="DV124" s="155"/>
      <c r="DW124" s="157"/>
      <c r="DX124" s="348">
        <f t="shared" si="59"/>
        <v>0</v>
      </c>
      <c r="DY124" s="349" t="e">
        <f t="shared" si="44"/>
        <v>#DIV/0!</v>
      </c>
      <c r="DZ124" s="240" t="e">
        <f t="shared" si="45"/>
        <v>#DIV/0!</v>
      </c>
      <c r="EA124" s="1"/>
      <c r="EB124" s="19" t="e">
        <f t="shared" si="46"/>
        <v>#DIV/0!</v>
      </c>
      <c r="EC124" s="350" t="e">
        <f t="shared" si="47"/>
        <v>#DIV/0!</v>
      </c>
      <c r="ED124" s="4"/>
      <c r="EE124" s="117"/>
    </row>
    <row r="125" spans="1:135" s="121" customFormat="1" ht="20.100000000000001" hidden="1" customHeight="1">
      <c r="A125" s="162">
        <v>42306</v>
      </c>
      <c r="B125" s="229">
        <v>0.20182870370370373</v>
      </c>
      <c r="C125" s="15">
        <v>3</v>
      </c>
      <c r="D125" s="9" t="s">
        <v>130</v>
      </c>
      <c r="E125" s="9" t="s">
        <v>136</v>
      </c>
      <c r="F125" s="9" t="s">
        <v>141</v>
      </c>
      <c r="G125" s="12" t="s">
        <v>142</v>
      </c>
      <c r="H125" s="11" t="s">
        <v>172</v>
      </c>
      <c r="I125" s="9">
        <v>20</v>
      </c>
      <c r="J125" s="9" t="s">
        <v>219</v>
      </c>
      <c r="K125" s="20">
        <v>17</v>
      </c>
      <c r="L125" s="9" t="s">
        <v>192</v>
      </c>
      <c r="M125" s="9">
        <v>84</v>
      </c>
      <c r="N125" s="9">
        <v>2700</v>
      </c>
      <c r="O125" s="298" t="s">
        <v>239</v>
      </c>
      <c r="P125" s="9">
        <v>1500</v>
      </c>
      <c r="Q125" s="24">
        <f t="shared" si="39"/>
        <v>1245</v>
      </c>
      <c r="R125" s="119">
        <f t="shared" si="48"/>
        <v>4.2579000000000002</v>
      </c>
      <c r="S125" s="18">
        <f t="shared" si="40"/>
        <v>4.0338000000000003</v>
      </c>
      <c r="T125" s="11">
        <v>992.4</v>
      </c>
      <c r="U125" s="9">
        <v>1006</v>
      </c>
      <c r="V125" s="9">
        <v>0.97399999999999998</v>
      </c>
      <c r="W125" s="24">
        <f t="shared" si="49"/>
        <v>1461</v>
      </c>
      <c r="X125" s="9">
        <v>10.5</v>
      </c>
      <c r="Y125" s="9">
        <v>296</v>
      </c>
      <c r="Z125" s="9">
        <v>25</v>
      </c>
      <c r="AA125" s="9">
        <v>25</v>
      </c>
      <c r="AB125" s="12">
        <v>6.5</v>
      </c>
      <c r="AC125" s="15">
        <v>3.8</v>
      </c>
      <c r="AD125" s="200">
        <v>-32</v>
      </c>
      <c r="AE125" s="200">
        <v>-36</v>
      </c>
      <c r="AF125" s="200">
        <v>-35</v>
      </c>
      <c r="AG125" s="200"/>
      <c r="AH125" s="241">
        <f t="shared" si="60"/>
        <v>-103</v>
      </c>
      <c r="AI125" s="239">
        <f t="shared" si="61"/>
        <v>1</v>
      </c>
      <c r="AJ125" s="9">
        <v>50</v>
      </c>
      <c r="AK125" s="9">
        <v>50</v>
      </c>
      <c r="AL125" s="9">
        <v>100</v>
      </c>
      <c r="AM125" s="9">
        <v>100</v>
      </c>
      <c r="AN125" s="9">
        <v>3</v>
      </c>
      <c r="AO125" s="9">
        <v>20</v>
      </c>
      <c r="AP125" s="11">
        <v>1893</v>
      </c>
      <c r="AQ125" s="15"/>
      <c r="AR125" s="24">
        <f t="shared" si="63"/>
        <v>1893</v>
      </c>
      <c r="AS125" s="271">
        <f t="shared" si="50"/>
        <v>1</v>
      </c>
      <c r="AT125" s="9">
        <v>75</v>
      </c>
      <c r="AU125" s="9">
        <v>80</v>
      </c>
      <c r="AV125" s="15">
        <v>4.2</v>
      </c>
      <c r="AW125" s="9">
        <v>749</v>
      </c>
      <c r="AX125" s="9">
        <v>1106</v>
      </c>
      <c r="AY125" s="10">
        <v>50</v>
      </c>
      <c r="AZ125" s="11">
        <v>355</v>
      </c>
      <c r="BA125" s="10">
        <v>65</v>
      </c>
      <c r="BB125" s="11">
        <v>185</v>
      </c>
      <c r="BC125" s="12"/>
      <c r="BD125" s="11">
        <v>4910</v>
      </c>
      <c r="BE125" s="9">
        <v>45</v>
      </c>
      <c r="BF125" s="9">
        <v>100</v>
      </c>
      <c r="BG125" s="9">
        <v>5</v>
      </c>
      <c r="BH125" s="12">
        <v>97.3</v>
      </c>
      <c r="BI125" s="11">
        <v>560</v>
      </c>
      <c r="BJ125" s="15">
        <v>100</v>
      </c>
      <c r="BK125" s="9">
        <v>1598</v>
      </c>
      <c r="BL125" s="9">
        <v>155</v>
      </c>
      <c r="BM125" s="10">
        <v>68.7</v>
      </c>
      <c r="BN125" s="11">
        <v>448</v>
      </c>
      <c r="BO125" s="9">
        <v>1679</v>
      </c>
      <c r="BP125" s="10">
        <v>216</v>
      </c>
      <c r="BQ125" s="11">
        <v>438</v>
      </c>
      <c r="BR125" s="9">
        <v>1645</v>
      </c>
      <c r="BS125" s="10">
        <v>184</v>
      </c>
      <c r="BT125" s="14">
        <v>1500</v>
      </c>
      <c r="BU125" s="279">
        <v>533</v>
      </c>
      <c r="BV125" s="273">
        <f t="shared" si="51"/>
        <v>0.88600000000000001</v>
      </c>
      <c r="BW125" s="273">
        <f t="shared" si="52"/>
        <v>0.71794871794871795</v>
      </c>
      <c r="BX125" s="283">
        <f t="shared" si="53"/>
        <v>0.55238673785849024</v>
      </c>
      <c r="BY125" s="283">
        <f t="shared" si="54"/>
        <v>0.44761326214150976</v>
      </c>
      <c r="BZ125" s="11">
        <v>3</v>
      </c>
      <c r="CA125" s="9">
        <v>3</v>
      </c>
      <c r="CB125" s="9">
        <v>30</v>
      </c>
      <c r="CC125" s="12">
        <v>1.8</v>
      </c>
      <c r="CD125" s="15" t="s">
        <v>163</v>
      </c>
      <c r="CE125" s="15">
        <v>62</v>
      </c>
      <c r="CF125" s="9">
        <f t="shared" si="55"/>
        <v>15.6</v>
      </c>
      <c r="CG125" s="9">
        <f t="shared" si="56"/>
        <v>5070</v>
      </c>
      <c r="CH125" s="9">
        <f t="shared" si="62"/>
        <v>9.6719999999999988</v>
      </c>
      <c r="CI125" s="9">
        <v>62</v>
      </c>
      <c r="CJ125" s="296">
        <f t="shared" si="57"/>
        <v>1.9076923076923076</v>
      </c>
      <c r="CK125" s="11" t="s">
        <v>165</v>
      </c>
      <c r="CL125" s="15">
        <v>11</v>
      </c>
      <c r="CM125" s="9">
        <v>13</v>
      </c>
      <c r="CN125" s="10">
        <v>109</v>
      </c>
      <c r="CO125" s="10">
        <f t="shared" si="64"/>
        <v>5070</v>
      </c>
      <c r="CP125" s="10">
        <f t="shared" si="65"/>
        <v>14.17</v>
      </c>
      <c r="CQ125" s="191">
        <f t="shared" si="66"/>
        <v>2.7948717948717947</v>
      </c>
      <c r="CR125" s="16">
        <v>41</v>
      </c>
      <c r="CS125" s="16">
        <v>4</v>
      </c>
      <c r="CT125" s="16">
        <v>400</v>
      </c>
      <c r="CU125" s="14">
        <v>8</v>
      </c>
      <c r="CV125" s="14">
        <v>53</v>
      </c>
      <c r="CW125" s="14"/>
      <c r="CX125" s="11" t="s">
        <v>275</v>
      </c>
      <c r="CY125" s="10">
        <v>720</v>
      </c>
      <c r="CZ125" s="213">
        <f t="shared" si="41"/>
        <v>169.09744240118368</v>
      </c>
      <c r="DA125" s="213">
        <f t="shared" si="42"/>
        <v>178.49174475680499</v>
      </c>
      <c r="DB125" s="11"/>
      <c r="DC125" s="10"/>
      <c r="DD125" s="11"/>
      <c r="DE125" s="10"/>
      <c r="DF125" s="16">
        <v>10</v>
      </c>
      <c r="DG125" s="11" t="s">
        <v>185</v>
      </c>
      <c r="DH125" s="10">
        <v>3.1</v>
      </c>
      <c r="DI125" s="16">
        <v>25</v>
      </c>
      <c r="DJ125" s="11" t="s">
        <v>171</v>
      </c>
      <c r="DK125" s="9">
        <v>180</v>
      </c>
      <c r="DL125" s="338">
        <f t="shared" si="58"/>
        <v>42.274360600295921</v>
      </c>
      <c r="DM125" s="213">
        <f t="shared" si="43"/>
        <v>44.622936189201248</v>
      </c>
      <c r="DN125" s="304"/>
      <c r="DO125" s="213"/>
      <c r="DP125" s="11"/>
      <c r="DQ125" s="10"/>
      <c r="DR125" s="11"/>
      <c r="DS125" s="10"/>
      <c r="DT125" s="158"/>
      <c r="DU125" s="159"/>
      <c r="DV125" s="158"/>
      <c r="DW125" s="160"/>
      <c r="DX125" s="351">
        <f t="shared" si="59"/>
        <v>400</v>
      </c>
      <c r="DY125" s="352">
        <f t="shared" si="44"/>
        <v>93.943023556213149</v>
      </c>
      <c r="DZ125" s="241">
        <f t="shared" si="45"/>
        <v>99.162080420447211</v>
      </c>
      <c r="EA125" s="9">
        <v>5.4</v>
      </c>
      <c r="EB125" s="20">
        <f t="shared" si="46"/>
        <v>1.2682308180088777</v>
      </c>
      <c r="EC125" s="353">
        <f t="shared" si="47"/>
        <v>1.3386880856760375</v>
      </c>
      <c r="ED125" s="12">
        <v>412</v>
      </c>
      <c r="EE125" s="120"/>
    </row>
    <row r="126" spans="1:135" s="121" customFormat="1" ht="20.100000000000001" hidden="1" customHeight="1">
      <c r="A126" s="162">
        <v>42306</v>
      </c>
      <c r="B126" s="229"/>
      <c r="C126" s="15">
        <v>3</v>
      </c>
      <c r="D126" s="9"/>
      <c r="E126" s="9"/>
      <c r="F126" s="9"/>
      <c r="G126" s="12"/>
      <c r="H126" s="11"/>
      <c r="I126" s="9"/>
      <c r="J126" s="9"/>
      <c r="K126" s="20"/>
      <c r="L126" s="9"/>
      <c r="M126" s="9"/>
      <c r="N126" s="9"/>
      <c r="O126" s="298"/>
      <c r="P126" s="9"/>
      <c r="Q126" s="24">
        <f t="shared" si="39"/>
        <v>0</v>
      </c>
      <c r="R126" s="119">
        <f t="shared" si="48"/>
        <v>0</v>
      </c>
      <c r="S126" s="18">
        <f t="shared" si="40"/>
        <v>0</v>
      </c>
      <c r="T126" s="11"/>
      <c r="U126" s="9"/>
      <c r="V126" s="9"/>
      <c r="W126" s="24">
        <f t="shared" si="49"/>
        <v>0</v>
      </c>
      <c r="X126" s="9"/>
      <c r="Y126" s="9"/>
      <c r="Z126" s="9"/>
      <c r="AA126" s="9"/>
      <c r="AB126" s="12"/>
      <c r="AC126" s="15"/>
      <c r="AD126" s="200"/>
      <c r="AE126" s="200"/>
      <c r="AF126" s="200"/>
      <c r="AG126" s="200"/>
      <c r="AH126" s="241">
        <f t="shared" si="60"/>
        <v>0</v>
      </c>
      <c r="AI126" s="239" t="e">
        <f t="shared" si="61"/>
        <v>#DIV/0!</v>
      </c>
      <c r="AJ126" s="9"/>
      <c r="AK126" s="9"/>
      <c r="AL126" s="9"/>
      <c r="AM126" s="9"/>
      <c r="AN126" s="9"/>
      <c r="AO126" s="9"/>
      <c r="AP126" s="11"/>
      <c r="AQ126" s="15"/>
      <c r="AR126" s="24">
        <f t="shared" si="63"/>
        <v>0</v>
      </c>
      <c r="AS126" s="271" t="e">
        <f t="shared" si="50"/>
        <v>#DIV/0!</v>
      </c>
      <c r="AT126" s="9"/>
      <c r="AU126" s="9"/>
      <c r="AV126" s="15"/>
      <c r="AW126" s="9"/>
      <c r="AX126" s="9"/>
      <c r="AY126" s="10"/>
      <c r="AZ126" s="11"/>
      <c r="BA126" s="10"/>
      <c r="BB126" s="11"/>
      <c r="BC126" s="12"/>
      <c r="BD126" s="11"/>
      <c r="BE126" s="9"/>
      <c r="BF126" s="9"/>
      <c r="BG126" s="9"/>
      <c r="BH126" s="12"/>
      <c r="BI126" s="11"/>
      <c r="BJ126" s="15"/>
      <c r="BK126" s="9"/>
      <c r="BL126" s="9"/>
      <c r="BM126" s="10"/>
      <c r="BN126" s="11"/>
      <c r="BO126" s="9"/>
      <c r="BP126" s="10"/>
      <c r="BQ126" s="11"/>
      <c r="BR126" s="9"/>
      <c r="BS126" s="10"/>
      <c r="BT126" s="14"/>
      <c r="BU126" s="279"/>
      <c r="BV126" s="273">
        <f t="shared" si="51"/>
        <v>0</v>
      </c>
      <c r="BW126" s="273">
        <f t="shared" si="52"/>
        <v>0</v>
      </c>
      <c r="BX126" s="283" t="e">
        <f t="shared" si="53"/>
        <v>#DIV/0!</v>
      </c>
      <c r="BY126" s="283" t="e">
        <f t="shared" si="54"/>
        <v>#DIV/0!</v>
      </c>
      <c r="BZ126" s="11"/>
      <c r="CA126" s="9"/>
      <c r="CB126" s="9"/>
      <c r="CC126" s="12"/>
      <c r="CD126" s="15"/>
      <c r="CE126" s="15"/>
      <c r="CF126" s="9" t="e">
        <f t="shared" si="55"/>
        <v>#N/A</v>
      </c>
      <c r="CG126" s="9">
        <f t="shared" si="56"/>
        <v>0</v>
      </c>
      <c r="CH126" s="9" t="e">
        <f t="shared" si="62"/>
        <v>#N/A</v>
      </c>
      <c r="CI126" s="9"/>
      <c r="CJ126" s="296" t="e">
        <f t="shared" si="57"/>
        <v>#N/A</v>
      </c>
      <c r="CK126" s="11"/>
      <c r="CL126" s="15"/>
      <c r="CM126" s="9"/>
      <c r="CN126" s="10">
        <v>109</v>
      </c>
      <c r="CO126" s="10">
        <f t="shared" si="64"/>
        <v>0</v>
      </c>
      <c r="CP126" s="10">
        <f t="shared" si="65"/>
        <v>0</v>
      </c>
      <c r="CQ126" s="191" t="e">
        <f t="shared" si="66"/>
        <v>#DIV/0!</v>
      </c>
      <c r="CR126" s="16"/>
      <c r="CS126" s="16"/>
      <c r="CT126" s="16"/>
      <c r="CU126" s="14"/>
      <c r="CV126" s="14"/>
      <c r="CW126" s="14"/>
      <c r="CX126" s="11"/>
      <c r="CY126" s="10"/>
      <c r="CZ126" s="213" t="e">
        <f t="shared" si="41"/>
        <v>#DIV/0!</v>
      </c>
      <c r="DA126" s="213" t="e">
        <f t="shared" si="42"/>
        <v>#DIV/0!</v>
      </c>
      <c r="DB126" s="11"/>
      <c r="DC126" s="10"/>
      <c r="DD126" s="11"/>
      <c r="DE126" s="10"/>
      <c r="DF126" s="16"/>
      <c r="DG126" s="11"/>
      <c r="DH126" s="10"/>
      <c r="DI126" s="16"/>
      <c r="DJ126" s="11"/>
      <c r="DK126" s="9"/>
      <c r="DL126" s="338" t="e">
        <f t="shared" si="58"/>
        <v>#DIV/0!</v>
      </c>
      <c r="DM126" s="213" t="e">
        <f t="shared" si="43"/>
        <v>#DIV/0!</v>
      </c>
      <c r="DN126" s="304"/>
      <c r="DO126" s="213"/>
      <c r="DP126" s="11"/>
      <c r="DQ126" s="10"/>
      <c r="DR126" s="11"/>
      <c r="DS126" s="10"/>
      <c r="DT126" s="158"/>
      <c r="DU126" s="159"/>
      <c r="DV126" s="158"/>
      <c r="DW126" s="160"/>
      <c r="DX126" s="351">
        <f t="shared" si="59"/>
        <v>0</v>
      </c>
      <c r="DY126" s="352" t="e">
        <f t="shared" si="44"/>
        <v>#DIV/0!</v>
      </c>
      <c r="DZ126" s="241" t="e">
        <f t="shared" si="45"/>
        <v>#DIV/0!</v>
      </c>
      <c r="EA126" s="9"/>
      <c r="EB126" s="20" t="e">
        <f t="shared" si="46"/>
        <v>#DIV/0!</v>
      </c>
      <c r="EC126" s="353" t="e">
        <f t="shared" si="47"/>
        <v>#DIV/0!</v>
      </c>
      <c r="ED126" s="12"/>
      <c r="EE126" s="120"/>
    </row>
    <row r="127" spans="1:135" s="118" customFormat="1" ht="20.100000000000001" hidden="1" customHeight="1">
      <c r="A127" s="161">
        <v>42307</v>
      </c>
      <c r="B127" s="228"/>
      <c r="C127" s="7">
        <v>1</v>
      </c>
      <c r="D127" s="1"/>
      <c r="E127" s="1"/>
      <c r="F127" s="1"/>
      <c r="G127" s="4"/>
      <c r="H127" s="3"/>
      <c r="I127" s="1"/>
      <c r="J127" s="1"/>
      <c r="K127" s="19"/>
      <c r="L127" s="1"/>
      <c r="M127" s="1"/>
      <c r="N127" s="1"/>
      <c r="O127" s="297"/>
      <c r="P127" s="1"/>
      <c r="Q127" s="22">
        <f t="shared" si="39"/>
        <v>0</v>
      </c>
      <c r="R127" s="116">
        <f t="shared" si="48"/>
        <v>0</v>
      </c>
      <c r="S127" s="17">
        <f t="shared" si="40"/>
        <v>0</v>
      </c>
      <c r="T127" s="3"/>
      <c r="U127" s="1"/>
      <c r="V127" s="1"/>
      <c r="W127" s="22">
        <f t="shared" si="49"/>
        <v>0</v>
      </c>
      <c r="X127" s="1"/>
      <c r="Y127" s="1"/>
      <c r="Z127" s="1"/>
      <c r="AA127" s="1"/>
      <c r="AB127" s="4"/>
      <c r="AC127" s="7"/>
      <c r="AD127" s="199"/>
      <c r="AE127" s="199"/>
      <c r="AF127" s="199"/>
      <c r="AG127" s="199"/>
      <c r="AH127" s="240">
        <f t="shared" si="60"/>
        <v>0</v>
      </c>
      <c r="AI127" s="237" t="e">
        <f t="shared" si="61"/>
        <v>#DIV/0!</v>
      </c>
      <c r="AJ127" s="1"/>
      <c r="AK127" s="1"/>
      <c r="AL127" s="1"/>
      <c r="AM127" s="1"/>
      <c r="AN127" s="1"/>
      <c r="AO127" s="1"/>
      <c r="AP127" s="3"/>
      <c r="AQ127" s="7"/>
      <c r="AR127" s="22">
        <f t="shared" si="63"/>
        <v>0</v>
      </c>
      <c r="AS127" s="270" t="e">
        <f t="shared" si="50"/>
        <v>#DIV/0!</v>
      </c>
      <c r="AT127" s="1"/>
      <c r="AU127" s="1"/>
      <c r="AV127" s="7"/>
      <c r="AW127" s="1"/>
      <c r="AX127" s="1"/>
      <c r="AY127" s="2"/>
      <c r="AZ127" s="3"/>
      <c r="BA127" s="2"/>
      <c r="BB127" s="3"/>
      <c r="BC127" s="4"/>
      <c r="BD127" s="3"/>
      <c r="BE127" s="1"/>
      <c r="BF127" s="1"/>
      <c r="BG127" s="1"/>
      <c r="BH127" s="4"/>
      <c r="BI127" s="3"/>
      <c r="BJ127" s="7"/>
      <c r="BK127" s="1"/>
      <c r="BL127" s="1"/>
      <c r="BM127" s="2"/>
      <c r="BN127" s="3"/>
      <c r="BO127" s="1"/>
      <c r="BP127" s="2"/>
      <c r="BQ127" s="3"/>
      <c r="BR127" s="1"/>
      <c r="BS127" s="2"/>
      <c r="BT127" s="6"/>
      <c r="BU127" s="278"/>
      <c r="BV127" s="272">
        <f t="shared" si="51"/>
        <v>0</v>
      </c>
      <c r="BW127" s="272">
        <f t="shared" si="52"/>
        <v>0</v>
      </c>
      <c r="BX127" s="282" t="e">
        <f t="shared" si="53"/>
        <v>#DIV/0!</v>
      </c>
      <c r="BY127" s="282" t="e">
        <f t="shared" si="54"/>
        <v>#DIV/0!</v>
      </c>
      <c r="BZ127" s="3"/>
      <c r="CA127" s="1"/>
      <c r="CB127" s="1"/>
      <c r="CC127" s="4"/>
      <c r="CD127" s="7"/>
      <c r="CE127" s="7"/>
      <c r="CF127" s="1" t="e">
        <f t="shared" si="55"/>
        <v>#N/A</v>
      </c>
      <c r="CG127" s="1">
        <f t="shared" si="56"/>
        <v>0</v>
      </c>
      <c r="CH127" s="1" t="e">
        <f t="shared" si="62"/>
        <v>#N/A</v>
      </c>
      <c r="CI127" s="1"/>
      <c r="CJ127" s="189" t="e">
        <f t="shared" si="57"/>
        <v>#N/A</v>
      </c>
      <c r="CK127" s="3"/>
      <c r="CL127" s="7"/>
      <c r="CM127" s="1"/>
      <c r="CN127" s="2">
        <v>109</v>
      </c>
      <c r="CO127" s="2">
        <f t="shared" si="64"/>
        <v>0</v>
      </c>
      <c r="CP127" s="2">
        <f t="shared" si="65"/>
        <v>0</v>
      </c>
      <c r="CQ127" s="190" t="e">
        <f t="shared" si="66"/>
        <v>#DIV/0!</v>
      </c>
      <c r="CR127" s="8"/>
      <c r="CS127" s="8"/>
      <c r="CT127" s="8"/>
      <c r="CU127" s="6"/>
      <c r="CV127" s="6"/>
      <c r="CW127" s="6"/>
      <c r="CX127" s="3"/>
      <c r="CY127" s="2"/>
      <c r="CZ127" s="212" t="e">
        <f t="shared" si="41"/>
        <v>#DIV/0!</v>
      </c>
      <c r="DA127" s="212" t="e">
        <f t="shared" si="42"/>
        <v>#DIV/0!</v>
      </c>
      <c r="DB127" s="3"/>
      <c r="DC127" s="2"/>
      <c r="DD127" s="3"/>
      <c r="DE127" s="2"/>
      <c r="DF127" s="8"/>
      <c r="DG127" s="3"/>
      <c r="DH127" s="2"/>
      <c r="DI127" s="8"/>
      <c r="DJ127" s="3"/>
      <c r="DK127" s="1"/>
      <c r="DL127" s="337" t="e">
        <f t="shared" si="58"/>
        <v>#DIV/0!</v>
      </c>
      <c r="DM127" s="212" t="e">
        <f t="shared" si="43"/>
        <v>#DIV/0!</v>
      </c>
      <c r="DN127" s="303"/>
      <c r="DO127" s="212"/>
      <c r="DP127" s="3"/>
      <c r="DQ127" s="2"/>
      <c r="DR127" s="3"/>
      <c r="DS127" s="2"/>
      <c r="DT127" s="155"/>
      <c r="DU127" s="156"/>
      <c r="DV127" s="155"/>
      <c r="DW127" s="157"/>
      <c r="DX127" s="348">
        <f t="shared" si="59"/>
        <v>0</v>
      </c>
      <c r="DY127" s="349" t="e">
        <f t="shared" si="44"/>
        <v>#DIV/0!</v>
      </c>
      <c r="DZ127" s="240" t="e">
        <f t="shared" si="45"/>
        <v>#DIV/0!</v>
      </c>
      <c r="EA127" s="1"/>
      <c r="EB127" s="19" t="e">
        <f t="shared" si="46"/>
        <v>#DIV/0!</v>
      </c>
      <c r="EC127" s="350" t="e">
        <f t="shared" si="47"/>
        <v>#DIV/0!</v>
      </c>
      <c r="ED127" s="4"/>
      <c r="EE127" s="117"/>
    </row>
    <row r="128" spans="1:135" s="118" customFormat="1" ht="20.100000000000001" hidden="1" customHeight="1">
      <c r="A128" s="161">
        <v>42307</v>
      </c>
      <c r="B128" s="228"/>
      <c r="C128" s="7">
        <v>1</v>
      </c>
      <c r="D128" s="1"/>
      <c r="E128" s="1"/>
      <c r="F128" s="1"/>
      <c r="G128" s="4"/>
      <c r="H128" s="3"/>
      <c r="I128" s="1"/>
      <c r="J128" s="1"/>
      <c r="K128" s="19"/>
      <c r="L128" s="1"/>
      <c r="M128" s="1"/>
      <c r="N128" s="1"/>
      <c r="O128" s="297"/>
      <c r="P128" s="1"/>
      <c r="Q128" s="22">
        <f t="shared" si="39"/>
        <v>0</v>
      </c>
      <c r="R128" s="116">
        <f t="shared" si="48"/>
        <v>0</v>
      </c>
      <c r="S128" s="17">
        <f t="shared" si="40"/>
        <v>0</v>
      </c>
      <c r="T128" s="3"/>
      <c r="U128" s="1"/>
      <c r="V128" s="1"/>
      <c r="W128" s="22">
        <f t="shared" si="49"/>
        <v>0</v>
      </c>
      <c r="X128" s="1"/>
      <c r="Y128" s="1"/>
      <c r="Z128" s="1"/>
      <c r="AA128" s="1"/>
      <c r="AB128" s="4"/>
      <c r="AC128" s="7"/>
      <c r="AD128" s="199"/>
      <c r="AE128" s="199"/>
      <c r="AF128" s="199"/>
      <c r="AG128" s="199"/>
      <c r="AH128" s="240">
        <f t="shared" si="60"/>
        <v>0</v>
      </c>
      <c r="AI128" s="237" t="e">
        <f t="shared" si="61"/>
        <v>#DIV/0!</v>
      </c>
      <c r="AJ128" s="1"/>
      <c r="AK128" s="1"/>
      <c r="AL128" s="1"/>
      <c r="AM128" s="1"/>
      <c r="AN128" s="1"/>
      <c r="AO128" s="1"/>
      <c r="AP128" s="3"/>
      <c r="AQ128" s="7"/>
      <c r="AR128" s="22">
        <f t="shared" si="63"/>
        <v>0</v>
      </c>
      <c r="AS128" s="270" t="e">
        <f t="shared" si="50"/>
        <v>#DIV/0!</v>
      </c>
      <c r="AT128" s="1"/>
      <c r="AU128" s="1"/>
      <c r="AV128" s="7"/>
      <c r="AW128" s="1"/>
      <c r="AX128" s="1"/>
      <c r="AY128" s="2"/>
      <c r="AZ128" s="3"/>
      <c r="BA128" s="2"/>
      <c r="BB128" s="3"/>
      <c r="BC128" s="4"/>
      <c r="BD128" s="3"/>
      <c r="BE128" s="1"/>
      <c r="BF128" s="1"/>
      <c r="BG128" s="1"/>
      <c r="BH128" s="4"/>
      <c r="BI128" s="3"/>
      <c r="BJ128" s="7"/>
      <c r="BK128" s="1"/>
      <c r="BL128" s="1"/>
      <c r="BM128" s="2"/>
      <c r="BN128" s="3"/>
      <c r="BO128" s="1"/>
      <c r="BP128" s="2"/>
      <c r="BQ128" s="3"/>
      <c r="BR128" s="1"/>
      <c r="BS128" s="2"/>
      <c r="BT128" s="6"/>
      <c r="BU128" s="278"/>
      <c r="BV128" s="272">
        <f t="shared" si="51"/>
        <v>0</v>
      </c>
      <c r="BW128" s="272">
        <f t="shared" si="52"/>
        <v>0</v>
      </c>
      <c r="BX128" s="282" t="e">
        <f t="shared" si="53"/>
        <v>#DIV/0!</v>
      </c>
      <c r="BY128" s="282" t="e">
        <f t="shared" si="54"/>
        <v>#DIV/0!</v>
      </c>
      <c r="BZ128" s="3"/>
      <c r="CA128" s="1"/>
      <c r="CB128" s="1"/>
      <c r="CC128" s="4"/>
      <c r="CD128" s="7"/>
      <c r="CE128" s="7"/>
      <c r="CF128" s="1" t="e">
        <f t="shared" si="55"/>
        <v>#N/A</v>
      </c>
      <c r="CG128" s="1">
        <f t="shared" si="56"/>
        <v>0</v>
      </c>
      <c r="CH128" s="1" t="e">
        <f t="shared" si="62"/>
        <v>#N/A</v>
      </c>
      <c r="CI128" s="1"/>
      <c r="CJ128" s="189" t="e">
        <f t="shared" si="57"/>
        <v>#N/A</v>
      </c>
      <c r="CK128" s="3"/>
      <c r="CL128" s="7"/>
      <c r="CM128" s="1"/>
      <c r="CN128" s="2">
        <v>109</v>
      </c>
      <c r="CO128" s="2">
        <f t="shared" si="64"/>
        <v>0</v>
      </c>
      <c r="CP128" s="2">
        <f t="shared" si="65"/>
        <v>0</v>
      </c>
      <c r="CQ128" s="190" t="e">
        <f t="shared" si="66"/>
        <v>#DIV/0!</v>
      </c>
      <c r="CR128" s="8"/>
      <c r="CS128" s="8"/>
      <c r="CT128" s="8"/>
      <c r="CU128" s="6"/>
      <c r="CV128" s="6"/>
      <c r="CW128" s="6"/>
      <c r="CX128" s="3"/>
      <c r="CY128" s="2"/>
      <c r="CZ128" s="212" t="e">
        <f t="shared" si="41"/>
        <v>#DIV/0!</v>
      </c>
      <c r="DA128" s="212" t="e">
        <f t="shared" si="42"/>
        <v>#DIV/0!</v>
      </c>
      <c r="DB128" s="3"/>
      <c r="DC128" s="2"/>
      <c r="DD128" s="3"/>
      <c r="DE128" s="2"/>
      <c r="DF128" s="8"/>
      <c r="DG128" s="3"/>
      <c r="DH128" s="2"/>
      <c r="DI128" s="8"/>
      <c r="DJ128" s="3"/>
      <c r="DK128" s="1"/>
      <c r="DL128" s="337" t="e">
        <f t="shared" si="58"/>
        <v>#DIV/0!</v>
      </c>
      <c r="DM128" s="212" t="e">
        <f t="shared" si="43"/>
        <v>#DIV/0!</v>
      </c>
      <c r="DN128" s="303"/>
      <c r="DO128" s="212"/>
      <c r="DP128" s="3"/>
      <c r="DQ128" s="2"/>
      <c r="DR128" s="3"/>
      <c r="DS128" s="2"/>
      <c r="DT128" s="155"/>
      <c r="DU128" s="156"/>
      <c r="DV128" s="155"/>
      <c r="DW128" s="157"/>
      <c r="DX128" s="348">
        <f t="shared" si="59"/>
        <v>0</v>
      </c>
      <c r="DY128" s="349" t="e">
        <f t="shared" si="44"/>
        <v>#DIV/0!</v>
      </c>
      <c r="DZ128" s="240" t="e">
        <f t="shared" si="45"/>
        <v>#DIV/0!</v>
      </c>
      <c r="EA128" s="1"/>
      <c r="EB128" s="19" t="e">
        <f t="shared" si="46"/>
        <v>#DIV/0!</v>
      </c>
      <c r="EC128" s="350" t="e">
        <f t="shared" si="47"/>
        <v>#DIV/0!</v>
      </c>
      <c r="ED128" s="4"/>
      <c r="EE128" s="117"/>
    </row>
    <row r="129" spans="1:135" s="121" customFormat="1" ht="20.100000000000001" hidden="1" customHeight="1">
      <c r="A129" s="162">
        <v>42307</v>
      </c>
      <c r="B129" s="229">
        <v>1.0104166666666701</v>
      </c>
      <c r="C129" s="15">
        <v>4</v>
      </c>
      <c r="D129" s="9" t="s">
        <v>133</v>
      </c>
      <c r="E129" s="9" t="s">
        <v>137</v>
      </c>
      <c r="F129" s="9" t="s">
        <v>139</v>
      </c>
      <c r="G129" s="12" t="s">
        <v>267</v>
      </c>
      <c r="H129" s="11" t="s">
        <v>175</v>
      </c>
      <c r="I129" s="9">
        <v>18.5</v>
      </c>
      <c r="J129" s="9" t="s">
        <v>278</v>
      </c>
      <c r="K129" s="20">
        <v>19</v>
      </c>
      <c r="L129" s="9" t="s">
        <v>192</v>
      </c>
      <c r="M129" s="9">
        <v>84</v>
      </c>
      <c r="N129" s="9">
        <v>2750</v>
      </c>
      <c r="O129" s="298"/>
      <c r="P129" s="9">
        <v>1580</v>
      </c>
      <c r="Q129" s="24">
        <f t="shared" si="39"/>
        <v>1279.8</v>
      </c>
      <c r="R129" s="119">
        <f t="shared" si="48"/>
        <v>4.0486472999999998</v>
      </c>
      <c r="S129" s="18">
        <f t="shared" si="40"/>
        <v>3.9065894999999999</v>
      </c>
      <c r="T129" s="11">
        <v>1031</v>
      </c>
      <c r="U129" s="9">
        <v>1006</v>
      </c>
      <c r="V129" s="9">
        <v>0.96</v>
      </c>
      <c r="W129" s="24">
        <f t="shared" si="49"/>
        <v>1516.8</v>
      </c>
      <c r="X129" s="9">
        <v>10.6</v>
      </c>
      <c r="Y129" s="9">
        <v>320</v>
      </c>
      <c r="Z129" s="9">
        <v>25</v>
      </c>
      <c r="AA129" s="9">
        <v>25</v>
      </c>
      <c r="AB129" s="12">
        <v>6.5</v>
      </c>
      <c r="AC129" s="15">
        <v>4.2</v>
      </c>
      <c r="AD129" s="200">
        <v>-34</v>
      </c>
      <c r="AE129" s="200">
        <v>-37</v>
      </c>
      <c r="AF129" s="200">
        <v>-37</v>
      </c>
      <c r="AG129" s="200"/>
      <c r="AH129" s="241">
        <f t="shared" si="60"/>
        <v>-108</v>
      </c>
      <c r="AI129" s="239">
        <f t="shared" si="61"/>
        <v>1</v>
      </c>
      <c r="AJ129" s="9">
        <v>50</v>
      </c>
      <c r="AK129" s="9">
        <v>50</v>
      </c>
      <c r="AL129" s="9">
        <v>100</v>
      </c>
      <c r="AM129" s="9">
        <v>100</v>
      </c>
      <c r="AN129" s="9">
        <v>3</v>
      </c>
      <c r="AO129" s="9">
        <v>20</v>
      </c>
      <c r="AP129" s="11">
        <v>2300</v>
      </c>
      <c r="AQ129" s="15">
        <v>1900</v>
      </c>
      <c r="AR129" s="24">
        <f t="shared" si="63"/>
        <v>400</v>
      </c>
      <c r="AS129" s="271">
        <f t="shared" si="50"/>
        <v>0.17391304347826086</v>
      </c>
      <c r="AT129" s="9">
        <v>71</v>
      </c>
      <c r="AU129" s="9">
        <v>80</v>
      </c>
      <c r="AV129" s="15">
        <v>4.2</v>
      </c>
      <c r="AW129" s="9">
        <v>470</v>
      </c>
      <c r="AX129" s="9">
        <v>1150</v>
      </c>
      <c r="AY129" s="10">
        <v>30</v>
      </c>
      <c r="AZ129" s="11">
        <v>350</v>
      </c>
      <c r="BA129" s="10">
        <v>52</v>
      </c>
      <c r="BB129" s="11"/>
      <c r="BC129" s="12"/>
      <c r="BD129" s="11">
        <v>4800</v>
      </c>
      <c r="BE129" s="9">
        <v>30</v>
      </c>
      <c r="BF129" s="9">
        <v>65</v>
      </c>
      <c r="BG129" s="9">
        <v>3</v>
      </c>
      <c r="BH129" s="12">
        <v>97.5</v>
      </c>
      <c r="BI129" s="11">
        <v>570</v>
      </c>
      <c r="BJ129" s="15">
        <v>105</v>
      </c>
      <c r="BK129" s="9">
        <v>1600</v>
      </c>
      <c r="BL129" s="9">
        <v>155</v>
      </c>
      <c r="BM129" s="10">
        <v>68</v>
      </c>
      <c r="BN129" s="11">
        <v>434</v>
      </c>
      <c r="BO129" s="9">
        <v>1637</v>
      </c>
      <c r="BP129" s="10">
        <v>204</v>
      </c>
      <c r="BQ129" s="11">
        <v>426</v>
      </c>
      <c r="BR129" s="9">
        <v>1605</v>
      </c>
      <c r="BS129" s="10">
        <v>184</v>
      </c>
      <c r="BT129" s="14">
        <v>1500</v>
      </c>
      <c r="BU129" s="279">
        <v>483</v>
      </c>
      <c r="BV129" s="273">
        <f t="shared" si="51"/>
        <v>0.86</v>
      </c>
      <c r="BW129" s="273">
        <f t="shared" si="52"/>
        <v>0.73076923076923073</v>
      </c>
      <c r="BX129" s="283">
        <f t="shared" si="53"/>
        <v>0.54061895551257255</v>
      </c>
      <c r="BY129" s="283">
        <f t="shared" si="54"/>
        <v>0.45938104448742745</v>
      </c>
      <c r="BZ129" s="11">
        <v>3</v>
      </c>
      <c r="CA129" s="9">
        <v>3</v>
      </c>
      <c r="CB129" s="9">
        <v>30</v>
      </c>
      <c r="CC129" s="12"/>
      <c r="CD129" s="15" t="s">
        <v>163</v>
      </c>
      <c r="CE129" s="15">
        <v>72</v>
      </c>
      <c r="CF129" s="9">
        <f t="shared" si="55"/>
        <v>15.6</v>
      </c>
      <c r="CG129" s="9">
        <f t="shared" si="56"/>
        <v>5340.4</v>
      </c>
      <c r="CH129" s="9">
        <f t="shared" si="62"/>
        <v>11.232000000000001</v>
      </c>
      <c r="CI129" s="9">
        <v>72</v>
      </c>
      <c r="CJ129" s="296">
        <f t="shared" si="57"/>
        <v>2.1032132424537489</v>
      </c>
      <c r="CK129" s="11" t="s">
        <v>165</v>
      </c>
      <c r="CL129" s="15">
        <v>10</v>
      </c>
      <c r="CM129" s="9">
        <v>12</v>
      </c>
      <c r="CN129" s="10">
        <v>109</v>
      </c>
      <c r="CO129" s="10">
        <f t="shared" si="64"/>
        <v>5340.4</v>
      </c>
      <c r="CP129" s="10">
        <f t="shared" si="65"/>
        <v>13.08</v>
      </c>
      <c r="CQ129" s="191">
        <f t="shared" si="66"/>
        <v>2.4492547374728484</v>
      </c>
      <c r="CR129" s="16">
        <v>43</v>
      </c>
      <c r="CS129" s="16">
        <v>4</v>
      </c>
      <c r="CT129" s="16">
        <v>400</v>
      </c>
      <c r="CU129" s="14">
        <v>10</v>
      </c>
      <c r="CV129" s="14">
        <v>49</v>
      </c>
      <c r="CW129" s="14"/>
      <c r="CX129" s="11" t="s">
        <v>275</v>
      </c>
      <c r="CY129" s="10">
        <v>720</v>
      </c>
      <c r="CZ129" s="213">
        <f t="shared" si="41"/>
        <v>177.83717539435949</v>
      </c>
      <c r="DA129" s="213">
        <f t="shared" si="42"/>
        <v>184.30398177233621</v>
      </c>
      <c r="DB129" s="11"/>
      <c r="DC129" s="10"/>
      <c r="DD129" s="11"/>
      <c r="DE129" s="10"/>
      <c r="DF129" s="16">
        <v>10</v>
      </c>
      <c r="DG129" s="11" t="s">
        <v>185</v>
      </c>
      <c r="DH129" s="10">
        <v>2.8</v>
      </c>
      <c r="DI129" s="16">
        <v>25</v>
      </c>
      <c r="DJ129" s="11" t="s">
        <v>171</v>
      </c>
      <c r="DK129" s="9">
        <v>77</v>
      </c>
      <c r="DL129" s="338">
        <f t="shared" si="58"/>
        <v>19.018697924119003</v>
      </c>
      <c r="DM129" s="213">
        <f t="shared" si="43"/>
        <v>19.710286939541511</v>
      </c>
      <c r="DN129" s="304"/>
      <c r="DO129" s="213"/>
      <c r="DP129" s="11"/>
      <c r="DQ129" s="10"/>
      <c r="DR129" s="11"/>
      <c r="DS129" s="10"/>
      <c r="DT129" s="158"/>
      <c r="DU129" s="159"/>
      <c r="DV129" s="158"/>
      <c r="DW129" s="160"/>
      <c r="DX129" s="351">
        <f t="shared" si="59"/>
        <v>388</v>
      </c>
      <c r="DY129" s="352">
        <f t="shared" si="44"/>
        <v>95.834477851404841</v>
      </c>
      <c r="DZ129" s="241">
        <f t="shared" si="45"/>
        <v>99.319367955092289</v>
      </c>
      <c r="EA129" s="9">
        <v>5.3</v>
      </c>
      <c r="EB129" s="20">
        <f t="shared" si="46"/>
        <v>1.3090792077640352</v>
      </c>
      <c r="EC129" s="353">
        <f t="shared" si="47"/>
        <v>1.3566820880463637</v>
      </c>
      <c r="ED129" s="12">
        <v>380</v>
      </c>
      <c r="EE129" s="120"/>
    </row>
    <row r="130" spans="1:135" s="121" customFormat="1" ht="20.100000000000001" hidden="1" customHeight="1">
      <c r="A130" s="162">
        <v>42307</v>
      </c>
      <c r="B130" s="229"/>
      <c r="C130" s="15">
        <v>4</v>
      </c>
      <c r="D130" s="9"/>
      <c r="E130" s="9"/>
      <c r="F130" s="9"/>
      <c r="G130" s="12"/>
      <c r="H130" s="11"/>
      <c r="I130" s="9"/>
      <c r="J130" s="9"/>
      <c r="K130" s="20"/>
      <c r="L130" s="9"/>
      <c r="M130" s="9"/>
      <c r="N130" s="9"/>
      <c r="O130" s="298"/>
      <c r="P130" s="9"/>
      <c r="Q130" s="24">
        <f t="shared" si="39"/>
        <v>0</v>
      </c>
      <c r="R130" s="119">
        <f t="shared" si="48"/>
        <v>0</v>
      </c>
      <c r="S130" s="18">
        <f t="shared" si="40"/>
        <v>0</v>
      </c>
      <c r="T130" s="11"/>
      <c r="U130" s="9"/>
      <c r="V130" s="9"/>
      <c r="W130" s="24">
        <f t="shared" si="49"/>
        <v>0</v>
      </c>
      <c r="X130" s="9"/>
      <c r="Y130" s="9"/>
      <c r="Z130" s="9"/>
      <c r="AA130" s="9"/>
      <c r="AB130" s="12"/>
      <c r="AC130" s="15"/>
      <c r="AD130" s="200"/>
      <c r="AE130" s="200"/>
      <c r="AF130" s="200"/>
      <c r="AG130" s="200"/>
      <c r="AH130" s="241">
        <f t="shared" si="60"/>
        <v>0</v>
      </c>
      <c r="AI130" s="239" t="e">
        <f t="shared" si="61"/>
        <v>#DIV/0!</v>
      </c>
      <c r="AJ130" s="9"/>
      <c r="AK130" s="9"/>
      <c r="AL130" s="9"/>
      <c r="AM130" s="9"/>
      <c r="AN130" s="9"/>
      <c r="AO130" s="9"/>
      <c r="AP130" s="11"/>
      <c r="AQ130" s="15"/>
      <c r="AR130" s="24">
        <f t="shared" si="63"/>
        <v>0</v>
      </c>
      <c r="AS130" s="271" t="e">
        <f t="shared" si="50"/>
        <v>#DIV/0!</v>
      </c>
      <c r="AT130" s="9"/>
      <c r="AU130" s="9"/>
      <c r="AV130" s="15"/>
      <c r="AW130" s="9"/>
      <c r="AX130" s="9"/>
      <c r="AY130" s="10"/>
      <c r="AZ130" s="11"/>
      <c r="BA130" s="10"/>
      <c r="BB130" s="11"/>
      <c r="BC130" s="12"/>
      <c r="BD130" s="11"/>
      <c r="BE130" s="9"/>
      <c r="BF130" s="9"/>
      <c r="BG130" s="9"/>
      <c r="BH130" s="12"/>
      <c r="BI130" s="11"/>
      <c r="BJ130" s="15"/>
      <c r="BK130" s="9"/>
      <c r="BL130" s="9"/>
      <c r="BM130" s="10"/>
      <c r="BN130" s="11"/>
      <c r="BO130" s="9"/>
      <c r="BP130" s="10"/>
      <c r="BQ130" s="11"/>
      <c r="BR130" s="9"/>
      <c r="BS130" s="10"/>
      <c r="BT130" s="14"/>
      <c r="BU130" s="279"/>
      <c r="BV130" s="273">
        <f t="shared" si="51"/>
        <v>0</v>
      </c>
      <c r="BW130" s="273">
        <f t="shared" si="52"/>
        <v>0</v>
      </c>
      <c r="BX130" s="283" t="e">
        <f t="shared" si="53"/>
        <v>#DIV/0!</v>
      </c>
      <c r="BY130" s="283" t="e">
        <f t="shared" si="54"/>
        <v>#DIV/0!</v>
      </c>
      <c r="BZ130" s="11"/>
      <c r="CA130" s="9"/>
      <c r="CB130" s="9"/>
      <c r="CC130" s="12"/>
      <c r="CD130" s="15"/>
      <c r="CE130" s="15"/>
      <c r="CF130" s="9" t="e">
        <f t="shared" si="55"/>
        <v>#N/A</v>
      </c>
      <c r="CG130" s="9">
        <f t="shared" si="56"/>
        <v>0</v>
      </c>
      <c r="CH130" s="9" t="e">
        <f t="shared" si="62"/>
        <v>#N/A</v>
      </c>
      <c r="CI130" s="9"/>
      <c r="CJ130" s="296" t="e">
        <f t="shared" si="57"/>
        <v>#N/A</v>
      </c>
      <c r="CK130" s="11"/>
      <c r="CL130" s="15"/>
      <c r="CM130" s="9"/>
      <c r="CN130" s="10">
        <v>109</v>
      </c>
      <c r="CO130" s="10">
        <f t="shared" si="64"/>
        <v>0</v>
      </c>
      <c r="CP130" s="10">
        <f t="shared" si="65"/>
        <v>0</v>
      </c>
      <c r="CQ130" s="191" t="e">
        <f t="shared" si="66"/>
        <v>#DIV/0!</v>
      </c>
      <c r="CR130" s="16"/>
      <c r="CS130" s="16"/>
      <c r="CT130" s="16"/>
      <c r="CU130" s="14"/>
      <c r="CV130" s="14"/>
      <c r="CW130" s="14"/>
      <c r="CX130" s="11"/>
      <c r="CY130" s="10"/>
      <c r="CZ130" s="213" t="e">
        <f t="shared" si="41"/>
        <v>#DIV/0!</v>
      </c>
      <c r="DA130" s="213" t="e">
        <f t="shared" si="42"/>
        <v>#DIV/0!</v>
      </c>
      <c r="DB130" s="11"/>
      <c r="DC130" s="10"/>
      <c r="DD130" s="11"/>
      <c r="DE130" s="10"/>
      <c r="DF130" s="16"/>
      <c r="DG130" s="11"/>
      <c r="DH130" s="10"/>
      <c r="DI130" s="16"/>
      <c r="DJ130" s="11"/>
      <c r="DK130" s="9"/>
      <c r="DL130" s="338" t="e">
        <f t="shared" si="58"/>
        <v>#DIV/0!</v>
      </c>
      <c r="DM130" s="213" t="e">
        <f t="shared" si="43"/>
        <v>#DIV/0!</v>
      </c>
      <c r="DN130" s="304"/>
      <c r="DO130" s="213"/>
      <c r="DP130" s="11"/>
      <c r="DQ130" s="10"/>
      <c r="DR130" s="11"/>
      <c r="DS130" s="10"/>
      <c r="DT130" s="158"/>
      <c r="DU130" s="159"/>
      <c r="DV130" s="158"/>
      <c r="DW130" s="160"/>
      <c r="DX130" s="351">
        <f t="shared" si="59"/>
        <v>0</v>
      </c>
      <c r="DY130" s="352" t="e">
        <f t="shared" si="44"/>
        <v>#DIV/0!</v>
      </c>
      <c r="DZ130" s="241" t="e">
        <f t="shared" si="45"/>
        <v>#DIV/0!</v>
      </c>
      <c r="EA130" s="9"/>
      <c r="EB130" s="20" t="e">
        <f t="shared" si="46"/>
        <v>#DIV/0!</v>
      </c>
      <c r="EC130" s="353" t="e">
        <f t="shared" si="47"/>
        <v>#DIV/0!</v>
      </c>
      <c r="ED130" s="12"/>
      <c r="EE130" s="120"/>
    </row>
    <row r="131" spans="1:135" s="118" customFormat="1" ht="20.100000000000001" hidden="1" customHeight="1">
      <c r="A131" s="161">
        <v>42308</v>
      </c>
      <c r="B131" s="228">
        <v>0.54427083333333337</v>
      </c>
      <c r="C131" s="7">
        <v>2</v>
      </c>
      <c r="D131" s="1" t="s">
        <v>132</v>
      </c>
      <c r="E131" s="1" t="s">
        <v>138</v>
      </c>
      <c r="F131" s="1" t="s">
        <v>140</v>
      </c>
      <c r="G131" s="4" t="s">
        <v>145</v>
      </c>
      <c r="H131" s="3" t="s">
        <v>175</v>
      </c>
      <c r="I131" s="1">
        <v>18.5</v>
      </c>
      <c r="J131" s="1" t="s">
        <v>278</v>
      </c>
      <c r="K131" s="19">
        <v>19.5</v>
      </c>
      <c r="L131" s="1" t="s">
        <v>192</v>
      </c>
      <c r="M131" s="1">
        <v>84</v>
      </c>
      <c r="N131" s="1">
        <v>2750</v>
      </c>
      <c r="O131" s="297"/>
      <c r="P131" s="1">
        <v>1580</v>
      </c>
      <c r="Q131" s="22">
        <f t="shared" si="39"/>
        <v>1271.9000000000001</v>
      </c>
      <c r="R131" s="116">
        <f t="shared" si="48"/>
        <v>4.0236556500000003</v>
      </c>
      <c r="S131" s="17">
        <f t="shared" si="40"/>
        <v>3.8824747500000005</v>
      </c>
      <c r="T131" s="3">
        <v>1031</v>
      </c>
      <c r="U131" s="1">
        <v>1006</v>
      </c>
      <c r="V131" s="1">
        <v>0.96</v>
      </c>
      <c r="W131" s="22">
        <f t="shared" si="49"/>
        <v>1516.8</v>
      </c>
      <c r="X131" s="1">
        <v>10.6</v>
      </c>
      <c r="Y131" s="1">
        <v>319</v>
      </c>
      <c r="Z131" s="1">
        <v>25</v>
      </c>
      <c r="AA131" s="1">
        <v>25</v>
      </c>
      <c r="AB131" s="4">
        <v>6.4</v>
      </c>
      <c r="AC131" s="7">
        <v>3.6</v>
      </c>
      <c r="AD131" s="199">
        <v>-34</v>
      </c>
      <c r="AE131" s="199">
        <v>-37</v>
      </c>
      <c r="AF131" s="199">
        <v>-37</v>
      </c>
      <c r="AG131" s="199"/>
      <c r="AH131" s="240">
        <f t="shared" si="60"/>
        <v>-108</v>
      </c>
      <c r="AI131" s="237">
        <f t="shared" si="61"/>
        <v>1</v>
      </c>
      <c r="AJ131" s="1">
        <v>50</v>
      </c>
      <c r="AK131" s="1">
        <v>50</v>
      </c>
      <c r="AL131" s="1">
        <v>100</v>
      </c>
      <c r="AM131" s="1">
        <v>100</v>
      </c>
      <c r="AN131" s="1">
        <v>3</v>
      </c>
      <c r="AO131" s="1">
        <v>20</v>
      </c>
      <c r="AP131" s="3">
        <v>2528</v>
      </c>
      <c r="AQ131" s="7">
        <v>1822</v>
      </c>
      <c r="AR131" s="22">
        <f t="shared" si="63"/>
        <v>706</v>
      </c>
      <c r="AS131" s="270">
        <f t="shared" si="50"/>
        <v>0.27927215189873417</v>
      </c>
      <c r="AT131" s="1">
        <v>72</v>
      </c>
      <c r="AU131" s="1">
        <v>80</v>
      </c>
      <c r="AV131" s="7">
        <v>4.3</v>
      </c>
      <c r="AW131" s="1">
        <v>614</v>
      </c>
      <c r="AX131" s="1">
        <v>1068</v>
      </c>
      <c r="AY131" s="2">
        <v>38</v>
      </c>
      <c r="AZ131" s="3">
        <v>350</v>
      </c>
      <c r="BA131" s="2">
        <v>70</v>
      </c>
      <c r="BB131" s="3"/>
      <c r="BC131" s="4"/>
      <c r="BD131" s="3">
        <v>5093</v>
      </c>
      <c r="BE131" s="1">
        <v>32</v>
      </c>
      <c r="BF131" s="1">
        <v>66</v>
      </c>
      <c r="BG131" s="1">
        <v>2</v>
      </c>
      <c r="BH131" s="4">
        <v>98</v>
      </c>
      <c r="BI131" s="3">
        <v>570</v>
      </c>
      <c r="BJ131" s="7">
        <v>104</v>
      </c>
      <c r="BK131" s="1">
        <v>1600</v>
      </c>
      <c r="BL131" s="1">
        <v>155</v>
      </c>
      <c r="BM131" s="2">
        <v>65.8</v>
      </c>
      <c r="BN131" s="3">
        <v>425</v>
      </c>
      <c r="BO131" s="1">
        <v>1598</v>
      </c>
      <c r="BP131" s="2">
        <v>196</v>
      </c>
      <c r="BQ131" s="3">
        <v>415</v>
      </c>
      <c r="BR131" s="1">
        <v>1564</v>
      </c>
      <c r="BS131" s="2">
        <v>176</v>
      </c>
      <c r="BT131" s="6">
        <v>1500</v>
      </c>
      <c r="BU131" s="278">
        <v>446</v>
      </c>
      <c r="BV131" s="272">
        <f t="shared" si="51"/>
        <v>0.84</v>
      </c>
      <c r="BW131" s="272">
        <f t="shared" si="52"/>
        <v>0.73076923076923073</v>
      </c>
      <c r="BX131" s="282">
        <f t="shared" si="53"/>
        <v>0.53476983349657203</v>
      </c>
      <c r="BY131" s="282">
        <f t="shared" si="54"/>
        <v>0.46523016650342802</v>
      </c>
      <c r="BZ131" s="3">
        <v>3.2</v>
      </c>
      <c r="CA131" s="1">
        <v>3</v>
      </c>
      <c r="CB131" s="1">
        <v>30</v>
      </c>
      <c r="CC131" s="4"/>
      <c r="CD131" s="7" t="s">
        <v>163</v>
      </c>
      <c r="CE131" s="7">
        <v>68</v>
      </c>
      <c r="CF131" s="1">
        <f t="shared" si="55"/>
        <v>15.6</v>
      </c>
      <c r="CG131" s="1">
        <f t="shared" si="56"/>
        <v>5340.4</v>
      </c>
      <c r="CH131" s="1">
        <f t="shared" si="62"/>
        <v>10.607999999999999</v>
      </c>
      <c r="CI131" s="1">
        <v>68</v>
      </c>
      <c r="CJ131" s="189">
        <f t="shared" si="57"/>
        <v>1.9863680623174296</v>
      </c>
      <c r="CK131" s="3" t="s">
        <v>165</v>
      </c>
      <c r="CL131" s="7">
        <v>13</v>
      </c>
      <c r="CM131" s="1">
        <v>16</v>
      </c>
      <c r="CN131" s="2">
        <v>109</v>
      </c>
      <c r="CO131" s="2">
        <f t="shared" si="64"/>
        <v>5340.4</v>
      </c>
      <c r="CP131" s="2">
        <f t="shared" si="65"/>
        <v>17.440000000000001</v>
      </c>
      <c r="CQ131" s="190">
        <f t="shared" si="66"/>
        <v>3.2656729832971321</v>
      </c>
      <c r="CR131" s="8">
        <v>42</v>
      </c>
      <c r="CS131" s="8">
        <v>4</v>
      </c>
      <c r="CT131" s="8">
        <v>400</v>
      </c>
      <c r="CU131" s="6">
        <v>9</v>
      </c>
      <c r="CV131" s="6">
        <v>49</v>
      </c>
      <c r="CW131" s="6"/>
      <c r="CX131" s="3" t="s">
        <v>275</v>
      </c>
      <c r="CY131" s="2">
        <v>720</v>
      </c>
      <c r="CZ131" s="212">
        <f t="shared" si="41"/>
        <v>178.941754123517</v>
      </c>
      <c r="DA131" s="212">
        <f t="shared" si="42"/>
        <v>185.44872700073577</v>
      </c>
      <c r="DB131" s="3"/>
      <c r="DC131" s="2"/>
      <c r="DD131" s="3"/>
      <c r="DE131" s="2"/>
      <c r="DF131" s="8">
        <v>10</v>
      </c>
      <c r="DG131" s="3" t="s">
        <v>185</v>
      </c>
      <c r="DH131" s="2">
        <v>2.8</v>
      </c>
      <c r="DI131" s="8">
        <v>20</v>
      </c>
      <c r="DJ131" s="3" t="s">
        <v>171</v>
      </c>
      <c r="DK131" s="1">
        <v>55</v>
      </c>
      <c r="DL131" s="337">
        <f t="shared" si="58"/>
        <v>13.669161773324214</v>
      </c>
      <c r="DM131" s="212">
        <f t="shared" si="43"/>
        <v>14.166222201445095</v>
      </c>
      <c r="DN131" s="303"/>
      <c r="DO131" s="212"/>
      <c r="DP131" s="3"/>
      <c r="DQ131" s="2"/>
      <c r="DR131" s="3"/>
      <c r="DS131" s="2"/>
      <c r="DT131" s="155"/>
      <c r="DU131" s="156"/>
      <c r="DV131" s="155"/>
      <c r="DW131" s="157"/>
      <c r="DX131" s="348">
        <f t="shared" si="59"/>
        <v>372</v>
      </c>
      <c r="DY131" s="349">
        <f t="shared" si="44"/>
        <v>92.453239630483779</v>
      </c>
      <c r="DZ131" s="240">
        <f t="shared" si="45"/>
        <v>95.815175617046819</v>
      </c>
      <c r="EA131" s="1">
        <v>5.3</v>
      </c>
      <c r="EB131" s="19">
        <f t="shared" si="46"/>
        <v>1.3172101345203333</v>
      </c>
      <c r="EC131" s="350">
        <f t="shared" si="47"/>
        <v>1.3651086848665273</v>
      </c>
      <c r="ED131" s="4">
        <v>391</v>
      </c>
      <c r="EE131" s="117"/>
    </row>
    <row r="132" spans="1:135" s="118" customFormat="1" ht="20.100000000000001" hidden="1" customHeight="1">
      <c r="A132" s="161">
        <v>42308</v>
      </c>
      <c r="B132" s="228">
        <v>0.77084490740740741</v>
      </c>
      <c r="C132" s="7">
        <v>2</v>
      </c>
      <c r="D132" s="1" t="s">
        <v>132</v>
      </c>
      <c r="E132" s="1" t="s">
        <v>138</v>
      </c>
      <c r="F132" s="1" t="s">
        <v>140</v>
      </c>
      <c r="G132" s="4" t="s">
        <v>145</v>
      </c>
      <c r="H132" s="3" t="s">
        <v>175</v>
      </c>
      <c r="I132" s="1">
        <v>18</v>
      </c>
      <c r="J132" s="1" t="s">
        <v>278</v>
      </c>
      <c r="K132" s="19">
        <v>20</v>
      </c>
      <c r="L132" s="1" t="s">
        <v>192</v>
      </c>
      <c r="M132" s="1">
        <v>84</v>
      </c>
      <c r="N132" s="1">
        <v>2750</v>
      </c>
      <c r="O132" s="297"/>
      <c r="P132" s="1">
        <v>1580</v>
      </c>
      <c r="Q132" s="22">
        <f t="shared" si="39"/>
        <v>1264</v>
      </c>
      <c r="R132" s="116">
        <f t="shared" si="48"/>
        <v>3.8905919999999998</v>
      </c>
      <c r="S132" s="17">
        <f t="shared" si="40"/>
        <v>3.7540800000000001</v>
      </c>
      <c r="T132" s="3">
        <v>1020</v>
      </c>
      <c r="U132" s="1">
        <v>1006</v>
      </c>
      <c r="V132" s="1">
        <v>0.95</v>
      </c>
      <c r="W132" s="22">
        <f t="shared" si="49"/>
        <v>1501</v>
      </c>
      <c r="X132" s="1">
        <v>10.6</v>
      </c>
      <c r="Y132" s="1">
        <v>313</v>
      </c>
      <c r="Z132" s="1">
        <v>25</v>
      </c>
      <c r="AA132" s="1">
        <v>25</v>
      </c>
      <c r="AB132" s="4">
        <v>6.4</v>
      </c>
      <c r="AC132" s="7">
        <v>3.6</v>
      </c>
      <c r="AD132" s="199">
        <v>-34</v>
      </c>
      <c r="AE132" s="199">
        <v>-37</v>
      </c>
      <c r="AF132" s="199">
        <v>-37</v>
      </c>
      <c r="AG132" s="199"/>
      <c r="AH132" s="240">
        <f t="shared" si="60"/>
        <v>-108</v>
      </c>
      <c r="AI132" s="237">
        <f t="shared" si="61"/>
        <v>0</v>
      </c>
      <c r="AJ132" s="1">
        <v>50</v>
      </c>
      <c r="AK132" s="1">
        <v>50</v>
      </c>
      <c r="AL132" s="1">
        <v>100</v>
      </c>
      <c r="AM132" s="1">
        <v>100</v>
      </c>
      <c r="AN132" s="1">
        <v>3</v>
      </c>
      <c r="AO132" s="1">
        <v>20</v>
      </c>
      <c r="AP132" s="3">
        <v>2190</v>
      </c>
      <c r="AQ132" s="7">
        <v>1740</v>
      </c>
      <c r="AR132" s="22">
        <f t="shared" si="63"/>
        <v>450</v>
      </c>
      <c r="AS132" s="270">
        <f t="shared" si="50"/>
        <v>0.20547945205479451</v>
      </c>
      <c r="AT132" s="1">
        <v>72</v>
      </c>
      <c r="AU132" s="1">
        <v>80</v>
      </c>
      <c r="AV132" s="7">
        <v>4.3</v>
      </c>
      <c r="AW132" s="1">
        <v>637</v>
      </c>
      <c r="AX132" s="1">
        <v>990</v>
      </c>
      <c r="AY132" s="2">
        <v>38</v>
      </c>
      <c r="AZ132" s="3">
        <v>362</v>
      </c>
      <c r="BA132" s="2">
        <v>65</v>
      </c>
      <c r="BB132" s="3"/>
      <c r="BC132" s="4"/>
      <c r="BD132" s="3">
        <v>496</v>
      </c>
      <c r="BE132" s="1">
        <v>35</v>
      </c>
      <c r="BF132" s="1">
        <v>72</v>
      </c>
      <c r="BG132" s="1">
        <v>2</v>
      </c>
      <c r="BH132" s="4">
        <v>98</v>
      </c>
      <c r="BI132" s="3">
        <v>570</v>
      </c>
      <c r="BJ132" s="7">
        <v>104</v>
      </c>
      <c r="BK132" s="1">
        <v>1599</v>
      </c>
      <c r="BL132" s="1">
        <v>155</v>
      </c>
      <c r="BM132" s="2">
        <v>66</v>
      </c>
      <c r="BN132" s="3">
        <v>425</v>
      </c>
      <c r="BO132" s="1">
        <v>1603</v>
      </c>
      <c r="BP132" s="2">
        <v>196</v>
      </c>
      <c r="BQ132" s="3">
        <v>415</v>
      </c>
      <c r="BR132" s="1">
        <v>1665</v>
      </c>
      <c r="BS132" s="2">
        <v>171</v>
      </c>
      <c r="BT132" s="6">
        <v>1500</v>
      </c>
      <c r="BU132" s="278">
        <v>449</v>
      </c>
      <c r="BV132" s="272">
        <f t="shared" si="51"/>
        <v>0.84</v>
      </c>
      <c r="BW132" s="272">
        <f t="shared" si="52"/>
        <v>0.73076923076923073</v>
      </c>
      <c r="BX132" s="282">
        <f t="shared" si="53"/>
        <v>0.53476983349657203</v>
      </c>
      <c r="BY132" s="282">
        <f t="shared" si="54"/>
        <v>0.46523016650342802</v>
      </c>
      <c r="BZ132" s="3">
        <v>3.2</v>
      </c>
      <c r="CA132" s="1">
        <v>3</v>
      </c>
      <c r="CB132" s="1">
        <v>30</v>
      </c>
      <c r="CC132" s="4"/>
      <c r="CD132" s="7" t="s">
        <v>163</v>
      </c>
      <c r="CE132" s="7">
        <v>68</v>
      </c>
      <c r="CF132" s="1">
        <f t="shared" si="55"/>
        <v>15.6</v>
      </c>
      <c r="CG132" s="1">
        <f t="shared" si="56"/>
        <v>5340.4</v>
      </c>
      <c r="CH132" s="1">
        <f t="shared" si="62"/>
        <v>10.607999999999999</v>
      </c>
      <c r="CI132" s="1">
        <v>68</v>
      </c>
      <c r="CJ132" s="189">
        <f t="shared" si="57"/>
        <v>1.9863680623174296</v>
      </c>
      <c r="CK132" s="3" t="s">
        <v>165</v>
      </c>
      <c r="CL132" s="7">
        <v>13</v>
      </c>
      <c r="CM132" s="1">
        <v>16</v>
      </c>
      <c r="CN132" s="2">
        <v>109</v>
      </c>
      <c r="CO132" s="2">
        <f t="shared" si="64"/>
        <v>5340.4</v>
      </c>
      <c r="CP132" s="2">
        <f t="shared" si="65"/>
        <v>17.440000000000001</v>
      </c>
      <c r="CQ132" s="190">
        <f t="shared" si="66"/>
        <v>3.2656729832971321</v>
      </c>
      <c r="CR132" s="8">
        <v>43</v>
      </c>
      <c r="CS132" s="8">
        <v>4</v>
      </c>
      <c r="CT132" s="8">
        <v>400</v>
      </c>
      <c r="CU132" s="6">
        <v>9</v>
      </c>
      <c r="CV132" s="6">
        <v>48</v>
      </c>
      <c r="CW132" s="6"/>
      <c r="CX132" s="3" t="s">
        <v>275</v>
      </c>
      <c r="CY132" s="2">
        <v>720</v>
      </c>
      <c r="CZ132" s="212">
        <f t="shared" si="41"/>
        <v>185.06181064475535</v>
      </c>
      <c r="DA132" s="212">
        <f t="shared" si="42"/>
        <v>191.79133103183736</v>
      </c>
      <c r="DB132" s="3"/>
      <c r="DC132" s="2"/>
      <c r="DD132" s="3"/>
      <c r="DE132" s="2"/>
      <c r="DF132" s="8">
        <v>10</v>
      </c>
      <c r="DG132" s="3" t="s">
        <v>185</v>
      </c>
      <c r="DH132" s="2">
        <v>2.9</v>
      </c>
      <c r="DI132" s="8">
        <v>25</v>
      </c>
      <c r="DJ132" s="3" t="s">
        <v>171</v>
      </c>
      <c r="DK132" s="1">
        <v>60</v>
      </c>
      <c r="DL132" s="337">
        <f t="shared" si="58"/>
        <v>15.421817553729612</v>
      </c>
      <c r="DM132" s="212">
        <f t="shared" si="43"/>
        <v>15.982610919319781</v>
      </c>
      <c r="DN132" s="303"/>
      <c r="DO132" s="212"/>
      <c r="DP132" s="3"/>
      <c r="DQ132" s="2"/>
      <c r="DR132" s="3"/>
      <c r="DS132" s="2"/>
      <c r="DT132" s="155"/>
      <c r="DU132" s="156"/>
      <c r="DV132" s="155"/>
      <c r="DW132" s="157"/>
      <c r="DX132" s="348">
        <f t="shared" si="59"/>
        <v>367</v>
      </c>
      <c r="DY132" s="349">
        <f t="shared" si="44"/>
        <v>94.330117370312806</v>
      </c>
      <c r="DZ132" s="240">
        <f t="shared" si="45"/>
        <v>97.76030345650598</v>
      </c>
      <c r="EA132" s="1">
        <v>5.3</v>
      </c>
      <c r="EB132" s="19">
        <f t="shared" si="46"/>
        <v>1.3622605505794492</v>
      </c>
      <c r="EC132" s="350">
        <f t="shared" si="47"/>
        <v>1.4117972978732471</v>
      </c>
      <c r="ED132" s="4">
        <v>388</v>
      </c>
      <c r="EE132" s="117"/>
    </row>
    <row r="133" spans="1:135" s="121" customFormat="1" ht="20.100000000000001" hidden="1" customHeight="1">
      <c r="A133" s="162">
        <v>42308</v>
      </c>
      <c r="B133" s="229"/>
      <c r="C133" s="15">
        <v>1</v>
      </c>
      <c r="D133" s="9" t="s">
        <v>134</v>
      </c>
      <c r="E133" s="9" t="s">
        <v>135</v>
      </c>
      <c r="F133" s="9" t="s">
        <v>144</v>
      </c>
      <c r="G133" s="12" t="s">
        <v>144</v>
      </c>
      <c r="H133" s="11" t="s">
        <v>175</v>
      </c>
      <c r="I133" s="9">
        <v>18</v>
      </c>
      <c r="J133" s="9" t="s">
        <v>278</v>
      </c>
      <c r="K133" s="20">
        <v>19.5</v>
      </c>
      <c r="L133" s="9" t="s">
        <v>192</v>
      </c>
      <c r="M133" s="9">
        <v>84</v>
      </c>
      <c r="N133" s="9">
        <v>2750</v>
      </c>
      <c r="O133" s="298"/>
      <c r="P133" s="9">
        <v>1620</v>
      </c>
      <c r="Q133" s="24">
        <f t="shared" si="39"/>
        <v>1304.0999999999999</v>
      </c>
      <c r="R133" s="119">
        <f t="shared" si="48"/>
        <v>4.0140197999999998</v>
      </c>
      <c r="S133" s="18">
        <f t="shared" si="40"/>
        <v>3.8731769999999996</v>
      </c>
      <c r="T133" s="11">
        <v>1051</v>
      </c>
      <c r="U133" s="9">
        <v>1006</v>
      </c>
      <c r="V133" s="9">
        <v>0.95399999999999996</v>
      </c>
      <c r="W133" s="24">
        <f t="shared" si="49"/>
        <v>1545.48</v>
      </c>
      <c r="X133" s="9">
        <v>10.7</v>
      </c>
      <c r="Y133" s="9">
        <v>332</v>
      </c>
      <c r="Z133" s="9">
        <v>25</v>
      </c>
      <c r="AA133" s="9">
        <v>25</v>
      </c>
      <c r="AB133" s="12">
        <v>6.5</v>
      </c>
      <c r="AC133" s="15">
        <v>3.6</v>
      </c>
      <c r="AD133" s="200">
        <v>-34</v>
      </c>
      <c r="AE133" s="200">
        <v>-37</v>
      </c>
      <c r="AF133" s="200">
        <v>-37</v>
      </c>
      <c r="AG133" s="200"/>
      <c r="AH133" s="241">
        <f t="shared" si="60"/>
        <v>-108</v>
      </c>
      <c r="AI133" s="239">
        <f t="shared" si="61"/>
        <v>0</v>
      </c>
      <c r="AJ133" s="9">
        <v>50</v>
      </c>
      <c r="AK133" s="9">
        <v>50</v>
      </c>
      <c r="AL133" s="9">
        <v>100</v>
      </c>
      <c r="AM133" s="9">
        <v>100</v>
      </c>
      <c r="AN133" s="9">
        <v>3</v>
      </c>
      <c r="AO133" s="9">
        <v>20</v>
      </c>
      <c r="AP133" s="11">
        <v>1819</v>
      </c>
      <c r="AQ133" s="15">
        <v>1820</v>
      </c>
      <c r="AR133" s="24">
        <f t="shared" si="63"/>
        <v>-1</v>
      </c>
      <c r="AS133" s="271">
        <f t="shared" si="50"/>
        <v>-5.4975261132490382E-4</v>
      </c>
      <c r="AT133" s="9">
        <v>73.7</v>
      </c>
      <c r="AU133" s="9">
        <v>80</v>
      </c>
      <c r="AV133" s="15">
        <v>4.2</v>
      </c>
      <c r="AW133" s="9">
        <v>620</v>
      </c>
      <c r="AX133" s="9">
        <v>1160</v>
      </c>
      <c r="AY133" s="10">
        <v>35</v>
      </c>
      <c r="AZ133" s="11">
        <v>347</v>
      </c>
      <c r="BA133" s="10">
        <v>68</v>
      </c>
      <c r="BB133" s="11">
        <v>166</v>
      </c>
      <c r="BC133" s="12"/>
      <c r="BD133" s="11">
        <v>4813</v>
      </c>
      <c r="BE133" s="9">
        <v>35</v>
      </c>
      <c r="BF133" s="9">
        <v>75</v>
      </c>
      <c r="BG133" s="9">
        <v>2</v>
      </c>
      <c r="BH133" s="12">
        <v>97</v>
      </c>
      <c r="BI133" s="11">
        <v>580</v>
      </c>
      <c r="BJ133" s="15">
        <v>110</v>
      </c>
      <c r="BK133" s="9">
        <v>1603</v>
      </c>
      <c r="BL133" s="9">
        <v>156</v>
      </c>
      <c r="BM133" s="10">
        <v>71.8</v>
      </c>
      <c r="BN133" s="11">
        <v>445</v>
      </c>
      <c r="BO133" s="9">
        <v>1672</v>
      </c>
      <c r="BP133" s="10">
        <v>216</v>
      </c>
      <c r="BQ133" s="11">
        <v>435</v>
      </c>
      <c r="BR133" s="9">
        <v>1633</v>
      </c>
      <c r="BS133" s="10">
        <v>186</v>
      </c>
      <c r="BT133" s="14">
        <v>1500</v>
      </c>
      <c r="BU133" s="279">
        <v>504</v>
      </c>
      <c r="BV133" s="273">
        <f t="shared" si="51"/>
        <v>0.88</v>
      </c>
      <c r="BW133" s="273">
        <f t="shared" si="52"/>
        <v>0.74358974358974361</v>
      </c>
      <c r="BX133" s="283">
        <f t="shared" si="53"/>
        <v>0.54200884396715099</v>
      </c>
      <c r="BY133" s="283">
        <f t="shared" si="54"/>
        <v>0.45799115603284907</v>
      </c>
      <c r="BZ133" s="11">
        <v>3.2</v>
      </c>
      <c r="CA133" s="9">
        <v>3</v>
      </c>
      <c r="CB133" s="9">
        <v>30</v>
      </c>
      <c r="CC133" s="12"/>
      <c r="CD133" s="15" t="s">
        <v>163</v>
      </c>
      <c r="CE133" s="15">
        <v>70</v>
      </c>
      <c r="CF133" s="9">
        <f t="shared" si="55"/>
        <v>15.6</v>
      </c>
      <c r="CG133" s="9">
        <f t="shared" si="56"/>
        <v>5475.5999999999995</v>
      </c>
      <c r="CH133" s="9">
        <f t="shared" si="62"/>
        <v>10.92</v>
      </c>
      <c r="CI133" s="9">
        <v>70</v>
      </c>
      <c r="CJ133" s="296">
        <f t="shared" si="57"/>
        <v>1.9943019943019944</v>
      </c>
      <c r="CK133" s="11" t="s">
        <v>165</v>
      </c>
      <c r="CL133" s="15">
        <v>15</v>
      </c>
      <c r="CM133" s="9">
        <v>17</v>
      </c>
      <c r="CN133" s="10">
        <v>109</v>
      </c>
      <c r="CO133" s="10">
        <f t="shared" si="64"/>
        <v>5475.5999999999995</v>
      </c>
      <c r="CP133" s="10">
        <f t="shared" si="65"/>
        <v>18.53</v>
      </c>
      <c r="CQ133" s="191">
        <f t="shared" si="66"/>
        <v>3.3841040251296666</v>
      </c>
      <c r="CR133" s="16">
        <v>42</v>
      </c>
      <c r="CS133" s="16">
        <v>4</v>
      </c>
      <c r="CT133" s="16">
        <v>400</v>
      </c>
      <c r="CU133" s="14">
        <v>5</v>
      </c>
      <c r="CV133" s="14">
        <v>48</v>
      </c>
      <c r="CW133" s="14"/>
      <c r="CX133" s="11" t="s">
        <v>275</v>
      </c>
      <c r="CY133" s="10">
        <v>720</v>
      </c>
      <c r="CZ133" s="213">
        <f t="shared" si="41"/>
        <v>179.37131251818937</v>
      </c>
      <c r="DA133" s="213">
        <f t="shared" si="42"/>
        <v>185.89390570066899</v>
      </c>
      <c r="DB133" s="11"/>
      <c r="DC133" s="10"/>
      <c r="DD133" s="11"/>
      <c r="DE133" s="10"/>
      <c r="DF133" s="16">
        <v>10</v>
      </c>
      <c r="DG133" s="11" t="s">
        <v>185</v>
      </c>
      <c r="DH133" s="10">
        <v>2.9</v>
      </c>
      <c r="DI133" s="16">
        <v>25</v>
      </c>
      <c r="DJ133" s="11" t="s">
        <v>171</v>
      </c>
      <c r="DK133" s="9">
        <v>100</v>
      </c>
      <c r="DL133" s="338">
        <f t="shared" si="58"/>
        <v>24.912682294192969</v>
      </c>
      <c r="DM133" s="213">
        <f t="shared" si="43"/>
        <v>25.818598013981806</v>
      </c>
      <c r="DN133" s="304"/>
      <c r="DO133" s="213"/>
      <c r="DP133" s="11"/>
      <c r="DQ133" s="10"/>
      <c r="DR133" s="11"/>
      <c r="DS133" s="10"/>
      <c r="DT133" s="158"/>
      <c r="DU133" s="159"/>
      <c r="DV133" s="158"/>
      <c r="DW133" s="160"/>
      <c r="DX133" s="351">
        <f t="shared" si="59"/>
        <v>402</v>
      </c>
      <c r="DY133" s="352">
        <f t="shared" si="44"/>
        <v>100.14898282265574</v>
      </c>
      <c r="DZ133" s="241">
        <f t="shared" si="45"/>
        <v>103.79076401620686</v>
      </c>
      <c r="EA133" s="9">
        <v>5.4</v>
      </c>
      <c r="EB133" s="20">
        <f t="shared" si="46"/>
        <v>1.3452848438864204</v>
      </c>
      <c r="EC133" s="353">
        <f t="shared" si="47"/>
        <v>1.3942042927550176</v>
      </c>
      <c r="ED133" s="12">
        <v>400</v>
      </c>
      <c r="EE133" s="120"/>
    </row>
    <row r="134" spans="1:135" s="538" customFormat="1" ht="20.100000000000001" hidden="1" customHeight="1" thickBot="1">
      <c r="A134" s="505">
        <v>42308</v>
      </c>
      <c r="B134" s="506"/>
      <c r="C134" s="507">
        <v>1</v>
      </c>
      <c r="D134" s="508"/>
      <c r="E134" s="508"/>
      <c r="F134" s="508"/>
      <c r="G134" s="509"/>
      <c r="H134" s="510"/>
      <c r="I134" s="508"/>
      <c r="J134" s="508"/>
      <c r="K134" s="511"/>
      <c r="L134" s="508"/>
      <c r="M134" s="508"/>
      <c r="N134" s="508"/>
      <c r="O134" s="512"/>
      <c r="P134" s="508"/>
      <c r="Q134" s="513">
        <f t="shared" si="39"/>
        <v>0</v>
      </c>
      <c r="R134" s="514">
        <f t="shared" si="48"/>
        <v>0</v>
      </c>
      <c r="S134" s="515">
        <f t="shared" si="40"/>
        <v>0</v>
      </c>
      <c r="T134" s="510"/>
      <c r="U134" s="508"/>
      <c r="V134" s="508"/>
      <c r="W134" s="513">
        <f t="shared" si="49"/>
        <v>0</v>
      </c>
      <c r="X134" s="508"/>
      <c r="Y134" s="508"/>
      <c r="Z134" s="508"/>
      <c r="AA134" s="508"/>
      <c r="AB134" s="509"/>
      <c r="AC134" s="507"/>
      <c r="AD134" s="516"/>
      <c r="AE134" s="516"/>
      <c r="AF134" s="516"/>
      <c r="AG134" s="516"/>
      <c r="AH134" s="517">
        <f t="shared" si="60"/>
        <v>0</v>
      </c>
      <c r="AI134" s="518" t="e">
        <f t="shared" si="61"/>
        <v>#DIV/0!</v>
      </c>
      <c r="AJ134" s="508"/>
      <c r="AK134" s="508"/>
      <c r="AL134" s="508"/>
      <c r="AM134" s="508"/>
      <c r="AN134" s="508"/>
      <c r="AO134" s="508"/>
      <c r="AP134" s="510"/>
      <c r="AQ134" s="507"/>
      <c r="AR134" s="513">
        <f t="shared" si="63"/>
        <v>0</v>
      </c>
      <c r="AS134" s="519" t="e">
        <f t="shared" si="50"/>
        <v>#DIV/0!</v>
      </c>
      <c r="AT134" s="508"/>
      <c r="AU134" s="508"/>
      <c r="AV134" s="507"/>
      <c r="AW134" s="508"/>
      <c r="AX134" s="508"/>
      <c r="AY134" s="520"/>
      <c r="AZ134" s="510"/>
      <c r="BA134" s="520"/>
      <c r="BB134" s="510"/>
      <c r="BC134" s="509"/>
      <c r="BD134" s="510"/>
      <c r="BE134" s="508"/>
      <c r="BF134" s="508"/>
      <c r="BG134" s="508"/>
      <c r="BH134" s="509"/>
      <c r="BI134" s="510"/>
      <c r="BJ134" s="507"/>
      <c r="BK134" s="508"/>
      <c r="BL134" s="508"/>
      <c r="BM134" s="520"/>
      <c r="BN134" s="510"/>
      <c r="BO134" s="508"/>
      <c r="BP134" s="520"/>
      <c r="BQ134" s="510"/>
      <c r="BR134" s="508"/>
      <c r="BS134" s="520"/>
      <c r="BT134" s="521"/>
      <c r="BU134" s="522"/>
      <c r="BV134" s="523">
        <f t="shared" si="51"/>
        <v>0</v>
      </c>
      <c r="BW134" s="523">
        <f t="shared" si="52"/>
        <v>0</v>
      </c>
      <c r="BX134" s="524" t="e">
        <f t="shared" si="53"/>
        <v>#DIV/0!</v>
      </c>
      <c r="BY134" s="524" t="e">
        <f t="shared" si="54"/>
        <v>#DIV/0!</v>
      </c>
      <c r="BZ134" s="510"/>
      <c r="CA134" s="508"/>
      <c r="CB134" s="508"/>
      <c r="CC134" s="509"/>
      <c r="CD134" s="507"/>
      <c r="CE134" s="507"/>
      <c r="CF134" s="508" t="e">
        <f t="shared" si="55"/>
        <v>#N/A</v>
      </c>
      <c r="CG134" s="508">
        <f t="shared" si="56"/>
        <v>0</v>
      </c>
      <c r="CH134" s="508" t="e">
        <f t="shared" si="62"/>
        <v>#N/A</v>
      </c>
      <c r="CI134" s="508"/>
      <c r="CJ134" s="525" t="e">
        <f t="shared" si="57"/>
        <v>#N/A</v>
      </c>
      <c r="CK134" s="510"/>
      <c r="CL134" s="507"/>
      <c r="CM134" s="508"/>
      <c r="CN134" s="520">
        <v>109</v>
      </c>
      <c r="CO134" s="520">
        <f t="shared" si="64"/>
        <v>0</v>
      </c>
      <c r="CP134" s="520">
        <f t="shared" si="65"/>
        <v>0</v>
      </c>
      <c r="CQ134" s="526" t="e">
        <f t="shared" si="66"/>
        <v>#DIV/0!</v>
      </c>
      <c r="CR134" s="527"/>
      <c r="CS134" s="527"/>
      <c r="CT134" s="527"/>
      <c r="CU134" s="521"/>
      <c r="CV134" s="521"/>
      <c r="CW134" s="521"/>
      <c r="CX134" s="510"/>
      <c r="CY134" s="520"/>
      <c r="CZ134" s="528" t="e">
        <f t="shared" si="41"/>
        <v>#DIV/0!</v>
      </c>
      <c r="DA134" s="528" t="e">
        <f t="shared" si="42"/>
        <v>#DIV/0!</v>
      </c>
      <c r="DB134" s="510"/>
      <c r="DC134" s="520"/>
      <c r="DD134" s="510"/>
      <c r="DE134" s="520"/>
      <c r="DF134" s="527"/>
      <c r="DG134" s="510"/>
      <c r="DH134" s="520"/>
      <c r="DI134" s="527"/>
      <c r="DJ134" s="510"/>
      <c r="DK134" s="508"/>
      <c r="DL134" s="529" t="e">
        <f t="shared" si="58"/>
        <v>#DIV/0!</v>
      </c>
      <c r="DM134" s="528" t="e">
        <f t="shared" si="43"/>
        <v>#DIV/0!</v>
      </c>
      <c r="DN134" s="530"/>
      <c r="DO134" s="528"/>
      <c r="DP134" s="510"/>
      <c r="DQ134" s="520"/>
      <c r="DR134" s="510"/>
      <c r="DS134" s="520"/>
      <c r="DT134" s="531"/>
      <c r="DU134" s="532"/>
      <c r="DV134" s="531"/>
      <c r="DW134" s="533"/>
      <c r="DX134" s="534">
        <f t="shared" si="59"/>
        <v>0</v>
      </c>
      <c r="DY134" s="535" t="e">
        <f t="shared" si="44"/>
        <v>#DIV/0!</v>
      </c>
      <c r="DZ134" s="517" t="e">
        <f t="shared" si="45"/>
        <v>#DIV/0!</v>
      </c>
      <c r="EA134" s="508"/>
      <c r="EB134" s="511" t="e">
        <f t="shared" si="46"/>
        <v>#DIV/0!</v>
      </c>
      <c r="EC134" s="536" t="e">
        <f t="shared" si="47"/>
        <v>#DIV/0!</v>
      </c>
      <c r="ED134" s="509"/>
      <c r="EE134" s="537"/>
    </row>
    <row r="135" spans="1:135" s="482" customFormat="1">
      <c r="A135" s="479"/>
      <c r="B135" s="480"/>
      <c r="C135" s="481"/>
      <c r="G135" s="480"/>
      <c r="H135" s="483"/>
      <c r="K135" s="484"/>
      <c r="R135" s="485"/>
      <c r="S135" s="486"/>
      <c r="T135" s="483"/>
      <c r="V135" s="487"/>
      <c r="X135" s="484"/>
      <c r="AB135" s="480"/>
      <c r="AC135" s="481"/>
      <c r="AD135" s="488"/>
      <c r="AE135" s="488"/>
      <c r="AF135" s="488"/>
      <c r="AG135" s="488"/>
      <c r="AH135" s="488"/>
      <c r="AI135" s="489"/>
      <c r="AN135" s="485"/>
      <c r="AO135" s="480"/>
      <c r="AP135" s="483"/>
      <c r="AQ135" s="481"/>
      <c r="AV135" s="490"/>
      <c r="AY135" s="485"/>
      <c r="AZ135" s="483"/>
      <c r="BA135" s="485"/>
      <c r="BB135" s="491"/>
      <c r="BC135" s="492"/>
      <c r="BD135" s="491"/>
      <c r="BE135" s="493"/>
      <c r="BF135" s="493"/>
      <c r="BH135" s="480"/>
      <c r="BI135" s="483"/>
      <c r="BM135" s="485"/>
      <c r="BN135" s="483"/>
      <c r="BP135" s="485"/>
      <c r="BQ135" s="483"/>
      <c r="BS135" s="485"/>
      <c r="BT135" s="494"/>
      <c r="BU135" s="495"/>
      <c r="BV135" s="496"/>
      <c r="BW135" s="496"/>
      <c r="BX135" s="497"/>
      <c r="BY135" s="497"/>
      <c r="BZ135" s="483"/>
      <c r="CC135" s="480"/>
      <c r="CD135" s="481"/>
      <c r="CE135" s="481"/>
      <c r="CJ135" s="498"/>
      <c r="CK135" s="483"/>
      <c r="CL135" s="481"/>
      <c r="CN135" s="485"/>
      <c r="CO135" s="485"/>
      <c r="CP135" s="485"/>
      <c r="CQ135" s="498"/>
      <c r="CR135" s="497"/>
      <c r="CS135" s="497"/>
      <c r="CT135" s="497"/>
      <c r="CU135" s="494"/>
      <c r="CV135" s="495"/>
      <c r="CW135" s="494"/>
      <c r="CX135" s="483"/>
      <c r="CY135" s="485"/>
      <c r="CZ135" s="499"/>
      <c r="DA135" s="485"/>
      <c r="DB135" s="483"/>
      <c r="DC135" s="485"/>
      <c r="DD135" s="483"/>
      <c r="DE135" s="485"/>
      <c r="DF135" s="497"/>
      <c r="DG135" s="483"/>
      <c r="DH135" s="485"/>
      <c r="DI135" s="497"/>
      <c r="DJ135" s="483"/>
      <c r="DL135" s="499"/>
      <c r="DM135" s="498"/>
      <c r="DN135" s="500"/>
      <c r="DO135" s="498"/>
      <c r="DP135" s="483"/>
      <c r="DQ135" s="485"/>
      <c r="DR135" s="483"/>
      <c r="DS135" s="485"/>
      <c r="DT135" s="483"/>
      <c r="DU135" s="485"/>
      <c r="DV135" s="483"/>
      <c r="DW135" s="480"/>
      <c r="DX135" s="501"/>
      <c r="DY135" s="502"/>
      <c r="DZ135" s="503"/>
      <c r="EA135" s="503"/>
      <c r="EB135" s="503"/>
      <c r="EC135" s="503"/>
      <c r="ED135" s="504"/>
      <c r="EE135" s="481"/>
    </row>
    <row r="150" spans="1:127">
      <c r="A150" s="447"/>
      <c r="B150" s="439"/>
      <c r="C150" s="448"/>
      <c r="D150" s="422"/>
      <c r="E150" s="422"/>
      <c r="F150" s="422"/>
      <c r="G150" s="439"/>
      <c r="H150" s="449"/>
      <c r="I150" s="422"/>
      <c r="J150" s="422"/>
      <c r="K150" s="450"/>
      <c r="L150" s="422"/>
      <c r="M150" s="422"/>
      <c r="N150" s="422"/>
      <c r="O150" s="422"/>
      <c r="P150" s="422"/>
      <c r="Q150" s="422"/>
      <c r="R150" s="451"/>
    </row>
    <row r="151" spans="1:127" ht="19.5" thickBot="1">
      <c r="A151" s="456"/>
      <c r="B151" s="457"/>
      <c r="C151" s="457"/>
      <c r="D151" s="457"/>
      <c r="E151" s="457"/>
      <c r="F151" s="457"/>
      <c r="G151" s="457"/>
      <c r="H151" s="457"/>
      <c r="I151" s="457"/>
      <c r="J151" s="457"/>
      <c r="K151" s="458"/>
      <c r="L151" s="457"/>
      <c r="M151" s="457"/>
      <c r="N151" s="457"/>
      <c r="O151" s="457"/>
      <c r="P151" s="457"/>
      <c r="Q151" s="457"/>
      <c r="R151" s="457"/>
      <c r="S151" s="445"/>
    </row>
    <row r="152" spans="1:127" ht="19.5" outlineLevel="2" thickBot="1">
      <c r="A152" s="463">
        <f ca="1">TODAY()</f>
        <v>42428</v>
      </c>
      <c r="B152" s="464">
        <f ca="1">--TEXT(NOW(),"чч:мм:сс")</f>
        <v>0.15847222222222221</v>
      </c>
      <c r="C152" s="459"/>
      <c r="D152" s="459"/>
      <c r="E152" s="457"/>
      <c r="F152" s="457"/>
      <c r="G152" s="459"/>
      <c r="H152" s="459"/>
      <c r="I152" s="459"/>
      <c r="J152" s="459"/>
      <c r="K152" s="460"/>
      <c r="L152" s="459"/>
      <c r="M152" s="459"/>
      <c r="N152" s="459"/>
      <c r="O152" s="459"/>
      <c r="P152" s="459"/>
      <c r="Q152" s="459"/>
      <c r="R152" s="459"/>
      <c r="S152" s="446"/>
      <c r="T152" s="122"/>
      <c r="U152" s="123"/>
      <c r="V152" s="126"/>
      <c r="W152" s="123"/>
      <c r="X152" s="128"/>
      <c r="Y152" s="123"/>
      <c r="Z152" s="123"/>
      <c r="AA152" s="123"/>
      <c r="AB152" s="124"/>
      <c r="AC152" s="127"/>
      <c r="AD152" s="201"/>
      <c r="AE152" s="201"/>
      <c r="AF152" s="201"/>
      <c r="AG152" s="201"/>
      <c r="AH152" s="201"/>
      <c r="AI152" s="234"/>
      <c r="AJ152" s="123"/>
      <c r="AK152" s="123"/>
      <c r="AL152" s="123"/>
      <c r="AM152" s="123"/>
      <c r="AN152" s="129"/>
      <c r="AO152" s="124"/>
      <c r="AP152" s="122"/>
      <c r="AQ152" s="127"/>
      <c r="AR152" s="123"/>
      <c r="AS152" s="123"/>
      <c r="AT152" s="123"/>
      <c r="AU152" s="123"/>
      <c r="AV152" s="251"/>
      <c r="AW152" s="123"/>
      <c r="AX152" s="123"/>
      <c r="AY152" s="129"/>
      <c r="AZ152" s="122"/>
      <c r="BA152" s="129"/>
      <c r="BB152" s="130"/>
      <c r="BC152" s="131"/>
      <c r="BD152" s="130"/>
      <c r="BE152" s="132"/>
      <c r="BF152" s="132"/>
      <c r="BG152" s="123"/>
      <c r="BH152" s="124"/>
      <c r="BI152" s="122"/>
      <c r="BJ152" s="123"/>
      <c r="BK152" s="123"/>
      <c r="BL152" s="123"/>
      <c r="BM152" s="129"/>
      <c r="BN152" s="122"/>
      <c r="BO152" s="123"/>
      <c r="BP152" s="129"/>
      <c r="BQ152" s="122"/>
      <c r="BR152" s="123"/>
      <c r="BS152" s="129"/>
      <c r="BT152" s="135"/>
      <c r="BU152" s="280"/>
      <c r="BV152" s="246"/>
      <c r="BW152" s="246"/>
      <c r="BX152" s="133"/>
      <c r="BY152" s="133"/>
      <c r="BZ152" s="122"/>
      <c r="CA152" s="123"/>
      <c r="CB152" s="123"/>
      <c r="CC152" s="124"/>
      <c r="CD152" s="127"/>
      <c r="CE152" s="127"/>
      <c r="CF152" s="123"/>
      <c r="CG152" s="123"/>
      <c r="CH152" s="123"/>
      <c r="CI152" s="123"/>
      <c r="CJ152" s="134"/>
      <c r="CK152" s="122"/>
      <c r="CL152" s="127"/>
      <c r="CM152" s="123"/>
      <c r="CN152" s="129"/>
      <c r="CO152" s="129"/>
      <c r="CP152" s="129"/>
      <c r="CQ152" s="134"/>
      <c r="CR152" s="133"/>
      <c r="CS152" s="133"/>
      <c r="CT152" s="133"/>
      <c r="CU152" s="135"/>
      <c r="CV152" s="280"/>
      <c r="CW152" s="135"/>
      <c r="CX152" s="122"/>
      <c r="CY152" s="129"/>
      <c r="CZ152" s="214"/>
      <c r="DA152" s="129"/>
      <c r="DB152" s="122"/>
      <c r="DC152" s="129"/>
      <c r="DD152" s="122"/>
      <c r="DE152" s="129"/>
      <c r="DF152" s="133"/>
      <c r="DG152" s="122"/>
      <c r="DH152" s="129"/>
      <c r="DI152" s="133"/>
      <c r="DJ152" s="122"/>
      <c r="DK152" s="123"/>
      <c r="DL152" s="214"/>
      <c r="DM152" s="134"/>
      <c r="DN152" s="305"/>
      <c r="DO152" s="134"/>
      <c r="DP152" s="122"/>
      <c r="DQ152" s="129"/>
      <c r="DR152" s="122"/>
      <c r="DS152" s="129"/>
      <c r="DT152" s="122"/>
      <c r="DU152" s="129"/>
      <c r="DV152" s="122"/>
      <c r="DW152" s="124"/>
    </row>
    <row r="153" spans="1:127" ht="20.25" outlineLevel="2" thickBot="1">
      <c r="A153" s="459"/>
      <c r="B153" s="465">
        <v>0.33333333333333331</v>
      </c>
      <c r="C153" s="471">
        <v>1</v>
      </c>
      <c r="D153" s="426" t="s">
        <v>134</v>
      </c>
      <c r="E153" s="427" t="s">
        <v>138</v>
      </c>
      <c r="F153" s="427" t="s">
        <v>138</v>
      </c>
      <c r="G153" s="124" t="s">
        <v>267</v>
      </c>
      <c r="H153" s="468" t="s">
        <v>172</v>
      </c>
      <c r="I153" s="459"/>
      <c r="J153" s="459"/>
      <c r="K153" s="460"/>
      <c r="L153" s="474" t="s">
        <v>190</v>
      </c>
      <c r="M153" s="474">
        <v>84</v>
      </c>
      <c r="N153" s="459"/>
      <c r="O153" s="477" t="s">
        <v>239</v>
      </c>
      <c r="P153" s="459"/>
      <c r="Q153" s="459"/>
      <c r="R153" s="459"/>
      <c r="S153" s="446"/>
      <c r="T153" s="122"/>
      <c r="U153" s="123"/>
      <c r="V153" s="126"/>
      <c r="W153" s="123"/>
      <c r="X153" s="128"/>
      <c r="Y153" s="123"/>
      <c r="Z153" s="123"/>
      <c r="AA153" s="123"/>
      <c r="AB153" s="124"/>
      <c r="AC153" s="127"/>
      <c r="AD153" s="201"/>
      <c r="AE153" s="201"/>
      <c r="AF153" s="201"/>
      <c r="AG153" s="201"/>
      <c r="AH153" s="201"/>
      <c r="AI153" s="234"/>
      <c r="AJ153" s="123"/>
      <c r="AK153" s="123"/>
      <c r="AL153" s="123"/>
      <c r="AM153" s="123"/>
      <c r="AN153" s="129"/>
      <c r="AO153" s="124"/>
      <c r="AP153" s="122"/>
      <c r="AQ153" s="127"/>
      <c r="AR153" s="123"/>
      <c r="AS153" s="123"/>
      <c r="AT153" s="123"/>
      <c r="AU153" s="123"/>
      <c r="AV153" s="251"/>
      <c r="AW153" s="123"/>
      <c r="AX153" s="123"/>
      <c r="AY153" s="129"/>
      <c r="AZ153" s="122"/>
      <c r="BA153" s="129"/>
      <c r="BB153" s="130"/>
      <c r="BC153" s="131"/>
      <c r="BD153" s="130"/>
      <c r="BE153" s="132"/>
      <c r="BF153" s="132"/>
      <c r="BG153" s="123"/>
      <c r="BH153" s="124"/>
      <c r="BI153" s="122"/>
      <c r="BJ153" s="123"/>
      <c r="BK153" s="123"/>
      <c r="BL153" s="123"/>
      <c r="BM153" s="129"/>
      <c r="BN153" s="122"/>
      <c r="BO153" s="123"/>
      <c r="BP153" s="129"/>
      <c r="BQ153" s="122"/>
      <c r="BR153" s="123"/>
      <c r="BS153" s="129"/>
      <c r="BT153" s="135"/>
      <c r="BU153" s="280"/>
      <c r="BV153" s="246"/>
      <c r="BW153" s="246"/>
      <c r="BX153" s="133"/>
      <c r="BY153" s="133"/>
      <c r="BZ153" s="122"/>
      <c r="CA153" s="123"/>
      <c r="CB153" s="123"/>
      <c r="CC153" s="124"/>
      <c r="CD153" s="127" t="s">
        <v>163</v>
      </c>
      <c r="CE153" s="127"/>
      <c r="CF153" s="123">
        <v>15.6</v>
      </c>
      <c r="CG153" s="123"/>
      <c r="CH153" s="123"/>
      <c r="CI153" s="123"/>
      <c r="CJ153" s="134"/>
      <c r="CK153" s="122" t="s">
        <v>165</v>
      </c>
      <c r="CL153" s="127"/>
      <c r="CM153" s="123"/>
      <c r="CN153" s="129"/>
      <c r="CO153" s="129"/>
      <c r="CP153" s="129"/>
      <c r="CQ153" s="134"/>
      <c r="CR153" s="133"/>
      <c r="CS153" s="133"/>
      <c r="CT153" s="133"/>
      <c r="CU153" s="135"/>
      <c r="CV153" s="280"/>
      <c r="CW153" s="135"/>
      <c r="CX153" s="122" t="s">
        <v>202</v>
      </c>
      <c r="CY153" s="129"/>
      <c r="CZ153" s="214"/>
      <c r="DA153" s="129"/>
      <c r="DB153" s="122" t="s">
        <v>167</v>
      </c>
      <c r="DC153" s="129"/>
      <c r="DD153" s="122" t="s">
        <v>168</v>
      </c>
      <c r="DE153" s="129"/>
      <c r="DF153" s="133"/>
      <c r="DG153" s="122" t="s">
        <v>184</v>
      </c>
      <c r="DH153" s="129"/>
      <c r="DI153" s="133"/>
      <c r="DJ153" s="122" t="s">
        <v>171</v>
      </c>
      <c r="DK153" s="123"/>
      <c r="DL153" s="214"/>
      <c r="DM153" s="134"/>
      <c r="DN153" s="305"/>
      <c r="DO153" s="134"/>
      <c r="DP153" s="122"/>
      <c r="DQ153" s="129"/>
      <c r="DR153" s="122"/>
      <c r="DS153" s="129"/>
      <c r="DT153" s="122"/>
      <c r="DU153" s="129"/>
      <c r="DV153" s="122"/>
      <c r="DW153" s="124"/>
    </row>
    <row r="154" spans="1:127" outlineLevel="2">
      <c r="A154" s="459"/>
      <c r="B154" s="465">
        <v>0.34375</v>
      </c>
      <c r="C154" s="472">
        <v>2</v>
      </c>
      <c r="D154" s="429" t="s">
        <v>135</v>
      </c>
      <c r="E154" s="139" t="s">
        <v>134</v>
      </c>
      <c r="F154" s="140" t="s">
        <v>140</v>
      </c>
      <c r="G154" s="141" t="s">
        <v>144</v>
      </c>
      <c r="H154" s="469" t="s">
        <v>177</v>
      </c>
      <c r="I154" s="459"/>
      <c r="J154" s="459"/>
      <c r="K154" s="460"/>
      <c r="L154" s="475" t="s">
        <v>191</v>
      </c>
      <c r="M154" s="475">
        <v>80</v>
      </c>
      <c r="N154" s="459"/>
      <c r="O154" s="459"/>
      <c r="P154" s="459"/>
      <c r="Q154" s="459"/>
      <c r="R154" s="459"/>
      <c r="S154" s="446"/>
      <c r="T154" s="122"/>
      <c r="U154" s="123"/>
      <c r="V154" s="126"/>
      <c r="W154" s="123"/>
      <c r="X154" s="128"/>
      <c r="Y154" s="123"/>
      <c r="Z154" s="123"/>
      <c r="AA154" s="123"/>
      <c r="AB154" s="124"/>
      <c r="AC154" s="127"/>
      <c r="AD154" s="201"/>
      <c r="AE154" s="201"/>
      <c r="AF154" s="201"/>
      <c r="AG154" s="201"/>
      <c r="AH154" s="201"/>
      <c r="AI154" s="234"/>
      <c r="AJ154" s="123"/>
      <c r="AK154" s="123"/>
      <c r="AL154" s="123"/>
      <c r="AM154" s="123"/>
      <c r="AN154" s="129"/>
      <c r="AO154" s="124"/>
      <c r="AP154" s="122"/>
      <c r="AQ154" s="127"/>
      <c r="AR154" s="123"/>
      <c r="AS154" s="123"/>
      <c r="AT154" s="123"/>
      <c r="AU154" s="123"/>
      <c r="AV154" s="251"/>
      <c r="AW154" s="123"/>
      <c r="AX154" s="123"/>
      <c r="AY154" s="129"/>
      <c r="AZ154" s="122"/>
      <c r="BA154" s="129"/>
      <c r="BB154" s="130"/>
      <c r="BC154" s="131"/>
      <c r="BD154" s="130"/>
      <c r="BE154" s="132"/>
      <c r="BF154" s="132"/>
      <c r="BG154" s="123"/>
      <c r="BH154" s="124"/>
      <c r="BI154" s="122"/>
      <c r="BJ154" s="123"/>
      <c r="BK154" s="123"/>
      <c r="BL154" s="123"/>
      <c r="BM154" s="129"/>
      <c r="BN154" s="122"/>
      <c r="BO154" s="123"/>
      <c r="BP154" s="129"/>
      <c r="BQ154" s="122"/>
      <c r="BR154" s="123"/>
      <c r="BS154" s="129"/>
      <c r="BT154" s="135"/>
      <c r="BU154" s="280"/>
      <c r="BV154" s="246"/>
      <c r="BW154" s="246"/>
      <c r="BX154" s="133"/>
      <c r="BY154" s="133"/>
      <c r="BZ154" s="122"/>
      <c r="CA154" s="123"/>
      <c r="CB154" s="123"/>
      <c r="CC154" s="124"/>
      <c r="CD154" s="127" t="s">
        <v>164</v>
      </c>
      <c r="CE154" s="127"/>
      <c r="CF154" s="123">
        <v>16.64</v>
      </c>
      <c r="CG154" s="123"/>
      <c r="CH154" s="123"/>
      <c r="CI154" s="123"/>
      <c r="CJ154" s="134"/>
      <c r="CK154" s="122" t="s">
        <v>166</v>
      </c>
      <c r="CL154" s="127"/>
      <c r="CM154" s="123"/>
      <c r="CN154" s="129"/>
      <c r="CO154" s="129"/>
      <c r="CP154" s="129"/>
      <c r="CQ154" s="134"/>
      <c r="CR154" s="133"/>
      <c r="CS154" s="133"/>
      <c r="CT154" s="133"/>
      <c r="CU154" s="135"/>
      <c r="CV154" s="280"/>
      <c r="CW154" s="135"/>
      <c r="CX154" s="122" t="s">
        <v>203</v>
      </c>
      <c r="CY154" s="129"/>
      <c r="CZ154" s="214"/>
      <c r="DA154" s="129"/>
      <c r="DB154" s="122"/>
      <c r="DC154" s="129"/>
      <c r="DD154" s="122"/>
      <c r="DE154" s="129"/>
      <c r="DF154" s="133"/>
      <c r="DG154" s="122" t="s">
        <v>185</v>
      </c>
      <c r="DH154" s="129"/>
      <c r="DI154" s="133"/>
      <c r="DJ154" s="122" t="s">
        <v>169</v>
      </c>
      <c r="DK154" s="123"/>
      <c r="DL154" s="214"/>
      <c r="DM154" s="134"/>
      <c r="DN154" s="305"/>
      <c r="DO154" s="134"/>
      <c r="DP154" s="122"/>
      <c r="DQ154" s="129"/>
      <c r="DR154" s="122"/>
      <c r="DS154" s="129"/>
      <c r="DT154" s="122"/>
      <c r="DU154" s="129"/>
      <c r="DV154" s="122"/>
      <c r="DW154" s="124"/>
    </row>
    <row r="155" spans="1:127" outlineLevel="2">
      <c r="A155" s="459" t="s">
        <v>218</v>
      </c>
      <c r="B155" s="465">
        <v>0.35416666666666669</v>
      </c>
      <c r="C155" s="472">
        <v>3</v>
      </c>
      <c r="D155" s="429" t="s">
        <v>130</v>
      </c>
      <c r="E155" s="140" t="s">
        <v>135</v>
      </c>
      <c r="F155" s="140" t="s">
        <v>144</v>
      </c>
      <c r="G155" s="141" t="s">
        <v>147</v>
      </c>
      <c r="H155" s="469" t="s">
        <v>173</v>
      </c>
      <c r="I155" s="459"/>
      <c r="J155" s="459"/>
      <c r="K155" s="460"/>
      <c r="L155" s="475" t="s">
        <v>192</v>
      </c>
      <c r="M155" s="475">
        <v>75</v>
      </c>
      <c r="N155" s="459"/>
      <c r="O155" s="459"/>
      <c r="P155" s="459"/>
      <c r="Q155" s="459"/>
      <c r="R155" s="459"/>
      <c r="S155" s="446"/>
      <c r="T155" s="122"/>
      <c r="U155" s="123"/>
      <c r="V155" s="126"/>
      <c r="W155" s="123"/>
      <c r="X155" s="128"/>
      <c r="Y155" s="123"/>
      <c r="Z155" s="123"/>
      <c r="AA155" s="123"/>
      <c r="AB155" s="124"/>
      <c r="AC155" s="127"/>
      <c r="AD155" s="201"/>
      <c r="AE155" s="201"/>
      <c r="AF155" s="201"/>
      <c r="AG155" s="201"/>
      <c r="AH155" s="201"/>
      <c r="AI155" s="234"/>
      <c r="AJ155" s="123"/>
      <c r="AK155" s="123"/>
      <c r="AL155" s="123"/>
      <c r="AM155" s="123"/>
      <c r="AN155" s="129"/>
      <c r="AO155" s="124"/>
      <c r="AP155" s="122"/>
      <c r="AQ155" s="127"/>
      <c r="AR155" s="123"/>
      <c r="AS155" s="123"/>
      <c r="AT155" s="123"/>
      <c r="AU155" s="123"/>
      <c r="AV155" s="251"/>
      <c r="AW155" s="123"/>
      <c r="AX155" s="123"/>
      <c r="AY155" s="129"/>
      <c r="AZ155" s="122"/>
      <c r="BA155" s="129"/>
      <c r="BB155" s="130"/>
      <c r="BC155" s="131"/>
      <c r="BD155" s="130"/>
      <c r="BE155" s="132"/>
      <c r="BF155" s="132"/>
      <c r="BG155" s="123"/>
      <c r="BH155" s="124"/>
      <c r="BI155" s="122"/>
      <c r="BJ155" s="123"/>
      <c r="BK155" s="123"/>
      <c r="BL155" s="123"/>
      <c r="BM155" s="129"/>
      <c r="BN155" s="122"/>
      <c r="BO155" s="123"/>
      <c r="BP155" s="129"/>
      <c r="BQ155" s="122"/>
      <c r="BR155" s="123"/>
      <c r="BS155" s="129"/>
      <c r="BT155" s="135"/>
      <c r="BU155" s="280"/>
      <c r="BV155" s="246"/>
      <c r="BW155" s="246"/>
      <c r="BX155" s="133"/>
      <c r="BY155" s="133"/>
      <c r="BZ155" s="122"/>
      <c r="CA155" s="123"/>
      <c r="CB155" s="123"/>
      <c r="CC155" s="124"/>
      <c r="CD155" s="127"/>
      <c r="CE155" s="127"/>
      <c r="CF155" s="123"/>
      <c r="CG155" s="123"/>
      <c r="CH155" s="123"/>
      <c r="CI155" s="123"/>
      <c r="CJ155" s="134"/>
      <c r="CK155" s="122"/>
      <c r="CL155" s="127"/>
      <c r="CM155" s="123"/>
      <c r="CN155" s="129"/>
      <c r="CO155" s="129"/>
      <c r="CP155" s="129"/>
      <c r="CQ155" s="134"/>
      <c r="CR155" s="133"/>
      <c r="CS155" s="133"/>
      <c r="CT155" s="133"/>
      <c r="CU155" s="135"/>
      <c r="CV155" s="280"/>
      <c r="CW155" s="135"/>
      <c r="CX155" s="122" t="s">
        <v>275</v>
      </c>
      <c r="CY155" s="129"/>
      <c r="CZ155" s="214"/>
      <c r="DA155" s="129"/>
      <c r="DB155" s="122"/>
      <c r="DC155" s="129"/>
      <c r="DD155" s="122"/>
      <c r="DE155" s="129"/>
      <c r="DF155" s="133"/>
      <c r="DG155" s="122" t="s">
        <v>186</v>
      </c>
      <c r="DH155" s="129"/>
      <c r="DI155" s="133"/>
      <c r="DJ155" s="122" t="s">
        <v>170</v>
      </c>
      <c r="DK155" s="123"/>
      <c r="DL155" s="214"/>
      <c r="DM155" s="134"/>
      <c r="DN155" s="305"/>
      <c r="DO155" s="134"/>
      <c r="DP155" s="122"/>
      <c r="DQ155" s="129"/>
      <c r="DR155" s="122"/>
      <c r="DS155" s="129"/>
      <c r="DT155" s="122"/>
      <c r="DU155" s="129"/>
      <c r="DV155" s="122"/>
      <c r="DW155" s="124"/>
    </row>
    <row r="156" spans="1:127" ht="19.5" outlineLevel="2" thickBot="1">
      <c r="A156" s="459"/>
      <c r="B156" s="465">
        <v>0.36458333333333298</v>
      </c>
      <c r="C156" s="473">
        <v>4</v>
      </c>
      <c r="D156" s="429" t="s">
        <v>131</v>
      </c>
      <c r="E156" s="140" t="s">
        <v>136</v>
      </c>
      <c r="F156" s="140" t="s">
        <v>142</v>
      </c>
      <c r="G156" s="141" t="s">
        <v>146</v>
      </c>
      <c r="H156" s="469" t="s">
        <v>174</v>
      </c>
      <c r="I156" s="459"/>
      <c r="J156" s="459"/>
      <c r="K156" s="460"/>
      <c r="L156" s="475" t="s">
        <v>193</v>
      </c>
      <c r="M156" s="476">
        <v>55</v>
      </c>
      <c r="N156" s="459"/>
      <c r="O156" s="459"/>
      <c r="P156" s="459"/>
      <c r="Q156" s="459"/>
      <c r="R156" s="459"/>
      <c r="S156" s="446"/>
      <c r="T156" s="122"/>
      <c r="U156" s="123"/>
      <c r="V156" s="126"/>
      <c r="W156" s="123"/>
      <c r="X156" s="128"/>
      <c r="Y156" s="123"/>
      <c r="Z156" s="123"/>
      <c r="AA156" s="123"/>
      <c r="AB156" s="124"/>
      <c r="AC156" s="127"/>
      <c r="AD156" s="201"/>
      <c r="AE156" s="201"/>
      <c r="AF156" s="201"/>
      <c r="AG156" s="201"/>
      <c r="AH156" s="201"/>
      <c r="AI156" s="234"/>
      <c r="AJ156" s="123"/>
      <c r="AK156" s="123"/>
      <c r="AL156" s="123"/>
      <c r="AM156" s="123"/>
      <c r="AN156" s="129"/>
      <c r="AO156" s="124"/>
      <c r="AP156" s="122"/>
      <c r="AQ156" s="127"/>
      <c r="AR156" s="123"/>
      <c r="AS156" s="123"/>
      <c r="AT156" s="123"/>
      <c r="AU156" s="123"/>
      <c r="AV156" s="251"/>
      <c r="AW156" s="123"/>
      <c r="AX156" s="123"/>
      <c r="AY156" s="129"/>
      <c r="AZ156" s="122"/>
      <c r="BA156" s="129"/>
      <c r="BB156" s="130"/>
      <c r="BC156" s="131"/>
      <c r="BD156" s="130"/>
      <c r="BE156" s="132"/>
      <c r="BF156" s="132"/>
      <c r="BG156" s="123"/>
      <c r="BH156" s="124"/>
      <c r="BI156" s="122"/>
      <c r="BJ156" s="123"/>
      <c r="BK156" s="123"/>
      <c r="BL156" s="123"/>
      <c r="BM156" s="129"/>
      <c r="BN156" s="122"/>
      <c r="BO156" s="123"/>
      <c r="BP156" s="129"/>
      <c r="BQ156" s="122"/>
      <c r="BR156" s="123"/>
      <c r="BS156" s="129"/>
      <c r="BT156" s="135"/>
      <c r="BU156" s="280"/>
      <c r="BV156" s="246"/>
      <c r="BW156" s="246"/>
      <c r="BX156" s="133"/>
      <c r="BY156" s="133"/>
      <c r="BZ156" s="122"/>
      <c r="CA156" s="123"/>
      <c r="CB156" s="123"/>
      <c r="CC156" s="124"/>
      <c r="CD156" s="127"/>
      <c r="CE156" s="127"/>
      <c r="CF156" s="123"/>
      <c r="CG156" s="123"/>
      <c r="CH156" s="123"/>
      <c r="CI156" s="123"/>
      <c r="CJ156" s="134"/>
      <c r="CK156" s="122"/>
      <c r="CL156" s="127"/>
      <c r="CM156" s="123"/>
      <c r="CN156" s="129"/>
      <c r="CO156" s="129"/>
      <c r="CP156" s="129"/>
      <c r="CQ156" s="134"/>
      <c r="CR156" s="133"/>
      <c r="CS156" s="133"/>
      <c r="CT156" s="133"/>
      <c r="CU156" s="135"/>
      <c r="CV156" s="280"/>
      <c r="CW156" s="135"/>
      <c r="CX156" s="122"/>
      <c r="CY156" s="129"/>
      <c r="CZ156" s="214"/>
      <c r="DA156" s="129"/>
      <c r="DB156" s="122"/>
      <c r="DC156" s="129"/>
      <c r="DD156" s="122"/>
      <c r="DE156" s="129"/>
      <c r="DF156" s="133"/>
      <c r="DG156" s="122"/>
      <c r="DH156" s="129"/>
      <c r="DI156" s="133"/>
      <c r="DJ156" s="122"/>
      <c r="DK156" s="123"/>
      <c r="DL156" s="214"/>
      <c r="DM156" s="134"/>
      <c r="DN156" s="305"/>
      <c r="DO156" s="134"/>
      <c r="DP156" s="122"/>
      <c r="DQ156" s="129"/>
      <c r="DR156" s="122"/>
      <c r="DS156" s="129"/>
      <c r="DT156" s="122"/>
      <c r="DU156" s="129"/>
      <c r="DV156" s="122"/>
      <c r="DW156" s="124"/>
    </row>
    <row r="157" spans="1:127" outlineLevel="2">
      <c r="A157" s="459"/>
      <c r="B157" s="465">
        <v>0.375</v>
      </c>
      <c r="C157" s="459"/>
      <c r="D157" s="429" t="s">
        <v>136</v>
      </c>
      <c r="E157" s="140" t="s">
        <v>139</v>
      </c>
      <c r="F157" s="140" t="s">
        <v>145</v>
      </c>
      <c r="G157" s="141" t="s">
        <v>142</v>
      </c>
      <c r="H157" s="469" t="s">
        <v>175</v>
      </c>
      <c r="I157" s="459"/>
      <c r="J157" s="459"/>
      <c r="K157" s="460"/>
      <c r="L157" s="475" t="s">
        <v>194</v>
      </c>
      <c r="M157" s="462"/>
      <c r="N157" s="459"/>
      <c r="O157" s="459"/>
      <c r="P157" s="459"/>
      <c r="Q157" s="459"/>
      <c r="R157" s="459"/>
      <c r="S157" s="446"/>
      <c r="T157" s="122"/>
      <c r="U157" s="123"/>
      <c r="V157" s="126"/>
      <c r="W157" s="123"/>
      <c r="X157" s="128"/>
      <c r="Y157" s="123"/>
      <c r="Z157" s="123"/>
      <c r="AA157" s="123"/>
      <c r="AB157" s="124"/>
      <c r="AC157" s="127"/>
      <c r="AD157" s="201"/>
      <c r="AE157" s="201"/>
      <c r="AF157" s="201"/>
      <c r="AG157" s="201"/>
      <c r="AH157" s="201"/>
      <c r="AI157" s="234"/>
      <c r="AJ157" s="123"/>
      <c r="AK157" s="123"/>
      <c r="AL157" s="123"/>
      <c r="AM157" s="123"/>
      <c r="AN157" s="129"/>
      <c r="AO157" s="124"/>
      <c r="AP157" s="122"/>
      <c r="AQ157" s="127"/>
      <c r="AR157" s="123"/>
      <c r="AS157" s="123"/>
      <c r="AT157" s="123"/>
      <c r="AU157" s="123"/>
      <c r="AV157" s="251"/>
      <c r="AW157" s="123"/>
      <c r="AX157" s="123"/>
      <c r="AY157" s="129"/>
      <c r="AZ157" s="122"/>
      <c r="BA157" s="129"/>
      <c r="BB157" s="130"/>
      <c r="BC157" s="131"/>
      <c r="BD157" s="130"/>
      <c r="BE157" s="132"/>
      <c r="BF157" s="132"/>
      <c r="BG157" s="123"/>
      <c r="BH157" s="124"/>
      <c r="BI157" s="122"/>
      <c r="BJ157" s="123"/>
      <c r="BK157" s="123"/>
      <c r="BL157" s="123"/>
      <c r="BM157" s="129"/>
      <c r="BN157" s="122"/>
      <c r="BO157" s="123"/>
      <c r="BP157" s="129"/>
      <c r="BQ157" s="122"/>
      <c r="BR157" s="123"/>
      <c r="BS157" s="129"/>
      <c r="BT157" s="135"/>
      <c r="BU157" s="280"/>
      <c r="BV157" s="246"/>
      <c r="BW157" s="246"/>
      <c r="BX157" s="133"/>
      <c r="BY157" s="133"/>
      <c r="BZ157" s="122"/>
      <c r="CA157" s="123"/>
      <c r="CB157" s="123"/>
      <c r="CC157" s="124"/>
      <c r="CD157" s="127"/>
      <c r="CE157" s="127"/>
      <c r="CF157" s="123"/>
      <c r="CG157" s="123"/>
      <c r="CH157" s="123"/>
      <c r="CI157" s="123"/>
      <c r="CJ157" s="134"/>
      <c r="CK157" s="122"/>
      <c r="CL157" s="127"/>
      <c r="CM157" s="123"/>
      <c r="CN157" s="129"/>
      <c r="CO157" s="129"/>
      <c r="CP157" s="129"/>
      <c r="CQ157" s="134"/>
      <c r="CR157" s="133"/>
      <c r="CS157" s="133"/>
      <c r="CT157" s="133"/>
      <c r="CU157" s="135"/>
      <c r="CV157" s="280"/>
      <c r="CW157" s="135"/>
      <c r="CX157" s="122"/>
      <c r="CY157" s="129"/>
      <c r="CZ157" s="214"/>
      <c r="DA157" s="129"/>
      <c r="DB157" s="122"/>
      <c r="DC157" s="129"/>
      <c r="DD157" s="122"/>
      <c r="DE157" s="129"/>
      <c r="DF157" s="133"/>
      <c r="DG157" s="122"/>
      <c r="DH157" s="129"/>
      <c r="DI157" s="133"/>
      <c r="DJ157" s="122"/>
      <c r="DK157" s="123"/>
      <c r="DL157" s="214"/>
      <c r="DM157" s="134"/>
      <c r="DN157" s="305"/>
      <c r="DO157" s="134"/>
      <c r="DP157" s="122"/>
      <c r="DQ157" s="129"/>
      <c r="DR157" s="122"/>
      <c r="DS157" s="129"/>
      <c r="DT157" s="122"/>
      <c r="DU157" s="129"/>
      <c r="DV157" s="122"/>
      <c r="DW157" s="124"/>
    </row>
    <row r="158" spans="1:127" ht="19.5" outlineLevel="2" thickBot="1">
      <c r="A158" s="459"/>
      <c r="B158" s="465">
        <v>0.38541666666666702</v>
      </c>
      <c r="C158" s="459"/>
      <c r="D158" s="429" t="s">
        <v>133</v>
      </c>
      <c r="E158" s="140" t="s">
        <v>137</v>
      </c>
      <c r="F158" s="140" t="s">
        <v>139</v>
      </c>
      <c r="G158" s="141" t="s">
        <v>145</v>
      </c>
      <c r="H158" s="469" t="s">
        <v>176</v>
      </c>
      <c r="I158" s="459"/>
      <c r="J158" s="459"/>
      <c r="K158" s="460"/>
      <c r="L158" s="476" t="s">
        <v>195</v>
      </c>
      <c r="M158" s="462"/>
      <c r="N158" s="459"/>
      <c r="O158" s="459"/>
      <c r="P158" s="459"/>
      <c r="Q158" s="459"/>
      <c r="R158" s="459"/>
      <c r="S158" s="446"/>
      <c r="T158" s="122"/>
      <c r="U158" s="123"/>
      <c r="V158" s="126"/>
      <c r="W158" s="123"/>
      <c r="X158" s="128"/>
      <c r="Y158" s="123"/>
      <c r="Z158" s="123"/>
      <c r="AA158" s="123"/>
      <c r="AB158" s="124"/>
      <c r="AC158" s="127"/>
      <c r="AD158" s="201"/>
      <c r="AE158" s="201"/>
      <c r="AF158" s="201"/>
      <c r="AG158" s="201"/>
      <c r="AH158" s="201"/>
      <c r="AI158" s="234"/>
      <c r="AJ158" s="123"/>
      <c r="AK158" s="123"/>
      <c r="AL158" s="123"/>
      <c r="AM158" s="123"/>
      <c r="AN158" s="129"/>
      <c r="AO158" s="124"/>
      <c r="AP158" s="122"/>
      <c r="AQ158" s="127"/>
      <c r="AR158" s="123"/>
      <c r="AS158" s="123"/>
      <c r="AT158" s="123"/>
      <c r="AU158" s="123"/>
      <c r="AV158" s="251"/>
      <c r="AW158" s="123"/>
      <c r="AX158" s="123"/>
      <c r="AY158" s="129"/>
      <c r="AZ158" s="122"/>
      <c r="BA158" s="129"/>
      <c r="BB158" s="130"/>
      <c r="BC158" s="131"/>
      <c r="BD158" s="130"/>
      <c r="BE158" s="132"/>
      <c r="BF158" s="132"/>
      <c r="BG158" s="123"/>
      <c r="BH158" s="124"/>
      <c r="BI158" s="122"/>
      <c r="BJ158" s="123"/>
      <c r="BK158" s="123"/>
      <c r="BL158" s="123"/>
      <c r="BM158" s="129"/>
      <c r="BN158" s="122"/>
      <c r="BO158" s="123"/>
      <c r="BP158" s="129"/>
      <c r="BQ158" s="122"/>
      <c r="BR158" s="123"/>
      <c r="BS158" s="129"/>
      <c r="BT158" s="135"/>
      <c r="BU158" s="280"/>
      <c r="BV158" s="246"/>
      <c r="BW158" s="246"/>
      <c r="BX158" s="133"/>
      <c r="BY158" s="133"/>
      <c r="BZ158" s="122"/>
      <c r="CA158" s="123"/>
      <c r="CB158" s="123"/>
      <c r="CC158" s="124"/>
      <c r="CD158" s="127"/>
      <c r="CE158" s="127"/>
      <c r="CF158" s="123"/>
      <c r="CG158" s="123"/>
      <c r="CH158" s="123"/>
      <c r="CI158" s="123"/>
      <c r="CJ158" s="134"/>
      <c r="CK158" s="122"/>
      <c r="CL158" s="127"/>
      <c r="CM158" s="123"/>
      <c r="CN158" s="129"/>
      <c r="CO158" s="129"/>
      <c r="CP158" s="129"/>
      <c r="CQ158" s="134"/>
      <c r="CR158" s="133"/>
      <c r="CS158" s="133"/>
      <c r="CT158" s="133"/>
      <c r="CU158" s="135"/>
      <c r="CV158" s="280"/>
      <c r="CW158" s="135"/>
      <c r="CX158" s="122"/>
      <c r="CY158" s="129"/>
      <c r="CZ158" s="214"/>
      <c r="DA158" s="129"/>
      <c r="DB158" s="122"/>
      <c r="DC158" s="129"/>
      <c r="DD158" s="122"/>
      <c r="DE158" s="129"/>
      <c r="DF158" s="133"/>
      <c r="DG158" s="122"/>
      <c r="DH158" s="129"/>
      <c r="DI158" s="133"/>
      <c r="DJ158" s="122"/>
      <c r="DK158" s="123"/>
      <c r="DL158" s="214"/>
      <c r="DM158" s="134"/>
      <c r="DN158" s="305"/>
      <c r="DO158" s="134"/>
      <c r="DP158" s="122"/>
      <c r="DQ158" s="129"/>
      <c r="DR158" s="122"/>
      <c r="DS158" s="129"/>
      <c r="DT158" s="122"/>
      <c r="DU158" s="129"/>
      <c r="DV158" s="122"/>
      <c r="DW158" s="124"/>
    </row>
    <row r="159" spans="1:127" ht="19.5" outlineLevel="2" thickBot="1">
      <c r="A159" s="459"/>
      <c r="B159" s="465">
        <v>0.39583333333333298</v>
      </c>
      <c r="C159" s="459"/>
      <c r="D159" s="429" t="s">
        <v>132</v>
      </c>
      <c r="E159" s="123"/>
      <c r="F159" s="140" t="s">
        <v>141</v>
      </c>
      <c r="G159" s="478"/>
      <c r="H159" s="470" t="s">
        <v>262</v>
      </c>
      <c r="I159" s="459"/>
      <c r="J159" s="459"/>
      <c r="K159" s="460"/>
      <c r="L159" s="459"/>
      <c r="M159" s="459"/>
      <c r="N159" s="459"/>
      <c r="O159" s="459"/>
      <c r="P159" s="459"/>
      <c r="Q159" s="459"/>
      <c r="R159" s="459"/>
      <c r="S159" s="446"/>
      <c r="T159" s="122"/>
      <c r="U159" s="123"/>
      <c r="V159" s="126"/>
      <c r="W159" s="123"/>
      <c r="X159" s="128"/>
      <c r="Y159" s="123"/>
      <c r="Z159" s="123"/>
      <c r="AA159" s="123"/>
      <c r="AB159" s="124"/>
      <c r="AC159" s="127"/>
      <c r="AD159" s="201"/>
      <c r="AE159" s="201"/>
      <c r="AF159" s="201"/>
      <c r="AG159" s="201"/>
      <c r="AH159" s="201"/>
      <c r="AI159" s="234"/>
      <c r="AJ159" s="123"/>
      <c r="AK159" s="123"/>
      <c r="AL159" s="123"/>
      <c r="AM159" s="123"/>
      <c r="AN159" s="129"/>
      <c r="AO159" s="124"/>
      <c r="AP159" s="122"/>
      <c r="AQ159" s="127"/>
      <c r="AR159" s="123"/>
      <c r="AS159" s="123"/>
      <c r="AT159" s="123"/>
      <c r="AU159" s="123"/>
      <c r="AV159" s="251"/>
      <c r="AW159" s="123"/>
      <c r="AX159" s="123"/>
      <c r="AY159" s="129"/>
      <c r="AZ159" s="122"/>
      <c r="BA159" s="129"/>
      <c r="BB159" s="130"/>
      <c r="BC159" s="131"/>
      <c r="BD159" s="130"/>
      <c r="BE159" s="132"/>
      <c r="BF159" s="132"/>
      <c r="BG159" s="123"/>
      <c r="BH159" s="124"/>
      <c r="BI159" s="122"/>
      <c r="BJ159" s="123"/>
      <c r="BK159" s="123"/>
      <c r="BL159" s="123"/>
      <c r="BM159" s="129"/>
      <c r="BN159" s="122"/>
      <c r="BO159" s="123"/>
      <c r="BP159" s="129"/>
      <c r="BQ159" s="122"/>
      <c r="BR159" s="123"/>
      <c r="BS159" s="129"/>
      <c r="BT159" s="135"/>
      <c r="BU159" s="280"/>
      <c r="BV159" s="246"/>
      <c r="BW159" s="246"/>
      <c r="BX159" s="133"/>
      <c r="BY159" s="133"/>
      <c r="BZ159" s="122"/>
      <c r="CA159" s="123"/>
      <c r="CB159" s="123"/>
      <c r="CC159" s="124"/>
      <c r="CD159" s="127"/>
      <c r="CE159" s="127"/>
      <c r="CF159" s="123"/>
      <c r="CG159" s="123"/>
      <c r="CH159" s="123"/>
      <c r="CI159" s="123"/>
      <c r="CJ159" s="134"/>
      <c r="CK159" s="122"/>
      <c r="CL159" s="127"/>
      <c r="CM159" s="123"/>
      <c r="CN159" s="129"/>
      <c r="CO159" s="129"/>
      <c r="CP159" s="129"/>
      <c r="CQ159" s="134"/>
      <c r="CR159" s="133"/>
      <c r="CS159" s="133"/>
      <c r="CT159" s="133"/>
      <c r="CU159" s="135"/>
      <c r="CV159" s="280"/>
      <c r="CW159" s="135"/>
      <c r="CX159" s="122"/>
      <c r="CY159" s="129"/>
      <c r="CZ159" s="214"/>
      <c r="DA159" s="129"/>
      <c r="DB159" s="122"/>
      <c r="DC159" s="129"/>
      <c r="DD159" s="122"/>
      <c r="DE159" s="129"/>
      <c r="DF159" s="133"/>
      <c r="DG159" s="122"/>
      <c r="DH159" s="129"/>
      <c r="DI159" s="133"/>
      <c r="DJ159" s="122"/>
      <c r="DK159" s="123"/>
      <c r="DL159" s="214"/>
      <c r="DM159" s="134"/>
      <c r="DN159" s="305"/>
      <c r="DO159" s="134"/>
      <c r="DP159" s="122"/>
      <c r="DQ159" s="129"/>
      <c r="DR159" s="122"/>
      <c r="DS159" s="129"/>
      <c r="DT159" s="122"/>
      <c r="DU159" s="129"/>
      <c r="DV159" s="122"/>
      <c r="DW159" s="124"/>
    </row>
    <row r="160" spans="1:127" ht="19.5" outlineLevel="2" thickBot="1">
      <c r="A160" s="459"/>
      <c r="B160" s="465">
        <v>0.40625</v>
      </c>
      <c r="C160" s="459"/>
      <c r="D160" s="430" t="s">
        <v>137</v>
      </c>
      <c r="E160" s="431"/>
      <c r="F160" s="432"/>
      <c r="G160" s="433"/>
      <c r="H160" s="459"/>
      <c r="I160" s="459"/>
      <c r="J160" s="459"/>
      <c r="K160" s="460"/>
      <c r="L160" s="459"/>
      <c r="M160" s="459"/>
      <c r="N160" s="459"/>
      <c r="O160" s="459"/>
      <c r="P160" s="459"/>
      <c r="Q160" s="459"/>
      <c r="R160" s="459"/>
      <c r="S160" s="446"/>
      <c r="T160" s="122"/>
      <c r="U160" s="123"/>
      <c r="V160" s="126"/>
      <c r="W160" s="123"/>
      <c r="X160" s="128"/>
      <c r="Y160" s="123"/>
      <c r="Z160" s="123"/>
      <c r="AA160" s="123"/>
      <c r="AB160" s="124"/>
      <c r="AC160" s="127"/>
      <c r="AD160" s="201"/>
      <c r="AE160" s="201"/>
      <c r="AF160" s="201"/>
      <c r="AG160" s="201"/>
      <c r="AH160" s="201"/>
      <c r="AI160" s="234"/>
      <c r="AJ160" s="123"/>
      <c r="AK160" s="123"/>
      <c r="AL160" s="123"/>
      <c r="AM160" s="123"/>
      <c r="AN160" s="129"/>
      <c r="AO160" s="124"/>
      <c r="AP160" s="122"/>
      <c r="AQ160" s="127"/>
      <c r="AR160" s="123"/>
      <c r="AS160" s="123"/>
      <c r="AT160" s="123"/>
      <c r="AU160" s="123"/>
      <c r="AV160" s="251"/>
      <c r="AW160" s="123"/>
      <c r="AX160" s="123"/>
      <c r="AY160" s="129"/>
      <c r="AZ160" s="122"/>
      <c r="BA160" s="129"/>
      <c r="BB160" s="130"/>
      <c r="BC160" s="131"/>
      <c r="BD160" s="130"/>
      <c r="BE160" s="132"/>
      <c r="BF160" s="132"/>
      <c r="BG160" s="123"/>
      <c r="BH160" s="124"/>
      <c r="BI160" s="122"/>
      <c r="BJ160" s="123"/>
      <c r="BK160" s="123"/>
      <c r="BL160" s="123"/>
      <c r="BM160" s="129"/>
      <c r="BN160" s="122"/>
      <c r="BO160" s="123"/>
      <c r="BP160" s="129"/>
      <c r="BQ160" s="122"/>
      <c r="BR160" s="123"/>
      <c r="BS160" s="129"/>
      <c r="BT160" s="135"/>
      <c r="BU160" s="280"/>
      <c r="BV160" s="246"/>
      <c r="BW160" s="246"/>
      <c r="BX160" s="133"/>
      <c r="BY160" s="133"/>
      <c r="BZ160" s="122"/>
      <c r="CA160" s="123"/>
      <c r="CB160" s="123"/>
      <c r="CC160" s="124"/>
      <c r="CD160" s="127"/>
      <c r="CE160" s="127"/>
      <c r="CF160" s="123"/>
      <c r="CG160" s="123"/>
      <c r="CH160" s="123"/>
      <c r="CI160" s="123"/>
      <c r="CJ160" s="134"/>
      <c r="CK160" s="122"/>
      <c r="CL160" s="127"/>
      <c r="CM160" s="123"/>
      <c r="CN160" s="129"/>
      <c r="CO160" s="129"/>
      <c r="CP160" s="129"/>
      <c r="CQ160" s="134"/>
      <c r="CR160" s="133"/>
      <c r="CS160" s="133"/>
      <c r="CT160" s="133"/>
      <c r="CU160" s="135"/>
      <c r="CV160" s="280"/>
      <c r="CW160" s="135"/>
      <c r="CX160" s="122"/>
      <c r="CY160" s="129"/>
      <c r="CZ160" s="214"/>
      <c r="DA160" s="129"/>
      <c r="DB160" s="122"/>
      <c r="DC160" s="129"/>
      <c r="DD160" s="122"/>
      <c r="DE160" s="129"/>
      <c r="DF160" s="133"/>
      <c r="DG160" s="122"/>
      <c r="DH160" s="129"/>
      <c r="DI160" s="133"/>
      <c r="DJ160" s="122"/>
      <c r="DK160" s="123"/>
      <c r="DL160" s="214"/>
      <c r="DM160" s="134"/>
      <c r="DN160" s="305"/>
      <c r="DO160" s="134"/>
      <c r="DP160" s="122"/>
      <c r="DQ160" s="129"/>
      <c r="DR160" s="122"/>
      <c r="DS160" s="129"/>
      <c r="DT160" s="122"/>
      <c r="DU160" s="129"/>
      <c r="DV160" s="122"/>
      <c r="DW160" s="124"/>
    </row>
    <row r="161" spans="1:127" outlineLevel="2">
      <c r="A161" s="459"/>
      <c r="B161" s="465">
        <v>0.41666666666666702</v>
      </c>
      <c r="C161" s="459"/>
      <c r="D161" s="459"/>
      <c r="E161" s="459"/>
      <c r="F161" s="459"/>
      <c r="G161" s="459"/>
      <c r="H161" s="459"/>
      <c r="I161" s="459"/>
      <c r="J161" s="459"/>
      <c r="K161" s="460"/>
      <c r="L161" s="459"/>
      <c r="M161" s="459"/>
      <c r="N161" s="459"/>
      <c r="O161" s="459"/>
      <c r="P161" s="459"/>
      <c r="Q161" s="459"/>
      <c r="R161" s="459"/>
      <c r="S161" s="446"/>
      <c r="T161" s="122"/>
      <c r="U161" s="123"/>
      <c r="V161" s="126"/>
      <c r="W161" s="123"/>
      <c r="X161" s="128"/>
      <c r="Y161" s="123"/>
      <c r="Z161" s="123"/>
      <c r="AA161" s="123"/>
      <c r="AB161" s="124"/>
      <c r="AC161" s="127"/>
      <c r="AD161" s="201"/>
      <c r="AE161" s="201"/>
      <c r="AF161" s="201"/>
      <c r="AG161" s="201"/>
      <c r="AH161" s="201"/>
      <c r="AI161" s="234"/>
      <c r="AJ161" s="123"/>
      <c r="AK161" s="123"/>
      <c r="AL161" s="123"/>
      <c r="AM161" s="123"/>
      <c r="AN161" s="129"/>
      <c r="AO161" s="124"/>
      <c r="AP161" s="122"/>
      <c r="AQ161" s="127"/>
      <c r="AR161" s="123"/>
      <c r="AS161" s="123"/>
      <c r="AT161" s="123"/>
      <c r="AU161" s="123"/>
      <c r="AV161" s="251"/>
      <c r="AW161" s="123"/>
      <c r="AX161" s="123"/>
      <c r="AY161" s="129"/>
      <c r="AZ161" s="122"/>
      <c r="BA161" s="129"/>
      <c r="BB161" s="130"/>
      <c r="BC161" s="131"/>
      <c r="BD161" s="130"/>
      <c r="BE161" s="132"/>
      <c r="BF161" s="132"/>
      <c r="BG161" s="123"/>
      <c r="BH161" s="124"/>
      <c r="BI161" s="122"/>
      <c r="BJ161" s="123"/>
      <c r="BK161" s="123"/>
      <c r="BL161" s="123"/>
      <c r="BM161" s="129"/>
      <c r="BN161" s="122"/>
      <c r="BO161" s="123"/>
      <c r="BP161" s="129"/>
      <c r="BQ161" s="122"/>
      <c r="BR161" s="123"/>
      <c r="BS161" s="129"/>
      <c r="BT161" s="135"/>
      <c r="BU161" s="280"/>
      <c r="BV161" s="246"/>
      <c r="BW161" s="246"/>
      <c r="BX161" s="133"/>
      <c r="BY161" s="133"/>
      <c r="BZ161" s="122"/>
      <c r="CA161" s="123"/>
      <c r="CB161" s="123"/>
      <c r="CC161" s="124"/>
      <c r="CD161" s="127"/>
      <c r="CE161" s="127"/>
      <c r="CF161" s="123"/>
      <c r="CG161" s="123"/>
      <c r="CH161" s="123"/>
      <c r="CI161" s="123"/>
      <c r="CJ161" s="134"/>
      <c r="CK161" s="122"/>
      <c r="CL161" s="127"/>
      <c r="CM161" s="123"/>
      <c r="CN161" s="129"/>
      <c r="CO161" s="129"/>
      <c r="CP161" s="129"/>
      <c r="CQ161" s="134"/>
      <c r="CR161" s="133"/>
      <c r="CS161" s="133"/>
      <c r="CT161" s="133"/>
      <c r="CU161" s="135"/>
      <c r="CV161" s="280"/>
      <c r="CW161" s="135"/>
      <c r="CX161" s="122"/>
      <c r="CY161" s="129"/>
      <c r="CZ161" s="214"/>
      <c r="DA161" s="129"/>
      <c r="DB161" s="122"/>
      <c r="DC161" s="129"/>
      <c r="DD161" s="122"/>
      <c r="DE161" s="129"/>
      <c r="DF161" s="133"/>
      <c r="DG161" s="122"/>
      <c r="DH161" s="129"/>
      <c r="DI161" s="133"/>
      <c r="DJ161" s="122"/>
      <c r="DK161" s="123"/>
      <c r="DL161" s="214"/>
      <c r="DM161" s="134"/>
      <c r="DN161" s="305"/>
      <c r="DO161" s="134"/>
      <c r="DP161" s="122"/>
      <c r="DQ161" s="129"/>
      <c r="DR161" s="122"/>
      <c r="DS161" s="129"/>
      <c r="DT161" s="122"/>
      <c r="DU161" s="129"/>
      <c r="DV161" s="122"/>
      <c r="DW161" s="124"/>
    </row>
    <row r="162" spans="1:127" outlineLevel="2">
      <c r="A162" s="459"/>
      <c r="B162" s="465">
        <v>0.42708333333333298</v>
      </c>
      <c r="C162" s="459"/>
      <c r="D162" s="459"/>
      <c r="E162" s="459"/>
      <c r="F162" s="461"/>
      <c r="G162" s="459"/>
      <c r="H162" s="459"/>
      <c r="I162" s="459"/>
      <c r="J162" s="459"/>
      <c r="K162" s="460"/>
      <c r="L162" s="459"/>
      <c r="M162" s="459"/>
      <c r="N162" s="459"/>
      <c r="O162" s="459"/>
      <c r="P162" s="459"/>
      <c r="Q162" s="459"/>
      <c r="R162" s="459"/>
      <c r="S162" s="446"/>
      <c r="T162" s="122"/>
      <c r="U162" s="123"/>
      <c r="V162" s="126"/>
      <c r="W162" s="123"/>
      <c r="X162" s="128"/>
      <c r="Y162" s="123"/>
      <c r="Z162" s="123"/>
      <c r="AA162" s="123"/>
      <c r="AB162" s="124"/>
      <c r="AC162" s="127"/>
      <c r="AD162" s="201"/>
      <c r="AE162" s="201"/>
      <c r="AF162" s="201"/>
      <c r="AG162" s="201"/>
      <c r="AH162" s="201"/>
      <c r="AI162" s="234"/>
      <c r="AJ162" s="123"/>
      <c r="AK162" s="123"/>
      <c r="AL162" s="123"/>
      <c r="AM162" s="123"/>
      <c r="AN162" s="129"/>
      <c r="AO162" s="124"/>
      <c r="AP162" s="122"/>
      <c r="AQ162" s="127"/>
      <c r="AR162" s="123"/>
      <c r="AS162" s="123"/>
      <c r="AT162" s="123"/>
      <c r="AU162" s="123"/>
      <c r="AV162" s="251"/>
      <c r="AW162" s="123"/>
      <c r="AX162" s="123"/>
      <c r="AY162" s="129"/>
      <c r="AZ162" s="122"/>
      <c r="BA162" s="129"/>
      <c r="BB162" s="130"/>
      <c r="BC162" s="131"/>
      <c r="BD162" s="130"/>
      <c r="BE162" s="132"/>
      <c r="BF162" s="132"/>
      <c r="BG162" s="123"/>
      <c r="BH162" s="124"/>
      <c r="BI162" s="122"/>
      <c r="BJ162" s="123"/>
      <c r="BK162" s="123"/>
      <c r="BL162" s="123"/>
      <c r="BM162" s="129"/>
      <c r="BN162" s="122"/>
      <c r="BO162" s="123"/>
      <c r="BP162" s="129"/>
      <c r="BQ162" s="122"/>
      <c r="BR162" s="123"/>
      <c r="BS162" s="129"/>
      <c r="BT162" s="135"/>
      <c r="BU162" s="280"/>
      <c r="BV162" s="246"/>
      <c r="BW162" s="246"/>
      <c r="BX162" s="133"/>
      <c r="BY162" s="133"/>
      <c r="BZ162" s="122"/>
      <c r="CA162" s="123"/>
      <c r="CB162" s="123"/>
      <c r="CC162" s="124"/>
      <c r="CD162" s="127"/>
      <c r="CE162" s="127"/>
      <c r="CF162" s="123"/>
      <c r="CG162" s="123"/>
      <c r="CH162" s="123"/>
      <c r="CI162" s="123"/>
      <c r="CJ162" s="134"/>
      <c r="CK162" s="122"/>
      <c r="CL162" s="127"/>
      <c r="CM162" s="123"/>
      <c r="CN162" s="129"/>
      <c r="CO162" s="129"/>
      <c r="CP162" s="129"/>
      <c r="CQ162" s="134"/>
      <c r="CR162" s="133"/>
      <c r="CS162" s="133"/>
      <c r="CT162" s="133"/>
      <c r="CU162" s="135"/>
      <c r="CV162" s="280"/>
      <c r="CW162" s="135"/>
      <c r="CX162" s="122"/>
      <c r="CY162" s="129"/>
      <c r="CZ162" s="214"/>
      <c r="DA162" s="129"/>
      <c r="DB162" s="122"/>
      <c r="DC162" s="129"/>
      <c r="DD162" s="122"/>
      <c r="DE162" s="129"/>
      <c r="DF162" s="133"/>
      <c r="DG162" s="122"/>
      <c r="DH162" s="129"/>
      <c r="DI162" s="133"/>
      <c r="DJ162" s="122"/>
      <c r="DK162" s="123"/>
      <c r="DL162" s="214"/>
      <c r="DM162" s="134"/>
      <c r="DN162" s="305"/>
      <c r="DO162" s="134"/>
      <c r="DP162" s="122"/>
      <c r="DQ162" s="129"/>
      <c r="DR162" s="122"/>
      <c r="DS162" s="129"/>
      <c r="DT162" s="122"/>
      <c r="DU162" s="129"/>
      <c r="DV162" s="122"/>
      <c r="DW162" s="124"/>
    </row>
    <row r="163" spans="1:127" outlineLevel="2">
      <c r="A163" s="459"/>
      <c r="B163" s="465">
        <v>0.4375</v>
      </c>
      <c r="C163" s="459"/>
      <c r="D163" s="459"/>
      <c r="E163" s="459"/>
      <c r="F163" s="461"/>
      <c r="G163" s="459"/>
      <c r="H163" s="459"/>
      <c r="I163" s="459"/>
      <c r="J163" s="459"/>
      <c r="K163" s="460"/>
      <c r="L163" s="459"/>
      <c r="M163" s="459"/>
      <c r="N163" s="459"/>
      <c r="O163" s="459"/>
      <c r="P163" s="459"/>
      <c r="Q163" s="459"/>
      <c r="R163" s="459"/>
      <c r="S163" s="446"/>
      <c r="T163" s="122"/>
      <c r="U163" s="123"/>
      <c r="V163" s="126"/>
      <c r="W163" s="123"/>
      <c r="X163" s="128"/>
      <c r="Y163" s="123"/>
      <c r="Z163" s="123"/>
      <c r="AA163" s="123"/>
      <c r="AB163" s="124"/>
      <c r="AC163" s="127"/>
      <c r="AD163" s="201"/>
      <c r="AE163" s="201"/>
      <c r="AF163" s="201"/>
      <c r="AG163" s="201"/>
      <c r="AH163" s="201"/>
      <c r="AI163" s="234"/>
      <c r="AJ163" s="123"/>
      <c r="AK163" s="123"/>
      <c r="AL163" s="123"/>
      <c r="AM163" s="123"/>
      <c r="AN163" s="129"/>
      <c r="AO163" s="124"/>
      <c r="AP163" s="122"/>
      <c r="AQ163" s="127"/>
      <c r="AR163" s="123"/>
      <c r="AS163" s="123"/>
      <c r="AT163" s="123"/>
      <c r="AU163" s="123"/>
      <c r="AV163" s="251"/>
      <c r="AW163" s="123"/>
      <c r="AX163" s="123"/>
      <c r="AY163" s="129"/>
      <c r="AZ163" s="122"/>
      <c r="BA163" s="129"/>
      <c r="BB163" s="130"/>
      <c r="BC163" s="131"/>
      <c r="BD163" s="130"/>
      <c r="BE163" s="132"/>
      <c r="BF163" s="132"/>
      <c r="BG163" s="123"/>
      <c r="BH163" s="124"/>
      <c r="BI163" s="122"/>
      <c r="BJ163" s="123"/>
      <c r="BK163" s="123"/>
      <c r="BL163" s="123"/>
      <c r="BM163" s="129"/>
      <c r="BN163" s="122"/>
      <c r="BO163" s="123"/>
      <c r="BP163" s="129"/>
      <c r="BQ163" s="122"/>
      <c r="BR163" s="123"/>
      <c r="BS163" s="129"/>
      <c r="BT163" s="135"/>
      <c r="BU163" s="280"/>
      <c r="BV163" s="246"/>
      <c r="BW163" s="246"/>
      <c r="BX163" s="133"/>
      <c r="BY163" s="133"/>
      <c r="BZ163" s="122"/>
      <c r="CA163" s="123"/>
      <c r="CB163" s="123"/>
      <c r="CC163" s="124"/>
      <c r="CD163" s="127"/>
      <c r="CE163" s="127"/>
      <c r="CF163" s="123"/>
      <c r="CG163" s="123"/>
      <c r="CH163" s="123"/>
      <c r="CI163" s="123"/>
      <c r="CJ163" s="134"/>
      <c r="CK163" s="122"/>
      <c r="CL163" s="127"/>
      <c r="CM163" s="123"/>
      <c r="CN163" s="129"/>
      <c r="CO163" s="129"/>
      <c r="CP163" s="129"/>
      <c r="CQ163" s="134"/>
      <c r="CR163" s="133"/>
      <c r="CS163" s="133"/>
      <c r="CT163" s="133"/>
      <c r="CU163" s="135"/>
      <c r="CV163" s="280"/>
      <c r="CW163" s="135"/>
      <c r="CX163" s="122"/>
      <c r="CY163" s="129"/>
      <c r="CZ163" s="214"/>
      <c r="DA163" s="129"/>
      <c r="DB163" s="122"/>
      <c r="DC163" s="129"/>
      <c r="DD163" s="122"/>
      <c r="DE163" s="129"/>
      <c r="DF163" s="133"/>
      <c r="DG163" s="122"/>
      <c r="DH163" s="129"/>
      <c r="DI163" s="133"/>
      <c r="DJ163" s="122"/>
      <c r="DK163" s="123"/>
      <c r="DL163" s="214"/>
      <c r="DM163" s="134"/>
      <c r="DN163" s="305"/>
      <c r="DO163" s="134"/>
      <c r="DP163" s="122"/>
      <c r="DQ163" s="129"/>
      <c r="DR163" s="122"/>
      <c r="DS163" s="129"/>
      <c r="DT163" s="122"/>
      <c r="DU163" s="129"/>
      <c r="DV163" s="122"/>
      <c r="DW163" s="124"/>
    </row>
    <row r="164" spans="1:127" outlineLevel="2">
      <c r="A164" s="459"/>
      <c r="B164" s="465">
        <v>0.44791666666666702</v>
      </c>
      <c r="C164" s="459"/>
      <c r="D164" s="459"/>
      <c r="E164" s="459"/>
      <c r="F164" s="461"/>
      <c r="G164" s="459"/>
      <c r="H164" s="459"/>
      <c r="I164" s="459"/>
      <c r="J164" s="459"/>
      <c r="K164" s="460"/>
      <c r="L164" s="459"/>
      <c r="M164" s="459"/>
      <c r="N164" s="459"/>
      <c r="O164" s="459"/>
      <c r="P164" s="459"/>
      <c r="Q164" s="459"/>
      <c r="R164" s="459"/>
      <c r="S164" s="446"/>
      <c r="T164" s="122"/>
      <c r="U164" s="123"/>
      <c r="V164" s="126"/>
      <c r="W164" s="123"/>
      <c r="X164" s="128"/>
      <c r="Y164" s="123"/>
      <c r="Z164" s="123"/>
      <c r="AA164" s="123"/>
      <c r="AB164" s="124"/>
      <c r="AC164" s="127"/>
      <c r="AD164" s="201"/>
      <c r="AE164" s="201"/>
      <c r="AF164" s="201"/>
      <c r="AG164" s="201"/>
      <c r="AH164" s="201"/>
      <c r="AI164" s="234"/>
      <c r="AJ164" s="123"/>
      <c r="AK164" s="123"/>
      <c r="AL164" s="123"/>
      <c r="AM164" s="123"/>
      <c r="AN164" s="129"/>
      <c r="AO164" s="124"/>
      <c r="AP164" s="122"/>
      <c r="AQ164" s="127"/>
      <c r="AR164" s="123"/>
      <c r="AS164" s="123"/>
      <c r="AT164" s="123"/>
      <c r="AU164" s="123"/>
      <c r="AV164" s="251"/>
      <c r="AW164" s="123"/>
      <c r="AX164" s="123"/>
      <c r="AY164" s="129"/>
      <c r="AZ164" s="122"/>
      <c r="BA164" s="129"/>
      <c r="BB164" s="130"/>
      <c r="BC164" s="131"/>
      <c r="BD164" s="130"/>
      <c r="BE164" s="132"/>
      <c r="BF164" s="132"/>
      <c r="BG164" s="123"/>
      <c r="BH164" s="124"/>
      <c r="BI164" s="122"/>
      <c r="BJ164" s="123"/>
      <c r="BK164" s="123"/>
      <c r="BL164" s="123"/>
      <c r="BM164" s="129"/>
      <c r="BN164" s="122"/>
      <c r="BO164" s="123"/>
      <c r="BP164" s="129"/>
      <c r="BQ164" s="122"/>
      <c r="BR164" s="123"/>
      <c r="BS164" s="129"/>
      <c r="BT164" s="135"/>
      <c r="BU164" s="280"/>
      <c r="BV164" s="246"/>
      <c r="BW164" s="246"/>
      <c r="BX164" s="133"/>
      <c r="BY164" s="133"/>
      <c r="BZ164" s="122"/>
      <c r="CA164" s="123"/>
      <c r="CB164" s="123"/>
      <c r="CC164" s="124"/>
      <c r="CD164" s="127"/>
      <c r="CE164" s="127"/>
      <c r="CF164" s="123"/>
      <c r="CG164" s="123"/>
      <c r="CH164" s="123"/>
      <c r="CI164" s="123"/>
      <c r="CJ164" s="134"/>
      <c r="CK164" s="122"/>
      <c r="CL164" s="127"/>
      <c r="CM164" s="123"/>
      <c r="CN164" s="129"/>
      <c r="CO164" s="129"/>
      <c r="CP164" s="129"/>
      <c r="CQ164" s="134"/>
      <c r="CR164" s="133"/>
      <c r="CS164" s="133"/>
      <c r="CT164" s="133"/>
      <c r="CU164" s="135"/>
      <c r="CV164" s="280"/>
      <c r="CW164" s="135"/>
      <c r="CX164" s="122"/>
      <c r="CY164" s="129"/>
      <c r="CZ164" s="214"/>
      <c r="DA164" s="129"/>
      <c r="DB164" s="122"/>
      <c r="DC164" s="129"/>
      <c r="DD164" s="122"/>
      <c r="DE164" s="129"/>
      <c r="DF164" s="133"/>
      <c r="DG164" s="122"/>
      <c r="DH164" s="129"/>
      <c r="DI164" s="133"/>
      <c r="DJ164" s="122"/>
      <c r="DK164" s="123"/>
      <c r="DL164" s="214"/>
      <c r="DM164" s="134"/>
      <c r="DN164" s="305"/>
      <c r="DO164" s="134"/>
      <c r="DP164" s="122"/>
      <c r="DQ164" s="129"/>
      <c r="DR164" s="122"/>
      <c r="DS164" s="129"/>
      <c r="DT164" s="122"/>
      <c r="DU164" s="129"/>
      <c r="DV164" s="122"/>
      <c r="DW164" s="124"/>
    </row>
    <row r="165" spans="1:127" outlineLevel="2">
      <c r="A165" s="459"/>
      <c r="B165" s="465">
        <v>0.45833333333333298</v>
      </c>
      <c r="C165" s="459"/>
      <c r="D165" s="459"/>
      <c r="E165" s="459"/>
      <c r="F165" s="459"/>
      <c r="G165" s="459"/>
      <c r="H165" s="459"/>
      <c r="I165" s="459"/>
      <c r="J165" s="459"/>
      <c r="K165" s="460"/>
      <c r="L165" s="459"/>
      <c r="M165" s="459"/>
      <c r="N165" s="459"/>
      <c r="O165" s="459"/>
      <c r="P165" s="459"/>
      <c r="Q165" s="459"/>
      <c r="R165" s="459"/>
      <c r="S165" s="446"/>
      <c r="T165" s="122"/>
      <c r="U165" s="123"/>
      <c r="V165" s="126"/>
      <c r="W165" s="123"/>
      <c r="X165" s="128"/>
      <c r="Y165" s="123"/>
      <c r="Z165" s="123"/>
      <c r="AA165" s="123"/>
      <c r="AB165" s="124"/>
      <c r="AC165" s="127"/>
      <c r="AD165" s="201"/>
      <c r="AE165" s="201"/>
      <c r="AF165" s="201"/>
      <c r="AG165" s="201"/>
      <c r="AH165" s="201"/>
      <c r="AI165" s="234"/>
      <c r="AJ165" s="123"/>
      <c r="AK165" s="123"/>
      <c r="AL165" s="123"/>
      <c r="AM165" s="123"/>
      <c r="AN165" s="129"/>
      <c r="AO165" s="124"/>
      <c r="AP165" s="122"/>
      <c r="AQ165" s="127"/>
      <c r="AR165" s="123"/>
      <c r="AS165" s="123"/>
      <c r="AT165" s="123"/>
      <c r="AU165" s="123"/>
      <c r="AV165" s="251"/>
      <c r="AW165" s="123"/>
      <c r="AX165" s="123"/>
      <c r="AY165" s="129"/>
      <c r="AZ165" s="122"/>
      <c r="BA165" s="129"/>
      <c r="BB165" s="130"/>
      <c r="BC165" s="131"/>
      <c r="BD165" s="130"/>
      <c r="BE165" s="132"/>
      <c r="BF165" s="132"/>
      <c r="BG165" s="123"/>
      <c r="BH165" s="124"/>
      <c r="BI165" s="122"/>
      <c r="BJ165" s="123"/>
      <c r="BK165" s="123"/>
      <c r="BL165" s="123"/>
      <c r="BM165" s="129"/>
      <c r="BN165" s="122"/>
      <c r="BO165" s="123"/>
      <c r="BP165" s="129"/>
      <c r="BQ165" s="122"/>
      <c r="BR165" s="123"/>
      <c r="BS165" s="129"/>
      <c r="BT165" s="135"/>
      <c r="BU165" s="280"/>
      <c r="BV165" s="246"/>
      <c r="BW165" s="246"/>
      <c r="BX165" s="133"/>
      <c r="BY165" s="133"/>
      <c r="BZ165" s="122"/>
      <c r="CA165" s="123"/>
      <c r="CB165" s="123"/>
      <c r="CC165" s="124"/>
      <c r="CD165" s="127"/>
      <c r="CE165" s="127"/>
      <c r="CF165" s="123"/>
      <c r="CG165" s="123"/>
      <c r="CH165" s="123"/>
      <c r="CI165" s="123"/>
      <c r="CJ165" s="134"/>
      <c r="CK165" s="122"/>
      <c r="CL165" s="127"/>
      <c r="CM165" s="123"/>
      <c r="CN165" s="129"/>
      <c r="CO165" s="129"/>
      <c r="CP165" s="129"/>
      <c r="CQ165" s="134"/>
      <c r="CR165" s="133"/>
      <c r="CS165" s="133"/>
      <c r="CT165" s="133"/>
      <c r="CU165" s="135"/>
      <c r="CV165" s="280"/>
      <c r="CW165" s="135"/>
      <c r="CX165" s="122"/>
      <c r="CY165" s="129"/>
      <c r="CZ165" s="214"/>
      <c r="DA165" s="129"/>
      <c r="DB165" s="122"/>
      <c r="DC165" s="129"/>
      <c r="DD165" s="122"/>
      <c r="DE165" s="129"/>
      <c r="DF165" s="133"/>
      <c r="DG165" s="122"/>
      <c r="DH165" s="129"/>
      <c r="DI165" s="133"/>
      <c r="DJ165" s="122"/>
      <c r="DK165" s="123"/>
      <c r="DL165" s="214"/>
      <c r="DM165" s="134"/>
      <c r="DN165" s="305"/>
      <c r="DO165" s="134"/>
      <c r="DP165" s="122"/>
      <c r="DQ165" s="129"/>
      <c r="DR165" s="122"/>
      <c r="DS165" s="129"/>
      <c r="DT165" s="122"/>
      <c r="DU165" s="129"/>
      <c r="DV165" s="122"/>
      <c r="DW165" s="124"/>
    </row>
    <row r="166" spans="1:127" outlineLevel="2">
      <c r="A166" s="459"/>
      <c r="B166" s="465">
        <v>0.46875</v>
      </c>
      <c r="C166" s="459"/>
      <c r="D166" s="459"/>
      <c r="E166" s="459"/>
      <c r="F166" s="459"/>
      <c r="G166" s="459"/>
      <c r="H166" s="459"/>
      <c r="I166" s="459"/>
      <c r="J166" s="459"/>
      <c r="K166" s="460"/>
      <c r="L166" s="459"/>
      <c r="M166" s="459"/>
      <c r="N166" s="459"/>
      <c r="O166" s="459"/>
      <c r="P166" s="459"/>
      <c r="Q166" s="459"/>
      <c r="R166" s="459"/>
      <c r="S166" s="446"/>
      <c r="T166" s="122"/>
      <c r="U166" s="123"/>
      <c r="V166" s="126"/>
      <c r="W166" s="123"/>
      <c r="X166" s="128"/>
      <c r="Y166" s="123"/>
      <c r="Z166" s="123"/>
      <c r="AA166" s="123"/>
      <c r="AB166" s="124"/>
      <c r="AC166" s="127"/>
      <c r="AD166" s="201"/>
      <c r="AE166" s="201"/>
      <c r="AF166" s="201"/>
      <c r="AG166" s="201"/>
      <c r="AH166" s="201"/>
      <c r="AI166" s="234"/>
      <c r="AJ166" s="123"/>
      <c r="AK166" s="123"/>
      <c r="AL166" s="123"/>
      <c r="AM166" s="123"/>
      <c r="AN166" s="129"/>
      <c r="AO166" s="124"/>
      <c r="AP166" s="122"/>
      <c r="AQ166" s="127"/>
      <c r="AR166" s="123"/>
      <c r="AS166" s="123"/>
      <c r="AT166" s="123"/>
      <c r="AU166" s="123"/>
      <c r="AV166" s="251"/>
      <c r="AW166" s="123"/>
      <c r="AX166" s="123"/>
      <c r="AY166" s="129"/>
      <c r="AZ166" s="122"/>
      <c r="BA166" s="129"/>
      <c r="BB166" s="130"/>
      <c r="BC166" s="131"/>
      <c r="BD166" s="130"/>
      <c r="BE166" s="132"/>
      <c r="BF166" s="132"/>
      <c r="BG166" s="123"/>
      <c r="BH166" s="124"/>
      <c r="BI166" s="122"/>
      <c r="BJ166" s="123"/>
      <c r="BK166" s="123"/>
      <c r="BL166" s="123"/>
      <c r="BM166" s="129"/>
      <c r="BN166" s="122"/>
      <c r="BO166" s="123"/>
      <c r="BP166" s="129"/>
      <c r="BQ166" s="122"/>
      <c r="BR166" s="123"/>
      <c r="BS166" s="129"/>
      <c r="BT166" s="135"/>
      <c r="BU166" s="280"/>
      <c r="BV166" s="246"/>
      <c r="BW166" s="246"/>
      <c r="BX166" s="133"/>
      <c r="BY166" s="133"/>
      <c r="BZ166" s="122"/>
      <c r="CA166" s="123"/>
      <c r="CB166" s="123"/>
      <c r="CC166" s="124"/>
      <c r="CD166" s="127"/>
      <c r="CE166" s="127"/>
      <c r="CF166" s="123"/>
      <c r="CG166" s="123"/>
      <c r="CH166" s="123"/>
      <c r="CI166" s="123"/>
      <c r="CJ166" s="134"/>
      <c r="CK166" s="122"/>
      <c r="CL166" s="127"/>
      <c r="CM166" s="123"/>
      <c r="CN166" s="129"/>
      <c r="CO166" s="129"/>
      <c r="CP166" s="129"/>
      <c r="CQ166" s="134"/>
      <c r="CR166" s="133"/>
      <c r="CS166" s="133"/>
      <c r="CT166" s="133"/>
      <c r="CU166" s="135"/>
      <c r="CV166" s="280"/>
      <c r="CW166" s="135"/>
      <c r="CX166" s="122"/>
      <c r="CY166" s="129"/>
      <c r="CZ166" s="214"/>
      <c r="DA166" s="129"/>
      <c r="DB166" s="122"/>
      <c r="DC166" s="129"/>
      <c r="DD166" s="122"/>
      <c r="DE166" s="129"/>
      <c r="DF166" s="133"/>
      <c r="DG166" s="122"/>
      <c r="DH166" s="129"/>
      <c r="DI166" s="133"/>
      <c r="DJ166" s="122"/>
      <c r="DK166" s="123"/>
      <c r="DL166" s="214"/>
      <c r="DM166" s="134"/>
      <c r="DN166" s="305"/>
      <c r="DO166" s="134"/>
      <c r="DP166" s="122"/>
      <c r="DQ166" s="129"/>
      <c r="DR166" s="122"/>
      <c r="DS166" s="129"/>
      <c r="DT166" s="122"/>
      <c r="DU166" s="129"/>
      <c r="DV166" s="122"/>
      <c r="DW166" s="124"/>
    </row>
    <row r="167" spans="1:127" outlineLevel="2">
      <c r="A167" s="459"/>
      <c r="B167" s="465">
        <v>0.47916666666666702</v>
      </c>
      <c r="C167" s="459"/>
      <c r="D167" s="459"/>
      <c r="E167" s="459"/>
      <c r="F167" s="459"/>
      <c r="G167" s="459"/>
      <c r="H167" s="459"/>
      <c r="I167" s="459"/>
      <c r="J167" s="459"/>
      <c r="K167" s="460"/>
      <c r="L167" s="459"/>
      <c r="M167" s="459"/>
      <c r="N167" s="459"/>
      <c r="O167" s="459"/>
      <c r="P167" s="459"/>
      <c r="Q167" s="459"/>
      <c r="R167" s="459"/>
      <c r="S167" s="446"/>
      <c r="T167" s="122"/>
      <c r="U167" s="123"/>
      <c r="V167" s="126"/>
      <c r="W167" s="123"/>
      <c r="X167" s="128"/>
      <c r="Y167" s="123"/>
      <c r="Z167" s="123"/>
      <c r="AA167" s="123"/>
      <c r="AB167" s="124"/>
      <c r="AC167" s="127"/>
      <c r="AD167" s="201"/>
      <c r="AE167" s="201"/>
      <c r="AF167" s="201"/>
      <c r="AG167" s="201"/>
      <c r="AH167" s="201"/>
      <c r="AI167" s="234"/>
      <c r="AJ167" s="123"/>
      <c r="AK167" s="123"/>
      <c r="AL167" s="123"/>
      <c r="AM167" s="123"/>
      <c r="AN167" s="129"/>
      <c r="AO167" s="124"/>
      <c r="AP167" s="122"/>
      <c r="AQ167" s="127"/>
      <c r="AR167" s="123"/>
      <c r="AS167" s="123"/>
      <c r="AT167" s="123"/>
      <c r="AU167" s="123"/>
      <c r="AV167" s="251"/>
      <c r="AW167" s="123"/>
      <c r="AX167" s="123"/>
      <c r="AY167" s="129"/>
      <c r="AZ167" s="122"/>
      <c r="BA167" s="129"/>
      <c r="BB167" s="130"/>
      <c r="BC167" s="131"/>
      <c r="BD167" s="130"/>
      <c r="BE167" s="132"/>
      <c r="BF167" s="132"/>
      <c r="BG167" s="123"/>
      <c r="BH167" s="124"/>
      <c r="BI167" s="122"/>
      <c r="BJ167" s="123"/>
      <c r="BK167" s="123"/>
      <c r="BL167" s="123"/>
      <c r="BM167" s="129"/>
      <c r="BN167" s="122"/>
      <c r="BO167" s="123"/>
      <c r="BP167" s="129"/>
      <c r="BQ167" s="122"/>
      <c r="BR167" s="123"/>
      <c r="BS167" s="129"/>
      <c r="BT167" s="135"/>
      <c r="BU167" s="280"/>
      <c r="BV167" s="246"/>
      <c r="BW167" s="246"/>
      <c r="BX167" s="133"/>
      <c r="BY167" s="133"/>
      <c r="BZ167" s="122"/>
      <c r="CA167" s="123"/>
      <c r="CB167" s="123"/>
      <c r="CC167" s="124"/>
      <c r="CD167" s="127"/>
      <c r="CE167" s="127"/>
      <c r="CF167" s="123"/>
      <c r="CG167" s="123"/>
      <c r="CH167" s="123"/>
      <c r="CI167" s="123"/>
      <c r="CJ167" s="134"/>
      <c r="CK167" s="122"/>
      <c r="CL167" s="127"/>
      <c r="CM167" s="123"/>
      <c r="CN167" s="129"/>
      <c r="CO167" s="129"/>
      <c r="CP167" s="129"/>
      <c r="CQ167" s="134"/>
      <c r="CR167" s="133"/>
      <c r="CS167" s="133"/>
      <c r="CT167" s="133"/>
      <c r="CU167" s="135"/>
      <c r="CV167" s="280"/>
      <c r="CW167" s="135"/>
      <c r="CX167" s="122"/>
      <c r="CY167" s="129"/>
      <c r="CZ167" s="214"/>
      <c r="DA167" s="129"/>
      <c r="DB167" s="122"/>
      <c r="DC167" s="129"/>
      <c r="DD167" s="122"/>
      <c r="DE167" s="129"/>
      <c r="DF167" s="133"/>
      <c r="DG167" s="122"/>
      <c r="DH167" s="129"/>
      <c r="DI167" s="133"/>
      <c r="DJ167" s="122"/>
      <c r="DK167" s="123"/>
      <c r="DL167" s="214"/>
      <c r="DM167" s="134"/>
      <c r="DN167" s="305"/>
      <c r="DO167" s="134"/>
      <c r="DP167" s="122"/>
      <c r="DQ167" s="129"/>
      <c r="DR167" s="122"/>
      <c r="DS167" s="129"/>
      <c r="DT167" s="122"/>
      <c r="DU167" s="129"/>
      <c r="DV167" s="122"/>
      <c r="DW167" s="124"/>
    </row>
    <row r="168" spans="1:127" outlineLevel="2">
      <c r="A168" s="459"/>
      <c r="B168" s="465">
        <v>0.48958333333333298</v>
      </c>
      <c r="C168" s="459"/>
      <c r="D168" s="459"/>
      <c r="E168" s="459"/>
      <c r="F168" s="459"/>
      <c r="G168" s="459"/>
      <c r="H168" s="459"/>
      <c r="I168" s="459"/>
      <c r="J168" s="459"/>
      <c r="K168" s="460"/>
      <c r="L168" s="459"/>
      <c r="M168" s="459"/>
      <c r="N168" s="459"/>
      <c r="O168" s="459"/>
      <c r="P168" s="459"/>
      <c r="Q168" s="459"/>
      <c r="R168" s="459"/>
      <c r="S168" s="446"/>
      <c r="T168" s="122"/>
      <c r="U168" s="123"/>
      <c r="V168" s="126"/>
      <c r="W168" s="123"/>
      <c r="X168" s="128"/>
      <c r="Y168" s="123"/>
      <c r="Z168" s="123"/>
      <c r="AA168" s="123"/>
      <c r="AB168" s="124"/>
      <c r="AC168" s="127"/>
      <c r="AD168" s="201"/>
      <c r="AE168" s="201"/>
      <c r="AF168" s="201"/>
      <c r="AG168" s="201"/>
      <c r="AH168" s="201"/>
      <c r="AI168" s="234"/>
      <c r="AJ168" s="123"/>
      <c r="AK168" s="123"/>
      <c r="AL168" s="123"/>
      <c r="AM168" s="123"/>
      <c r="AN168" s="129"/>
      <c r="AO168" s="124"/>
      <c r="AP168" s="122"/>
      <c r="AQ168" s="127"/>
      <c r="AR168" s="123"/>
      <c r="AS168" s="123"/>
      <c r="AT168" s="123"/>
      <c r="AU168" s="123"/>
      <c r="AV168" s="251"/>
      <c r="AW168" s="123"/>
      <c r="AX168" s="123"/>
      <c r="AY168" s="129"/>
      <c r="AZ168" s="122"/>
      <c r="BA168" s="129"/>
      <c r="BB168" s="130"/>
      <c r="BC168" s="131"/>
      <c r="BD168" s="130"/>
      <c r="BE168" s="132"/>
      <c r="BF168" s="132"/>
      <c r="BG168" s="123"/>
      <c r="BH168" s="124"/>
      <c r="BI168" s="122"/>
      <c r="BJ168" s="123"/>
      <c r="BK168" s="123"/>
      <c r="BL168" s="123"/>
      <c r="BM168" s="129"/>
      <c r="BN168" s="122"/>
      <c r="BO168" s="123"/>
      <c r="BP168" s="129"/>
      <c r="BQ168" s="122"/>
      <c r="BR168" s="123"/>
      <c r="BS168" s="129"/>
      <c r="BT168" s="135"/>
      <c r="BU168" s="280"/>
      <c r="BV168" s="246"/>
      <c r="BW168" s="246"/>
      <c r="BX168" s="133"/>
      <c r="BY168" s="133"/>
      <c r="BZ168" s="122"/>
      <c r="CA168" s="123"/>
      <c r="CB168" s="123"/>
      <c r="CC168" s="124"/>
      <c r="CD168" s="127"/>
      <c r="CE168" s="127"/>
      <c r="CF168" s="123"/>
      <c r="CG168" s="123"/>
      <c r="CH168" s="123"/>
      <c r="CI168" s="123"/>
      <c r="CJ168" s="134"/>
      <c r="CK168" s="122"/>
      <c r="CL168" s="127"/>
      <c r="CM168" s="123"/>
      <c r="CN168" s="129"/>
      <c r="CO168" s="129"/>
      <c r="CP168" s="129"/>
      <c r="CQ168" s="134"/>
      <c r="CR168" s="133"/>
      <c r="CS168" s="133"/>
      <c r="CT168" s="133"/>
      <c r="CU168" s="135"/>
      <c r="CV168" s="280"/>
      <c r="CW168" s="135"/>
      <c r="CX168" s="122"/>
      <c r="CY168" s="129"/>
      <c r="CZ168" s="214"/>
      <c r="DA168" s="129"/>
      <c r="DB168" s="122"/>
      <c r="DC168" s="129"/>
      <c r="DD168" s="122"/>
      <c r="DE168" s="129"/>
      <c r="DF168" s="133"/>
      <c r="DG168" s="122"/>
      <c r="DH168" s="129"/>
      <c r="DI168" s="133"/>
      <c r="DJ168" s="122"/>
      <c r="DK168" s="123"/>
      <c r="DL168" s="214"/>
      <c r="DM168" s="134"/>
      <c r="DN168" s="305"/>
      <c r="DO168" s="134"/>
      <c r="DP168" s="122"/>
      <c r="DQ168" s="129"/>
      <c r="DR168" s="122"/>
      <c r="DS168" s="129"/>
      <c r="DT168" s="122"/>
      <c r="DU168" s="129"/>
      <c r="DV168" s="122"/>
      <c r="DW168" s="124"/>
    </row>
    <row r="169" spans="1:127" outlineLevel="2">
      <c r="A169" s="459"/>
      <c r="B169" s="465">
        <v>0.5</v>
      </c>
      <c r="C169" s="459"/>
      <c r="D169" s="459"/>
      <c r="E169" s="459"/>
      <c r="F169" s="459"/>
      <c r="G169" s="459"/>
      <c r="H169" s="459"/>
      <c r="I169" s="459"/>
      <c r="J169" s="459"/>
      <c r="K169" s="460"/>
      <c r="L169" s="459"/>
      <c r="M169" s="459"/>
      <c r="N169" s="459"/>
      <c r="O169" s="459"/>
      <c r="P169" s="459"/>
      <c r="Q169" s="459"/>
      <c r="R169" s="459"/>
      <c r="S169" s="446"/>
      <c r="T169" s="122"/>
      <c r="U169" s="123"/>
      <c r="V169" s="126"/>
      <c r="W169" s="123"/>
      <c r="X169" s="128"/>
      <c r="Y169" s="123"/>
      <c r="Z169" s="123"/>
      <c r="AA169" s="123"/>
      <c r="AB169" s="124"/>
      <c r="AC169" s="127"/>
      <c r="AD169" s="201"/>
      <c r="AE169" s="201"/>
      <c r="AF169" s="201"/>
      <c r="AG169" s="201"/>
      <c r="AH169" s="201"/>
      <c r="AI169" s="234"/>
      <c r="AJ169" s="123"/>
      <c r="AK169" s="123"/>
      <c r="AL169" s="123"/>
      <c r="AM169" s="123"/>
      <c r="AN169" s="129"/>
      <c r="AO169" s="124"/>
      <c r="AP169" s="122"/>
      <c r="AQ169" s="127"/>
      <c r="AR169" s="123"/>
      <c r="AS169" s="123"/>
      <c r="AT169" s="123"/>
      <c r="AU169" s="123"/>
      <c r="AV169" s="251"/>
      <c r="AW169" s="123"/>
      <c r="AX169" s="123"/>
      <c r="AY169" s="129"/>
      <c r="AZ169" s="122"/>
      <c r="BA169" s="129"/>
      <c r="BB169" s="130"/>
      <c r="BC169" s="131"/>
      <c r="BD169" s="130"/>
      <c r="BE169" s="132"/>
      <c r="BF169" s="132"/>
      <c r="BG169" s="123"/>
      <c r="BH169" s="124"/>
      <c r="BI169" s="122"/>
      <c r="BJ169" s="123"/>
      <c r="BK169" s="123"/>
      <c r="BL169" s="123"/>
      <c r="BM169" s="129"/>
      <c r="BN169" s="122"/>
      <c r="BO169" s="123"/>
      <c r="BP169" s="129"/>
      <c r="BQ169" s="122"/>
      <c r="BR169" s="123"/>
      <c r="BS169" s="129"/>
      <c r="BT169" s="135"/>
      <c r="BU169" s="280"/>
      <c r="BV169" s="246"/>
      <c r="BW169" s="246"/>
      <c r="BX169" s="133"/>
      <c r="BY169" s="133"/>
      <c r="BZ169" s="122"/>
      <c r="CA169" s="123"/>
      <c r="CB169" s="123"/>
      <c r="CC169" s="124"/>
      <c r="CD169" s="127"/>
      <c r="CE169" s="127"/>
      <c r="CF169" s="123"/>
      <c r="CG169" s="123"/>
      <c r="CH169" s="123"/>
      <c r="CI169" s="123"/>
      <c r="CJ169" s="134"/>
      <c r="CK169" s="122"/>
      <c r="CL169" s="127"/>
      <c r="CM169" s="123"/>
      <c r="CN169" s="129"/>
      <c r="CO169" s="129"/>
      <c r="CP169" s="129"/>
      <c r="CQ169" s="134"/>
      <c r="CR169" s="133"/>
      <c r="CS169" s="133"/>
      <c r="CT169" s="133"/>
      <c r="CU169" s="135"/>
      <c r="CV169" s="280"/>
      <c r="CW169" s="135"/>
      <c r="CX169" s="122"/>
      <c r="CY169" s="129"/>
      <c r="CZ169" s="214"/>
      <c r="DA169" s="129"/>
      <c r="DB169" s="122"/>
      <c r="DC169" s="129"/>
      <c r="DD169" s="122"/>
      <c r="DE169" s="129"/>
      <c r="DF169" s="133"/>
      <c r="DG169" s="122"/>
      <c r="DH169" s="129"/>
      <c r="DI169" s="133"/>
      <c r="DJ169" s="122"/>
      <c r="DK169" s="123"/>
      <c r="DL169" s="214"/>
      <c r="DM169" s="134"/>
      <c r="DN169" s="305"/>
      <c r="DO169" s="134"/>
      <c r="DP169" s="122"/>
      <c r="DQ169" s="129"/>
      <c r="DR169" s="122"/>
      <c r="DS169" s="129"/>
      <c r="DT169" s="122"/>
      <c r="DU169" s="129"/>
      <c r="DV169" s="122"/>
      <c r="DW169" s="124"/>
    </row>
    <row r="170" spans="1:127" outlineLevel="2">
      <c r="A170" s="459"/>
      <c r="B170" s="465">
        <v>0.51041666666666696</v>
      </c>
      <c r="C170" s="459"/>
      <c r="D170" s="459"/>
      <c r="E170" s="459"/>
      <c r="F170" s="459"/>
      <c r="G170" s="459"/>
      <c r="H170" s="459"/>
      <c r="I170" s="459"/>
      <c r="J170" s="459"/>
      <c r="K170" s="460"/>
      <c r="L170" s="459"/>
      <c r="M170" s="459"/>
      <c r="N170" s="459"/>
      <c r="O170" s="459"/>
      <c r="P170" s="459"/>
      <c r="Q170" s="459"/>
      <c r="R170" s="459"/>
      <c r="S170" s="446"/>
      <c r="T170" s="122"/>
      <c r="U170" s="123"/>
      <c r="V170" s="126"/>
      <c r="W170" s="123"/>
      <c r="X170" s="128"/>
      <c r="Y170" s="123"/>
      <c r="Z170" s="123"/>
      <c r="AA170" s="123"/>
      <c r="AB170" s="124"/>
      <c r="AC170" s="127"/>
      <c r="AD170" s="201"/>
      <c r="AE170" s="201"/>
      <c r="AF170" s="201"/>
      <c r="AG170" s="201"/>
      <c r="AH170" s="201"/>
      <c r="AI170" s="234"/>
      <c r="AJ170" s="123"/>
      <c r="AK170" s="123"/>
      <c r="AL170" s="123"/>
      <c r="AM170" s="123"/>
      <c r="AN170" s="129"/>
      <c r="AO170" s="124"/>
      <c r="AP170" s="122"/>
      <c r="AQ170" s="127"/>
      <c r="AR170" s="123"/>
      <c r="AS170" s="123"/>
      <c r="AT170" s="123"/>
      <c r="AU170" s="123"/>
      <c r="AV170" s="251"/>
      <c r="AW170" s="123"/>
      <c r="AX170" s="123"/>
      <c r="AY170" s="129"/>
      <c r="AZ170" s="122"/>
      <c r="BA170" s="129"/>
      <c r="BB170" s="130"/>
      <c r="BC170" s="131"/>
      <c r="BD170" s="130"/>
      <c r="BE170" s="132"/>
      <c r="BF170" s="132"/>
      <c r="BG170" s="123"/>
      <c r="BH170" s="124"/>
      <c r="BI170" s="122"/>
      <c r="BJ170" s="123"/>
      <c r="BK170" s="123"/>
      <c r="BL170" s="123"/>
      <c r="BM170" s="129"/>
      <c r="BN170" s="122"/>
      <c r="BO170" s="123"/>
      <c r="BP170" s="129"/>
      <c r="BQ170" s="122"/>
      <c r="BR170" s="123"/>
      <c r="BS170" s="129"/>
      <c r="BT170" s="135"/>
      <c r="BU170" s="280"/>
      <c r="BV170" s="246"/>
      <c r="BW170" s="246"/>
      <c r="BX170" s="133"/>
      <c r="BY170" s="133"/>
      <c r="BZ170" s="122"/>
      <c r="CA170" s="123"/>
      <c r="CB170" s="123"/>
      <c r="CC170" s="124"/>
      <c r="CD170" s="127"/>
      <c r="CE170" s="127"/>
      <c r="CF170" s="123"/>
      <c r="CG170" s="123"/>
      <c r="CH170" s="123"/>
      <c r="CI170" s="123"/>
      <c r="CJ170" s="134"/>
      <c r="CK170" s="122"/>
      <c r="CL170" s="127"/>
      <c r="CM170" s="123"/>
      <c r="CN170" s="129"/>
      <c r="CO170" s="129"/>
      <c r="CP170" s="129"/>
      <c r="CQ170" s="134"/>
      <c r="CR170" s="133"/>
      <c r="CS170" s="133"/>
      <c r="CT170" s="133"/>
      <c r="CU170" s="135"/>
      <c r="CV170" s="280"/>
      <c r="CW170" s="135"/>
      <c r="CX170" s="122"/>
      <c r="CY170" s="129"/>
      <c r="CZ170" s="214"/>
      <c r="DA170" s="129"/>
      <c r="DB170" s="122"/>
      <c r="DC170" s="129"/>
      <c r="DD170" s="122"/>
      <c r="DE170" s="129"/>
      <c r="DF170" s="133"/>
      <c r="DG170" s="122"/>
      <c r="DH170" s="129"/>
      <c r="DI170" s="133"/>
      <c r="DJ170" s="122"/>
      <c r="DK170" s="123"/>
      <c r="DL170" s="214"/>
      <c r="DM170" s="134"/>
      <c r="DN170" s="305"/>
      <c r="DO170" s="134"/>
      <c r="DP170" s="122"/>
      <c r="DQ170" s="129"/>
      <c r="DR170" s="122"/>
      <c r="DS170" s="129"/>
      <c r="DT170" s="122"/>
      <c r="DU170" s="129"/>
      <c r="DV170" s="122"/>
      <c r="DW170" s="124"/>
    </row>
    <row r="171" spans="1:127" outlineLevel="2">
      <c r="A171" s="459"/>
      <c r="B171" s="465">
        <v>0.52083333333333304</v>
      </c>
      <c r="C171" s="459"/>
      <c r="D171" s="459"/>
      <c r="E171" s="459"/>
      <c r="F171" s="459"/>
      <c r="G171" s="459"/>
      <c r="H171" s="459"/>
      <c r="I171" s="459"/>
      <c r="J171" s="459"/>
      <c r="K171" s="460"/>
      <c r="L171" s="459"/>
      <c r="M171" s="459"/>
      <c r="N171" s="459"/>
      <c r="O171" s="459"/>
      <c r="P171" s="459"/>
      <c r="Q171" s="459"/>
      <c r="R171" s="459"/>
      <c r="S171" s="446"/>
      <c r="T171" s="122"/>
      <c r="U171" s="123"/>
      <c r="V171" s="126"/>
      <c r="W171" s="123"/>
      <c r="X171" s="128"/>
      <c r="Y171" s="123"/>
      <c r="Z171" s="123"/>
      <c r="AA171" s="123"/>
      <c r="AB171" s="124"/>
      <c r="AC171" s="127"/>
      <c r="AD171" s="201"/>
      <c r="AE171" s="201"/>
      <c r="AF171" s="201"/>
      <c r="AG171" s="201"/>
      <c r="AH171" s="201"/>
      <c r="AI171" s="234"/>
      <c r="AJ171" s="123"/>
      <c r="AK171" s="123"/>
      <c r="AL171" s="123"/>
      <c r="AM171" s="123"/>
      <c r="AN171" s="129"/>
      <c r="AO171" s="124"/>
      <c r="AP171" s="122"/>
      <c r="AQ171" s="127"/>
      <c r="AR171" s="123"/>
      <c r="AS171" s="123"/>
      <c r="AT171" s="123"/>
      <c r="AU171" s="123"/>
      <c r="AV171" s="251"/>
      <c r="AW171" s="123"/>
      <c r="AX171" s="123"/>
      <c r="AY171" s="129"/>
      <c r="AZ171" s="122"/>
      <c r="BA171" s="129"/>
      <c r="BB171" s="130"/>
      <c r="BC171" s="131"/>
      <c r="BD171" s="130"/>
      <c r="BE171" s="132"/>
      <c r="BF171" s="132"/>
      <c r="BG171" s="123"/>
      <c r="BH171" s="124"/>
      <c r="BI171" s="122"/>
      <c r="BJ171" s="123"/>
      <c r="BK171" s="123"/>
      <c r="BL171" s="123"/>
      <c r="BM171" s="129"/>
      <c r="BN171" s="122"/>
      <c r="BO171" s="123"/>
      <c r="BP171" s="129"/>
      <c r="BQ171" s="122"/>
      <c r="BR171" s="123"/>
      <c r="BS171" s="129"/>
      <c r="BT171" s="135"/>
      <c r="BU171" s="280"/>
      <c r="BV171" s="246"/>
      <c r="BW171" s="246"/>
      <c r="BX171" s="133"/>
      <c r="BY171" s="133"/>
      <c r="BZ171" s="122"/>
      <c r="CA171" s="123"/>
      <c r="CB171" s="123"/>
      <c r="CC171" s="124"/>
      <c r="CD171" s="127"/>
      <c r="CE171" s="127"/>
      <c r="CF171" s="123"/>
      <c r="CG171" s="123"/>
      <c r="CH171" s="123"/>
      <c r="CI171" s="123"/>
      <c r="CJ171" s="134"/>
      <c r="CK171" s="122"/>
      <c r="CL171" s="127"/>
      <c r="CM171" s="123"/>
      <c r="CN171" s="129"/>
      <c r="CO171" s="129"/>
      <c r="CP171" s="129"/>
      <c r="CQ171" s="134"/>
      <c r="CR171" s="133"/>
      <c r="CS171" s="133"/>
      <c r="CT171" s="133"/>
      <c r="CU171" s="135"/>
      <c r="CV171" s="280"/>
      <c r="CW171" s="135"/>
      <c r="CX171" s="122"/>
      <c r="CY171" s="129"/>
      <c r="CZ171" s="214"/>
      <c r="DA171" s="129"/>
      <c r="DB171" s="122"/>
      <c r="DC171" s="129"/>
      <c r="DD171" s="122"/>
      <c r="DE171" s="129"/>
      <c r="DF171" s="133"/>
      <c r="DG171" s="122"/>
      <c r="DH171" s="129"/>
      <c r="DI171" s="133"/>
      <c r="DJ171" s="122"/>
      <c r="DK171" s="123"/>
      <c r="DL171" s="214"/>
      <c r="DM171" s="134"/>
      <c r="DN171" s="305"/>
      <c r="DO171" s="134"/>
      <c r="DP171" s="122"/>
      <c r="DQ171" s="129"/>
      <c r="DR171" s="122"/>
      <c r="DS171" s="129"/>
      <c r="DT171" s="122"/>
      <c r="DU171" s="129"/>
      <c r="DV171" s="122"/>
      <c r="DW171" s="124"/>
    </row>
    <row r="172" spans="1:127" outlineLevel="2">
      <c r="A172" s="459"/>
      <c r="B172" s="465">
        <v>0.53125</v>
      </c>
      <c r="C172" s="459"/>
      <c r="D172" s="459"/>
      <c r="E172" s="459"/>
      <c r="F172" s="459"/>
      <c r="G172" s="459"/>
      <c r="H172" s="459"/>
      <c r="I172" s="459"/>
      <c r="J172" s="459"/>
      <c r="K172" s="460"/>
      <c r="L172" s="459"/>
      <c r="M172" s="459"/>
      <c r="N172" s="459"/>
      <c r="O172" s="459"/>
      <c r="P172" s="459"/>
      <c r="Q172" s="459"/>
      <c r="R172" s="459"/>
      <c r="S172" s="446"/>
      <c r="T172" s="122"/>
      <c r="U172" s="123"/>
      <c r="V172" s="126"/>
      <c r="W172" s="123"/>
      <c r="X172" s="128"/>
      <c r="Y172" s="123"/>
      <c r="Z172" s="123"/>
      <c r="AA172" s="123"/>
      <c r="AB172" s="124"/>
      <c r="AC172" s="127"/>
      <c r="AD172" s="201"/>
      <c r="AE172" s="201"/>
      <c r="AF172" s="201"/>
      <c r="AG172" s="201"/>
      <c r="AH172" s="201"/>
      <c r="AI172" s="234"/>
      <c r="AJ172" s="123"/>
      <c r="AK172" s="123"/>
      <c r="AL172" s="123"/>
      <c r="AM172" s="123"/>
      <c r="AN172" s="129"/>
      <c r="AO172" s="124"/>
      <c r="AP172" s="122"/>
      <c r="AQ172" s="127"/>
      <c r="AR172" s="123"/>
      <c r="AS172" s="123"/>
      <c r="AT172" s="123"/>
      <c r="AU172" s="123"/>
      <c r="AV172" s="251"/>
      <c r="AW172" s="123"/>
      <c r="AX172" s="123"/>
      <c r="AY172" s="129"/>
      <c r="AZ172" s="122"/>
      <c r="BA172" s="129"/>
      <c r="BB172" s="130"/>
      <c r="BC172" s="131"/>
      <c r="BD172" s="130"/>
      <c r="BE172" s="132"/>
      <c r="BF172" s="132"/>
      <c r="BG172" s="123"/>
      <c r="BH172" s="124"/>
      <c r="BI172" s="122"/>
      <c r="BJ172" s="123"/>
      <c r="BK172" s="123"/>
      <c r="BL172" s="123"/>
      <c r="BM172" s="129"/>
      <c r="BN172" s="122"/>
      <c r="BO172" s="123"/>
      <c r="BP172" s="129"/>
      <c r="BQ172" s="122"/>
      <c r="BR172" s="123"/>
      <c r="BS172" s="129"/>
      <c r="BT172" s="135"/>
      <c r="BU172" s="280"/>
      <c r="BV172" s="246"/>
      <c r="BW172" s="246"/>
      <c r="BX172" s="133"/>
      <c r="BY172" s="133"/>
      <c r="BZ172" s="122"/>
      <c r="CA172" s="123"/>
      <c r="CB172" s="123"/>
      <c r="CC172" s="124"/>
      <c r="CD172" s="127"/>
      <c r="CE172" s="127"/>
      <c r="CF172" s="123"/>
      <c r="CG172" s="123"/>
      <c r="CH172" s="123"/>
      <c r="CI172" s="123"/>
      <c r="CJ172" s="134"/>
      <c r="CK172" s="122"/>
      <c r="CL172" s="127"/>
      <c r="CM172" s="123"/>
      <c r="CN172" s="129"/>
      <c r="CO172" s="129"/>
      <c r="CP172" s="129"/>
      <c r="CQ172" s="134"/>
      <c r="CR172" s="133"/>
      <c r="CS172" s="133"/>
      <c r="CT172" s="133"/>
      <c r="CU172" s="135"/>
      <c r="CV172" s="280"/>
      <c r="CW172" s="135"/>
      <c r="CX172" s="122"/>
      <c r="CY172" s="129"/>
      <c r="CZ172" s="214"/>
      <c r="DA172" s="129"/>
      <c r="DB172" s="122"/>
      <c r="DC172" s="129"/>
      <c r="DD172" s="122"/>
      <c r="DE172" s="129"/>
      <c r="DF172" s="133"/>
      <c r="DG172" s="122"/>
      <c r="DH172" s="129"/>
      <c r="DI172" s="133"/>
      <c r="DJ172" s="122"/>
      <c r="DK172" s="123"/>
      <c r="DL172" s="214"/>
      <c r="DM172" s="134"/>
      <c r="DN172" s="305"/>
      <c r="DO172" s="134"/>
      <c r="DP172" s="122"/>
      <c r="DQ172" s="129"/>
      <c r="DR172" s="122"/>
      <c r="DS172" s="129"/>
      <c r="DT172" s="122"/>
      <c r="DU172" s="129"/>
      <c r="DV172" s="122"/>
      <c r="DW172" s="124"/>
    </row>
    <row r="173" spans="1:127" outlineLevel="2">
      <c r="A173" s="459"/>
      <c r="B173" s="465">
        <v>0.54166666666666696</v>
      </c>
      <c r="C173" s="459"/>
      <c r="D173" s="459"/>
      <c r="E173" s="459"/>
      <c r="F173" s="459"/>
      <c r="G173" s="459"/>
      <c r="H173" s="459"/>
      <c r="I173" s="459"/>
      <c r="J173" s="459"/>
      <c r="K173" s="460"/>
      <c r="L173" s="459"/>
      <c r="M173" s="459"/>
      <c r="N173" s="459"/>
      <c r="O173" s="459"/>
      <c r="P173" s="459"/>
      <c r="Q173" s="459"/>
      <c r="R173" s="459"/>
      <c r="S173" s="446"/>
      <c r="T173" s="122"/>
      <c r="U173" s="123"/>
      <c r="V173" s="126"/>
      <c r="W173" s="123"/>
      <c r="X173" s="128"/>
      <c r="Y173" s="123"/>
      <c r="Z173" s="123"/>
      <c r="AA173" s="123"/>
      <c r="AB173" s="124"/>
      <c r="AC173" s="127"/>
      <c r="AD173" s="201"/>
      <c r="AE173" s="201"/>
      <c r="AF173" s="201"/>
      <c r="AG173" s="201"/>
      <c r="AH173" s="201"/>
      <c r="AI173" s="234"/>
      <c r="AJ173" s="123"/>
      <c r="AK173" s="123"/>
      <c r="AL173" s="123"/>
      <c r="AM173" s="123"/>
      <c r="AN173" s="129"/>
      <c r="AO173" s="124"/>
      <c r="AP173" s="122"/>
      <c r="AQ173" s="127"/>
      <c r="AR173" s="123"/>
      <c r="AS173" s="123"/>
      <c r="AT173" s="123"/>
      <c r="AU173" s="123"/>
      <c r="AV173" s="251"/>
      <c r="AW173" s="123"/>
      <c r="AX173" s="123"/>
      <c r="AY173" s="129"/>
      <c r="AZ173" s="122"/>
      <c r="BA173" s="129"/>
      <c r="BB173" s="130"/>
      <c r="BC173" s="131"/>
      <c r="BD173" s="130"/>
      <c r="BE173" s="132"/>
      <c r="BF173" s="132"/>
      <c r="BG173" s="123"/>
      <c r="BH173" s="124"/>
      <c r="BI173" s="122"/>
      <c r="BJ173" s="123"/>
      <c r="BK173" s="123"/>
      <c r="BL173" s="123"/>
      <c r="BM173" s="129"/>
      <c r="BN173" s="122"/>
      <c r="BO173" s="123"/>
      <c r="BP173" s="129"/>
      <c r="BQ173" s="122"/>
      <c r="BR173" s="123"/>
      <c r="BS173" s="129"/>
      <c r="BT173" s="135"/>
      <c r="BU173" s="280"/>
      <c r="BV173" s="246"/>
      <c r="BW173" s="246"/>
      <c r="BX173" s="133"/>
      <c r="BY173" s="133"/>
      <c r="BZ173" s="122"/>
      <c r="CA173" s="123"/>
      <c r="CB173" s="123"/>
      <c r="CC173" s="124"/>
      <c r="CD173" s="127"/>
      <c r="CE173" s="127"/>
      <c r="CF173" s="123"/>
      <c r="CG173" s="123"/>
      <c r="CH173" s="123"/>
      <c r="CI173" s="123"/>
      <c r="CJ173" s="134"/>
      <c r="CK173" s="122"/>
      <c r="CL173" s="127"/>
      <c r="CM173" s="123"/>
      <c r="CN173" s="129"/>
      <c r="CO173" s="129"/>
      <c r="CP173" s="129"/>
      <c r="CQ173" s="134"/>
      <c r="CR173" s="133"/>
      <c r="CS173" s="133"/>
      <c r="CT173" s="133"/>
      <c r="CU173" s="135"/>
      <c r="CV173" s="280"/>
      <c r="CW173" s="135"/>
      <c r="CX173" s="122"/>
      <c r="CY173" s="129"/>
      <c r="CZ173" s="214"/>
      <c r="DA173" s="129"/>
      <c r="DB173" s="122"/>
      <c r="DC173" s="129"/>
      <c r="DD173" s="122"/>
      <c r="DE173" s="129"/>
      <c r="DF173" s="133"/>
      <c r="DG173" s="122"/>
      <c r="DH173" s="129"/>
      <c r="DI173" s="133"/>
      <c r="DJ173" s="122"/>
      <c r="DK173" s="123"/>
      <c r="DL173" s="214"/>
      <c r="DM173" s="134"/>
      <c r="DN173" s="305"/>
      <c r="DO173" s="134"/>
      <c r="DP173" s="122"/>
      <c r="DQ173" s="129"/>
      <c r="DR173" s="122"/>
      <c r="DS173" s="129"/>
      <c r="DT173" s="122"/>
      <c r="DU173" s="129"/>
      <c r="DV173" s="122"/>
      <c r="DW173" s="124"/>
    </row>
    <row r="174" spans="1:127" outlineLevel="2">
      <c r="A174" s="459"/>
      <c r="B174" s="465">
        <v>0.55208333333333304</v>
      </c>
      <c r="C174" s="459"/>
      <c r="D174" s="459"/>
      <c r="E174" s="459"/>
      <c r="F174" s="459"/>
      <c r="G174" s="459"/>
      <c r="H174" s="459"/>
      <c r="I174" s="459"/>
      <c r="J174" s="459"/>
      <c r="K174" s="460"/>
      <c r="L174" s="459"/>
      <c r="M174" s="459"/>
      <c r="N174" s="459"/>
      <c r="O174" s="459"/>
      <c r="P174" s="459"/>
      <c r="Q174" s="459"/>
      <c r="R174" s="459"/>
      <c r="S174" s="446"/>
      <c r="T174" s="122"/>
      <c r="U174" s="123"/>
      <c r="V174" s="126"/>
      <c r="W174" s="123"/>
      <c r="X174" s="128"/>
      <c r="Y174" s="123"/>
      <c r="Z174" s="123"/>
      <c r="AA174" s="123"/>
      <c r="AB174" s="124"/>
      <c r="AC174" s="127"/>
      <c r="AD174" s="201"/>
      <c r="AE174" s="201"/>
      <c r="AF174" s="201"/>
      <c r="AG174" s="201"/>
      <c r="AH174" s="201"/>
      <c r="AI174" s="234"/>
      <c r="AJ174" s="123"/>
      <c r="AK174" s="123"/>
      <c r="AL174" s="123"/>
      <c r="AM174" s="123"/>
      <c r="AN174" s="129"/>
      <c r="AO174" s="124"/>
      <c r="AP174" s="122"/>
      <c r="AQ174" s="127"/>
      <c r="AR174" s="123"/>
      <c r="AS174" s="123"/>
      <c r="AT174" s="123"/>
      <c r="AU174" s="123"/>
      <c r="AV174" s="251"/>
      <c r="AW174" s="123"/>
      <c r="AX174" s="123"/>
      <c r="AY174" s="129"/>
      <c r="AZ174" s="122"/>
      <c r="BA174" s="129"/>
      <c r="BB174" s="130"/>
      <c r="BC174" s="131"/>
      <c r="BD174" s="130"/>
      <c r="BE174" s="132"/>
      <c r="BF174" s="132"/>
      <c r="BG174" s="123"/>
      <c r="BH174" s="124"/>
      <c r="BI174" s="122"/>
      <c r="BJ174" s="123"/>
      <c r="BK174" s="123"/>
      <c r="BL174" s="123"/>
      <c r="BM174" s="129"/>
      <c r="BN174" s="122"/>
      <c r="BO174" s="123"/>
      <c r="BP174" s="129"/>
      <c r="BQ174" s="122"/>
      <c r="BR174" s="123"/>
      <c r="BS174" s="129"/>
      <c r="BT174" s="135"/>
      <c r="BU174" s="280"/>
      <c r="BV174" s="246"/>
      <c r="BW174" s="246"/>
      <c r="BX174" s="133"/>
      <c r="BY174" s="133"/>
      <c r="BZ174" s="122"/>
      <c r="CA174" s="123"/>
      <c r="CB174" s="123"/>
      <c r="CC174" s="124"/>
      <c r="CD174" s="127"/>
      <c r="CE174" s="127"/>
      <c r="CF174" s="123"/>
      <c r="CG174" s="123"/>
      <c r="CH174" s="123"/>
      <c r="CI174" s="123"/>
      <c r="CJ174" s="134"/>
      <c r="CK174" s="122"/>
      <c r="CL174" s="127"/>
      <c r="CM174" s="123"/>
      <c r="CN174" s="129"/>
      <c r="CO174" s="129"/>
      <c r="CP174" s="129"/>
      <c r="CQ174" s="134"/>
      <c r="CR174" s="133"/>
      <c r="CS174" s="133"/>
      <c r="CT174" s="133"/>
      <c r="CU174" s="135"/>
      <c r="CV174" s="280"/>
      <c r="CW174" s="135"/>
      <c r="CX174" s="122"/>
      <c r="CY174" s="129"/>
      <c r="CZ174" s="214"/>
      <c r="DA174" s="129"/>
      <c r="DB174" s="122"/>
      <c r="DC174" s="129"/>
      <c r="DD174" s="122"/>
      <c r="DE174" s="129"/>
      <c r="DF174" s="133"/>
      <c r="DG174" s="122"/>
      <c r="DH174" s="129"/>
      <c r="DI174" s="133"/>
      <c r="DJ174" s="122"/>
      <c r="DK174" s="123"/>
      <c r="DL174" s="214"/>
      <c r="DM174" s="134"/>
      <c r="DN174" s="305"/>
      <c r="DO174" s="134"/>
      <c r="DP174" s="122"/>
      <c r="DQ174" s="129"/>
      <c r="DR174" s="122"/>
      <c r="DS174" s="129"/>
      <c r="DT174" s="122"/>
      <c r="DU174" s="129"/>
      <c r="DV174" s="122"/>
      <c r="DW174" s="124"/>
    </row>
    <row r="175" spans="1:127" outlineLevel="2">
      <c r="A175" s="459"/>
      <c r="B175" s="465">
        <v>0.5625</v>
      </c>
      <c r="C175" s="459"/>
      <c r="D175" s="459"/>
      <c r="E175" s="459"/>
      <c r="F175" s="459"/>
      <c r="G175" s="459"/>
      <c r="H175" s="459"/>
      <c r="I175" s="459"/>
      <c r="J175" s="459"/>
      <c r="K175" s="460"/>
      <c r="L175" s="459"/>
      <c r="M175" s="459"/>
      <c r="N175" s="459"/>
      <c r="O175" s="459"/>
      <c r="P175" s="459"/>
      <c r="Q175" s="459"/>
      <c r="R175" s="459"/>
      <c r="S175" s="446"/>
      <c r="T175" s="122"/>
      <c r="U175" s="123"/>
      <c r="V175" s="126"/>
      <c r="W175" s="123"/>
      <c r="X175" s="128"/>
      <c r="Y175" s="123"/>
      <c r="Z175" s="123"/>
      <c r="AA175" s="123"/>
      <c r="AB175" s="124"/>
      <c r="AC175" s="127"/>
      <c r="AD175" s="201"/>
      <c r="AE175" s="201"/>
      <c r="AF175" s="201"/>
      <c r="AG175" s="201"/>
      <c r="AH175" s="201"/>
      <c r="AI175" s="234"/>
      <c r="AJ175" s="123"/>
      <c r="AK175" s="123"/>
      <c r="AL175" s="123"/>
      <c r="AM175" s="123"/>
      <c r="AN175" s="129"/>
      <c r="AO175" s="124"/>
      <c r="AP175" s="122"/>
      <c r="AQ175" s="127"/>
      <c r="AR175" s="123"/>
      <c r="AS175" s="123"/>
      <c r="AT175" s="123"/>
      <c r="AU175" s="123"/>
      <c r="AV175" s="251"/>
      <c r="AW175" s="123"/>
      <c r="AX175" s="123"/>
      <c r="AY175" s="129"/>
      <c r="AZ175" s="122"/>
      <c r="BA175" s="129"/>
      <c r="BB175" s="130"/>
      <c r="BC175" s="131"/>
      <c r="BD175" s="130"/>
      <c r="BE175" s="132"/>
      <c r="BF175" s="132"/>
      <c r="BG175" s="123"/>
      <c r="BH175" s="124"/>
      <c r="BI175" s="122"/>
      <c r="BJ175" s="123"/>
      <c r="BK175" s="123"/>
      <c r="BL175" s="123"/>
      <c r="BM175" s="129"/>
      <c r="BN175" s="122"/>
      <c r="BO175" s="123"/>
      <c r="BP175" s="129"/>
      <c r="BQ175" s="122"/>
      <c r="BR175" s="123"/>
      <c r="BS175" s="129"/>
      <c r="BT175" s="135"/>
      <c r="BU175" s="280"/>
      <c r="BV175" s="246"/>
      <c r="BW175" s="246"/>
      <c r="BX175" s="133"/>
      <c r="BY175" s="133"/>
      <c r="BZ175" s="122"/>
      <c r="CA175" s="123"/>
      <c r="CB175" s="123"/>
      <c r="CC175" s="124"/>
      <c r="CD175" s="127"/>
      <c r="CE175" s="127"/>
      <c r="CF175" s="123"/>
      <c r="CG175" s="123"/>
      <c r="CH175" s="123"/>
      <c r="CI175" s="123"/>
      <c r="CJ175" s="134"/>
      <c r="CK175" s="122"/>
      <c r="CL175" s="127"/>
      <c r="CM175" s="123"/>
      <c r="CN175" s="129"/>
      <c r="CO175" s="129"/>
      <c r="CP175" s="129"/>
      <c r="CQ175" s="134"/>
      <c r="CR175" s="133"/>
      <c r="CS175" s="133"/>
      <c r="CT175" s="133"/>
      <c r="CU175" s="135"/>
      <c r="CV175" s="280"/>
      <c r="CW175" s="135"/>
      <c r="CX175" s="122"/>
      <c r="CY175" s="129"/>
      <c r="CZ175" s="214"/>
      <c r="DA175" s="129"/>
      <c r="DB175" s="122"/>
      <c r="DC175" s="129"/>
      <c r="DD175" s="122"/>
      <c r="DE175" s="129"/>
      <c r="DF175" s="133"/>
      <c r="DG175" s="122"/>
      <c r="DH175" s="129"/>
      <c r="DI175" s="133"/>
      <c r="DJ175" s="122"/>
      <c r="DK175" s="123"/>
      <c r="DL175" s="214"/>
      <c r="DM175" s="134"/>
      <c r="DN175" s="305"/>
      <c r="DO175" s="134"/>
      <c r="DP175" s="122"/>
      <c r="DQ175" s="129"/>
      <c r="DR175" s="122"/>
      <c r="DS175" s="129"/>
      <c r="DT175" s="122"/>
      <c r="DU175" s="129"/>
      <c r="DV175" s="122"/>
      <c r="DW175" s="124"/>
    </row>
    <row r="176" spans="1:127" outlineLevel="2">
      <c r="A176" s="459"/>
      <c r="B176" s="465">
        <v>0.57291666666666696</v>
      </c>
      <c r="C176" s="459"/>
      <c r="D176" s="459"/>
      <c r="E176" s="459"/>
      <c r="F176" s="459"/>
      <c r="G176" s="459"/>
      <c r="H176" s="459"/>
      <c r="I176" s="459"/>
      <c r="J176" s="459"/>
      <c r="K176" s="460"/>
      <c r="L176" s="459"/>
      <c r="M176" s="459"/>
      <c r="N176" s="459"/>
      <c r="O176" s="459"/>
      <c r="P176" s="459"/>
      <c r="Q176" s="459"/>
      <c r="R176" s="459"/>
      <c r="S176" s="446"/>
      <c r="T176" s="122"/>
      <c r="U176" s="123"/>
      <c r="V176" s="126"/>
      <c r="W176" s="123"/>
      <c r="X176" s="128"/>
      <c r="Y176" s="123"/>
      <c r="Z176" s="123"/>
      <c r="AA176" s="123"/>
      <c r="AB176" s="124"/>
      <c r="AC176" s="127"/>
      <c r="AD176" s="201"/>
      <c r="AE176" s="201"/>
      <c r="AF176" s="201"/>
      <c r="AG176" s="201"/>
      <c r="AH176" s="201"/>
      <c r="AI176" s="234"/>
      <c r="AJ176" s="123"/>
      <c r="AK176" s="123"/>
      <c r="AL176" s="123"/>
      <c r="AM176" s="123"/>
      <c r="AN176" s="129"/>
      <c r="AO176" s="124"/>
      <c r="AP176" s="122"/>
      <c r="AQ176" s="127"/>
      <c r="AR176" s="123"/>
      <c r="AS176" s="123"/>
      <c r="AT176" s="123"/>
      <c r="AU176" s="123"/>
      <c r="AV176" s="251"/>
      <c r="AW176" s="123"/>
      <c r="AX176" s="123"/>
      <c r="AY176" s="129"/>
      <c r="AZ176" s="122"/>
      <c r="BA176" s="129"/>
      <c r="BB176" s="130"/>
      <c r="BC176" s="131"/>
      <c r="BD176" s="130"/>
      <c r="BE176" s="132"/>
      <c r="BF176" s="132"/>
      <c r="BG176" s="123"/>
      <c r="BH176" s="124"/>
      <c r="BI176" s="122"/>
      <c r="BJ176" s="123"/>
      <c r="BK176" s="123"/>
      <c r="BL176" s="123"/>
      <c r="BM176" s="129"/>
      <c r="BN176" s="122"/>
      <c r="BO176" s="123"/>
      <c r="BP176" s="129"/>
      <c r="BQ176" s="122"/>
      <c r="BR176" s="123"/>
      <c r="BS176" s="129"/>
      <c r="BT176" s="135"/>
      <c r="BU176" s="280"/>
      <c r="BV176" s="246"/>
      <c r="BW176" s="246"/>
      <c r="BX176" s="133"/>
      <c r="BY176" s="133"/>
      <c r="BZ176" s="122"/>
      <c r="CA176" s="123"/>
      <c r="CB176" s="123"/>
      <c r="CC176" s="124"/>
      <c r="CD176" s="127"/>
      <c r="CE176" s="127"/>
      <c r="CF176" s="123"/>
      <c r="CG176" s="123"/>
      <c r="CH176" s="123"/>
      <c r="CI176" s="123"/>
      <c r="CJ176" s="134"/>
      <c r="CK176" s="122"/>
      <c r="CL176" s="127"/>
      <c r="CM176" s="123"/>
      <c r="CN176" s="129"/>
      <c r="CO176" s="129"/>
      <c r="CP176" s="129"/>
      <c r="CQ176" s="134"/>
      <c r="CR176" s="133"/>
      <c r="CS176" s="133"/>
      <c r="CT176" s="133"/>
      <c r="CU176" s="135"/>
      <c r="CV176" s="280"/>
      <c r="CW176" s="135"/>
      <c r="CX176" s="122"/>
      <c r="CY176" s="129"/>
      <c r="CZ176" s="214"/>
      <c r="DA176" s="129"/>
      <c r="DB176" s="122"/>
      <c r="DC176" s="129"/>
      <c r="DD176" s="122"/>
      <c r="DE176" s="129"/>
      <c r="DF176" s="133"/>
      <c r="DG176" s="122"/>
      <c r="DH176" s="129"/>
      <c r="DI176" s="133"/>
      <c r="DJ176" s="122"/>
      <c r="DK176" s="123"/>
      <c r="DL176" s="214"/>
      <c r="DM176" s="134"/>
      <c r="DN176" s="305"/>
      <c r="DO176" s="134"/>
      <c r="DP176" s="122"/>
      <c r="DQ176" s="129"/>
      <c r="DR176" s="122"/>
      <c r="DS176" s="129"/>
      <c r="DT176" s="122"/>
      <c r="DU176" s="129"/>
      <c r="DV176" s="122"/>
      <c r="DW176" s="124"/>
    </row>
    <row r="177" spans="1:127" outlineLevel="2">
      <c r="A177" s="459"/>
      <c r="B177" s="465">
        <v>0.58333333333333304</v>
      </c>
      <c r="C177" s="459"/>
      <c r="D177" s="459"/>
      <c r="E177" s="459"/>
      <c r="F177" s="459"/>
      <c r="G177" s="459"/>
      <c r="H177" s="459"/>
      <c r="I177" s="459"/>
      <c r="J177" s="459"/>
      <c r="K177" s="460"/>
      <c r="L177" s="459"/>
      <c r="M177" s="459"/>
      <c r="N177" s="459"/>
      <c r="O177" s="459"/>
      <c r="P177" s="459"/>
      <c r="Q177" s="459"/>
      <c r="R177" s="459"/>
      <c r="S177" s="446"/>
      <c r="T177" s="122"/>
      <c r="U177" s="123"/>
      <c r="V177" s="126"/>
      <c r="W177" s="123"/>
      <c r="X177" s="128"/>
      <c r="Y177" s="123"/>
      <c r="Z177" s="123"/>
      <c r="AA177" s="123"/>
      <c r="AB177" s="124"/>
      <c r="AC177" s="127"/>
      <c r="AD177" s="201"/>
      <c r="AE177" s="201"/>
      <c r="AF177" s="201"/>
      <c r="AG177" s="201"/>
      <c r="AH177" s="201"/>
      <c r="AI177" s="234"/>
      <c r="AJ177" s="123"/>
      <c r="AK177" s="123"/>
      <c r="AL177" s="123"/>
      <c r="AM177" s="123"/>
      <c r="AN177" s="129"/>
      <c r="AO177" s="124"/>
      <c r="AP177" s="122"/>
      <c r="AQ177" s="127"/>
      <c r="AR177" s="123"/>
      <c r="AS177" s="123"/>
      <c r="AT177" s="123"/>
      <c r="AU177" s="123"/>
      <c r="AV177" s="251"/>
      <c r="AW177" s="123"/>
      <c r="AX177" s="123"/>
      <c r="AY177" s="129"/>
      <c r="AZ177" s="122"/>
      <c r="BA177" s="129"/>
      <c r="BB177" s="130"/>
      <c r="BC177" s="131"/>
      <c r="BD177" s="130"/>
      <c r="BE177" s="132"/>
      <c r="BF177" s="132"/>
      <c r="BG177" s="123"/>
      <c r="BH177" s="124"/>
      <c r="BI177" s="122"/>
      <c r="BJ177" s="123"/>
      <c r="BK177" s="123"/>
      <c r="BL177" s="123"/>
      <c r="BM177" s="129"/>
      <c r="BN177" s="122"/>
      <c r="BO177" s="123"/>
      <c r="BP177" s="129"/>
      <c r="BQ177" s="122"/>
      <c r="BR177" s="123"/>
      <c r="BS177" s="129"/>
      <c r="BT177" s="135"/>
      <c r="BU177" s="280"/>
      <c r="BV177" s="246"/>
      <c r="BW177" s="246"/>
      <c r="BX177" s="133"/>
      <c r="BY177" s="133"/>
      <c r="BZ177" s="122"/>
      <c r="CA177" s="123"/>
      <c r="CB177" s="123"/>
      <c r="CC177" s="124"/>
      <c r="CD177" s="127"/>
      <c r="CE177" s="127"/>
      <c r="CF177" s="123"/>
      <c r="CG177" s="123"/>
      <c r="CH177" s="123"/>
      <c r="CI177" s="123"/>
      <c r="CJ177" s="134"/>
      <c r="CK177" s="122"/>
      <c r="CL177" s="127"/>
      <c r="CM177" s="123"/>
      <c r="CN177" s="129"/>
      <c r="CO177" s="129"/>
      <c r="CP177" s="129"/>
      <c r="CQ177" s="134"/>
      <c r="CR177" s="133"/>
      <c r="CS177" s="133"/>
      <c r="CT177" s="133"/>
      <c r="CU177" s="135"/>
      <c r="CV177" s="280"/>
      <c r="CW177" s="135"/>
      <c r="CX177" s="122"/>
      <c r="CY177" s="129"/>
      <c r="CZ177" s="214"/>
      <c r="DA177" s="129"/>
      <c r="DB177" s="122"/>
      <c r="DC177" s="129"/>
      <c r="DD177" s="122"/>
      <c r="DE177" s="129"/>
      <c r="DF177" s="133"/>
      <c r="DG177" s="122"/>
      <c r="DH177" s="129"/>
      <c r="DI177" s="133"/>
      <c r="DJ177" s="122"/>
      <c r="DK177" s="123"/>
      <c r="DL177" s="214"/>
      <c r="DM177" s="134"/>
      <c r="DN177" s="305"/>
      <c r="DO177" s="134"/>
      <c r="DP177" s="122"/>
      <c r="DQ177" s="129"/>
      <c r="DR177" s="122"/>
      <c r="DS177" s="129"/>
      <c r="DT177" s="122"/>
      <c r="DU177" s="129"/>
      <c r="DV177" s="122"/>
      <c r="DW177" s="124"/>
    </row>
    <row r="178" spans="1:127" outlineLevel="2">
      <c r="A178" s="459"/>
      <c r="B178" s="465">
        <v>0.59375</v>
      </c>
      <c r="C178" s="459"/>
      <c r="D178" s="459"/>
      <c r="E178" s="459"/>
      <c r="F178" s="459"/>
      <c r="G178" s="459"/>
      <c r="H178" s="459"/>
      <c r="I178" s="459"/>
      <c r="J178" s="459"/>
      <c r="K178" s="460"/>
      <c r="L178" s="459"/>
      <c r="M178" s="459"/>
      <c r="N178" s="459"/>
      <c r="O178" s="459"/>
      <c r="P178" s="459"/>
      <c r="Q178" s="459"/>
      <c r="R178" s="459"/>
      <c r="S178" s="446"/>
      <c r="T178" s="122"/>
      <c r="U178" s="123"/>
      <c r="V178" s="126"/>
      <c r="W178" s="123"/>
      <c r="X178" s="128"/>
      <c r="Y178" s="123"/>
      <c r="Z178" s="123"/>
      <c r="AA178" s="123"/>
      <c r="AB178" s="124"/>
      <c r="AC178" s="127"/>
      <c r="AD178" s="201"/>
      <c r="AE178" s="201"/>
      <c r="AF178" s="201"/>
      <c r="AG178" s="201"/>
      <c r="AH178" s="201"/>
      <c r="AI178" s="234"/>
      <c r="AJ178" s="123"/>
      <c r="AK178" s="123"/>
      <c r="AL178" s="123"/>
      <c r="AM178" s="123"/>
      <c r="AN178" s="129"/>
      <c r="AO178" s="124"/>
      <c r="AP178" s="122"/>
      <c r="AQ178" s="127"/>
      <c r="AR178" s="123"/>
      <c r="AS178" s="123"/>
      <c r="AT178" s="123"/>
      <c r="AU178" s="123"/>
      <c r="AV178" s="251"/>
      <c r="AW178" s="123"/>
      <c r="AX178" s="123"/>
      <c r="AY178" s="129"/>
      <c r="AZ178" s="122"/>
      <c r="BA178" s="129"/>
      <c r="BB178" s="130"/>
      <c r="BC178" s="131"/>
      <c r="BD178" s="130"/>
      <c r="BE178" s="132"/>
      <c r="BF178" s="132"/>
      <c r="BG178" s="123"/>
      <c r="BH178" s="124"/>
      <c r="BI178" s="122"/>
      <c r="BJ178" s="123"/>
      <c r="BK178" s="123"/>
      <c r="BL178" s="123"/>
      <c r="BM178" s="129"/>
      <c r="BN178" s="122"/>
      <c r="BO178" s="123"/>
      <c r="BP178" s="129"/>
      <c r="BQ178" s="122"/>
      <c r="BR178" s="123"/>
      <c r="BS178" s="129"/>
      <c r="BT178" s="135"/>
      <c r="BU178" s="280"/>
      <c r="BV178" s="246"/>
      <c r="BW178" s="246"/>
      <c r="BX178" s="133"/>
      <c r="BY178" s="133"/>
      <c r="BZ178" s="122"/>
      <c r="CA178" s="123"/>
      <c r="CB178" s="123"/>
      <c r="CC178" s="124"/>
      <c r="CD178" s="127"/>
      <c r="CE178" s="127"/>
      <c r="CF178" s="123"/>
      <c r="CG178" s="123"/>
      <c r="CH178" s="123"/>
      <c r="CI178" s="123"/>
      <c r="CJ178" s="134"/>
      <c r="CK178" s="122"/>
      <c r="CL178" s="127"/>
      <c r="CM178" s="123"/>
      <c r="CN178" s="129"/>
      <c r="CO178" s="129"/>
      <c r="CP178" s="129"/>
      <c r="CQ178" s="134"/>
      <c r="CR178" s="133"/>
      <c r="CS178" s="133"/>
      <c r="CT178" s="133"/>
      <c r="CU178" s="135"/>
      <c r="CV178" s="280"/>
      <c r="CW178" s="135"/>
      <c r="CX178" s="122"/>
      <c r="CY178" s="129"/>
      <c r="CZ178" s="214"/>
      <c r="DA178" s="129"/>
      <c r="DB178" s="122"/>
      <c r="DC178" s="129"/>
      <c r="DD178" s="122"/>
      <c r="DE178" s="129"/>
      <c r="DF178" s="133"/>
      <c r="DG178" s="122"/>
      <c r="DH178" s="129"/>
      <c r="DI178" s="133"/>
      <c r="DJ178" s="122"/>
      <c r="DK178" s="123"/>
      <c r="DL178" s="214"/>
      <c r="DM178" s="134"/>
      <c r="DN178" s="305"/>
      <c r="DO178" s="134"/>
      <c r="DP178" s="122"/>
      <c r="DQ178" s="129"/>
      <c r="DR178" s="122"/>
      <c r="DS178" s="129"/>
      <c r="DT178" s="122"/>
      <c r="DU178" s="129"/>
      <c r="DV178" s="122"/>
      <c r="DW178" s="124"/>
    </row>
    <row r="179" spans="1:127" outlineLevel="2">
      <c r="A179" s="459"/>
      <c r="B179" s="465">
        <v>0.60416666666666696</v>
      </c>
      <c r="C179" s="459"/>
      <c r="D179" s="459"/>
      <c r="E179" s="459"/>
      <c r="F179" s="459"/>
      <c r="G179" s="459"/>
      <c r="H179" s="459"/>
      <c r="I179" s="459"/>
      <c r="J179" s="459"/>
      <c r="K179" s="460"/>
      <c r="L179" s="459"/>
      <c r="M179" s="459"/>
      <c r="N179" s="459"/>
      <c r="O179" s="459"/>
      <c r="P179" s="459"/>
      <c r="Q179" s="459"/>
      <c r="R179" s="459"/>
      <c r="S179" s="446"/>
      <c r="T179" s="122"/>
      <c r="U179" s="123"/>
      <c r="V179" s="126"/>
      <c r="W179" s="123"/>
      <c r="X179" s="128"/>
      <c r="Y179" s="123"/>
      <c r="Z179" s="123"/>
      <c r="AA179" s="123"/>
      <c r="AB179" s="124"/>
      <c r="AC179" s="127"/>
      <c r="AD179" s="201"/>
      <c r="AE179" s="201"/>
      <c r="AF179" s="201"/>
      <c r="AG179" s="201"/>
      <c r="AH179" s="201"/>
      <c r="AI179" s="234"/>
      <c r="AJ179" s="123"/>
      <c r="AK179" s="123"/>
      <c r="AL179" s="123"/>
      <c r="AM179" s="123"/>
      <c r="AN179" s="129"/>
      <c r="AO179" s="124"/>
      <c r="AP179" s="122"/>
      <c r="AQ179" s="127"/>
      <c r="AR179" s="123"/>
      <c r="AS179" s="123"/>
      <c r="AT179" s="123"/>
      <c r="AU179" s="123"/>
      <c r="AV179" s="251"/>
      <c r="AW179" s="123"/>
      <c r="AX179" s="123"/>
      <c r="AY179" s="129"/>
      <c r="AZ179" s="122"/>
      <c r="BA179" s="129"/>
      <c r="BB179" s="130"/>
      <c r="BC179" s="131"/>
      <c r="BD179" s="130"/>
      <c r="BE179" s="132"/>
      <c r="BF179" s="132"/>
      <c r="BG179" s="123"/>
      <c r="BH179" s="124"/>
      <c r="BI179" s="122"/>
      <c r="BJ179" s="123"/>
      <c r="BK179" s="123"/>
      <c r="BL179" s="123"/>
      <c r="BM179" s="129"/>
      <c r="BN179" s="122"/>
      <c r="BO179" s="123"/>
      <c r="BP179" s="129"/>
      <c r="BQ179" s="122"/>
      <c r="BR179" s="123"/>
      <c r="BS179" s="129"/>
      <c r="BT179" s="135"/>
      <c r="BU179" s="280"/>
      <c r="BV179" s="246"/>
      <c r="BW179" s="246"/>
      <c r="BX179" s="133"/>
      <c r="BY179" s="133"/>
      <c r="BZ179" s="122"/>
      <c r="CA179" s="123"/>
      <c r="CB179" s="123"/>
      <c r="CC179" s="124"/>
      <c r="CD179" s="127"/>
      <c r="CE179" s="127"/>
      <c r="CF179" s="123"/>
      <c r="CG179" s="123"/>
      <c r="CH179" s="123"/>
      <c r="CI179" s="123"/>
      <c r="CJ179" s="134"/>
      <c r="CK179" s="122"/>
      <c r="CL179" s="127"/>
      <c r="CM179" s="123"/>
      <c r="CN179" s="129"/>
      <c r="CO179" s="129"/>
      <c r="CP179" s="129"/>
      <c r="CQ179" s="134"/>
      <c r="CR179" s="133"/>
      <c r="CS179" s="133"/>
      <c r="CT179" s="133"/>
      <c r="CU179" s="135"/>
      <c r="CV179" s="280"/>
      <c r="CW179" s="135"/>
      <c r="CX179" s="122"/>
      <c r="CY179" s="129"/>
      <c r="CZ179" s="214"/>
      <c r="DA179" s="129"/>
      <c r="DB179" s="122"/>
      <c r="DC179" s="129"/>
      <c r="DD179" s="122"/>
      <c r="DE179" s="129"/>
      <c r="DF179" s="133"/>
      <c r="DG179" s="122"/>
      <c r="DH179" s="129"/>
      <c r="DI179" s="133"/>
      <c r="DJ179" s="122"/>
      <c r="DK179" s="123"/>
      <c r="DL179" s="214"/>
      <c r="DM179" s="134"/>
      <c r="DN179" s="305"/>
      <c r="DO179" s="134"/>
      <c r="DP179" s="122"/>
      <c r="DQ179" s="129"/>
      <c r="DR179" s="122"/>
      <c r="DS179" s="129"/>
      <c r="DT179" s="122"/>
      <c r="DU179" s="129"/>
      <c r="DV179" s="122"/>
      <c r="DW179" s="124"/>
    </row>
    <row r="180" spans="1:127" outlineLevel="2">
      <c r="A180" s="459"/>
      <c r="B180" s="465">
        <v>0.61458333333333304</v>
      </c>
      <c r="C180" s="459"/>
      <c r="D180" s="459"/>
      <c r="E180" s="459"/>
      <c r="F180" s="459"/>
      <c r="G180" s="459"/>
      <c r="H180" s="459"/>
      <c r="I180" s="459"/>
      <c r="J180" s="459"/>
      <c r="K180" s="460"/>
      <c r="L180" s="459"/>
      <c r="M180" s="459"/>
      <c r="N180" s="459"/>
      <c r="O180" s="459"/>
      <c r="P180" s="459"/>
      <c r="Q180" s="459"/>
      <c r="R180" s="459"/>
      <c r="S180" s="446"/>
      <c r="T180" s="122"/>
      <c r="U180" s="123"/>
      <c r="V180" s="126"/>
      <c r="W180" s="123"/>
      <c r="X180" s="128"/>
      <c r="Y180" s="123"/>
      <c r="Z180" s="123"/>
      <c r="AA180" s="123"/>
      <c r="AB180" s="124"/>
      <c r="AC180" s="127"/>
      <c r="AD180" s="201"/>
      <c r="AE180" s="201"/>
      <c r="AF180" s="201"/>
      <c r="AG180" s="201"/>
      <c r="AH180" s="201"/>
      <c r="AI180" s="234"/>
      <c r="AJ180" s="123"/>
      <c r="AK180" s="123"/>
      <c r="AL180" s="123"/>
      <c r="AM180" s="123"/>
      <c r="AN180" s="129"/>
      <c r="AO180" s="124"/>
      <c r="AP180" s="122"/>
      <c r="AQ180" s="127"/>
      <c r="AR180" s="123"/>
      <c r="AS180" s="123"/>
      <c r="AT180" s="123"/>
      <c r="AU180" s="123"/>
      <c r="AV180" s="251"/>
      <c r="AW180" s="123"/>
      <c r="AX180" s="123"/>
      <c r="AY180" s="129"/>
      <c r="AZ180" s="122"/>
      <c r="BA180" s="129"/>
      <c r="BB180" s="130"/>
      <c r="BC180" s="131"/>
      <c r="BD180" s="130"/>
      <c r="BE180" s="132"/>
      <c r="BF180" s="132"/>
      <c r="BG180" s="123"/>
      <c r="BH180" s="124"/>
      <c r="BI180" s="122"/>
      <c r="BJ180" s="123"/>
      <c r="BK180" s="123"/>
      <c r="BL180" s="123"/>
      <c r="BM180" s="129"/>
      <c r="BN180" s="122"/>
      <c r="BO180" s="123"/>
      <c r="BP180" s="129"/>
      <c r="BQ180" s="122"/>
      <c r="BR180" s="123"/>
      <c r="BS180" s="129"/>
      <c r="BT180" s="135"/>
      <c r="BU180" s="280"/>
      <c r="BV180" s="246"/>
      <c r="BW180" s="246"/>
      <c r="BX180" s="133"/>
      <c r="BY180" s="133"/>
      <c r="BZ180" s="122"/>
      <c r="CA180" s="123"/>
      <c r="CB180" s="123"/>
      <c r="CC180" s="124"/>
      <c r="CD180" s="127"/>
      <c r="CE180" s="127"/>
      <c r="CF180" s="123"/>
      <c r="CG180" s="123"/>
      <c r="CH180" s="123"/>
      <c r="CI180" s="123"/>
      <c r="CJ180" s="134"/>
      <c r="CK180" s="122"/>
      <c r="CL180" s="127"/>
      <c r="CM180" s="123"/>
      <c r="CN180" s="129"/>
      <c r="CO180" s="129"/>
      <c r="CP180" s="129"/>
      <c r="CQ180" s="134"/>
      <c r="CR180" s="133"/>
      <c r="CS180" s="133"/>
      <c r="CT180" s="133"/>
      <c r="CU180" s="135"/>
      <c r="CV180" s="280"/>
      <c r="CW180" s="135"/>
      <c r="CX180" s="122"/>
      <c r="CY180" s="129"/>
      <c r="CZ180" s="214"/>
      <c r="DA180" s="129"/>
      <c r="DB180" s="122"/>
      <c r="DC180" s="129"/>
      <c r="DD180" s="122"/>
      <c r="DE180" s="129"/>
      <c r="DF180" s="133"/>
      <c r="DG180" s="122"/>
      <c r="DH180" s="129"/>
      <c r="DI180" s="133"/>
      <c r="DJ180" s="122"/>
      <c r="DK180" s="123"/>
      <c r="DL180" s="214"/>
      <c r="DM180" s="134"/>
      <c r="DN180" s="305"/>
      <c r="DO180" s="134"/>
      <c r="DP180" s="122"/>
      <c r="DQ180" s="129"/>
      <c r="DR180" s="122"/>
      <c r="DS180" s="129"/>
      <c r="DT180" s="122"/>
      <c r="DU180" s="129"/>
      <c r="DV180" s="122"/>
      <c r="DW180" s="124"/>
    </row>
    <row r="181" spans="1:127" outlineLevel="2">
      <c r="A181" s="459"/>
      <c r="B181" s="465">
        <v>0.625</v>
      </c>
      <c r="C181" s="459"/>
      <c r="D181" s="459"/>
      <c r="E181" s="459"/>
      <c r="F181" s="459"/>
      <c r="G181" s="459"/>
      <c r="H181" s="459"/>
      <c r="I181" s="459"/>
      <c r="J181" s="459"/>
      <c r="K181" s="460"/>
      <c r="L181" s="459"/>
      <c r="M181" s="459"/>
      <c r="N181" s="459"/>
      <c r="O181" s="459"/>
      <c r="P181" s="459"/>
      <c r="Q181" s="459"/>
      <c r="R181" s="459"/>
      <c r="S181" s="446"/>
      <c r="T181" s="122"/>
      <c r="U181" s="123"/>
      <c r="V181" s="126"/>
      <c r="W181" s="123"/>
      <c r="X181" s="128"/>
      <c r="Y181" s="123"/>
      <c r="Z181" s="123"/>
      <c r="AA181" s="123"/>
      <c r="AB181" s="124"/>
      <c r="AC181" s="127"/>
      <c r="AD181" s="201"/>
      <c r="AE181" s="201"/>
      <c r="AF181" s="201"/>
      <c r="AG181" s="201"/>
      <c r="AH181" s="201"/>
      <c r="AI181" s="234"/>
      <c r="AJ181" s="123"/>
      <c r="AK181" s="123"/>
      <c r="AL181" s="123"/>
      <c r="AM181" s="123"/>
      <c r="AN181" s="129"/>
      <c r="AO181" s="124"/>
      <c r="AP181" s="122"/>
      <c r="AQ181" s="127"/>
      <c r="AR181" s="123"/>
      <c r="AS181" s="123"/>
      <c r="AT181" s="123"/>
      <c r="AU181" s="123"/>
      <c r="AV181" s="251"/>
      <c r="AW181" s="123"/>
      <c r="AX181" s="123"/>
      <c r="AY181" s="129"/>
      <c r="AZ181" s="122"/>
      <c r="BA181" s="129"/>
      <c r="BB181" s="130"/>
      <c r="BC181" s="131"/>
      <c r="BD181" s="130"/>
      <c r="BE181" s="132"/>
      <c r="BF181" s="132"/>
      <c r="BG181" s="123"/>
      <c r="BH181" s="124"/>
      <c r="BI181" s="122"/>
      <c r="BJ181" s="123"/>
      <c r="BK181" s="123"/>
      <c r="BL181" s="123"/>
      <c r="BM181" s="129"/>
      <c r="BN181" s="122"/>
      <c r="BO181" s="123"/>
      <c r="BP181" s="129"/>
      <c r="BQ181" s="122"/>
      <c r="BR181" s="123"/>
      <c r="BS181" s="129"/>
      <c r="BT181" s="135"/>
      <c r="BU181" s="280"/>
      <c r="BV181" s="246"/>
      <c r="BW181" s="246"/>
      <c r="BX181" s="133"/>
      <c r="BY181" s="133"/>
      <c r="BZ181" s="122"/>
      <c r="CA181" s="123"/>
      <c r="CB181" s="123"/>
      <c r="CC181" s="124"/>
      <c r="CD181" s="127"/>
      <c r="CE181" s="127"/>
      <c r="CF181" s="123"/>
      <c r="CG181" s="123"/>
      <c r="CH181" s="123"/>
      <c r="CI181" s="123"/>
      <c r="CJ181" s="134"/>
      <c r="CK181" s="122"/>
      <c r="CL181" s="127"/>
      <c r="CM181" s="123"/>
      <c r="CN181" s="129"/>
      <c r="CO181" s="129"/>
      <c r="CP181" s="129"/>
      <c r="CQ181" s="134"/>
      <c r="CR181" s="133"/>
      <c r="CS181" s="133"/>
      <c r="CT181" s="133"/>
      <c r="CU181" s="135"/>
      <c r="CV181" s="280"/>
      <c r="CW181" s="135"/>
      <c r="CX181" s="122"/>
      <c r="CY181" s="129"/>
      <c r="CZ181" s="214"/>
      <c r="DA181" s="129"/>
      <c r="DB181" s="122"/>
      <c r="DC181" s="129"/>
      <c r="DD181" s="122"/>
      <c r="DE181" s="129"/>
      <c r="DF181" s="133"/>
      <c r="DG181" s="122"/>
      <c r="DH181" s="129"/>
      <c r="DI181" s="133"/>
      <c r="DJ181" s="122"/>
      <c r="DK181" s="123"/>
      <c r="DL181" s="214"/>
      <c r="DM181" s="134"/>
      <c r="DN181" s="305"/>
      <c r="DO181" s="134"/>
      <c r="DP181" s="122"/>
      <c r="DQ181" s="129"/>
      <c r="DR181" s="122"/>
      <c r="DS181" s="129"/>
      <c r="DT181" s="122"/>
      <c r="DU181" s="129"/>
      <c r="DV181" s="122"/>
      <c r="DW181" s="124"/>
    </row>
    <row r="182" spans="1:127" outlineLevel="2">
      <c r="A182" s="459"/>
      <c r="B182" s="465">
        <v>0.63541666666666696</v>
      </c>
      <c r="C182" s="459"/>
      <c r="D182" s="459"/>
      <c r="E182" s="459"/>
      <c r="F182" s="459"/>
      <c r="G182" s="459"/>
      <c r="H182" s="459"/>
      <c r="I182" s="459"/>
      <c r="J182" s="459"/>
      <c r="K182" s="460"/>
      <c r="L182" s="459"/>
      <c r="M182" s="459"/>
      <c r="N182" s="459"/>
      <c r="O182" s="459"/>
      <c r="P182" s="459"/>
      <c r="Q182" s="459"/>
      <c r="R182" s="459"/>
      <c r="S182" s="446"/>
      <c r="T182" s="122"/>
      <c r="U182" s="123"/>
      <c r="V182" s="126"/>
      <c r="W182" s="123"/>
      <c r="X182" s="128"/>
      <c r="Y182" s="123"/>
      <c r="Z182" s="123"/>
      <c r="AA182" s="123"/>
      <c r="AB182" s="124"/>
      <c r="AC182" s="127"/>
      <c r="AD182" s="201"/>
      <c r="AE182" s="201"/>
      <c r="AF182" s="201"/>
      <c r="AG182" s="201"/>
      <c r="AH182" s="201"/>
      <c r="AI182" s="234"/>
      <c r="AJ182" s="123"/>
      <c r="AK182" s="123"/>
      <c r="AL182" s="123"/>
      <c r="AM182" s="123"/>
      <c r="AN182" s="129"/>
      <c r="AO182" s="124"/>
      <c r="AP182" s="122"/>
      <c r="AQ182" s="127"/>
      <c r="AR182" s="123"/>
      <c r="AS182" s="123"/>
      <c r="AT182" s="123"/>
      <c r="AU182" s="123"/>
      <c r="AV182" s="251"/>
      <c r="AW182" s="123"/>
      <c r="AX182" s="123"/>
      <c r="AY182" s="129"/>
      <c r="AZ182" s="122"/>
      <c r="BA182" s="129"/>
      <c r="BB182" s="130"/>
      <c r="BC182" s="131"/>
      <c r="BD182" s="130"/>
      <c r="BE182" s="132"/>
      <c r="BF182" s="132"/>
      <c r="BG182" s="123"/>
      <c r="BH182" s="124"/>
      <c r="BI182" s="122"/>
      <c r="BJ182" s="123"/>
      <c r="BK182" s="123"/>
      <c r="BL182" s="123"/>
      <c r="BM182" s="129"/>
      <c r="BN182" s="122"/>
      <c r="BO182" s="123"/>
      <c r="BP182" s="129"/>
      <c r="BQ182" s="122"/>
      <c r="BR182" s="123"/>
      <c r="BS182" s="129"/>
      <c r="BT182" s="135"/>
      <c r="BU182" s="280"/>
      <c r="BV182" s="246"/>
      <c r="BW182" s="246"/>
      <c r="BX182" s="133"/>
      <c r="BY182" s="133"/>
      <c r="BZ182" s="122"/>
      <c r="CA182" s="123"/>
      <c r="CB182" s="123"/>
      <c r="CC182" s="124"/>
      <c r="CD182" s="127"/>
      <c r="CE182" s="127"/>
      <c r="CF182" s="123"/>
      <c r="CG182" s="123"/>
      <c r="CH182" s="123"/>
      <c r="CI182" s="123"/>
      <c r="CJ182" s="134"/>
      <c r="CK182" s="122"/>
      <c r="CL182" s="127"/>
      <c r="CM182" s="123"/>
      <c r="CN182" s="129"/>
      <c r="CO182" s="129"/>
      <c r="CP182" s="129"/>
      <c r="CQ182" s="134"/>
      <c r="CR182" s="133"/>
      <c r="CS182" s="133"/>
      <c r="CT182" s="133"/>
      <c r="CU182" s="135"/>
      <c r="CV182" s="280"/>
      <c r="CW182" s="135"/>
      <c r="CX182" s="122"/>
      <c r="CY182" s="129"/>
      <c r="CZ182" s="214"/>
      <c r="DA182" s="129"/>
      <c r="DB182" s="122"/>
      <c r="DC182" s="129"/>
      <c r="DD182" s="122"/>
      <c r="DE182" s="129"/>
      <c r="DF182" s="133"/>
      <c r="DG182" s="122"/>
      <c r="DH182" s="129"/>
      <c r="DI182" s="133"/>
      <c r="DJ182" s="122"/>
      <c r="DK182" s="123"/>
      <c r="DL182" s="214"/>
      <c r="DM182" s="134"/>
      <c r="DN182" s="305"/>
      <c r="DO182" s="134"/>
      <c r="DP182" s="122"/>
      <c r="DQ182" s="129"/>
      <c r="DR182" s="122"/>
      <c r="DS182" s="129"/>
      <c r="DT182" s="122"/>
      <c r="DU182" s="129"/>
      <c r="DV182" s="122"/>
      <c r="DW182" s="124"/>
    </row>
    <row r="183" spans="1:127" outlineLevel="2">
      <c r="A183" s="459"/>
      <c r="B183" s="465">
        <v>0.64583333333333404</v>
      </c>
      <c r="C183" s="459"/>
      <c r="D183" s="459"/>
      <c r="E183" s="459"/>
      <c r="F183" s="459"/>
      <c r="G183" s="459"/>
      <c r="H183" s="459"/>
      <c r="I183" s="459"/>
      <c r="J183" s="459"/>
      <c r="K183" s="460"/>
      <c r="L183" s="459"/>
      <c r="M183" s="459"/>
      <c r="N183" s="459"/>
      <c r="O183" s="459"/>
      <c r="P183" s="459"/>
      <c r="Q183" s="459"/>
      <c r="R183" s="459"/>
      <c r="S183" s="446"/>
      <c r="T183" s="122"/>
      <c r="U183" s="123"/>
      <c r="V183" s="126"/>
      <c r="W183" s="123"/>
      <c r="X183" s="128"/>
      <c r="Y183" s="123"/>
      <c r="Z183" s="123"/>
      <c r="AA183" s="123"/>
      <c r="AB183" s="124"/>
      <c r="AC183" s="127"/>
      <c r="AD183" s="201"/>
      <c r="AE183" s="201"/>
      <c r="AF183" s="201"/>
      <c r="AG183" s="201"/>
      <c r="AH183" s="201"/>
      <c r="AI183" s="234"/>
      <c r="AJ183" s="123"/>
      <c r="AK183" s="123"/>
      <c r="AL183" s="123"/>
      <c r="AM183" s="123"/>
      <c r="AN183" s="129"/>
      <c r="AO183" s="124"/>
      <c r="AP183" s="122"/>
      <c r="AQ183" s="127"/>
      <c r="AR183" s="123"/>
      <c r="AS183" s="123"/>
      <c r="AT183" s="123"/>
      <c r="AU183" s="123"/>
      <c r="AV183" s="251"/>
      <c r="AW183" s="123"/>
      <c r="AX183" s="123"/>
      <c r="AY183" s="129"/>
      <c r="AZ183" s="122"/>
      <c r="BA183" s="129"/>
      <c r="BB183" s="130"/>
      <c r="BC183" s="131"/>
      <c r="BD183" s="130"/>
      <c r="BE183" s="132"/>
      <c r="BF183" s="132"/>
      <c r="BG183" s="123"/>
      <c r="BH183" s="124"/>
      <c r="BI183" s="122"/>
      <c r="BJ183" s="123"/>
      <c r="BK183" s="123"/>
      <c r="BL183" s="123"/>
      <c r="BM183" s="129"/>
      <c r="BN183" s="122"/>
      <c r="BO183" s="123"/>
      <c r="BP183" s="129"/>
      <c r="BQ183" s="122"/>
      <c r="BR183" s="123"/>
      <c r="BS183" s="129"/>
      <c r="BT183" s="135"/>
      <c r="BU183" s="280"/>
      <c r="BV183" s="246"/>
      <c r="BW183" s="246"/>
      <c r="BX183" s="133"/>
      <c r="BY183" s="133"/>
      <c r="BZ183" s="122"/>
      <c r="CA183" s="123"/>
      <c r="CB183" s="123"/>
      <c r="CC183" s="124"/>
      <c r="CD183" s="127"/>
      <c r="CE183" s="127"/>
      <c r="CF183" s="123"/>
      <c r="CG183" s="123"/>
      <c r="CH183" s="123"/>
      <c r="CI183" s="123"/>
      <c r="CJ183" s="134"/>
      <c r="CK183" s="122"/>
      <c r="CL183" s="127"/>
      <c r="CM183" s="123"/>
      <c r="CN183" s="129"/>
      <c r="CO183" s="129"/>
      <c r="CP183" s="129"/>
      <c r="CQ183" s="134"/>
      <c r="CR183" s="133"/>
      <c r="CS183" s="133"/>
      <c r="CT183" s="133"/>
      <c r="CU183" s="135"/>
      <c r="CV183" s="280"/>
      <c r="CW183" s="135"/>
      <c r="CX183" s="122"/>
      <c r="CY183" s="129"/>
      <c r="CZ183" s="214"/>
      <c r="DA183" s="129"/>
      <c r="DB183" s="122"/>
      <c r="DC183" s="129"/>
      <c r="DD183" s="122"/>
      <c r="DE183" s="129"/>
      <c r="DF183" s="133"/>
      <c r="DG183" s="122"/>
      <c r="DH183" s="129"/>
      <c r="DI183" s="133"/>
      <c r="DJ183" s="122"/>
      <c r="DK183" s="123"/>
      <c r="DL183" s="214"/>
      <c r="DM183" s="134"/>
      <c r="DN183" s="305"/>
      <c r="DO183" s="134"/>
      <c r="DP183" s="122"/>
      <c r="DQ183" s="129"/>
      <c r="DR183" s="122"/>
      <c r="DS183" s="129"/>
      <c r="DT183" s="122"/>
      <c r="DU183" s="129"/>
      <c r="DV183" s="122"/>
      <c r="DW183" s="124"/>
    </row>
    <row r="184" spans="1:127" outlineLevel="2">
      <c r="A184" s="459"/>
      <c r="B184" s="465">
        <v>0.65625</v>
      </c>
      <c r="C184" s="459"/>
      <c r="D184" s="459"/>
      <c r="E184" s="459"/>
      <c r="F184" s="459"/>
      <c r="G184" s="459"/>
      <c r="H184" s="459"/>
      <c r="I184" s="459"/>
      <c r="J184" s="459"/>
      <c r="K184" s="460"/>
      <c r="L184" s="459"/>
      <c r="M184" s="459"/>
      <c r="N184" s="459"/>
      <c r="O184" s="459"/>
      <c r="P184" s="459"/>
      <c r="Q184" s="459"/>
      <c r="R184" s="459"/>
      <c r="S184" s="446"/>
      <c r="T184" s="122"/>
      <c r="U184" s="123"/>
      <c r="V184" s="126"/>
      <c r="W184" s="123"/>
      <c r="X184" s="128"/>
      <c r="Y184" s="123"/>
      <c r="Z184" s="123"/>
      <c r="AA184" s="123"/>
      <c r="AB184" s="124"/>
      <c r="AC184" s="127"/>
      <c r="AD184" s="201"/>
      <c r="AE184" s="201"/>
      <c r="AF184" s="201"/>
      <c r="AG184" s="201"/>
      <c r="AH184" s="201"/>
      <c r="AI184" s="234"/>
      <c r="AJ184" s="123"/>
      <c r="AK184" s="123"/>
      <c r="AL184" s="123"/>
      <c r="AM184" s="123"/>
      <c r="AN184" s="129"/>
      <c r="AO184" s="124"/>
      <c r="AP184" s="122"/>
      <c r="AQ184" s="127"/>
      <c r="AR184" s="123"/>
      <c r="AS184" s="123"/>
      <c r="AT184" s="123"/>
      <c r="AU184" s="123"/>
      <c r="AV184" s="251"/>
      <c r="AW184" s="123"/>
      <c r="AX184" s="123"/>
      <c r="AY184" s="129"/>
      <c r="AZ184" s="122"/>
      <c r="BA184" s="129"/>
      <c r="BB184" s="130"/>
      <c r="BC184" s="131"/>
      <c r="BD184" s="130"/>
      <c r="BE184" s="132"/>
      <c r="BF184" s="132"/>
      <c r="BG184" s="123"/>
      <c r="BH184" s="124"/>
      <c r="BI184" s="122"/>
      <c r="BJ184" s="123"/>
      <c r="BK184" s="123"/>
      <c r="BL184" s="123"/>
      <c r="BM184" s="129"/>
      <c r="BN184" s="122"/>
      <c r="BO184" s="123"/>
      <c r="BP184" s="129"/>
      <c r="BQ184" s="122"/>
      <c r="BR184" s="123"/>
      <c r="BS184" s="129"/>
      <c r="BT184" s="135"/>
      <c r="BU184" s="280"/>
      <c r="BV184" s="246"/>
      <c r="BW184" s="246"/>
      <c r="BX184" s="133"/>
      <c r="BY184" s="133"/>
      <c r="BZ184" s="122"/>
      <c r="CA184" s="123"/>
      <c r="CB184" s="123"/>
      <c r="CC184" s="124"/>
      <c r="CD184" s="127"/>
      <c r="CE184" s="127"/>
      <c r="CF184" s="123"/>
      <c r="CG184" s="123"/>
      <c r="CH184" s="123"/>
      <c r="CI184" s="123"/>
      <c r="CJ184" s="134"/>
      <c r="CK184" s="122"/>
      <c r="CL184" s="127"/>
      <c r="CM184" s="123"/>
      <c r="CN184" s="129"/>
      <c r="CO184" s="129"/>
      <c r="CP184" s="129"/>
      <c r="CQ184" s="134"/>
      <c r="CR184" s="133"/>
      <c r="CS184" s="133"/>
      <c r="CT184" s="133"/>
      <c r="CU184" s="135"/>
      <c r="CV184" s="280"/>
      <c r="CW184" s="135"/>
      <c r="CX184" s="122"/>
      <c r="CY184" s="129"/>
      <c r="CZ184" s="214"/>
      <c r="DA184" s="129"/>
      <c r="DB184" s="122"/>
      <c r="DC184" s="129"/>
      <c r="DD184" s="122"/>
      <c r="DE184" s="129"/>
      <c r="DF184" s="133"/>
      <c r="DG184" s="122"/>
      <c r="DH184" s="129"/>
      <c r="DI184" s="133"/>
      <c r="DJ184" s="122"/>
      <c r="DK184" s="123"/>
      <c r="DL184" s="214"/>
      <c r="DM184" s="134"/>
      <c r="DN184" s="305"/>
      <c r="DO184" s="134"/>
      <c r="DP184" s="122"/>
      <c r="DQ184" s="129"/>
      <c r="DR184" s="122"/>
      <c r="DS184" s="129"/>
      <c r="DT184" s="122"/>
      <c r="DU184" s="129"/>
      <c r="DV184" s="122"/>
      <c r="DW184" s="124"/>
    </row>
    <row r="185" spans="1:127" outlineLevel="2">
      <c r="A185" s="459"/>
      <c r="B185" s="465">
        <v>0.66666666666666696</v>
      </c>
      <c r="C185" s="459"/>
      <c r="D185" s="459"/>
      <c r="E185" s="459"/>
      <c r="F185" s="459"/>
      <c r="G185" s="459"/>
      <c r="H185" s="459"/>
      <c r="I185" s="459"/>
      <c r="J185" s="459"/>
      <c r="K185" s="460"/>
      <c r="L185" s="459"/>
      <c r="M185" s="459"/>
      <c r="N185" s="459"/>
      <c r="O185" s="459"/>
      <c r="P185" s="459"/>
      <c r="Q185" s="459"/>
      <c r="R185" s="459"/>
      <c r="S185" s="446"/>
      <c r="T185" s="122"/>
      <c r="U185" s="123"/>
      <c r="V185" s="126"/>
      <c r="W185" s="123"/>
      <c r="X185" s="128"/>
      <c r="Y185" s="123"/>
      <c r="Z185" s="123"/>
      <c r="AA185" s="123"/>
      <c r="AB185" s="124"/>
      <c r="AC185" s="127"/>
      <c r="AD185" s="201"/>
      <c r="AE185" s="201"/>
      <c r="AF185" s="201"/>
      <c r="AG185" s="201"/>
      <c r="AH185" s="201"/>
      <c r="AI185" s="234"/>
      <c r="AJ185" s="123"/>
      <c r="AK185" s="123"/>
      <c r="AL185" s="123"/>
      <c r="AM185" s="123"/>
      <c r="AN185" s="129"/>
      <c r="AO185" s="124"/>
      <c r="AP185" s="122"/>
      <c r="AQ185" s="127"/>
      <c r="AR185" s="123"/>
      <c r="AS185" s="123"/>
      <c r="AT185" s="123"/>
      <c r="AU185" s="123"/>
      <c r="AV185" s="251"/>
      <c r="AW185" s="123"/>
      <c r="AX185" s="123"/>
      <c r="AY185" s="129"/>
      <c r="AZ185" s="122"/>
      <c r="BA185" s="129"/>
      <c r="BB185" s="130"/>
      <c r="BC185" s="131"/>
      <c r="BD185" s="130"/>
      <c r="BE185" s="132"/>
      <c r="BF185" s="132"/>
      <c r="BG185" s="123"/>
      <c r="BH185" s="124"/>
      <c r="BI185" s="122"/>
      <c r="BJ185" s="123"/>
      <c r="BK185" s="123"/>
      <c r="BL185" s="123"/>
      <c r="BM185" s="129"/>
      <c r="BN185" s="122"/>
      <c r="BO185" s="123"/>
      <c r="BP185" s="129"/>
      <c r="BQ185" s="122"/>
      <c r="BR185" s="123"/>
      <c r="BS185" s="129"/>
      <c r="BT185" s="135"/>
      <c r="BU185" s="280"/>
      <c r="BV185" s="246"/>
      <c r="BW185" s="246"/>
      <c r="BX185" s="133"/>
      <c r="BY185" s="133"/>
      <c r="BZ185" s="122"/>
      <c r="CA185" s="123"/>
      <c r="CB185" s="123"/>
      <c r="CC185" s="124"/>
      <c r="CD185" s="127"/>
      <c r="CE185" s="127"/>
      <c r="CF185" s="123"/>
      <c r="CG185" s="123"/>
      <c r="CH185" s="123"/>
      <c r="CI185" s="123"/>
      <c r="CJ185" s="134"/>
      <c r="CK185" s="122"/>
      <c r="CL185" s="127"/>
      <c r="CM185" s="123"/>
      <c r="CN185" s="129"/>
      <c r="CO185" s="129"/>
      <c r="CP185" s="129"/>
      <c r="CQ185" s="134"/>
      <c r="CR185" s="133"/>
      <c r="CS185" s="133"/>
      <c r="CT185" s="133"/>
      <c r="CU185" s="135"/>
      <c r="CV185" s="280"/>
      <c r="CW185" s="135"/>
      <c r="CX185" s="122"/>
      <c r="CY185" s="129"/>
      <c r="CZ185" s="214"/>
      <c r="DA185" s="129"/>
      <c r="DB185" s="122"/>
      <c r="DC185" s="129"/>
      <c r="DD185" s="122"/>
      <c r="DE185" s="129"/>
      <c r="DF185" s="133"/>
      <c r="DG185" s="122"/>
      <c r="DH185" s="129"/>
      <c r="DI185" s="133"/>
      <c r="DJ185" s="122"/>
      <c r="DK185" s="123"/>
      <c r="DL185" s="214"/>
      <c r="DM185" s="134"/>
      <c r="DN185" s="305"/>
      <c r="DO185" s="134"/>
      <c r="DP185" s="122"/>
      <c r="DQ185" s="129"/>
      <c r="DR185" s="122"/>
      <c r="DS185" s="129"/>
      <c r="DT185" s="122"/>
      <c r="DU185" s="129"/>
      <c r="DV185" s="122"/>
      <c r="DW185" s="124"/>
    </row>
    <row r="186" spans="1:127" outlineLevel="2">
      <c r="A186" s="459"/>
      <c r="B186" s="465">
        <v>0.67708333333333404</v>
      </c>
      <c r="C186" s="459"/>
      <c r="D186" s="459"/>
      <c r="E186" s="459"/>
      <c r="F186" s="459"/>
      <c r="G186" s="459"/>
      <c r="H186" s="459"/>
      <c r="I186" s="459"/>
      <c r="J186" s="459"/>
      <c r="K186" s="460"/>
      <c r="L186" s="459"/>
      <c r="M186" s="459"/>
      <c r="N186" s="459"/>
      <c r="O186" s="459"/>
      <c r="P186" s="459"/>
      <c r="Q186" s="459"/>
      <c r="R186" s="459"/>
      <c r="S186" s="446"/>
      <c r="T186" s="122"/>
      <c r="U186" s="123"/>
      <c r="V186" s="126"/>
      <c r="W186" s="123"/>
      <c r="X186" s="128"/>
      <c r="Y186" s="123"/>
      <c r="Z186" s="123"/>
      <c r="AA186" s="123"/>
      <c r="AB186" s="124"/>
      <c r="AC186" s="127"/>
      <c r="AD186" s="201"/>
      <c r="AE186" s="201"/>
      <c r="AF186" s="201"/>
      <c r="AG186" s="201"/>
      <c r="AH186" s="201"/>
      <c r="AI186" s="234"/>
      <c r="AJ186" s="123"/>
      <c r="AK186" s="123"/>
      <c r="AL186" s="123"/>
      <c r="AM186" s="123"/>
      <c r="AN186" s="129"/>
      <c r="AO186" s="124"/>
      <c r="AP186" s="122"/>
      <c r="AQ186" s="127"/>
      <c r="AR186" s="123"/>
      <c r="AS186" s="123"/>
      <c r="AT186" s="123"/>
      <c r="AU186" s="123"/>
      <c r="AV186" s="251"/>
      <c r="AW186" s="123"/>
      <c r="AX186" s="123"/>
      <c r="AY186" s="129"/>
      <c r="AZ186" s="122"/>
      <c r="BA186" s="129"/>
      <c r="BB186" s="130"/>
      <c r="BC186" s="131"/>
      <c r="BD186" s="130"/>
      <c r="BE186" s="132"/>
      <c r="BF186" s="132"/>
      <c r="BG186" s="123"/>
      <c r="BH186" s="124"/>
      <c r="BI186" s="122"/>
      <c r="BJ186" s="123"/>
      <c r="BK186" s="123"/>
      <c r="BL186" s="123"/>
      <c r="BM186" s="129"/>
      <c r="BN186" s="122"/>
      <c r="BO186" s="123"/>
      <c r="BP186" s="129"/>
      <c r="BQ186" s="122"/>
      <c r="BR186" s="123"/>
      <c r="BS186" s="129"/>
      <c r="BT186" s="135"/>
      <c r="BU186" s="280"/>
      <c r="BV186" s="246"/>
      <c r="BW186" s="246"/>
      <c r="BX186" s="133"/>
      <c r="BY186" s="133"/>
      <c r="BZ186" s="122"/>
      <c r="CA186" s="123"/>
      <c r="CB186" s="123"/>
      <c r="CC186" s="124"/>
      <c r="CD186" s="127"/>
      <c r="CE186" s="127"/>
      <c r="CF186" s="123"/>
      <c r="CG186" s="123"/>
      <c r="CH186" s="123"/>
      <c r="CI186" s="123"/>
      <c r="CJ186" s="134"/>
      <c r="CK186" s="122"/>
      <c r="CL186" s="127"/>
      <c r="CM186" s="123"/>
      <c r="CN186" s="129"/>
      <c r="CO186" s="129"/>
      <c r="CP186" s="129"/>
      <c r="CQ186" s="134"/>
      <c r="CR186" s="133"/>
      <c r="CS186" s="133"/>
      <c r="CT186" s="133"/>
      <c r="CU186" s="135"/>
      <c r="CV186" s="280"/>
      <c r="CW186" s="135"/>
      <c r="CX186" s="122"/>
      <c r="CY186" s="129"/>
      <c r="CZ186" s="214"/>
      <c r="DA186" s="129"/>
      <c r="DB186" s="122"/>
      <c r="DC186" s="129"/>
      <c r="DD186" s="122"/>
      <c r="DE186" s="129"/>
      <c r="DF186" s="133"/>
      <c r="DG186" s="122"/>
      <c r="DH186" s="129"/>
      <c r="DI186" s="133"/>
      <c r="DJ186" s="122"/>
      <c r="DK186" s="123"/>
      <c r="DL186" s="214"/>
      <c r="DM186" s="134"/>
      <c r="DN186" s="305"/>
      <c r="DO186" s="134"/>
      <c r="DP186" s="122"/>
      <c r="DQ186" s="129"/>
      <c r="DR186" s="122"/>
      <c r="DS186" s="129"/>
      <c r="DT186" s="122"/>
      <c r="DU186" s="129"/>
      <c r="DV186" s="122"/>
      <c r="DW186" s="124"/>
    </row>
    <row r="187" spans="1:127" outlineLevel="2">
      <c r="A187" s="459"/>
      <c r="B187" s="465">
        <v>0.6875</v>
      </c>
      <c r="C187" s="459"/>
      <c r="D187" s="459"/>
      <c r="E187" s="459"/>
      <c r="F187" s="459"/>
      <c r="G187" s="459"/>
      <c r="H187" s="459"/>
      <c r="I187" s="459"/>
      <c r="J187" s="459"/>
      <c r="K187" s="460"/>
      <c r="L187" s="459"/>
      <c r="M187" s="459"/>
      <c r="N187" s="459"/>
      <c r="O187" s="459"/>
      <c r="P187" s="459"/>
      <c r="Q187" s="459"/>
      <c r="R187" s="459"/>
      <c r="S187" s="446"/>
      <c r="T187" s="122"/>
      <c r="U187" s="123"/>
      <c r="V187" s="126"/>
      <c r="W187" s="123"/>
      <c r="X187" s="128"/>
      <c r="Y187" s="123"/>
      <c r="Z187" s="123"/>
      <c r="AA187" s="123"/>
      <c r="AB187" s="124"/>
      <c r="AC187" s="127"/>
      <c r="AD187" s="201"/>
      <c r="AE187" s="201"/>
      <c r="AF187" s="201"/>
      <c r="AG187" s="201"/>
      <c r="AH187" s="201"/>
      <c r="AI187" s="234"/>
      <c r="AJ187" s="123"/>
      <c r="AK187" s="123"/>
      <c r="AL187" s="123"/>
      <c r="AM187" s="123"/>
      <c r="AN187" s="129"/>
      <c r="AO187" s="124"/>
      <c r="AP187" s="122"/>
      <c r="AQ187" s="127"/>
      <c r="AR187" s="123"/>
      <c r="AS187" s="123"/>
      <c r="AT187" s="123"/>
      <c r="AU187" s="123"/>
      <c r="AV187" s="251"/>
      <c r="AW187" s="123"/>
      <c r="AX187" s="123"/>
      <c r="AY187" s="129"/>
      <c r="AZ187" s="122"/>
      <c r="BA187" s="129"/>
      <c r="BB187" s="130"/>
      <c r="BC187" s="131"/>
      <c r="BD187" s="130"/>
      <c r="BE187" s="132"/>
      <c r="BF187" s="132"/>
      <c r="BG187" s="123"/>
      <c r="BH187" s="124"/>
      <c r="BI187" s="122"/>
      <c r="BJ187" s="123"/>
      <c r="BK187" s="123"/>
      <c r="BL187" s="123"/>
      <c r="BM187" s="129"/>
      <c r="BN187" s="122"/>
      <c r="BO187" s="123"/>
      <c r="BP187" s="129"/>
      <c r="BQ187" s="122"/>
      <c r="BR187" s="123"/>
      <c r="BS187" s="129"/>
      <c r="BT187" s="135"/>
      <c r="BU187" s="280"/>
      <c r="BV187" s="246"/>
      <c r="BW187" s="246"/>
      <c r="BX187" s="133"/>
      <c r="BY187" s="133"/>
      <c r="BZ187" s="122"/>
      <c r="CA187" s="123"/>
      <c r="CB187" s="123"/>
      <c r="CC187" s="124"/>
      <c r="CD187" s="127"/>
      <c r="CE187" s="127"/>
      <c r="CF187" s="123"/>
      <c r="CG187" s="123"/>
      <c r="CH187" s="123"/>
      <c r="CI187" s="123"/>
      <c r="CJ187" s="134"/>
      <c r="CK187" s="122"/>
      <c r="CL187" s="127"/>
      <c r="CM187" s="123"/>
      <c r="CN187" s="129"/>
      <c r="CO187" s="129"/>
      <c r="CP187" s="129"/>
      <c r="CQ187" s="134"/>
      <c r="CR187" s="133"/>
      <c r="CS187" s="133"/>
      <c r="CT187" s="133"/>
      <c r="CU187" s="135"/>
      <c r="CV187" s="280"/>
      <c r="CW187" s="135"/>
      <c r="CX187" s="122"/>
      <c r="CY187" s="129"/>
      <c r="CZ187" s="214"/>
      <c r="DA187" s="129"/>
      <c r="DB187" s="122"/>
      <c r="DC187" s="129"/>
      <c r="DD187" s="122"/>
      <c r="DE187" s="129"/>
      <c r="DF187" s="133"/>
      <c r="DG187" s="122"/>
      <c r="DH187" s="129"/>
      <c r="DI187" s="133"/>
      <c r="DJ187" s="122"/>
      <c r="DK187" s="123"/>
      <c r="DL187" s="214"/>
      <c r="DM187" s="134"/>
      <c r="DN187" s="305"/>
      <c r="DO187" s="134"/>
      <c r="DP187" s="122"/>
      <c r="DQ187" s="129"/>
      <c r="DR187" s="122"/>
      <c r="DS187" s="129"/>
      <c r="DT187" s="122"/>
      <c r="DU187" s="129"/>
      <c r="DV187" s="122"/>
      <c r="DW187" s="124"/>
    </row>
    <row r="188" spans="1:127" outlineLevel="2">
      <c r="A188" s="459"/>
      <c r="B188" s="465">
        <v>0.69791666666666696</v>
      </c>
      <c r="C188" s="459"/>
      <c r="D188" s="459"/>
      <c r="E188" s="459"/>
      <c r="F188" s="459"/>
      <c r="G188" s="459"/>
      <c r="H188" s="459"/>
      <c r="I188" s="459"/>
      <c r="J188" s="459"/>
      <c r="K188" s="460"/>
      <c r="L188" s="459"/>
      <c r="M188" s="459"/>
      <c r="N188" s="459"/>
      <c r="O188" s="459"/>
      <c r="P188" s="459"/>
      <c r="Q188" s="459"/>
      <c r="R188" s="459"/>
      <c r="S188" s="446"/>
      <c r="T188" s="122"/>
      <c r="U188" s="123"/>
      <c r="V188" s="126"/>
      <c r="W188" s="123"/>
      <c r="X188" s="128"/>
      <c r="Y188" s="123"/>
      <c r="Z188" s="123"/>
      <c r="AA188" s="123"/>
      <c r="AB188" s="124"/>
      <c r="AC188" s="127"/>
      <c r="AD188" s="201"/>
      <c r="AE188" s="201"/>
      <c r="AF188" s="201"/>
      <c r="AG188" s="201"/>
      <c r="AH188" s="201"/>
      <c r="AI188" s="234"/>
      <c r="AJ188" s="123"/>
      <c r="AK188" s="123"/>
      <c r="AL188" s="123"/>
      <c r="AM188" s="123"/>
      <c r="AN188" s="129"/>
      <c r="AO188" s="124"/>
      <c r="AP188" s="122"/>
      <c r="AQ188" s="127"/>
      <c r="AR188" s="123"/>
      <c r="AS188" s="123"/>
      <c r="AT188" s="123"/>
      <c r="AU188" s="123"/>
      <c r="AV188" s="251"/>
      <c r="AW188" s="123"/>
      <c r="AX188" s="123"/>
      <c r="AY188" s="129"/>
      <c r="AZ188" s="122"/>
      <c r="BA188" s="129"/>
      <c r="BB188" s="130"/>
      <c r="BC188" s="131"/>
      <c r="BD188" s="130"/>
      <c r="BE188" s="132"/>
      <c r="BF188" s="132"/>
      <c r="BG188" s="123"/>
      <c r="BH188" s="124"/>
      <c r="BI188" s="122"/>
      <c r="BJ188" s="123"/>
      <c r="BK188" s="123"/>
      <c r="BL188" s="123"/>
      <c r="BM188" s="129"/>
      <c r="BN188" s="122"/>
      <c r="BO188" s="123"/>
      <c r="BP188" s="129"/>
      <c r="BQ188" s="122"/>
      <c r="BR188" s="123"/>
      <c r="BS188" s="129"/>
      <c r="BT188" s="135"/>
      <c r="BU188" s="280"/>
      <c r="BV188" s="246"/>
      <c r="BW188" s="246"/>
      <c r="BX188" s="133"/>
      <c r="BY188" s="133"/>
      <c r="BZ188" s="122"/>
      <c r="CA188" s="123"/>
      <c r="CB188" s="123"/>
      <c r="CC188" s="124"/>
      <c r="CD188" s="127"/>
      <c r="CE188" s="127"/>
      <c r="CF188" s="123"/>
      <c r="CG188" s="123"/>
      <c r="CH188" s="123"/>
      <c r="CI188" s="123"/>
      <c r="CJ188" s="134"/>
      <c r="CK188" s="122"/>
      <c r="CL188" s="127"/>
      <c r="CM188" s="123"/>
      <c r="CN188" s="129"/>
      <c r="CO188" s="129"/>
      <c r="CP188" s="129"/>
      <c r="CQ188" s="134"/>
      <c r="CR188" s="133"/>
      <c r="CS188" s="133"/>
      <c r="CT188" s="133"/>
      <c r="CU188" s="135"/>
      <c r="CV188" s="280"/>
      <c r="CW188" s="135"/>
      <c r="CX188" s="122"/>
      <c r="CY188" s="129"/>
      <c r="CZ188" s="214"/>
      <c r="DA188" s="129"/>
      <c r="DB188" s="122"/>
      <c r="DC188" s="129"/>
      <c r="DD188" s="122"/>
      <c r="DE188" s="129"/>
      <c r="DF188" s="133"/>
      <c r="DG188" s="122"/>
      <c r="DH188" s="129"/>
      <c r="DI188" s="133"/>
      <c r="DJ188" s="122"/>
      <c r="DK188" s="123"/>
      <c r="DL188" s="214"/>
      <c r="DM188" s="134"/>
      <c r="DN188" s="305"/>
      <c r="DO188" s="134"/>
      <c r="DP188" s="122"/>
      <c r="DQ188" s="129"/>
      <c r="DR188" s="122"/>
      <c r="DS188" s="129"/>
      <c r="DT188" s="122"/>
      <c r="DU188" s="129"/>
      <c r="DV188" s="122"/>
      <c r="DW188" s="124"/>
    </row>
    <row r="189" spans="1:127" outlineLevel="2">
      <c r="A189" s="459"/>
      <c r="B189" s="465">
        <v>0.70833333333333404</v>
      </c>
      <c r="C189" s="459"/>
      <c r="D189" s="459"/>
      <c r="E189" s="459"/>
      <c r="F189" s="459"/>
      <c r="G189" s="459"/>
      <c r="H189" s="459"/>
      <c r="I189" s="459"/>
      <c r="J189" s="459"/>
      <c r="K189" s="460"/>
      <c r="L189" s="459"/>
      <c r="M189" s="459"/>
      <c r="N189" s="459"/>
      <c r="O189" s="459"/>
      <c r="P189" s="459"/>
      <c r="Q189" s="459"/>
      <c r="R189" s="459"/>
      <c r="S189" s="446"/>
      <c r="T189" s="122"/>
      <c r="U189" s="123"/>
      <c r="V189" s="126"/>
      <c r="W189" s="123"/>
      <c r="X189" s="128"/>
      <c r="Y189" s="123"/>
      <c r="Z189" s="123"/>
      <c r="AA189" s="123"/>
      <c r="AB189" s="124"/>
      <c r="AC189" s="127"/>
      <c r="AD189" s="201"/>
      <c r="AE189" s="201"/>
      <c r="AF189" s="201"/>
      <c r="AG189" s="201"/>
      <c r="AH189" s="201"/>
      <c r="AI189" s="234"/>
      <c r="AJ189" s="123"/>
      <c r="AK189" s="123"/>
      <c r="AL189" s="123"/>
      <c r="AM189" s="123"/>
      <c r="AN189" s="129"/>
      <c r="AO189" s="124"/>
      <c r="AP189" s="122"/>
      <c r="AQ189" s="127"/>
      <c r="AR189" s="123"/>
      <c r="AS189" s="123"/>
      <c r="AT189" s="123"/>
      <c r="AU189" s="123"/>
      <c r="AV189" s="251"/>
      <c r="AW189" s="123"/>
      <c r="AX189" s="123"/>
      <c r="AY189" s="129"/>
      <c r="AZ189" s="122"/>
      <c r="BA189" s="129"/>
      <c r="BB189" s="130"/>
      <c r="BC189" s="131"/>
      <c r="BD189" s="130"/>
      <c r="BE189" s="132"/>
      <c r="BF189" s="132"/>
      <c r="BG189" s="123"/>
      <c r="BH189" s="124"/>
      <c r="BI189" s="122"/>
      <c r="BJ189" s="123"/>
      <c r="BK189" s="123"/>
      <c r="BL189" s="123"/>
      <c r="BM189" s="129"/>
      <c r="BN189" s="122"/>
      <c r="BO189" s="123"/>
      <c r="BP189" s="129"/>
      <c r="BQ189" s="122"/>
      <c r="BR189" s="123"/>
      <c r="BS189" s="129"/>
      <c r="BT189" s="135"/>
      <c r="BU189" s="280"/>
      <c r="BV189" s="246"/>
      <c r="BW189" s="246"/>
      <c r="BX189" s="133"/>
      <c r="BY189" s="133"/>
      <c r="BZ189" s="122"/>
      <c r="CA189" s="123"/>
      <c r="CB189" s="123"/>
      <c r="CC189" s="124"/>
      <c r="CD189" s="127"/>
      <c r="CE189" s="127"/>
      <c r="CF189" s="123"/>
      <c r="CG189" s="123"/>
      <c r="CH189" s="123"/>
      <c r="CI189" s="123"/>
      <c r="CJ189" s="134"/>
      <c r="CK189" s="122"/>
      <c r="CL189" s="127"/>
      <c r="CM189" s="123"/>
      <c r="CN189" s="129"/>
      <c r="CO189" s="129"/>
      <c r="CP189" s="129"/>
      <c r="CQ189" s="134"/>
      <c r="CR189" s="133"/>
      <c r="CS189" s="133"/>
      <c r="CT189" s="133"/>
      <c r="CU189" s="135"/>
      <c r="CV189" s="280"/>
      <c r="CW189" s="135"/>
      <c r="CX189" s="122"/>
      <c r="CY189" s="129"/>
      <c r="CZ189" s="214"/>
      <c r="DA189" s="129"/>
      <c r="DB189" s="122"/>
      <c r="DC189" s="129"/>
      <c r="DD189" s="122"/>
      <c r="DE189" s="129"/>
      <c r="DF189" s="133"/>
      <c r="DG189" s="122"/>
      <c r="DH189" s="129"/>
      <c r="DI189" s="133"/>
      <c r="DJ189" s="122"/>
      <c r="DK189" s="123"/>
      <c r="DL189" s="214"/>
      <c r="DM189" s="134"/>
      <c r="DN189" s="305"/>
      <c r="DO189" s="134"/>
      <c r="DP189" s="122"/>
      <c r="DQ189" s="129"/>
      <c r="DR189" s="122"/>
      <c r="DS189" s="129"/>
      <c r="DT189" s="122"/>
      <c r="DU189" s="129"/>
      <c r="DV189" s="122"/>
      <c r="DW189" s="124"/>
    </row>
    <row r="190" spans="1:127" outlineLevel="2">
      <c r="A190" s="459"/>
      <c r="B190" s="465">
        <v>0.71875</v>
      </c>
      <c r="C190" s="459"/>
      <c r="D190" s="459"/>
      <c r="E190" s="459"/>
      <c r="F190" s="459"/>
      <c r="G190" s="459"/>
      <c r="H190" s="459"/>
      <c r="I190" s="459"/>
      <c r="J190" s="459"/>
      <c r="K190" s="460"/>
      <c r="L190" s="459"/>
      <c r="M190" s="459"/>
      <c r="N190" s="459"/>
      <c r="O190" s="459"/>
      <c r="P190" s="459"/>
      <c r="Q190" s="459"/>
      <c r="R190" s="459"/>
      <c r="S190" s="446"/>
      <c r="T190" s="122"/>
      <c r="U190" s="123"/>
      <c r="V190" s="126"/>
      <c r="W190" s="123"/>
      <c r="X190" s="128"/>
      <c r="Y190" s="123"/>
      <c r="Z190" s="123"/>
      <c r="AA190" s="123"/>
      <c r="AB190" s="124"/>
      <c r="AC190" s="127"/>
      <c r="AD190" s="201"/>
      <c r="AE190" s="201"/>
      <c r="AF190" s="201"/>
      <c r="AG190" s="201"/>
      <c r="AH190" s="201"/>
      <c r="AI190" s="234"/>
      <c r="AJ190" s="123"/>
      <c r="AK190" s="123"/>
      <c r="AL190" s="123"/>
      <c r="AM190" s="123"/>
      <c r="AN190" s="129"/>
      <c r="AO190" s="124"/>
      <c r="AP190" s="122"/>
      <c r="AQ190" s="127"/>
      <c r="AR190" s="123"/>
      <c r="AS190" s="123"/>
      <c r="AT190" s="123"/>
      <c r="AU190" s="123"/>
      <c r="AV190" s="251"/>
      <c r="AW190" s="123"/>
      <c r="AX190" s="123"/>
      <c r="AY190" s="129"/>
      <c r="AZ190" s="122"/>
      <c r="BA190" s="129"/>
      <c r="BB190" s="130"/>
      <c r="BC190" s="131"/>
      <c r="BD190" s="130"/>
      <c r="BE190" s="132"/>
      <c r="BF190" s="132"/>
      <c r="BG190" s="123"/>
      <c r="BH190" s="124"/>
      <c r="BI190" s="122"/>
      <c r="BJ190" s="123"/>
      <c r="BK190" s="123"/>
      <c r="BL190" s="123"/>
      <c r="BM190" s="129"/>
      <c r="BN190" s="122"/>
      <c r="BO190" s="123"/>
      <c r="BP190" s="129"/>
      <c r="BQ190" s="122"/>
      <c r="BR190" s="123"/>
      <c r="BS190" s="129"/>
      <c r="BT190" s="135"/>
      <c r="BU190" s="280"/>
      <c r="BV190" s="246"/>
      <c r="BW190" s="246"/>
      <c r="BX190" s="133"/>
      <c r="BY190" s="133"/>
      <c r="BZ190" s="122"/>
      <c r="CA190" s="123"/>
      <c r="CB190" s="123"/>
      <c r="CC190" s="124"/>
      <c r="CD190" s="127"/>
      <c r="CE190" s="127"/>
      <c r="CF190" s="123"/>
      <c r="CG190" s="123"/>
      <c r="CH190" s="123"/>
      <c r="CI190" s="123"/>
      <c r="CJ190" s="134"/>
      <c r="CK190" s="122"/>
      <c r="CL190" s="127"/>
      <c r="CM190" s="123"/>
      <c r="CN190" s="129"/>
      <c r="CO190" s="129"/>
      <c r="CP190" s="129"/>
      <c r="CQ190" s="134"/>
      <c r="CR190" s="133"/>
      <c r="CS190" s="133"/>
      <c r="CT190" s="133"/>
      <c r="CU190" s="135"/>
      <c r="CV190" s="280"/>
      <c r="CW190" s="135"/>
      <c r="CX190" s="122"/>
      <c r="CY190" s="129"/>
      <c r="CZ190" s="214"/>
      <c r="DA190" s="129"/>
      <c r="DB190" s="122"/>
      <c r="DC190" s="129"/>
      <c r="DD190" s="122"/>
      <c r="DE190" s="129"/>
      <c r="DF190" s="133"/>
      <c r="DG190" s="122"/>
      <c r="DH190" s="129"/>
      <c r="DI190" s="133"/>
      <c r="DJ190" s="122"/>
      <c r="DK190" s="123"/>
      <c r="DL190" s="214"/>
      <c r="DM190" s="134"/>
      <c r="DN190" s="305"/>
      <c r="DO190" s="134"/>
      <c r="DP190" s="122"/>
      <c r="DQ190" s="129"/>
      <c r="DR190" s="122"/>
      <c r="DS190" s="129"/>
      <c r="DT190" s="122"/>
      <c r="DU190" s="129"/>
      <c r="DV190" s="122"/>
      <c r="DW190" s="124"/>
    </row>
    <row r="191" spans="1:127" outlineLevel="2">
      <c r="A191" s="459"/>
      <c r="B191" s="465">
        <v>0.72916666666666696</v>
      </c>
      <c r="C191" s="459"/>
      <c r="D191" s="459"/>
      <c r="E191" s="459"/>
      <c r="F191" s="459"/>
      <c r="G191" s="459"/>
      <c r="H191" s="459"/>
      <c r="I191" s="459"/>
      <c r="J191" s="459"/>
      <c r="K191" s="460"/>
      <c r="L191" s="459"/>
      <c r="M191" s="459"/>
      <c r="N191" s="459"/>
      <c r="O191" s="459"/>
      <c r="P191" s="459"/>
      <c r="Q191" s="459"/>
      <c r="R191" s="459"/>
      <c r="S191" s="446"/>
      <c r="T191" s="122"/>
      <c r="U191" s="123"/>
      <c r="V191" s="126"/>
      <c r="W191" s="123"/>
      <c r="X191" s="128"/>
      <c r="Y191" s="123"/>
      <c r="Z191" s="123"/>
      <c r="AA191" s="123"/>
      <c r="AB191" s="124"/>
      <c r="AC191" s="127"/>
      <c r="AD191" s="201"/>
      <c r="AE191" s="201"/>
      <c r="AF191" s="201"/>
      <c r="AG191" s="201"/>
      <c r="AH191" s="201"/>
      <c r="AI191" s="234"/>
      <c r="AJ191" s="123"/>
      <c r="AK191" s="123"/>
      <c r="AL191" s="123"/>
      <c r="AM191" s="123"/>
      <c r="AN191" s="129"/>
      <c r="AO191" s="124"/>
      <c r="AP191" s="122"/>
      <c r="AQ191" s="127"/>
      <c r="AR191" s="123"/>
      <c r="AS191" s="123"/>
      <c r="AT191" s="123"/>
      <c r="AU191" s="123"/>
      <c r="AV191" s="251"/>
      <c r="AW191" s="123"/>
      <c r="AX191" s="123"/>
      <c r="AY191" s="129"/>
      <c r="AZ191" s="122"/>
      <c r="BA191" s="129"/>
      <c r="BB191" s="130"/>
      <c r="BC191" s="131"/>
      <c r="BD191" s="130"/>
      <c r="BE191" s="132"/>
      <c r="BF191" s="132"/>
      <c r="BG191" s="123"/>
      <c r="BH191" s="124"/>
      <c r="BI191" s="122"/>
      <c r="BJ191" s="123"/>
      <c r="BK191" s="123"/>
      <c r="BL191" s="123"/>
      <c r="BM191" s="129"/>
      <c r="BN191" s="122"/>
      <c r="BO191" s="123"/>
      <c r="BP191" s="129"/>
      <c r="BQ191" s="122"/>
      <c r="BR191" s="123"/>
      <c r="BS191" s="129"/>
      <c r="BT191" s="135"/>
      <c r="BU191" s="280"/>
      <c r="BV191" s="246"/>
      <c r="BW191" s="246"/>
      <c r="BX191" s="133"/>
      <c r="BY191" s="133"/>
      <c r="BZ191" s="122"/>
      <c r="CA191" s="123"/>
      <c r="CB191" s="123"/>
      <c r="CC191" s="124"/>
      <c r="CD191" s="127"/>
      <c r="CE191" s="127"/>
      <c r="CF191" s="123"/>
      <c r="CG191" s="123"/>
      <c r="CH191" s="123"/>
      <c r="CI191" s="123"/>
      <c r="CJ191" s="134"/>
      <c r="CK191" s="122"/>
      <c r="CL191" s="127"/>
      <c r="CM191" s="123"/>
      <c r="CN191" s="129"/>
      <c r="CO191" s="129"/>
      <c r="CP191" s="129"/>
      <c r="CQ191" s="134"/>
      <c r="CR191" s="133"/>
      <c r="CS191" s="133"/>
      <c r="CT191" s="133"/>
      <c r="CU191" s="135"/>
      <c r="CV191" s="280"/>
      <c r="CW191" s="135"/>
      <c r="CX191" s="122"/>
      <c r="CY191" s="129"/>
      <c r="CZ191" s="214"/>
      <c r="DA191" s="129"/>
      <c r="DB191" s="122"/>
      <c r="DC191" s="129"/>
      <c r="DD191" s="122"/>
      <c r="DE191" s="129"/>
      <c r="DF191" s="133"/>
      <c r="DG191" s="122"/>
      <c r="DH191" s="129"/>
      <c r="DI191" s="133"/>
      <c r="DJ191" s="122"/>
      <c r="DK191" s="123"/>
      <c r="DL191" s="214"/>
      <c r="DM191" s="134"/>
      <c r="DN191" s="305"/>
      <c r="DO191" s="134"/>
      <c r="DP191" s="122"/>
      <c r="DQ191" s="129"/>
      <c r="DR191" s="122"/>
      <c r="DS191" s="129"/>
      <c r="DT191" s="122"/>
      <c r="DU191" s="129"/>
      <c r="DV191" s="122"/>
      <c r="DW191" s="124"/>
    </row>
    <row r="192" spans="1:127" outlineLevel="2">
      <c r="A192" s="459"/>
      <c r="B192" s="465">
        <v>0.73958333333333404</v>
      </c>
      <c r="C192" s="459"/>
      <c r="D192" s="459"/>
      <c r="E192" s="459"/>
      <c r="F192" s="459"/>
      <c r="G192" s="459"/>
      <c r="H192" s="459"/>
      <c r="I192" s="459"/>
      <c r="J192" s="459"/>
      <c r="K192" s="460"/>
      <c r="L192" s="459"/>
      <c r="M192" s="459"/>
      <c r="N192" s="459"/>
      <c r="O192" s="459"/>
      <c r="P192" s="459"/>
      <c r="Q192" s="459"/>
      <c r="R192" s="459"/>
      <c r="S192" s="446"/>
      <c r="T192" s="122"/>
      <c r="U192" s="123"/>
      <c r="V192" s="126"/>
      <c r="W192" s="123"/>
      <c r="X192" s="128"/>
      <c r="Y192" s="123"/>
      <c r="Z192" s="123"/>
      <c r="AA192" s="123"/>
      <c r="AB192" s="124"/>
      <c r="AC192" s="127"/>
      <c r="AD192" s="201"/>
      <c r="AE192" s="201"/>
      <c r="AF192" s="201"/>
      <c r="AG192" s="201"/>
      <c r="AH192" s="201"/>
      <c r="AI192" s="234"/>
      <c r="AJ192" s="123"/>
      <c r="AK192" s="123"/>
      <c r="AL192" s="123"/>
      <c r="AM192" s="123"/>
      <c r="AN192" s="129"/>
      <c r="AO192" s="124"/>
      <c r="AP192" s="122"/>
      <c r="AQ192" s="127"/>
      <c r="AR192" s="123"/>
      <c r="AS192" s="123"/>
      <c r="AT192" s="123"/>
      <c r="AU192" s="123"/>
      <c r="AV192" s="251"/>
      <c r="AW192" s="123"/>
      <c r="AX192" s="123"/>
      <c r="AY192" s="129"/>
      <c r="AZ192" s="122"/>
      <c r="BA192" s="129"/>
      <c r="BB192" s="130"/>
      <c r="BC192" s="131"/>
      <c r="BD192" s="130"/>
      <c r="BE192" s="132"/>
      <c r="BF192" s="132"/>
      <c r="BG192" s="123"/>
      <c r="BH192" s="124"/>
      <c r="BI192" s="122"/>
      <c r="BJ192" s="123"/>
      <c r="BK192" s="123"/>
      <c r="BL192" s="123"/>
      <c r="BM192" s="129"/>
      <c r="BN192" s="122"/>
      <c r="BO192" s="123"/>
      <c r="BP192" s="129"/>
      <c r="BQ192" s="122"/>
      <c r="BR192" s="123"/>
      <c r="BS192" s="129"/>
      <c r="BT192" s="135"/>
      <c r="BU192" s="280"/>
      <c r="BV192" s="246"/>
      <c r="BW192" s="246"/>
      <c r="BX192" s="133"/>
      <c r="BY192" s="133"/>
      <c r="BZ192" s="122"/>
      <c r="CA192" s="123"/>
      <c r="CB192" s="123"/>
      <c r="CC192" s="124"/>
      <c r="CD192" s="127"/>
      <c r="CE192" s="127"/>
      <c r="CF192" s="123"/>
      <c r="CG192" s="123"/>
      <c r="CH192" s="123"/>
      <c r="CI192" s="123"/>
      <c r="CJ192" s="134"/>
      <c r="CK192" s="122"/>
      <c r="CL192" s="127"/>
      <c r="CM192" s="123"/>
      <c r="CN192" s="129"/>
      <c r="CO192" s="129"/>
      <c r="CP192" s="129"/>
      <c r="CQ192" s="134"/>
      <c r="CR192" s="133"/>
      <c r="CS192" s="133"/>
      <c r="CT192" s="133"/>
      <c r="CU192" s="135"/>
      <c r="CV192" s="280"/>
      <c r="CW192" s="135"/>
      <c r="CX192" s="122"/>
      <c r="CY192" s="129"/>
      <c r="CZ192" s="214"/>
      <c r="DA192" s="129"/>
      <c r="DB192" s="122"/>
      <c r="DC192" s="129"/>
      <c r="DD192" s="122"/>
      <c r="DE192" s="129"/>
      <c r="DF192" s="133"/>
      <c r="DG192" s="122"/>
      <c r="DH192" s="129"/>
      <c r="DI192" s="133"/>
      <c r="DJ192" s="122"/>
      <c r="DK192" s="123"/>
      <c r="DL192" s="214"/>
      <c r="DM192" s="134"/>
      <c r="DN192" s="305"/>
      <c r="DO192" s="134"/>
      <c r="DP192" s="122"/>
      <c r="DQ192" s="129"/>
      <c r="DR192" s="122"/>
      <c r="DS192" s="129"/>
      <c r="DT192" s="122"/>
      <c r="DU192" s="129"/>
      <c r="DV192" s="122"/>
      <c r="DW192" s="124"/>
    </row>
    <row r="193" spans="1:127" outlineLevel="2">
      <c r="A193" s="459"/>
      <c r="B193" s="465">
        <v>0.75</v>
      </c>
      <c r="C193" s="459"/>
      <c r="D193" s="459"/>
      <c r="E193" s="459"/>
      <c r="F193" s="459"/>
      <c r="G193" s="459"/>
      <c r="H193" s="459"/>
      <c r="I193" s="459"/>
      <c r="J193" s="459"/>
      <c r="K193" s="460"/>
      <c r="L193" s="459"/>
      <c r="M193" s="459"/>
      <c r="N193" s="459"/>
      <c r="O193" s="459"/>
      <c r="P193" s="459"/>
      <c r="Q193" s="459"/>
      <c r="R193" s="459"/>
      <c r="S193" s="446"/>
      <c r="T193" s="122"/>
      <c r="U193" s="123"/>
      <c r="V193" s="126"/>
      <c r="W193" s="123"/>
      <c r="X193" s="128"/>
      <c r="Y193" s="123"/>
      <c r="Z193" s="123"/>
      <c r="AA193" s="123"/>
      <c r="AB193" s="124"/>
      <c r="AC193" s="127"/>
      <c r="AD193" s="201"/>
      <c r="AE193" s="201"/>
      <c r="AF193" s="201"/>
      <c r="AG193" s="201"/>
      <c r="AH193" s="201"/>
      <c r="AI193" s="234"/>
      <c r="AJ193" s="123"/>
      <c r="AK193" s="123"/>
      <c r="AL193" s="123"/>
      <c r="AM193" s="123"/>
      <c r="AN193" s="129"/>
      <c r="AO193" s="124"/>
      <c r="AP193" s="122"/>
      <c r="AQ193" s="127"/>
      <c r="AR193" s="123"/>
      <c r="AS193" s="123"/>
      <c r="AT193" s="123"/>
      <c r="AU193" s="123"/>
      <c r="AV193" s="251"/>
      <c r="AW193" s="123"/>
      <c r="AX193" s="123"/>
      <c r="AY193" s="129"/>
      <c r="AZ193" s="122"/>
      <c r="BA193" s="129"/>
      <c r="BB193" s="130"/>
      <c r="BC193" s="131"/>
      <c r="BD193" s="130"/>
      <c r="BE193" s="132"/>
      <c r="BF193" s="132"/>
      <c r="BG193" s="123"/>
      <c r="BH193" s="124"/>
      <c r="BI193" s="122"/>
      <c r="BJ193" s="123"/>
      <c r="BK193" s="123"/>
      <c r="BL193" s="123"/>
      <c r="BM193" s="129"/>
      <c r="BN193" s="122"/>
      <c r="BO193" s="123"/>
      <c r="BP193" s="129"/>
      <c r="BQ193" s="122"/>
      <c r="BR193" s="123"/>
      <c r="BS193" s="129"/>
      <c r="BT193" s="135"/>
      <c r="BU193" s="280"/>
      <c r="BV193" s="246"/>
      <c r="BW193" s="246"/>
      <c r="BX193" s="133"/>
      <c r="BY193" s="133"/>
      <c r="BZ193" s="122"/>
      <c r="CA193" s="123"/>
      <c r="CB193" s="123"/>
      <c r="CC193" s="124"/>
      <c r="CD193" s="127"/>
      <c r="CE193" s="127"/>
      <c r="CF193" s="123"/>
      <c r="CG193" s="123"/>
      <c r="CH193" s="123"/>
      <c r="CI193" s="123"/>
      <c r="CJ193" s="134"/>
      <c r="CK193" s="122"/>
      <c r="CL193" s="127"/>
      <c r="CM193" s="123"/>
      <c r="CN193" s="129"/>
      <c r="CO193" s="129"/>
      <c r="CP193" s="129"/>
      <c r="CQ193" s="134"/>
      <c r="CR193" s="133"/>
      <c r="CS193" s="133"/>
      <c r="CT193" s="133"/>
      <c r="CU193" s="135"/>
      <c r="CV193" s="280"/>
      <c r="CW193" s="135"/>
      <c r="CX193" s="122"/>
      <c r="CY193" s="129"/>
      <c r="CZ193" s="214"/>
      <c r="DA193" s="129"/>
      <c r="DB193" s="122"/>
      <c r="DC193" s="129"/>
      <c r="DD193" s="122"/>
      <c r="DE193" s="129"/>
      <c r="DF193" s="133"/>
      <c r="DG193" s="122"/>
      <c r="DH193" s="129"/>
      <c r="DI193" s="133"/>
      <c r="DJ193" s="122"/>
      <c r="DK193" s="123"/>
      <c r="DL193" s="214"/>
      <c r="DM193" s="134"/>
      <c r="DN193" s="305"/>
      <c r="DO193" s="134"/>
      <c r="DP193" s="122"/>
      <c r="DQ193" s="129"/>
      <c r="DR193" s="122"/>
      <c r="DS193" s="129"/>
      <c r="DT193" s="122"/>
      <c r="DU193" s="129"/>
      <c r="DV193" s="122"/>
      <c r="DW193" s="124"/>
    </row>
    <row r="194" spans="1:127" outlineLevel="2">
      <c r="A194" s="459"/>
      <c r="B194" s="465">
        <v>0.76041666666666696</v>
      </c>
      <c r="C194" s="459"/>
      <c r="D194" s="459"/>
      <c r="E194" s="459"/>
      <c r="F194" s="459"/>
      <c r="G194" s="459"/>
      <c r="H194" s="459"/>
      <c r="I194" s="459"/>
      <c r="J194" s="459"/>
      <c r="K194" s="460"/>
      <c r="L194" s="459"/>
      <c r="M194" s="459"/>
      <c r="N194" s="459"/>
      <c r="O194" s="459"/>
      <c r="P194" s="459"/>
      <c r="Q194" s="459"/>
      <c r="R194" s="459"/>
      <c r="S194" s="446"/>
      <c r="T194" s="122"/>
      <c r="U194" s="123"/>
      <c r="V194" s="126"/>
      <c r="W194" s="123"/>
      <c r="X194" s="128"/>
      <c r="Y194" s="123"/>
      <c r="Z194" s="123"/>
      <c r="AA194" s="123"/>
      <c r="AB194" s="124"/>
      <c r="AC194" s="127"/>
      <c r="AD194" s="201"/>
      <c r="AE194" s="201"/>
      <c r="AF194" s="201"/>
      <c r="AG194" s="201"/>
      <c r="AH194" s="201"/>
      <c r="AI194" s="234"/>
      <c r="AJ194" s="123"/>
      <c r="AK194" s="123"/>
      <c r="AL194" s="123"/>
      <c r="AM194" s="123"/>
      <c r="AN194" s="129"/>
      <c r="AO194" s="124"/>
      <c r="AP194" s="122"/>
      <c r="AQ194" s="127"/>
      <c r="AR194" s="123"/>
      <c r="AS194" s="123"/>
      <c r="AT194" s="123"/>
      <c r="AU194" s="123"/>
      <c r="AV194" s="251"/>
      <c r="AW194" s="123"/>
      <c r="AX194" s="123"/>
      <c r="AY194" s="129"/>
      <c r="AZ194" s="122"/>
      <c r="BA194" s="129"/>
      <c r="BB194" s="130"/>
      <c r="BC194" s="131"/>
      <c r="BD194" s="130"/>
      <c r="BE194" s="132"/>
      <c r="BF194" s="132"/>
      <c r="BG194" s="123"/>
      <c r="BH194" s="124"/>
      <c r="BI194" s="122"/>
      <c r="BJ194" s="123"/>
      <c r="BK194" s="123"/>
      <c r="BL194" s="123"/>
      <c r="BM194" s="129"/>
      <c r="BN194" s="122"/>
      <c r="BO194" s="123"/>
      <c r="BP194" s="129"/>
      <c r="BQ194" s="122"/>
      <c r="BR194" s="123"/>
      <c r="BS194" s="129"/>
      <c r="BT194" s="135"/>
      <c r="BU194" s="280"/>
      <c r="BV194" s="246"/>
      <c r="BW194" s="246"/>
      <c r="BX194" s="133"/>
      <c r="BY194" s="133"/>
      <c r="BZ194" s="122"/>
      <c r="CA194" s="123"/>
      <c r="CB194" s="123"/>
      <c r="CC194" s="124"/>
      <c r="CD194" s="127"/>
      <c r="CE194" s="127"/>
      <c r="CF194" s="123"/>
      <c r="CG194" s="123"/>
      <c r="CH194" s="123"/>
      <c r="CI194" s="123"/>
      <c r="CJ194" s="134"/>
      <c r="CK194" s="122"/>
      <c r="CL194" s="127"/>
      <c r="CM194" s="123"/>
      <c r="CN194" s="129"/>
      <c r="CO194" s="129"/>
      <c r="CP194" s="129"/>
      <c r="CQ194" s="134"/>
      <c r="CR194" s="133"/>
      <c r="CS194" s="133"/>
      <c r="CT194" s="133"/>
      <c r="CU194" s="135"/>
      <c r="CV194" s="280"/>
      <c r="CW194" s="135"/>
      <c r="CX194" s="122"/>
      <c r="CY194" s="129"/>
      <c r="CZ194" s="214"/>
      <c r="DA194" s="129"/>
      <c r="DB194" s="122"/>
      <c r="DC194" s="129"/>
      <c r="DD194" s="122"/>
      <c r="DE194" s="129"/>
      <c r="DF194" s="133"/>
      <c r="DG194" s="122"/>
      <c r="DH194" s="129"/>
      <c r="DI194" s="133"/>
      <c r="DJ194" s="122"/>
      <c r="DK194" s="123"/>
      <c r="DL194" s="214"/>
      <c r="DM194" s="134"/>
      <c r="DN194" s="305"/>
      <c r="DO194" s="134"/>
      <c r="DP194" s="122"/>
      <c r="DQ194" s="129"/>
      <c r="DR194" s="122"/>
      <c r="DS194" s="129"/>
      <c r="DT194" s="122"/>
      <c r="DU194" s="129"/>
      <c r="DV194" s="122"/>
      <c r="DW194" s="124"/>
    </row>
    <row r="195" spans="1:127" outlineLevel="2">
      <c r="A195" s="459"/>
      <c r="B195" s="465">
        <v>0.77083333333333404</v>
      </c>
      <c r="C195" s="459"/>
      <c r="D195" s="459"/>
      <c r="E195" s="459"/>
      <c r="F195" s="459"/>
      <c r="G195" s="459"/>
      <c r="H195" s="459"/>
      <c r="I195" s="459"/>
      <c r="J195" s="459"/>
      <c r="K195" s="460"/>
      <c r="L195" s="459"/>
      <c r="M195" s="459"/>
      <c r="N195" s="459"/>
      <c r="O195" s="459"/>
      <c r="P195" s="459"/>
      <c r="Q195" s="459"/>
      <c r="R195" s="459"/>
      <c r="S195" s="446"/>
      <c r="T195" s="122"/>
      <c r="U195" s="123"/>
      <c r="V195" s="126"/>
      <c r="W195" s="123"/>
      <c r="X195" s="128"/>
      <c r="Y195" s="123"/>
      <c r="Z195" s="123"/>
      <c r="AA195" s="123"/>
      <c r="AB195" s="124"/>
      <c r="AC195" s="127"/>
      <c r="AD195" s="201"/>
      <c r="AE195" s="201"/>
      <c r="AF195" s="201"/>
      <c r="AG195" s="201"/>
      <c r="AH195" s="201"/>
      <c r="AI195" s="234"/>
      <c r="AJ195" s="123"/>
      <c r="AK195" s="123"/>
      <c r="AL195" s="123"/>
      <c r="AM195" s="123"/>
      <c r="AN195" s="129"/>
      <c r="AO195" s="124"/>
      <c r="AP195" s="122"/>
      <c r="AQ195" s="127"/>
      <c r="AR195" s="123"/>
      <c r="AS195" s="123"/>
      <c r="AT195" s="123"/>
      <c r="AU195" s="123"/>
      <c r="AV195" s="251"/>
      <c r="AW195" s="123"/>
      <c r="AX195" s="123"/>
      <c r="AY195" s="129"/>
      <c r="AZ195" s="122"/>
      <c r="BA195" s="129"/>
      <c r="BB195" s="130"/>
      <c r="BC195" s="131"/>
      <c r="BD195" s="130"/>
      <c r="BE195" s="132"/>
      <c r="BF195" s="132"/>
      <c r="BG195" s="123"/>
      <c r="BH195" s="124"/>
      <c r="BI195" s="122"/>
      <c r="BJ195" s="123"/>
      <c r="BK195" s="123"/>
      <c r="BL195" s="123"/>
      <c r="BM195" s="129"/>
      <c r="BN195" s="122"/>
      <c r="BO195" s="123"/>
      <c r="BP195" s="129"/>
      <c r="BQ195" s="122"/>
      <c r="BR195" s="123"/>
      <c r="BS195" s="129"/>
      <c r="BT195" s="135"/>
      <c r="BU195" s="280"/>
      <c r="BV195" s="246"/>
      <c r="BW195" s="246"/>
      <c r="BX195" s="133"/>
      <c r="BY195" s="133"/>
      <c r="BZ195" s="122"/>
      <c r="CA195" s="123"/>
      <c r="CB195" s="123"/>
      <c r="CC195" s="124"/>
      <c r="CD195" s="127"/>
      <c r="CE195" s="127"/>
      <c r="CF195" s="123"/>
      <c r="CG195" s="123"/>
      <c r="CH195" s="123"/>
      <c r="CI195" s="123"/>
      <c r="CJ195" s="134"/>
      <c r="CK195" s="122"/>
      <c r="CL195" s="127"/>
      <c r="CM195" s="123"/>
      <c r="CN195" s="129"/>
      <c r="CO195" s="129"/>
      <c r="CP195" s="129"/>
      <c r="CQ195" s="134"/>
      <c r="CR195" s="133"/>
      <c r="CS195" s="133"/>
      <c r="CT195" s="133"/>
      <c r="CU195" s="135"/>
      <c r="CV195" s="280"/>
      <c r="CW195" s="135"/>
      <c r="CX195" s="122"/>
      <c r="CY195" s="129"/>
      <c r="CZ195" s="214"/>
      <c r="DA195" s="129"/>
      <c r="DB195" s="122"/>
      <c r="DC195" s="129"/>
      <c r="DD195" s="122"/>
      <c r="DE195" s="129"/>
      <c r="DF195" s="133"/>
      <c r="DG195" s="122"/>
      <c r="DH195" s="129"/>
      <c r="DI195" s="133"/>
      <c r="DJ195" s="122"/>
      <c r="DK195" s="123"/>
      <c r="DL195" s="214"/>
      <c r="DM195" s="134"/>
      <c r="DN195" s="305"/>
      <c r="DO195" s="134"/>
      <c r="DP195" s="122"/>
      <c r="DQ195" s="129"/>
      <c r="DR195" s="122"/>
      <c r="DS195" s="129"/>
      <c r="DT195" s="122"/>
      <c r="DU195" s="129"/>
      <c r="DV195" s="122"/>
      <c r="DW195" s="124"/>
    </row>
    <row r="196" spans="1:127" outlineLevel="2">
      <c r="A196" s="459"/>
      <c r="B196" s="465">
        <v>0.78125</v>
      </c>
      <c r="C196" s="459"/>
      <c r="D196" s="459"/>
      <c r="E196" s="459"/>
      <c r="F196" s="459"/>
      <c r="G196" s="459"/>
      <c r="H196" s="459"/>
      <c r="I196" s="459"/>
      <c r="J196" s="459"/>
      <c r="K196" s="460"/>
      <c r="L196" s="459"/>
      <c r="M196" s="459"/>
      <c r="N196" s="459"/>
      <c r="O196" s="459"/>
      <c r="P196" s="459"/>
      <c r="Q196" s="459"/>
      <c r="R196" s="459"/>
      <c r="S196" s="446"/>
      <c r="T196" s="122"/>
      <c r="U196" s="123"/>
      <c r="V196" s="126"/>
      <c r="W196" s="123"/>
      <c r="X196" s="128"/>
      <c r="Y196" s="123"/>
      <c r="Z196" s="123"/>
      <c r="AA196" s="123"/>
      <c r="AB196" s="124"/>
      <c r="AC196" s="127"/>
      <c r="AD196" s="201"/>
      <c r="AE196" s="201"/>
      <c r="AF196" s="201"/>
      <c r="AG196" s="201"/>
      <c r="AH196" s="201"/>
      <c r="AI196" s="234"/>
      <c r="AJ196" s="123"/>
      <c r="AK196" s="123"/>
      <c r="AL196" s="123"/>
      <c r="AM196" s="123"/>
      <c r="AN196" s="129"/>
      <c r="AO196" s="124"/>
      <c r="AP196" s="122"/>
      <c r="AQ196" s="127"/>
      <c r="AR196" s="123"/>
      <c r="AS196" s="123"/>
      <c r="AT196" s="123"/>
      <c r="AU196" s="123"/>
      <c r="AV196" s="251"/>
      <c r="AW196" s="123"/>
      <c r="AX196" s="123"/>
      <c r="AY196" s="129"/>
      <c r="AZ196" s="122"/>
      <c r="BA196" s="129"/>
      <c r="BB196" s="130"/>
      <c r="BC196" s="131"/>
      <c r="BD196" s="130"/>
      <c r="BE196" s="132"/>
      <c r="BF196" s="132"/>
      <c r="BG196" s="123"/>
      <c r="BH196" s="124"/>
      <c r="BI196" s="122"/>
      <c r="BJ196" s="123"/>
      <c r="BK196" s="123"/>
      <c r="BL196" s="123"/>
      <c r="BM196" s="129"/>
      <c r="BN196" s="122"/>
      <c r="BO196" s="123"/>
      <c r="BP196" s="129"/>
      <c r="BQ196" s="122"/>
      <c r="BR196" s="123"/>
      <c r="BS196" s="129"/>
      <c r="BT196" s="135"/>
      <c r="BU196" s="280"/>
      <c r="BV196" s="246"/>
      <c r="BW196" s="246"/>
      <c r="BX196" s="133"/>
      <c r="BY196" s="133"/>
      <c r="BZ196" s="122"/>
      <c r="CA196" s="123"/>
      <c r="CB196" s="123"/>
      <c r="CC196" s="124"/>
      <c r="CD196" s="127"/>
      <c r="CE196" s="127"/>
      <c r="CF196" s="123"/>
      <c r="CG196" s="123"/>
      <c r="CH196" s="123"/>
      <c r="CI196" s="123"/>
      <c r="CJ196" s="134"/>
      <c r="CK196" s="122"/>
      <c r="CL196" s="127"/>
      <c r="CM196" s="123"/>
      <c r="CN196" s="129"/>
      <c r="CO196" s="129"/>
      <c r="CP196" s="129"/>
      <c r="CQ196" s="134"/>
      <c r="CR196" s="133"/>
      <c r="CS196" s="133"/>
      <c r="CT196" s="133"/>
      <c r="CU196" s="135"/>
      <c r="CV196" s="280"/>
      <c r="CW196" s="135"/>
      <c r="CX196" s="122"/>
      <c r="CY196" s="129"/>
      <c r="CZ196" s="214"/>
      <c r="DA196" s="129"/>
      <c r="DB196" s="122"/>
      <c r="DC196" s="129"/>
      <c r="DD196" s="122"/>
      <c r="DE196" s="129"/>
      <c r="DF196" s="133"/>
      <c r="DG196" s="122"/>
      <c r="DH196" s="129"/>
      <c r="DI196" s="133"/>
      <c r="DJ196" s="122"/>
      <c r="DK196" s="123"/>
      <c r="DL196" s="214"/>
      <c r="DM196" s="134"/>
      <c r="DN196" s="305"/>
      <c r="DO196" s="134"/>
      <c r="DP196" s="122"/>
      <c r="DQ196" s="129"/>
      <c r="DR196" s="122"/>
      <c r="DS196" s="129"/>
      <c r="DT196" s="122"/>
      <c r="DU196" s="129"/>
      <c r="DV196" s="122"/>
      <c r="DW196" s="124"/>
    </row>
    <row r="197" spans="1:127" outlineLevel="2">
      <c r="A197" s="459"/>
      <c r="B197" s="465">
        <v>0.79166666666666696</v>
      </c>
      <c r="C197" s="459"/>
      <c r="D197" s="459"/>
      <c r="E197" s="459"/>
      <c r="F197" s="459"/>
      <c r="G197" s="459"/>
      <c r="H197" s="459"/>
      <c r="I197" s="459"/>
      <c r="J197" s="459"/>
      <c r="K197" s="460"/>
      <c r="L197" s="459"/>
      <c r="M197" s="459"/>
      <c r="N197" s="459"/>
      <c r="O197" s="459"/>
      <c r="P197" s="459"/>
      <c r="Q197" s="459"/>
      <c r="R197" s="459"/>
      <c r="S197" s="446"/>
      <c r="T197" s="122"/>
      <c r="U197" s="123"/>
      <c r="V197" s="126"/>
      <c r="W197" s="123"/>
      <c r="X197" s="128"/>
      <c r="Y197" s="123"/>
      <c r="Z197" s="123"/>
      <c r="AA197" s="123"/>
      <c r="AB197" s="124"/>
      <c r="AC197" s="127"/>
      <c r="AD197" s="201"/>
      <c r="AE197" s="201"/>
      <c r="AF197" s="201"/>
      <c r="AG197" s="201"/>
      <c r="AH197" s="201"/>
      <c r="AI197" s="234"/>
      <c r="AJ197" s="123"/>
      <c r="AK197" s="123"/>
      <c r="AL197" s="123"/>
      <c r="AM197" s="123"/>
      <c r="AN197" s="129"/>
      <c r="AO197" s="124"/>
      <c r="AP197" s="122"/>
      <c r="AQ197" s="127"/>
      <c r="AR197" s="123"/>
      <c r="AS197" s="123"/>
      <c r="AT197" s="123"/>
      <c r="AU197" s="123"/>
      <c r="AV197" s="251"/>
      <c r="AW197" s="123"/>
      <c r="AX197" s="123"/>
      <c r="AY197" s="129"/>
      <c r="AZ197" s="122"/>
      <c r="BA197" s="129"/>
      <c r="BB197" s="130"/>
      <c r="BC197" s="131"/>
      <c r="BD197" s="130"/>
      <c r="BE197" s="132"/>
      <c r="BF197" s="132"/>
      <c r="BG197" s="123"/>
      <c r="BH197" s="124"/>
      <c r="BI197" s="122"/>
      <c r="BJ197" s="123"/>
      <c r="BK197" s="123"/>
      <c r="BL197" s="123"/>
      <c r="BM197" s="129"/>
      <c r="BN197" s="122"/>
      <c r="BO197" s="123"/>
      <c r="BP197" s="129"/>
      <c r="BQ197" s="122"/>
      <c r="BR197" s="123"/>
      <c r="BS197" s="129"/>
      <c r="BT197" s="135"/>
      <c r="BU197" s="280"/>
      <c r="BV197" s="246"/>
      <c r="BW197" s="246"/>
      <c r="BX197" s="133"/>
      <c r="BY197" s="133"/>
      <c r="BZ197" s="122"/>
      <c r="CA197" s="123"/>
      <c r="CB197" s="123"/>
      <c r="CC197" s="124"/>
      <c r="CD197" s="127"/>
      <c r="CE197" s="127"/>
      <c r="CF197" s="123"/>
      <c r="CG197" s="123"/>
      <c r="CH197" s="123"/>
      <c r="CI197" s="123"/>
      <c r="CJ197" s="134"/>
      <c r="CK197" s="122"/>
      <c r="CL197" s="127"/>
      <c r="CM197" s="123"/>
      <c r="CN197" s="129"/>
      <c r="CO197" s="129"/>
      <c r="CP197" s="129"/>
      <c r="CQ197" s="134"/>
      <c r="CR197" s="133"/>
      <c r="CS197" s="133"/>
      <c r="CT197" s="133"/>
      <c r="CU197" s="135"/>
      <c r="CV197" s="280"/>
      <c r="CW197" s="135"/>
      <c r="CX197" s="122"/>
      <c r="CY197" s="129"/>
      <c r="CZ197" s="214"/>
      <c r="DA197" s="129"/>
      <c r="DB197" s="122"/>
      <c r="DC197" s="129"/>
      <c r="DD197" s="122"/>
      <c r="DE197" s="129"/>
      <c r="DF197" s="133"/>
      <c r="DG197" s="122"/>
      <c r="DH197" s="129"/>
      <c r="DI197" s="133"/>
      <c r="DJ197" s="122"/>
      <c r="DK197" s="123"/>
      <c r="DL197" s="214"/>
      <c r="DM197" s="134"/>
      <c r="DN197" s="305"/>
      <c r="DO197" s="134"/>
      <c r="DP197" s="122"/>
      <c r="DQ197" s="129"/>
      <c r="DR197" s="122"/>
      <c r="DS197" s="129"/>
      <c r="DT197" s="122"/>
      <c r="DU197" s="129"/>
      <c r="DV197" s="122"/>
      <c r="DW197" s="124"/>
    </row>
    <row r="198" spans="1:127" outlineLevel="2">
      <c r="A198" s="459"/>
      <c r="B198" s="465">
        <v>0.80208333333333404</v>
      </c>
      <c r="C198" s="459"/>
      <c r="D198" s="459"/>
      <c r="E198" s="459"/>
      <c r="F198" s="459"/>
      <c r="G198" s="459"/>
      <c r="H198" s="459"/>
      <c r="I198" s="459"/>
      <c r="J198" s="459"/>
      <c r="K198" s="460"/>
      <c r="L198" s="459"/>
      <c r="M198" s="459"/>
      <c r="N198" s="459"/>
      <c r="O198" s="459"/>
      <c r="P198" s="459"/>
      <c r="Q198" s="459"/>
      <c r="R198" s="459"/>
      <c r="S198" s="446"/>
      <c r="T198" s="122"/>
      <c r="U198" s="123"/>
      <c r="V198" s="126"/>
      <c r="W198" s="123"/>
      <c r="X198" s="128"/>
      <c r="Y198" s="123"/>
      <c r="Z198" s="123"/>
      <c r="AA198" s="123"/>
      <c r="AB198" s="124"/>
      <c r="AC198" s="127"/>
      <c r="AD198" s="201"/>
      <c r="AE198" s="201"/>
      <c r="AF198" s="201"/>
      <c r="AG198" s="201"/>
      <c r="AH198" s="201"/>
      <c r="AI198" s="234"/>
      <c r="AJ198" s="123"/>
      <c r="AK198" s="123"/>
      <c r="AL198" s="123"/>
      <c r="AM198" s="123"/>
      <c r="AN198" s="129"/>
      <c r="AO198" s="124"/>
      <c r="AP198" s="122"/>
      <c r="AQ198" s="127"/>
      <c r="AR198" s="123"/>
      <c r="AS198" s="123"/>
      <c r="AT198" s="123"/>
      <c r="AU198" s="123"/>
      <c r="AV198" s="251"/>
      <c r="AW198" s="123"/>
      <c r="AX198" s="123"/>
      <c r="AY198" s="129"/>
      <c r="AZ198" s="122"/>
      <c r="BA198" s="129"/>
      <c r="BB198" s="130"/>
      <c r="BC198" s="131"/>
      <c r="BD198" s="130"/>
      <c r="BE198" s="132"/>
      <c r="BF198" s="132"/>
      <c r="BG198" s="123"/>
      <c r="BH198" s="124"/>
      <c r="BI198" s="122"/>
      <c r="BJ198" s="123"/>
      <c r="BK198" s="123"/>
      <c r="BL198" s="123"/>
      <c r="BM198" s="129"/>
      <c r="BN198" s="122"/>
      <c r="BO198" s="123"/>
      <c r="BP198" s="129"/>
      <c r="BQ198" s="122"/>
      <c r="BR198" s="123"/>
      <c r="BS198" s="129"/>
      <c r="BT198" s="135"/>
      <c r="BU198" s="280"/>
      <c r="BV198" s="246"/>
      <c r="BW198" s="246"/>
      <c r="BX198" s="133"/>
      <c r="BY198" s="133"/>
      <c r="BZ198" s="122"/>
      <c r="CA198" s="123"/>
      <c r="CB198" s="123"/>
      <c r="CC198" s="124"/>
      <c r="CD198" s="127"/>
      <c r="CE198" s="127"/>
      <c r="CF198" s="123"/>
      <c r="CG198" s="123"/>
      <c r="CH198" s="123"/>
      <c r="CI198" s="123"/>
      <c r="CJ198" s="134"/>
      <c r="CK198" s="122"/>
      <c r="CL198" s="127"/>
      <c r="CM198" s="123"/>
      <c r="CN198" s="129"/>
      <c r="CO198" s="129"/>
      <c r="CP198" s="129"/>
      <c r="CQ198" s="134"/>
      <c r="CR198" s="133"/>
      <c r="CS198" s="133"/>
      <c r="CT198" s="133"/>
      <c r="CU198" s="135"/>
      <c r="CV198" s="280"/>
      <c r="CW198" s="135"/>
      <c r="CX198" s="122"/>
      <c r="CY198" s="129"/>
      <c r="CZ198" s="214"/>
      <c r="DA198" s="129"/>
      <c r="DB198" s="122"/>
      <c r="DC198" s="129"/>
      <c r="DD198" s="122"/>
      <c r="DE198" s="129"/>
      <c r="DF198" s="133"/>
      <c r="DG198" s="122"/>
      <c r="DH198" s="129"/>
      <c r="DI198" s="133"/>
      <c r="DJ198" s="122"/>
      <c r="DK198" s="123"/>
      <c r="DL198" s="214"/>
      <c r="DM198" s="134"/>
      <c r="DN198" s="305"/>
      <c r="DO198" s="134"/>
      <c r="DP198" s="122"/>
      <c r="DQ198" s="129"/>
      <c r="DR198" s="122"/>
      <c r="DS198" s="129"/>
      <c r="DT198" s="122"/>
      <c r="DU198" s="129"/>
      <c r="DV198" s="122"/>
      <c r="DW198" s="124"/>
    </row>
    <row r="199" spans="1:127" outlineLevel="2">
      <c r="A199" s="459"/>
      <c r="B199" s="465">
        <v>0.812500000000001</v>
      </c>
      <c r="C199" s="459"/>
      <c r="D199" s="459"/>
      <c r="E199" s="459"/>
      <c r="F199" s="459"/>
      <c r="G199" s="459"/>
      <c r="H199" s="459"/>
      <c r="I199" s="459"/>
      <c r="J199" s="459"/>
      <c r="K199" s="460"/>
      <c r="L199" s="459"/>
      <c r="M199" s="459"/>
      <c r="N199" s="459"/>
      <c r="O199" s="459"/>
      <c r="P199" s="459"/>
      <c r="Q199" s="459"/>
      <c r="R199" s="459"/>
      <c r="S199" s="446"/>
      <c r="T199" s="122"/>
      <c r="U199" s="123"/>
      <c r="V199" s="126"/>
      <c r="W199" s="123"/>
      <c r="X199" s="128"/>
      <c r="Y199" s="123"/>
      <c r="Z199" s="123"/>
      <c r="AA199" s="123"/>
      <c r="AB199" s="124"/>
      <c r="AC199" s="127"/>
      <c r="AD199" s="201"/>
      <c r="AE199" s="201"/>
      <c r="AF199" s="201"/>
      <c r="AG199" s="201"/>
      <c r="AH199" s="201"/>
      <c r="AI199" s="234"/>
      <c r="AJ199" s="123"/>
      <c r="AK199" s="123"/>
      <c r="AL199" s="123"/>
      <c r="AM199" s="123"/>
      <c r="AN199" s="129"/>
      <c r="AO199" s="124"/>
      <c r="AP199" s="122"/>
      <c r="AQ199" s="127"/>
      <c r="AR199" s="123"/>
      <c r="AS199" s="123"/>
      <c r="AT199" s="123"/>
      <c r="AU199" s="123"/>
      <c r="AV199" s="251"/>
      <c r="AW199" s="123"/>
      <c r="AX199" s="123"/>
      <c r="AY199" s="129"/>
      <c r="AZ199" s="122"/>
      <c r="BA199" s="129"/>
      <c r="BB199" s="130"/>
      <c r="BC199" s="131"/>
      <c r="BD199" s="130"/>
      <c r="BE199" s="132"/>
      <c r="BF199" s="132"/>
      <c r="BG199" s="123"/>
      <c r="BH199" s="124"/>
      <c r="BI199" s="122"/>
      <c r="BJ199" s="123"/>
      <c r="BK199" s="123"/>
      <c r="BL199" s="123"/>
      <c r="BM199" s="129"/>
      <c r="BN199" s="122"/>
      <c r="BO199" s="123"/>
      <c r="BP199" s="129"/>
      <c r="BQ199" s="122"/>
      <c r="BR199" s="123"/>
      <c r="BS199" s="129"/>
      <c r="BT199" s="135"/>
      <c r="BU199" s="280"/>
      <c r="BV199" s="246"/>
      <c r="BW199" s="246"/>
      <c r="BX199" s="133"/>
      <c r="BY199" s="133"/>
      <c r="BZ199" s="122"/>
      <c r="CA199" s="123"/>
      <c r="CB199" s="123"/>
      <c r="CC199" s="124"/>
      <c r="CD199" s="127"/>
      <c r="CE199" s="127"/>
      <c r="CF199" s="123"/>
      <c r="CG199" s="123"/>
      <c r="CH199" s="123"/>
      <c r="CI199" s="123"/>
      <c r="CJ199" s="134"/>
      <c r="CK199" s="122"/>
      <c r="CL199" s="127"/>
      <c r="CM199" s="123"/>
      <c r="CN199" s="129"/>
      <c r="CO199" s="129"/>
      <c r="CP199" s="129"/>
      <c r="CQ199" s="134"/>
      <c r="CR199" s="133"/>
      <c r="CS199" s="133"/>
      <c r="CT199" s="133"/>
      <c r="CU199" s="135"/>
      <c r="CV199" s="280"/>
      <c r="CW199" s="135"/>
      <c r="CX199" s="122"/>
      <c r="CY199" s="129"/>
      <c r="CZ199" s="214"/>
      <c r="DA199" s="129"/>
      <c r="DB199" s="122"/>
      <c r="DC199" s="129"/>
      <c r="DD199" s="122"/>
      <c r="DE199" s="129"/>
      <c r="DF199" s="133"/>
      <c r="DG199" s="122"/>
      <c r="DH199" s="129"/>
      <c r="DI199" s="133"/>
      <c r="DJ199" s="122"/>
      <c r="DK199" s="123"/>
      <c r="DL199" s="214"/>
      <c r="DM199" s="134"/>
      <c r="DN199" s="305"/>
      <c r="DO199" s="134"/>
      <c r="DP199" s="122"/>
      <c r="DQ199" s="129"/>
      <c r="DR199" s="122"/>
      <c r="DS199" s="129"/>
      <c r="DT199" s="122"/>
      <c r="DU199" s="129"/>
      <c r="DV199" s="122"/>
      <c r="DW199" s="124"/>
    </row>
    <row r="200" spans="1:127" ht="19.5" outlineLevel="2" thickBot="1">
      <c r="A200" s="459"/>
      <c r="B200" s="467">
        <v>0.82291666666666696</v>
      </c>
      <c r="C200" s="459"/>
      <c r="D200" s="459"/>
      <c r="E200" s="459"/>
      <c r="F200" s="459"/>
      <c r="G200" s="459"/>
      <c r="H200" s="459"/>
      <c r="I200" s="459"/>
      <c r="J200" s="459"/>
      <c r="K200" s="460"/>
      <c r="L200" s="459"/>
      <c r="M200" s="459"/>
      <c r="N200" s="459"/>
      <c r="O200" s="459"/>
      <c r="P200" s="459"/>
      <c r="Q200" s="459"/>
      <c r="R200" s="459"/>
      <c r="S200" s="446"/>
      <c r="T200" s="122"/>
      <c r="U200" s="123"/>
      <c r="V200" s="126"/>
      <c r="W200" s="123"/>
      <c r="X200" s="128"/>
      <c r="Y200" s="123"/>
      <c r="Z200" s="123"/>
      <c r="AA200" s="123"/>
      <c r="AB200" s="124"/>
      <c r="AC200" s="127"/>
      <c r="AD200" s="201"/>
      <c r="AE200" s="201"/>
      <c r="AF200" s="201"/>
      <c r="AG200" s="201"/>
      <c r="AH200" s="201"/>
      <c r="AI200" s="234"/>
      <c r="AJ200" s="123"/>
      <c r="AK200" s="123"/>
      <c r="AL200" s="123"/>
      <c r="AM200" s="123"/>
      <c r="AN200" s="129"/>
      <c r="AO200" s="124"/>
      <c r="AP200" s="122"/>
      <c r="AQ200" s="127"/>
      <c r="AR200" s="123"/>
      <c r="AS200" s="123"/>
      <c r="AT200" s="123"/>
      <c r="AU200" s="123"/>
      <c r="AV200" s="251"/>
      <c r="AW200" s="123"/>
      <c r="AX200" s="123"/>
      <c r="AY200" s="129"/>
      <c r="AZ200" s="122"/>
      <c r="BA200" s="129"/>
      <c r="BB200" s="130"/>
      <c r="BC200" s="131"/>
      <c r="BD200" s="130"/>
      <c r="BE200" s="132"/>
      <c r="BF200" s="132"/>
      <c r="BG200" s="123"/>
      <c r="BH200" s="124"/>
      <c r="BI200" s="122"/>
      <c r="BJ200" s="123"/>
      <c r="BK200" s="123"/>
      <c r="BL200" s="123"/>
      <c r="BM200" s="129"/>
      <c r="BN200" s="122"/>
      <c r="BO200" s="123"/>
      <c r="BP200" s="129"/>
      <c r="BQ200" s="122"/>
      <c r="BR200" s="123"/>
      <c r="BS200" s="129"/>
      <c r="BT200" s="135"/>
      <c r="BU200" s="280"/>
      <c r="BV200" s="246"/>
      <c r="BW200" s="246"/>
      <c r="BX200" s="133"/>
      <c r="BY200" s="133"/>
      <c r="BZ200" s="122"/>
      <c r="CA200" s="123"/>
      <c r="CB200" s="123"/>
      <c r="CC200" s="124"/>
      <c r="CD200" s="127"/>
      <c r="CE200" s="127"/>
      <c r="CF200" s="123"/>
      <c r="CG200" s="123"/>
      <c r="CH200" s="123"/>
      <c r="CI200" s="123"/>
      <c r="CJ200" s="134"/>
      <c r="CK200" s="122"/>
      <c r="CL200" s="127"/>
      <c r="CM200" s="123"/>
      <c r="CN200" s="129"/>
      <c r="CO200" s="129"/>
      <c r="CP200" s="129"/>
      <c r="CQ200" s="134"/>
      <c r="CR200" s="133"/>
      <c r="CS200" s="133"/>
      <c r="CT200" s="133"/>
      <c r="CU200" s="135"/>
      <c r="CV200" s="280"/>
      <c r="CW200" s="135"/>
      <c r="CX200" s="122"/>
      <c r="CY200" s="129"/>
      <c r="CZ200" s="214"/>
      <c r="DA200" s="129"/>
      <c r="DB200" s="122"/>
      <c r="DC200" s="129"/>
      <c r="DD200" s="122"/>
      <c r="DE200" s="129"/>
      <c r="DF200" s="133"/>
      <c r="DG200" s="122"/>
      <c r="DH200" s="129"/>
      <c r="DI200" s="133"/>
      <c r="DJ200" s="122"/>
      <c r="DK200" s="123"/>
      <c r="DL200" s="214"/>
      <c r="DM200" s="134"/>
      <c r="DN200" s="305"/>
      <c r="DO200" s="134"/>
      <c r="DP200" s="122"/>
      <c r="DQ200" s="129"/>
      <c r="DR200" s="122"/>
      <c r="DS200" s="129"/>
      <c r="DT200" s="122"/>
      <c r="DU200" s="129"/>
      <c r="DV200" s="122"/>
      <c r="DW200" s="124"/>
    </row>
    <row r="201" spans="1:127" outlineLevel="2">
      <c r="A201" s="459"/>
      <c r="B201" s="466">
        <f ca="1">--TEXT(NOW(),"чч:мм:сс")</f>
        <v>0.15847222222222221</v>
      </c>
      <c r="C201" s="459"/>
      <c r="D201" s="459"/>
      <c r="E201" s="459"/>
      <c r="F201" s="459"/>
      <c r="G201" s="459"/>
      <c r="H201" s="459"/>
      <c r="I201" s="459"/>
      <c r="J201" s="459"/>
      <c r="K201" s="460"/>
      <c r="L201" s="459"/>
      <c r="M201" s="459"/>
      <c r="N201" s="459"/>
      <c r="O201" s="459"/>
      <c r="P201" s="459"/>
      <c r="Q201" s="459"/>
      <c r="R201" s="459"/>
      <c r="S201" s="446"/>
      <c r="T201" s="122"/>
      <c r="U201" s="123"/>
      <c r="V201" s="126"/>
      <c r="W201" s="123"/>
      <c r="X201" s="128"/>
      <c r="Y201" s="123"/>
      <c r="Z201" s="123"/>
      <c r="AA201" s="123"/>
      <c r="AB201" s="124"/>
      <c r="AC201" s="127"/>
      <c r="AD201" s="201"/>
      <c r="AE201" s="201"/>
      <c r="AF201" s="201"/>
      <c r="AG201" s="201"/>
      <c r="AH201" s="201"/>
      <c r="AI201" s="234"/>
      <c r="AJ201" s="123"/>
      <c r="AK201" s="123"/>
      <c r="AL201" s="123"/>
      <c r="AM201" s="123"/>
      <c r="AN201" s="129"/>
      <c r="AO201" s="124"/>
      <c r="AP201" s="122"/>
      <c r="AQ201" s="127"/>
      <c r="AR201" s="123"/>
      <c r="AS201" s="123"/>
      <c r="AT201" s="123"/>
      <c r="AU201" s="123"/>
      <c r="AV201" s="251"/>
      <c r="AW201" s="123"/>
      <c r="AX201" s="123"/>
      <c r="AY201" s="129"/>
      <c r="AZ201" s="122"/>
      <c r="BA201" s="129"/>
      <c r="BB201" s="130"/>
      <c r="BC201" s="131"/>
      <c r="BD201" s="130"/>
      <c r="BE201" s="132"/>
      <c r="BF201" s="132"/>
      <c r="BG201" s="123"/>
      <c r="BH201" s="124"/>
      <c r="BI201" s="122"/>
      <c r="BJ201" s="123"/>
      <c r="BK201" s="123"/>
      <c r="BL201" s="123"/>
      <c r="BM201" s="129"/>
      <c r="BN201" s="122"/>
      <c r="BO201" s="123"/>
      <c r="BP201" s="129"/>
      <c r="BQ201" s="122"/>
      <c r="BR201" s="123"/>
      <c r="BS201" s="129"/>
      <c r="BT201" s="135"/>
      <c r="BU201" s="280"/>
      <c r="BV201" s="246"/>
      <c r="BW201" s="246"/>
      <c r="BX201" s="133"/>
      <c r="BY201" s="133"/>
      <c r="BZ201" s="122"/>
      <c r="CA201" s="123"/>
      <c r="CB201" s="123"/>
      <c r="CC201" s="124"/>
      <c r="CD201" s="127"/>
      <c r="CE201" s="127"/>
      <c r="CF201" s="123"/>
      <c r="CG201" s="123"/>
      <c r="CH201" s="123"/>
      <c r="CI201" s="123"/>
      <c r="CJ201" s="134"/>
      <c r="CK201" s="122"/>
      <c r="CL201" s="127"/>
      <c r="CM201" s="123"/>
      <c r="CN201" s="129"/>
      <c r="CO201" s="129"/>
      <c r="CP201" s="129"/>
      <c r="CQ201" s="134"/>
      <c r="CR201" s="133"/>
      <c r="CS201" s="133"/>
      <c r="CT201" s="133"/>
      <c r="CU201" s="135"/>
      <c r="CV201" s="280"/>
      <c r="CW201" s="135"/>
      <c r="CX201" s="122"/>
      <c r="CY201" s="129"/>
      <c r="CZ201" s="214"/>
      <c r="DA201" s="129"/>
      <c r="DB201" s="122"/>
      <c r="DC201" s="129"/>
      <c r="DD201" s="122"/>
      <c r="DE201" s="129"/>
      <c r="DF201" s="133"/>
      <c r="DG201" s="122"/>
      <c r="DH201" s="129"/>
      <c r="DI201" s="133"/>
      <c r="DJ201" s="122"/>
      <c r="DK201" s="123"/>
      <c r="DL201" s="214"/>
      <c r="DM201" s="134"/>
      <c r="DN201" s="305"/>
      <c r="DO201" s="134"/>
      <c r="DP201" s="122"/>
      <c r="DQ201" s="129"/>
      <c r="DR201" s="122"/>
      <c r="DS201" s="129"/>
      <c r="DT201" s="122"/>
      <c r="DU201" s="129"/>
      <c r="DV201" s="122"/>
      <c r="DW201" s="124"/>
    </row>
    <row r="202" spans="1:127" outlineLevel="2">
      <c r="A202" s="459"/>
      <c r="B202" s="465">
        <v>0.83333333333333404</v>
      </c>
      <c r="C202" s="459"/>
      <c r="D202" s="459"/>
      <c r="E202" s="459"/>
      <c r="F202" s="459"/>
      <c r="G202" s="459"/>
      <c r="H202" s="459"/>
      <c r="I202" s="459"/>
      <c r="J202" s="459"/>
      <c r="K202" s="460"/>
      <c r="L202" s="459"/>
      <c r="M202" s="459"/>
      <c r="N202" s="459"/>
      <c r="O202" s="459"/>
      <c r="P202" s="459"/>
      <c r="Q202" s="459"/>
      <c r="R202" s="459"/>
      <c r="S202" s="446"/>
      <c r="T202" s="122"/>
      <c r="U202" s="123"/>
      <c r="V202" s="126"/>
      <c r="W202" s="123"/>
      <c r="X202" s="128"/>
      <c r="Y202" s="123"/>
      <c r="Z202" s="123"/>
      <c r="AA202" s="123"/>
      <c r="AB202" s="124"/>
      <c r="AC202" s="127"/>
      <c r="AD202" s="201"/>
      <c r="AE202" s="201"/>
      <c r="AF202" s="201"/>
      <c r="AG202" s="201"/>
      <c r="AH202" s="201"/>
      <c r="AI202" s="234"/>
      <c r="AJ202" s="123"/>
      <c r="AK202" s="123"/>
      <c r="AL202" s="123"/>
      <c r="AM202" s="123"/>
      <c r="AN202" s="129"/>
      <c r="AO202" s="124"/>
      <c r="AP202" s="122"/>
      <c r="AQ202" s="127"/>
      <c r="AR202" s="123"/>
      <c r="AS202" s="123"/>
      <c r="AT202" s="123"/>
      <c r="AU202" s="123"/>
      <c r="AV202" s="251"/>
      <c r="AW202" s="123"/>
      <c r="AX202" s="123"/>
      <c r="AY202" s="129"/>
      <c r="AZ202" s="122"/>
      <c r="BA202" s="129"/>
      <c r="BB202" s="130"/>
      <c r="BC202" s="131"/>
      <c r="BD202" s="130"/>
      <c r="BE202" s="132"/>
      <c r="BF202" s="132"/>
      <c r="BG202" s="123"/>
      <c r="BH202" s="124"/>
      <c r="BI202" s="122"/>
      <c r="BJ202" s="123"/>
      <c r="BK202" s="123"/>
      <c r="BL202" s="123"/>
      <c r="BM202" s="129"/>
      <c r="BN202" s="122"/>
      <c r="BO202" s="123"/>
      <c r="BP202" s="129"/>
      <c r="BQ202" s="122"/>
      <c r="BR202" s="123"/>
      <c r="BS202" s="129"/>
      <c r="BT202" s="135"/>
      <c r="BU202" s="280"/>
      <c r="BV202" s="246"/>
      <c r="BW202" s="246"/>
      <c r="BX202" s="133"/>
      <c r="BY202" s="133"/>
      <c r="BZ202" s="122"/>
      <c r="CA202" s="123"/>
      <c r="CB202" s="123"/>
      <c r="CC202" s="124"/>
      <c r="CD202" s="127"/>
      <c r="CE202" s="127"/>
      <c r="CF202" s="123"/>
      <c r="CG202" s="123"/>
      <c r="CH202" s="123"/>
      <c r="CI202" s="123"/>
      <c r="CJ202" s="134"/>
      <c r="CK202" s="122"/>
      <c r="CL202" s="127"/>
      <c r="CM202" s="123"/>
      <c r="CN202" s="129"/>
      <c r="CO202" s="129"/>
      <c r="CP202" s="129"/>
      <c r="CQ202" s="134"/>
      <c r="CR202" s="133"/>
      <c r="CS202" s="133"/>
      <c r="CT202" s="133"/>
      <c r="CU202" s="135"/>
      <c r="CV202" s="280"/>
      <c r="CW202" s="135"/>
      <c r="CX202" s="122"/>
      <c r="CY202" s="129"/>
      <c r="CZ202" s="214"/>
      <c r="DA202" s="129"/>
      <c r="DB202" s="122"/>
      <c r="DC202" s="129"/>
      <c r="DD202" s="122"/>
      <c r="DE202" s="129"/>
      <c r="DF202" s="133"/>
      <c r="DG202" s="122"/>
      <c r="DH202" s="129"/>
      <c r="DI202" s="133"/>
      <c r="DJ202" s="122"/>
      <c r="DK202" s="123"/>
      <c r="DL202" s="214"/>
      <c r="DM202" s="134"/>
      <c r="DN202" s="305"/>
      <c r="DO202" s="134"/>
      <c r="DP202" s="122"/>
      <c r="DQ202" s="129"/>
      <c r="DR202" s="122"/>
      <c r="DS202" s="129"/>
      <c r="DT202" s="122"/>
      <c r="DU202" s="129"/>
      <c r="DV202" s="122"/>
      <c r="DW202" s="124"/>
    </row>
    <row r="203" spans="1:127" outlineLevel="2">
      <c r="A203" s="459"/>
      <c r="B203" s="465">
        <v>0.843750000000001</v>
      </c>
      <c r="C203" s="459"/>
      <c r="D203" s="459"/>
      <c r="E203" s="459"/>
      <c r="F203" s="459"/>
      <c r="G203" s="459"/>
      <c r="H203" s="459"/>
      <c r="I203" s="459"/>
      <c r="J203" s="459"/>
      <c r="K203" s="460"/>
      <c r="L203" s="459"/>
      <c r="M203" s="459"/>
      <c r="N203" s="459"/>
      <c r="O203" s="459"/>
      <c r="P203" s="459"/>
      <c r="Q203" s="459"/>
      <c r="R203" s="459"/>
      <c r="S203" s="446"/>
      <c r="T203" s="122"/>
      <c r="U203" s="123"/>
      <c r="V203" s="126"/>
      <c r="W203" s="123"/>
      <c r="X203" s="128"/>
      <c r="Y203" s="123"/>
      <c r="Z203" s="123"/>
      <c r="AA203" s="123"/>
      <c r="AB203" s="124"/>
      <c r="AC203" s="127"/>
      <c r="AD203" s="201"/>
      <c r="AE203" s="201"/>
      <c r="AF203" s="201"/>
      <c r="AG203" s="201"/>
      <c r="AH203" s="201"/>
      <c r="AI203" s="234"/>
      <c r="AJ203" s="123"/>
      <c r="AK203" s="123"/>
      <c r="AL203" s="123"/>
      <c r="AM203" s="123"/>
      <c r="AN203" s="129"/>
      <c r="AO203" s="124"/>
      <c r="AP203" s="122"/>
      <c r="AQ203" s="127"/>
      <c r="AR203" s="123"/>
      <c r="AS203" s="123"/>
      <c r="AT203" s="123"/>
      <c r="AU203" s="123"/>
      <c r="AV203" s="251"/>
      <c r="AW203" s="123"/>
      <c r="AX203" s="123"/>
      <c r="AY203" s="129"/>
      <c r="AZ203" s="122"/>
      <c r="BA203" s="129"/>
      <c r="BB203" s="130"/>
      <c r="BC203" s="131"/>
      <c r="BD203" s="130"/>
      <c r="BE203" s="132"/>
      <c r="BF203" s="132"/>
      <c r="BG203" s="123"/>
      <c r="BH203" s="124"/>
      <c r="BI203" s="122"/>
      <c r="BJ203" s="123"/>
      <c r="BK203" s="123"/>
      <c r="BL203" s="123"/>
      <c r="BM203" s="129"/>
      <c r="BN203" s="122"/>
      <c r="BO203" s="123"/>
      <c r="BP203" s="129"/>
      <c r="BQ203" s="122"/>
      <c r="BR203" s="123"/>
      <c r="BS203" s="129"/>
      <c r="BT203" s="135"/>
      <c r="BU203" s="280"/>
      <c r="BV203" s="246"/>
      <c r="BW203" s="246"/>
      <c r="BX203" s="133"/>
      <c r="BY203" s="133"/>
      <c r="BZ203" s="122"/>
      <c r="CA203" s="123"/>
      <c r="CB203" s="123"/>
      <c r="CC203" s="124"/>
      <c r="CD203" s="127"/>
      <c r="CE203" s="127"/>
      <c r="CF203" s="123"/>
      <c r="CG203" s="123"/>
      <c r="CH203" s="123"/>
      <c r="CI203" s="123"/>
      <c r="CJ203" s="134"/>
      <c r="CK203" s="122"/>
      <c r="CL203" s="127"/>
      <c r="CM203" s="123"/>
      <c r="CN203" s="129"/>
      <c r="CO203" s="129"/>
      <c r="CP203" s="129"/>
      <c r="CQ203" s="134"/>
      <c r="CR203" s="133"/>
      <c r="CS203" s="133"/>
      <c r="CT203" s="133"/>
      <c r="CU203" s="135"/>
      <c r="CV203" s="280"/>
      <c r="CW203" s="135"/>
      <c r="CX203" s="122"/>
      <c r="CY203" s="129"/>
      <c r="CZ203" s="214"/>
      <c r="DA203" s="129"/>
      <c r="DB203" s="122"/>
      <c r="DC203" s="129"/>
      <c r="DD203" s="122"/>
      <c r="DE203" s="129"/>
      <c r="DF203" s="133"/>
      <c r="DG203" s="122"/>
      <c r="DH203" s="129"/>
      <c r="DI203" s="133"/>
      <c r="DJ203" s="122"/>
      <c r="DK203" s="123"/>
      <c r="DL203" s="214"/>
      <c r="DM203" s="134"/>
      <c r="DN203" s="305"/>
      <c r="DO203" s="134"/>
      <c r="DP203" s="122"/>
      <c r="DQ203" s="129"/>
      <c r="DR203" s="122"/>
      <c r="DS203" s="129"/>
      <c r="DT203" s="122"/>
      <c r="DU203" s="129"/>
      <c r="DV203" s="122"/>
      <c r="DW203" s="124"/>
    </row>
    <row r="204" spans="1:127" outlineLevel="2">
      <c r="A204" s="459"/>
      <c r="B204" s="465">
        <v>0.85416666666666696</v>
      </c>
      <c r="C204" s="459"/>
      <c r="D204" s="459"/>
      <c r="E204" s="459"/>
      <c r="F204" s="459"/>
      <c r="G204" s="459"/>
      <c r="H204" s="459"/>
      <c r="I204" s="459"/>
      <c r="J204" s="459"/>
      <c r="K204" s="460"/>
      <c r="L204" s="459"/>
      <c r="M204" s="459"/>
      <c r="N204" s="459"/>
      <c r="O204" s="459"/>
      <c r="P204" s="459"/>
      <c r="Q204" s="459"/>
      <c r="R204" s="459"/>
      <c r="S204" s="446"/>
      <c r="T204" s="122"/>
      <c r="U204" s="123"/>
      <c r="V204" s="126"/>
      <c r="W204" s="123"/>
      <c r="X204" s="128"/>
      <c r="Y204" s="123"/>
      <c r="Z204" s="123"/>
      <c r="AA204" s="123"/>
      <c r="AB204" s="124"/>
      <c r="AC204" s="127"/>
      <c r="AD204" s="201"/>
      <c r="AE204" s="201"/>
      <c r="AF204" s="201"/>
      <c r="AG204" s="201"/>
      <c r="AH204" s="201"/>
      <c r="AI204" s="234"/>
      <c r="AJ204" s="123"/>
      <c r="AK204" s="123"/>
      <c r="AL204" s="123"/>
      <c r="AM204" s="123"/>
      <c r="AN204" s="129"/>
      <c r="AO204" s="124"/>
      <c r="AP204" s="122"/>
      <c r="AQ204" s="127"/>
      <c r="AR204" s="123"/>
      <c r="AS204" s="123"/>
      <c r="AT204" s="123"/>
      <c r="AU204" s="123"/>
      <c r="AV204" s="251"/>
      <c r="AW204" s="123"/>
      <c r="AX204" s="123"/>
      <c r="AY204" s="129"/>
      <c r="AZ204" s="122"/>
      <c r="BA204" s="129"/>
      <c r="BB204" s="130"/>
      <c r="BC204" s="131"/>
      <c r="BD204" s="130"/>
      <c r="BE204" s="132"/>
      <c r="BF204" s="132"/>
      <c r="BG204" s="123"/>
      <c r="BH204" s="124"/>
      <c r="BI204" s="122"/>
      <c r="BJ204" s="123"/>
      <c r="BK204" s="123"/>
      <c r="BL204" s="123"/>
      <c r="BM204" s="129"/>
      <c r="BN204" s="122"/>
      <c r="BO204" s="123"/>
      <c r="BP204" s="129"/>
      <c r="BQ204" s="122"/>
      <c r="BR204" s="123"/>
      <c r="BS204" s="129"/>
      <c r="BT204" s="135"/>
      <c r="BU204" s="280"/>
      <c r="BV204" s="246"/>
      <c r="BW204" s="246"/>
      <c r="BX204" s="133"/>
      <c r="BY204" s="133"/>
      <c r="BZ204" s="122"/>
      <c r="CA204" s="123"/>
      <c r="CB204" s="123"/>
      <c r="CC204" s="124"/>
      <c r="CD204" s="127"/>
      <c r="CE204" s="127"/>
      <c r="CF204" s="123"/>
      <c r="CG204" s="123"/>
      <c r="CH204" s="123"/>
      <c r="CI204" s="123"/>
      <c r="CJ204" s="134"/>
      <c r="CK204" s="122"/>
      <c r="CL204" s="127"/>
      <c r="CM204" s="123"/>
      <c r="CN204" s="129"/>
      <c r="CO204" s="129"/>
      <c r="CP204" s="129"/>
      <c r="CQ204" s="134"/>
      <c r="CR204" s="133"/>
      <c r="CS204" s="133"/>
      <c r="CT204" s="133"/>
      <c r="CU204" s="135"/>
      <c r="CV204" s="280"/>
      <c r="CW204" s="135"/>
      <c r="CX204" s="122"/>
      <c r="CY204" s="129"/>
      <c r="CZ204" s="214"/>
      <c r="DA204" s="129"/>
      <c r="DB204" s="122"/>
      <c r="DC204" s="129"/>
      <c r="DD204" s="122"/>
      <c r="DE204" s="129"/>
      <c r="DF204" s="133"/>
      <c r="DG204" s="122"/>
      <c r="DH204" s="129"/>
      <c r="DI204" s="133"/>
      <c r="DJ204" s="122"/>
      <c r="DK204" s="123"/>
      <c r="DL204" s="214"/>
      <c r="DM204" s="134"/>
      <c r="DN204" s="305"/>
      <c r="DO204" s="134"/>
      <c r="DP204" s="122"/>
      <c r="DQ204" s="129"/>
      <c r="DR204" s="122"/>
      <c r="DS204" s="129"/>
      <c r="DT204" s="122"/>
      <c r="DU204" s="129"/>
      <c r="DV204" s="122"/>
      <c r="DW204" s="124"/>
    </row>
    <row r="205" spans="1:127" outlineLevel="2">
      <c r="A205" s="459"/>
      <c r="B205" s="465">
        <v>0.86458333333333404</v>
      </c>
      <c r="C205" s="459"/>
      <c r="D205" s="459"/>
      <c r="E205" s="459"/>
      <c r="F205" s="459"/>
      <c r="G205" s="459"/>
      <c r="H205" s="459"/>
      <c r="I205" s="459"/>
      <c r="J205" s="459"/>
      <c r="K205" s="460"/>
      <c r="L205" s="459"/>
      <c r="M205" s="459"/>
      <c r="N205" s="459"/>
      <c r="O205" s="459"/>
      <c r="P205" s="459"/>
      <c r="Q205" s="459"/>
      <c r="R205" s="459"/>
      <c r="S205" s="446"/>
      <c r="T205" s="122"/>
      <c r="U205" s="123"/>
      <c r="V205" s="126"/>
      <c r="W205" s="123"/>
      <c r="X205" s="128"/>
      <c r="Y205" s="123"/>
      <c r="Z205" s="123"/>
      <c r="AA205" s="123"/>
      <c r="AB205" s="124"/>
      <c r="AC205" s="127"/>
      <c r="AD205" s="201"/>
      <c r="AE205" s="201"/>
      <c r="AF205" s="201"/>
      <c r="AG205" s="201"/>
      <c r="AH205" s="201"/>
      <c r="AI205" s="234"/>
      <c r="AJ205" s="123"/>
      <c r="AK205" s="123"/>
      <c r="AL205" s="123"/>
      <c r="AM205" s="123"/>
      <c r="AN205" s="129"/>
      <c r="AO205" s="124"/>
      <c r="AP205" s="122"/>
      <c r="AQ205" s="127"/>
      <c r="AR205" s="123"/>
      <c r="AS205" s="123"/>
      <c r="AT205" s="123"/>
      <c r="AU205" s="123"/>
      <c r="AV205" s="251"/>
      <c r="AW205" s="123"/>
      <c r="AX205" s="123"/>
      <c r="AY205" s="129"/>
      <c r="AZ205" s="122"/>
      <c r="BA205" s="129"/>
      <c r="BB205" s="130"/>
      <c r="BC205" s="131"/>
      <c r="BD205" s="130"/>
      <c r="BE205" s="132"/>
      <c r="BF205" s="132"/>
      <c r="BG205" s="123"/>
      <c r="BH205" s="124"/>
      <c r="BI205" s="122"/>
      <c r="BJ205" s="123"/>
      <c r="BK205" s="123"/>
      <c r="BL205" s="123"/>
      <c r="BM205" s="129"/>
      <c r="BN205" s="122"/>
      <c r="BO205" s="123"/>
      <c r="BP205" s="129"/>
      <c r="BQ205" s="122"/>
      <c r="BR205" s="123"/>
      <c r="BS205" s="129"/>
      <c r="BT205" s="135"/>
      <c r="BU205" s="280"/>
      <c r="BV205" s="246"/>
      <c r="BW205" s="246"/>
      <c r="BX205" s="133"/>
      <c r="BY205" s="133"/>
      <c r="BZ205" s="122"/>
      <c r="CA205" s="123"/>
      <c r="CB205" s="123"/>
      <c r="CC205" s="124"/>
      <c r="CD205" s="127"/>
      <c r="CE205" s="127"/>
      <c r="CF205" s="123"/>
      <c r="CG205" s="123"/>
      <c r="CH205" s="123"/>
      <c r="CI205" s="123"/>
      <c r="CJ205" s="134"/>
      <c r="CK205" s="122"/>
      <c r="CL205" s="127"/>
      <c r="CM205" s="123"/>
      <c r="CN205" s="129"/>
      <c r="CO205" s="129"/>
      <c r="CP205" s="129"/>
      <c r="CQ205" s="134"/>
      <c r="CR205" s="133"/>
      <c r="CS205" s="133"/>
      <c r="CT205" s="133"/>
      <c r="CU205" s="135"/>
      <c r="CV205" s="280"/>
      <c r="CW205" s="135"/>
      <c r="CX205" s="122"/>
      <c r="CY205" s="129"/>
      <c r="CZ205" s="214"/>
      <c r="DA205" s="129"/>
      <c r="DB205" s="122"/>
      <c r="DC205" s="129"/>
      <c r="DD205" s="122"/>
      <c r="DE205" s="129"/>
      <c r="DF205" s="133"/>
      <c r="DG205" s="122"/>
      <c r="DH205" s="129"/>
      <c r="DI205" s="133"/>
      <c r="DJ205" s="122"/>
      <c r="DK205" s="123"/>
      <c r="DL205" s="214"/>
      <c r="DM205" s="134"/>
      <c r="DN205" s="305"/>
      <c r="DO205" s="134"/>
      <c r="DP205" s="122"/>
      <c r="DQ205" s="129"/>
      <c r="DR205" s="122"/>
      <c r="DS205" s="129"/>
      <c r="DT205" s="122"/>
      <c r="DU205" s="129"/>
      <c r="DV205" s="122"/>
      <c r="DW205" s="124"/>
    </row>
    <row r="206" spans="1:127" outlineLevel="2">
      <c r="A206" s="459"/>
      <c r="B206" s="465">
        <v>0.875000000000001</v>
      </c>
      <c r="C206" s="459"/>
      <c r="D206" s="459"/>
      <c r="E206" s="459"/>
      <c r="F206" s="459"/>
      <c r="G206" s="459"/>
      <c r="H206" s="459"/>
      <c r="I206" s="459"/>
      <c r="J206" s="459"/>
      <c r="K206" s="460"/>
      <c r="L206" s="459"/>
      <c r="M206" s="459"/>
      <c r="N206" s="459"/>
      <c r="O206" s="459"/>
      <c r="P206" s="459"/>
      <c r="Q206" s="459"/>
      <c r="R206" s="459"/>
      <c r="S206" s="446"/>
      <c r="T206" s="122"/>
      <c r="U206" s="123"/>
      <c r="V206" s="126"/>
      <c r="W206" s="123"/>
      <c r="X206" s="128"/>
      <c r="Y206" s="123"/>
      <c r="Z206" s="123"/>
      <c r="AA206" s="123"/>
      <c r="AB206" s="124"/>
      <c r="AC206" s="127"/>
      <c r="AD206" s="201"/>
      <c r="AE206" s="201"/>
      <c r="AF206" s="201"/>
      <c r="AG206" s="201"/>
      <c r="AH206" s="201"/>
      <c r="AI206" s="234"/>
      <c r="AJ206" s="123"/>
      <c r="AK206" s="123"/>
      <c r="AL206" s="123"/>
      <c r="AM206" s="123"/>
      <c r="AN206" s="129"/>
      <c r="AO206" s="124"/>
      <c r="AP206" s="122"/>
      <c r="AQ206" s="127"/>
      <c r="AR206" s="123"/>
      <c r="AS206" s="123"/>
      <c r="AT206" s="123"/>
      <c r="AU206" s="123"/>
      <c r="AV206" s="251"/>
      <c r="AW206" s="123"/>
      <c r="AX206" s="123"/>
      <c r="AY206" s="129"/>
      <c r="AZ206" s="122"/>
      <c r="BA206" s="129"/>
      <c r="BB206" s="130"/>
      <c r="BC206" s="131"/>
      <c r="BD206" s="130"/>
      <c r="BE206" s="132"/>
      <c r="BF206" s="132"/>
      <c r="BG206" s="123"/>
      <c r="BH206" s="124"/>
      <c r="BI206" s="122"/>
      <c r="BJ206" s="123"/>
      <c r="BK206" s="123"/>
      <c r="BL206" s="123"/>
      <c r="BM206" s="129"/>
      <c r="BN206" s="122"/>
      <c r="BO206" s="123"/>
      <c r="BP206" s="129"/>
      <c r="BQ206" s="122"/>
      <c r="BR206" s="123"/>
      <c r="BS206" s="129"/>
      <c r="BT206" s="135"/>
      <c r="BU206" s="280"/>
      <c r="BV206" s="246"/>
      <c r="BW206" s="246"/>
      <c r="BX206" s="133"/>
      <c r="BY206" s="133"/>
      <c r="BZ206" s="122"/>
      <c r="CA206" s="123"/>
      <c r="CB206" s="123"/>
      <c r="CC206" s="124"/>
      <c r="CD206" s="127"/>
      <c r="CE206" s="127"/>
      <c r="CF206" s="123"/>
      <c r="CG206" s="123"/>
      <c r="CH206" s="123"/>
      <c r="CI206" s="123"/>
      <c r="CJ206" s="134"/>
      <c r="CK206" s="122"/>
      <c r="CL206" s="127"/>
      <c r="CM206" s="123"/>
      <c r="CN206" s="129"/>
      <c r="CO206" s="129"/>
      <c r="CP206" s="129"/>
      <c r="CQ206" s="134"/>
      <c r="CR206" s="133"/>
      <c r="CS206" s="133"/>
      <c r="CT206" s="133"/>
      <c r="CU206" s="135"/>
      <c r="CV206" s="280"/>
      <c r="CW206" s="135"/>
      <c r="CX206" s="122"/>
      <c r="CY206" s="129"/>
      <c r="CZ206" s="214"/>
      <c r="DA206" s="129"/>
      <c r="DB206" s="122"/>
      <c r="DC206" s="129"/>
      <c r="DD206" s="122"/>
      <c r="DE206" s="129"/>
      <c r="DF206" s="133"/>
      <c r="DG206" s="122"/>
      <c r="DH206" s="129"/>
      <c r="DI206" s="133"/>
      <c r="DJ206" s="122"/>
      <c r="DK206" s="123"/>
      <c r="DL206" s="214"/>
      <c r="DM206" s="134"/>
      <c r="DN206" s="305"/>
      <c r="DO206" s="134"/>
      <c r="DP206" s="122"/>
      <c r="DQ206" s="129"/>
      <c r="DR206" s="122"/>
      <c r="DS206" s="129"/>
      <c r="DT206" s="122"/>
      <c r="DU206" s="129"/>
      <c r="DV206" s="122"/>
      <c r="DW206" s="124"/>
    </row>
    <row r="207" spans="1:127" outlineLevel="2">
      <c r="A207" s="459"/>
      <c r="B207" s="465">
        <v>0.88541666666666696</v>
      </c>
      <c r="C207" s="459"/>
      <c r="D207" s="459"/>
      <c r="E207" s="459"/>
      <c r="F207" s="459"/>
      <c r="G207" s="459"/>
      <c r="H207" s="459"/>
      <c r="I207" s="459"/>
      <c r="J207" s="459"/>
      <c r="K207" s="460"/>
      <c r="L207" s="459"/>
      <c r="M207" s="459"/>
      <c r="N207" s="459"/>
      <c r="O207" s="459"/>
      <c r="P207" s="459"/>
      <c r="Q207" s="459"/>
      <c r="R207" s="459"/>
      <c r="S207" s="446"/>
      <c r="T207" s="122"/>
      <c r="U207" s="123"/>
      <c r="V207" s="126"/>
      <c r="W207" s="123"/>
      <c r="X207" s="128"/>
      <c r="Y207" s="123"/>
      <c r="Z207" s="123"/>
      <c r="AA207" s="123"/>
      <c r="AB207" s="124"/>
      <c r="AC207" s="127"/>
      <c r="AD207" s="201"/>
      <c r="AE207" s="201"/>
      <c r="AF207" s="201"/>
      <c r="AG207" s="201"/>
      <c r="AH207" s="201"/>
      <c r="AI207" s="234"/>
      <c r="AJ207" s="123"/>
      <c r="AK207" s="123"/>
      <c r="AL207" s="123"/>
      <c r="AM207" s="123"/>
      <c r="AN207" s="129"/>
      <c r="AO207" s="124"/>
      <c r="AP207" s="122"/>
      <c r="AQ207" s="127"/>
      <c r="AR207" s="123"/>
      <c r="AS207" s="123"/>
      <c r="AT207" s="123"/>
      <c r="AU207" s="123"/>
      <c r="AV207" s="251"/>
      <c r="AW207" s="123"/>
      <c r="AX207" s="123"/>
      <c r="AY207" s="129"/>
      <c r="AZ207" s="122"/>
      <c r="BA207" s="129"/>
      <c r="BB207" s="130"/>
      <c r="BC207" s="131"/>
      <c r="BD207" s="130"/>
      <c r="BE207" s="132"/>
      <c r="BF207" s="132"/>
      <c r="BG207" s="123"/>
      <c r="BH207" s="124"/>
      <c r="BI207" s="122"/>
      <c r="BJ207" s="123"/>
      <c r="BK207" s="123"/>
      <c r="BL207" s="123"/>
      <c r="BM207" s="129"/>
      <c r="BN207" s="122"/>
      <c r="BO207" s="123"/>
      <c r="BP207" s="129"/>
      <c r="BQ207" s="122"/>
      <c r="BR207" s="123"/>
      <c r="BS207" s="129"/>
      <c r="BT207" s="135"/>
      <c r="BU207" s="280"/>
      <c r="BV207" s="246"/>
      <c r="BW207" s="246"/>
      <c r="BX207" s="133"/>
      <c r="BY207" s="133"/>
      <c r="BZ207" s="122"/>
      <c r="CA207" s="123"/>
      <c r="CB207" s="123"/>
      <c r="CC207" s="124"/>
      <c r="CD207" s="127"/>
      <c r="CE207" s="127"/>
      <c r="CF207" s="123"/>
      <c r="CG207" s="123"/>
      <c r="CH207" s="123"/>
      <c r="CI207" s="123"/>
      <c r="CJ207" s="134"/>
      <c r="CK207" s="122"/>
      <c r="CL207" s="127"/>
      <c r="CM207" s="123"/>
      <c r="CN207" s="129"/>
      <c r="CO207" s="129"/>
      <c r="CP207" s="129"/>
      <c r="CQ207" s="134"/>
      <c r="CR207" s="133"/>
      <c r="CS207" s="133"/>
      <c r="CT207" s="133"/>
      <c r="CU207" s="135"/>
      <c r="CV207" s="280"/>
      <c r="CW207" s="135"/>
      <c r="CX207" s="122"/>
      <c r="CY207" s="129"/>
      <c r="CZ207" s="214"/>
      <c r="DA207" s="129"/>
      <c r="DB207" s="122"/>
      <c r="DC207" s="129"/>
      <c r="DD207" s="122"/>
      <c r="DE207" s="129"/>
      <c r="DF207" s="133"/>
      <c r="DG207" s="122"/>
      <c r="DH207" s="129"/>
      <c r="DI207" s="133"/>
      <c r="DJ207" s="122"/>
      <c r="DK207" s="123"/>
      <c r="DL207" s="214"/>
      <c r="DM207" s="134"/>
      <c r="DN207" s="305"/>
      <c r="DO207" s="134"/>
      <c r="DP207" s="122"/>
      <c r="DQ207" s="129"/>
      <c r="DR207" s="122"/>
      <c r="DS207" s="129"/>
      <c r="DT207" s="122"/>
      <c r="DU207" s="129"/>
      <c r="DV207" s="122"/>
      <c r="DW207" s="124"/>
    </row>
    <row r="208" spans="1:127" outlineLevel="2">
      <c r="A208" s="459"/>
      <c r="B208" s="465">
        <v>0.89583333333333404</v>
      </c>
      <c r="C208" s="459"/>
      <c r="D208" s="459"/>
      <c r="E208" s="459"/>
      <c r="F208" s="459"/>
      <c r="G208" s="459"/>
      <c r="H208" s="459"/>
      <c r="I208" s="459"/>
      <c r="J208" s="459"/>
      <c r="K208" s="460"/>
      <c r="L208" s="459"/>
      <c r="M208" s="459"/>
      <c r="N208" s="459"/>
      <c r="O208" s="459"/>
      <c r="P208" s="459"/>
      <c r="Q208" s="459"/>
      <c r="R208" s="459"/>
      <c r="S208" s="446"/>
      <c r="T208" s="122"/>
      <c r="U208" s="123"/>
      <c r="V208" s="126"/>
      <c r="W208" s="123"/>
      <c r="X208" s="128"/>
      <c r="Y208" s="123"/>
      <c r="Z208" s="123"/>
      <c r="AA208" s="123"/>
      <c r="AB208" s="124"/>
      <c r="AC208" s="127"/>
      <c r="AD208" s="201"/>
      <c r="AE208" s="201"/>
      <c r="AF208" s="201"/>
      <c r="AG208" s="201"/>
      <c r="AH208" s="201"/>
      <c r="AI208" s="234"/>
      <c r="AJ208" s="123"/>
      <c r="AK208" s="123"/>
      <c r="AL208" s="123"/>
      <c r="AM208" s="123"/>
      <c r="AN208" s="129"/>
      <c r="AO208" s="124"/>
      <c r="AP208" s="122"/>
      <c r="AQ208" s="127"/>
      <c r="AR208" s="123"/>
      <c r="AS208" s="123"/>
      <c r="AT208" s="123"/>
      <c r="AU208" s="123"/>
      <c r="AV208" s="251"/>
      <c r="AW208" s="123"/>
      <c r="AX208" s="123"/>
      <c r="AY208" s="129"/>
      <c r="AZ208" s="122"/>
      <c r="BA208" s="129"/>
      <c r="BB208" s="130"/>
      <c r="BC208" s="131"/>
      <c r="BD208" s="130"/>
      <c r="BE208" s="132"/>
      <c r="BF208" s="132"/>
      <c r="BG208" s="123"/>
      <c r="BH208" s="124"/>
      <c r="BI208" s="122"/>
      <c r="BJ208" s="123"/>
      <c r="BK208" s="123"/>
      <c r="BL208" s="123"/>
      <c r="BM208" s="129"/>
      <c r="BN208" s="122"/>
      <c r="BO208" s="123"/>
      <c r="BP208" s="129"/>
      <c r="BQ208" s="122"/>
      <c r="BR208" s="123"/>
      <c r="BS208" s="129"/>
      <c r="BT208" s="135"/>
      <c r="BU208" s="280"/>
      <c r="BV208" s="246"/>
      <c r="BW208" s="246"/>
      <c r="BX208" s="133"/>
      <c r="BY208" s="133"/>
      <c r="BZ208" s="122"/>
      <c r="CA208" s="123"/>
      <c r="CB208" s="123"/>
      <c r="CC208" s="124"/>
      <c r="CD208" s="127"/>
      <c r="CE208" s="127"/>
      <c r="CF208" s="123"/>
      <c r="CG208" s="123"/>
      <c r="CH208" s="123"/>
      <c r="CI208" s="123"/>
      <c r="CJ208" s="134"/>
      <c r="CK208" s="122"/>
      <c r="CL208" s="127"/>
      <c r="CM208" s="123"/>
      <c r="CN208" s="129"/>
      <c r="CO208" s="129"/>
      <c r="CP208" s="129"/>
      <c r="CQ208" s="134"/>
      <c r="CR208" s="133"/>
      <c r="CS208" s="133"/>
      <c r="CT208" s="133"/>
      <c r="CU208" s="135"/>
      <c r="CV208" s="280"/>
      <c r="CW208" s="135"/>
      <c r="CX208" s="122"/>
      <c r="CY208" s="129"/>
      <c r="CZ208" s="214"/>
      <c r="DA208" s="129"/>
      <c r="DB208" s="122"/>
      <c r="DC208" s="129"/>
      <c r="DD208" s="122"/>
      <c r="DE208" s="129"/>
      <c r="DF208" s="133"/>
      <c r="DG208" s="122"/>
      <c r="DH208" s="129"/>
      <c r="DI208" s="133"/>
      <c r="DJ208" s="122"/>
      <c r="DK208" s="123"/>
      <c r="DL208" s="214"/>
      <c r="DM208" s="134"/>
      <c r="DN208" s="305"/>
      <c r="DO208" s="134"/>
      <c r="DP208" s="122"/>
      <c r="DQ208" s="129"/>
      <c r="DR208" s="122"/>
      <c r="DS208" s="129"/>
      <c r="DT208" s="122"/>
      <c r="DU208" s="129"/>
      <c r="DV208" s="122"/>
      <c r="DW208" s="124"/>
    </row>
    <row r="209" spans="1:127" outlineLevel="2">
      <c r="A209" s="459"/>
      <c r="B209" s="465">
        <v>0.906250000000001</v>
      </c>
      <c r="C209" s="459"/>
      <c r="D209" s="459"/>
      <c r="E209" s="459"/>
      <c r="F209" s="459"/>
      <c r="G209" s="459"/>
      <c r="H209" s="459"/>
      <c r="I209" s="459"/>
      <c r="J209" s="459"/>
      <c r="K209" s="460"/>
      <c r="L209" s="459"/>
      <c r="M209" s="459"/>
      <c r="N209" s="459"/>
      <c r="O209" s="459"/>
      <c r="P209" s="459"/>
      <c r="Q209" s="459"/>
      <c r="R209" s="459"/>
      <c r="S209" s="446"/>
      <c r="T209" s="122"/>
      <c r="U209" s="123"/>
      <c r="V209" s="126"/>
      <c r="W209" s="123"/>
      <c r="X209" s="128"/>
      <c r="Y209" s="123"/>
      <c r="Z209" s="123"/>
      <c r="AA209" s="123"/>
      <c r="AB209" s="124"/>
      <c r="AC209" s="127"/>
      <c r="AD209" s="201"/>
      <c r="AE209" s="201"/>
      <c r="AF209" s="201"/>
      <c r="AG209" s="201"/>
      <c r="AH209" s="201"/>
      <c r="AI209" s="234"/>
      <c r="AJ209" s="123"/>
      <c r="AK209" s="123"/>
      <c r="AL209" s="123"/>
      <c r="AM209" s="123"/>
      <c r="AN209" s="129"/>
      <c r="AO209" s="124"/>
      <c r="AP209" s="122"/>
      <c r="AQ209" s="127"/>
      <c r="AR209" s="123"/>
      <c r="AS209" s="123"/>
      <c r="AT209" s="123"/>
      <c r="AU209" s="123"/>
      <c r="AV209" s="251"/>
      <c r="AW209" s="123"/>
      <c r="AX209" s="123"/>
      <c r="AY209" s="129"/>
      <c r="AZ209" s="122"/>
      <c r="BA209" s="129"/>
      <c r="BB209" s="130"/>
      <c r="BC209" s="131"/>
      <c r="BD209" s="130"/>
      <c r="BE209" s="132"/>
      <c r="BF209" s="132"/>
      <c r="BG209" s="123"/>
      <c r="BH209" s="124"/>
      <c r="BI209" s="122"/>
      <c r="BJ209" s="123"/>
      <c r="BK209" s="123"/>
      <c r="BL209" s="123"/>
      <c r="BM209" s="129"/>
      <c r="BN209" s="122"/>
      <c r="BO209" s="123"/>
      <c r="BP209" s="129"/>
      <c r="BQ209" s="122"/>
      <c r="BR209" s="123"/>
      <c r="BS209" s="129"/>
      <c r="BT209" s="135"/>
      <c r="BU209" s="280"/>
      <c r="BV209" s="246"/>
      <c r="BW209" s="246"/>
      <c r="BX209" s="133"/>
      <c r="BY209" s="133"/>
      <c r="BZ209" s="122"/>
      <c r="CA209" s="123"/>
      <c r="CB209" s="123"/>
      <c r="CC209" s="124"/>
      <c r="CD209" s="127"/>
      <c r="CE209" s="127"/>
      <c r="CF209" s="123"/>
      <c r="CG209" s="123"/>
      <c r="CH209" s="123"/>
      <c r="CI209" s="123"/>
      <c r="CJ209" s="134"/>
      <c r="CK209" s="122"/>
      <c r="CL209" s="127"/>
      <c r="CM209" s="123"/>
      <c r="CN209" s="129"/>
      <c r="CO209" s="129"/>
      <c r="CP209" s="129"/>
      <c r="CQ209" s="134"/>
      <c r="CR209" s="133"/>
      <c r="CS209" s="133"/>
      <c r="CT209" s="133"/>
      <c r="CU209" s="135"/>
      <c r="CV209" s="280"/>
      <c r="CW209" s="135"/>
      <c r="CX209" s="122"/>
      <c r="CY209" s="129"/>
      <c r="CZ209" s="214"/>
      <c r="DA209" s="129"/>
      <c r="DB209" s="122"/>
      <c r="DC209" s="129"/>
      <c r="DD209" s="122"/>
      <c r="DE209" s="129"/>
      <c r="DF209" s="133"/>
      <c r="DG209" s="122"/>
      <c r="DH209" s="129"/>
      <c r="DI209" s="133"/>
      <c r="DJ209" s="122"/>
      <c r="DK209" s="123"/>
      <c r="DL209" s="214"/>
      <c r="DM209" s="134"/>
      <c r="DN209" s="305"/>
      <c r="DO209" s="134"/>
      <c r="DP209" s="122"/>
      <c r="DQ209" s="129"/>
      <c r="DR209" s="122"/>
      <c r="DS209" s="129"/>
      <c r="DT209" s="122"/>
      <c r="DU209" s="129"/>
      <c r="DV209" s="122"/>
      <c r="DW209" s="124"/>
    </row>
    <row r="210" spans="1:127" outlineLevel="2">
      <c r="A210" s="459"/>
      <c r="B210" s="465">
        <v>0.91666666666666696</v>
      </c>
      <c r="C210" s="459"/>
      <c r="D210" s="459"/>
      <c r="E210" s="459"/>
      <c r="F210" s="459"/>
      <c r="G210" s="459"/>
      <c r="H210" s="459"/>
      <c r="I210" s="459"/>
      <c r="J210" s="459"/>
      <c r="K210" s="460"/>
      <c r="L210" s="459"/>
      <c r="M210" s="459"/>
      <c r="N210" s="459"/>
      <c r="O210" s="459"/>
      <c r="P210" s="459"/>
      <c r="Q210" s="459"/>
      <c r="R210" s="459"/>
      <c r="S210" s="446"/>
      <c r="T210" s="122"/>
      <c r="U210" s="123"/>
      <c r="V210" s="126"/>
      <c r="W210" s="123"/>
      <c r="X210" s="128"/>
      <c r="Y210" s="123"/>
      <c r="Z210" s="123"/>
      <c r="AA210" s="123"/>
      <c r="AB210" s="124"/>
      <c r="AC210" s="127"/>
      <c r="AD210" s="201"/>
      <c r="AE210" s="201"/>
      <c r="AF210" s="201"/>
      <c r="AG210" s="201"/>
      <c r="AH210" s="201"/>
      <c r="AI210" s="234"/>
      <c r="AJ210" s="123"/>
      <c r="AK210" s="123"/>
      <c r="AL210" s="123"/>
      <c r="AM210" s="123"/>
      <c r="AN210" s="129"/>
      <c r="AO210" s="124"/>
      <c r="AP210" s="122"/>
      <c r="AQ210" s="127"/>
      <c r="AR210" s="123"/>
      <c r="AS210" s="123"/>
      <c r="AT210" s="123"/>
      <c r="AU210" s="123"/>
      <c r="AV210" s="251"/>
      <c r="AW210" s="123"/>
      <c r="AX210" s="123"/>
      <c r="AY210" s="129"/>
      <c r="AZ210" s="122"/>
      <c r="BA210" s="129"/>
      <c r="BB210" s="130"/>
      <c r="BC210" s="131"/>
      <c r="BD210" s="130"/>
      <c r="BE210" s="132"/>
      <c r="BF210" s="132"/>
      <c r="BG210" s="123"/>
      <c r="BH210" s="124"/>
      <c r="BI210" s="122"/>
      <c r="BJ210" s="123"/>
      <c r="BK210" s="123"/>
      <c r="BL210" s="123"/>
      <c r="BM210" s="129"/>
      <c r="BN210" s="122"/>
      <c r="BO210" s="123"/>
      <c r="BP210" s="129"/>
      <c r="BQ210" s="122"/>
      <c r="BR210" s="123"/>
      <c r="BS210" s="129"/>
      <c r="BT210" s="135"/>
      <c r="BU210" s="280"/>
      <c r="BV210" s="246"/>
      <c r="BW210" s="246"/>
      <c r="BX210" s="133"/>
      <c r="BY210" s="133"/>
      <c r="BZ210" s="122"/>
      <c r="CA210" s="123"/>
      <c r="CB210" s="123"/>
      <c r="CC210" s="124"/>
      <c r="CD210" s="127"/>
      <c r="CE210" s="127"/>
      <c r="CF210" s="123"/>
      <c r="CG210" s="123"/>
      <c r="CH210" s="123"/>
      <c r="CI210" s="123"/>
      <c r="CJ210" s="134"/>
      <c r="CK210" s="122"/>
      <c r="CL210" s="127"/>
      <c r="CM210" s="123"/>
      <c r="CN210" s="129"/>
      <c r="CO210" s="129"/>
      <c r="CP210" s="129"/>
      <c r="CQ210" s="134"/>
      <c r="CR210" s="133"/>
      <c r="CS210" s="133"/>
      <c r="CT210" s="133"/>
      <c r="CU210" s="135"/>
      <c r="CV210" s="280"/>
      <c r="CW210" s="135"/>
      <c r="CX210" s="122"/>
      <c r="CY210" s="129"/>
      <c r="CZ210" s="214"/>
      <c r="DA210" s="129"/>
      <c r="DB210" s="122"/>
      <c r="DC210" s="129"/>
      <c r="DD210" s="122"/>
      <c r="DE210" s="129"/>
      <c r="DF210" s="133"/>
      <c r="DG210" s="122"/>
      <c r="DH210" s="129"/>
      <c r="DI210" s="133"/>
      <c r="DJ210" s="122"/>
      <c r="DK210" s="123"/>
      <c r="DL210" s="214"/>
      <c r="DM210" s="134"/>
      <c r="DN210" s="305"/>
      <c r="DO210" s="134"/>
      <c r="DP210" s="122"/>
      <c r="DQ210" s="129"/>
      <c r="DR210" s="122"/>
      <c r="DS210" s="129"/>
      <c r="DT210" s="122"/>
      <c r="DU210" s="129"/>
      <c r="DV210" s="122"/>
      <c r="DW210" s="124"/>
    </row>
    <row r="211" spans="1:127" outlineLevel="2">
      <c r="A211" s="459"/>
      <c r="B211" s="465">
        <v>0.92708333333333404</v>
      </c>
      <c r="C211" s="459"/>
      <c r="D211" s="459"/>
      <c r="E211" s="459"/>
      <c r="F211" s="459"/>
      <c r="G211" s="459"/>
      <c r="H211" s="459"/>
      <c r="I211" s="459"/>
      <c r="J211" s="459"/>
      <c r="K211" s="460"/>
      <c r="L211" s="459"/>
      <c r="M211" s="459"/>
      <c r="N211" s="459"/>
      <c r="O211" s="459"/>
      <c r="P211" s="459"/>
      <c r="Q211" s="459"/>
      <c r="R211" s="459"/>
      <c r="S211" s="446"/>
      <c r="T211" s="122"/>
      <c r="U211" s="123"/>
      <c r="V211" s="126"/>
      <c r="W211" s="123"/>
      <c r="X211" s="128"/>
      <c r="Y211" s="123"/>
      <c r="Z211" s="123"/>
      <c r="AA211" s="123"/>
      <c r="AB211" s="124"/>
      <c r="AC211" s="127"/>
      <c r="AD211" s="201"/>
      <c r="AE211" s="201"/>
      <c r="AF211" s="201"/>
      <c r="AG211" s="201"/>
      <c r="AH211" s="201"/>
      <c r="AI211" s="234"/>
      <c r="AJ211" s="123"/>
      <c r="AK211" s="123"/>
      <c r="AL211" s="123"/>
      <c r="AM211" s="123"/>
      <c r="AN211" s="129"/>
      <c r="AO211" s="124"/>
      <c r="AP211" s="122"/>
      <c r="AQ211" s="127"/>
      <c r="AR211" s="123"/>
      <c r="AS211" s="123"/>
      <c r="AT211" s="123"/>
      <c r="AU211" s="123"/>
      <c r="AV211" s="251"/>
      <c r="AW211" s="123"/>
      <c r="AX211" s="123"/>
      <c r="AY211" s="129"/>
      <c r="AZ211" s="122"/>
      <c r="BA211" s="129"/>
      <c r="BB211" s="130"/>
      <c r="BC211" s="131"/>
      <c r="BD211" s="130"/>
      <c r="BE211" s="132"/>
      <c r="BF211" s="132"/>
      <c r="BG211" s="123"/>
      <c r="BH211" s="124"/>
      <c r="BI211" s="122"/>
      <c r="BJ211" s="123"/>
      <c r="BK211" s="123"/>
      <c r="BL211" s="123"/>
      <c r="BM211" s="129"/>
      <c r="BN211" s="122"/>
      <c r="BO211" s="123"/>
      <c r="BP211" s="129"/>
      <c r="BQ211" s="122"/>
      <c r="BR211" s="123"/>
      <c r="BS211" s="129"/>
      <c r="BT211" s="135"/>
      <c r="BU211" s="280"/>
      <c r="BV211" s="246"/>
      <c r="BW211" s="246"/>
      <c r="BX211" s="133"/>
      <c r="BY211" s="133"/>
      <c r="BZ211" s="122"/>
      <c r="CA211" s="123"/>
      <c r="CB211" s="123"/>
      <c r="CC211" s="124"/>
      <c r="CD211" s="127"/>
      <c r="CE211" s="127"/>
      <c r="CF211" s="123"/>
      <c r="CG211" s="123"/>
      <c r="CH211" s="123"/>
      <c r="CI211" s="123"/>
      <c r="CJ211" s="134"/>
      <c r="CK211" s="122"/>
      <c r="CL211" s="127"/>
      <c r="CM211" s="123"/>
      <c r="CN211" s="129"/>
      <c r="CO211" s="129"/>
      <c r="CP211" s="129"/>
      <c r="CQ211" s="134"/>
      <c r="CR211" s="133"/>
      <c r="CS211" s="133"/>
      <c r="CT211" s="133"/>
      <c r="CU211" s="135"/>
      <c r="CV211" s="280"/>
      <c r="CW211" s="135"/>
      <c r="CX211" s="122"/>
      <c r="CY211" s="129"/>
      <c r="CZ211" s="214"/>
      <c r="DA211" s="129"/>
      <c r="DB211" s="122"/>
      <c r="DC211" s="129"/>
      <c r="DD211" s="122"/>
      <c r="DE211" s="129"/>
      <c r="DF211" s="133"/>
      <c r="DG211" s="122"/>
      <c r="DH211" s="129"/>
      <c r="DI211" s="133"/>
      <c r="DJ211" s="122"/>
      <c r="DK211" s="123"/>
      <c r="DL211" s="214"/>
      <c r="DM211" s="134"/>
      <c r="DN211" s="305"/>
      <c r="DO211" s="134"/>
      <c r="DP211" s="122"/>
      <c r="DQ211" s="129"/>
      <c r="DR211" s="122"/>
      <c r="DS211" s="129"/>
      <c r="DT211" s="122"/>
      <c r="DU211" s="129"/>
      <c r="DV211" s="122"/>
      <c r="DW211" s="124"/>
    </row>
    <row r="212" spans="1:127" outlineLevel="2">
      <c r="A212" s="459"/>
      <c r="B212" s="465">
        <v>0.937500000000001</v>
      </c>
      <c r="C212" s="459"/>
      <c r="D212" s="459"/>
      <c r="E212" s="459"/>
      <c r="F212" s="459"/>
      <c r="G212" s="459"/>
      <c r="H212" s="459"/>
      <c r="I212" s="459"/>
      <c r="J212" s="459"/>
      <c r="K212" s="460"/>
      <c r="L212" s="459"/>
      <c r="M212" s="459"/>
      <c r="N212" s="459"/>
      <c r="O212" s="459"/>
      <c r="P212" s="459"/>
      <c r="Q212" s="459"/>
      <c r="R212" s="459"/>
      <c r="S212" s="446"/>
      <c r="T212" s="122"/>
      <c r="U212" s="123"/>
      <c r="V212" s="126"/>
      <c r="W212" s="123"/>
      <c r="X212" s="128"/>
      <c r="Y212" s="123"/>
      <c r="Z212" s="123"/>
      <c r="AA212" s="123"/>
      <c r="AB212" s="124"/>
      <c r="AC212" s="127"/>
      <c r="AD212" s="201"/>
      <c r="AE212" s="201"/>
      <c r="AF212" s="201"/>
      <c r="AG212" s="201"/>
      <c r="AH212" s="201"/>
      <c r="AI212" s="234"/>
      <c r="AJ212" s="123"/>
      <c r="AK212" s="123"/>
      <c r="AL212" s="123"/>
      <c r="AM212" s="123"/>
      <c r="AN212" s="129"/>
      <c r="AO212" s="124"/>
      <c r="AP212" s="122"/>
      <c r="AQ212" s="127"/>
      <c r="AR212" s="123"/>
      <c r="AS212" s="123"/>
      <c r="AT212" s="123"/>
      <c r="AU212" s="123"/>
      <c r="AV212" s="251"/>
      <c r="AW212" s="123"/>
      <c r="AX212" s="123"/>
      <c r="AY212" s="129"/>
      <c r="AZ212" s="122"/>
      <c r="BA212" s="129"/>
      <c r="BB212" s="130"/>
      <c r="BC212" s="131"/>
      <c r="BD212" s="130"/>
      <c r="BE212" s="132"/>
      <c r="BF212" s="132"/>
      <c r="BG212" s="123"/>
      <c r="BH212" s="124"/>
      <c r="BI212" s="122"/>
      <c r="BJ212" s="123"/>
      <c r="BK212" s="123"/>
      <c r="BL212" s="123"/>
      <c r="BM212" s="129"/>
      <c r="BN212" s="122"/>
      <c r="BO212" s="123"/>
      <c r="BP212" s="129"/>
      <c r="BQ212" s="122"/>
      <c r="BR212" s="123"/>
      <c r="BS212" s="129"/>
      <c r="BT212" s="135"/>
      <c r="BU212" s="280"/>
      <c r="BV212" s="246"/>
      <c r="BW212" s="246"/>
      <c r="BX212" s="133"/>
      <c r="BY212" s="133"/>
      <c r="BZ212" s="122"/>
      <c r="CA212" s="123"/>
      <c r="CB212" s="123"/>
      <c r="CC212" s="124"/>
      <c r="CD212" s="127"/>
      <c r="CE212" s="127"/>
      <c r="CF212" s="123"/>
      <c r="CG212" s="123"/>
      <c r="CH212" s="123"/>
      <c r="CI212" s="123"/>
      <c r="CJ212" s="134"/>
      <c r="CK212" s="122"/>
      <c r="CL212" s="127"/>
      <c r="CM212" s="123"/>
      <c r="CN212" s="129"/>
      <c r="CO212" s="129"/>
      <c r="CP212" s="129"/>
      <c r="CQ212" s="134"/>
      <c r="CR212" s="133"/>
      <c r="CS212" s="133"/>
      <c r="CT212" s="133"/>
      <c r="CU212" s="135"/>
      <c r="CV212" s="280"/>
      <c r="CW212" s="135"/>
      <c r="CX212" s="122"/>
      <c r="CY212" s="129"/>
      <c r="CZ212" s="214"/>
      <c r="DA212" s="129"/>
      <c r="DB212" s="122"/>
      <c r="DC212" s="129"/>
      <c r="DD212" s="122"/>
      <c r="DE212" s="129"/>
      <c r="DF212" s="133"/>
      <c r="DG212" s="122"/>
      <c r="DH212" s="129"/>
      <c r="DI212" s="133"/>
      <c r="DJ212" s="122"/>
      <c r="DK212" s="123"/>
      <c r="DL212" s="214"/>
      <c r="DM212" s="134"/>
      <c r="DN212" s="305"/>
      <c r="DO212" s="134"/>
      <c r="DP212" s="122"/>
      <c r="DQ212" s="129"/>
      <c r="DR212" s="122"/>
      <c r="DS212" s="129"/>
      <c r="DT212" s="122"/>
      <c r="DU212" s="129"/>
      <c r="DV212" s="122"/>
      <c r="DW212" s="124"/>
    </row>
    <row r="213" spans="1:127" outlineLevel="2">
      <c r="A213" s="459"/>
      <c r="B213" s="465">
        <v>0.94791666666666696</v>
      </c>
      <c r="C213" s="459"/>
      <c r="D213" s="459"/>
      <c r="E213" s="459"/>
      <c r="F213" s="459"/>
      <c r="G213" s="459"/>
      <c r="H213" s="459"/>
      <c r="I213" s="459"/>
      <c r="J213" s="459"/>
      <c r="K213" s="460"/>
      <c r="L213" s="459"/>
      <c r="M213" s="459"/>
      <c r="N213" s="459"/>
      <c r="O213" s="459"/>
      <c r="P213" s="459"/>
      <c r="Q213" s="459"/>
      <c r="R213" s="459"/>
      <c r="S213" s="446"/>
      <c r="T213" s="122"/>
      <c r="U213" s="123"/>
      <c r="V213" s="126"/>
      <c r="W213" s="123"/>
      <c r="X213" s="128"/>
      <c r="Y213" s="123"/>
      <c r="Z213" s="123"/>
      <c r="AA213" s="123"/>
      <c r="AB213" s="124"/>
      <c r="AC213" s="127"/>
      <c r="AD213" s="201"/>
      <c r="AE213" s="201"/>
      <c r="AF213" s="201"/>
      <c r="AG213" s="201"/>
      <c r="AH213" s="201"/>
      <c r="AI213" s="234"/>
      <c r="AJ213" s="123"/>
      <c r="AK213" s="123"/>
      <c r="AL213" s="123"/>
      <c r="AM213" s="123"/>
      <c r="AN213" s="129"/>
      <c r="AO213" s="124"/>
      <c r="AP213" s="122"/>
      <c r="AQ213" s="127"/>
      <c r="AR213" s="123"/>
      <c r="AS213" s="123"/>
      <c r="AT213" s="123"/>
      <c r="AU213" s="123"/>
      <c r="AV213" s="251"/>
      <c r="AW213" s="123"/>
      <c r="AX213" s="123"/>
      <c r="AY213" s="129"/>
      <c r="AZ213" s="122"/>
      <c r="BA213" s="129"/>
      <c r="BB213" s="130"/>
      <c r="BC213" s="131"/>
      <c r="BD213" s="130"/>
      <c r="BE213" s="132"/>
      <c r="BF213" s="132"/>
      <c r="BG213" s="123"/>
      <c r="BH213" s="124"/>
      <c r="BI213" s="122"/>
      <c r="BJ213" s="123"/>
      <c r="BK213" s="123"/>
      <c r="BL213" s="123"/>
      <c r="BM213" s="129"/>
      <c r="BN213" s="122"/>
      <c r="BO213" s="123"/>
      <c r="BP213" s="129"/>
      <c r="BQ213" s="122"/>
      <c r="BR213" s="123"/>
      <c r="BS213" s="129"/>
      <c r="BT213" s="135"/>
      <c r="BU213" s="280"/>
      <c r="BV213" s="246"/>
      <c r="BW213" s="246"/>
      <c r="BX213" s="133"/>
      <c r="BY213" s="133"/>
      <c r="BZ213" s="122"/>
      <c r="CA213" s="123"/>
      <c r="CB213" s="123"/>
      <c r="CC213" s="124"/>
      <c r="CD213" s="127"/>
      <c r="CE213" s="127"/>
      <c r="CF213" s="123"/>
      <c r="CG213" s="123"/>
      <c r="CH213" s="123"/>
      <c r="CI213" s="123"/>
      <c r="CJ213" s="134"/>
      <c r="CK213" s="122"/>
      <c r="CL213" s="127"/>
      <c r="CM213" s="123"/>
      <c r="CN213" s="129"/>
      <c r="CO213" s="129"/>
      <c r="CP213" s="129"/>
      <c r="CQ213" s="134"/>
      <c r="CR213" s="133"/>
      <c r="CS213" s="133"/>
      <c r="CT213" s="133"/>
      <c r="CU213" s="135"/>
      <c r="CV213" s="280"/>
      <c r="CW213" s="135"/>
      <c r="CX213" s="122"/>
      <c r="CY213" s="129"/>
      <c r="CZ213" s="214"/>
      <c r="DA213" s="129"/>
      <c r="DB213" s="122"/>
      <c r="DC213" s="129"/>
      <c r="DD213" s="122"/>
      <c r="DE213" s="129"/>
      <c r="DF213" s="133"/>
      <c r="DG213" s="122"/>
      <c r="DH213" s="129"/>
      <c r="DI213" s="133"/>
      <c r="DJ213" s="122"/>
      <c r="DK213" s="123"/>
      <c r="DL213" s="214"/>
      <c r="DM213" s="134"/>
      <c r="DN213" s="305"/>
      <c r="DO213" s="134"/>
      <c r="DP213" s="122"/>
      <c r="DQ213" s="129"/>
      <c r="DR213" s="122"/>
      <c r="DS213" s="129"/>
      <c r="DT213" s="122"/>
      <c r="DU213" s="129"/>
      <c r="DV213" s="122"/>
      <c r="DW213" s="124"/>
    </row>
    <row r="214" spans="1:127" outlineLevel="2">
      <c r="A214" s="459"/>
      <c r="B214" s="465">
        <v>0.95833333333333404</v>
      </c>
      <c r="C214" s="459"/>
      <c r="D214" s="459"/>
      <c r="E214" s="459"/>
      <c r="F214" s="459"/>
      <c r="G214" s="459"/>
      <c r="H214" s="459"/>
      <c r="I214" s="459"/>
      <c r="J214" s="459"/>
      <c r="K214" s="460"/>
      <c r="L214" s="459"/>
      <c r="M214" s="459"/>
      <c r="N214" s="459"/>
      <c r="O214" s="459"/>
      <c r="P214" s="459"/>
      <c r="Q214" s="459"/>
      <c r="R214" s="459"/>
      <c r="S214" s="446"/>
      <c r="T214" s="122"/>
      <c r="U214" s="123"/>
      <c r="V214" s="126"/>
      <c r="W214" s="123"/>
      <c r="X214" s="128"/>
      <c r="Y214" s="123"/>
      <c r="Z214" s="123"/>
      <c r="AA214" s="123"/>
      <c r="AB214" s="124"/>
      <c r="AC214" s="127"/>
      <c r="AD214" s="201"/>
      <c r="AE214" s="201"/>
      <c r="AF214" s="201"/>
      <c r="AG214" s="201"/>
      <c r="AH214" s="201"/>
      <c r="AI214" s="234"/>
      <c r="AJ214" s="123"/>
      <c r="AK214" s="123"/>
      <c r="AL214" s="123"/>
      <c r="AM214" s="123"/>
      <c r="AN214" s="129"/>
      <c r="AO214" s="124"/>
      <c r="AP214" s="122"/>
      <c r="AQ214" s="127"/>
      <c r="AR214" s="123"/>
      <c r="AS214" s="123"/>
      <c r="AT214" s="123"/>
      <c r="AU214" s="123"/>
      <c r="AV214" s="251"/>
      <c r="AW214" s="123"/>
      <c r="AX214" s="123"/>
      <c r="AY214" s="129"/>
      <c r="AZ214" s="122"/>
      <c r="BA214" s="129"/>
      <c r="BB214" s="130"/>
      <c r="BC214" s="131"/>
      <c r="BD214" s="130"/>
      <c r="BE214" s="132"/>
      <c r="BF214" s="132"/>
      <c r="BG214" s="123"/>
      <c r="BH214" s="124"/>
      <c r="BI214" s="122"/>
      <c r="BJ214" s="123"/>
      <c r="BK214" s="123"/>
      <c r="BL214" s="123"/>
      <c r="BM214" s="129"/>
      <c r="BN214" s="122"/>
      <c r="BO214" s="123"/>
      <c r="BP214" s="129"/>
      <c r="BQ214" s="122"/>
      <c r="BR214" s="123"/>
      <c r="BS214" s="129"/>
      <c r="BT214" s="135"/>
      <c r="BU214" s="280"/>
      <c r="BV214" s="246"/>
      <c r="BW214" s="246"/>
      <c r="BX214" s="133"/>
      <c r="BY214" s="133"/>
      <c r="BZ214" s="122"/>
      <c r="CA214" s="123"/>
      <c r="CB214" s="123"/>
      <c r="CC214" s="124"/>
      <c r="CD214" s="127"/>
      <c r="CE214" s="127"/>
      <c r="CF214" s="123"/>
      <c r="CG214" s="123"/>
      <c r="CH214" s="123"/>
      <c r="CI214" s="123"/>
      <c r="CJ214" s="134"/>
      <c r="CK214" s="122"/>
      <c r="CL214" s="127"/>
      <c r="CM214" s="123"/>
      <c r="CN214" s="129"/>
      <c r="CO214" s="129"/>
      <c r="CP214" s="129"/>
      <c r="CQ214" s="134"/>
      <c r="CR214" s="133"/>
      <c r="CS214" s="133"/>
      <c r="CT214" s="133"/>
      <c r="CU214" s="135"/>
      <c r="CV214" s="280"/>
      <c r="CW214" s="135"/>
      <c r="CX214" s="122"/>
      <c r="CY214" s="129"/>
      <c r="CZ214" s="214"/>
      <c r="DA214" s="129"/>
      <c r="DB214" s="122"/>
      <c r="DC214" s="129"/>
      <c r="DD214" s="122"/>
      <c r="DE214" s="129"/>
      <c r="DF214" s="133"/>
      <c r="DG214" s="122"/>
      <c r="DH214" s="129"/>
      <c r="DI214" s="133"/>
      <c r="DJ214" s="122"/>
      <c r="DK214" s="123"/>
      <c r="DL214" s="214"/>
      <c r="DM214" s="134"/>
      <c r="DN214" s="305"/>
      <c r="DO214" s="134"/>
      <c r="DP214" s="122"/>
      <c r="DQ214" s="129"/>
      <c r="DR214" s="122"/>
      <c r="DS214" s="129"/>
      <c r="DT214" s="122"/>
      <c r="DU214" s="129"/>
      <c r="DV214" s="122"/>
      <c r="DW214" s="124"/>
    </row>
    <row r="215" spans="1:127" outlineLevel="2">
      <c r="A215" s="459"/>
      <c r="B215" s="465">
        <v>0.968750000000001</v>
      </c>
      <c r="C215" s="459"/>
      <c r="D215" s="459"/>
      <c r="E215" s="459"/>
      <c r="F215" s="459"/>
      <c r="G215" s="459"/>
      <c r="H215" s="459"/>
      <c r="I215" s="459"/>
      <c r="J215" s="459"/>
      <c r="K215" s="460"/>
      <c r="L215" s="459"/>
      <c r="M215" s="459"/>
      <c r="N215" s="459"/>
      <c r="O215" s="459"/>
      <c r="P215" s="459"/>
      <c r="Q215" s="459"/>
      <c r="R215" s="459"/>
      <c r="S215" s="446"/>
      <c r="T215" s="122"/>
      <c r="U215" s="123"/>
      <c r="V215" s="126"/>
      <c r="W215" s="123"/>
      <c r="X215" s="128"/>
      <c r="Y215" s="123"/>
      <c r="Z215" s="123"/>
      <c r="AA215" s="123"/>
      <c r="AB215" s="124"/>
      <c r="AC215" s="127"/>
      <c r="AD215" s="201"/>
      <c r="AE215" s="201"/>
      <c r="AF215" s="201"/>
      <c r="AG215" s="201"/>
      <c r="AH215" s="201"/>
      <c r="AI215" s="234"/>
      <c r="AJ215" s="123"/>
      <c r="AK215" s="123"/>
      <c r="AL215" s="123"/>
      <c r="AM215" s="123"/>
      <c r="AN215" s="129"/>
      <c r="AO215" s="124"/>
      <c r="AP215" s="122"/>
      <c r="AQ215" s="127"/>
      <c r="AR215" s="123"/>
      <c r="AS215" s="123"/>
      <c r="AT215" s="123"/>
      <c r="AU215" s="123"/>
      <c r="AV215" s="251"/>
      <c r="AW215" s="123"/>
      <c r="AX215" s="123"/>
      <c r="AY215" s="129"/>
      <c r="AZ215" s="122"/>
      <c r="BA215" s="129"/>
      <c r="BB215" s="130"/>
      <c r="BC215" s="131"/>
      <c r="BD215" s="130"/>
      <c r="BE215" s="132"/>
      <c r="BF215" s="132"/>
      <c r="BG215" s="123"/>
      <c r="BH215" s="124"/>
      <c r="BI215" s="122"/>
      <c r="BJ215" s="123"/>
      <c r="BK215" s="123"/>
      <c r="BL215" s="123"/>
      <c r="BM215" s="129"/>
      <c r="BN215" s="122"/>
      <c r="BO215" s="123"/>
      <c r="BP215" s="129"/>
      <c r="BQ215" s="122"/>
      <c r="BR215" s="123"/>
      <c r="BS215" s="129"/>
      <c r="BT215" s="135"/>
      <c r="BU215" s="280"/>
      <c r="BV215" s="246"/>
      <c r="BW215" s="246"/>
      <c r="BX215" s="133"/>
      <c r="BY215" s="133"/>
      <c r="BZ215" s="122"/>
      <c r="CA215" s="123"/>
      <c r="CB215" s="123"/>
      <c r="CC215" s="124"/>
      <c r="CD215" s="127"/>
      <c r="CE215" s="127"/>
      <c r="CF215" s="123"/>
      <c r="CG215" s="123"/>
      <c r="CH215" s="123"/>
      <c r="CI215" s="123"/>
      <c r="CJ215" s="134"/>
      <c r="CK215" s="122"/>
      <c r="CL215" s="127"/>
      <c r="CM215" s="123"/>
      <c r="CN215" s="129"/>
      <c r="CO215" s="129"/>
      <c r="CP215" s="129"/>
      <c r="CQ215" s="134"/>
      <c r="CR215" s="133"/>
      <c r="CS215" s="133"/>
      <c r="CT215" s="133"/>
      <c r="CU215" s="135"/>
      <c r="CV215" s="280"/>
      <c r="CW215" s="135"/>
      <c r="CX215" s="122"/>
      <c r="CY215" s="129"/>
      <c r="CZ215" s="214"/>
      <c r="DA215" s="129"/>
      <c r="DB215" s="122"/>
      <c r="DC215" s="129"/>
      <c r="DD215" s="122"/>
      <c r="DE215" s="129"/>
      <c r="DF215" s="133"/>
      <c r="DG215" s="122"/>
      <c r="DH215" s="129"/>
      <c r="DI215" s="133"/>
      <c r="DJ215" s="122"/>
      <c r="DK215" s="123"/>
      <c r="DL215" s="214"/>
      <c r="DM215" s="134"/>
      <c r="DN215" s="305"/>
      <c r="DO215" s="134"/>
      <c r="DP215" s="122"/>
      <c r="DQ215" s="129"/>
      <c r="DR215" s="122"/>
      <c r="DS215" s="129"/>
      <c r="DT215" s="122"/>
      <c r="DU215" s="129"/>
      <c r="DV215" s="122"/>
      <c r="DW215" s="124"/>
    </row>
    <row r="216" spans="1:127" outlineLevel="2">
      <c r="A216" s="459"/>
      <c r="B216" s="465">
        <v>0.97916666666666696</v>
      </c>
      <c r="C216" s="459"/>
      <c r="D216" s="459"/>
      <c r="E216" s="459"/>
      <c r="F216" s="459"/>
      <c r="G216" s="459"/>
      <c r="H216" s="459"/>
      <c r="I216" s="459"/>
      <c r="J216" s="459"/>
      <c r="K216" s="460"/>
      <c r="L216" s="459"/>
      <c r="M216" s="459"/>
      <c r="N216" s="459"/>
      <c r="O216" s="459"/>
      <c r="P216" s="459"/>
      <c r="Q216" s="459"/>
      <c r="R216" s="459"/>
      <c r="S216" s="446"/>
      <c r="T216" s="122"/>
      <c r="U216" s="123"/>
      <c r="V216" s="126"/>
      <c r="W216" s="123"/>
      <c r="X216" s="128"/>
      <c r="Y216" s="123"/>
      <c r="Z216" s="123"/>
      <c r="AA216" s="123"/>
      <c r="AB216" s="124"/>
      <c r="AC216" s="127"/>
      <c r="AD216" s="201"/>
      <c r="AE216" s="201"/>
      <c r="AF216" s="201"/>
      <c r="AG216" s="201"/>
      <c r="AH216" s="201"/>
      <c r="AI216" s="234"/>
      <c r="AJ216" s="123"/>
      <c r="AK216" s="123"/>
      <c r="AL216" s="123"/>
      <c r="AM216" s="123"/>
      <c r="AN216" s="129"/>
      <c r="AO216" s="124"/>
      <c r="AP216" s="122"/>
      <c r="AQ216" s="127"/>
      <c r="AR216" s="123"/>
      <c r="AS216" s="123"/>
      <c r="AT216" s="123"/>
      <c r="AU216" s="123"/>
      <c r="AV216" s="251"/>
      <c r="AW216" s="123"/>
      <c r="AX216" s="123"/>
      <c r="AY216" s="129"/>
      <c r="AZ216" s="122"/>
      <c r="BA216" s="129"/>
      <c r="BB216" s="130"/>
      <c r="BC216" s="131"/>
      <c r="BD216" s="130"/>
      <c r="BE216" s="132"/>
      <c r="BF216" s="132"/>
      <c r="BG216" s="123"/>
      <c r="BH216" s="124"/>
      <c r="BI216" s="122"/>
      <c r="BJ216" s="123"/>
      <c r="BK216" s="123"/>
      <c r="BL216" s="123"/>
      <c r="BM216" s="129"/>
      <c r="BN216" s="122"/>
      <c r="BO216" s="123"/>
      <c r="BP216" s="129"/>
      <c r="BQ216" s="122"/>
      <c r="BR216" s="123"/>
      <c r="BS216" s="129"/>
      <c r="BT216" s="135"/>
      <c r="BU216" s="280"/>
      <c r="BV216" s="246"/>
      <c r="BW216" s="246"/>
      <c r="BX216" s="133"/>
      <c r="BY216" s="133"/>
      <c r="BZ216" s="122"/>
      <c r="CA216" s="123"/>
      <c r="CB216" s="123"/>
      <c r="CC216" s="124"/>
      <c r="CD216" s="127"/>
      <c r="CE216" s="127"/>
      <c r="CF216" s="123"/>
      <c r="CG216" s="123"/>
      <c r="CH216" s="123"/>
      <c r="CI216" s="123"/>
      <c r="CJ216" s="134"/>
      <c r="CK216" s="122"/>
      <c r="CL216" s="127"/>
      <c r="CM216" s="123"/>
      <c r="CN216" s="129"/>
      <c r="CO216" s="129"/>
      <c r="CP216" s="129"/>
      <c r="CQ216" s="134"/>
      <c r="CR216" s="133"/>
      <c r="CS216" s="133"/>
      <c r="CT216" s="133"/>
      <c r="CU216" s="135"/>
      <c r="CV216" s="280"/>
      <c r="CW216" s="135"/>
      <c r="CX216" s="122"/>
      <c r="CY216" s="129"/>
      <c r="CZ216" s="214"/>
      <c r="DA216" s="129"/>
      <c r="DB216" s="122"/>
      <c r="DC216" s="129"/>
      <c r="DD216" s="122"/>
      <c r="DE216" s="129"/>
      <c r="DF216" s="133"/>
      <c r="DG216" s="122"/>
      <c r="DH216" s="129"/>
      <c r="DI216" s="133"/>
      <c r="DJ216" s="122"/>
      <c r="DK216" s="123"/>
      <c r="DL216" s="214"/>
      <c r="DM216" s="134"/>
      <c r="DN216" s="305"/>
      <c r="DO216" s="134"/>
      <c r="DP216" s="122"/>
      <c r="DQ216" s="129"/>
      <c r="DR216" s="122"/>
      <c r="DS216" s="129"/>
      <c r="DT216" s="122"/>
      <c r="DU216" s="129"/>
      <c r="DV216" s="122"/>
      <c r="DW216" s="124"/>
    </row>
    <row r="217" spans="1:127" outlineLevel="2">
      <c r="A217" s="459"/>
      <c r="B217" s="465">
        <v>0.98958333333333404</v>
      </c>
      <c r="C217" s="459"/>
      <c r="D217" s="459"/>
      <c r="E217" s="459"/>
      <c r="F217" s="459"/>
      <c r="G217" s="459"/>
      <c r="H217" s="459"/>
      <c r="I217" s="459"/>
      <c r="J217" s="459"/>
      <c r="K217" s="460"/>
      <c r="L217" s="459"/>
      <c r="M217" s="459"/>
      <c r="N217" s="459"/>
      <c r="O217" s="459"/>
      <c r="P217" s="459"/>
      <c r="Q217" s="459"/>
      <c r="R217" s="459"/>
      <c r="S217" s="446"/>
      <c r="T217" s="122"/>
      <c r="U217" s="123"/>
      <c r="V217" s="126"/>
      <c r="W217" s="123"/>
      <c r="X217" s="128"/>
      <c r="Y217" s="123"/>
      <c r="Z217" s="123"/>
      <c r="AA217" s="123"/>
      <c r="AB217" s="124"/>
      <c r="AC217" s="127"/>
      <c r="AD217" s="201"/>
      <c r="AE217" s="201"/>
      <c r="AF217" s="201"/>
      <c r="AG217" s="201"/>
      <c r="AH217" s="201"/>
      <c r="AI217" s="234"/>
      <c r="AJ217" s="123"/>
      <c r="AK217" s="123"/>
      <c r="AL217" s="123"/>
      <c r="AM217" s="123"/>
      <c r="AN217" s="129"/>
      <c r="AO217" s="124"/>
      <c r="AP217" s="122"/>
      <c r="AQ217" s="127"/>
      <c r="AR217" s="123"/>
      <c r="AS217" s="123"/>
      <c r="AT217" s="123"/>
      <c r="AU217" s="123"/>
      <c r="AV217" s="251"/>
      <c r="AW217" s="123"/>
      <c r="AX217" s="123"/>
      <c r="AY217" s="129"/>
      <c r="AZ217" s="122"/>
      <c r="BA217" s="129"/>
      <c r="BB217" s="130"/>
      <c r="BC217" s="131"/>
      <c r="BD217" s="130"/>
      <c r="BE217" s="132"/>
      <c r="BF217" s="132"/>
      <c r="BG217" s="123"/>
      <c r="BH217" s="124"/>
      <c r="BI217" s="122"/>
      <c r="BJ217" s="123"/>
      <c r="BK217" s="123"/>
      <c r="BL217" s="123"/>
      <c r="BM217" s="129"/>
      <c r="BN217" s="122"/>
      <c r="BO217" s="123"/>
      <c r="BP217" s="129"/>
      <c r="BQ217" s="122"/>
      <c r="BR217" s="123"/>
      <c r="BS217" s="129"/>
      <c r="BT217" s="135"/>
      <c r="BU217" s="280"/>
      <c r="BV217" s="246"/>
      <c r="BW217" s="246"/>
      <c r="BX217" s="133"/>
      <c r="BY217" s="133"/>
      <c r="BZ217" s="122"/>
      <c r="CA217" s="123"/>
      <c r="CB217" s="123"/>
      <c r="CC217" s="124"/>
      <c r="CD217" s="127"/>
      <c r="CE217" s="127"/>
      <c r="CF217" s="123"/>
      <c r="CG217" s="123"/>
      <c r="CH217" s="123"/>
      <c r="CI217" s="123"/>
      <c r="CJ217" s="134"/>
      <c r="CK217" s="122"/>
      <c r="CL217" s="127"/>
      <c r="CM217" s="123"/>
      <c r="CN217" s="129"/>
      <c r="CO217" s="129"/>
      <c r="CP217" s="129"/>
      <c r="CQ217" s="134"/>
      <c r="CR217" s="133"/>
      <c r="CS217" s="133"/>
      <c r="CT217" s="133"/>
      <c r="CU217" s="135"/>
      <c r="CV217" s="280"/>
      <c r="CW217" s="135"/>
      <c r="CX217" s="122"/>
      <c r="CY217" s="129"/>
      <c r="CZ217" s="214"/>
      <c r="DA217" s="129"/>
      <c r="DB217" s="122"/>
      <c r="DC217" s="129"/>
      <c r="DD217" s="122"/>
      <c r="DE217" s="129"/>
      <c r="DF217" s="133"/>
      <c r="DG217" s="122"/>
      <c r="DH217" s="129"/>
      <c r="DI217" s="133"/>
      <c r="DJ217" s="122"/>
      <c r="DK217" s="123"/>
      <c r="DL217" s="214"/>
      <c r="DM217" s="134"/>
      <c r="DN217" s="305"/>
      <c r="DO217" s="134"/>
      <c r="DP217" s="122"/>
      <c r="DQ217" s="129"/>
      <c r="DR217" s="122"/>
      <c r="DS217" s="129"/>
      <c r="DT217" s="122"/>
      <c r="DU217" s="129"/>
      <c r="DV217" s="122"/>
      <c r="DW217" s="124"/>
    </row>
    <row r="218" spans="1:127" outlineLevel="2">
      <c r="A218" s="459"/>
      <c r="B218" s="465">
        <v>1</v>
      </c>
      <c r="C218" s="459"/>
      <c r="D218" s="459"/>
      <c r="E218" s="459"/>
      <c r="F218" s="459"/>
      <c r="G218" s="459"/>
      <c r="H218" s="459"/>
      <c r="I218" s="459"/>
      <c r="J218" s="459"/>
      <c r="K218" s="460"/>
      <c r="L218" s="459"/>
      <c r="M218" s="459"/>
      <c r="N218" s="459"/>
      <c r="O218" s="459"/>
      <c r="P218" s="459"/>
      <c r="Q218" s="459"/>
      <c r="R218" s="459"/>
      <c r="S218" s="446"/>
      <c r="T218" s="122"/>
      <c r="U218" s="123"/>
      <c r="V218" s="126"/>
      <c r="W218" s="123"/>
      <c r="X218" s="128"/>
      <c r="Y218" s="123"/>
      <c r="Z218" s="123"/>
      <c r="AA218" s="123"/>
      <c r="AB218" s="124"/>
      <c r="AC218" s="127"/>
      <c r="AD218" s="201"/>
      <c r="AE218" s="201"/>
      <c r="AF218" s="201"/>
      <c r="AG218" s="201"/>
      <c r="AH218" s="201"/>
      <c r="AI218" s="234"/>
      <c r="AJ218" s="123"/>
      <c r="AK218" s="123"/>
      <c r="AL218" s="123"/>
      <c r="AM218" s="123"/>
      <c r="AN218" s="129"/>
      <c r="AO218" s="124"/>
      <c r="AP218" s="122"/>
      <c r="AQ218" s="127"/>
      <c r="AR218" s="123"/>
      <c r="AS218" s="123"/>
      <c r="AT218" s="123"/>
      <c r="AU218" s="123"/>
      <c r="AV218" s="251"/>
      <c r="AW218" s="123"/>
      <c r="AX218" s="123"/>
      <c r="AY218" s="129"/>
      <c r="AZ218" s="122"/>
      <c r="BA218" s="129"/>
      <c r="BB218" s="130"/>
      <c r="BC218" s="131"/>
      <c r="BD218" s="130"/>
      <c r="BE218" s="132"/>
      <c r="BF218" s="132"/>
      <c r="BG218" s="123"/>
      <c r="BH218" s="124"/>
      <c r="BI218" s="122"/>
      <c r="BJ218" s="123"/>
      <c r="BK218" s="123"/>
      <c r="BL218" s="123"/>
      <c r="BM218" s="129"/>
      <c r="BN218" s="122"/>
      <c r="BO218" s="123"/>
      <c r="BP218" s="129"/>
      <c r="BQ218" s="122"/>
      <c r="BR218" s="123"/>
      <c r="BS218" s="129"/>
      <c r="BT218" s="135"/>
      <c r="BU218" s="280"/>
      <c r="BV218" s="246"/>
      <c r="BW218" s="246"/>
      <c r="BX218" s="133"/>
      <c r="BY218" s="133"/>
      <c r="BZ218" s="122"/>
      <c r="CA218" s="123"/>
      <c r="CB218" s="123"/>
      <c r="CC218" s="124"/>
      <c r="CD218" s="127"/>
      <c r="CE218" s="127"/>
      <c r="CF218" s="123"/>
      <c r="CG218" s="123"/>
      <c r="CH218" s="123"/>
      <c r="CI218" s="123"/>
      <c r="CJ218" s="134"/>
      <c r="CK218" s="122"/>
      <c r="CL218" s="127"/>
      <c r="CM218" s="123"/>
      <c r="CN218" s="129"/>
      <c r="CO218" s="129"/>
      <c r="CP218" s="129"/>
      <c r="CQ218" s="134"/>
      <c r="CR218" s="133"/>
      <c r="CS218" s="133"/>
      <c r="CT218" s="133"/>
      <c r="CU218" s="135"/>
      <c r="CV218" s="280"/>
      <c r="CW218" s="135"/>
      <c r="CX218" s="122"/>
      <c r="CY218" s="129"/>
      <c r="CZ218" s="214"/>
      <c r="DA218" s="129"/>
      <c r="DB218" s="122"/>
      <c r="DC218" s="129"/>
      <c r="DD218" s="122"/>
      <c r="DE218" s="129"/>
      <c r="DF218" s="133"/>
      <c r="DG218" s="122"/>
      <c r="DH218" s="129"/>
      <c r="DI218" s="133"/>
      <c r="DJ218" s="122"/>
      <c r="DK218" s="123"/>
      <c r="DL218" s="214"/>
      <c r="DM218" s="134"/>
      <c r="DN218" s="305"/>
      <c r="DO218" s="134"/>
      <c r="DP218" s="122"/>
      <c r="DQ218" s="129"/>
      <c r="DR218" s="122"/>
      <c r="DS218" s="129"/>
      <c r="DT218" s="122"/>
      <c r="DU218" s="129"/>
      <c r="DV218" s="122"/>
      <c r="DW218" s="124"/>
    </row>
    <row r="219" spans="1:127" outlineLevel="2">
      <c r="A219" s="459"/>
      <c r="B219" s="465">
        <v>1.0104166666666701</v>
      </c>
      <c r="C219" s="459"/>
      <c r="D219" s="459"/>
      <c r="E219" s="459"/>
      <c r="F219" s="459"/>
      <c r="G219" s="459"/>
      <c r="H219" s="459"/>
      <c r="I219" s="459"/>
      <c r="J219" s="459"/>
      <c r="K219" s="460"/>
      <c r="L219" s="459"/>
      <c r="M219" s="459"/>
      <c r="N219" s="459"/>
      <c r="O219" s="459"/>
      <c r="P219" s="459"/>
      <c r="Q219" s="459"/>
      <c r="R219" s="459"/>
      <c r="S219" s="446"/>
      <c r="T219" s="122"/>
      <c r="U219" s="123"/>
      <c r="V219" s="126"/>
      <c r="W219" s="123"/>
      <c r="X219" s="128"/>
      <c r="Y219" s="123"/>
      <c r="Z219" s="123"/>
      <c r="AA219" s="123"/>
      <c r="AB219" s="124"/>
      <c r="AC219" s="127"/>
      <c r="AD219" s="201"/>
      <c r="AE219" s="201"/>
      <c r="AF219" s="201"/>
      <c r="AG219" s="201"/>
      <c r="AH219" s="201"/>
      <c r="AI219" s="234"/>
      <c r="AJ219" s="123"/>
      <c r="AK219" s="123"/>
      <c r="AL219" s="123"/>
      <c r="AM219" s="123"/>
      <c r="AN219" s="129"/>
      <c r="AO219" s="124"/>
      <c r="AP219" s="122"/>
      <c r="AQ219" s="127"/>
      <c r="AR219" s="123"/>
      <c r="AS219" s="123"/>
      <c r="AT219" s="123"/>
      <c r="AU219" s="123"/>
      <c r="AV219" s="251"/>
      <c r="AW219" s="123"/>
      <c r="AX219" s="123"/>
      <c r="AY219" s="129"/>
      <c r="AZ219" s="122"/>
      <c r="BA219" s="129"/>
      <c r="BB219" s="130"/>
      <c r="BC219" s="131"/>
      <c r="BD219" s="130"/>
      <c r="BE219" s="132"/>
      <c r="BF219" s="132"/>
      <c r="BG219" s="123"/>
      <c r="BH219" s="124"/>
      <c r="BI219" s="122"/>
      <c r="BJ219" s="123"/>
      <c r="BK219" s="123"/>
      <c r="BL219" s="123"/>
      <c r="BM219" s="129"/>
      <c r="BN219" s="122"/>
      <c r="BO219" s="123"/>
      <c r="BP219" s="129"/>
      <c r="BQ219" s="122"/>
      <c r="BR219" s="123"/>
      <c r="BS219" s="129"/>
      <c r="BT219" s="135"/>
      <c r="BU219" s="280"/>
      <c r="BV219" s="246"/>
      <c r="BW219" s="246"/>
      <c r="BX219" s="133"/>
      <c r="BY219" s="133"/>
      <c r="BZ219" s="122"/>
      <c r="CA219" s="123"/>
      <c r="CB219" s="123"/>
      <c r="CC219" s="124"/>
      <c r="CD219" s="127"/>
      <c r="CE219" s="127"/>
      <c r="CF219" s="123"/>
      <c r="CG219" s="123"/>
      <c r="CH219" s="123"/>
      <c r="CI219" s="123"/>
      <c r="CJ219" s="134"/>
      <c r="CK219" s="122"/>
      <c r="CL219" s="127"/>
      <c r="CM219" s="123"/>
      <c r="CN219" s="129"/>
      <c r="CO219" s="129"/>
      <c r="CP219" s="129"/>
      <c r="CQ219" s="134"/>
      <c r="CR219" s="133"/>
      <c r="CS219" s="133"/>
      <c r="CT219" s="133"/>
      <c r="CU219" s="135"/>
      <c r="CV219" s="280"/>
      <c r="CW219" s="135"/>
      <c r="CX219" s="122"/>
      <c r="CY219" s="129"/>
      <c r="CZ219" s="214"/>
      <c r="DA219" s="129"/>
      <c r="DB219" s="122"/>
      <c r="DC219" s="129"/>
      <c r="DD219" s="122"/>
      <c r="DE219" s="129"/>
      <c r="DF219" s="133"/>
      <c r="DG219" s="122"/>
      <c r="DH219" s="129"/>
      <c r="DI219" s="133"/>
      <c r="DJ219" s="122"/>
      <c r="DK219" s="123"/>
      <c r="DL219" s="214"/>
      <c r="DM219" s="134"/>
      <c r="DN219" s="305"/>
      <c r="DO219" s="134"/>
      <c r="DP219" s="122"/>
      <c r="DQ219" s="129"/>
      <c r="DR219" s="122"/>
      <c r="DS219" s="129"/>
      <c r="DT219" s="122"/>
      <c r="DU219" s="129"/>
      <c r="DV219" s="122"/>
      <c r="DW219" s="124"/>
    </row>
    <row r="220" spans="1:127" outlineLevel="2">
      <c r="A220" s="459"/>
      <c r="B220" s="465">
        <v>1.0208333333333299</v>
      </c>
      <c r="C220" s="459"/>
      <c r="D220" s="459"/>
      <c r="E220" s="459"/>
      <c r="F220" s="459"/>
      <c r="G220" s="459"/>
      <c r="H220" s="459"/>
      <c r="I220" s="459"/>
      <c r="J220" s="459"/>
      <c r="K220" s="460"/>
      <c r="L220" s="459"/>
      <c r="M220" s="459"/>
      <c r="N220" s="459"/>
      <c r="O220" s="459"/>
      <c r="P220" s="459"/>
      <c r="Q220" s="459"/>
      <c r="R220" s="459"/>
      <c r="S220" s="446"/>
      <c r="T220" s="122"/>
      <c r="U220" s="123"/>
      <c r="V220" s="126"/>
      <c r="W220" s="123"/>
      <c r="X220" s="128"/>
      <c r="Y220" s="123"/>
      <c r="Z220" s="123"/>
      <c r="AA220" s="123"/>
      <c r="AB220" s="124"/>
      <c r="AC220" s="127"/>
      <c r="AD220" s="201"/>
      <c r="AE220" s="201"/>
      <c r="AF220" s="201"/>
      <c r="AG220" s="201"/>
      <c r="AH220" s="201"/>
      <c r="AI220" s="234"/>
      <c r="AJ220" s="123"/>
      <c r="AK220" s="123"/>
      <c r="AL220" s="123"/>
      <c r="AM220" s="123"/>
      <c r="AN220" s="129"/>
      <c r="AO220" s="124"/>
      <c r="AP220" s="122"/>
      <c r="AQ220" s="127"/>
      <c r="AR220" s="123"/>
      <c r="AS220" s="123"/>
      <c r="AT220" s="123"/>
      <c r="AU220" s="123"/>
      <c r="AV220" s="251"/>
      <c r="AW220" s="123"/>
      <c r="AX220" s="123"/>
      <c r="AY220" s="129"/>
      <c r="AZ220" s="122"/>
      <c r="BA220" s="129"/>
      <c r="BB220" s="130"/>
      <c r="BC220" s="131"/>
      <c r="BD220" s="130"/>
      <c r="BE220" s="132"/>
      <c r="BF220" s="132"/>
      <c r="BG220" s="123"/>
      <c r="BH220" s="124"/>
      <c r="BI220" s="122"/>
      <c r="BJ220" s="123"/>
      <c r="BK220" s="123"/>
      <c r="BL220" s="123"/>
      <c r="BM220" s="129"/>
      <c r="BN220" s="122"/>
      <c r="BO220" s="123"/>
      <c r="BP220" s="129"/>
      <c r="BQ220" s="122"/>
      <c r="BR220" s="123"/>
      <c r="BS220" s="129"/>
      <c r="BT220" s="135"/>
      <c r="BU220" s="280"/>
      <c r="BV220" s="246"/>
      <c r="BW220" s="246"/>
      <c r="BX220" s="133"/>
      <c r="BY220" s="133"/>
      <c r="BZ220" s="122"/>
      <c r="CA220" s="123"/>
      <c r="CB220" s="123"/>
      <c r="CC220" s="124"/>
      <c r="CD220" s="127"/>
      <c r="CE220" s="127"/>
      <c r="CF220" s="123"/>
      <c r="CG220" s="123"/>
      <c r="CH220" s="123"/>
      <c r="CI220" s="123"/>
      <c r="CJ220" s="134"/>
      <c r="CK220" s="122"/>
      <c r="CL220" s="127"/>
      <c r="CM220" s="123"/>
      <c r="CN220" s="129"/>
      <c r="CO220" s="129"/>
      <c r="CP220" s="129"/>
      <c r="CQ220" s="134"/>
      <c r="CR220" s="133"/>
      <c r="CS220" s="133"/>
      <c r="CT220" s="133"/>
      <c r="CU220" s="135"/>
      <c r="CV220" s="280"/>
      <c r="CW220" s="135"/>
      <c r="CX220" s="122"/>
      <c r="CY220" s="129"/>
      <c r="CZ220" s="214"/>
      <c r="DA220" s="129"/>
      <c r="DB220" s="122"/>
      <c r="DC220" s="129"/>
      <c r="DD220" s="122"/>
      <c r="DE220" s="129"/>
      <c r="DF220" s="133"/>
      <c r="DG220" s="122"/>
      <c r="DH220" s="129"/>
      <c r="DI220" s="133"/>
      <c r="DJ220" s="122"/>
      <c r="DK220" s="123"/>
      <c r="DL220" s="214"/>
      <c r="DM220" s="134"/>
      <c r="DN220" s="305"/>
      <c r="DO220" s="134"/>
      <c r="DP220" s="122"/>
      <c r="DQ220" s="129"/>
      <c r="DR220" s="122"/>
      <c r="DS220" s="129"/>
      <c r="DT220" s="122"/>
      <c r="DU220" s="129"/>
      <c r="DV220" s="122"/>
      <c r="DW220" s="124"/>
    </row>
    <row r="221" spans="1:127" outlineLevel="2">
      <c r="A221" s="459"/>
      <c r="B221" s="465">
        <v>1.03125</v>
      </c>
      <c r="C221" s="459"/>
      <c r="D221" s="459"/>
      <c r="E221" s="459"/>
      <c r="F221" s="459"/>
      <c r="G221" s="459"/>
      <c r="H221" s="459"/>
      <c r="I221" s="459"/>
      <c r="J221" s="459"/>
      <c r="K221" s="460"/>
      <c r="L221" s="459"/>
      <c r="M221" s="459"/>
      <c r="N221" s="459"/>
      <c r="O221" s="459"/>
      <c r="P221" s="459"/>
      <c r="Q221" s="459"/>
      <c r="R221" s="459"/>
      <c r="S221" s="446"/>
      <c r="T221" s="122"/>
      <c r="U221" s="123"/>
      <c r="V221" s="126"/>
      <c r="W221" s="123"/>
      <c r="X221" s="128"/>
      <c r="Y221" s="123"/>
      <c r="Z221" s="123"/>
      <c r="AA221" s="123"/>
      <c r="AB221" s="124"/>
      <c r="AC221" s="127"/>
      <c r="AD221" s="201"/>
      <c r="AE221" s="201"/>
      <c r="AF221" s="201"/>
      <c r="AG221" s="201"/>
      <c r="AH221" s="201"/>
      <c r="AI221" s="234"/>
      <c r="AJ221" s="123"/>
      <c r="AK221" s="123"/>
      <c r="AL221" s="123"/>
      <c r="AM221" s="123"/>
      <c r="AN221" s="129"/>
      <c r="AO221" s="124"/>
      <c r="AP221" s="122"/>
      <c r="AQ221" s="127"/>
      <c r="AR221" s="123"/>
      <c r="AS221" s="123"/>
      <c r="AT221" s="123"/>
      <c r="AU221" s="123"/>
      <c r="AV221" s="251"/>
      <c r="AW221" s="123"/>
      <c r="AX221" s="123"/>
      <c r="AY221" s="129"/>
      <c r="AZ221" s="122"/>
      <c r="BA221" s="129"/>
      <c r="BB221" s="130"/>
      <c r="BC221" s="131"/>
      <c r="BD221" s="130"/>
      <c r="BE221" s="132"/>
      <c r="BF221" s="132"/>
      <c r="BG221" s="123"/>
      <c r="BH221" s="124"/>
      <c r="BI221" s="122"/>
      <c r="BJ221" s="123"/>
      <c r="BK221" s="123"/>
      <c r="BL221" s="123"/>
      <c r="BM221" s="129"/>
      <c r="BN221" s="122"/>
      <c r="BO221" s="123"/>
      <c r="BP221" s="129"/>
      <c r="BQ221" s="122"/>
      <c r="BR221" s="123"/>
      <c r="BS221" s="129"/>
      <c r="BT221" s="135"/>
      <c r="BU221" s="280"/>
      <c r="BV221" s="246"/>
      <c r="BW221" s="246"/>
      <c r="BX221" s="133"/>
      <c r="BY221" s="133"/>
      <c r="BZ221" s="122"/>
      <c r="CA221" s="123"/>
      <c r="CB221" s="123"/>
      <c r="CC221" s="124"/>
      <c r="CD221" s="127"/>
      <c r="CE221" s="127"/>
      <c r="CF221" s="123"/>
      <c r="CG221" s="123"/>
      <c r="CH221" s="123"/>
      <c r="CI221" s="123"/>
      <c r="CJ221" s="134"/>
      <c r="CK221" s="122"/>
      <c r="CL221" s="127"/>
      <c r="CM221" s="123"/>
      <c r="CN221" s="129"/>
      <c r="CO221" s="129"/>
      <c r="CP221" s="129"/>
      <c r="CQ221" s="134"/>
      <c r="CR221" s="133"/>
      <c r="CS221" s="133"/>
      <c r="CT221" s="133"/>
      <c r="CU221" s="135"/>
      <c r="CV221" s="280"/>
      <c r="CW221" s="135"/>
      <c r="CX221" s="122"/>
      <c r="CY221" s="129"/>
      <c r="CZ221" s="214"/>
      <c r="DA221" s="129"/>
      <c r="DB221" s="122"/>
      <c r="DC221" s="129"/>
      <c r="DD221" s="122"/>
      <c r="DE221" s="129"/>
      <c r="DF221" s="133"/>
      <c r="DG221" s="122"/>
      <c r="DH221" s="129"/>
      <c r="DI221" s="133"/>
      <c r="DJ221" s="122"/>
      <c r="DK221" s="123"/>
      <c r="DL221" s="214"/>
      <c r="DM221" s="134"/>
      <c r="DN221" s="305"/>
      <c r="DO221" s="134"/>
      <c r="DP221" s="122"/>
      <c r="DQ221" s="129"/>
      <c r="DR221" s="122"/>
      <c r="DS221" s="129"/>
      <c r="DT221" s="122"/>
      <c r="DU221" s="129"/>
      <c r="DV221" s="122"/>
      <c r="DW221" s="124"/>
    </row>
    <row r="222" spans="1:127" outlineLevel="2">
      <c r="A222" s="459"/>
      <c r="B222" s="465">
        <v>1.0416666666666701</v>
      </c>
      <c r="C222" s="459"/>
      <c r="D222" s="459"/>
      <c r="E222" s="459"/>
      <c r="F222" s="459"/>
      <c r="G222" s="459"/>
      <c r="H222" s="459"/>
      <c r="I222" s="459"/>
      <c r="J222" s="459"/>
      <c r="K222" s="460"/>
      <c r="L222" s="459"/>
      <c r="M222" s="459"/>
      <c r="N222" s="459"/>
      <c r="O222" s="459"/>
      <c r="P222" s="459"/>
      <c r="Q222" s="459"/>
      <c r="R222" s="459"/>
      <c r="S222" s="446"/>
      <c r="T222" s="122"/>
      <c r="U222" s="123"/>
      <c r="V222" s="126"/>
      <c r="W222" s="123"/>
      <c r="X222" s="128"/>
      <c r="Y222" s="123"/>
      <c r="Z222" s="123"/>
      <c r="AA222" s="123"/>
      <c r="AB222" s="124"/>
      <c r="AC222" s="127"/>
      <c r="AD222" s="201"/>
      <c r="AE222" s="201"/>
      <c r="AF222" s="201"/>
      <c r="AG222" s="201"/>
      <c r="AH222" s="201"/>
      <c r="AI222" s="234"/>
      <c r="AJ222" s="123"/>
      <c r="AK222" s="123"/>
      <c r="AL222" s="123"/>
      <c r="AM222" s="123"/>
      <c r="AN222" s="129"/>
      <c r="AO222" s="124"/>
      <c r="AP222" s="122"/>
      <c r="AQ222" s="127"/>
      <c r="AR222" s="123"/>
      <c r="AS222" s="123"/>
      <c r="AT222" s="123"/>
      <c r="AU222" s="123"/>
      <c r="AV222" s="251"/>
      <c r="AW222" s="123"/>
      <c r="AX222" s="123"/>
      <c r="AY222" s="129"/>
      <c r="AZ222" s="122"/>
      <c r="BA222" s="129"/>
      <c r="BB222" s="130"/>
      <c r="BC222" s="131"/>
      <c r="BD222" s="130"/>
      <c r="BE222" s="132"/>
      <c r="BF222" s="132"/>
      <c r="BG222" s="123"/>
      <c r="BH222" s="124"/>
      <c r="BI222" s="122"/>
      <c r="BJ222" s="123"/>
      <c r="BK222" s="123"/>
      <c r="BL222" s="123"/>
      <c r="BM222" s="129"/>
      <c r="BN222" s="122"/>
      <c r="BO222" s="123"/>
      <c r="BP222" s="129"/>
      <c r="BQ222" s="122"/>
      <c r="BR222" s="123"/>
      <c r="BS222" s="129"/>
      <c r="BT222" s="135"/>
      <c r="BU222" s="280"/>
      <c r="BV222" s="246"/>
      <c r="BW222" s="246"/>
      <c r="BX222" s="133"/>
      <c r="BY222" s="133"/>
      <c r="BZ222" s="122"/>
      <c r="CA222" s="123"/>
      <c r="CB222" s="123"/>
      <c r="CC222" s="124"/>
      <c r="CD222" s="127"/>
      <c r="CE222" s="127"/>
      <c r="CF222" s="123"/>
      <c r="CG222" s="123"/>
      <c r="CH222" s="123"/>
      <c r="CI222" s="123"/>
      <c r="CJ222" s="134"/>
      <c r="CK222" s="122"/>
      <c r="CL222" s="127"/>
      <c r="CM222" s="123"/>
      <c r="CN222" s="129"/>
      <c r="CO222" s="129"/>
      <c r="CP222" s="129"/>
      <c r="CQ222" s="134"/>
      <c r="CR222" s="133"/>
      <c r="CS222" s="133"/>
      <c r="CT222" s="133"/>
      <c r="CU222" s="135"/>
      <c r="CV222" s="280"/>
      <c r="CW222" s="135"/>
      <c r="CX222" s="122"/>
      <c r="CY222" s="129"/>
      <c r="CZ222" s="214"/>
      <c r="DA222" s="129"/>
      <c r="DB222" s="122"/>
      <c r="DC222" s="129"/>
      <c r="DD222" s="122"/>
      <c r="DE222" s="129"/>
      <c r="DF222" s="133"/>
      <c r="DG222" s="122"/>
      <c r="DH222" s="129"/>
      <c r="DI222" s="133"/>
      <c r="DJ222" s="122"/>
      <c r="DK222" s="123"/>
      <c r="DL222" s="214"/>
      <c r="DM222" s="134"/>
      <c r="DN222" s="305"/>
      <c r="DO222" s="134"/>
      <c r="DP222" s="122"/>
      <c r="DQ222" s="129"/>
      <c r="DR222" s="122"/>
      <c r="DS222" s="129"/>
      <c r="DT222" s="122"/>
      <c r="DU222" s="129"/>
      <c r="DV222" s="122"/>
      <c r="DW222" s="124"/>
    </row>
    <row r="223" spans="1:127" outlineLevel="2">
      <c r="A223" s="459"/>
      <c r="B223" s="465">
        <v>1.0520833333333299</v>
      </c>
      <c r="C223" s="459"/>
      <c r="D223" s="459"/>
      <c r="E223" s="459"/>
      <c r="F223" s="459"/>
      <c r="G223" s="459"/>
      <c r="H223" s="459"/>
      <c r="I223" s="459"/>
      <c r="J223" s="459"/>
      <c r="K223" s="460"/>
      <c r="L223" s="459"/>
      <c r="M223" s="459"/>
      <c r="N223" s="459"/>
      <c r="O223" s="459"/>
      <c r="P223" s="459"/>
      <c r="Q223" s="459"/>
      <c r="R223" s="459"/>
      <c r="S223" s="446"/>
      <c r="T223" s="122"/>
      <c r="U223" s="123"/>
      <c r="V223" s="126"/>
      <c r="W223" s="123"/>
      <c r="X223" s="128"/>
      <c r="Y223" s="123"/>
      <c r="Z223" s="123"/>
      <c r="AA223" s="123"/>
      <c r="AB223" s="124"/>
      <c r="AC223" s="127"/>
      <c r="AD223" s="201"/>
      <c r="AE223" s="201"/>
      <c r="AF223" s="201"/>
      <c r="AG223" s="201"/>
      <c r="AH223" s="201"/>
      <c r="AI223" s="234"/>
      <c r="AJ223" s="123"/>
      <c r="AK223" s="123"/>
      <c r="AL223" s="123"/>
      <c r="AM223" s="123"/>
      <c r="AN223" s="129"/>
      <c r="AO223" s="124"/>
      <c r="AP223" s="122"/>
      <c r="AQ223" s="127"/>
      <c r="AR223" s="123"/>
      <c r="AS223" s="123"/>
      <c r="AT223" s="123"/>
      <c r="AU223" s="123"/>
      <c r="AV223" s="251"/>
      <c r="AW223" s="123"/>
      <c r="AX223" s="123"/>
      <c r="AY223" s="129"/>
      <c r="AZ223" s="122"/>
      <c r="BA223" s="129"/>
      <c r="BB223" s="130"/>
      <c r="BC223" s="131"/>
      <c r="BD223" s="130"/>
      <c r="BE223" s="132"/>
      <c r="BF223" s="132"/>
      <c r="BG223" s="123"/>
      <c r="BH223" s="124"/>
      <c r="BI223" s="122"/>
      <c r="BJ223" s="123"/>
      <c r="BK223" s="123"/>
      <c r="BL223" s="123"/>
      <c r="BM223" s="129"/>
      <c r="BN223" s="122"/>
      <c r="BO223" s="123"/>
      <c r="BP223" s="129"/>
      <c r="BQ223" s="122"/>
      <c r="BR223" s="123"/>
      <c r="BS223" s="129"/>
      <c r="BT223" s="135"/>
      <c r="BU223" s="280"/>
      <c r="BV223" s="246"/>
      <c r="BW223" s="246"/>
      <c r="BX223" s="133"/>
      <c r="BY223" s="133"/>
      <c r="BZ223" s="122"/>
      <c r="CA223" s="123"/>
      <c r="CB223" s="123"/>
      <c r="CC223" s="124"/>
      <c r="CD223" s="127"/>
      <c r="CE223" s="127"/>
      <c r="CF223" s="123"/>
      <c r="CG223" s="123"/>
      <c r="CH223" s="123"/>
      <c r="CI223" s="123"/>
      <c r="CJ223" s="134"/>
      <c r="CK223" s="122"/>
      <c r="CL223" s="127"/>
      <c r="CM223" s="123"/>
      <c r="CN223" s="129"/>
      <c r="CO223" s="129"/>
      <c r="CP223" s="129"/>
      <c r="CQ223" s="134"/>
      <c r="CR223" s="133"/>
      <c r="CS223" s="133"/>
      <c r="CT223" s="133"/>
      <c r="CU223" s="135"/>
      <c r="CV223" s="280"/>
      <c r="CW223" s="135"/>
      <c r="CX223" s="122"/>
      <c r="CY223" s="129"/>
      <c r="CZ223" s="214"/>
      <c r="DA223" s="129"/>
      <c r="DB223" s="122"/>
      <c r="DC223" s="129"/>
      <c r="DD223" s="122"/>
      <c r="DE223" s="129"/>
      <c r="DF223" s="133"/>
      <c r="DG223" s="122"/>
      <c r="DH223" s="129"/>
      <c r="DI223" s="133"/>
      <c r="DJ223" s="122"/>
      <c r="DK223" s="123"/>
      <c r="DL223" s="214"/>
      <c r="DM223" s="134"/>
      <c r="DN223" s="305"/>
      <c r="DO223" s="134"/>
      <c r="DP223" s="122"/>
      <c r="DQ223" s="129"/>
      <c r="DR223" s="122"/>
      <c r="DS223" s="129"/>
      <c r="DT223" s="122"/>
      <c r="DU223" s="129"/>
      <c r="DV223" s="122"/>
      <c r="DW223" s="124"/>
    </row>
    <row r="224" spans="1:127" outlineLevel="2">
      <c r="A224" s="459"/>
      <c r="B224" s="465">
        <v>1.0625</v>
      </c>
      <c r="C224" s="459"/>
      <c r="D224" s="459"/>
      <c r="E224" s="459"/>
      <c r="F224" s="459"/>
      <c r="G224" s="459"/>
      <c r="H224" s="459"/>
      <c r="I224" s="459"/>
      <c r="J224" s="459"/>
      <c r="K224" s="460"/>
      <c r="L224" s="459"/>
      <c r="M224" s="459"/>
      <c r="N224" s="459"/>
      <c r="O224" s="459"/>
      <c r="P224" s="459"/>
      <c r="Q224" s="459"/>
      <c r="R224" s="459"/>
      <c r="S224" s="446"/>
      <c r="T224" s="122"/>
      <c r="U224" s="123"/>
      <c r="V224" s="126"/>
      <c r="W224" s="123"/>
      <c r="X224" s="128"/>
      <c r="Y224" s="123"/>
      <c r="Z224" s="123"/>
      <c r="AA224" s="123"/>
      <c r="AB224" s="124"/>
      <c r="AC224" s="127"/>
      <c r="AD224" s="201"/>
      <c r="AE224" s="201"/>
      <c r="AF224" s="201"/>
      <c r="AG224" s="201"/>
      <c r="AH224" s="201"/>
      <c r="AI224" s="234"/>
      <c r="AJ224" s="123"/>
      <c r="AK224" s="123"/>
      <c r="AL224" s="123"/>
      <c r="AM224" s="123"/>
      <c r="AN224" s="129"/>
      <c r="AO224" s="124"/>
      <c r="AP224" s="122"/>
      <c r="AQ224" s="127"/>
      <c r="AR224" s="123"/>
      <c r="AS224" s="123"/>
      <c r="AT224" s="123"/>
      <c r="AU224" s="123"/>
      <c r="AV224" s="251"/>
      <c r="AW224" s="123"/>
      <c r="AX224" s="123"/>
      <c r="AY224" s="129"/>
      <c r="AZ224" s="122"/>
      <c r="BA224" s="129"/>
      <c r="BB224" s="130"/>
      <c r="BC224" s="131"/>
      <c r="BD224" s="130"/>
      <c r="BE224" s="132"/>
      <c r="BF224" s="132"/>
      <c r="BG224" s="123"/>
      <c r="BH224" s="124"/>
      <c r="BI224" s="122"/>
      <c r="BJ224" s="123"/>
      <c r="BK224" s="123"/>
      <c r="BL224" s="123"/>
      <c r="BM224" s="129"/>
      <c r="BN224" s="122"/>
      <c r="BO224" s="123"/>
      <c r="BP224" s="129"/>
      <c r="BQ224" s="122"/>
      <c r="BR224" s="123"/>
      <c r="BS224" s="129"/>
      <c r="BT224" s="135"/>
      <c r="BU224" s="280"/>
      <c r="BV224" s="246"/>
      <c r="BW224" s="246"/>
      <c r="BX224" s="133"/>
      <c r="BY224" s="133"/>
      <c r="BZ224" s="122"/>
      <c r="CA224" s="123"/>
      <c r="CB224" s="123"/>
      <c r="CC224" s="124"/>
      <c r="CD224" s="127"/>
      <c r="CE224" s="127"/>
      <c r="CF224" s="123"/>
      <c r="CG224" s="123"/>
      <c r="CH224" s="123"/>
      <c r="CI224" s="123"/>
      <c r="CJ224" s="134"/>
      <c r="CK224" s="122"/>
      <c r="CL224" s="127"/>
      <c r="CM224" s="123"/>
      <c r="CN224" s="129"/>
      <c r="CO224" s="129"/>
      <c r="CP224" s="129"/>
      <c r="CQ224" s="134"/>
      <c r="CR224" s="133"/>
      <c r="CS224" s="133"/>
      <c r="CT224" s="133"/>
      <c r="CU224" s="135"/>
      <c r="CV224" s="280"/>
      <c r="CW224" s="135"/>
      <c r="CX224" s="122"/>
      <c r="CY224" s="129"/>
      <c r="CZ224" s="214"/>
      <c r="DA224" s="129"/>
      <c r="DB224" s="122"/>
      <c r="DC224" s="129"/>
      <c r="DD224" s="122"/>
      <c r="DE224" s="129"/>
      <c r="DF224" s="133"/>
      <c r="DG224" s="122"/>
      <c r="DH224" s="129"/>
      <c r="DI224" s="133"/>
      <c r="DJ224" s="122"/>
      <c r="DK224" s="123"/>
      <c r="DL224" s="214"/>
      <c r="DM224" s="134"/>
      <c r="DN224" s="305"/>
      <c r="DO224" s="134"/>
      <c r="DP224" s="122"/>
      <c r="DQ224" s="129"/>
      <c r="DR224" s="122"/>
      <c r="DS224" s="129"/>
      <c r="DT224" s="122"/>
      <c r="DU224" s="129"/>
      <c r="DV224" s="122"/>
      <c r="DW224" s="124"/>
    </row>
    <row r="225" spans="1:127" outlineLevel="2">
      <c r="A225" s="459"/>
      <c r="B225" s="465">
        <v>1.0729166666666701</v>
      </c>
      <c r="C225" s="459"/>
      <c r="D225" s="459"/>
      <c r="E225" s="459"/>
      <c r="F225" s="459"/>
      <c r="G225" s="459"/>
      <c r="H225" s="459"/>
      <c r="I225" s="459"/>
      <c r="J225" s="459"/>
      <c r="K225" s="460"/>
      <c r="L225" s="459"/>
      <c r="M225" s="459"/>
      <c r="N225" s="459"/>
      <c r="O225" s="459"/>
      <c r="P225" s="459"/>
      <c r="Q225" s="459"/>
      <c r="R225" s="459"/>
      <c r="S225" s="446"/>
      <c r="T225" s="122"/>
      <c r="U225" s="123"/>
      <c r="V225" s="126"/>
      <c r="W225" s="123"/>
      <c r="X225" s="128"/>
      <c r="Y225" s="123"/>
      <c r="Z225" s="123"/>
      <c r="AA225" s="123"/>
      <c r="AB225" s="124"/>
      <c r="AC225" s="127"/>
      <c r="AD225" s="201"/>
      <c r="AE225" s="201"/>
      <c r="AF225" s="201"/>
      <c r="AG225" s="201"/>
      <c r="AH225" s="201"/>
      <c r="AI225" s="234"/>
      <c r="AJ225" s="123"/>
      <c r="AK225" s="123"/>
      <c r="AL225" s="123"/>
      <c r="AM225" s="123"/>
      <c r="AN225" s="129"/>
      <c r="AO225" s="124"/>
      <c r="AP225" s="122"/>
      <c r="AQ225" s="127"/>
      <c r="AR225" s="123"/>
      <c r="AS225" s="123"/>
      <c r="AT225" s="123"/>
      <c r="AU225" s="123"/>
      <c r="AV225" s="251"/>
      <c r="AW225" s="123"/>
      <c r="AX225" s="123"/>
      <c r="AY225" s="129"/>
      <c r="AZ225" s="122"/>
      <c r="BA225" s="129"/>
      <c r="BB225" s="130"/>
      <c r="BC225" s="131"/>
      <c r="BD225" s="130"/>
      <c r="BE225" s="132"/>
      <c r="BF225" s="132"/>
      <c r="BG225" s="123"/>
      <c r="BH225" s="124"/>
      <c r="BI225" s="122"/>
      <c r="BJ225" s="123"/>
      <c r="BK225" s="123"/>
      <c r="BL225" s="123"/>
      <c r="BM225" s="129"/>
      <c r="BN225" s="122"/>
      <c r="BO225" s="123"/>
      <c r="BP225" s="129"/>
      <c r="BQ225" s="122"/>
      <c r="BR225" s="123"/>
      <c r="BS225" s="129"/>
      <c r="BT225" s="135"/>
      <c r="BU225" s="280"/>
      <c r="BV225" s="246"/>
      <c r="BW225" s="246"/>
      <c r="BX225" s="133"/>
      <c r="BY225" s="133"/>
      <c r="BZ225" s="122"/>
      <c r="CA225" s="123"/>
      <c r="CB225" s="123"/>
      <c r="CC225" s="124"/>
      <c r="CD225" s="127"/>
      <c r="CE225" s="127"/>
      <c r="CF225" s="123"/>
      <c r="CG225" s="123"/>
      <c r="CH225" s="123"/>
      <c r="CI225" s="123"/>
      <c r="CJ225" s="134"/>
      <c r="CK225" s="122"/>
      <c r="CL225" s="127"/>
      <c r="CM225" s="123"/>
      <c r="CN225" s="129"/>
      <c r="CO225" s="129"/>
      <c r="CP225" s="129"/>
      <c r="CQ225" s="134"/>
      <c r="CR225" s="133"/>
      <c r="CS225" s="133"/>
      <c r="CT225" s="133"/>
      <c r="CU225" s="135"/>
      <c r="CV225" s="280"/>
      <c r="CW225" s="135"/>
      <c r="CX225" s="122"/>
      <c r="CY225" s="129"/>
      <c r="CZ225" s="214"/>
      <c r="DA225" s="129"/>
      <c r="DB225" s="122"/>
      <c r="DC225" s="129"/>
      <c r="DD225" s="122"/>
      <c r="DE225" s="129"/>
      <c r="DF225" s="133"/>
      <c r="DG225" s="122"/>
      <c r="DH225" s="129"/>
      <c r="DI225" s="133"/>
      <c r="DJ225" s="122"/>
      <c r="DK225" s="123"/>
      <c r="DL225" s="214"/>
      <c r="DM225" s="134"/>
      <c r="DN225" s="305"/>
      <c r="DO225" s="134"/>
      <c r="DP225" s="122"/>
      <c r="DQ225" s="129"/>
      <c r="DR225" s="122"/>
      <c r="DS225" s="129"/>
      <c r="DT225" s="122"/>
      <c r="DU225" s="129"/>
      <c r="DV225" s="122"/>
      <c r="DW225" s="124"/>
    </row>
    <row r="226" spans="1:127" outlineLevel="2">
      <c r="A226" s="459"/>
      <c r="B226" s="465">
        <v>1.0833333333333299</v>
      </c>
      <c r="C226" s="459"/>
      <c r="D226" s="459"/>
      <c r="E226" s="459"/>
      <c r="F226" s="459"/>
      <c r="G226" s="459"/>
      <c r="H226" s="459"/>
      <c r="I226" s="459"/>
      <c r="J226" s="459"/>
      <c r="K226" s="460"/>
      <c r="L226" s="459"/>
      <c r="M226" s="459"/>
      <c r="N226" s="459"/>
      <c r="O226" s="459"/>
      <c r="P226" s="459"/>
      <c r="Q226" s="459"/>
      <c r="R226" s="459"/>
      <c r="S226" s="446"/>
      <c r="T226" s="122"/>
      <c r="U226" s="123"/>
      <c r="V226" s="126"/>
      <c r="W226" s="123"/>
      <c r="X226" s="128"/>
      <c r="Y226" s="123"/>
      <c r="Z226" s="123"/>
      <c r="AA226" s="123"/>
      <c r="AB226" s="124"/>
      <c r="AC226" s="127"/>
      <c r="AD226" s="201"/>
      <c r="AE226" s="201"/>
      <c r="AF226" s="201"/>
      <c r="AG226" s="201"/>
      <c r="AH226" s="201"/>
      <c r="AI226" s="234"/>
      <c r="AJ226" s="123"/>
      <c r="AK226" s="123"/>
      <c r="AL226" s="123"/>
      <c r="AM226" s="123"/>
      <c r="AN226" s="129"/>
      <c r="AO226" s="124"/>
      <c r="AP226" s="122"/>
      <c r="AQ226" s="127"/>
      <c r="AR226" s="123"/>
      <c r="AS226" s="123"/>
      <c r="AT226" s="123"/>
      <c r="AU226" s="123"/>
      <c r="AV226" s="251"/>
      <c r="AW226" s="123"/>
      <c r="AX226" s="123"/>
      <c r="AY226" s="129"/>
      <c r="AZ226" s="122"/>
      <c r="BA226" s="129"/>
      <c r="BB226" s="130"/>
      <c r="BC226" s="131"/>
      <c r="BD226" s="130"/>
      <c r="BE226" s="132"/>
      <c r="BF226" s="132"/>
      <c r="BG226" s="123"/>
      <c r="BH226" s="124"/>
      <c r="BI226" s="122"/>
      <c r="BJ226" s="123"/>
      <c r="BK226" s="123"/>
      <c r="BL226" s="123"/>
      <c r="BM226" s="129"/>
      <c r="BN226" s="122"/>
      <c r="BO226" s="123"/>
      <c r="BP226" s="129"/>
      <c r="BQ226" s="122"/>
      <c r="BR226" s="123"/>
      <c r="BS226" s="129"/>
      <c r="BT226" s="135"/>
      <c r="BU226" s="280"/>
      <c r="BV226" s="246"/>
      <c r="BW226" s="246"/>
      <c r="BX226" s="133"/>
      <c r="BY226" s="133"/>
      <c r="BZ226" s="122"/>
      <c r="CA226" s="123"/>
      <c r="CB226" s="123"/>
      <c r="CC226" s="124"/>
      <c r="CD226" s="127"/>
      <c r="CE226" s="127"/>
      <c r="CF226" s="123"/>
      <c r="CG226" s="123"/>
      <c r="CH226" s="123"/>
      <c r="CI226" s="123"/>
      <c r="CJ226" s="134"/>
      <c r="CK226" s="122"/>
      <c r="CL226" s="127"/>
      <c r="CM226" s="123"/>
      <c r="CN226" s="129"/>
      <c r="CO226" s="129"/>
      <c r="CP226" s="129"/>
      <c r="CQ226" s="134"/>
      <c r="CR226" s="133"/>
      <c r="CS226" s="133"/>
      <c r="CT226" s="133"/>
      <c r="CU226" s="135"/>
      <c r="CV226" s="280"/>
      <c r="CW226" s="135"/>
      <c r="CX226" s="122"/>
      <c r="CY226" s="129"/>
      <c r="CZ226" s="214"/>
      <c r="DA226" s="129"/>
      <c r="DB226" s="122"/>
      <c r="DC226" s="129"/>
      <c r="DD226" s="122"/>
      <c r="DE226" s="129"/>
      <c r="DF226" s="133"/>
      <c r="DG226" s="122"/>
      <c r="DH226" s="129"/>
      <c r="DI226" s="133"/>
      <c r="DJ226" s="122"/>
      <c r="DK226" s="123"/>
      <c r="DL226" s="214"/>
      <c r="DM226" s="134"/>
      <c r="DN226" s="305"/>
      <c r="DO226" s="134"/>
      <c r="DP226" s="122"/>
      <c r="DQ226" s="129"/>
      <c r="DR226" s="122"/>
      <c r="DS226" s="129"/>
      <c r="DT226" s="122"/>
      <c r="DU226" s="129"/>
      <c r="DV226" s="122"/>
      <c r="DW226" s="124"/>
    </row>
    <row r="227" spans="1:127" outlineLevel="2">
      <c r="A227" s="459"/>
      <c r="B227" s="465">
        <v>1.09375</v>
      </c>
      <c r="C227" s="459"/>
      <c r="D227" s="459"/>
      <c r="E227" s="459"/>
      <c r="F227" s="459"/>
      <c r="G227" s="459"/>
      <c r="H227" s="459"/>
      <c r="I227" s="459"/>
      <c r="J227" s="459"/>
      <c r="K227" s="460"/>
      <c r="L227" s="459"/>
      <c r="M227" s="459"/>
      <c r="N227" s="459"/>
      <c r="O227" s="459"/>
      <c r="P227" s="459"/>
      <c r="Q227" s="459"/>
      <c r="R227" s="459"/>
      <c r="S227" s="446"/>
      <c r="T227" s="122"/>
      <c r="U227" s="123"/>
      <c r="V227" s="126"/>
      <c r="W227" s="123"/>
      <c r="X227" s="128"/>
      <c r="Y227" s="123"/>
      <c r="Z227" s="123"/>
      <c r="AA227" s="123"/>
      <c r="AB227" s="124"/>
      <c r="AC227" s="127"/>
      <c r="AD227" s="201"/>
      <c r="AE227" s="201"/>
      <c r="AF227" s="201"/>
      <c r="AG227" s="201"/>
      <c r="AH227" s="201"/>
      <c r="AI227" s="234"/>
      <c r="AJ227" s="123"/>
      <c r="AK227" s="123"/>
      <c r="AL227" s="123"/>
      <c r="AM227" s="123"/>
      <c r="AN227" s="129"/>
      <c r="AO227" s="124"/>
      <c r="AP227" s="122"/>
      <c r="AQ227" s="127"/>
      <c r="AR227" s="123"/>
      <c r="AS227" s="123"/>
      <c r="AT227" s="123"/>
      <c r="AU227" s="123"/>
      <c r="AV227" s="251"/>
      <c r="AW227" s="123"/>
      <c r="AX227" s="123"/>
      <c r="AY227" s="129"/>
      <c r="AZ227" s="122"/>
      <c r="BA227" s="129"/>
      <c r="BB227" s="130"/>
      <c r="BC227" s="131"/>
      <c r="BD227" s="130"/>
      <c r="BE227" s="132"/>
      <c r="BF227" s="132"/>
      <c r="BG227" s="123"/>
      <c r="BH227" s="124"/>
      <c r="BI227" s="122"/>
      <c r="BJ227" s="123"/>
      <c r="BK227" s="123"/>
      <c r="BL227" s="123"/>
      <c r="BM227" s="129"/>
      <c r="BN227" s="122"/>
      <c r="BO227" s="123"/>
      <c r="BP227" s="129"/>
      <c r="BQ227" s="122"/>
      <c r="BR227" s="123"/>
      <c r="BS227" s="129"/>
      <c r="BT227" s="135"/>
      <c r="BU227" s="280"/>
      <c r="BV227" s="246"/>
      <c r="BW227" s="246"/>
      <c r="BX227" s="133"/>
      <c r="BY227" s="133"/>
      <c r="BZ227" s="122"/>
      <c r="CA227" s="123"/>
      <c r="CB227" s="123"/>
      <c r="CC227" s="124"/>
      <c r="CD227" s="127"/>
      <c r="CE227" s="127"/>
      <c r="CF227" s="123"/>
      <c r="CG227" s="123"/>
      <c r="CH227" s="123"/>
      <c r="CI227" s="123"/>
      <c r="CJ227" s="134"/>
      <c r="CK227" s="122"/>
      <c r="CL227" s="127"/>
      <c r="CM227" s="123"/>
      <c r="CN227" s="129"/>
      <c r="CO227" s="129"/>
      <c r="CP227" s="129"/>
      <c r="CQ227" s="134"/>
      <c r="CR227" s="133"/>
      <c r="CS227" s="133"/>
      <c r="CT227" s="133"/>
      <c r="CU227" s="135"/>
      <c r="CV227" s="280"/>
      <c r="CW227" s="135"/>
      <c r="CX227" s="122"/>
      <c r="CY227" s="129"/>
      <c r="CZ227" s="214"/>
      <c r="DA227" s="129"/>
      <c r="DB227" s="122"/>
      <c r="DC227" s="129"/>
      <c r="DD227" s="122"/>
      <c r="DE227" s="129"/>
      <c r="DF227" s="133"/>
      <c r="DG227" s="122"/>
      <c r="DH227" s="129"/>
      <c r="DI227" s="133"/>
      <c r="DJ227" s="122"/>
      <c r="DK227" s="123"/>
      <c r="DL227" s="214"/>
      <c r="DM227" s="134"/>
      <c r="DN227" s="305"/>
      <c r="DO227" s="134"/>
      <c r="DP227" s="122"/>
      <c r="DQ227" s="129"/>
      <c r="DR227" s="122"/>
      <c r="DS227" s="129"/>
      <c r="DT227" s="122"/>
      <c r="DU227" s="129"/>
      <c r="DV227" s="122"/>
      <c r="DW227" s="124"/>
    </row>
    <row r="228" spans="1:127" outlineLevel="2">
      <c r="A228" s="459"/>
      <c r="B228" s="465">
        <v>1.1041666666666701</v>
      </c>
      <c r="C228" s="459"/>
      <c r="D228" s="459"/>
      <c r="E228" s="459"/>
      <c r="F228" s="459"/>
      <c r="G228" s="459"/>
      <c r="H228" s="459"/>
      <c r="I228" s="459"/>
      <c r="J228" s="459"/>
      <c r="K228" s="460"/>
      <c r="L228" s="459"/>
      <c r="M228" s="459"/>
      <c r="N228" s="459"/>
      <c r="O228" s="459"/>
      <c r="P228" s="459"/>
      <c r="Q228" s="459"/>
      <c r="R228" s="459"/>
      <c r="S228" s="446"/>
      <c r="T228" s="122"/>
      <c r="U228" s="123"/>
      <c r="V228" s="126"/>
      <c r="W228" s="123"/>
      <c r="X228" s="128"/>
      <c r="Y228" s="123"/>
      <c r="Z228" s="123"/>
      <c r="AA228" s="123"/>
      <c r="AB228" s="124"/>
      <c r="AC228" s="127"/>
      <c r="AD228" s="201"/>
      <c r="AE228" s="201"/>
      <c r="AF228" s="201"/>
      <c r="AG228" s="201"/>
      <c r="AH228" s="201"/>
      <c r="AI228" s="234"/>
      <c r="AJ228" s="123"/>
      <c r="AK228" s="123"/>
      <c r="AL228" s="123"/>
      <c r="AM228" s="123"/>
      <c r="AN228" s="129"/>
      <c r="AO228" s="124"/>
      <c r="AP228" s="122"/>
      <c r="AQ228" s="127"/>
      <c r="AR228" s="123"/>
      <c r="AS228" s="123"/>
      <c r="AT228" s="123"/>
      <c r="AU228" s="123"/>
      <c r="AV228" s="251"/>
      <c r="AW228" s="123"/>
      <c r="AX228" s="123"/>
      <c r="AY228" s="129"/>
      <c r="AZ228" s="122"/>
      <c r="BA228" s="129"/>
      <c r="BB228" s="130"/>
      <c r="BC228" s="131"/>
      <c r="BD228" s="130"/>
      <c r="BE228" s="132"/>
      <c r="BF228" s="132"/>
      <c r="BG228" s="123"/>
      <c r="BH228" s="124"/>
      <c r="BI228" s="122"/>
      <c r="BJ228" s="123"/>
      <c r="BK228" s="123"/>
      <c r="BL228" s="123"/>
      <c r="BM228" s="129"/>
      <c r="BN228" s="122"/>
      <c r="BO228" s="123"/>
      <c r="BP228" s="129"/>
      <c r="BQ228" s="122"/>
      <c r="BR228" s="123"/>
      <c r="BS228" s="129"/>
      <c r="BT228" s="135"/>
      <c r="BU228" s="280"/>
      <c r="BV228" s="246"/>
      <c r="BW228" s="246"/>
      <c r="BX228" s="133"/>
      <c r="BY228" s="133"/>
      <c r="BZ228" s="122"/>
      <c r="CA228" s="123"/>
      <c r="CB228" s="123"/>
      <c r="CC228" s="124"/>
      <c r="CD228" s="127"/>
      <c r="CE228" s="127"/>
      <c r="CF228" s="123"/>
      <c r="CG228" s="123"/>
      <c r="CH228" s="123"/>
      <c r="CI228" s="123"/>
      <c r="CJ228" s="134"/>
      <c r="CK228" s="122"/>
      <c r="CL228" s="127"/>
      <c r="CM228" s="123"/>
      <c r="CN228" s="129"/>
      <c r="CO228" s="129"/>
      <c r="CP228" s="129"/>
      <c r="CQ228" s="134"/>
      <c r="CR228" s="133"/>
      <c r="CS228" s="133"/>
      <c r="CT228" s="133"/>
      <c r="CU228" s="135"/>
      <c r="CV228" s="280"/>
      <c r="CW228" s="135"/>
      <c r="CX228" s="122"/>
      <c r="CY228" s="129"/>
      <c r="CZ228" s="214"/>
      <c r="DA228" s="129"/>
      <c r="DB228" s="122"/>
      <c r="DC228" s="129"/>
      <c r="DD228" s="122"/>
      <c r="DE228" s="129"/>
      <c r="DF228" s="133"/>
      <c r="DG228" s="122"/>
      <c r="DH228" s="129"/>
      <c r="DI228" s="133"/>
      <c r="DJ228" s="122"/>
      <c r="DK228" s="123"/>
      <c r="DL228" s="214"/>
      <c r="DM228" s="134"/>
      <c r="DN228" s="305"/>
      <c r="DO228" s="134"/>
      <c r="DP228" s="122"/>
      <c r="DQ228" s="129"/>
      <c r="DR228" s="122"/>
      <c r="DS228" s="129"/>
      <c r="DT228" s="122"/>
      <c r="DU228" s="129"/>
      <c r="DV228" s="122"/>
      <c r="DW228" s="124"/>
    </row>
    <row r="229" spans="1:127" outlineLevel="2">
      <c r="A229" s="459"/>
      <c r="B229" s="465">
        <v>1.1145833333333299</v>
      </c>
      <c r="C229" s="459"/>
      <c r="D229" s="459"/>
      <c r="E229" s="459"/>
      <c r="F229" s="459"/>
      <c r="G229" s="459"/>
      <c r="H229" s="459"/>
      <c r="I229" s="459"/>
      <c r="J229" s="459"/>
      <c r="K229" s="460"/>
      <c r="L229" s="459"/>
      <c r="M229" s="459"/>
      <c r="N229" s="459"/>
      <c r="O229" s="459"/>
      <c r="P229" s="459"/>
      <c r="Q229" s="459"/>
      <c r="R229" s="459"/>
      <c r="S229" s="446"/>
      <c r="T229" s="122"/>
      <c r="U229" s="123"/>
      <c r="V229" s="126"/>
      <c r="W229" s="123"/>
      <c r="X229" s="128"/>
      <c r="Y229" s="123"/>
      <c r="Z229" s="123"/>
      <c r="AA229" s="123"/>
      <c r="AB229" s="124"/>
      <c r="AC229" s="127"/>
      <c r="AD229" s="201"/>
      <c r="AE229" s="201"/>
      <c r="AF229" s="201"/>
      <c r="AG229" s="201"/>
      <c r="AH229" s="201"/>
      <c r="AI229" s="234"/>
      <c r="AJ229" s="123"/>
      <c r="AK229" s="123"/>
      <c r="AL229" s="123"/>
      <c r="AM229" s="123"/>
      <c r="AN229" s="129"/>
      <c r="AO229" s="124"/>
      <c r="AP229" s="122"/>
      <c r="AQ229" s="127"/>
      <c r="AR229" s="123"/>
      <c r="AS229" s="123"/>
      <c r="AT229" s="123"/>
      <c r="AU229" s="123"/>
      <c r="AV229" s="251"/>
      <c r="AW229" s="123"/>
      <c r="AX229" s="123"/>
      <c r="AY229" s="129"/>
      <c r="AZ229" s="122"/>
      <c r="BA229" s="129"/>
      <c r="BB229" s="130"/>
      <c r="BC229" s="131"/>
      <c r="BD229" s="130"/>
      <c r="BE229" s="132"/>
      <c r="BF229" s="132"/>
      <c r="BG229" s="123"/>
      <c r="BH229" s="124"/>
      <c r="BI229" s="122"/>
      <c r="BJ229" s="123"/>
      <c r="BK229" s="123"/>
      <c r="BL229" s="123"/>
      <c r="BM229" s="129"/>
      <c r="BN229" s="122"/>
      <c r="BO229" s="123"/>
      <c r="BP229" s="129"/>
      <c r="BQ229" s="122"/>
      <c r="BR229" s="123"/>
      <c r="BS229" s="129"/>
      <c r="BT229" s="135"/>
      <c r="BU229" s="280"/>
      <c r="BV229" s="246"/>
      <c r="BW229" s="246"/>
      <c r="BX229" s="133"/>
      <c r="BY229" s="133"/>
      <c r="BZ229" s="122"/>
      <c r="CA229" s="123"/>
      <c r="CB229" s="123"/>
      <c r="CC229" s="124"/>
      <c r="CD229" s="127"/>
      <c r="CE229" s="127"/>
      <c r="CF229" s="123"/>
      <c r="CG229" s="123"/>
      <c r="CH229" s="123"/>
      <c r="CI229" s="123"/>
      <c r="CJ229" s="134"/>
      <c r="CK229" s="122"/>
      <c r="CL229" s="127"/>
      <c r="CM229" s="123"/>
      <c r="CN229" s="129"/>
      <c r="CO229" s="129"/>
      <c r="CP229" s="129"/>
      <c r="CQ229" s="134"/>
      <c r="CR229" s="133"/>
      <c r="CS229" s="133"/>
      <c r="CT229" s="133"/>
      <c r="CU229" s="135"/>
      <c r="CV229" s="280"/>
      <c r="CW229" s="135"/>
      <c r="CX229" s="122"/>
      <c r="CY229" s="129"/>
      <c r="CZ229" s="214"/>
      <c r="DA229" s="129"/>
      <c r="DB229" s="122"/>
      <c r="DC229" s="129"/>
      <c r="DD229" s="122"/>
      <c r="DE229" s="129"/>
      <c r="DF229" s="133"/>
      <c r="DG229" s="122"/>
      <c r="DH229" s="129"/>
      <c r="DI229" s="133"/>
      <c r="DJ229" s="122"/>
      <c r="DK229" s="123"/>
      <c r="DL229" s="214"/>
      <c r="DM229" s="134"/>
      <c r="DN229" s="305"/>
      <c r="DO229" s="134"/>
      <c r="DP229" s="122"/>
      <c r="DQ229" s="129"/>
      <c r="DR229" s="122"/>
      <c r="DS229" s="129"/>
      <c r="DT229" s="122"/>
      <c r="DU229" s="129"/>
      <c r="DV229" s="122"/>
      <c r="DW229" s="124"/>
    </row>
    <row r="230" spans="1:127" outlineLevel="2">
      <c r="A230" s="459"/>
      <c r="B230" s="465">
        <v>1.125</v>
      </c>
      <c r="C230" s="459"/>
      <c r="D230" s="459"/>
      <c r="E230" s="459"/>
      <c r="F230" s="459"/>
      <c r="G230" s="459"/>
      <c r="H230" s="459"/>
      <c r="I230" s="459"/>
      <c r="J230" s="459"/>
      <c r="K230" s="460"/>
      <c r="L230" s="459"/>
      <c r="M230" s="459"/>
      <c r="N230" s="459"/>
      <c r="O230" s="459"/>
      <c r="P230" s="459"/>
      <c r="Q230" s="459"/>
      <c r="R230" s="459"/>
      <c r="S230" s="446"/>
      <c r="T230" s="122"/>
      <c r="U230" s="123"/>
      <c r="V230" s="126"/>
      <c r="W230" s="123"/>
      <c r="X230" s="128"/>
      <c r="Y230" s="123"/>
      <c r="Z230" s="123"/>
      <c r="AA230" s="123"/>
      <c r="AB230" s="124"/>
      <c r="AC230" s="127"/>
      <c r="AD230" s="201"/>
      <c r="AE230" s="201"/>
      <c r="AF230" s="201"/>
      <c r="AG230" s="201"/>
      <c r="AH230" s="201"/>
      <c r="AI230" s="234"/>
      <c r="AJ230" s="123"/>
      <c r="AK230" s="123"/>
      <c r="AL230" s="123"/>
      <c r="AM230" s="123"/>
      <c r="AN230" s="129"/>
      <c r="AO230" s="124"/>
      <c r="AP230" s="122"/>
      <c r="AQ230" s="127"/>
      <c r="AR230" s="123"/>
      <c r="AS230" s="123"/>
      <c r="AT230" s="123"/>
      <c r="AU230" s="123"/>
      <c r="AV230" s="251"/>
      <c r="AW230" s="123"/>
      <c r="AX230" s="123"/>
      <c r="AY230" s="129"/>
      <c r="AZ230" s="122"/>
      <c r="BA230" s="129"/>
      <c r="BB230" s="130"/>
      <c r="BC230" s="131"/>
      <c r="BD230" s="130"/>
      <c r="BE230" s="132"/>
      <c r="BF230" s="132"/>
      <c r="BG230" s="123"/>
      <c r="BH230" s="124"/>
      <c r="BI230" s="122"/>
      <c r="BJ230" s="123"/>
      <c r="BK230" s="123"/>
      <c r="BL230" s="123"/>
      <c r="BM230" s="129"/>
      <c r="BN230" s="122"/>
      <c r="BO230" s="123"/>
      <c r="BP230" s="129"/>
      <c r="BQ230" s="122"/>
      <c r="BR230" s="123"/>
      <c r="BS230" s="129"/>
      <c r="BT230" s="135"/>
      <c r="BU230" s="280"/>
      <c r="BV230" s="246"/>
      <c r="BW230" s="246"/>
      <c r="BX230" s="133"/>
      <c r="BY230" s="133"/>
      <c r="BZ230" s="122"/>
      <c r="CA230" s="123"/>
      <c r="CB230" s="123"/>
      <c r="CC230" s="124"/>
      <c r="CD230" s="127"/>
      <c r="CE230" s="127"/>
      <c r="CF230" s="123"/>
      <c r="CG230" s="123"/>
      <c r="CH230" s="123"/>
      <c r="CI230" s="123"/>
      <c r="CJ230" s="134"/>
      <c r="CK230" s="122"/>
      <c r="CL230" s="127"/>
      <c r="CM230" s="123"/>
      <c r="CN230" s="129"/>
      <c r="CO230" s="129"/>
      <c r="CP230" s="129"/>
      <c r="CQ230" s="134"/>
      <c r="CR230" s="133"/>
      <c r="CS230" s="133"/>
      <c r="CT230" s="133"/>
      <c r="CU230" s="135"/>
      <c r="CV230" s="280"/>
      <c r="CW230" s="135"/>
      <c r="CX230" s="122"/>
      <c r="CY230" s="129"/>
      <c r="CZ230" s="214"/>
      <c r="DA230" s="129"/>
      <c r="DB230" s="122"/>
      <c r="DC230" s="129"/>
      <c r="DD230" s="122"/>
      <c r="DE230" s="129"/>
      <c r="DF230" s="133"/>
      <c r="DG230" s="122"/>
      <c r="DH230" s="129"/>
      <c r="DI230" s="133"/>
      <c r="DJ230" s="122"/>
      <c r="DK230" s="123"/>
      <c r="DL230" s="214"/>
      <c r="DM230" s="134"/>
      <c r="DN230" s="305"/>
      <c r="DO230" s="134"/>
      <c r="DP230" s="122"/>
      <c r="DQ230" s="129"/>
      <c r="DR230" s="122"/>
      <c r="DS230" s="129"/>
      <c r="DT230" s="122"/>
      <c r="DU230" s="129"/>
      <c r="DV230" s="122"/>
      <c r="DW230" s="124"/>
    </row>
    <row r="231" spans="1:127" outlineLevel="2">
      <c r="A231" s="459"/>
      <c r="B231" s="465">
        <v>1.1354166666666701</v>
      </c>
      <c r="C231" s="459"/>
      <c r="D231" s="459"/>
      <c r="E231" s="459"/>
      <c r="F231" s="459"/>
      <c r="G231" s="459"/>
      <c r="H231" s="459"/>
      <c r="I231" s="459"/>
      <c r="J231" s="459"/>
      <c r="K231" s="460"/>
      <c r="L231" s="459"/>
      <c r="M231" s="459"/>
      <c r="N231" s="459"/>
      <c r="O231" s="459"/>
      <c r="P231" s="459"/>
      <c r="Q231" s="459"/>
      <c r="R231" s="459"/>
      <c r="S231" s="446"/>
      <c r="T231" s="122"/>
      <c r="U231" s="123"/>
      <c r="V231" s="126"/>
      <c r="W231" s="123"/>
      <c r="X231" s="128"/>
      <c r="Y231" s="123"/>
      <c r="Z231" s="123"/>
      <c r="AA231" s="123"/>
      <c r="AB231" s="124"/>
      <c r="AC231" s="127"/>
      <c r="AD231" s="201"/>
      <c r="AE231" s="201"/>
      <c r="AF231" s="201"/>
      <c r="AG231" s="201"/>
      <c r="AH231" s="201"/>
      <c r="AI231" s="234"/>
      <c r="AJ231" s="123"/>
      <c r="AK231" s="123"/>
      <c r="AL231" s="123"/>
      <c r="AM231" s="123"/>
      <c r="AN231" s="129"/>
      <c r="AO231" s="124"/>
      <c r="AP231" s="122"/>
      <c r="AQ231" s="127"/>
      <c r="AR231" s="123"/>
      <c r="AS231" s="123"/>
      <c r="AT231" s="123"/>
      <c r="AU231" s="123"/>
      <c r="AV231" s="251"/>
      <c r="AW231" s="123"/>
      <c r="AX231" s="123"/>
      <c r="AY231" s="129"/>
      <c r="AZ231" s="122"/>
      <c r="BA231" s="129"/>
      <c r="BB231" s="130"/>
      <c r="BC231" s="131"/>
      <c r="BD231" s="130"/>
      <c r="BE231" s="132"/>
      <c r="BF231" s="132"/>
      <c r="BG231" s="123"/>
      <c r="BH231" s="124"/>
      <c r="BI231" s="122"/>
      <c r="BJ231" s="123"/>
      <c r="BK231" s="123"/>
      <c r="BL231" s="123"/>
      <c r="BM231" s="129"/>
      <c r="BN231" s="122"/>
      <c r="BO231" s="123"/>
      <c r="BP231" s="129"/>
      <c r="BQ231" s="122"/>
      <c r="BR231" s="123"/>
      <c r="BS231" s="129"/>
      <c r="BT231" s="135"/>
      <c r="BU231" s="280"/>
      <c r="BV231" s="246"/>
      <c r="BW231" s="246"/>
      <c r="BX231" s="133"/>
      <c r="BY231" s="133"/>
      <c r="BZ231" s="122"/>
      <c r="CA231" s="123"/>
      <c r="CB231" s="123"/>
      <c r="CC231" s="124"/>
      <c r="CD231" s="127"/>
      <c r="CE231" s="127"/>
      <c r="CF231" s="123"/>
      <c r="CG231" s="123"/>
      <c r="CH231" s="123"/>
      <c r="CI231" s="123"/>
      <c r="CJ231" s="134"/>
      <c r="CK231" s="122"/>
      <c r="CL231" s="127"/>
      <c r="CM231" s="123"/>
      <c r="CN231" s="129"/>
      <c r="CO231" s="129"/>
      <c r="CP231" s="129"/>
      <c r="CQ231" s="134"/>
      <c r="CR231" s="133"/>
      <c r="CS231" s="133"/>
      <c r="CT231" s="133"/>
      <c r="CU231" s="135"/>
      <c r="CV231" s="280"/>
      <c r="CW231" s="135"/>
      <c r="CX231" s="122"/>
      <c r="CY231" s="129"/>
      <c r="CZ231" s="214"/>
      <c r="DA231" s="129"/>
      <c r="DB231" s="122"/>
      <c r="DC231" s="129"/>
      <c r="DD231" s="122"/>
      <c r="DE231" s="129"/>
      <c r="DF231" s="133"/>
      <c r="DG231" s="122"/>
      <c r="DH231" s="129"/>
      <c r="DI231" s="133"/>
      <c r="DJ231" s="122"/>
      <c r="DK231" s="123"/>
      <c r="DL231" s="214"/>
      <c r="DM231" s="134"/>
      <c r="DN231" s="305"/>
      <c r="DO231" s="134"/>
      <c r="DP231" s="122"/>
      <c r="DQ231" s="129"/>
      <c r="DR231" s="122"/>
      <c r="DS231" s="129"/>
      <c r="DT231" s="122"/>
      <c r="DU231" s="129"/>
      <c r="DV231" s="122"/>
      <c r="DW231" s="124"/>
    </row>
    <row r="232" spans="1:127" outlineLevel="2">
      <c r="A232" s="459"/>
      <c r="B232" s="465">
        <v>1.1458333333333299</v>
      </c>
      <c r="C232" s="459"/>
      <c r="D232" s="459"/>
      <c r="E232" s="459"/>
      <c r="F232" s="459"/>
      <c r="G232" s="459"/>
      <c r="H232" s="459"/>
      <c r="I232" s="459"/>
      <c r="J232" s="459"/>
      <c r="K232" s="460"/>
      <c r="L232" s="459"/>
      <c r="M232" s="459"/>
      <c r="N232" s="459"/>
      <c r="O232" s="459"/>
      <c r="P232" s="459"/>
      <c r="Q232" s="459"/>
      <c r="R232" s="459"/>
      <c r="S232" s="446"/>
      <c r="T232" s="122"/>
      <c r="U232" s="123"/>
      <c r="V232" s="126"/>
      <c r="W232" s="123"/>
      <c r="X232" s="128"/>
      <c r="Y232" s="123"/>
      <c r="Z232" s="123"/>
      <c r="AA232" s="123"/>
      <c r="AB232" s="124"/>
      <c r="AC232" s="127"/>
      <c r="AD232" s="201"/>
      <c r="AE232" s="201"/>
      <c r="AF232" s="201"/>
      <c r="AG232" s="201"/>
      <c r="AH232" s="201"/>
      <c r="AI232" s="234"/>
      <c r="AJ232" s="123"/>
      <c r="AK232" s="123"/>
      <c r="AL232" s="123"/>
      <c r="AM232" s="123"/>
      <c r="AN232" s="129"/>
      <c r="AO232" s="124"/>
      <c r="AP232" s="122"/>
      <c r="AQ232" s="127"/>
      <c r="AR232" s="123"/>
      <c r="AS232" s="123"/>
      <c r="AT232" s="123"/>
      <c r="AU232" s="123"/>
      <c r="AV232" s="251"/>
      <c r="AW232" s="123"/>
      <c r="AX232" s="123"/>
      <c r="AY232" s="129"/>
      <c r="AZ232" s="122"/>
      <c r="BA232" s="129"/>
      <c r="BB232" s="130"/>
      <c r="BC232" s="131"/>
      <c r="BD232" s="130"/>
      <c r="BE232" s="132"/>
      <c r="BF232" s="132"/>
      <c r="BG232" s="123"/>
      <c r="BH232" s="124"/>
      <c r="BI232" s="122"/>
      <c r="BJ232" s="123"/>
      <c r="BK232" s="123"/>
      <c r="BL232" s="123"/>
      <c r="BM232" s="129"/>
      <c r="BN232" s="122"/>
      <c r="BO232" s="123"/>
      <c r="BP232" s="129"/>
      <c r="BQ232" s="122"/>
      <c r="BR232" s="123"/>
      <c r="BS232" s="129"/>
      <c r="BT232" s="135"/>
      <c r="BU232" s="280"/>
      <c r="BV232" s="246"/>
      <c r="BW232" s="246"/>
      <c r="BX232" s="133"/>
      <c r="BY232" s="133"/>
      <c r="BZ232" s="122"/>
      <c r="CA232" s="123"/>
      <c r="CB232" s="123"/>
      <c r="CC232" s="124"/>
      <c r="CD232" s="127"/>
      <c r="CE232" s="127"/>
      <c r="CF232" s="123"/>
      <c r="CG232" s="123"/>
      <c r="CH232" s="123"/>
      <c r="CI232" s="123"/>
      <c r="CJ232" s="134"/>
      <c r="CK232" s="122"/>
      <c r="CL232" s="127"/>
      <c r="CM232" s="123"/>
      <c r="CN232" s="129"/>
      <c r="CO232" s="129"/>
      <c r="CP232" s="129"/>
      <c r="CQ232" s="134"/>
      <c r="CR232" s="133"/>
      <c r="CS232" s="133"/>
      <c r="CT232" s="133"/>
      <c r="CU232" s="135"/>
      <c r="CV232" s="280"/>
      <c r="CW232" s="135"/>
      <c r="CX232" s="122"/>
      <c r="CY232" s="129"/>
      <c r="CZ232" s="214"/>
      <c r="DA232" s="129"/>
      <c r="DB232" s="122"/>
      <c r="DC232" s="129"/>
      <c r="DD232" s="122"/>
      <c r="DE232" s="129"/>
      <c r="DF232" s="133"/>
      <c r="DG232" s="122"/>
      <c r="DH232" s="129"/>
      <c r="DI232" s="133"/>
      <c r="DJ232" s="122"/>
      <c r="DK232" s="123"/>
      <c r="DL232" s="214"/>
      <c r="DM232" s="134"/>
      <c r="DN232" s="305"/>
      <c r="DO232" s="134"/>
      <c r="DP232" s="122"/>
      <c r="DQ232" s="129"/>
      <c r="DR232" s="122"/>
      <c r="DS232" s="129"/>
      <c r="DT232" s="122"/>
      <c r="DU232" s="129"/>
      <c r="DV232" s="122"/>
      <c r="DW232" s="124"/>
    </row>
    <row r="233" spans="1:127" outlineLevel="2">
      <c r="A233" s="459"/>
      <c r="B233" s="465">
        <v>1.15625</v>
      </c>
      <c r="C233" s="459"/>
      <c r="D233" s="459"/>
      <c r="E233" s="459"/>
      <c r="F233" s="459"/>
      <c r="G233" s="459"/>
      <c r="H233" s="459"/>
      <c r="I233" s="459"/>
      <c r="J233" s="459"/>
      <c r="K233" s="460"/>
      <c r="L233" s="459"/>
      <c r="M233" s="459"/>
      <c r="N233" s="459"/>
      <c r="O233" s="459"/>
      <c r="P233" s="459"/>
      <c r="Q233" s="459"/>
      <c r="R233" s="459"/>
      <c r="S233" s="446"/>
      <c r="T233" s="122"/>
      <c r="U233" s="123"/>
      <c r="V233" s="126"/>
      <c r="W233" s="123"/>
      <c r="X233" s="128"/>
      <c r="Y233" s="123"/>
      <c r="Z233" s="123"/>
      <c r="AA233" s="123"/>
      <c r="AB233" s="124"/>
      <c r="AC233" s="127"/>
      <c r="AD233" s="201"/>
      <c r="AE233" s="201"/>
      <c r="AF233" s="201"/>
      <c r="AG233" s="201"/>
      <c r="AH233" s="201"/>
      <c r="AI233" s="234"/>
      <c r="AJ233" s="123"/>
      <c r="AK233" s="123"/>
      <c r="AL233" s="123"/>
      <c r="AM233" s="123"/>
      <c r="AN233" s="129"/>
      <c r="AO233" s="124"/>
      <c r="AP233" s="122"/>
      <c r="AQ233" s="127"/>
      <c r="AR233" s="123"/>
      <c r="AS233" s="123"/>
      <c r="AT233" s="123"/>
      <c r="AU233" s="123"/>
      <c r="AV233" s="251"/>
      <c r="AW233" s="123"/>
      <c r="AX233" s="123"/>
      <c r="AY233" s="129"/>
      <c r="AZ233" s="122"/>
      <c r="BA233" s="129"/>
      <c r="BB233" s="130"/>
      <c r="BC233" s="131"/>
      <c r="BD233" s="130"/>
      <c r="BE233" s="132"/>
      <c r="BF233" s="132"/>
      <c r="BG233" s="123"/>
      <c r="BH233" s="124"/>
      <c r="BI233" s="122"/>
      <c r="BJ233" s="123"/>
      <c r="BK233" s="123"/>
      <c r="BL233" s="123"/>
      <c r="BM233" s="129"/>
      <c r="BN233" s="122"/>
      <c r="BO233" s="123"/>
      <c r="BP233" s="129"/>
      <c r="BQ233" s="122"/>
      <c r="BR233" s="123"/>
      <c r="BS233" s="129"/>
      <c r="BT233" s="135"/>
      <c r="BU233" s="280"/>
      <c r="BV233" s="246"/>
      <c r="BW233" s="246"/>
      <c r="BX233" s="133"/>
      <c r="BY233" s="133"/>
      <c r="BZ233" s="122"/>
      <c r="CA233" s="123"/>
      <c r="CB233" s="123"/>
      <c r="CC233" s="124"/>
      <c r="CD233" s="127"/>
      <c r="CE233" s="127"/>
      <c r="CF233" s="123"/>
      <c r="CG233" s="123"/>
      <c r="CH233" s="123"/>
      <c r="CI233" s="123"/>
      <c r="CJ233" s="134"/>
      <c r="CK233" s="122"/>
      <c r="CL233" s="127"/>
      <c r="CM233" s="123"/>
      <c r="CN233" s="129"/>
      <c r="CO233" s="129"/>
      <c r="CP233" s="129"/>
      <c r="CQ233" s="134"/>
      <c r="CR233" s="133"/>
      <c r="CS233" s="133"/>
      <c r="CT233" s="133"/>
      <c r="CU233" s="135"/>
      <c r="CV233" s="280"/>
      <c r="CW233" s="135"/>
      <c r="CX233" s="122"/>
      <c r="CY233" s="129"/>
      <c r="CZ233" s="214"/>
      <c r="DA233" s="129"/>
      <c r="DB233" s="122"/>
      <c r="DC233" s="129"/>
      <c r="DD233" s="122"/>
      <c r="DE233" s="129"/>
      <c r="DF233" s="133"/>
      <c r="DG233" s="122"/>
      <c r="DH233" s="129"/>
      <c r="DI233" s="133"/>
      <c r="DJ233" s="122"/>
      <c r="DK233" s="123"/>
      <c r="DL233" s="214"/>
      <c r="DM233" s="134"/>
      <c r="DN233" s="305"/>
      <c r="DO233" s="134"/>
      <c r="DP233" s="122"/>
      <c r="DQ233" s="129"/>
      <c r="DR233" s="122"/>
      <c r="DS233" s="129"/>
      <c r="DT233" s="122"/>
      <c r="DU233" s="129"/>
      <c r="DV233" s="122"/>
      <c r="DW233" s="124"/>
    </row>
    <row r="234" spans="1:127" outlineLevel="2">
      <c r="A234" s="459"/>
      <c r="B234" s="465">
        <v>1.1666666666666701</v>
      </c>
      <c r="C234" s="459"/>
      <c r="D234" s="459"/>
      <c r="E234" s="459"/>
      <c r="F234" s="459"/>
      <c r="G234" s="459"/>
      <c r="H234" s="459"/>
      <c r="I234" s="459"/>
      <c r="J234" s="459"/>
      <c r="K234" s="460"/>
      <c r="L234" s="459"/>
      <c r="M234" s="459"/>
      <c r="N234" s="459"/>
      <c r="O234" s="459"/>
      <c r="P234" s="459"/>
      <c r="Q234" s="459"/>
      <c r="R234" s="459"/>
      <c r="S234" s="446"/>
      <c r="T234" s="122"/>
      <c r="U234" s="123"/>
      <c r="V234" s="126"/>
      <c r="W234" s="123"/>
      <c r="X234" s="128"/>
      <c r="Y234" s="123"/>
      <c r="Z234" s="123"/>
      <c r="AA234" s="123"/>
      <c r="AB234" s="124"/>
      <c r="AC234" s="127"/>
      <c r="AD234" s="201"/>
      <c r="AE234" s="201"/>
      <c r="AF234" s="201"/>
      <c r="AG234" s="201"/>
      <c r="AH234" s="201"/>
      <c r="AI234" s="234"/>
      <c r="AJ234" s="123"/>
      <c r="AK234" s="123"/>
      <c r="AL234" s="123"/>
      <c r="AM234" s="123"/>
      <c r="AN234" s="129"/>
      <c r="AO234" s="124"/>
      <c r="AP234" s="122"/>
      <c r="AQ234" s="127"/>
      <c r="AR234" s="123"/>
      <c r="AS234" s="123"/>
      <c r="AT234" s="123"/>
      <c r="AU234" s="123"/>
      <c r="AV234" s="251"/>
      <c r="AW234" s="123"/>
      <c r="AX234" s="123"/>
      <c r="AY234" s="129"/>
      <c r="AZ234" s="122"/>
      <c r="BA234" s="129"/>
      <c r="BB234" s="130"/>
      <c r="BC234" s="131"/>
      <c r="BD234" s="130"/>
      <c r="BE234" s="132"/>
      <c r="BF234" s="132"/>
      <c r="BG234" s="123"/>
      <c r="BH234" s="124"/>
      <c r="BI234" s="122"/>
      <c r="BJ234" s="123"/>
      <c r="BK234" s="123"/>
      <c r="BL234" s="123"/>
      <c r="BM234" s="129"/>
      <c r="BN234" s="122"/>
      <c r="BO234" s="123"/>
      <c r="BP234" s="129"/>
      <c r="BQ234" s="122"/>
      <c r="BR234" s="123"/>
      <c r="BS234" s="129"/>
      <c r="BT234" s="135"/>
      <c r="BU234" s="280"/>
      <c r="BV234" s="246"/>
      <c r="BW234" s="246"/>
      <c r="BX234" s="133"/>
      <c r="BY234" s="133"/>
      <c r="BZ234" s="122"/>
      <c r="CA234" s="123"/>
      <c r="CB234" s="123"/>
      <c r="CC234" s="124"/>
      <c r="CD234" s="127"/>
      <c r="CE234" s="127"/>
      <c r="CF234" s="123"/>
      <c r="CG234" s="123"/>
      <c r="CH234" s="123"/>
      <c r="CI234" s="123"/>
      <c r="CJ234" s="134"/>
      <c r="CK234" s="122"/>
      <c r="CL234" s="127"/>
      <c r="CM234" s="123"/>
      <c r="CN234" s="129"/>
      <c r="CO234" s="129"/>
      <c r="CP234" s="129"/>
      <c r="CQ234" s="134"/>
      <c r="CR234" s="133"/>
      <c r="CS234" s="133"/>
      <c r="CT234" s="133"/>
      <c r="CU234" s="135"/>
      <c r="CV234" s="280"/>
      <c r="CW234" s="135"/>
      <c r="CX234" s="122"/>
      <c r="CY234" s="129"/>
      <c r="CZ234" s="214"/>
      <c r="DA234" s="129"/>
      <c r="DB234" s="122"/>
      <c r="DC234" s="129"/>
      <c r="DD234" s="122"/>
      <c r="DE234" s="129"/>
      <c r="DF234" s="133"/>
      <c r="DG234" s="122"/>
      <c r="DH234" s="129"/>
      <c r="DI234" s="133"/>
      <c r="DJ234" s="122"/>
      <c r="DK234" s="123"/>
      <c r="DL234" s="214"/>
      <c r="DM234" s="134"/>
      <c r="DN234" s="305"/>
      <c r="DO234" s="134"/>
      <c r="DP234" s="122"/>
      <c r="DQ234" s="129"/>
      <c r="DR234" s="122"/>
      <c r="DS234" s="129"/>
      <c r="DT234" s="122"/>
      <c r="DU234" s="129"/>
      <c r="DV234" s="122"/>
      <c r="DW234" s="124"/>
    </row>
    <row r="235" spans="1:127" outlineLevel="2">
      <c r="A235" s="459"/>
      <c r="B235" s="465">
        <v>1.1770833333333399</v>
      </c>
      <c r="C235" s="459"/>
      <c r="D235" s="459"/>
      <c r="E235" s="459"/>
      <c r="F235" s="459"/>
      <c r="G235" s="459"/>
      <c r="H235" s="459"/>
      <c r="I235" s="459"/>
      <c r="J235" s="459"/>
      <c r="K235" s="460"/>
      <c r="L235" s="459"/>
      <c r="M235" s="459"/>
      <c r="N235" s="459"/>
      <c r="O235" s="459"/>
      <c r="P235" s="459"/>
      <c r="Q235" s="459"/>
      <c r="R235" s="459"/>
      <c r="S235" s="446"/>
      <c r="T235" s="122"/>
      <c r="U235" s="123"/>
      <c r="V235" s="126"/>
      <c r="W235" s="123"/>
      <c r="X235" s="128"/>
      <c r="Y235" s="123"/>
      <c r="Z235" s="123"/>
      <c r="AA235" s="123"/>
      <c r="AB235" s="124"/>
      <c r="AC235" s="127"/>
      <c r="AD235" s="201"/>
      <c r="AE235" s="201"/>
      <c r="AF235" s="201"/>
      <c r="AG235" s="201"/>
      <c r="AH235" s="201"/>
      <c r="AI235" s="234"/>
      <c r="AJ235" s="123"/>
      <c r="AK235" s="123"/>
      <c r="AL235" s="123"/>
      <c r="AM235" s="123"/>
      <c r="AN235" s="129"/>
      <c r="AO235" s="124"/>
      <c r="AP235" s="122"/>
      <c r="AQ235" s="127"/>
      <c r="AR235" s="123"/>
      <c r="AS235" s="123"/>
      <c r="AT235" s="123"/>
      <c r="AU235" s="123"/>
      <c r="AV235" s="251"/>
      <c r="AW235" s="123"/>
      <c r="AX235" s="123"/>
      <c r="AY235" s="129"/>
      <c r="AZ235" s="122"/>
      <c r="BA235" s="129"/>
      <c r="BB235" s="130"/>
      <c r="BC235" s="131"/>
      <c r="BD235" s="130"/>
      <c r="BE235" s="132"/>
      <c r="BF235" s="132"/>
      <c r="BG235" s="123"/>
      <c r="BH235" s="124"/>
      <c r="BI235" s="122"/>
      <c r="BJ235" s="123"/>
      <c r="BK235" s="123"/>
      <c r="BL235" s="123"/>
      <c r="BM235" s="129"/>
      <c r="BN235" s="122"/>
      <c r="BO235" s="123"/>
      <c r="BP235" s="129"/>
      <c r="BQ235" s="122"/>
      <c r="BR235" s="123"/>
      <c r="BS235" s="129"/>
      <c r="BT235" s="135"/>
      <c r="BU235" s="280"/>
      <c r="BV235" s="246"/>
      <c r="BW235" s="246"/>
      <c r="BX235" s="133"/>
      <c r="BY235" s="133"/>
      <c r="BZ235" s="122"/>
      <c r="CA235" s="123"/>
      <c r="CB235" s="123"/>
      <c r="CC235" s="124"/>
      <c r="CD235" s="127"/>
      <c r="CE235" s="127"/>
      <c r="CF235" s="123"/>
      <c r="CG235" s="123"/>
      <c r="CH235" s="123"/>
      <c r="CI235" s="123"/>
      <c r="CJ235" s="134"/>
      <c r="CK235" s="122"/>
      <c r="CL235" s="127"/>
      <c r="CM235" s="123"/>
      <c r="CN235" s="129"/>
      <c r="CO235" s="129"/>
      <c r="CP235" s="129"/>
      <c r="CQ235" s="134"/>
      <c r="CR235" s="133"/>
      <c r="CS235" s="133"/>
      <c r="CT235" s="133"/>
      <c r="CU235" s="135"/>
      <c r="CV235" s="280"/>
      <c r="CW235" s="135"/>
      <c r="CX235" s="122"/>
      <c r="CY235" s="129"/>
      <c r="CZ235" s="214"/>
      <c r="DA235" s="129"/>
      <c r="DB235" s="122"/>
      <c r="DC235" s="129"/>
      <c r="DD235" s="122"/>
      <c r="DE235" s="129"/>
      <c r="DF235" s="133"/>
      <c r="DG235" s="122"/>
      <c r="DH235" s="129"/>
      <c r="DI235" s="133"/>
      <c r="DJ235" s="122"/>
      <c r="DK235" s="123"/>
      <c r="DL235" s="214"/>
      <c r="DM235" s="134"/>
      <c r="DN235" s="305"/>
      <c r="DO235" s="134"/>
      <c r="DP235" s="122"/>
      <c r="DQ235" s="129"/>
      <c r="DR235" s="122"/>
      <c r="DS235" s="129"/>
      <c r="DT235" s="122"/>
      <c r="DU235" s="129"/>
      <c r="DV235" s="122"/>
      <c r="DW235" s="124"/>
    </row>
    <row r="236" spans="1:127" outlineLevel="2">
      <c r="A236" s="459"/>
      <c r="B236" s="465">
        <v>1.1875</v>
      </c>
      <c r="C236" s="459"/>
      <c r="D236" s="459"/>
      <c r="E236" s="459"/>
      <c r="F236" s="459"/>
      <c r="G236" s="459"/>
      <c r="H236" s="459"/>
      <c r="I236" s="459"/>
      <c r="J236" s="459"/>
      <c r="K236" s="460"/>
      <c r="L236" s="459"/>
      <c r="M236" s="459"/>
      <c r="N236" s="459"/>
      <c r="O236" s="459"/>
      <c r="P236" s="459"/>
      <c r="Q236" s="459"/>
      <c r="R236" s="459"/>
      <c r="S236" s="446"/>
      <c r="T236" s="122"/>
      <c r="U236" s="123"/>
      <c r="V236" s="126"/>
      <c r="W236" s="123"/>
      <c r="X236" s="128"/>
      <c r="Y236" s="123"/>
      <c r="Z236" s="123"/>
      <c r="AA236" s="123"/>
      <c r="AB236" s="124"/>
      <c r="AC236" s="127"/>
      <c r="AD236" s="201"/>
      <c r="AE236" s="201"/>
      <c r="AF236" s="201"/>
      <c r="AG236" s="201"/>
      <c r="AH236" s="201"/>
      <c r="AI236" s="234"/>
      <c r="AJ236" s="123"/>
      <c r="AK236" s="123"/>
      <c r="AL236" s="123"/>
      <c r="AM236" s="123"/>
      <c r="AN236" s="129"/>
      <c r="AO236" s="124"/>
      <c r="AP236" s="122"/>
      <c r="AQ236" s="127"/>
      <c r="AR236" s="123"/>
      <c r="AS236" s="123"/>
      <c r="AT236" s="123"/>
      <c r="AU236" s="123"/>
      <c r="AV236" s="251"/>
      <c r="AW236" s="123"/>
      <c r="AX236" s="123"/>
      <c r="AY236" s="129"/>
      <c r="AZ236" s="122"/>
      <c r="BA236" s="129"/>
      <c r="BB236" s="130"/>
      <c r="BC236" s="131"/>
      <c r="BD236" s="130"/>
      <c r="BE236" s="132"/>
      <c r="BF236" s="132"/>
      <c r="BG236" s="123"/>
      <c r="BH236" s="124"/>
      <c r="BI236" s="122"/>
      <c r="BJ236" s="123"/>
      <c r="BK236" s="123"/>
      <c r="BL236" s="123"/>
      <c r="BM236" s="129"/>
      <c r="BN236" s="122"/>
      <c r="BO236" s="123"/>
      <c r="BP236" s="129"/>
      <c r="BQ236" s="122"/>
      <c r="BR236" s="123"/>
      <c r="BS236" s="129"/>
      <c r="BT236" s="135"/>
      <c r="BU236" s="280"/>
      <c r="BV236" s="246"/>
      <c r="BW236" s="246"/>
      <c r="BX236" s="133"/>
      <c r="BY236" s="133"/>
      <c r="BZ236" s="122"/>
      <c r="CA236" s="123"/>
      <c r="CB236" s="123"/>
      <c r="CC236" s="124"/>
      <c r="CD236" s="127"/>
      <c r="CE236" s="127"/>
      <c r="CF236" s="123"/>
      <c r="CG236" s="123"/>
      <c r="CH236" s="123"/>
      <c r="CI236" s="123"/>
      <c r="CJ236" s="134"/>
      <c r="CK236" s="122"/>
      <c r="CL236" s="127"/>
      <c r="CM236" s="123"/>
      <c r="CN236" s="129"/>
      <c r="CO236" s="129"/>
      <c r="CP236" s="129"/>
      <c r="CQ236" s="134"/>
      <c r="CR236" s="133"/>
      <c r="CS236" s="133"/>
      <c r="CT236" s="133"/>
      <c r="CU236" s="135"/>
      <c r="CV236" s="280"/>
      <c r="CW236" s="135"/>
      <c r="CX236" s="122"/>
      <c r="CY236" s="129"/>
      <c r="CZ236" s="214"/>
      <c r="DA236" s="129"/>
      <c r="DB236" s="122"/>
      <c r="DC236" s="129"/>
      <c r="DD236" s="122"/>
      <c r="DE236" s="129"/>
      <c r="DF236" s="133"/>
      <c r="DG236" s="122"/>
      <c r="DH236" s="129"/>
      <c r="DI236" s="133"/>
      <c r="DJ236" s="122"/>
      <c r="DK236" s="123"/>
      <c r="DL236" s="214"/>
      <c r="DM236" s="134"/>
      <c r="DN236" s="305"/>
      <c r="DO236" s="134"/>
      <c r="DP236" s="122"/>
      <c r="DQ236" s="129"/>
      <c r="DR236" s="122"/>
      <c r="DS236" s="129"/>
      <c r="DT236" s="122"/>
      <c r="DU236" s="129"/>
      <c r="DV236" s="122"/>
      <c r="DW236" s="124"/>
    </row>
    <row r="237" spans="1:127" outlineLevel="2">
      <c r="A237" s="459"/>
      <c r="B237" s="465">
        <v>1.1979166666666701</v>
      </c>
      <c r="C237" s="459"/>
      <c r="D237" s="459"/>
      <c r="E237" s="459"/>
      <c r="F237" s="459"/>
      <c r="G237" s="459"/>
      <c r="H237" s="459"/>
      <c r="I237" s="459"/>
      <c r="J237" s="459"/>
      <c r="K237" s="460"/>
      <c r="L237" s="459"/>
      <c r="M237" s="459"/>
      <c r="N237" s="459"/>
      <c r="O237" s="459"/>
      <c r="P237" s="459"/>
      <c r="Q237" s="459"/>
      <c r="R237" s="459"/>
      <c r="S237" s="446"/>
      <c r="T237" s="122"/>
      <c r="U237" s="123"/>
      <c r="V237" s="126"/>
      <c r="W237" s="123"/>
      <c r="X237" s="128"/>
      <c r="Y237" s="123"/>
      <c r="Z237" s="123"/>
      <c r="AA237" s="123"/>
      <c r="AB237" s="124"/>
      <c r="AC237" s="127"/>
      <c r="AD237" s="201"/>
      <c r="AE237" s="201"/>
      <c r="AF237" s="201"/>
      <c r="AG237" s="201"/>
      <c r="AH237" s="201"/>
      <c r="AI237" s="234"/>
      <c r="AJ237" s="123"/>
      <c r="AK237" s="123"/>
      <c r="AL237" s="123"/>
      <c r="AM237" s="123"/>
      <c r="AN237" s="129"/>
      <c r="AO237" s="124"/>
      <c r="AP237" s="122"/>
      <c r="AQ237" s="127"/>
      <c r="AR237" s="123"/>
      <c r="AS237" s="123"/>
      <c r="AT237" s="123"/>
      <c r="AU237" s="123"/>
      <c r="AV237" s="251"/>
      <c r="AW237" s="123"/>
      <c r="AX237" s="123"/>
      <c r="AY237" s="129"/>
      <c r="AZ237" s="122"/>
      <c r="BA237" s="129"/>
      <c r="BB237" s="130"/>
      <c r="BC237" s="131"/>
      <c r="BD237" s="130"/>
      <c r="BE237" s="132"/>
      <c r="BF237" s="132"/>
      <c r="BG237" s="123"/>
      <c r="BH237" s="124"/>
      <c r="BI237" s="122"/>
      <c r="BJ237" s="123"/>
      <c r="BK237" s="123"/>
      <c r="BL237" s="123"/>
      <c r="BM237" s="129"/>
      <c r="BN237" s="122"/>
      <c r="BO237" s="123"/>
      <c r="BP237" s="129"/>
      <c r="BQ237" s="122"/>
      <c r="BR237" s="123"/>
      <c r="BS237" s="129"/>
      <c r="BT237" s="135"/>
      <c r="BU237" s="280"/>
      <c r="BV237" s="246"/>
      <c r="BW237" s="246"/>
      <c r="BX237" s="133"/>
      <c r="BY237" s="133"/>
      <c r="BZ237" s="122"/>
      <c r="CA237" s="123"/>
      <c r="CB237" s="123"/>
      <c r="CC237" s="124"/>
      <c r="CD237" s="127"/>
      <c r="CE237" s="127"/>
      <c r="CF237" s="123"/>
      <c r="CG237" s="123"/>
      <c r="CH237" s="123"/>
      <c r="CI237" s="123"/>
      <c r="CJ237" s="134"/>
      <c r="CK237" s="122"/>
      <c r="CL237" s="127"/>
      <c r="CM237" s="123"/>
      <c r="CN237" s="129"/>
      <c r="CO237" s="129"/>
      <c r="CP237" s="129"/>
      <c r="CQ237" s="134"/>
      <c r="CR237" s="133"/>
      <c r="CS237" s="133"/>
      <c r="CT237" s="133"/>
      <c r="CU237" s="135"/>
      <c r="CV237" s="280"/>
      <c r="CW237" s="135"/>
      <c r="CX237" s="122"/>
      <c r="CY237" s="129"/>
      <c r="CZ237" s="214"/>
      <c r="DA237" s="129"/>
      <c r="DB237" s="122"/>
      <c r="DC237" s="129"/>
      <c r="DD237" s="122"/>
      <c r="DE237" s="129"/>
      <c r="DF237" s="133"/>
      <c r="DG237" s="122"/>
      <c r="DH237" s="129"/>
      <c r="DI237" s="133"/>
      <c r="DJ237" s="122"/>
      <c r="DK237" s="123"/>
      <c r="DL237" s="214"/>
      <c r="DM237" s="134"/>
      <c r="DN237" s="305"/>
      <c r="DO237" s="134"/>
      <c r="DP237" s="122"/>
      <c r="DQ237" s="129"/>
      <c r="DR237" s="122"/>
      <c r="DS237" s="129"/>
      <c r="DT237" s="122"/>
      <c r="DU237" s="129"/>
      <c r="DV237" s="122"/>
      <c r="DW237" s="124"/>
    </row>
    <row r="238" spans="1:127" outlineLevel="2">
      <c r="A238" s="459"/>
      <c r="B238" s="465">
        <v>1.2083333333333399</v>
      </c>
      <c r="C238" s="459"/>
      <c r="D238" s="459"/>
      <c r="E238" s="459"/>
      <c r="F238" s="459"/>
      <c r="G238" s="459"/>
      <c r="H238" s="459"/>
      <c r="I238" s="459"/>
      <c r="J238" s="459"/>
      <c r="K238" s="460"/>
      <c r="L238" s="459"/>
      <c r="M238" s="459"/>
      <c r="N238" s="459"/>
      <c r="O238" s="459"/>
      <c r="P238" s="459"/>
      <c r="Q238" s="459"/>
      <c r="R238" s="459"/>
      <c r="S238" s="446"/>
      <c r="T238" s="122"/>
      <c r="U238" s="123"/>
      <c r="V238" s="126"/>
      <c r="W238" s="123"/>
      <c r="X238" s="128"/>
      <c r="Y238" s="123"/>
      <c r="Z238" s="123"/>
      <c r="AA238" s="123"/>
      <c r="AB238" s="124"/>
      <c r="AC238" s="127"/>
      <c r="AD238" s="201"/>
      <c r="AE238" s="201"/>
      <c r="AF238" s="201"/>
      <c r="AG238" s="201"/>
      <c r="AH238" s="201"/>
      <c r="AI238" s="234"/>
      <c r="AJ238" s="123"/>
      <c r="AK238" s="123"/>
      <c r="AL238" s="123"/>
      <c r="AM238" s="123"/>
      <c r="AN238" s="129"/>
      <c r="AO238" s="124"/>
      <c r="AP238" s="122"/>
      <c r="AQ238" s="127"/>
      <c r="AR238" s="123"/>
      <c r="AS238" s="123"/>
      <c r="AT238" s="123"/>
      <c r="AU238" s="123"/>
      <c r="AV238" s="251"/>
      <c r="AW238" s="123"/>
      <c r="AX238" s="123"/>
      <c r="AY238" s="129"/>
      <c r="AZ238" s="122"/>
      <c r="BA238" s="129"/>
      <c r="BB238" s="130"/>
      <c r="BC238" s="131"/>
      <c r="BD238" s="130"/>
      <c r="BE238" s="132"/>
      <c r="BF238" s="132"/>
      <c r="BG238" s="123"/>
      <c r="BH238" s="124"/>
      <c r="BI238" s="122"/>
      <c r="BJ238" s="123"/>
      <c r="BK238" s="123"/>
      <c r="BL238" s="123"/>
      <c r="BM238" s="129"/>
      <c r="BN238" s="122"/>
      <c r="BO238" s="123"/>
      <c r="BP238" s="129"/>
      <c r="BQ238" s="122"/>
      <c r="BR238" s="123"/>
      <c r="BS238" s="129"/>
      <c r="BT238" s="135"/>
      <c r="BU238" s="280"/>
      <c r="BV238" s="246"/>
      <c r="BW238" s="246"/>
      <c r="BX238" s="133"/>
      <c r="BY238" s="133"/>
      <c r="BZ238" s="122"/>
      <c r="CA238" s="123"/>
      <c r="CB238" s="123"/>
      <c r="CC238" s="124"/>
      <c r="CD238" s="127"/>
      <c r="CE238" s="127"/>
      <c r="CF238" s="123"/>
      <c r="CG238" s="123"/>
      <c r="CH238" s="123"/>
      <c r="CI238" s="123"/>
      <c r="CJ238" s="134"/>
      <c r="CK238" s="122"/>
      <c r="CL238" s="127"/>
      <c r="CM238" s="123"/>
      <c r="CN238" s="129"/>
      <c r="CO238" s="129"/>
      <c r="CP238" s="129"/>
      <c r="CQ238" s="134"/>
      <c r="CR238" s="133"/>
      <c r="CS238" s="133"/>
      <c r="CT238" s="133"/>
      <c r="CU238" s="135"/>
      <c r="CV238" s="280"/>
      <c r="CW238" s="135"/>
      <c r="CX238" s="122"/>
      <c r="CY238" s="129"/>
      <c r="CZ238" s="214"/>
      <c r="DA238" s="129"/>
      <c r="DB238" s="122"/>
      <c r="DC238" s="129"/>
      <c r="DD238" s="122"/>
      <c r="DE238" s="129"/>
      <c r="DF238" s="133"/>
      <c r="DG238" s="122"/>
      <c r="DH238" s="129"/>
      <c r="DI238" s="133"/>
      <c r="DJ238" s="122"/>
      <c r="DK238" s="123"/>
      <c r="DL238" s="214"/>
      <c r="DM238" s="134"/>
      <c r="DN238" s="305"/>
      <c r="DO238" s="134"/>
      <c r="DP238" s="122"/>
      <c r="DQ238" s="129"/>
      <c r="DR238" s="122"/>
      <c r="DS238" s="129"/>
      <c r="DT238" s="122"/>
      <c r="DU238" s="129"/>
      <c r="DV238" s="122"/>
      <c r="DW238" s="124"/>
    </row>
    <row r="239" spans="1:127" outlineLevel="2">
      <c r="A239" s="459"/>
      <c r="B239" s="465">
        <v>1.21875</v>
      </c>
      <c r="C239" s="459"/>
      <c r="D239" s="459"/>
      <c r="E239" s="459"/>
      <c r="F239" s="459"/>
      <c r="G239" s="459"/>
      <c r="H239" s="459"/>
      <c r="I239" s="459"/>
      <c r="J239" s="459"/>
      <c r="K239" s="460"/>
      <c r="L239" s="459"/>
      <c r="M239" s="459"/>
      <c r="N239" s="459"/>
      <c r="O239" s="459"/>
      <c r="P239" s="459"/>
      <c r="Q239" s="459"/>
      <c r="R239" s="459"/>
      <c r="S239" s="446"/>
      <c r="T239" s="122"/>
      <c r="U239" s="123"/>
      <c r="V239" s="126"/>
      <c r="W239" s="123"/>
      <c r="X239" s="128"/>
      <c r="Y239" s="123"/>
      <c r="Z239" s="123"/>
      <c r="AA239" s="123"/>
      <c r="AB239" s="124"/>
      <c r="AC239" s="127"/>
      <c r="AD239" s="201"/>
      <c r="AE239" s="201"/>
      <c r="AF239" s="201"/>
      <c r="AG239" s="201"/>
      <c r="AH239" s="201"/>
      <c r="AI239" s="234"/>
      <c r="AJ239" s="123"/>
      <c r="AK239" s="123"/>
      <c r="AL239" s="123"/>
      <c r="AM239" s="123"/>
      <c r="AN239" s="129"/>
      <c r="AO239" s="124"/>
      <c r="AP239" s="122"/>
      <c r="AQ239" s="127"/>
      <c r="AR239" s="123"/>
      <c r="AS239" s="123"/>
      <c r="AT239" s="123"/>
      <c r="AU239" s="123"/>
      <c r="AV239" s="251"/>
      <c r="AW239" s="123"/>
      <c r="AX239" s="123"/>
      <c r="AY239" s="129"/>
      <c r="AZ239" s="122"/>
      <c r="BA239" s="129"/>
      <c r="BB239" s="130"/>
      <c r="BC239" s="131"/>
      <c r="BD239" s="130"/>
      <c r="BE239" s="132"/>
      <c r="BF239" s="132"/>
      <c r="BG239" s="123"/>
      <c r="BH239" s="124"/>
      <c r="BI239" s="122"/>
      <c r="BJ239" s="123"/>
      <c r="BK239" s="123"/>
      <c r="BL239" s="123"/>
      <c r="BM239" s="129"/>
      <c r="BN239" s="122"/>
      <c r="BO239" s="123"/>
      <c r="BP239" s="129"/>
      <c r="BQ239" s="122"/>
      <c r="BR239" s="123"/>
      <c r="BS239" s="129"/>
      <c r="BT239" s="135"/>
      <c r="BU239" s="280"/>
      <c r="BV239" s="246"/>
      <c r="BW239" s="246"/>
      <c r="BX239" s="133"/>
      <c r="BY239" s="133"/>
      <c r="BZ239" s="122"/>
      <c r="CA239" s="123"/>
      <c r="CB239" s="123"/>
      <c r="CC239" s="124"/>
      <c r="CD239" s="127"/>
      <c r="CE239" s="127"/>
      <c r="CF239" s="123"/>
      <c r="CG239" s="123"/>
      <c r="CH239" s="123"/>
      <c r="CI239" s="123"/>
      <c r="CJ239" s="134"/>
      <c r="CK239" s="122"/>
      <c r="CL239" s="127"/>
      <c r="CM239" s="123"/>
      <c r="CN239" s="129"/>
      <c r="CO239" s="129"/>
      <c r="CP239" s="129"/>
      <c r="CQ239" s="134"/>
      <c r="CR239" s="133"/>
      <c r="CS239" s="133"/>
      <c r="CT239" s="133"/>
      <c r="CU239" s="135"/>
      <c r="CV239" s="280"/>
      <c r="CW239" s="135"/>
      <c r="CX239" s="122"/>
      <c r="CY239" s="129"/>
      <c r="CZ239" s="214"/>
      <c r="DA239" s="129"/>
      <c r="DB239" s="122"/>
      <c r="DC239" s="129"/>
      <c r="DD239" s="122"/>
      <c r="DE239" s="129"/>
      <c r="DF239" s="133"/>
      <c r="DG239" s="122"/>
      <c r="DH239" s="129"/>
      <c r="DI239" s="133"/>
      <c r="DJ239" s="122"/>
      <c r="DK239" s="123"/>
      <c r="DL239" s="214"/>
      <c r="DM239" s="134"/>
      <c r="DN239" s="305"/>
      <c r="DO239" s="134"/>
      <c r="DP239" s="122"/>
      <c r="DQ239" s="129"/>
      <c r="DR239" s="122"/>
      <c r="DS239" s="129"/>
      <c r="DT239" s="122"/>
      <c r="DU239" s="129"/>
      <c r="DV239" s="122"/>
      <c r="DW239" s="124"/>
    </row>
    <row r="240" spans="1:127" outlineLevel="2">
      <c r="A240" s="459"/>
      <c r="B240" s="465">
        <v>1.2291666666666701</v>
      </c>
      <c r="C240" s="459"/>
      <c r="D240" s="459"/>
      <c r="E240" s="459"/>
      <c r="F240" s="459"/>
      <c r="G240" s="459"/>
      <c r="H240" s="459"/>
      <c r="I240" s="459"/>
      <c r="J240" s="459"/>
      <c r="K240" s="460"/>
      <c r="L240" s="459"/>
      <c r="M240" s="459"/>
      <c r="N240" s="459"/>
      <c r="O240" s="459"/>
      <c r="P240" s="459"/>
      <c r="Q240" s="459"/>
      <c r="R240" s="459"/>
      <c r="S240" s="446"/>
      <c r="T240" s="122"/>
      <c r="U240" s="123"/>
      <c r="V240" s="126"/>
      <c r="W240" s="123"/>
      <c r="X240" s="128"/>
      <c r="Y240" s="123"/>
      <c r="Z240" s="123"/>
      <c r="AA240" s="123"/>
      <c r="AB240" s="124"/>
      <c r="AC240" s="127"/>
      <c r="AD240" s="201"/>
      <c r="AE240" s="201"/>
      <c r="AF240" s="201"/>
      <c r="AG240" s="201"/>
      <c r="AH240" s="201"/>
      <c r="AI240" s="234"/>
      <c r="AJ240" s="123"/>
      <c r="AK240" s="123"/>
      <c r="AL240" s="123"/>
      <c r="AM240" s="123"/>
      <c r="AN240" s="129"/>
      <c r="AO240" s="124"/>
      <c r="AP240" s="122"/>
      <c r="AQ240" s="127"/>
      <c r="AR240" s="123"/>
      <c r="AS240" s="123"/>
      <c r="AT240" s="123"/>
      <c r="AU240" s="123"/>
      <c r="AV240" s="251"/>
      <c r="AW240" s="123"/>
      <c r="AX240" s="123"/>
      <c r="AY240" s="129"/>
      <c r="AZ240" s="122"/>
      <c r="BA240" s="129"/>
      <c r="BB240" s="130"/>
      <c r="BC240" s="131"/>
      <c r="BD240" s="130"/>
      <c r="BE240" s="132"/>
      <c r="BF240" s="132"/>
      <c r="BG240" s="123"/>
      <c r="BH240" s="124"/>
      <c r="BI240" s="122"/>
      <c r="BJ240" s="123"/>
      <c r="BK240" s="123"/>
      <c r="BL240" s="123"/>
      <c r="BM240" s="129"/>
      <c r="BN240" s="122"/>
      <c r="BO240" s="123"/>
      <c r="BP240" s="129"/>
      <c r="BQ240" s="122"/>
      <c r="BR240" s="123"/>
      <c r="BS240" s="129"/>
      <c r="BT240" s="135"/>
      <c r="BU240" s="280"/>
      <c r="BV240" s="246"/>
      <c r="BW240" s="246"/>
      <c r="BX240" s="133"/>
      <c r="BY240" s="133"/>
      <c r="BZ240" s="122"/>
      <c r="CA240" s="123"/>
      <c r="CB240" s="123"/>
      <c r="CC240" s="124"/>
      <c r="CD240" s="127"/>
      <c r="CE240" s="127"/>
      <c r="CF240" s="123"/>
      <c r="CG240" s="123"/>
      <c r="CH240" s="123"/>
      <c r="CI240" s="123"/>
      <c r="CJ240" s="134"/>
      <c r="CK240" s="122"/>
      <c r="CL240" s="127"/>
      <c r="CM240" s="123"/>
      <c r="CN240" s="129"/>
      <c r="CO240" s="129"/>
      <c r="CP240" s="129"/>
      <c r="CQ240" s="134"/>
      <c r="CR240" s="133"/>
      <c r="CS240" s="133"/>
      <c r="CT240" s="133"/>
      <c r="CU240" s="135"/>
      <c r="CV240" s="280"/>
      <c r="CW240" s="135"/>
      <c r="CX240" s="122"/>
      <c r="CY240" s="129"/>
      <c r="CZ240" s="214"/>
      <c r="DA240" s="129"/>
      <c r="DB240" s="122"/>
      <c r="DC240" s="129"/>
      <c r="DD240" s="122"/>
      <c r="DE240" s="129"/>
      <c r="DF240" s="133"/>
      <c r="DG240" s="122"/>
      <c r="DH240" s="129"/>
      <c r="DI240" s="133"/>
      <c r="DJ240" s="122"/>
      <c r="DK240" s="123"/>
      <c r="DL240" s="214"/>
      <c r="DM240" s="134"/>
      <c r="DN240" s="305"/>
      <c r="DO240" s="134"/>
      <c r="DP240" s="122"/>
      <c r="DQ240" s="129"/>
      <c r="DR240" s="122"/>
      <c r="DS240" s="129"/>
      <c r="DT240" s="122"/>
      <c r="DU240" s="129"/>
      <c r="DV240" s="122"/>
      <c r="DW240" s="124"/>
    </row>
    <row r="241" spans="1:127" outlineLevel="2">
      <c r="A241" s="459"/>
      <c r="B241" s="465">
        <v>1.2395833333333399</v>
      </c>
      <c r="C241" s="459"/>
      <c r="D241" s="459"/>
      <c r="E241" s="459"/>
      <c r="F241" s="459"/>
      <c r="G241" s="459"/>
      <c r="H241" s="459"/>
      <c r="I241" s="459"/>
      <c r="J241" s="459"/>
      <c r="K241" s="460"/>
      <c r="L241" s="459"/>
      <c r="M241" s="459"/>
      <c r="N241" s="459"/>
      <c r="O241" s="459"/>
      <c r="P241" s="459"/>
      <c r="Q241" s="459"/>
      <c r="R241" s="459"/>
      <c r="S241" s="446"/>
      <c r="T241" s="122"/>
      <c r="U241" s="123"/>
      <c r="V241" s="126"/>
      <c r="W241" s="123"/>
      <c r="X241" s="128"/>
      <c r="Y241" s="123"/>
      <c r="Z241" s="123"/>
      <c r="AA241" s="123"/>
      <c r="AB241" s="124"/>
      <c r="AC241" s="127"/>
      <c r="AD241" s="201"/>
      <c r="AE241" s="201"/>
      <c r="AF241" s="201"/>
      <c r="AG241" s="201"/>
      <c r="AH241" s="201"/>
      <c r="AI241" s="234"/>
      <c r="AJ241" s="123"/>
      <c r="AK241" s="123"/>
      <c r="AL241" s="123"/>
      <c r="AM241" s="123"/>
      <c r="AN241" s="129"/>
      <c r="AO241" s="124"/>
      <c r="AP241" s="122"/>
      <c r="AQ241" s="127"/>
      <c r="AR241" s="123"/>
      <c r="AS241" s="123"/>
      <c r="AT241" s="123"/>
      <c r="AU241" s="123"/>
      <c r="AV241" s="251"/>
      <c r="AW241" s="123"/>
      <c r="AX241" s="123"/>
      <c r="AY241" s="129"/>
      <c r="AZ241" s="122"/>
      <c r="BA241" s="129"/>
      <c r="BB241" s="130"/>
      <c r="BC241" s="131"/>
      <c r="BD241" s="130"/>
      <c r="BE241" s="132"/>
      <c r="BF241" s="132"/>
      <c r="BG241" s="123"/>
      <c r="BH241" s="124"/>
      <c r="BI241" s="122"/>
      <c r="BJ241" s="123"/>
      <c r="BK241" s="123"/>
      <c r="BL241" s="123"/>
      <c r="BM241" s="129"/>
      <c r="BN241" s="122"/>
      <c r="BO241" s="123"/>
      <c r="BP241" s="129"/>
      <c r="BQ241" s="122"/>
      <c r="BR241" s="123"/>
      <c r="BS241" s="129"/>
      <c r="BT241" s="135"/>
      <c r="BU241" s="280"/>
      <c r="BV241" s="246"/>
      <c r="BW241" s="246"/>
      <c r="BX241" s="133"/>
      <c r="BY241" s="133"/>
      <c r="BZ241" s="122"/>
      <c r="CA241" s="123"/>
      <c r="CB241" s="123"/>
      <c r="CC241" s="124"/>
      <c r="CD241" s="127"/>
      <c r="CE241" s="127"/>
      <c r="CF241" s="123"/>
      <c r="CG241" s="123"/>
      <c r="CH241" s="123"/>
      <c r="CI241" s="123"/>
      <c r="CJ241" s="134"/>
      <c r="CK241" s="122"/>
      <c r="CL241" s="127"/>
      <c r="CM241" s="123"/>
      <c r="CN241" s="129"/>
      <c r="CO241" s="129"/>
      <c r="CP241" s="129"/>
      <c r="CQ241" s="134"/>
      <c r="CR241" s="133"/>
      <c r="CS241" s="133"/>
      <c r="CT241" s="133"/>
      <c r="CU241" s="135"/>
      <c r="CV241" s="280"/>
      <c r="CW241" s="135"/>
      <c r="CX241" s="122"/>
      <c r="CY241" s="129"/>
      <c r="CZ241" s="214"/>
      <c r="DA241" s="129"/>
      <c r="DB241" s="122"/>
      <c r="DC241" s="129"/>
      <c r="DD241" s="122"/>
      <c r="DE241" s="129"/>
      <c r="DF241" s="133"/>
      <c r="DG241" s="122"/>
      <c r="DH241" s="129"/>
      <c r="DI241" s="133"/>
      <c r="DJ241" s="122"/>
      <c r="DK241" s="123"/>
      <c r="DL241" s="214"/>
      <c r="DM241" s="134"/>
      <c r="DN241" s="305"/>
      <c r="DO241" s="134"/>
      <c r="DP241" s="122"/>
      <c r="DQ241" s="129"/>
      <c r="DR241" s="122"/>
      <c r="DS241" s="129"/>
      <c r="DT241" s="122"/>
      <c r="DU241" s="129"/>
      <c r="DV241" s="122"/>
      <c r="DW241" s="124"/>
    </row>
    <row r="242" spans="1:127" outlineLevel="2">
      <c r="A242" s="459"/>
      <c r="B242" s="465">
        <v>1.25</v>
      </c>
      <c r="C242" s="459"/>
      <c r="D242" s="459"/>
      <c r="E242" s="459"/>
      <c r="F242" s="459"/>
      <c r="G242" s="459"/>
      <c r="H242" s="459"/>
      <c r="I242" s="459"/>
      <c r="J242" s="459"/>
      <c r="K242" s="460"/>
      <c r="L242" s="459"/>
      <c r="M242" s="459"/>
      <c r="N242" s="459"/>
      <c r="O242" s="459"/>
      <c r="P242" s="459"/>
      <c r="Q242" s="459"/>
      <c r="R242" s="459"/>
      <c r="S242" s="446"/>
      <c r="T242" s="122"/>
      <c r="U242" s="123"/>
      <c r="V242" s="126"/>
      <c r="W242" s="123"/>
      <c r="X242" s="128"/>
      <c r="Y242" s="123"/>
      <c r="Z242" s="123"/>
      <c r="AA242" s="123"/>
      <c r="AB242" s="124"/>
      <c r="AC242" s="127"/>
      <c r="AD242" s="201"/>
      <c r="AE242" s="201"/>
      <c r="AF242" s="201"/>
      <c r="AG242" s="201"/>
      <c r="AH242" s="201"/>
      <c r="AI242" s="234"/>
      <c r="AJ242" s="123"/>
      <c r="AK242" s="123"/>
      <c r="AL242" s="123"/>
      <c r="AM242" s="123"/>
      <c r="AN242" s="129"/>
      <c r="AO242" s="124"/>
      <c r="AP242" s="122"/>
      <c r="AQ242" s="127"/>
      <c r="AR242" s="123"/>
      <c r="AS242" s="123"/>
      <c r="AT242" s="123"/>
      <c r="AU242" s="123"/>
      <c r="AV242" s="251"/>
      <c r="AW242" s="123"/>
      <c r="AX242" s="123"/>
      <c r="AY242" s="129"/>
      <c r="AZ242" s="122"/>
      <c r="BA242" s="129"/>
      <c r="BB242" s="130"/>
      <c r="BC242" s="131"/>
      <c r="BD242" s="130"/>
      <c r="BE242" s="132"/>
      <c r="BF242" s="132"/>
      <c r="BG242" s="123"/>
      <c r="BH242" s="124"/>
      <c r="BI242" s="122"/>
      <c r="BJ242" s="123"/>
      <c r="BK242" s="123"/>
      <c r="BL242" s="123"/>
      <c r="BM242" s="129"/>
      <c r="BN242" s="122"/>
      <c r="BO242" s="123"/>
      <c r="BP242" s="129"/>
      <c r="BQ242" s="122"/>
      <c r="BR242" s="123"/>
      <c r="BS242" s="129"/>
      <c r="BT242" s="135"/>
      <c r="BU242" s="280"/>
      <c r="BV242" s="246"/>
      <c r="BW242" s="246"/>
      <c r="BX242" s="133"/>
      <c r="BY242" s="133"/>
      <c r="BZ242" s="122"/>
      <c r="CA242" s="123"/>
      <c r="CB242" s="123"/>
      <c r="CC242" s="124"/>
      <c r="CD242" s="127"/>
      <c r="CE242" s="127"/>
      <c r="CF242" s="123"/>
      <c r="CG242" s="123"/>
      <c r="CH242" s="123"/>
      <c r="CI242" s="123"/>
      <c r="CJ242" s="134"/>
      <c r="CK242" s="122"/>
      <c r="CL242" s="127"/>
      <c r="CM242" s="123"/>
      <c r="CN242" s="129"/>
      <c r="CO242" s="129"/>
      <c r="CP242" s="129"/>
      <c r="CQ242" s="134"/>
      <c r="CR242" s="133"/>
      <c r="CS242" s="133"/>
      <c r="CT242" s="133"/>
      <c r="CU242" s="135"/>
      <c r="CV242" s="280"/>
      <c r="CW242" s="135"/>
      <c r="CX242" s="122"/>
      <c r="CY242" s="129"/>
      <c r="CZ242" s="214"/>
      <c r="DA242" s="129"/>
      <c r="DB242" s="122"/>
      <c r="DC242" s="129"/>
      <c r="DD242" s="122"/>
      <c r="DE242" s="129"/>
      <c r="DF242" s="133"/>
      <c r="DG242" s="122"/>
      <c r="DH242" s="129"/>
      <c r="DI242" s="133"/>
      <c r="DJ242" s="122"/>
      <c r="DK242" s="123"/>
      <c r="DL242" s="214"/>
      <c r="DM242" s="134"/>
      <c r="DN242" s="305"/>
      <c r="DO242" s="134"/>
      <c r="DP242" s="122"/>
      <c r="DQ242" s="129"/>
      <c r="DR242" s="122"/>
      <c r="DS242" s="129"/>
      <c r="DT242" s="122"/>
      <c r="DU242" s="129"/>
      <c r="DV242" s="122"/>
      <c r="DW242" s="124"/>
    </row>
    <row r="243" spans="1:127" outlineLevel="2">
      <c r="A243" s="459"/>
      <c r="B243" s="465">
        <v>1.2604166666666701</v>
      </c>
      <c r="C243" s="459"/>
      <c r="D243" s="459"/>
      <c r="E243" s="459"/>
      <c r="F243" s="459"/>
      <c r="G243" s="459"/>
      <c r="H243" s="459"/>
      <c r="I243" s="459"/>
      <c r="J243" s="459"/>
      <c r="K243" s="460"/>
      <c r="L243" s="459"/>
      <c r="M243" s="459"/>
      <c r="N243" s="459"/>
      <c r="O243" s="459"/>
      <c r="P243" s="459"/>
      <c r="Q243" s="459"/>
      <c r="R243" s="459"/>
      <c r="S243" s="446"/>
      <c r="T243" s="122"/>
      <c r="U243" s="123"/>
      <c r="V243" s="126"/>
      <c r="W243" s="123"/>
      <c r="X243" s="128"/>
      <c r="Y243" s="123"/>
      <c r="Z243" s="123"/>
      <c r="AA243" s="123"/>
      <c r="AB243" s="124"/>
      <c r="AC243" s="127"/>
      <c r="AD243" s="201"/>
      <c r="AE243" s="201"/>
      <c r="AF243" s="201"/>
      <c r="AG243" s="201"/>
      <c r="AH243" s="201"/>
      <c r="AI243" s="234"/>
      <c r="AJ243" s="123"/>
      <c r="AK243" s="123"/>
      <c r="AL243" s="123"/>
      <c r="AM243" s="123"/>
      <c r="AN243" s="129"/>
      <c r="AO243" s="124"/>
      <c r="AP243" s="122"/>
      <c r="AQ243" s="127"/>
      <c r="AR243" s="123"/>
      <c r="AS243" s="123"/>
      <c r="AT243" s="123"/>
      <c r="AU243" s="123"/>
      <c r="AV243" s="251"/>
      <c r="AW243" s="123"/>
      <c r="AX243" s="123"/>
      <c r="AY243" s="129"/>
      <c r="AZ243" s="122"/>
      <c r="BA243" s="129"/>
      <c r="BB243" s="130"/>
      <c r="BC243" s="131"/>
      <c r="BD243" s="130"/>
      <c r="BE243" s="132"/>
      <c r="BF243" s="132"/>
      <c r="BG243" s="123"/>
      <c r="BH243" s="124"/>
      <c r="BI243" s="122"/>
      <c r="BJ243" s="123"/>
      <c r="BK243" s="123"/>
      <c r="BL243" s="123"/>
      <c r="BM243" s="129"/>
      <c r="BN243" s="122"/>
      <c r="BO243" s="123"/>
      <c r="BP243" s="129"/>
      <c r="BQ243" s="122"/>
      <c r="BR243" s="123"/>
      <c r="BS243" s="129"/>
      <c r="BT243" s="135"/>
      <c r="BU243" s="280"/>
      <c r="BV243" s="246"/>
      <c r="BW243" s="246"/>
      <c r="BX243" s="133"/>
      <c r="BY243" s="133"/>
      <c r="BZ243" s="122"/>
      <c r="CA243" s="123"/>
      <c r="CB243" s="123"/>
      <c r="CC243" s="124"/>
      <c r="CD243" s="127"/>
      <c r="CE243" s="127"/>
      <c r="CF243" s="123"/>
      <c r="CG243" s="123"/>
      <c r="CH243" s="123"/>
      <c r="CI243" s="123"/>
      <c r="CJ243" s="134"/>
      <c r="CK243" s="122"/>
      <c r="CL243" s="127"/>
      <c r="CM243" s="123"/>
      <c r="CN243" s="129"/>
      <c r="CO243" s="129"/>
      <c r="CP243" s="129"/>
      <c r="CQ243" s="134"/>
      <c r="CR243" s="133"/>
      <c r="CS243" s="133"/>
      <c r="CT243" s="133"/>
      <c r="CU243" s="135"/>
      <c r="CV243" s="280"/>
      <c r="CW243" s="135"/>
      <c r="CX243" s="122"/>
      <c r="CY243" s="129"/>
      <c r="CZ243" s="214"/>
      <c r="DA243" s="129"/>
      <c r="DB243" s="122"/>
      <c r="DC243" s="129"/>
      <c r="DD243" s="122"/>
      <c r="DE243" s="129"/>
      <c r="DF243" s="133"/>
      <c r="DG243" s="122"/>
      <c r="DH243" s="129"/>
      <c r="DI243" s="133"/>
      <c r="DJ243" s="122"/>
      <c r="DK243" s="123"/>
      <c r="DL243" s="214"/>
      <c r="DM243" s="134"/>
      <c r="DN243" s="305"/>
      <c r="DO243" s="134"/>
      <c r="DP243" s="122"/>
      <c r="DQ243" s="129"/>
      <c r="DR243" s="122"/>
      <c r="DS243" s="129"/>
      <c r="DT243" s="122"/>
      <c r="DU243" s="129"/>
      <c r="DV243" s="122"/>
      <c r="DW243" s="124"/>
    </row>
    <row r="244" spans="1:127" outlineLevel="2">
      <c r="A244" s="459"/>
      <c r="B244" s="465">
        <v>1.2708333333333399</v>
      </c>
      <c r="C244" s="459"/>
      <c r="D244" s="459"/>
      <c r="E244" s="459"/>
      <c r="F244" s="459"/>
      <c r="G244" s="459"/>
      <c r="H244" s="459"/>
      <c r="I244" s="459"/>
      <c r="J244" s="459"/>
      <c r="K244" s="460"/>
      <c r="L244" s="459"/>
      <c r="M244" s="459"/>
      <c r="N244" s="459"/>
      <c r="O244" s="459"/>
      <c r="P244" s="459"/>
      <c r="Q244" s="459"/>
      <c r="R244" s="459"/>
      <c r="S244" s="446"/>
      <c r="T244" s="122"/>
      <c r="U244" s="123"/>
      <c r="V244" s="126"/>
      <c r="W244" s="123"/>
      <c r="X244" s="128"/>
      <c r="Y244" s="123"/>
      <c r="Z244" s="123"/>
      <c r="AA244" s="123"/>
      <c r="AB244" s="124"/>
      <c r="AC244" s="127"/>
      <c r="AD244" s="201"/>
      <c r="AE244" s="201"/>
      <c r="AF244" s="201"/>
      <c r="AG244" s="201"/>
      <c r="AH244" s="201"/>
      <c r="AI244" s="234"/>
      <c r="AJ244" s="123"/>
      <c r="AK244" s="123"/>
      <c r="AL244" s="123"/>
      <c r="AM244" s="123"/>
      <c r="AN244" s="129"/>
      <c r="AO244" s="124"/>
      <c r="AP244" s="122"/>
      <c r="AQ244" s="127"/>
      <c r="AR244" s="123"/>
      <c r="AS244" s="123"/>
      <c r="AT244" s="123"/>
      <c r="AU244" s="123"/>
      <c r="AV244" s="251"/>
      <c r="AW244" s="123"/>
      <c r="AX244" s="123"/>
      <c r="AY244" s="129"/>
      <c r="AZ244" s="122"/>
      <c r="BA244" s="129"/>
      <c r="BB244" s="130"/>
      <c r="BC244" s="131"/>
      <c r="BD244" s="130"/>
      <c r="BE244" s="132"/>
      <c r="BF244" s="132"/>
      <c r="BG244" s="123"/>
      <c r="BH244" s="124"/>
      <c r="BI244" s="122"/>
      <c r="BJ244" s="123"/>
      <c r="BK244" s="123"/>
      <c r="BL244" s="123"/>
      <c r="BM244" s="129"/>
      <c r="BN244" s="122"/>
      <c r="BO244" s="123"/>
      <c r="BP244" s="129"/>
      <c r="BQ244" s="122"/>
      <c r="BR244" s="123"/>
      <c r="BS244" s="129"/>
      <c r="BT244" s="135"/>
      <c r="BU244" s="280"/>
      <c r="BV244" s="246"/>
      <c r="BW244" s="246"/>
      <c r="BX244" s="133"/>
      <c r="BY244" s="133"/>
      <c r="BZ244" s="122"/>
      <c r="CA244" s="123"/>
      <c r="CB244" s="123"/>
      <c r="CC244" s="124"/>
      <c r="CD244" s="127"/>
      <c r="CE244" s="127"/>
      <c r="CF244" s="123"/>
      <c r="CG244" s="123"/>
      <c r="CH244" s="123"/>
      <c r="CI244" s="123"/>
      <c r="CJ244" s="134"/>
      <c r="CK244" s="122"/>
      <c r="CL244" s="127"/>
      <c r="CM244" s="123"/>
      <c r="CN244" s="129"/>
      <c r="CO244" s="129"/>
      <c r="CP244" s="129"/>
      <c r="CQ244" s="134"/>
      <c r="CR244" s="133"/>
      <c r="CS244" s="133"/>
      <c r="CT244" s="133"/>
      <c r="CU244" s="135"/>
      <c r="CV244" s="280"/>
      <c r="CW244" s="135"/>
      <c r="CX244" s="122"/>
      <c r="CY244" s="129"/>
      <c r="CZ244" s="214"/>
      <c r="DA244" s="129"/>
      <c r="DB244" s="122"/>
      <c r="DC244" s="129"/>
      <c r="DD244" s="122"/>
      <c r="DE244" s="129"/>
      <c r="DF244" s="133"/>
      <c r="DG244" s="122"/>
      <c r="DH244" s="129"/>
      <c r="DI244" s="133"/>
      <c r="DJ244" s="122"/>
      <c r="DK244" s="123"/>
      <c r="DL244" s="214"/>
      <c r="DM244" s="134"/>
      <c r="DN244" s="305"/>
      <c r="DO244" s="134"/>
      <c r="DP244" s="122"/>
      <c r="DQ244" s="129"/>
      <c r="DR244" s="122"/>
      <c r="DS244" s="129"/>
      <c r="DT244" s="122"/>
      <c r="DU244" s="129"/>
      <c r="DV244" s="122"/>
      <c r="DW244" s="124"/>
    </row>
    <row r="245" spans="1:127" outlineLevel="2">
      <c r="A245" s="459"/>
      <c r="B245" s="465">
        <v>1.28125</v>
      </c>
      <c r="C245" s="459"/>
      <c r="D245" s="459"/>
      <c r="E245" s="459"/>
      <c r="F245" s="459"/>
      <c r="G245" s="459"/>
      <c r="H245" s="459"/>
      <c r="I245" s="459"/>
      <c r="J245" s="459"/>
      <c r="K245" s="460"/>
      <c r="L245" s="459"/>
      <c r="M245" s="459"/>
      <c r="N245" s="459"/>
      <c r="O245" s="459"/>
      <c r="P245" s="459"/>
      <c r="Q245" s="459"/>
      <c r="R245" s="459"/>
      <c r="S245" s="446"/>
      <c r="T245" s="122"/>
      <c r="U245" s="123"/>
      <c r="V245" s="126"/>
      <c r="W245" s="123"/>
      <c r="X245" s="128"/>
      <c r="Y245" s="123"/>
      <c r="Z245" s="123"/>
      <c r="AA245" s="123"/>
      <c r="AB245" s="124"/>
      <c r="AC245" s="127"/>
      <c r="AD245" s="201"/>
      <c r="AE245" s="201"/>
      <c r="AF245" s="201"/>
      <c r="AG245" s="201"/>
      <c r="AH245" s="201"/>
      <c r="AI245" s="234"/>
      <c r="AJ245" s="123"/>
      <c r="AK245" s="123"/>
      <c r="AL245" s="123"/>
      <c r="AM245" s="123"/>
      <c r="AN245" s="129"/>
      <c r="AO245" s="124"/>
      <c r="AP245" s="122"/>
      <c r="AQ245" s="127"/>
      <c r="AR245" s="123"/>
      <c r="AS245" s="123"/>
      <c r="AT245" s="123"/>
      <c r="AU245" s="123"/>
      <c r="AV245" s="251"/>
      <c r="AW245" s="123"/>
      <c r="AX245" s="123"/>
      <c r="AY245" s="129"/>
      <c r="AZ245" s="122"/>
      <c r="BA245" s="129"/>
      <c r="BB245" s="130"/>
      <c r="BC245" s="131"/>
      <c r="BD245" s="130"/>
      <c r="BE245" s="132"/>
      <c r="BF245" s="132"/>
      <c r="BG245" s="123"/>
      <c r="BH245" s="124"/>
      <c r="BI245" s="122"/>
      <c r="BJ245" s="123"/>
      <c r="BK245" s="123"/>
      <c r="BL245" s="123"/>
      <c r="BM245" s="129"/>
      <c r="BN245" s="122"/>
      <c r="BO245" s="123"/>
      <c r="BP245" s="129"/>
      <c r="BQ245" s="122"/>
      <c r="BR245" s="123"/>
      <c r="BS245" s="129"/>
      <c r="BT245" s="135"/>
      <c r="BU245" s="280"/>
      <c r="BV245" s="246"/>
      <c r="BW245" s="246"/>
      <c r="BX245" s="133"/>
      <c r="BY245" s="133"/>
      <c r="BZ245" s="122"/>
      <c r="CA245" s="123"/>
      <c r="CB245" s="123"/>
      <c r="CC245" s="124"/>
      <c r="CD245" s="127"/>
      <c r="CE245" s="127"/>
      <c r="CF245" s="123"/>
      <c r="CG245" s="123"/>
      <c r="CH245" s="123"/>
      <c r="CI245" s="123"/>
      <c r="CJ245" s="134"/>
      <c r="CK245" s="122"/>
      <c r="CL245" s="127"/>
      <c r="CM245" s="123"/>
      <c r="CN245" s="129"/>
      <c r="CO245" s="129"/>
      <c r="CP245" s="129"/>
      <c r="CQ245" s="134"/>
      <c r="CR245" s="133"/>
      <c r="CS245" s="133"/>
      <c r="CT245" s="133"/>
      <c r="CU245" s="135"/>
      <c r="CV245" s="280"/>
      <c r="CW245" s="135"/>
      <c r="CX245" s="122"/>
      <c r="CY245" s="129"/>
      <c r="CZ245" s="214"/>
      <c r="DA245" s="129"/>
      <c r="DB245" s="122"/>
      <c r="DC245" s="129"/>
      <c r="DD245" s="122"/>
      <c r="DE245" s="129"/>
      <c r="DF245" s="133"/>
      <c r="DG245" s="122"/>
      <c r="DH245" s="129"/>
      <c r="DI245" s="133"/>
      <c r="DJ245" s="122"/>
      <c r="DK245" s="123"/>
      <c r="DL245" s="214"/>
      <c r="DM245" s="134"/>
      <c r="DN245" s="305"/>
      <c r="DO245" s="134"/>
      <c r="DP245" s="122"/>
      <c r="DQ245" s="129"/>
      <c r="DR245" s="122"/>
      <c r="DS245" s="129"/>
      <c r="DT245" s="122"/>
      <c r="DU245" s="129"/>
      <c r="DV245" s="122"/>
      <c r="DW245" s="124"/>
    </row>
    <row r="246" spans="1:127" outlineLevel="2">
      <c r="A246" s="459"/>
      <c r="B246" s="465">
        <v>1.2916666666666701</v>
      </c>
      <c r="C246" s="459"/>
      <c r="D246" s="459"/>
      <c r="E246" s="459"/>
      <c r="F246" s="459"/>
      <c r="G246" s="459"/>
      <c r="H246" s="459"/>
      <c r="I246" s="459"/>
      <c r="J246" s="459"/>
      <c r="K246" s="460"/>
      <c r="L246" s="459"/>
      <c r="M246" s="459"/>
      <c r="N246" s="459"/>
      <c r="O246" s="459"/>
      <c r="P246" s="459"/>
      <c r="Q246" s="459"/>
      <c r="R246" s="459"/>
      <c r="S246" s="446"/>
      <c r="T246" s="122"/>
      <c r="U246" s="123"/>
      <c r="V246" s="126"/>
      <c r="W246" s="123"/>
      <c r="X246" s="128"/>
      <c r="Y246" s="123"/>
      <c r="Z246" s="123"/>
      <c r="AA246" s="123"/>
      <c r="AB246" s="124"/>
      <c r="AC246" s="127"/>
      <c r="AD246" s="201"/>
      <c r="AE246" s="201"/>
      <c r="AF246" s="201"/>
      <c r="AG246" s="201"/>
      <c r="AH246" s="201"/>
      <c r="AI246" s="234"/>
      <c r="AJ246" s="123"/>
      <c r="AK246" s="123"/>
      <c r="AL246" s="123"/>
      <c r="AM246" s="123"/>
      <c r="AN246" s="129"/>
      <c r="AO246" s="124"/>
      <c r="AP246" s="122"/>
      <c r="AQ246" s="127"/>
      <c r="AR246" s="123"/>
      <c r="AS246" s="123"/>
      <c r="AT246" s="123"/>
      <c r="AU246" s="123"/>
      <c r="AV246" s="251"/>
      <c r="AW246" s="123"/>
      <c r="AX246" s="123"/>
      <c r="AY246" s="129"/>
      <c r="AZ246" s="122"/>
      <c r="BA246" s="129"/>
      <c r="BB246" s="130"/>
      <c r="BC246" s="131"/>
      <c r="BD246" s="130"/>
      <c r="BE246" s="132"/>
      <c r="BF246" s="132"/>
      <c r="BG246" s="123"/>
      <c r="BH246" s="124"/>
      <c r="BI246" s="122"/>
      <c r="BJ246" s="123"/>
      <c r="BK246" s="123"/>
      <c r="BL246" s="123"/>
      <c r="BM246" s="129"/>
      <c r="BN246" s="122"/>
      <c r="BO246" s="123"/>
      <c r="BP246" s="129"/>
      <c r="BQ246" s="122"/>
      <c r="BR246" s="123"/>
      <c r="BS246" s="129"/>
      <c r="BT246" s="135"/>
      <c r="BU246" s="280"/>
      <c r="BV246" s="246"/>
      <c r="BW246" s="246"/>
      <c r="BX246" s="133"/>
      <c r="BY246" s="133"/>
      <c r="BZ246" s="122"/>
      <c r="CA246" s="123"/>
      <c r="CB246" s="123"/>
      <c r="CC246" s="124"/>
      <c r="CD246" s="127"/>
      <c r="CE246" s="127"/>
      <c r="CF246" s="123"/>
      <c r="CG246" s="123"/>
      <c r="CH246" s="123"/>
      <c r="CI246" s="123"/>
      <c r="CJ246" s="134"/>
      <c r="CK246" s="122"/>
      <c r="CL246" s="127"/>
      <c r="CM246" s="123"/>
      <c r="CN246" s="129"/>
      <c r="CO246" s="129"/>
      <c r="CP246" s="129"/>
      <c r="CQ246" s="134"/>
      <c r="CR246" s="133"/>
      <c r="CS246" s="133"/>
      <c r="CT246" s="133"/>
      <c r="CU246" s="135"/>
      <c r="CV246" s="280"/>
      <c r="CW246" s="135"/>
      <c r="CX246" s="122"/>
      <c r="CY246" s="129"/>
      <c r="CZ246" s="214"/>
      <c r="DA246" s="129"/>
      <c r="DB246" s="122"/>
      <c r="DC246" s="129"/>
      <c r="DD246" s="122"/>
      <c r="DE246" s="129"/>
      <c r="DF246" s="133"/>
      <c r="DG246" s="122"/>
      <c r="DH246" s="129"/>
      <c r="DI246" s="133"/>
      <c r="DJ246" s="122"/>
      <c r="DK246" s="123"/>
      <c r="DL246" s="214"/>
      <c r="DM246" s="134"/>
      <c r="DN246" s="305"/>
      <c r="DO246" s="134"/>
      <c r="DP246" s="122"/>
      <c r="DQ246" s="129"/>
      <c r="DR246" s="122"/>
      <c r="DS246" s="129"/>
      <c r="DT246" s="122"/>
      <c r="DU246" s="129"/>
      <c r="DV246" s="122"/>
      <c r="DW246" s="124"/>
    </row>
    <row r="247" spans="1:127" outlineLevel="2">
      <c r="A247" s="459"/>
      <c r="B247" s="465">
        <v>1.3020833333333399</v>
      </c>
      <c r="C247" s="459"/>
      <c r="D247" s="459"/>
      <c r="E247" s="459"/>
      <c r="F247" s="459"/>
      <c r="G247" s="459"/>
      <c r="H247" s="459"/>
      <c r="I247" s="459"/>
      <c r="J247" s="459"/>
      <c r="K247" s="460"/>
      <c r="L247" s="459"/>
      <c r="M247" s="459"/>
      <c r="N247" s="459"/>
      <c r="O247" s="459"/>
      <c r="P247" s="459"/>
      <c r="Q247" s="459"/>
      <c r="R247" s="459"/>
      <c r="S247" s="446"/>
      <c r="T247" s="122"/>
      <c r="U247" s="123"/>
      <c r="V247" s="126"/>
      <c r="W247" s="123"/>
      <c r="X247" s="128"/>
      <c r="Y247" s="123"/>
      <c r="Z247" s="123"/>
      <c r="AA247" s="123"/>
      <c r="AB247" s="124"/>
      <c r="AC247" s="127"/>
      <c r="AD247" s="201"/>
      <c r="AE247" s="201"/>
      <c r="AF247" s="201"/>
      <c r="AG247" s="201"/>
      <c r="AH247" s="201"/>
      <c r="AI247" s="234"/>
      <c r="AJ247" s="123"/>
      <c r="AK247" s="123"/>
      <c r="AL247" s="123"/>
      <c r="AM247" s="123"/>
      <c r="AN247" s="129"/>
      <c r="AO247" s="124"/>
      <c r="AP247" s="122"/>
      <c r="AQ247" s="127"/>
      <c r="AR247" s="123"/>
      <c r="AS247" s="123"/>
      <c r="AT247" s="123"/>
      <c r="AU247" s="123"/>
      <c r="AV247" s="251"/>
      <c r="AW247" s="123"/>
      <c r="AX247" s="123"/>
      <c r="AY247" s="129"/>
      <c r="AZ247" s="122"/>
      <c r="BA247" s="129"/>
      <c r="BB247" s="130"/>
      <c r="BC247" s="131"/>
      <c r="BD247" s="130"/>
      <c r="BE247" s="132"/>
      <c r="BF247" s="132"/>
      <c r="BG247" s="123"/>
      <c r="BH247" s="124"/>
      <c r="BI247" s="122"/>
      <c r="BJ247" s="123"/>
      <c r="BK247" s="123"/>
      <c r="BL247" s="123"/>
      <c r="BM247" s="129"/>
      <c r="BN247" s="122"/>
      <c r="BO247" s="123"/>
      <c r="BP247" s="129"/>
      <c r="BQ247" s="122"/>
      <c r="BR247" s="123"/>
      <c r="BS247" s="129"/>
      <c r="BT247" s="135"/>
      <c r="BU247" s="280"/>
      <c r="BV247" s="246"/>
      <c r="BW247" s="246"/>
      <c r="BX247" s="133"/>
      <c r="BY247" s="133"/>
      <c r="BZ247" s="122"/>
      <c r="CA247" s="123"/>
      <c r="CB247" s="123"/>
      <c r="CC247" s="124"/>
      <c r="CD247" s="127"/>
      <c r="CE247" s="127"/>
      <c r="CF247" s="123"/>
      <c r="CG247" s="123"/>
      <c r="CH247" s="123"/>
      <c r="CI247" s="123"/>
      <c r="CJ247" s="134"/>
      <c r="CK247" s="122"/>
      <c r="CL247" s="127"/>
      <c r="CM247" s="123"/>
      <c r="CN247" s="129"/>
      <c r="CO247" s="129"/>
      <c r="CP247" s="129"/>
      <c r="CQ247" s="134"/>
      <c r="CR247" s="133"/>
      <c r="CS247" s="133"/>
      <c r="CT247" s="133"/>
      <c r="CU247" s="135"/>
      <c r="CV247" s="280"/>
      <c r="CW247" s="135"/>
      <c r="CX247" s="122"/>
      <c r="CY247" s="129"/>
      <c r="CZ247" s="214"/>
      <c r="DA247" s="129"/>
      <c r="DB247" s="122"/>
      <c r="DC247" s="129"/>
      <c r="DD247" s="122"/>
      <c r="DE247" s="129"/>
      <c r="DF247" s="133"/>
      <c r="DG247" s="122"/>
      <c r="DH247" s="129"/>
      <c r="DI247" s="133"/>
      <c r="DJ247" s="122"/>
      <c r="DK247" s="123"/>
      <c r="DL247" s="214"/>
      <c r="DM247" s="134"/>
      <c r="DN247" s="305"/>
      <c r="DO247" s="134"/>
      <c r="DP247" s="122"/>
      <c r="DQ247" s="129"/>
      <c r="DR247" s="122"/>
      <c r="DS247" s="129"/>
      <c r="DT247" s="122"/>
      <c r="DU247" s="129"/>
      <c r="DV247" s="122"/>
      <c r="DW247" s="124"/>
    </row>
    <row r="248" spans="1:127" outlineLevel="2">
      <c r="A248" s="459"/>
      <c r="B248" s="465">
        <v>1.3125</v>
      </c>
      <c r="C248" s="459"/>
      <c r="D248" s="459"/>
      <c r="E248" s="459"/>
      <c r="F248" s="459"/>
      <c r="G248" s="459"/>
      <c r="H248" s="459"/>
      <c r="I248" s="459"/>
      <c r="J248" s="459"/>
      <c r="K248" s="460"/>
      <c r="L248" s="459"/>
      <c r="M248" s="459"/>
      <c r="N248" s="459"/>
      <c r="O248" s="459"/>
      <c r="P248" s="459"/>
      <c r="Q248" s="459"/>
      <c r="R248" s="459"/>
      <c r="S248" s="446"/>
      <c r="T248" s="122"/>
      <c r="U248" s="123"/>
      <c r="V248" s="126"/>
      <c r="W248" s="123"/>
      <c r="X248" s="128"/>
      <c r="Y248" s="123"/>
      <c r="Z248" s="123"/>
      <c r="AA248" s="123"/>
      <c r="AB248" s="124"/>
      <c r="AC248" s="127"/>
      <c r="AD248" s="201"/>
      <c r="AE248" s="201"/>
      <c r="AF248" s="201"/>
      <c r="AG248" s="201"/>
      <c r="AH248" s="201"/>
      <c r="AI248" s="234"/>
      <c r="AJ248" s="123"/>
      <c r="AK248" s="123"/>
      <c r="AL248" s="123"/>
      <c r="AM248" s="123"/>
      <c r="AN248" s="129"/>
      <c r="AO248" s="124"/>
      <c r="AP248" s="122"/>
      <c r="AQ248" s="127"/>
      <c r="AR248" s="123"/>
      <c r="AS248" s="123"/>
      <c r="AT248" s="123"/>
      <c r="AU248" s="123"/>
      <c r="AV248" s="251"/>
      <c r="AW248" s="123"/>
      <c r="AX248" s="123"/>
      <c r="AY248" s="129"/>
      <c r="AZ248" s="122"/>
      <c r="BA248" s="129"/>
      <c r="BB248" s="130"/>
      <c r="BC248" s="131"/>
      <c r="BD248" s="130"/>
      <c r="BE248" s="132"/>
      <c r="BF248" s="132"/>
      <c r="BG248" s="123"/>
      <c r="BH248" s="124"/>
      <c r="BI248" s="122"/>
      <c r="BJ248" s="123"/>
      <c r="BK248" s="123"/>
      <c r="BL248" s="123"/>
      <c r="BM248" s="129"/>
      <c r="BN248" s="122"/>
      <c r="BO248" s="123"/>
      <c r="BP248" s="129"/>
      <c r="BQ248" s="122"/>
      <c r="BR248" s="123"/>
      <c r="BS248" s="129"/>
      <c r="BT248" s="135"/>
      <c r="BU248" s="280"/>
      <c r="BV248" s="246"/>
      <c r="BW248" s="246"/>
      <c r="BX248" s="133"/>
      <c r="BY248" s="133"/>
      <c r="BZ248" s="122"/>
      <c r="CA248" s="123"/>
      <c r="CB248" s="123"/>
      <c r="CC248" s="124"/>
      <c r="CD248" s="127"/>
      <c r="CE248" s="127"/>
      <c r="CF248" s="123"/>
      <c r="CG248" s="123"/>
      <c r="CH248" s="123"/>
      <c r="CI248" s="123"/>
      <c r="CJ248" s="134"/>
      <c r="CK248" s="122"/>
      <c r="CL248" s="127"/>
      <c r="CM248" s="123"/>
      <c r="CN248" s="129"/>
      <c r="CO248" s="129"/>
      <c r="CP248" s="129"/>
      <c r="CQ248" s="134"/>
      <c r="CR248" s="133"/>
      <c r="CS248" s="133"/>
      <c r="CT248" s="133"/>
      <c r="CU248" s="135"/>
      <c r="CV248" s="280"/>
      <c r="CW248" s="135"/>
      <c r="CX248" s="122"/>
      <c r="CY248" s="129"/>
      <c r="CZ248" s="214"/>
      <c r="DA248" s="129"/>
      <c r="DB248" s="122"/>
      <c r="DC248" s="129"/>
      <c r="DD248" s="122"/>
      <c r="DE248" s="129"/>
      <c r="DF248" s="133"/>
      <c r="DG248" s="122"/>
      <c r="DH248" s="129"/>
      <c r="DI248" s="133"/>
      <c r="DJ248" s="122"/>
      <c r="DK248" s="123"/>
      <c r="DL248" s="214"/>
      <c r="DM248" s="134"/>
      <c r="DN248" s="305"/>
      <c r="DO248" s="134"/>
      <c r="DP248" s="122"/>
      <c r="DQ248" s="129"/>
      <c r="DR248" s="122"/>
      <c r="DS248" s="129"/>
      <c r="DT248" s="122"/>
      <c r="DU248" s="129"/>
      <c r="DV248" s="122"/>
      <c r="DW248" s="124"/>
    </row>
    <row r="249" spans="1:127" ht="19.5" thickBot="1">
      <c r="A249" s="459"/>
      <c r="B249" s="467">
        <v>1.3229166666666701</v>
      </c>
      <c r="C249" s="459"/>
      <c r="D249" s="459"/>
      <c r="E249" s="459"/>
      <c r="F249" s="459"/>
      <c r="G249" s="459"/>
      <c r="H249" s="459"/>
      <c r="I249" s="459"/>
      <c r="J249" s="459"/>
      <c r="K249" s="460"/>
      <c r="L249" s="459"/>
      <c r="M249" s="459"/>
      <c r="N249" s="459"/>
      <c r="O249" s="459"/>
      <c r="P249" s="459"/>
      <c r="Q249" s="459"/>
      <c r="R249" s="459"/>
      <c r="S249" s="446"/>
      <c r="T249" s="122"/>
      <c r="U249" s="123"/>
      <c r="V249" s="126"/>
      <c r="W249" s="123"/>
      <c r="X249" s="128"/>
      <c r="Y249" s="123"/>
      <c r="Z249" s="123"/>
      <c r="AA249" s="123"/>
      <c r="AB249" s="124"/>
      <c r="AC249" s="127"/>
      <c r="AD249" s="201"/>
      <c r="AE249" s="201"/>
      <c r="AF249" s="201"/>
      <c r="AG249" s="201"/>
      <c r="AH249" s="201"/>
      <c r="AI249" s="234"/>
      <c r="AJ249" s="123"/>
      <c r="AK249" s="123"/>
      <c r="AL249" s="123"/>
      <c r="AM249" s="123"/>
      <c r="AN249" s="129"/>
      <c r="AO249" s="124"/>
      <c r="AP249" s="122"/>
      <c r="AQ249" s="127"/>
      <c r="AR249" s="123"/>
      <c r="AS249" s="123"/>
      <c r="AT249" s="123"/>
      <c r="AU249" s="123"/>
      <c r="AV249" s="251"/>
      <c r="AW249" s="123"/>
      <c r="AX249" s="123"/>
      <c r="AY249" s="129"/>
      <c r="AZ249" s="122"/>
      <c r="BA249" s="129"/>
      <c r="BB249" s="130"/>
      <c r="BC249" s="131"/>
      <c r="BD249" s="130"/>
      <c r="BE249" s="132"/>
      <c r="BF249" s="132"/>
      <c r="BG249" s="123"/>
      <c r="BH249" s="124"/>
      <c r="BI249" s="122"/>
      <c r="BJ249" s="123"/>
      <c r="BK249" s="123"/>
      <c r="BL249" s="123"/>
      <c r="BM249" s="129"/>
      <c r="BN249" s="122"/>
      <c r="BO249" s="123"/>
      <c r="BP249" s="129"/>
      <c r="BQ249" s="122"/>
      <c r="BR249" s="123"/>
      <c r="BS249" s="129"/>
      <c r="BT249" s="135"/>
      <c r="BU249" s="280"/>
      <c r="BV249" s="246"/>
      <c r="BW249" s="246"/>
      <c r="BX249" s="133"/>
      <c r="BY249" s="133"/>
      <c r="BZ249" s="122"/>
      <c r="CA249" s="123"/>
      <c r="CB249" s="123"/>
      <c r="CC249" s="124"/>
      <c r="CD249" s="127"/>
      <c r="CE249" s="127"/>
      <c r="CF249" s="123"/>
      <c r="CG249" s="123"/>
      <c r="CH249" s="123"/>
      <c r="CI249" s="123"/>
      <c r="CJ249" s="134"/>
      <c r="CK249" s="122"/>
      <c r="CL249" s="127"/>
      <c r="CM249" s="123"/>
      <c r="CN249" s="129"/>
      <c r="CO249" s="129"/>
      <c r="CP249" s="129"/>
      <c r="CQ249" s="134"/>
      <c r="CR249" s="133"/>
      <c r="CS249" s="133"/>
      <c r="CT249" s="133"/>
      <c r="CU249" s="135"/>
      <c r="CV249" s="280"/>
      <c r="CW249" s="135"/>
      <c r="CX249" s="122"/>
      <c r="CY249" s="129"/>
      <c r="CZ249" s="214"/>
      <c r="DA249" s="129"/>
      <c r="DB249" s="122"/>
      <c r="DC249" s="129"/>
      <c r="DD249" s="122"/>
      <c r="DE249" s="129"/>
      <c r="DF249" s="133"/>
      <c r="DG249" s="122"/>
      <c r="DH249" s="129"/>
      <c r="DI249" s="133"/>
      <c r="DJ249" s="122"/>
      <c r="DK249" s="123"/>
      <c r="DL249" s="214"/>
      <c r="DM249" s="134"/>
      <c r="DN249" s="305"/>
      <c r="DO249" s="134"/>
      <c r="DP249" s="122"/>
      <c r="DQ249" s="129"/>
      <c r="DR249" s="122"/>
      <c r="DS249" s="129"/>
      <c r="DT249" s="122"/>
      <c r="DU249" s="129"/>
      <c r="DV249" s="122"/>
      <c r="DW249" s="124"/>
    </row>
    <row r="250" spans="1:127">
      <c r="A250" s="459"/>
      <c r="B250" s="459"/>
      <c r="C250" s="459"/>
      <c r="D250" s="459"/>
      <c r="E250" s="459"/>
      <c r="F250" s="459"/>
      <c r="G250" s="459"/>
      <c r="H250" s="459"/>
      <c r="I250" s="459"/>
      <c r="J250" s="459"/>
      <c r="K250" s="460"/>
      <c r="L250" s="459"/>
      <c r="M250" s="459"/>
      <c r="N250" s="459"/>
      <c r="O250" s="459"/>
      <c r="P250" s="459"/>
      <c r="Q250" s="459"/>
      <c r="R250" s="459"/>
      <c r="S250" s="446"/>
      <c r="T250" s="122"/>
      <c r="U250" s="123"/>
      <c r="V250" s="126"/>
      <c r="W250" s="123"/>
      <c r="X250" s="128"/>
      <c r="Y250" s="123"/>
      <c r="Z250" s="123"/>
      <c r="AA250" s="123"/>
      <c r="AB250" s="124"/>
      <c r="AC250" s="127"/>
      <c r="AD250" s="201"/>
      <c r="AE250" s="201"/>
      <c r="AF250" s="201"/>
      <c r="AG250" s="201"/>
      <c r="AH250" s="201"/>
      <c r="AI250" s="234"/>
      <c r="AJ250" s="123"/>
      <c r="AK250" s="123"/>
      <c r="AL250" s="123"/>
      <c r="AM250" s="123"/>
      <c r="AN250" s="129"/>
      <c r="AO250" s="124"/>
      <c r="AP250" s="122"/>
      <c r="AQ250" s="127"/>
      <c r="AR250" s="123"/>
      <c r="AS250" s="123"/>
      <c r="AT250" s="123"/>
      <c r="AU250" s="123"/>
      <c r="AV250" s="251"/>
      <c r="AW250" s="123"/>
      <c r="AX250" s="123"/>
      <c r="AY250" s="129"/>
      <c r="AZ250" s="122"/>
      <c r="BA250" s="129"/>
      <c r="BB250" s="130"/>
      <c r="BC250" s="131"/>
      <c r="BD250" s="130"/>
      <c r="BE250" s="132"/>
      <c r="BF250" s="132"/>
      <c r="BG250" s="123"/>
      <c r="BH250" s="124"/>
      <c r="BI250" s="122"/>
      <c r="BJ250" s="123"/>
      <c r="BK250" s="123"/>
      <c r="BL250" s="123"/>
      <c r="BM250" s="129"/>
      <c r="BN250" s="122"/>
      <c r="BO250" s="123"/>
      <c r="BP250" s="129"/>
      <c r="BQ250" s="122"/>
      <c r="BR250" s="123"/>
      <c r="BS250" s="129"/>
      <c r="BT250" s="135"/>
      <c r="BU250" s="280"/>
      <c r="BV250" s="246"/>
      <c r="BW250" s="246"/>
      <c r="BX250" s="133"/>
      <c r="BY250" s="133"/>
      <c r="BZ250" s="122"/>
      <c r="CA250" s="123"/>
      <c r="CB250" s="123"/>
      <c r="CC250" s="124"/>
      <c r="CD250" s="127"/>
      <c r="CE250" s="127"/>
      <c r="CF250" s="123"/>
      <c r="CG250" s="123"/>
      <c r="CH250" s="123"/>
      <c r="CI250" s="123"/>
      <c r="CJ250" s="134"/>
      <c r="CK250" s="122"/>
      <c r="CL250" s="127"/>
      <c r="CM250" s="123"/>
      <c r="CN250" s="129"/>
      <c r="CO250" s="129"/>
      <c r="CP250" s="129"/>
      <c r="CQ250" s="134"/>
      <c r="CR250" s="133"/>
      <c r="CS250" s="133"/>
      <c r="CT250" s="133"/>
      <c r="CU250" s="135"/>
      <c r="CV250" s="280"/>
      <c r="CW250" s="135"/>
      <c r="CX250" s="122"/>
      <c r="CY250" s="129"/>
      <c r="CZ250" s="214"/>
      <c r="DA250" s="129"/>
      <c r="DB250" s="122"/>
      <c r="DC250" s="129"/>
      <c r="DD250" s="122"/>
      <c r="DE250" s="129"/>
      <c r="DF250" s="133"/>
      <c r="DG250" s="122"/>
      <c r="DH250" s="129"/>
      <c r="DI250" s="133"/>
      <c r="DJ250" s="122"/>
      <c r="DK250" s="123"/>
      <c r="DL250" s="214"/>
      <c r="DM250" s="134"/>
      <c r="DN250" s="305"/>
      <c r="DO250" s="134"/>
      <c r="DP250" s="122"/>
      <c r="DQ250" s="129"/>
      <c r="DR250" s="122"/>
      <c r="DS250" s="129"/>
      <c r="DT250" s="122"/>
      <c r="DU250" s="129"/>
      <c r="DV250" s="122"/>
      <c r="DW250" s="124"/>
    </row>
    <row r="251" spans="1:127">
      <c r="A251" s="459"/>
      <c r="B251" s="459"/>
      <c r="C251" s="459"/>
      <c r="D251" s="459"/>
      <c r="E251" s="459"/>
      <c r="F251" s="459"/>
      <c r="G251" s="459"/>
      <c r="H251" s="459"/>
      <c r="I251" s="459"/>
      <c r="J251" s="459"/>
      <c r="K251" s="460"/>
      <c r="L251" s="459"/>
      <c r="M251" s="459"/>
      <c r="N251" s="459"/>
      <c r="O251" s="459"/>
      <c r="P251" s="459"/>
      <c r="Q251" s="459"/>
      <c r="R251" s="459"/>
      <c r="S251" s="446"/>
      <c r="T251" s="122"/>
      <c r="U251" s="123"/>
      <c r="V251" s="126"/>
      <c r="W251" s="123"/>
      <c r="X251" s="128"/>
      <c r="Y251" s="123"/>
      <c r="Z251" s="123"/>
      <c r="AA251" s="123"/>
      <c r="AB251" s="124"/>
      <c r="AC251" s="127"/>
      <c r="AD251" s="201"/>
      <c r="AE251" s="201"/>
      <c r="AF251" s="201"/>
      <c r="AG251" s="201"/>
      <c r="AH251" s="201"/>
      <c r="AI251" s="234"/>
      <c r="AJ251" s="123"/>
      <c r="AK251" s="123"/>
      <c r="AL251" s="123"/>
      <c r="AM251" s="123"/>
      <c r="AN251" s="129"/>
      <c r="AO251" s="124"/>
      <c r="AP251" s="122"/>
      <c r="AQ251" s="127"/>
      <c r="AR251" s="123"/>
      <c r="AS251" s="123"/>
      <c r="AT251" s="123"/>
      <c r="AU251" s="123"/>
      <c r="AV251" s="251"/>
      <c r="AW251" s="123"/>
      <c r="AX251" s="123"/>
      <c r="AY251" s="129"/>
      <c r="AZ251" s="122"/>
      <c r="BA251" s="129"/>
      <c r="BB251" s="130"/>
      <c r="BC251" s="131"/>
      <c r="BD251" s="130"/>
      <c r="BE251" s="132"/>
      <c r="BF251" s="132"/>
      <c r="BG251" s="123"/>
      <c r="BH251" s="124"/>
      <c r="BI251" s="122"/>
      <c r="BJ251" s="123"/>
      <c r="BK251" s="123"/>
      <c r="BL251" s="123"/>
      <c r="BM251" s="129"/>
      <c r="BN251" s="122"/>
      <c r="BO251" s="123"/>
      <c r="BP251" s="129"/>
      <c r="BQ251" s="122"/>
      <c r="BR251" s="123"/>
      <c r="BS251" s="129"/>
      <c r="BT251" s="135"/>
      <c r="BU251" s="280"/>
      <c r="BV251" s="246"/>
      <c r="BW251" s="246"/>
      <c r="BX251" s="133"/>
      <c r="BY251" s="133"/>
      <c r="BZ251" s="122"/>
      <c r="CA251" s="123"/>
      <c r="CB251" s="123"/>
      <c r="CC251" s="124"/>
      <c r="CD251" s="127"/>
      <c r="CE251" s="127"/>
      <c r="CF251" s="123"/>
      <c r="CG251" s="123"/>
      <c r="CH251" s="123"/>
      <c r="CI251" s="123"/>
      <c r="CJ251" s="134"/>
      <c r="CK251" s="122"/>
      <c r="CL251" s="127"/>
      <c r="CM251" s="123"/>
      <c r="CN251" s="129"/>
      <c r="CO251" s="129"/>
      <c r="CP251" s="129"/>
      <c r="CQ251" s="134"/>
      <c r="CR251" s="133"/>
      <c r="CS251" s="133"/>
      <c r="CT251" s="133"/>
      <c r="CU251" s="135"/>
      <c r="CV251" s="280"/>
      <c r="CW251" s="135"/>
      <c r="CX251" s="122"/>
      <c r="CY251" s="129"/>
      <c r="CZ251" s="214"/>
      <c r="DA251" s="129"/>
      <c r="DB251" s="122"/>
      <c r="DC251" s="129"/>
      <c r="DD251" s="122"/>
      <c r="DE251" s="129"/>
      <c r="DF251" s="133"/>
      <c r="DG251" s="122"/>
      <c r="DH251" s="129"/>
      <c r="DI251" s="133"/>
      <c r="DJ251" s="122"/>
      <c r="DK251" s="123"/>
      <c r="DL251" s="214"/>
      <c r="DM251" s="134"/>
      <c r="DN251" s="305"/>
      <c r="DO251" s="134"/>
      <c r="DP251" s="122"/>
      <c r="DQ251" s="129"/>
      <c r="DR251" s="122"/>
      <c r="DS251" s="129"/>
      <c r="DT251" s="122"/>
      <c r="DU251" s="129"/>
      <c r="DV251" s="122"/>
      <c r="DW251" s="124"/>
    </row>
    <row r="252" spans="1:127">
      <c r="A252" s="459"/>
      <c r="B252" s="459"/>
      <c r="C252" s="459"/>
      <c r="D252" s="459"/>
      <c r="E252" s="459"/>
      <c r="F252" s="459"/>
      <c r="G252" s="459"/>
      <c r="H252" s="459"/>
      <c r="I252" s="459"/>
      <c r="J252" s="459"/>
      <c r="K252" s="460"/>
      <c r="L252" s="459"/>
      <c r="M252" s="459"/>
      <c r="N252" s="459"/>
      <c r="O252" s="459"/>
      <c r="P252" s="459"/>
      <c r="Q252" s="459"/>
      <c r="R252" s="459"/>
      <c r="S252" s="446"/>
      <c r="T252" s="122"/>
      <c r="U252" s="123"/>
      <c r="V252" s="126"/>
      <c r="W252" s="123"/>
      <c r="X252" s="128"/>
      <c r="Y252" s="123"/>
      <c r="Z252" s="123"/>
      <c r="AA252" s="123"/>
      <c r="AB252" s="124"/>
      <c r="AC252" s="127"/>
      <c r="AD252" s="201"/>
      <c r="AE252" s="201"/>
      <c r="AF252" s="201"/>
      <c r="AG252" s="201"/>
      <c r="AH252" s="201"/>
      <c r="AI252" s="234"/>
      <c r="AJ252" s="123"/>
      <c r="AK252" s="123"/>
      <c r="AL252" s="123"/>
      <c r="AM252" s="123"/>
      <c r="AN252" s="129"/>
      <c r="AO252" s="124"/>
      <c r="AP252" s="122"/>
      <c r="AQ252" s="127"/>
      <c r="AR252" s="123"/>
      <c r="AS252" s="123"/>
      <c r="AT252" s="123"/>
      <c r="AU252" s="123"/>
      <c r="AV252" s="251"/>
      <c r="AW252" s="123"/>
      <c r="AX252" s="123"/>
      <c r="AY252" s="129"/>
      <c r="AZ252" s="122"/>
      <c r="BA252" s="129"/>
      <c r="BB252" s="130"/>
      <c r="BC252" s="131"/>
      <c r="BD252" s="130"/>
      <c r="BE252" s="132"/>
      <c r="BF252" s="132"/>
      <c r="BG252" s="123"/>
      <c r="BH252" s="124"/>
      <c r="BI252" s="122"/>
      <c r="BJ252" s="123"/>
      <c r="BK252" s="123"/>
      <c r="BL252" s="123"/>
      <c r="BM252" s="129"/>
      <c r="BN252" s="122"/>
      <c r="BO252" s="123"/>
      <c r="BP252" s="129"/>
      <c r="BQ252" s="122"/>
      <c r="BR252" s="123"/>
      <c r="BS252" s="129"/>
      <c r="BT252" s="135"/>
      <c r="BU252" s="280"/>
      <c r="BV252" s="246"/>
      <c r="BW252" s="246"/>
      <c r="BX252" s="133"/>
      <c r="BY252" s="133"/>
      <c r="BZ252" s="122"/>
      <c r="CA252" s="123"/>
      <c r="CB252" s="123"/>
      <c r="CC252" s="124"/>
      <c r="CD252" s="127"/>
      <c r="CE252" s="127"/>
      <c r="CF252" s="123"/>
      <c r="CG252" s="123"/>
      <c r="CH252" s="123"/>
      <c r="CI252" s="123"/>
      <c r="CJ252" s="134"/>
      <c r="CK252" s="122"/>
      <c r="CL252" s="127"/>
      <c r="CM252" s="123"/>
      <c r="CN252" s="129"/>
      <c r="CO252" s="129"/>
      <c r="CP252" s="129"/>
      <c r="CQ252" s="134"/>
      <c r="CR252" s="133"/>
      <c r="CS252" s="133"/>
      <c r="CT252" s="133"/>
      <c r="CU252" s="135"/>
      <c r="CV252" s="280"/>
      <c r="CW252" s="135"/>
      <c r="CX252" s="122"/>
      <c r="CY252" s="129"/>
      <c r="CZ252" s="214"/>
      <c r="DA252" s="129"/>
      <c r="DB252" s="122"/>
      <c r="DC252" s="129"/>
      <c r="DD252" s="122"/>
      <c r="DE252" s="129"/>
      <c r="DF252" s="133"/>
      <c r="DG252" s="122"/>
      <c r="DH252" s="129"/>
      <c r="DI252" s="133"/>
      <c r="DJ252" s="122"/>
      <c r="DK252" s="123"/>
      <c r="DL252" s="214"/>
      <c r="DM252" s="134"/>
      <c r="DN252" s="305"/>
      <c r="DO252" s="134"/>
      <c r="DP252" s="122"/>
      <c r="DQ252" s="129"/>
      <c r="DR252" s="122"/>
      <c r="DS252" s="129"/>
      <c r="DT252" s="122"/>
      <c r="DU252" s="129"/>
      <c r="DV252" s="122"/>
      <c r="DW252" s="124"/>
    </row>
    <row r="253" spans="1:127">
      <c r="A253" s="459"/>
      <c r="B253" s="459"/>
      <c r="C253" s="459"/>
      <c r="D253" s="459"/>
      <c r="E253" s="459"/>
      <c r="F253" s="459"/>
      <c r="G253" s="459"/>
      <c r="H253" s="459"/>
      <c r="I253" s="459"/>
      <c r="J253" s="459"/>
      <c r="K253" s="460"/>
      <c r="L253" s="459"/>
      <c r="M253" s="459"/>
      <c r="N253" s="459"/>
      <c r="O253" s="459"/>
      <c r="P253" s="459"/>
      <c r="Q253" s="459"/>
      <c r="R253" s="459"/>
      <c r="S253" s="446"/>
      <c r="T253" s="122"/>
      <c r="U253" s="123"/>
      <c r="V253" s="126"/>
      <c r="W253" s="123"/>
      <c r="X253" s="128"/>
      <c r="Y253" s="123"/>
      <c r="Z253" s="123"/>
      <c r="AA253" s="123"/>
      <c r="AB253" s="124"/>
      <c r="AC253" s="127"/>
      <c r="AD253" s="201"/>
      <c r="AE253" s="201"/>
      <c r="AF253" s="201"/>
      <c r="AG253" s="201"/>
      <c r="AH253" s="201"/>
      <c r="AI253" s="234"/>
      <c r="AJ253" s="123"/>
      <c r="AK253" s="123"/>
      <c r="AL253" s="123"/>
      <c r="AM253" s="123"/>
      <c r="AN253" s="129"/>
      <c r="AO253" s="124"/>
      <c r="AP253" s="122"/>
      <c r="AQ253" s="127"/>
      <c r="AR253" s="123"/>
      <c r="AS253" s="123"/>
      <c r="AT253" s="123"/>
      <c r="AU253" s="123"/>
      <c r="AV253" s="251"/>
      <c r="AW253" s="123"/>
      <c r="AX253" s="123"/>
      <c r="AY253" s="129"/>
      <c r="AZ253" s="122"/>
      <c r="BA253" s="129"/>
      <c r="BB253" s="130"/>
      <c r="BC253" s="131"/>
      <c r="BD253" s="130"/>
      <c r="BE253" s="132"/>
      <c r="BF253" s="132"/>
      <c r="BG253" s="123"/>
      <c r="BH253" s="124"/>
      <c r="BI253" s="122"/>
      <c r="BJ253" s="123"/>
      <c r="BK253" s="123"/>
      <c r="BL253" s="123"/>
      <c r="BM253" s="129"/>
      <c r="BN253" s="122"/>
      <c r="BO253" s="123"/>
      <c r="BP253" s="129"/>
      <c r="BQ253" s="122"/>
      <c r="BR253" s="123"/>
      <c r="BS253" s="129"/>
      <c r="BT253" s="135"/>
      <c r="BU253" s="280"/>
      <c r="BV253" s="246"/>
      <c r="BW253" s="246"/>
      <c r="BX253" s="133"/>
      <c r="BY253" s="133"/>
      <c r="BZ253" s="122"/>
      <c r="CA253" s="123"/>
      <c r="CB253" s="123"/>
      <c r="CC253" s="124"/>
      <c r="CD253" s="127"/>
      <c r="CE253" s="127"/>
      <c r="CF253" s="123"/>
      <c r="CG253" s="123"/>
      <c r="CH253" s="123"/>
      <c r="CI253" s="123"/>
      <c r="CJ253" s="134"/>
      <c r="CK253" s="122"/>
      <c r="CL253" s="127"/>
      <c r="CM253" s="123"/>
      <c r="CN253" s="129"/>
      <c r="CO253" s="129"/>
      <c r="CP253" s="129"/>
      <c r="CQ253" s="134"/>
      <c r="CR253" s="133"/>
      <c r="CS253" s="133"/>
      <c r="CT253" s="133"/>
      <c r="CU253" s="135"/>
      <c r="CV253" s="280"/>
      <c r="CW253" s="135"/>
      <c r="CX253" s="122"/>
      <c r="CY253" s="129"/>
      <c r="CZ253" s="214"/>
      <c r="DA253" s="129"/>
      <c r="DB253" s="122"/>
      <c r="DC253" s="129"/>
      <c r="DD253" s="122"/>
      <c r="DE253" s="129"/>
      <c r="DF253" s="133"/>
      <c r="DG253" s="122"/>
      <c r="DH253" s="129"/>
      <c r="DI253" s="133"/>
      <c r="DJ253" s="122"/>
      <c r="DK253" s="123"/>
      <c r="DL253" s="214"/>
      <c r="DM253" s="134"/>
      <c r="DN253" s="305"/>
      <c r="DO253" s="134"/>
      <c r="DP253" s="122"/>
      <c r="DQ253" s="129"/>
      <c r="DR253" s="122"/>
      <c r="DS253" s="129"/>
      <c r="DT253" s="122"/>
      <c r="DU253" s="129"/>
      <c r="DV253" s="122"/>
      <c r="DW253" s="124"/>
    </row>
    <row r="254" spans="1:127">
      <c r="A254" s="459"/>
      <c r="B254" s="459"/>
      <c r="C254" s="459"/>
      <c r="D254" s="459"/>
      <c r="E254" s="459"/>
      <c r="F254" s="459"/>
      <c r="G254" s="459"/>
      <c r="H254" s="459"/>
      <c r="I254" s="459"/>
      <c r="J254" s="459"/>
      <c r="K254" s="460"/>
      <c r="L254" s="459"/>
      <c r="M254" s="459"/>
      <c r="N254" s="459"/>
      <c r="O254" s="459"/>
      <c r="P254" s="459"/>
      <c r="Q254" s="459"/>
      <c r="R254" s="459"/>
      <c r="S254" s="446"/>
      <c r="T254" s="122"/>
      <c r="U254" s="123"/>
      <c r="V254" s="126"/>
      <c r="W254" s="123"/>
      <c r="X254" s="128"/>
      <c r="Y254" s="123"/>
      <c r="Z254" s="123"/>
      <c r="AA254" s="123"/>
      <c r="AB254" s="124"/>
      <c r="AC254" s="127"/>
      <c r="AD254" s="201"/>
      <c r="AE254" s="201"/>
      <c r="AF254" s="201"/>
      <c r="AG254" s="201"/>
      <c r="AH254" s="201"/>
      <c r="AI254" s="234"/>
      <c r="AJ254" s="123"/>
      <c r="AK254" s="123"/>
      <c r="AL254" s="123"/>
      <c r="AM254" s="123"/>
      <c r="AN254" s="129"/>
      <c r="AO254" s="124"/>
      <c r="AP254" s="122"/>
      <c r="AQ254" s="127"/>
      <c r="AR254" s="123"/>
      <c r="AS254" s="123"/>
      <c r="AT254" s="123"/>
      <c r="AU254" s="123"/>
      <c r="AV254" s="251"/>
      <c r="AW254" s="123"/>
      <c r="AX254" s="123"/>
      <c r="AY254" s="129"/>
      <c r="AZ254" s="122"/>
      <c r="BA254" s="129"/>
      <c r="BB254" s="130"/>
      <c r="BC254" s="131"/>
      <c r="BD254" s="130"/>
      <c r="BE254" s="132"/>
      <c r="BF254" s="132"/>
      <c r="BG254" s="123"/>
      <c r="BH254" s="124"/>
      <c r="BI254" s="122"/>
      <c r="BJ254" s="123"/>
      <c r="BK254" s="123"/>
      <c r="BL254" s="123"/>
      <c r="BM254" s="129"/>
      <c r="BN254" s="122"/>
      <c r="BO254" s="123"/>
      <c r="BP254" s="129"/>
      <c r="BQ254" s="122"/>
      <c r="BR254" s="123"/>
      <c r="BS254" s="129"/>
      <c r="BT254" s="135"/>
      <c r="BU254" s="280"/>
      <c r="BV254" s="246"/>
      <c r="BW254" s="246"/>
      <c r="BX254" s="133"/>
      <c r="BY254" s="133"/>
      <c r="BZ254" s="122"/>
      <c r="CA254" s="123"/>
      <c r="CB254" s="123"/>
      <c r="CC254" s="124"/>
      <c r="CD254" s="127"/>
      <c r="CE254" s="127"/>
      <c r="CF254" s="123"/>
      <c r="CG254" s="123"/>
      <c r="CH254" s="123"/>
      <c r="CI254" s="123"/>
      <c r="CJ254" s="134"/>
      <c r="CK254" s="122"/>
      <c r="CL254" s="127"/>
      <c r="CM254" s="123"/>
      <c r="CN254" s="129"/>
      <c r="CO254" s="129"/>
      <c r="CP254" s="129"/>
      <c r="CQ254" s="134"/>
      <c r="CR254" s="133"/>
      <c r="CS254" s="133"/>
      <c r="CT254" s="133"/>
      <c r="CU254" s="135"/>
      <c r="CV254" s="280"/>
      <c r="CW254" s="135"/>
      <c r="CX254" s="122"/>
      <c r="CY254" s="129"/>
      <c r="CZ254" s="214"/>
      <c r="DA254" s="129"/>
      <c r="DB254" s="122"/>
      <c r="DC254" s="129"/>
      <c r="DD254" s="122"/>
      <c r="DE254" s="129"/>
      <c r="DF254" s="133"/>
      <c r="DG254" s="122"/>
      <c r="DH254" s="129"/>
      <c r="DI254" s="133"/>
      <c r="DJ254" s="122"/>
      <c r="DK254" s="123"/>
      <c r="DL254" s="214"/>
      <c r="DM254" s="134"/>
      <c r="DN254" s="305"/>
      <c r="DO254" s="134"/>
      <c r="DP254" s="122"/>
      <c r="DQ254" s="129"/>
      <c r="DR254" s="122"/>
      <c r="DS254" s="129"/>
      <c r="DT254" s="122"/>
      <c r="DU254" s="129"/>
      <c r="DV254" s="122"/>
      <c r="DW254" s="124"/>
    </row>
    <row r="255" spans="1:127">
      <c r="A255" s="459"/>
      <c r="B255" s="459"/>
      <c r="C255" s="459"/>
      <c r="D255" s="459"/>
      <c r="E255" s="459"/>
      <c r="F255" s="459"/>
      <c r="G255" s="459"/>
      <c r="H255" s="459"/>
      <c r="I255" s="459"/>
      <c r="J255" s="459"/>
      <c r="K255" s="460"/>
      <c r="L255" s="459"/>
      <c r="M255" s="459"/>
      <c r="N255" s="459"/>
      <c r="O255" s="459"/>
      <c r="P255" s="459"/>
      <c r="Q255" s="459"/>
      <c r="R255" s="459"/>
      <c r="S255" s="446"/>
      <c r="T255" s="122"/>
      <c r="U255" s="123"/>
      <c r="V255" s="126"/>
      <c r="W255" s="123"/>
      <c r="X255" s="128"/>
      <c r="Y255" s="123"/>
      <c r="Z255" s="123"/>
      <c r="AA255" s="123"/>
      <c r="AB255" s="124"/>
      <c r="AC255" s="127"/>
      <c r="AD255" s="201"/>
      <c r="AE255" s="201"/>
      <c r="AF255" s="201"/>
      <c r="AG255" s="201"/>
      <c r="AH255" s="201"/>
      <c r="AI255" s="234"/>
      <c r="AJ255" s="123"/>
      <c r="AK255" s="123"/>
      <c r="AL255" s="123"/>
      <c r="AM255" s="123"/>
      <c r="AN255" s="129"/>
      <c r="AO255" s="124"/>
      <c r="AP255" s="122"/>
      <c r="AQ255" s="127"/>
      <c r="AR255" s="123"/>
      <c r="AS255" s="123"/>
      <c r="AT255" s="123"/>
      <c r="AU255" s="123"/>
      <c r="AV255" s="251"/>
      <c r="AW255" s="123"/>
      <c r="AX255" s="123"/>
      <c r="AY255" s="129"/>
      <c r="AZ255" s="122"/>
      <c r="BA255" s="129"/>
      <c r="BB255" s="130"/>
      <c r="BC255" s="131"/>
      <c r="BD255" s="130"/>
      <c r="BE255" s="132"/>
      <c r="BF255" s="132"/>
      <c r="BG255" s="123"/>
      <c r="BH255" s="124"/>
      <c r="BI255" s="122"/>
      <c r="BJ255" s="123"/>
      <c r="BK255" s="123"/>
      <c r="BL255" s="123"/>
      <c r="BM255" s="129"/>
      <c r="BN255" s="122"/>
      <c r="BO255" s="123"/>
      <c r="BP255" s="129"/>
      <c r="BQ255" s="122"/>
      <c r="BR255" s="123"/>
      <c r="BS255" s="129"/>
      <c r="BT255" s="135"/>
      <c r="BU255" s="280"/>
      <c r="BV255" s="246"/>
      <c r="BW255" s="246"/>
      <c r="BX255" s="133"/>
      <c r="BY255" s="133"/>
      <c r="BZ255" s="122"/>
      <c r="CA255" s="123"/>
      <c r="CB255" s="123"/>
      <c r="CC255" s="124"/>
      <c r="CD255" s="127"/>
      <c r="CE255" s="127"/>
      <c r="CF255" s="123"/>
      <c r="CG255" s="123"/>
      <c r="CH255" s="123"/>
      <c r="CI255" s="123"/>
      <c r="CJ255" s="134"/>
      <c r="CK255" s="122"/>
      <c r="CL255" s="127"/>
      <c r="CM255" s="123"/>
      <c r="CN255" s="129"/>
      <c r="CO255" s="129"/>
      <c r="CP255" s="129"/>
      <c r="CQ255" s="134"/>
      <c r="CR255" s="133"/>
      <c r="CS255" s="133"/>
      <c r="CT255" s="133"/>
      <c r="CU255" s="135"/>
      <c r="CV255" s="280"/>
      <c r="CW255" s="135"/>
      <c r="CX255" s="122"/>
      <c r="CY255" s="129"/>
      <c r="CZ255" s="214"/>
      <c r="DA255" s="129"/>
      <c r="DB255" s="122"/>
      <c r="DC255" s="129"/>
      <c r="DD255" s="122"/>
      <c r="DE255" s="129"/>
      <c r="DF255" s="133"/>
      <c r="DG255" s="122"/>
      <c r="DH255" s="129"/>
      <c r="DI255" s="133"/>
      <c r="DJ255" s="122"/>
      <c r="DK255" s="123"/>
      <c r="DL255" s="214"/>
      <c r="DM255" s="134"/>
      <c r="DN255" s="305"/>
      <c r="DO255" s="134"/>
      <c r="DP255" s="122"/>
      <c r="DQ255" s="129"/>
      <c r="DR255" s="122"/>
      <c r="DS255" s="129"/>
      <c r="DT255" s="122"/>
      <c r="DU255" s="129"/>
      <c r="DV255" s="122"/>
      <c r="DW255" s="124"/>
    </row>
    <row r="256" spans="1:127">
      <c r="A256" s="452"/>
      <c r="B256" s="425"/>
      <c r="C256" s="453"/>
      <c r="D256" s="424"/>
      <c r="E256" s="424"/>
      <c r="F256" s="424"/>
      <c r="G256" s="425"/>
      <c r="H256" s="452"/>
      <c r="I256" s="424"/>
      <c r="J256" s="424"/>
      <c r="K256" s="454"/>
      <c r="L256" s="424"/>
      <c r="M256" s="424"/>
      <c r="N256" s="424"/>
      <c r="O256" s="424"/>
      <c r="P256" s="424"/>
      <c r="Q256" s="424"/>
      <c r="R256" s="455"/>
      <c r="S256" s="125"/>
      <c r="T256" s="122"/>
      <c r="U256" s="123"/>
      <c r="V256" s="126"/>
      <c r="W256" s="123"/>
      <c r="X256" s="128"/>
      <c r="Y256" s="123"/>
      <c r="Z256" s="123"/>
      <c r="AA256" s="123"/>
      <c r="AB256" s="124"/>
      <c r="AC256" s="127"/>
      <c r="AD256" s="201"/>
      <c r="AE256" s="201"/>
      <c r="AF256" s="201"/>
      <c r="AG256" s="201"/>
      <c r="AH256" s="201"/>
      <c r="AI256" s="234"/>
      <c r="AJ256" s="123"/>
      <c r="AK256" s="123"/>
      <c r="AL256" s="123"/>
      <c r="AM256" s="123"/>
      <c r="AN256" s="129"/>
      <c r="AO256" s="124"/>
      <c r="AP256" s="122"/>
      <c r="AQ256" s="127"/>
      <c r="AR256" s="123"/>
      <c r="AS256" s="123"/>
      <c r="AT256" s="123"/>
      <c r="AU256" s="123"/>
      <c r="AV256" s="251"/>
      <c r="AW256" s="123"/>
      <c r="AX256" s="123"/>
      <c r="AY256" s="129"/>
      <c r="AZ256" s="122"/>
      <c r="BA256" s="129"/>
      <c r="BB256" s="130"/>
      <c r="BC256" s="131"/>
      <c r="BD256" s="130"/>
      <c r="BE256" s="132"/>
      <c r="BF256" s="132"/>
      <c r="BG256" s="123"/>
      <c r="BH256" s="124"/>
      <c r="BI256" s="122"/>
      <c r="BJ256" s="123"/>
      <c r="BK256" s="123"/>
      <c r="BL256" s="123"/>
      <c r="BM256" s="129"/>
      <c r="BN256" s="122"/>
      <c r="BO256" s="123"/>
      <c r="BP256" s="129"/>
      <c r="BQ256" s="122"/>
      <c r="BR256" s="123"/>
      <c r="BS256" s="129"/>
      <c r="BT256" s="135"/>
      <c r="BU256" s="280"/>
      <c r="BV256" s="246"/>
      <c r="BW256" s="246"/>
      <c r="BX256" s="133"/>
      <c r="BY256" s="133"/>
      <c r="BZ256" s="122"/>
      <c r="CA256" s="123"/>
      <c r="CB256" s="123"/>
      <c r="CC256" s="124"/>
      <c r="CD256" s="127"/>
      <c r="CE256" s="127"/>
      <c r="CF256" s="123"/>
      <c r="CG256" s="123"/>
      <c r="CH256" s="123"/>
      <c r="CI256" s="123"/>
      <c r="CJ256" s="134"/>
      <c r="CK256" s="122"/>
      <c r="CL256" s="127"/>
      <c r="CM256" s="123"/>
      <c r="CN256" s="129"/>
      <c r="CO256" s="129"/>
      <c r="CP256" s="129"/>
      <c r="CQ256" s="134"/>
      <c r="CR256" s="133"/>
      <c r="CS256" s="133"/>
      <c r="CT256" s="133"/>
      <c r="CU256" s="135"/>
      <c r="CV256" s="280"/>
      <c r="CW256" s="135"/>
      <c r="CX256" s="122"/>
      <c r="CY256" s="129"/>
      <c r="CZ256" s="214"/>
      <c r="DA256" s="129"/>
      <c r="DB256" s="122"/>
      <c r="DC256" s="129"/>
      <c r="DD256" s="122"/>
      <c r="DE256" s="129"/>
      <c r="DF256" s="133"/>
      <c r="DG256" s="122"/>
      <c r="DH256" s="129"/>
      <c r="DI256" s="133"/>
      <c r="DJ256" s="122"/>
      <c r="DK256" s="123"/>
      <c r="DL256" s="214"/>
      <c r="DM256" s="134"/>
      <c r="DN256" s="305"/>
      <c r="DO256" s="134"/>
      <c r="DP256" s="122"/>
      <c r="DQ256" s="129"/>
      <c r="DR256" s="122"/>
      <c r="DS256" s="129"/>
      <c r="DT256" s="122"/>
      <c r="DU256" s="129"/>
      <c r="DV256" s="122"/>
      <c r="DW256" s="124"/>
    </row>
    <row r="257" spans="1:127">
      <c r="A257" s="122"/>
      <c r="B257" s="124"/>
      <c r="C257" s="127"/>
      <c r="D257" s="123"/>
      <c r="E257" s="123"/>
      <c r="F257" s="123"/>
      <c r="G257" s="124"/>
      <c r="H257" s="122"/>
      <c r="I257" s="123"/>
      <c r="J257" s="123"/>
      <c r="K257" s="128"/>
      <c r="L257" s="123"/>
      <c r="M257" s="123"/>
      <c r="N257" s="123"/>
      <c r="O257" s="123"/>
      <c r="P257" s="123"/>
      <c r="Q257" s="123"/>
      <c r="R257" s="129"/>
      <c r="S257" s="125"/>
      <c r="T257" s="122"/>
      <c r="U257" s="123"/>
      <c r="V257" s="126"/>
      <c r="W257" s="123"/>
      <c r="X257" s="128"/>
      <c r="Y257" s="123"/>
      <c r="Z257" s="123"/>
      <c r="AA257" s="123"/>
      <c r="AB257" s="124"/>
      <c r="AC257" s="127"/>
      <c r="AD257" s="201"/>
      <c r="AE257" s="201"/>
      <c r="AF257" s="201"/>
      <c r="AG257" s="201"/>
      <c r="AH257" s="201"/>
      <c r="AI257" s="234"/>
      <c r="AJ257" s="123"/>
      <c r="AK257" s="123"/>
      <c r="AL257" s="123"/>
      <c r="AM257" s="123"/>
      <c r="AN257" s="129"/>
      <c r="AO257" s="124"/>
      <c r="AP257" s="122"/>
      <c r="AQ257" s="127"/>
      <c r="AR257" s="123"/>
      <c r="AS257" s="123"/>
      <c r="AT257" s="123"/>
      <c r="AU257" s="123"/>
      <c r="AV257" s="251"/>
      <c r="AW257" s="123"/>
      <c r="AX257" s="123"/>
      <c r="AY257" s="129"/>
      <c r="AZ257" s="122"/>
      <c r="BA257" s="129"/>
      <c r="BB257" s="130"/>
      <c r="BC257" s="131"/>
      <c r="BD257" s="130"/>
      <c r="BE257" s="132"/>
      <c r="BF257" s="132"/>
      <c r="BG257" s="123"/>
      <c r="BH257" s="124"/>
      <c r="BI257" s="122"/>
      <c r="BJ257" s="123"/>
      <c r="BK257" s="123"/>
      <c r="BL257" s="123"/>
      <c r="BM257" s="129"/>
      <c r="BN257" s="122"/>
      <c r="BO257" s="123"/>
      <c r="BP257" s="129"/>
      <c r="BQ257" s="122"/>
      <c r="BR257" s="123"/>
      <c r="BS257" s="129"/>
      <c r="BT257" s="135"/>
      <c r="BU257" s="280"/>
      <c r="BV257" s="246"/>
      <c r="BW257" s="246"/>
      <c r="BX257" s="133"/>
      <c r="BY257" s="133"/>
      <c r="BZ257" s="122"/>
      <c r="CA257" s="123"/>
      <c r="CB257" s="123"/>
      <c r="CC257" s="124"/>
      <c r="CD257" s="127"/>
      <c r="CE257" s="127"/>
      <c r="CF257" s="123"/>
      <c r="CG257" s="123"/>
      <c r="CH257" s="123"/>
      <c r="CI257" s="123"/>
      <c r="CJ257" s="134"/>
      <c r="CK257" s="122"/>
      <c r="CL257" s="127"/>
      <c r="CM257" s="123"/>
      <c r="CN257" s="129"/>
      <c r="CO257" s="129"/>
      <c r="CP257" s="129"/>
      <c r="CQ257" s="134"/>
      <c r="CR257" s="133"/>
      <c r="CS257" s="133"/>
      <c r="CT257" s="133"/>
      <c r="CU257" s="135"/>
      <c r="CV257" s="280"/>
      <c r="CW257" s="135"/>
      <c r="CX257" s="122"/>
      <c r="CY257" s="129"/>
      <c r="CZ257" s="214"/>
      <c r="DA257" s="129"/>
      <c r="DB257" s="122"/>
      <c r="DC257" s="129"/>
      <c r="DD257" s="122"/>
      <c r="DE257" s="129"/>
      <c r="DF257" s="133"/>
      <c r="DG257" s="122"/>
      <c r="DH257" s="129"/>
      <c r="DI257" s="133"/>
      <c r="DJ257" s="122"/>
      <c r="DK257" s="123"/>
      <c r="DL257" s="214"/>
      <c r="DM257" s="134"/>
      <c r="DN257" s="305"/>
      <c r="DO257" s="134"/>
      <c r="DP257" s="122"/>
      <c r="DQ257" s="129"/>
      <c r="DR257" s="122"/>
      <c r="DS257" s="129"/>
      <c r="DT257" s="122"/>
      <c r="DU257" s="129"/>
      <c r="DV257" s="122"/>
      <c r="DW257" s="124"/>
    </row>
    <row r="258" spans="1:127">
      <c r="A258" s="122"/>
      <c r="B258" s="124"/>
      <c r="C258" s="127"/>
      <c r="D258" s="123"/>
      <c r="E258" s="123"/>
      <c r="F258" s="123"/>
      <c r="G258" s="124"/>
      <c r="H258" s="122"/>
      <c r="I258" s="123"/>
      <c r="J258" s="123"/>
      <c r="K258" s="128"/>
      <c r="L258" s="123"/>
      <c r="M258" s="123"/>
      <c r="N258" s="123"/>
      <c r="O258" s="123"/>
      <c r="P258" s="123"/>
      <c r="Q258" s="123"/>
      <c r="R258" s="129"/>
      <c r="S258" s="125"/>
      <c r="T258" s="122"/>
      <c r="U258" s="123"/>
      <c r="V258" s="126"/>
      <c r="W258" s="123"/>
      <c r="X258" s="128"/>
      <c r="Y258" s="123"/>
      <c r="Z258" s="123"/>
      <c r="AA258" s="123"/>
      <c r="AB258" s="124"/>
      <c r="AC258" s="127"/>
      <c r="AD258" s="201"/>
      <c r="AE258" s="201"/>
      <c r="AF258" s="201"/>
      <c r="AG258" s="201"/>
      <c r="AH258" s="201"/>
      <c r="AI258" s="234"/>
      <c r="AJ258" s="123"/>
      <c r="AK258" s="123"/>
      <c r="AL258" s="123"/>
      <c r="AM258" s="123"/>
      <c r="AN258" s="129"/>
      <c r="AO258" s="124"/>
      <c r="AP258" s="122"/>
      <c r="AQ258" s="127"/>
      <c r="AR258" s="123"/>
      <c r="AS258" s="123"/>
      <c r="AT258" s="123"/>
      <c r="AU258" s="123"/>
      <c r="AV258" s="251"/>
      <c r="AW258" s="123"/>
      <c r="AX258" s="123"/>
      <c r="AY258" s="129"/>
      <c r="AZ258" s="122"/>
      <c r="BA258" s="129"/>
      <c r="BB258" s="130"/>
      <c r="BC258" s="131"/>
      <c r="BD258" s="130"/>
      <c r="BE258" s="132"/>
      <c r="BF258" s="132"/>
      <c r="BG258" s="123"/>
      <c r="BH258" s="124"/>
      <c r="BI258" s="122"/>
      <c r="BJ258" s="123"/>
      <c r="BK258" s="123"/>
      <c r="BL258" s="123"/>
      <c r="BM258" s="129"/>
      <c r="BN258" s="122"/>
      <c r="BO258" s="123"/>
      <c r="BP258" s="129"/>
      <c r="BQ258" s="122"/>
      <c r="BR258" s="123"/>
      <c r="BS258" s="129"/>
      <c r="BT258" s="135"/>
      <c r="BU258" s="280"/>
      <c r="BV258" s="246"/>
      <c r="BW258" s="246"/>
      <c r="BX258" s="133"/>
      <c r="BY258" s="133"/>
      <c r="BZ258" s="122"/>
      <c r="CA258" s="123"/>
      <c r="CB258" s="123"/>
      <c r="CC258" s="124"/>
      <c r="CD258" s="127"/>
      <c r="CE258" s="127"/>
      <c r="CF258" s="123"/>
      <c r="CG258" s="123"/>
      <c r="CH258" s="123"/>
      <c r="CI258" s="123"/>
      <c r="CJ258" s="134"/>
      <c r="CK258" s="122"/>
      <c r="CL258" s="127"/>
      <c r="CM258" s="123"/>
      <c r="CN258" s="129"/>
      <c r="CO258" s="129"/>
      <c r="CP258" s="129"/>
      <c r="CQ258" s="134"/>
      <c r="CR258" s="133"/>
      <c r="CS258" s="133"/>
      <c r="CT258" s="133"/>
      <c r="CU258" s="135"/>
      <c r="CV258" s="280"/>
      <c r="CW258" s="135"/>
      <c r="CX258" s="122"/>
      <c r="CY258" s="129"/>
      <c r="CZ258" s="214"/>
      <c r="DA258" s="129"/>
      <c r="DB258" s="122"/>
      <c r="DC258" s="129"/>
      <c r="DD258" s="122"/>
      <c r="DE258" s="129"/>
      <c r="DF258" s="133"/>
      <c r="DG258" s="122"/>
      <c r="DH258" s="129"/>
      <c r="DI258" s="133"/>
      <c r="DJ258" s="122"/>
      <c r="DK258" s="123"/>
      <c r="DL258" s="214"/>
      <c r="DM258" s="134"/>
      <c r="DN258" s="305"/>
      <c r="DO258" s="134"/>
      <c r="DP258" s="122"/>
      <c r="DQ258" s="129"/>
      <c r="DR258" s="122"/>
      <c r="DS258" s="129"/>
      <c r="DT258" s="122"/>
      <c r="DU258" s="129"/>
      <c r="DV258" s="122"/>
      <c r="DW258" s="124"/>
    </row>
    <row r="259" spans="1:127">
      <c r="A259" s="122"/>
      <c r="B259" s="124"/>
      <c r="C259" s="127"/>
      <c r="D259" s="123"/>
      <c r="E259" s="123"/>
      <c r="F259" s="123"/>
      <c r="G259" s="124"/>
      <c r="H259" s="122"/>
      <c r="I259" s="123"/>
      <c r="J259" s="123"/>
      <c r="K259" s="128"/>
      <c r="L259" s="123"/>
      <c r="M259" s="123"/>
      <c r="N259" s="123"/>
      <c r="O259" s="123"/>
      <c r="P259" s="123"/>
      <c r="Q259" s="123"/>
      <c r="R259" s="129"/>
      <c r="S259" s="125"/>
      <c r="T259" s="122"/>
      <c r="U259" s="123"/>
      <c r="V259" s="126"/>
      <c r="W259" s="123"/>
      <c r="X259" s="128"/>
      <c r="Y259" s="123"/>
      <c r="Z259" s="123"/>
      <c r="AA259" s="123"/>
      <c r="AB259" s="124"/>
      <c r="AC259" s="127"/>
      <c r="AD259" s="201"/>
      <c r="AE259" s="201"/>
      <c r="AF259" s="201"/>
      <c r="AG259" s="201"/>
      <c r="AH259" s="201"/>
      <c r="AI259" s="234"/>
      <c r="AJ259" s="123"/>
      <c r="AK259" s="123"/>
      <c r="AL259" s="123"/>
      <c r="AM259" s="123"/>
      <c r="AN259" s="129"/>
      <c r="AO259" s="124"/>
      <c r="AP259" s="122"/>
      <c r="AQ259" s="127"/>
      <c r="AR259" s="123"/>
      <c r="AS259" s="123"/>
      <c r="AT259" s="123"/>
      <c r="AU259" s="123"/>
      <c r="AV259" s="251"/>
      <c r="AW259" s="123"/>
      <c r="AX259" s="123"/>
      <c r="AY259" s="129"/>
      <c r="AZ259" s="122"/>
      <c r="BA259" s="129"/>
      <c r="BB259" s="130"/>
      <c r="BC259" s="131"/>
      <c r="BD259" s="130"/>
      <c r="BE259" s="132"/>
      <c r="BF259" s="132"/>
      <c r="BG259" s="123"/>
      <c r="BH259" s="124"/>
      <c r="BI259" s="122"/>
      <c r="BJ259" s="123"/>
      <c r="BK259" s="123"/>
      <c r="BL259" s="123"/>
      <c r="BM259" s="129"/>
      <c r="BN259" s="122"/>
      <c r="BO259" s="123"/>
      <c r="BP259" s="129"/>
      <c r="BQ259" s="122"/>
      <c r="BR259" s="123"/>
      <c r="BS259" s="129"/>
      <c r="BT259" s="135"/>
      <c r="BU259" s="280"/>
      <c r="BV259" s="246"/>
      <c r="BW259" s="246"/>
      <c r="BX259" s="133"/>
      <c r="BY259" s="133"/>
      <c r="BZ259" s="122"/>
      <c r="CA259" s="123"/>
      <c r="CB259" s="123"/>
      <c r="CC259" s="124"/>
      <c r="CD259" s="127"/>
      <c r="CE259" s="127"/>
      <c r="CF259" s="123"/>
      <c r="CG259" s="123"/>
      <c r="CH259" s="123"/>
      <c r="CI259" s="123"/>
      <c r="CJ259" s="134"/>
      <c r="CK259" s="122"/>
      <c r="CL259" s="127"/>
      <c r="CM259" s="123"/>
      <c r="CN259" s="129"/>
      <c r="CO259" s="129"/>
      <c r="CP259" s="129"/>
      <c r="CQ259" s="134"/>
      <c r="CR259" s="133"/>
      <c r="CS259" s="133"/>
      <c r="CT259" s="133"/>
      <c r="CU259" s="135"/>
      <c r="CV259" s="280"/>
      <c r="CW259" s="135"/>
      <c r="CX259" s="122"/>
      <c r="CY259" s="129"/>
      <c r="CZ259" s="214"/>
      <c r="DA259" s="129"/>
      <c r="DB259" s="122"/>
      <c r="DC259" s="129"/>
      <c r="DD259" s="122"/>
      <c r="DE259" s="129"/>
      <c r="DF259" s="133"/>
      <c r="DG259" s="122"/>
      <c r="DH259" s="129"/>
      <c r="DI259" s="133"/>
      <c r="DJ259" s="122"/>
      <c r="DK259" s="123"/>
      <c r="DL259" s="214"/>
      <c r="DM259" s="134"/>
      <c r="DN259" s="305"/>
      <c r="DO259" s="134"/>
      <c r="DP259" s="122"/>
      <c r="DQ259" s="129"/>
      <c r="DR259" s="122"/>
      <c r="DS259" s="129"/>
      <c r="DT259" s="122"/>
      <c r="DU259" s="129"/>
      <c r="DV259" s="122"/>
      <c r="DW259" s="124"/>
    </row>
    <row r="260" spans="1:127">
      <c r="A260" s="122"/>
      <c r="B260" s="124"/>
      <c r="C260" s="127"/>
      <c r="D260" s="123"/>
      <c r="E260" s="123"/>
      <c r="F260" s="123"/>
      <c r="G260" s="124"/>
      <c r="H260" s="122"/>
      <c r="I260" s="123"/>
      <c r="J260" s="123"/>
      <c r="K260" s="128"/>
      <c r="L260" s="123"/>
      <c r="M260" s="123"/>
      <c r="N260" s="123"/>
      <c r="O260" s="123"/>
      <c r="P260" s="123"/>
      <c r="Q260" s="123"/>
      <c r="R260" s="129"/>
      <c r="S260" s="125"/>
      <c r="T260" s="122"/>
      <c r="U260" s="123"/>
      <c r="V260" s="126"/>
      <c r="W260" s="123"/>
      <c r="X260" s="128"/>
      <c r="Y260" s="123"/>
      <c r="Z260" s="123"/>
      <c r="AA260" s="123"/>
      <c r="AB260" s="124"/>
      <c r="AC260" s="127"/>
      <c r="AD260" s="201"/>
      <c r="AE260" s="201"/>
      <c r="AF260" s="201"/>
      <c r="AG260" s="201"/>
      <c r="AH260" s="201"/>
      <c r="AI260" s="234"/>
      <c r="AJ260" s="123"/>
      <c r="AK260" s="123"/>
      <c r="AL260" s="123"/>
      <c r="AM260" s="123"/>
      <c r="AN260" s="129"/>
      <c r="AO260" s="124"/>
      <c r="AP260" s="122"/>
      <c r="AQ260" s="127"/>
      <c r="AR260" s="123"/>
      <c r="AS260" s="123"/>
      <c r="AT260" s="123"/>
      <c r="AU260" s="123"/>
      <c r="AV260" s="251"/>
      <c r="AW260" s="123"/>
      <c r="AX260" s="123"/>
      <c r="AY260" s="129"/>
      <c r="AZ260" s="122"/>
      <c r="BA260" s="129"/>
      <c r="BB260" s="130"/>
      <c r="BC260" s="131"/>
      <c r="BD260" s="130"/>
      <c r="BE260" s="132"/>
      <c r="BF260" s="132"/>
      <c r="BG260" s="123"/>
      <c r="BH260" s="124"/>
      <c r="BI260" s="122"/>
      <c r="BJ260" s="123"/>
      <c r="BK260" s="123"/>
      <c r="BL260" s="123"/>
      <c r="BM260" s="129"/>
      <c r="BN260" s="122"/>
      <c r="BO260" s="123"/>
      <c r="BP260" s="129"/>
      <c r="BQ260" s="122"/>
      <c r="BR260" s="123"/>
      <c r="BS260" s="129"/>
      <c r="BT260" s="135"/>
      <c r="BU260" s="280"/>
      <c r="BV260" s="246"/>
      <c r="BW260" s="246"/>
      <c r="BX260" s="133"/>
      <c r="BY260" s="133"/>
      <c r="BZ260" s="122"/>
      <c r="CA260" s="123"/>
      <c r="CB260" s="123"/>
      <c r="CC260" s="124"/>
      <c r="CD260" s="127"/>
      <c r="CE260" s="127"/>
      <c r="CF260" s="123"/>
      <c r="CG260" s="123"/>
      <c r="CH260" s="123"/>
      <c r="CI260" s="123"/>
      <c r="CJ260" s="134"/>
      <c r="CK260" s="122"/>
      <c r="CL260" s="127"/>
      <c r="CM260" s="123"/>
      <c r="CN260" s="129"/>
      <c r="CO260" s="129"/>
      <c r="CP260" s="129"/>
      <c r="CQ260" s="134"/>
      <c r="CR260" s="133"/>
      <c r="CS260" s="133"/>
      <c r="CT260" s="133"/>
      <c r="CU260" s="135"/>
      <c r="CV260" s="280"/>
      <c r="CW260" s="135"/>
      <c r="CX260" s="122"/>
      <c r="CY260" s="129"/>
      <c r="CZ260" s="214"/>
      <c r="DA260" s="129"/>
      <c r="DB260" s="122"/>
      <c r="DC260" s="129"/>
      <c r="DD260" s="122"/>
      <c r="DE260" s="129"/>
      <c r="DF260" s="133"/>
      <c r="DG260" s="122"/>
      <c r="DH260" s="129"/>
      <c r="DI260" s="133"/>
      <c r="DJ260" s="122"/>
      <c r="DK260" s="123"/>
      <c r="DL260" s="214"/>
      <c r="DM260" s="134"/>
      <c r="DN260" s="305"/>
      <c r="DO260" s="134"/>
      <c r="DP260" s="122"/>
      <c r="DQ260" s="129"/>
      <c r="DR260" s="122"/>
      <c r="DS260" s="129"/>
      <c r="DT260" s="122"/>
      <c r="DU260" s="129"/>
      <c r="DV260" s="122"/>
      <c r="DW260" s="124"/>
    </row>
    <row r="261" spans="1:127">
      <c r="A261" s="122"/>
      <c r="B261" s="124"/>
      <c r="C261" s="127"/>
      <c r="D261" s="123"/>
      <c r="E261" s="123"/>
      <c r="F261" s="123"/>
      <c r="G261" s="124"/>
      <c r="H261" s="122"/>
      <c r="I261" s="123"/>
      <c r="J261" s="123"/>
      <c r="K261" s="128"/>
      <c r="L261" s="123"/>
      <c r="M261" s="123"/>
      <c r="N261" s="123"/>
      <c r="O261" s="123"/>
      <c r="P261" s="123"/>
      <c r="Q261" s="123"/>
      <c r="R261" s="129"/>
      <c r="S261" s="125"/>
      <c r="T261" s="122"/>
      <c r="U261" s="123"/>
      <c r="V261" s="126"/>
      <c r="W261" s="123"/>
      <c r="X261" s="128"/>
      <c r="Y261" s="123"/>
      <c r="Z261" s="123"/>
      <c r="AA261" s="123"/>
      <c r="AB261" s="124"/>
      <c r="AC261" s="127"/>
      <c r="AD261" s="201"/>
      <c r="AE261" s="201"/>
      <c r="AF261" s="201"/>
      <c r="AG261" s="201"/>
      <c r="AH261" s="201"/>
      <c r="AI261" s="234"/>
      <c r="AJ261" s="123"/>
      <c r="AK261" s="123"/>
      <c r="AL261" s="123"/>
      <c r="AM261" s="123"/>
      <c r="AN261" s="129"/>
      <c r="AO261" s="124"/>
      <c r="AP261" s="122"/>
      <c r="AQ261" s="127"/>
      <c r="AR261" s="123"/>
      <c r="AS261" s="123"/>
      <c r="AT261" s="123"/>
      <c r="AU261" s="123"/>
      <c r="AV261" s="251"/>
      <c r="AW261" s="123"/>
      <c r="AX261" s="123"/>
      <c r="AY261" s="129"/>
      <c r="AZ261" s="122"/>
      <c r="BA261" s="129"/>
      <c r="BB261" s="130"/>
      <c r="BC261" s="131"/>
      <c r="BD261" s="130"/>
      <c r="BE261" s="132"/>
      <c r="BF261" s="132"/>
      <c r="BG261" s="123"/>
      <c r="BH261" s="124"/>
      <c r="BI261" s="122"/>
      <c r="BJ261" s="123"/>
      <c r="BK261" s="123"/>
      <c r="BL261" s="123"/>
      <c r="BM261" s="129"/>
      <c r="BN261" s="122"/>
      <c r="BO261" s="123"/>
      <c r="BP261" s="129"/>
      <c r="BQ261" s="122"/>
      <c r="BR261" s="123"/>
      <c r="BS261" s="129"/>
      <c r="BT261" s="135"/>
      <c r="BU261" s="280"/>
      <c r="BV261" s="246"/>
      <c r="BW261" s="246"/>
      <c r="BX261" s="133"/>
      <c r="BY261" s="133"/>
      <c r="BZ261" s="122"/>
      <c r="CA261" s="123"/>
      <c r="CB261" s="123"/>
      <c r="CC261" s="124"/>
      <c r="CD261" s="127"/>
      <c r="CE261" s="127"/>
      <c r="CF261" s="123"/>
      <c r="CG261" s="123"/>
      <c r="CH261" s="123"/>
      <c r="CI261" s="123"/>
      <c r="CJ261" s="134"/>
      <c r="CK261" s="122"/>
      <c r="CL261" s="127"/>
      <c r="CM261" s="123"/>
      <c r="CN261" s="129"/>
      <c r="CO261" s="129"/>
      <c r="CP261" s="129"/>
      <c r="CQ261" s="134"/>
      <c r="CR261" s="133"/>
      <c r="CS261" s="133"/>
      <c r="CT261" s="133"/>
      <c r="CU261" s="135"/>
      <c r="CV261" s="280"/>
      <c r="CW261" s="135"/>
      <c r="CX261" s="122"/>
      <c r="CY261" s="129"/>
      <c r="CZ261" s="214"/>
      <c r="DA261" s="129"/>
      <c r="DB261" s="122"/>
      <c r="DC261" s="129"/>
      <c r="DD261" s="122"/>
      <c r="DE261" s="129"/>
      <c r="DF261" s="133"/>
      <c r="DG261" s="122"/>
      <c r="DH261" s="129"/>
      <c r="DI261" s="133"/>
      <c r="DJ261" s="122"/>
      <c r="DK261" s="123"/>
      <c r="DL261" s="214"/>
      <c r="DM261" s="134"/>
      <c r="DN261" s="305"/>
      <c r="DO261" s="134"/>
      <c r="DP261" s="122"/>
      <c r="DQ261" s="129"/>
      <c r="DR261" s="122"/>
      <c r="DS261" s="129"/>
      <c r="DT261" s="122"/>
      <c r="DU261" s="129"/>
      <c r="DV261" s="122"/>
      <c r="DW261" s="124"/>
    </row>
    <row r="262" spans="1:127">
      <c r="A262" s="122"/>
      <c r="B262" s="124"/>
      <c r="C262" s="127"/>
      <c r="D262" s="123"/>
      <c r="E262" s="123"/>
      <c r="F262" s="123"/>
      <c r="G262" s="124"/>
      <c r="H262" s="122"/>
      <c r="I262" s="123"/>
      <c r="J262" s="123"/>
      <c r="K262" s="128"/>
      <c r="L262" s="123"/>
      <c r="M262" s="123"/>
      <c r="N262" s="123"/>
      <c r="O262" s="123"/>
      <c r="P262" s="123"/>
      <c r="Q262" s="123"/>
      <c r="R262" s="129"/>
      <c r="S262" s="125"/>
      <c r="T262" s="122"/>
      <c r="U262" s="123"/>
      <c r="V262" s="126"/>
      <c r="W262" s="123"/>
      <c r="X262" s="128"/>
      <c r="Y262" s="123"/>
      <c r="Z262" s="123"/>
      <c r="AA262" s="123"/>
      <c r="AB262" s="124"/>
      <c r="AC262" s="127"/>
      <c r="AD262" s="201"/>
      <c r="AE262" s="201"/>
      <c r="AF262" s="201"/>
      <c r="AG262" s="201"/>
      <c r="AH262" s="201"/>
      <c r="AI262" s="234"/>
      <c r="AJ262" s="123"/>
      <c r="AK262" s="123"/>
      <c r="AL262" s="123"/>
      <c r="AM262" s="123"/>
      <c r="AN262" s="129"/>
      <c r="AO262" s="124"/>
      <c r="AP262" s="122"/>
      <c r="AQ262" s="127"/>
      <c r="AR262" s="123"/>
      <c r="AS262" s="123"/>
      <c r="AT262" s="123"/>
      <c r="AU262" s="123"/>
      <c r="AV262" s="251"/>
      <c r="AW262" s="123"/>
      <c r="AX262" s="123"/>
      <c r="AY262" s="129"/>
      <c r="AZ262" s="122"/>
      <c r="BA262" s="129"/>
      <c r="BB262" s="130"/>
      <c r="BC262" s="131"/>
      <c r="BD262" s="130"/>
      <c r="BE262" s="132"/>
      <c r="BF262" s="132"/>
      <c r="BG262" s="123"/>
      <c r="BH262" s="124"/>
      <c r="BI262" s="122"/>
      <c r="BJ262" s="123"/>
      <c r="BK262" s="123"/>
      <c r="BL262" s="123"/>
      <c r="BM262" s="129"/>
      <c r="BN262" s="122"/>
      <c r="BO262" s="123"/>
      <c r="BP262" s="129"/>
      <c r="BQ262" s="122"/>
      <c r="BR262" s="123"/>
      <c r="BS262" s="129"/>
      <c r="BT262" s="135"/>
      <c r="BU262" s="280"/>
      <c r="BV262" s="246"/>
      <c r="BW262" s="246"/>
      <c r="BX262" s="133"/>
      <c r="BY262" s="133"/>
      <c r="BZ262" s="122"/>
      <c r="CA262" s="123"/>
      <c r="CB262" s="123"/>
      <c r="CC262" s="124"/>
      <c r="CD262" s="127"/>
      <c r="CE262" s="127"/>
      <c r="CF262" s="123"/>
      <c r="CG262" s="123"/>
      <c r="CH262" s="123"/>
      <c r="CI262" s="123"/>
      <c r="CJ262" s="134"/>
      <c r="CK262" s="122"/>
      <c r="CL262" s="127"/>
      <c r="CM262" s="123"/>
      <c r="CN262" s="129"/>
      <c r="CO262" s="129"/>
      <c r="CP262" s="129"/>
      <c r="CQ262" s="134"/>
      <c r="CR262" s="133"/>
      <c r="CS262" s="133"/>
      <c r="CT262" s="133"/>
      <c r="CU262" s="135"/>
      <c r="CV262" s="280"/>
      <c r="CW262" s="135"/>
      <c r="CX262" s="122"/>
      <c r="CY262" s="129"/>
      <c r="CZ262" s="214"/>
      <c r="DA262" s="129"/>
      <c r="DB262" s="122"/>
      <c r="DC262" s="129"/>
      <c r="DD262" s="122"/>
      <c r="DE262" s="129"/>
      <c r="DF262" s="133"/>
      <c r="DG262" s="122"/>
      <c r="DH262" s="129"/>
      <c r="DI262" s="133"/>
      <c r="DJ262" s="122"/>
      <c r="DK262" s="123"/>
      <c r="DL262" s="214"/>
      <c r="DM262" s="134"/>
      <c r="DN262" s="305"/>
      <c r="DO262" s="134"/>
      <c r="DP262" s="122"/>
      <c r="DQ262" s="129"/>
      <c r="DR262" s="122"/>
      <c r="DS262" s="129"/>
      <c r="DT262" s="122"/>
      <c r="DU262" s="129"/>
      <c r="DV262" s="122"/>
      <c r="DW262" s="124"/>
    </row>
    <row r="263" spans="1:127">
      <c r="A263" s="122"/>
      <c r="B263" s="124"/>
      <c r="C263" s="127"/>
      <c r="D263" s="123"/>
      <c r="E263" s="123"/>
      <c r="F263" s="123"/>
      <c r="G263" s="124"/>
      <c r="H263" s="122"/>
      <c r="I263" s="123"/>
      <c r="J263" s="123"/>
      <c r="K263" s="128"/>
      <c r="L263" s="123"/>
      <c r="M263" s="123"/>
      <c r="N263" s="123"/>
      <c r="O263" s="123"/>
      <c r="P263" s="123"/>
      <c r="Q263" s="123"/>
      <c r="R263" s="129"/>
      <c r="S263" s="125"/>
      <c r="T263" s="122"/>
      <c r="U263" s="123"/>
      <c r="V263" s="126"/>
      <c r="W263" s="123"/>
      <c r="X263" s="128"/>
      <c r="Y263" s="123"/>
      <c r="Z263" s="123"/>
      <c r="AA263" s="123"/>
      <c r="AB263" s="124"/>
      <c r="AC263" s="127"/>
      <c r="AD263" s="201"/>
      <c r="AE263" s="201"/>
      <c r="AF263" s="201"/>
      <c r="AG263" s="201"/>
      <c r="AH263" s="201"/>
      <c r="AI263" s="234"/>
      <c r="AJ263" s="123"/>
      <c r="AK263" s="123"/>
      <c r="AL263" s="123"/>
      <c r="AM263" s="123"/>
      <c r="AN263" s="129"/>
      <c r="AO263" s="124"/>
      <c r="AP263" s="122"/>
      <c r="AQ263" s="127"/>
      <c r="AR263" s="123"/>
      <c r="AS263" s="123"/>
      <c r="AT263" s="123"/>
      <c r="AU263" s="123"/>
      <c r="AV263" s="251"/>
      <c r="AW263" s="123"/>
      <c r="AX263" s="123"/>
      <c r="AY263" s="129"/>
      <c r="AZ263" s="122"/>
      <c r="BA263" s="129"/>
      <c r="BB263" s="130"/>
      <c r="BC263" s="131"/>
      <c r="BD263" s="130"/>
      <c r="BE263" s="132"/>
      <c r="BF263" s="132"/>
      <c r="BG263" s="123"/>
      <c r="BH263" s="124"/>
      <c r="BI263" s="122"/>
      <c r="BJ263" s="123"/>
      <c r="BK263" s="123"/>
      <c r="BL263" s="123"/>
      <c r="BM263" s="129"/>
      <c r="BN263" s="122"/>
      <c r="BO263" s="123"/>
      <c r="BP263" s="129"/>
      <c r="BQ263" s="122"/>
      <c r="BR263" s="123"/>
      <c r="BS263" s="129"/>
      <c r="BT263" s="135"/>
      <c r="BU263" s="280"/>
      <c r="BV263" s="246"/>
      <c r="BW263" s="246"/>
      <c r="BX263" s="133"/>
      <c r="BY263" s="133"/>
      <c r="BZ263" s="122"/>
      <c r="CA263" s="123"/>
      <c r="CB263" s="123"/>
      <c r="CC263" s="124"/>
      <c r="CD263" s="127"/>
      <c r="CE263" s="127"/>
      <c r="CF263" s="123"/>
      <c r="CG263" s="123"/>
      <c r="CH263" s="123"/>
      <c r="CI263" s="123"/>
      <c r="CJ263" s="134"/>
      <c r="CK263" s="122"/>
      <c r="CL263" s="127"/>
      <c r="CM263" s="123"/>
      <c r="CN263" s="129"/>
      <c r="CO263" s="129"/>
      <c r="CP263" s="129"/>
      <c r="CQ263" s="134"/>
      <c r="CR263" s="133"/>
      <c r="CS263" s="133"/>
      <c r="CT263" s="133"/>
      <c r="CU263" s="135"/>
      <c r="CV263" s="280"/>
      <c r="CW263" s="135"/>
      <c r="CX263" s="122"/>
      <c r="CY263" s="129"/>
      <c r="CZ263" s="214"/>
      <c r="DA263" s="129"/>
      <c r="DB263" s="122"/>
      <c r="DC263" s="129"/>
      <c r="DD263" s="122"/>
      <c r="DE263" s="129"/>
      <c r="DF263" s="133"/>
      <c r="DG263" s="122"/>
      <c r="DH263" s="129"/>
      <c r="DI263" s="133"/>
      <c r="DJ263" s="122"/>
      <c r="DK263" s="123"/>
      <c r="DL263" s="214"/>
      <c r="DM263" s="134"/>
      <c r="DN263" s="305"/>
      <c r="DO263" s="134"/>
      <c r="DP263" s="122"/>
      <c r="DQ263" s="129"/>
      <c r="DR263" s="122"/>
      <c r="DS263" s="129"/>
      <c r="DT263" s="122"/>
      <c r="DU263" s="129"/>
      <c r="DV263" s="122"/>
      <c r="DW263" s="124"/>
    </row>
    <row r="264" spans="1:127">
      <c r="A264" s="122"/>
      <c r="B264" s="124"/>
      <c r="C264" s="127"/>
      <c r="D264" s="123"/>
      <c r="E264" s="123"/>
      <c r="F264" s="123"/>
      <c r="G264" s="124"/>
      <c r="H264" s="122"/>
      <c r="I264" s="123"/>
      <c r="J264" s="123"/>
      <c r="K264" s="128"/>
      <c r="L264" s="123"/>
      <c r="M264" s="123"/>
      <c r="N264" s="123"/>
      <c r="O264" s="123"/>
      <c r="P264" s="123"/>
      <c r="Q264" s="123"/>
      <c r="R264" s="129"/>
      <c r="S264" s="125"/>
      <c r="T264" s="122"/>
      <c r="U264" s="123"/>
      <c r="V264" s="126"/>
      <c r="W264" s="123"/>
      <c r="X264" s="128"/>
      <c r="Y264" s="123"/>
      <c r="Z264" s="123"/>
      <c r="AA264" s="123"/>
      <c r="AB264" s="124"/>
      <c r="AC264" s="127"/>
      <c r="AD264" s="201"/>
      <c r="AE264" s="201"/>
      <c r="AF264" s="201"/>
      <c r="AG264" s="201"/>
      <c r="AH264" s="201"/>
      <c r="AI264" s="234"/>
      <c r="AJ264" s="123"/>
      <c r="AK264" s="123"/>
      <c r="AL264" s="123"/>
      <c r="AM264" s="123"/>
      <c r="AN264" s="129"/>
      <c r="AO264" s="124"/>
      <c r="AP264" s="122"/>
      <c r="AQ264" s="127"/>
      <c r="AR264" s="123"/>
      <c r="AS264" s="123"/>
      <c r="AT264" s="123"/>
      <c r="AU264" s="123"/>
      <c r="AV264" s="251"/>
      <c r="AW264" s="123"/>
      <c r="AX264" s="123"/>
      <c r="AY264" s="129"/>
      <c r="AZ264" s="122"/>
      <c r="BA264" s="129"/>
      <c r="BB264" s="130"/>
      <c r="BC264" s="131"/>
      <c r="BD264" s="130"/>
      <c r="BE264" s="132"/>
      <c r="BF264" s="132"/>
      <c r="BG264" s="123"/>
      <c r="BH264" s="124"/>
      <c r="BI264" s="122"/>
      <c r="BJ264" s="123"/>
      <c r="BK264" s="123"/>
      <c r="BL264" s="123"/>
      <c r="BM264" s="129"/>
      <c r="BN264" s="122"/>
      <c r="BO264" s="123"/>
      <c r="BP264" s="129"/>
      <c r="BQ264" s="122"/>
      <c r="BR264" s="123"/>
      <c r="BS264" s="129"/>
      <c r="BT264" s="135"/>
      <c r="BU264" s="280"/>
      <c r="BV264" s="246"/>
      <c r="BW264" s="246"/>
      <c r="BX264" s="133"/>
      <c r="BY264" s="133"/>
      <c r="BZ264" s="122"/>
      <c r="CA264" s="123"/>
      <c r="CB264" s="123"/>
      <c r="CC264" s="124"/>
      <c r="CD264" s="127"/>
      <c r="CE264" s="127"/>
      <c r="CF264" s="123"/>
      <c r="CG264" s="123"/>
      <c r="CH264" s="123"/>
      <c r="CI264" s="123"/>
      <c r="CJ264" s="134"/>
      <c r="CK264" s="122"/>
      <c r="CL264" s="127"/>
      <c r="CM264" s="123"/>
      <c r="CN264" s="129"/>
      <c r="CO264" s="129"/>
      <c r="CP264" s="129"/>
      <c r="CQ264" s="134"/>
      <c r="CR264" s="133"/>
      <c r="CS264" s="133"/>
      <c r="CT264" s="133"/>
      <c r="CU264" s="135"/>
      <c r="CV264" s="280"/>
      <c r="CW264" s="135"/>
      <c r="CX264" s="122"/>
      <c r="CY264" s="129"/>
      <c r="CZ264" s="214"/>
      <c r="DA264" s="129"/>
      <c r="DB264" s="122"/>
      <c r="DC264" s="129"/>
      <c r="DD264" s="122"/>
      <c r="DE264" s="129"/>
      <c r="DF264" s="133"/>
      <c r="DG264" s="122"/>
      <c r="DH264" s="129"/>
      <c r="DI264" s="133"/>
      <c r="DJ264" s="122"/>
      <c r="DK264" s="123"/>
      <c r="DL264" s="214"/>
      <c r="DM264" s="134"/>
      <c r="DN264" s="305"/>
      <c r="DO264" s="134"/>
      <c r="DP264" s="122"/>
      <c r="DQ264" s="129"/>
      <c r="DR264" s="122"/>
      <c r="DS264" s="129"/>
      <c r="DT264" s="122"/>
      <c r="DU264" s="129"/>
      <c r="DV264" s="122"/>
      <c r="DW264" s="124"/>
    </row>
    <row r="265" spans="1:127">
      <c r="A265" s="122"/>
      <c r="B265" s="124"/>
      <c r="C265" s="127"/>
      <c r="D265" s="123"/>
      <c r="E265" s="123"/>
      <c r="F265" s="123"/>
      <c r="G265" s="124"/>
      <c r="H265" s="122"/>
      <c r="I265" s="123"/>
      <c r="J265" s="123"/>
      <c r="K265" s="128"/>
      <c r="L265" s="123"/>
      <c r="M265" s="123"/>
      <c r="N265" s="123"/>
      <c r="O265" s="123"/>
      <c r="P265" s="123"/>
      <c r="Q265" s="123"/>
      <c r="R265" s="129"/>
      <c r="S265" s="125"/>
      <c r="T265" s="122"/>
      <c r="U265" s="123"/>
      <c r="V265" s="126"/>
      <c r="W265" s="123"/>
      <c r="X265" s="128"/>
      <c r="Y265" s="123"/>
      <c r="Z265" s="123"/>
      <c r="AA265" s="123"/>
      <c r="AB265" s="124"/>
      <c r="AC265" s="127"/>
      <c r="AD265" s="201"/>
      <c r="AE265" s="201"/>
      <c r="AF265" s="201"/>
      <c r="AG265" s="201"/>
      <c r="AH265" s="201"/>
      <c r="AI265" s="234"/>
      <c r="AJ265" s="123"/>
      <c r="AK265" s="123"/>
      <c r="AL265" s="123"/>
      <c r="AM265" s="123"/>
      <c r="AN265" s="129"/>
      <c r="AO265" s="124"/>
      <c r="AP265" s="122"/>
      <c r="AQ265" s="127"/>
      <c r="AR265" s="123"/>
      <c r="AS265" s="123"/>
      <c r="AT265" s="123"/>
      <c r="AU265" s="123"/>
      <c r="AV265" s="251"/>
      <c r="AW265" s="123"/>
      <c r="AX265" s="123"/>
      <c r="AY265" s="129"/>
      <c r="AZ265" s="122"/>
      <c r="BA265" s="129"/>
      <c r="BB265" s="130"/>
      <c r="BC265" s="131"/>
      <c r="BD265" s="130"/>
      <c r="BE265" s="132"/>
      <c r="BF265" s="132"/>
      <c r="BG265" s="123"/>
      <c r="BH265" s="124"/>
      <c r="BI265" s="122"/>
      <c r="BJ265" s="123"/>
      <c r="BK265" s="123"/>
      <c r="BL265" s="123"/>
      <c r="BM265" s="129"/>
      <c r="BN265" s="122"/>
      <c r="BO265" s="123"/>
      <c r="BP265" s="129"/>
      <c r="BQ265" s="122"/>
      <c r="BR265" s="123"/>
      <c r="BS265" s="129"/>
      <c r="BT265" s="135"/>
      <c r="BU265" s="280"/>
      <c r="BV265" s="246"/>
      <c r="BW265" s="246"/>
      <c r="BX265" s="133"/>
      <c r="BY265" s="133"/>
      <c r="BZ265" s="122"/>
      <c r="CA265" s="123"/>
      <c r="CB265" s="123"/>
      <c r="CC265" s="124"/>
      <c r="CD265" s="127"/>
      <c r="CE265" s="127"/>
      <c r="CF265" s="123"/>
      <c r="CG265" s="123"/>
      <c r="CH265" s="123"/>
      <c r="CI265" s="123"/>
      <c r="CJ265" s="134"/>
      <c r="CK265" s="122"/>
      <c r="CL265" s="127"/>
      <c r="CM265" s="123"/>
      <c r="CN265" s="129"/>
      <c r="CO265" s="129"/>
      <c r="CP265" s="129"/>
      <c r="CQ265" s="134"/>
      <c r="CR265" s="133"/>
      <c r="CS265" s="133"/>
      <c r="CT265" s="133"/>
      <c r="CU265" s="135"/>
      <c r="CV265" s="280"/>
      <c r="CW265" s="135"/>
      <c r="CX265" s="122"/>
      <c r="CY265" s="129"/>
      <c r="CZ265" s="214"/>
      <c r="DA265" s="129"/>
      <c r="DB265" s="122"/>
      <c r="DC265" s="129"/>
      <c r="DD265" s="122"/>
      <c r="DE265" s="129"/>
      <c r="DF265" s="133"/>
      <c r="DG265" s="122"/>
      <c r="DH265" s="129"/>
      <c r="DI265" s="133"/>
      <c r="DJ265" s="122"/>
      <c r="DK265" s="123"/>
      <c r="DL265" s="214"/>
      <c r="DM265" s="134"/>
      <c r="DN265" s="305"/>
      <c r="DO265" s="134"/>
      <c r="DP265" s="122"/>
      <c r="DQ265" s="129"/>
      <c r="DR265" s="122"/>
      <c r="DS265" s="129"/>
      <c r="DT265" s="122"/>
      <c r="DU265" s="129"/>
      <c r="DV265" s="122"/>
      <c r="DW265" s="124"/>
    </row>
    <row r="266" spans="1:127">
      <c r="A266" s="122"/>
      <c r="B266" s="124"/>
      <c r="C266" s="127"/>
      <c r="D266" s="123"/>
      <c r="E266" s="123"/>
      <c r="F266" s="123"/>
      <c r="G266" s="124"/>
      <c r="H266" s="122"/>
      <c r="I266" s="123"/>
      <c r="J266" s="123"/>
      <c r="K266" s="128"/>
      <c r="L266" s="123"/>
      <c r="M266" s="123"/>
      <c r="N266" s="123"/>
      <c r="O266" s="123"/>
      <c r="P266" s="123"/>
      <c r="Q266" s="123"/>
      <c r="R266" s="129"/>
      <c r="S266" s="125"/>
      <c r="T266" s="122"/>
      <c r="U266" s="123"/>
      <c r="V266" s="126"/>
      <c r="W266" s="123"/>
      <c r="X266" s="128"/>
      <c r="Y266" s="123"/>
      <c r="Z266" s="123"/>
      <c r="AA266" s="123"/>
      <c r="AB266" s="124"/>
      <c r="AC266" s="127"/>
      <c r="AD266" s="201"/>
      <c r="AE266" s="201"/>
      <c r="AF266" s="201"/>
      <c r="AG266" s="201"/>
      <c r="AH266" s="201"/>
      <c r="AI266" s="234"/>
      <c r="AJ266" s="123"/>
      <c r="AK266" s="123"/>
      <c r="AL266" s="123"/>
      <c r="AM266" s="123"/>
      <c r="AN266" s="129"/>
      <c r="AO266" s="124"/>
      <c r="AP266" s="122"/>
      <c r="AQ266" s="127"/>
      <c r="AR266" s="123"/>
      <c r="AS266" s="123"/>
      <c r="AT266" s="123"/>
      <c r="AU266" s="123"/>
      <c r="AV266" s="251"/>
      <c r="AW266" s="123"/>
      <c r="AX266" s="123"/>
      <c r="AY266" s="129"/>
      <c r="AZ266" s="122"/>
      <c r="BA266" s="129"/>
      <c r="BB266" s="130"/>
      <c r="BC266" s="131"/>
      <c r="BD266" s="130"/>
      <c r="BE266" s="132"/>
      <c r="BF266" s="132"/>
      <c r="BG266" s="123"/>
      <c r="BH266" s="124"/>
      <c r="BI266" s="122"/>
      <c r="BJ266" s="123"/>
      <c r="BK266" s="123"/>
      <c r="BL266" s="123"/>
      <c r="BM266" s="129"/>
      <c r="BN266" s="122"/>
      <c r="BO266" s="123"/>
      <c r="BP266" s="129"/>
      <c r="BQ266" s="122"/>
      <c r="BR266" s="123"/>
      <c r="BS266" s="129"/>
      <c r="BT266" s="135"/>
      <c r="BU266" s="280"/>
      <c r="BV266" s="246"/>
      <c r="BW266" s="246"/>
      <c r="BX266" s="133"/>
      <c r="BY266" s="133"/>
      <c r="BZ266" s="122"/>
      <c r="CA266" s="123"/>
      <c r="CB266" s="123"/>
      <c r="CC266" s="124"/>
      <c r="CD266" s="127"/>
      <c r="CE266" s="127"/>
      <c r="CF266" s="123"/>
      <c r="CG266" s="123"/>
      <c r="CH266" s="123"/>
      <c r="CI266" s="123"/>
      <c r="CJ266" s="134"/>
      <c r="CK266" s="122"/>
      <c r="CL266" s="127"/>
      <c r="CM266" s="123"/>
      <c r="CN266" s="129"/>
      <c r="CO266" s="129"/>
      <c r="CP266" s="129"/>
      <c r="CQ266" s="134"/>
      <c r="CR266" s="133"/>
      <c r="CS266" s="133"/>
      <c r="CT266" s="133"/>
      <c r="CU266" s="135"/>
      <c r="CV266" s="280"/>
      <c r="CW266" s="135"/>
      <c r="CX266" s="122"/>
      <c r="CY266" s="129"/>
      <c r="CZ266" s="214"/>
      <c r="DA266" s="129"/>
      <c r="DB266" s="122"/>
      <c r="DC266" s="129"/>
      <c r="DD266" s="122"/>
      <c r="DE266" s="129"/>
      <c r="DF266" s="133"/>
      <c r="DG266" s="122"/>
      <c r="DH266" s="129"/>
      <c r="DI266" s="133"/>
      <c r="DJ266" s="122"/>
      <c r="DK266" s="123"/>
      <c r="DL266" s="214"/>
      <c r="DM266" s="134"/>
      <c r="DN266" s="305"/>
      <c r="DO266" s="134"/>
      <c r="DP266" s="122"/>
      <c r="DQ266" s="129"/>
      <c r="DR266" s="122"/>
      <c r="DS266" s="129"/>
      <c r="DT266" s="122"/>
      <c r="DU266" s="129"/>
      <c r="DV266" s="122"/>
      <c r="DW266" s="124"/>
    </row>
    <row r="267" spans="1:127">
      <c r="A267" s="122"/>
      <c r="B267" s="124"/>
      <c r="C267" s="127"/>
      <c r="D267" s="123"/>
      <c r="E267" s="123"/>
      <c r="F267" s="123"/>
      <c r="G267" s="124"/>
      <c r="H267" s="122"/>
      <c r="I267" s="123"/>
      <c r="J267" s="123"/>
      <c r="K267" s="128"/>
      <c r="L267" s="123"/>
      <c r="M267" s="123"/>
      <c r="N267" s="123"/>
      <c r="O267" s="123"/>
      <c r="P267" s="123"/>
      <c r="Q267" s="123"/>
      <c r="R267" s="129"/>
      <c r="S267" s="125"/>
      <c r="T267" s="122"/>
      <c r="U267" s="123"/>
      <c r="V267" s="126"/>
      <c r="W267" s="123"/>
      <c r="X267" s="128"/>
      <c r="Y267" s="123"/>
      <c r="Z267" s="123"/>
      <c r="AA267" s="123"/>
      <c r="AB267" s="124"/>
      <c r="AC267" s="127"/>
      <c r="AD267" s="201"/>
      <c r="AE267" s="201"/>
      <c r="AF267" s="201"/>
      <c r="AG267" s="201"/>
      <c r="AH267" s="201"/>
      <c r="AI267" s="234"/>
      <c r="AJ267" s="123"/>
      <c r="AK267" s="123"/>
      <c r="AL267" s="123"/>
      <c r="AM267" s="123"/>
      <c r="AN267" s="129"/>
      <c r="AO267" s="124"/>
      <c r="AP267" s="122"/>
      <c r="AQ267" s="127"/>
      <c r="AR267" s="123"/>
      <c r="AS267" s="123"/>
      <c r="AT267" s="123"/>
      <c r="AU267" s="123"/>
      <c r="AV267" s="251"/>
      <c r="AW267" s="123"/>
      <c r="AX267" s="123"/>
      <c r="AY267" s="129"/>
      <c r="AZ267" s="122"/>
      <c r="BA267" s="129"/>
      <c r="BB267" s="130"/>
      <c r="BC267" s="131"/>
      <c r="BD267" s="130"/>
      <c r="BE267" s="132"/>
      <c r="BF267" s="132"/>
      <c r="BG267" s="123"/>
      <c r="BH267" s="124"/>
      <c r="BI267" s="122"/>
      <c r="BJ267" s="123"/>
      <c r="BK267" s="123"/>
      <c r="BL267" s="123"/>
      <c r="BM267" s="129"/>
      <c r="BN267" s="122"/>
      <c r="BO267" s="123"/>
      <c r="BP267" s="129"/>
      <c r="BQ267" s="122"/>
      <c r="BR267" s="123"/>
      <c r="BS267" s="129"/>
      <c r="BT267" s="135"/>
      <c r="BU267" s="280"/>
      <c r="BV267" s="246"/>
      <c r="BW267" s="246"/>
      <c r="BX267" s="133"/>
      <c r="BY267" s="133"/>
      <c r="BZ267" s="122"/>
      <c r="CA267" s="123"/>
      <c r="CB267" s="123"/>
      <c r="CC267" s="124"/>
      <c r="CD267" s="127"/>
      <c r="CE267" s="127"/>
      <c r="CF267" s="123"/>
      <c r="CG267" s="123"/>
      <c r="CH267" s="123"/>
      <c r="CI267" s="123"/>
      <c r="CJ267" s="134"/>
      <c r="CK267" s="122"/>
      <c r="CL267" s="127"/>
      <c r="CM267" s="123"/>
      <c r="CN267" s="129"/>
      <c r="CO267" s="129"/>
      <c r="CP267" s="129"/>
      <c r="CQ267" s="134"/>
      <c r="CR267" s="133"/>
      <c r="CS267" s="133"/>
      <c r="CT267" s="133"/>
      <c r="CU267" s="135"/>
      <c r="CV267" s="280"/>
      <c r="CW267" s="135"/>
      <c r="CX267" s="122"/>
      <c r="CY267" s="129"/>
      <c r="CZ267" s="214"/>
      <c r="DA267" s="129"/>
      <c r="DB267" s="122"/>
      <c r="DC267" s="129"/>
      <c r="DD267" s="122"/>
      <c r="DE267" s="129"/>
      <c r="DF267" s="133"/>
      <c r="DG267" s="122"/>
      <c r="DH267" s="129"/>
      <c r="DI267" s="133"/>
      <c r="DJ267" s="122"/>
      <c r="DK267" s="123"/>
      <c r="DL267" s="214"/>
      <c r="DM267" s="134"/>
      <c r="DN267" s="305"/>
      <c r="DO267" s="134"/>
      <c r="DP267" s="122"/>
      <c r="DQ267" s="129"/>
      <c r="DR267" s="122"/>
      <c r="DS267" s="129"/>
      <c r="DT267" s="122"/>
      <c r="DU267" s="129"/>
      <c r="DV267" s="122"/>
      <c r="DW267" s="124"/>
    </row>
    <row r="268" spans="1:127">
      <c r="A268" s="122"/>
      <c r="B268" s="124"/>
      <c r="C268" s="127"/>
      <c r="D268" s="123"/>
      <c r="E268" s="123"/>
      <c r="F268" s="123"/>
      <c r="G268" s="124"/>
      <c r="H268" s="122"/>
      <c r="I268" s="123"/>
      <c r="J268" s="123"/>
      <c r="K268" s="128"/>
      <c r="L268" s="123"/>
      <c r="M268" s="123"/>
      <c r="N268" s="123"/>
      <c r="O268" s="123"/>
      <c r="P268" s="123"/>
      <c r="Q268" s="123"/>
      <c r="R268" s="129"/>
      <c r="S268" s="125"/>
      <c r="T268" s="122"/>
      <c r="U268" s="123"/>
      <c r="V268" s="126"/>
      <c r="W268" s="123"/>
      <c r="X268" s="128"/>
      <c r="Y268" s="123"/>
      <c r="Z268" s="123"/>
      <c r="AA268" s="123"/>
      <c r="AB268" s="124"/>
      <c r="AC268" s="127"/>
      <c r="AD268" s="201"/>
      <c r="AE268" s="201"/>
      <c r="AF268" s="201"/>
      <c r="AG268" s="201"/>
      <c r="AH268" s="201"/>
      <c r="AI268" s="234"/>
      <c r="AJ268" s="123"/>
      <c r="AK268" s="123"/>
      <c r="AL268" s="123"/>
      <c r="AM268" s="123"/>
      <c r="AN268" s="129"/>
      <c r="AO268" s="124"/>
      <c r="AP268" s="122"/>
      <c r="AQ268" s="127"/>
      <c r="AR268" s="123"/>
      <c r="AS268" s="123"/>
      <c r="AT268" s="123"/>
      <c r="AU268" s="123"/>
      <c r="AV268" s="251"/>
      <c r="AW268" s="123"/>
      <c r="AX268" s="123"/>
      <c r="AY268" s="129"/>
      <c r="AZ268" s="122"/>
      <c r="BA268" s="129"/>
      <c r="BB268" s="130"/>
      <c r="BC268" s="131"/>
      <c r="BD268" s="130"/>
      <c r="BE268" s="132"/>
      <c r="BF268" s="132"/>
      <c r="BG268" s="123"/>
      <c r="BH268" s="124"/>
      <c r="BI268" s="122"/>
      <c r="BJ268" s="123"/>
      <c r="BK268" s="123"/>
      <c r="BL268" s="123"/>
      <c r="BM268" s="129"/>
      <c r="BN268" s="122"/>
      <c r="BO268" s="123"/>
      <c r="BP268" s="129"/>
      <c r="BQ268" s="122"/>
      <c r="BR268" s="123"/>
      <c r="BS268" s="129"/>
      <c r="BT268" s="135"/>
      <c r="BU268" s="280"/>
      <c r="BV268" s="246"/>
      <c r="BW268" s="246"/>
      <c r="BX268" s="133"/>
      <c r="BY268" s="133"/>
      <c r="BZ268" s="122"/>
      <c r="CA268" s="123"/>
      <c r="CB268" s="123"/>
      <c r="CC268" s="124"/>
      <c r="CD268" s="127"/>
      <c r="CE268" s="127"/>
      <c r="CF268" s="123"/>
      <c r="CG268" s="123"/>
      <c r="CH268" s="123"/>
      <c r="CI268" s="123"/>
      <c r="CJ268" s="134"/>
      <c r="CK268" s="122"/>
      <c r="CL268" s="127"/>
      <c r="CM268" s="123"/>
      <c r="CN268" s="129"/>
      <c r="CO268" s="129"/>
      <c r="CP268" s="129"/>
      <c r="CQ268" s="134"/>
      <c r="CR268" s="133"/>
      <c r="CS268" s="133"/>
      <c r="CT268" s="133"/>
      <c r="CU268" s="135"/>
      <c r="CV268" s="280"/>
      <c r="CW268" s="135"/>
      <c r="CX268" s="122"/>
      <c r="CY268" s="129"/>
      <c r="CZ268" s="214"/>
      <c r="DA268" s="129"/>
      <c r="DB268" s="122"/>
      <c r="DC268" s="129"/>
      <c r="DD268" s="122"/>
      <c r="DE268" s="129"/>
      <c r="DF268" s="133"/>
      <c r="DG268" s="122"/>
      <c r="DH268" s="129"/>
      <c r="DI268" s="133"/>
      <c r="DJ268" s="122"/>
      <c r="DK268" s="123"/>
      <c r="DL268" s="214"/>
      <c r="DM268" s="134"/>
      <c r="DN268" s="305"/>
      <c r="DO268" s="134"/>
      <c r="DP268" s="122"/>
      <c r="DQ268" s="129"/>
      <c r="DR268" s="122"/>
      <c r="DS268" s="129"/>
      <c r="DT268" s="122"/>
      <c r="DU268" s="129"/>
      <c r="DV268" s="122"/>
      <c r="DW268" s="124"/>
    </row>
    <row r="269" spans="1:127">
      <c r="A269" s="122"/>
      <c r="B269" s="124"/>
      <c r="C269" s="127"/>
      <c r="D269" s="123"/>
      <c r="E269" s="123"/>
      <c r="F269" s="123"/>
      <c r="G269" s="124"/>
      <c r="H269" s="122"/>
      <c r="I269" s="123"/>
      <c r="J269" s="123"/>
      <c r="K269" s="128"/>
      <c r="L269" s="123"/>
      <c r="M269" s="123"/>
      <c r="N269" s="123"/>
      <c r="O269" s="123"/>
      <c r="P269" s="123"/>
      <c r="Q269" s="123"/>
      <c r="R269" s="129"/>
      <c r="S269" s="125"/>
      <c r="T269" s="122"/>
      <c r="U269" s="123"/>
      <c r="V269" s="126"/>
      <c r="W269" s="123"/>
      <c r="X269" s="128"/>
      <c r="Y269" s="123"/>
      <c r="Z269" s="123"/>
      <c r="AA269" s="123"/>
      <c r="AB269" s="124"/>
      <c r="AC269" s="127"/>
      <c r="AD269" s="201"/>
      <c r="AE269" s="201"/>
      <c r="AF269" s="201"/>
      <c r="AG269" s="201"/>
      <c r="AH269" s="201"/>
      <c r="AI269" s="234"/>
      <c r="AJ269" s="123"/>
      <c r="AK269" s="123"/>
      <c r="AL269" s="123"/>
      <c r="AM269" s="123"/>
      <c r="AN269" s="129"/>
      <c r="AO269" s="124"/>
      <c r="AP269" s="122"/>
      <c r="AQ269" s="127"/>
      <c r="AR269" s="123"/>
      <c r="AS269" s="123"/>
      <c r="AT269" s="123"/>
      <c r="AU269" s="123"/>
      <c r="AV269" s="251"/>
      <c r="AW269" s="123"/>
      <c r="AX269" s="123"/>
      <c r="AY269" s="129"/>
      <c r="AZ269" s="122"/>
      <c r="BA269" s="129"/>
      <c r="BB269" s="130"/>
      <c r="BC269" s="131"/>
      <c r="BD269" s="130"/>
      <c r="BE269" s="132"/>
      <c r="BF269" s="132"/>
      <c r="BG269" s="123"/>
      <c r="BH269" s="124"/>
      <c r="BI269" s="122"/>
      <c r="BJ269" s="123"/>
      <c r="BK269" s="123"/>
      <c r="BL269" s="123"/>
      <c r="BM269" s="129"/>
      <c r="BN269" s="122"/>
      <c r="BO269" s="123"/>
      <c r="BP269" s="129"/>
      <c r="BQ269" s="122"/>
      <c r="BR269" s="123"/>
      <c r="BS269" s="129"/>
      <c r="BT269" s="135"/>
      <c r="BU269" s="280"/>
      <c r="BV269" s="246"/>
      <c r="BW269" s="246"/>
      <c r="BX269" s="133"/>
      <c r="BY269" s="133"/>
      <c r="BZ269" s="122"/>
      <c r="CA269" s="123"/>
      <c r="CB269" s="123"/>
      <c r="CC269" s="124"/>
      <c r="CD269" s="127"/>
      <c r="CE269" s="127"/>
      <c r="CF269" s="123"/>
      <c r="CG269" s="123"/>
      <c r="CH269" s="123"/>
      <c r="CI269" s="123"/>
      <c r="CJ269" s="134"/>
      <c r="CK269" s="122"/>
      <c r="CL269" s="127"/>
      <c r="CM269" s="123"/>
      <c r="CN269" s="129"/>
      <c r="CO269" s="129"/>
      <c r="CP269" s="129"/>
      <c r="CQ269" s="134"/>
      <c r="CR269" s="133"/>
      <c r="CS269" s="133"/>
      <c r="CT269" s="133"/>
      <c r="CU269" s="135"/>
      <c r="CV269" s="280"/>
      <c r="CW269" s="135"/>
      <c r="CX269" s="122"/>
      <c r="CY269" s="129"/>
      <c r="CZ269" s="214"/>
      <c r="DA269" s="129"/>
      <c r="DB269" s="122"/>
      <c r="DC269" s="129"/>
      <c r="DD269" s="122"/>
      <c r="DE269" s="129"/>
      <c r="DF269" s="133"/>
      <c r="DG269" s="122"/>
      <c r="DH269" s="129"/>
      <c r="DI269" s="133"/>
      <c r="DJ269" s="122"/>
      <c r="DK269" s="123"/>
      <c r="DL269" s="214"/>
      <c r="DM269" s="134"/>
      <c r="DN269" s="305"/>
      <c r="DO269" s="134"/>
      <c r="DP269" s="122"/>
      <c r="DQ269" s="129"/>
      <c r="DR269" s="122"/>
      <c r="DS269" s="129"/>
      <c r="DT269" s="122"/>
      <c r="DU269" s="129"/>
      <c r="DV269" s="122"/>
      <c r="DW269" s="124"/>
    </row>
    <row r="270" spans="1:127">
      <c r="A270" s="122"/>
      <c r="B270" s="124"/>
      <c r="C270" s="127"/>
      <c r="D270" s="123"/>
      <c r="E270" s="123"/>
      <c r="F270" s="123"/>
      <c r="G270" s="124"/>
      <c r="H270" s="122"/>
      <c r="I270" s="123"/>
      <c r="J270" s="123"/>
      <c r="K270" s="128"/>
      <c r="L270" s="123"/>
      <c r="M270" s="123"/>
      <c r="N270" s="123"/>
      <c r="O270" s="123"/>
      <c r="P270" s="123"/>
      <c r="Q270" s="123"/>
      <c r="R270" s="129"/>
      <c r="S270" s="125"/>
      <c r="T270" s="122"/>
      <c r="U270" s="123"/>
      <c r="V270" s="126"/>
      <c r="W270" s="123"/>
      <c r="X270" s="128"/>
      <c r="Y270" s="123"/>
      <c r="Z270" s="123"/>
      <c r="AA270" s="123"/>
      <c r="AB270" s="124"/>
      <c r="AC270" s="127"/>
      <c r="AD270" s="201"/>
      <c r="AE270" s="201"/>
      <c r="AF270" s="201"/>
      <c r="AG270" s="201"/>
      <c r="AH270" s="201"/>
      <c r="AI270" s="234"/>
      <c r="AJ270" s="123"/>
      <c r="AK270" s="123"/>
      <c r="AL270" s="123"/>
      <c r="AM270" s="123"/>
      <c r="AN270" s="129"/>
      <c r="AO270" s="124"/>
      <c r="AP270" s="122"/>
      <c r="AQ270" s="127"/>
      <c r="AR270" s="123"/>
      <c r="AS270" s="123"/>
      <c r="AT270" s="123"/>
      <c r="AU270" s="123"/>
      <c r="AV270" s="251"/>
      <c r="AW270" s="123"/>
      <c r="AX270" s="123"/>
      <c r="AY270" s="129"/>
      <c r="AZ270" s="122"/>
      <c r="BA270" s="129"/>
      <c r="BB270" s="130"/>
      <c r="BC270" s="131"/>
      <c r="BD270" s="130"/>
      <c r="BE270" s="132"/>
      <c r="BF270" s="132"/>
      <c r="BG270" s="123"/>
      <c r="BH270" s="124"/>
      <c r="BI270" s="122"/>
      <c r="BJ270" s="123"/>
      <c r="BK270" s="123"/>
      <c r="BL270" s="123"/>
      <c r="BM270" s="129"/>
      <c r="BN270" s="122"/>
      <c r="BO270" s="123"/>
      <c r="BP270" s="129"/>
      <c r="BQ270" s="122"/>
      <c r="BR270" s="123"/>
      <c r="BS270" s="129"/>
      <c r="BT270" s="135"/>
      <c r="BU270" s="280"/>
      <c r="BV270" s="246"/>
      <c r="BW270" s="246"/>
      <c r="BX270" s="133"/>
      <c r="BY270" s="133"/>
      <c r="BZ270" s="122"/>
      <c r="CA270" s="123"/>
      <c r="CB270" s="123"/>
      <c r="CC270" s="124"/>
      <c r="CD270" s="127"/>
      <c r="CE270" s="127"/>
      <c r="CF270" s="123"/>
      <c r="CG270" s="123"/>
      <c r="CH270" s="123"/>
      <c r="CI270" s="123"/>
      <c r="CJ270" s="134"/>
      <c r="CK270" s="122"/>
      <c r="CL270" s="127"/>
      <c r="CM270" s="123"/>
      <c r="CN270" s="129"/>
      <c r="CO270" s="129"/>
      <c r="CP270" s="129"/>
      <c r="CQ270" s="134"/>
      <c r="CR270" s="133"/>
      <c r="CS270" s="133"/>
      <c r="CT270" s="133"/>
      <c r="CU270" s="135"/>
      <c r="CV270" s="280"/>
      <c r="CW270" s="135"/>
      <c r="CX270" s="122"/>
      <c r="CY270" s="129"/>
      <c r="CZ270" s="214"/>
      <c r="DA270" s="129"/>
      <c r="DB270" s="122"/>
      <c r="DC270" s="129"/>
      <c r="DD270" s="122"/>
      <c r="DE270" s="129"/>
      <c r="DF270" s="133"/>
      <c r="DG270" s="122"/>
      <c r="DH270" s="129"/>
      <c r="DI270" s="133"/>
      <c r="DJ270" s="122"/>
      <c r="DK270" s="123"/>
      <c r="DL270" s="214"/>
      <c r="DM270" s="134"/>
      <c r="DN270" s="305"/>
      <c r="DO270" s="134"/>
      <c r="DP270" s="122"/>
      <c r="DQ270" s="129"/>
      <c r="DR270" s="122"/>
      <c r="DS270" s="129"/>
      <c r="DT270" s="122"/>
      <c r="DU270" s="129"/>
      <c r="DV270" s="122"/>
      <c r="DW270" s="124"/>
    </row>
    <row r="271" spans="1:127">
      <c r="A271" s="122"/>
      <c r="B271" s="124"/>
      <c r="C271" s="127"/>
      <c r="D271" s="123"/>
      <c r="E271" s="123"/>
      <c r="F271" s="123"/>
      <c r="G271" s="124"/>
      <c r="H271" s="122"/>
      <c r="I271" s="123"/>
      <c r="J271" s="123"/>
      <c r="K271" s="128"/>
      <c r="L271" s="123"/>
      <c r="M271" s="123"/>
      <c r="N271" s="123"/>
      <c r="O271" s="123"/>
      <c r="P271" s="123"/>
      <c r="Q271" s="123"/>
      <c r="R271" s="129"/>
      <c r="S271" s="125"/>
      <c r="T271" s="122"/>
      <c r="U271" s="123"/>
      <c r="V271" s="126"/>
      <c r="W271" s="123"/>
      <c r="X271" s="128"/>
      <c r="Y271" s="123"/>
      <c r="Z271" s="123"/>
      <c r="AA271" s="123"/>
      <c r="AB271" s="124"/>
      <c r="AC271" s="127"/>
      <c r="AD271" s="201"/>
      <c r="AE271" s="201"/>
      <c r="AF271" s="201"/>
      <c r="AG271" s="201"/>
      <c r="AH271" s="201"/>
      <c r="AI271" s="234"/>
      <c r="AJ271" s="123"/>
      <c r="AK271" s="123"/>
      <c r="AL271" s="123"/>
      <c r="AM271" s="123"/>
      <c r="AN271" s="129"/>
      <c r="AO271" s="124"/>
      <c r="AP271" s="122"/>
      <c r="AQ271" s="127"/>
      <c r="AR271" s="123"/>
      <c r="AS271" s="123"/>
      <c r="AT271" s="123"/>
      <c r="AU271" s="123"/>
      <c r="AV271" s="251"/>
      <c r="AW271" s="123"/>
      <c r="AX271" s="123"/>
      <c r="AY271" s="129"/>
      <c r="AZ271" s="122"/>
      <c r="BA271" s="129"/>
      <c r="BB271" s="130"/>
      <c r="BC271" s="131"/>
      <c r="BD271" s="130"/>
      <c r="BE271" s="132"/>
      <c r="BF271" s="132"/>
      <c r="BG271" s="123"/>
      <c r="BH271" s="124"/>
      <c r="BI271" s="122"/>
      <c r="BJ271" s="123"/>
      <c r="BK271" s="123"/>
      <c r="BL271" s="123"/>
      <c r="BM271" s="129"/>
      <c r="BN271" s="122"/>
      <c r="BO271" s="123"/>
      <c r="BP271" s="129"/>
      <c r="BQ271" s="122"/>
      <c r="BR271" s="123"/>
      <c r="BS271" s="129"/>
      <c r="BT271" s="135"/>
      <c r="BU271" s="280"/>
      <c r="BV271" s="246"/>
      <c r="BW271" s="246"/>
      <c r="BX271" s="133"/>
      <c r="BY271" s="133"/>
      <c r="BZ271" s="122"/>
      <c r="CA271" s="123"/>
      <c r="CB271" s="123"/>
      <c r="CC271" s="124"/>
      <c r="CD271" s="127"/>
      <c r="CE271" s="127"/>
      <c r="CF271" s="123"/>
      <c r="CG271" s="123"/>
      <c r="CH271" s="123"/>
      <c r="CI271" s="123"/>
      <c r="CJ271" s="134"/>
      <c r="CK271" s="122"/>
      <c r="CL271" s="127"/>
      <c r="CM271" s="123"/>
      <c r="CN271" s="129"/>
      <c r="CO271" s="129"/>
      <c r="CP271" s="129"/>
      <c r="CQ271" s="134"/>
      <c r="CR271" s="133"/>
      <c r="CS271" s="133"/>
      <c r="CT271" s="133"/>
      <c r="CU271" s="135"/>
      <c r="CV271" s="280"/>
      <c r="CW271" s="135"/>
      <c r="CX271" s="122"/>
      <c r="CY271" s="129"/>
      <c r="CZ271" s="214"/>
      <c r="DA271" s="129"/>
      <c r="DB271" s="122"/>
      <c r="DC271" s="129"/>
      <c r="DD271" s="122"/>
      <c r="DE271" s="129"/>
      <c r="DF271" s="133"/>
      <c r="DG271" s="122"/>
      <c r="DH271" s="129"/>
      <c r="DI271" s="133"/>
      <c r="DJ271" s="122"/>
      <c r="DK271" s="123"/>
      <c r="DL271" s="214"/>
      <c r="DM271" s="134"/>
      <c r="DN271" s="305"/>
      <c r="DO271" s="134"/>
      <c r="DP271" s="122"/>
      <c r="DQ271" s="129"/>
      <c r="DR271" s="122"/>
      <c r="DS271" s="129"/>
      <c r="DT271" s="122"/>
      <c r="DU271" s="129"/>
      <c r="DV271" s="122"/>
      <c r="DW271" s="124"/>
    </row>
    <row r="272" spans="1:127">
      <c r="A272" s="122"/>
      <c r="B272" s="124"/>
      <c r="C272" s="127"/>
      <c r="D272" s="123"/>
      <c r="E272" s="123"/>
      <c r="F272" s="123"/>
      <c r="G272" s="124"/>
      <c r="H272" s="122"/>
      <c r="I272" s="123"/>
      <c r="J272" s="123"/>
      <c r="K272" s="128"/>
      <c r="L272" s="123"/>
      <c r="M272" s="123"/>
      <c r="N272" s="123"/>
      <c r="O272" s="123"/>
      <c r="P272" s="123"/>
      <c r="Q272" s="123"/>
      <c r="R272" s="129"/>
      <c r="S272" s="125"/>
      <c r="T272" s="122"/>
      <c r="U272" s="123"/>
      <c r="V272" s="126"/>
      <c r="W272" s="123"/>
      <c r="X272" s="128"/>
      <c r="Y272" s="123"/>
      <c r="Z272" s="123"/>
      <c r="AA272" s="123"/>
      <c r="AB272" s="124"/>
      <c r="AC272" s="127"/>
      <c r="AD272" s="201"/>
      <c r="AE272" s="201"/>
      <c r="AF272" s="201"/>
      <c r="AG272" s="201"/>
      <c r="AH272" s="201"/>
      <c r="AI272" s="234"/>
      <c r="AJ272" s="123"/>
      <c r="AK272" s="123"/>
      <c r="AL272" s="123"/>
      <c r="AM272" s="123"/>
      <c r="AN272" s="129"/>
      <c r="AO272" s="124"/>
      <c r="AP272" s="122"/>
      <c r="AQ272" s="127"/>
      <c r="AR272" s="123"/>
      <c r="AS272" s="123"/>
      <c r="AT272" s="123"/>
      <c r="AU272" s="123"/>
      <c r="AV272" s="251"/>
      <c r="AW272" s="123"/>
      <c r="AX272" s="123"/>
      <c r="AY272" s="129"/>
      <c r="AZ272" s="122"/>
      <c r="BA272" s="129"/>
      <c r="BB272" s="130"/>
      <c r="BC272" s="131"/>
      <c r="BD272" s="130"/>
      <c r="BE272" s="132"/>
      <c r="BF272" s="132"/>
      <c r="BG272" s="123"/>
      <c r="BH272" s="124"/>
      <c r="BI272" s="122"/>
      <c r="BJ272" s="123"/>
      <c r="BK272" s="123"/>
      <c r="BL272" s="123"/>
      <c r="BM272" s="129"/>
      <c r="BN272" s="122"/>
      <c r="BO272" s="123"/>
      <c r="BP272" s="129"/>
      <c r="BQ272" s="122"/>
      <c r="BR272" s="123"/>
      <c r="BS272" s="129"/>
      <c r="BT272" s="135"/>
      <c r="BU272" s="280"/>
      <c r="BV272" s="246"/>
      <c r="BW272" s="246"/>
      <c r="BX272" s="133"/>
      <c r="BY272" s="133"/>
      <c r="BZ272" s="122"/>
      <c r="CA272" s="123"/>
      <c r="CB272" s="123"/>
      <c r="CC272" s="124"/>
      <c r="CD272" s="127"/>
      <c r="CE272" s="127"/>
      <c r="CF272" s="123"/>
      <c r="CG272" s="123"/>
      <c r="CH272" s="123"/>
      <c r="CI272" s="123"/>
      <c r="CJ272" s="134"/>
      <c r="CK272" s="122"/>
      <c r="CL272" s="127"/>
      <c r="CM272" s="123"/>
      <c r="CN272" s="129"/>
      <c r="CO272" s="129"/>
      <c r="CP272" s="129"/>
      <c r="CQ272" s="134"/>
      <c r="CR272" s="133"/>
      <c r="CS272" s="133"/>
      <c r="CT272" s="133"/>
      <c r="CU272" s="135"/>
      <c r="CV272" s="280"/>
      <c r="CW272" s="135"/>
      <c r="CX272" s="122"/>
      <c r="CY272" s="129"/>
      <c r="CZ272" s="214"/>
      <c r="DA272" s="129"/>
      <c r="DB272" s="122"/>
      <c r="DC272" s="129"/>
      <c r="DD272" s="122"/>
      <c r="DE272" s="129"/>
      <c r="DF272" s="133"/>
      <c r="DG272" s="122"/>
      <c r="DH272" s="129"/>
      <c r="DI272" s="133"/>
      <c r="DJ272" s="122"/>
      <c r="DK272" s="123"/>
      <c r="DL272" s="214"/>
      <c r="DM272" s="134"/>
      <c r="DN272" s="305"/>
      <c r="DO272" s="134"/>
      <c r="DP272" s="122"/>
      <c r="DQ272" s="129"/>
      <c r="DR272" s="122"/>
      <c r="DS272" s="129"/>
      <c r="DT272" s="122"/>
      <c r="DU272" s="129"/>
      <c r="DV272" s="122"/>
      <c r="DW272" s="124"/>
    </row>
    <row r="273" spans="1:127">
      <c r="A273" s="122"/>
      <c r="B273" s="124"/>
      <c r="C273" s="127"/>
      <c r="D273" s="123"/>
      <c r="E273" s="123"/>
      <c r="F273" s="123"/>
      <c r="G273" s="124"/>
      <c r="H273" s="122"/>
      <c r="I273" s="123"/>
      <c r="J273" s="123"/>
      <c r="K273" s="128"/>
      <c r="L273" s="123"/>
      <c r="M273" s="123"/>
      <c r="N273" s="123"/>
      <c r="O273" s="123"/>
      <c r="P273" s="123"/>
      <c r="Q273" s="123"/>
      <c r="R273" s="129"/>
      <c r="S273" s="125"/>
      <c r="T273" s="122"/>
      <c r="U273" s="123"/>
      <c r="V273" s="126"/>
      <c r="W273" s="123"/>
      <c r="X273" s="128"/>
      <c r="Y273" s="123"/>
      <c r="Z273" s="123"/>
      <c r="AA273" s="123"/>
      <c r="AB273" s="124"/>
      <c r="AC273" s="127"/>
      <c r="AD273" s="201"/>
      <c r="AE273" s="201"/>
      <c r="AF273" s="201"/>
      <c r="AG273" s="201"/>
      <c r="AH273" s="201"/>
      <c r="AI273" s="234"/>
      <c r="AJ273" s="123"/>
      <c r="AK273" s="123"/>
      <c r="AL273" s="123"/>
      <c r="AM273" s="123"/>
      <c r="AN273" s="129"/>
      <c r="AO273" s="124"/>
      <c r="AP273" s="122"/>
      <c r="AQ273" s="127"/>
      <c r="AR273" s="123"/>
      <c r="AS273" s="123"/>
      <c r="AT273" s="123"/>
      <c r="AU273" s="123"/>
      <c r="AV273" s="251"/>
      <c r="AW273" s="123"/>
      <c r="AX273" s="123"/>
      <c r="AY273" s="129"/>
      <c r="AZ273" s="122"/>
      <c r="BA273" s="129"/>
      <c r="BB273" s="130"/>
      <c r="BC273" s="131"/>
      <c r="BD273" s="130"/>
      <c r="BE273" s="132"/>
      <c r="BF273" s="132"/>
      <c r="BG273" s="123"/>
      <c r="BH273" s="124"/>
      <c r="BI273" s="122"/>
      <c r="BJ273" s="123"/>
      <c r="BK273" s="123"/>
      <c r="BL273" s="123"/>
      <c r="BM273" s="129"/>
      <c r="BN273" s="122"/>
      <c r="BO273" s="123"/>
      <c r="BP273" s="129"/>
      <c r="BQ273" s="122"/>
      <c r="BR273" s="123"/>
      <c r="BS273" s="129"/>
      <c r="BT273" s="135"/>
      <c r="BU273" s="280"/>
      <c r="BV273" s="246"/>
      <c r="BW273" s="246"/>
      <c r="BX273" s="133"/>
      <c r="BY273" s="133"/>
      <c r="BZ273" s="122"/>
      <c r="CA273" s="123"/>
      <c r="CB273" s="123"/>
      <c r="CC273" s="124"/>
      <c r="CD273" s="127"/>
      <c r="CE273" s="127"/>
      <c r="CF273" s="123"/>
      <c r="CG273" s="123"/>
      <c r="CH273" s="123"/>
      <c r="CI273" s="123"/>
      <c r="CJ273" s="134"/>
      <c r="CK273" s="122"/>
      <c r="CL273" s="127"/>
      <c r="CM273" s="123"/>
      <c r="CN273" s="129"/>
      <c r="CO273" s="129"/>
      <c r="CP273" s="129"/>
      <c r="CQ273" s="134"/>
      <c r="CR273" s="133"/>
      <c r="CS273" s="133"/>
      <c r="CT273" s="133"/>
      <c r="CU273" s="135"/>
      <c r="CV273" s="280"/>
      <c r="CW273" s="135"/>
      <c r="CX273" s="122"/>
      <c r="CY273" s="129"/>
      <c r="CZ273" s="214"/>
      <c r="DA273" s="129"/>
      <c r="DB273" s="122"/>
      <c r="DC273" s="129"/>
      <c r="DD273" s="122"/>
      <c r="DE273" s="129"/>
      <c r="DF273" s="133"/>
      <c r="DG273" s="122"/>
      <c r="DH273" s="129"/>
      <c r="DI273" s="133"/>
      <c r="DJ273" s="122"/>
      <c r="DK273" s="123"/>
      <c r="DL273" s="214"/>
      <c r="DM273" s="134"/>
      <c r="DN273" s="305"/>
      <c r="DO273" s="134"/>
      <c r="DP273" s="122"/>
      <c r="DQ273" s="129"/>
      <c r="DR273" s="122"/>
      <c r="DS273" s="129"/>
      <c r="DT273" s="122"/>
      <c r="DU273" s="129"/>
      <c r="DV273" s="122"/>
      <c r="DW273" s="124"/>
    </row>
    <row r="274" spans="1:127">
      <c r="A274" s="122"/>
      <c r="B274" s="124"/>
      <c r="C274" s="127"/>
      <c r="D274" s="123"/>
      <c r="E274" s="123"/>
      <c r="F274" s="123"/>
      <c r="G274" s="124"/>
      <c r="H274" s="122"/>
      <c r="I274" s="123"/>
      <c r="J274" s="123"/>
      <c r="K274" s="128"/>
      <c r="L274" s="123"/>
      <c r="M274" s="123"/>
      <c r="N274" s="123"/>
      <c r="O274" s="123"/>
      <c r="P274" s="123"/>
      <c r="Q274" s="123"/>
      <c r="R274" s="129"/>
      <c r="S274" s="125"/>
      <c r="T274" s="122"/>
      <c r="U274" s="123"/>
      <c r="V274" s="126"/>
      <c r="W274" s="123"/>
      <c r="X274" s="128"/>
      <c r="Y274" s="123"/>
      <c r="Z274" s="123"/>
      <c r="AA274" s="123"/>
      <c r="AB274" s="124"/>
      <c r="AC274" s="127"/>
      <c r="AD274" s="201"/>
      <c r="AE274" s="201"/>
      <c r="AF274" s="201"/>
      <c r="AG274" s="201"/>
      <c r="AH274" s="201"/>
      <c r="AI274" s="234"/>
      <c r="AJ274" s="123"/>
      <c r="AK274" s="123"/>
      <c r="AL274" s="123"/>
      <c r="AM274" s="123"/>
      <c r="AN274" s="129"/>
      <c r="AO274" s="124"/>
      <c r="AP274" s="122"/>
      <c r="AQ274" s="127"/>
      <c r="AR274" s="123"/>
      <c r="AS274" s="123"/>
      <c r="AT274" s="123"/>
      <c r="AU274" s="123"/>
      <c r="AV274" s="251"/>
      <c r="AW274" s="123"/>
      <c r="AX274" s="123"/>
      <c r="AY274" s="129"/>
      <c r="AZ274" s="122"/>
      <c r="BA274" s="129"/>
      <c r="BB274" s="130"/>
      <c r="BC274" s="131"/>
      <c r="BD274" s="130"/>
      <c r="BE274" s="132"/>
      <c r="BF274" s="132"/>
      <c r="BG274" s="123"/>
      <c r="BH274" s="124"/>
      <c r="BI274" s="122"/>
      <c r="BJ274" s="123"/>
      <c r="BK274" s="123"/>
      <c r="BL274" s="123"/>
      <c r="BM274" s="129"/>
      <c r="BN274" s="122"/>
      <c r="BO274" s="123"/>
      <c r="BP274" s="129"/>
      <c r="BQ274" s="122"/>
      <c r="BR274" s="123"/>
      <c r="BS274" s="129"/>
      <c r="BT274" s="135"/>
      <c r="BU274" s="280"/>
      <c r="BV274" s="246"/>
      <c r="BW274" s="246"/>
      <c r="BX274" s="133"/>
      <c r="BY274" s="133"/>
      <c r="BZ274" s="122"/>
      <c r="CA274" s="123"/>
      <c r="CB274" s="123"/>
      <c r="CC274" s="124"/>
      <c r="CD274" s="127"/>
      <c r="CE274" s="127"/>
      <c r="CF274" s="123"/>
      <c r="CG274" s="123"/>
      <c r="CH274" s="123"/>
      <c r="CI274" s="123"/>
      <c r="CJ274" s="134"/>
      <c r="CK274" s="122"/>
      <c r="CL274" s="127"/>
      <c r="CM274" s="123"/>
      <c r="CN274" s="129"/>
      <c r="CO274" s="129"/>
      <c r="CP274" s="129"/>
      <c r="CQ274" s="134"/>
      <c r="CR274" s="133"/>
      <c r="CS274" s="133"/>
      <c r="CT274" s="133"/>
      <c r="CU274" s="135"/>
      <c r="CV274" s="280"/>
      <c r="CW274" s="135"/>
      <c r="CX274" s="122"/>
      <c r="CY274" s="129"/>
      <c r="CZ274" s="214"/>
      <c r="DA274" s="129"/>
      <c r="DB274" s="122"/>
      <c r="DC274" s="129"/>
      <c r="DD274" s="122"/>
      <c r="DE274" s="129"/>
      <c r="DF274" s="133"/>
      <c r="DG274" s="122"/>
      <c r="DH274" s="129"/>
      <c r="DI274" s="133"/>
      <c r="DJ274" s="122"/>
      <c r="DK274" s="123"/>
      <c r="DL274" s="214"/>
      <c r="DM274" s="134"/>
      <c r="DN274" s="305"/>
      <c r="DO274" s="134"/>
      <c r="DP274" s="122"/>
      <c r="DQ274" s="129"/>
      <c r="DR274" s="122"/>
      <c r="DS274" s="129"/>
      <c r="DT274" s="122"/>
      <c r="DU274" s="129"/>
      <c r="DV274" s="122"/>
      <c r="DW274" s="124"/>
    </row>
    <row r="275" spans="1:127">
      <c r="A275" s="122"/>
      <c r="B275" s="124"/>
      <c r="C275" s="127"/>
      <c r="D275" s="123"/>
      <c r="E275" s="123"/>
      <c r="F275" s="123"/>
      <c r="G275" s="124"/>
      <c r="H275" s="122"/>
      <c r="I275" s="123"/>
      <c r="J275" s="123"/>
      <c r="K275" s="128"/>
      <c r="L275" s="123"/>
      <c r="M275" s="123"/>
      <c r="N275" s="123"/>
      <c r="O275" s="123"/>
      <c r="P275" s="123"/>
      <c r="Q275" s="123"/>
      <c r="R275" s="129"/>
      <c r="S275" s="125"/>
      <c r="T275" s="122"/>
      <c r="U275" s="123"/>
      <c r="V275" s="126"/>
      <c r="W275" s="123"/>
      <c r="X275" s="128"/>
      <c r="Y275" s="123"/>
      <c r="Z275" s="123"/>
      <c r="AA275" s="123"/>
      <c r="AB275" s="124"/>
      <c r="AC275" s="127"/>
      <c r="AD275" s="201"/>
      <c r="AE275" s="201"/>
      <c r="AF275" s="201"/>
      <c r="AG275" s="201"/>
      <c r="AH275" s="201"/>
      <c r="AI275" s="234"/>
      <c r="AJ275" s="123"/>
      <c r="AK275" s="123"/>
      <c r="AL275" s="123"/>
      <c r="AM275" s="123"/>
      <c r="AN275" s="129"/>
      <c r="AO275" s="124"/>
      <c r="AP275" s="122"/>
      <c r="AQ275" s="127"/>
      <c r="AR275" s="123"/>
      <c r="AS275" s="123"/>
      <c r="AT275" s="123"/>
      <c r="AU275" s="123"/>
      <c r="AV275" s="251"/>
      <c r="AW275" s="123"/>
      <c r="AX275" s="123"/>
      <c r="AY275" s="129"/>
      <c r="AZ275" s="122"/>
      <c r="BA275" s="129"/>
      <c r="BB275" s="130"/>
      <c r="BC275" s="131"/>
      <c r="BD275" s="130"/>
      <c r="BE275" s="132"/>
      <c r="BF275" s="132"/>
      <c r="BG275" s="123"/>
      <c r="BH275" s="124"/>
      <c r="BI275" s="122"/>
      <c r="BJ275" s="123"/>
      <c r="BK275" s="123"/>
      <c r="BL275" s="123"/>
      <c r="BM275" s="129"/>
      <c r="BN275" s="122"/>
      <c r="BO275" s="123"/>
      <c r="BP275" s="129"/>
      <c r="BQ275" s="122"/>
      <c r="BR275" s="123"/>
      <c r="BS275" s="129"/>
      <c r="BT275" s="135"/>
      <c r="BU275" s="280"/>
      <c r="BV275" s="246"/>
      <c r="BW275" s="246"/>
      <c r="BX275" s="133"/>
      <c r="BY275" s="133"/>
      <c r="BZ275" s="122"/>
      <c r="CA275" s="123"/>
      <c r="CB275" s="123"/>
      <c r="CC275" s="124"/>
      <c r="CD275" s="127"/>
      <c r="CE275" s="127"/>
      <c r="CF275" s="123"/>
      <c r="CG275" s="123"/>
      <c r="CH275" s="123"/>
      <c r="CI275" s="123"/>
      <c r="CJ275" s="134"/>
      <c r="CK275" s="122"/>
      <c r="CL275" s="127"/>
      <c r="CM275" s="123"/>
      <c r="CN275" s="129"/>
      <c r="CO275" s="129"/>
      <c r="CP275" s="129"/>
      <c r="CQ275" s="134"/>
      <c r="CR275" s="133"/>
      <c r="CS275" s="133"/>
      <c r="CT275" s="133"/>
      <c r="CU275" s="135"/>
      <c r="CV275" s="280"/>
      <c r="CW275" s="135"/>
      <c r="CX275" s="122"/>
      <c r="CY275" s="129"/>
      <c r="CZ275" s="214"/>
      <c r="DA275" s="129"/>
      <c r="DB275" s="122"/>
      <c r="DC275" s="129"/>
      <c r="DD275" s="122"/>
      <c r="DE275" s="129"/>
      <c r="DF275" s="133"/>
      <c r="DG275" s="122"/>
      <c r="DH275" s="129"/>
      <c r="DI275" s="133"/>
      <c r="DJ275" s="122"/>
      <c r="DK275" s="123"/>
      <c r="DL275" s="214"/>
      <c r="DM275" s="134"/>
      <c r="DN275" s="305"/>
      <c r="DO275" s="134"/>
      <c r="DP275" s="122"/>
      <c r="DQ275" s="129"/>
      <c r="DR275" s="122"/>
      <c r="DS275" s="129"/>
      <c r="DT275" s="122"/>
      <c r="DU275" s="129"/>
      <c r="DV275" s="122"/>
      <c r="DW275" s="124"/>
    </row>
    <row r="276" spans="1:127">
      <c r="A276" s="122"/>
      <c r="B276" s="124"/>
      <c r="C276" s="127"/>
      <c r="D276" s="123"/>
      <c r="E276" s="123"/>
      <c r="F276" s="123"/>
      <c r="G276" s="124"/>
      <c r="H276" s="122"/>
      <c r="I276" s="123"/>
      <c r="J276" s="123"/>
      <c r="K276" s="128"/>
      <c r="L276" s="123"/>
      <c r="M276" s="123"/>
      <c r="N276" s="123"/>
      <c r="O276" s="123"/>
      <c r="P276" s="123"/>
      <c r="Q276" s="123"/>
      <c r="R276" s="129"/>
      <c r="S276" s="125"/>
      <c r="T276" s="122"/>
      <c r="U276" s="123"/>
      <c r="V276" s="126"/>
      <c r="W276" s="123"/>
      <c r="X276" s="128"/>
      <c r="Y276" s="123"/>
      <c r="Z276" s="123"/>
      <c r="AA276" s="123"/>
      <c r="AB276" s="124"/>
      <c r="AC276" s="127"/>
      <c r="AD276" s="201"/>
      <c r="AE276" s="201"/>
      <c r="AF276" s="201"/>
      <c r="AG276" s="201"/>
      <c r="AH276" s="201"/>
      <c r="AI276" s="234"/>
      <c r="AJ276" s="123"/>
      <c r="AK276" s="123"/>
      <c r="AL276" s="123"/>
      <c r="AM276" s="123"/>
      <c r="AN276" s="129"/>
      <c r="AO276" s="124"/>
      <c r="AP276" s="122"/>
      <c r="AQ276" s="127"/>
      <c r="AR276" s="123"/>
      <c r="AS276" s="123"/>
      <c r="AT276" s="123"/>
      <c r="AU276" s="123"/>
      <c r="AV276" s="251"/>
      <c r="AW276" s="123"/>
      <c r="AX276" s="123"/>
      <c r="AY276" s="129"/>
      <c r="AZ276" s="122"/>
      <c r="BA276" s="129"/>
      <c r="BB276" s="130"/>
      <c r="BC276" s="131"/>
      <c r="BD276" s="130"/>
      <c r="BE276" s="132"/>
      <c r="BF276" s="132"/>
      <c r="BG276" s="123"/>
      <c r="BH276" s="124"/>
      <c r="BI276" s="122"/>
      <c r="BJ276" s="123"/>
      <c r="BK276" s="123"/>
      <c r="BL276" s="123"/>
      <c r="BM276" s="129"/>
      <c r="BN276" s="122"/>
      <c r="BO276" s="123"/>
      <c r="BP276" s="129"/>
      <c r="BQ276" s="122"/>
      <c r="BR276" s="123"/>
      <c r="BS276" s="129"/>
      <c r="BT276" s="135"/>
      <c r="BU276" s="280"/>
      <c r="BV276" s="246"/>
      <c r="BW276" s="246"/>
      <c r="BX276" s="133"/>
      <c r="BY276" s="133"/>
      <c r="BZ276" s="122"/>
      <c r="CA276" s="123"/>
      <c r="CB276" s="123"/>
      <c r="CC276" s="124"/>
      <c r="CD276" s="127"/>
      <c r="CE276" s="127"/>
      <c r="CF276" s="123"/>
      <c r="CG276" s="123"/>
      <c r="CH276" s="123"/>
      <c r="CI276" s="123"/>
      <c r="CJ276" s="134"/>
      <c r="CK276" s="122"/>
      <c r="CL276" s="127"/>
      <c r="CM276" s="123"/>
      <c r="CN276" s="129"/>
      <c r="CO276" s="129"/>
      <c r="CP276" s="129"/>
      <c r="CQ276" s="134"/>
      <c r="CR276" s="133"/>
      <c r="CS276" s="133"/>
      <c r="CT276" s="133"/>
      <c r="CU276" s="135"/>
      <c r="CV276" s="280"/>
      <c r="CW276" s="135"/>
      <c r="CX276" s="122"/>
      <c r="CY276" s="129"/>
      <c r="CZ276" s="214"/>
      <c r="DA276" s="129"/>
      <c r="DB276" s="122"/>
      <c r="DC276" s="129"/>
      <c r="DD276" s="122"/>
      <c r="DE276" s="129"/>
      <c r="DF276" s="133"/>
      <c r="DG276" s="122"/>
      <c r="DH276" s="129"/>
      <c r="DI276" s="133"/>
      <c r="DJ276" s="122"/>
      <c r="DK276" s="123"/>
      <c r="DL276" s="214"/>
      <c r="DM276" s="134"/>
      <c r="DN276" s="305"/>
      <c r="DO276" s="134"/>
      <c r="DP276" s="122"/>
      <c r="DQ276" s="129"/>
      <c r="DR276" s="122"/>
      <c r="DS276" s="129"/>
      <c r="DT276" s="122"/>
      <c r="DU276" s="129"/>
      <c r="DV276" s="122"/>
      <c r="DW276" s="124"/>
    </row>
    <row r="277" spans="1:127">
      <c r="A277" s="122"/>
      <c r="B277" s="124"/>
      <c r="C277" s="127"/>
      <c r="D277" s="123"/>
      <c r="E277" s="123"/>
      <c r="F277" s="123"/>
      <c r="G277" s="124"/>
      <c r="H277" s="122"/>
      <c r="I277" s="123"/>
      <c r="J277" s="123"/>
      <c r="K277" s="128"/>
      <c r="L277" s="123"/>
      <c r="M277" s="123"/>
      <c r="N277" s="123"/>
      <c r="O277" s="123"/>
      <c r="P277" s="123"/>
      <c r="Q277" s="123"/>
      <c r="R277" s="129"/>
      <c r="S277" s="125"/>
      <c r="T277" s="122"/>
      <c r="U277" s="123"/>
      <c r="V277" s="126"/>
      <c r="W277" s="123"/>
      <c r="X277" s="128"/>
      <c r="Y277" s="123"/>
      <c r="Z277" s="123"/>
      <c r="AA277" s="123"/>
      <c r="AB277" s="124"/>
      <c r="AC277" s="127"/>
      <c r="AD277" s="201"/>
      <c r="AE277" s="201"/>
      <c r="AF277" s="201"/>
      <c r="AG277" s="201"/>
      <c r="AH277" s="201"/>
      <c r="AI277" s="234"/>
      <c r="AJ277" s="123"/>
      <c r="AK277" s="123"/>
      <c r="AL277" s="123"/>
      <c r="AM277" s="123"/>
      <c r="AN277" s="129"/>
      <c r="AO277" s="124"/>
      <c r="AP277" s="122"/>
      <c r="AQ277" s="127"/>
      <c r="AR277" s="123"/>
      <c r="AS277" s="123"/>
      <c r="AT277" s="123"/>
      <c r="AU277" s="123"/>
      <c r="AV277" s="251"/>
      <c r="AW277" s="123"/>
      <c r="AX277" s="123"/>
      <c r="AY277" s="129"/>
      <c r="AZ277" s="122"/>
      <c r="BA277" s="129"/>
      <c r="BB277" s="130"/>
      <c r="BC277" s="131"/>
      <c r="BD277" s="130"/>
      <c r="BE277" s="132"/>
      <c r="BF277" s="132"/>
      <c r="BG277" s="123"/>
      <c r="BH277" s="124"/>
      <c r="BI277" s="122"/>
      <c r="BJ277" s="123"/>
      <c r="BK277" s="123"/>
      <c r="BL277" s="123"/>
      <c r="BM277" s="129"/>
      <c r="BN277" s="122"/>
      <c r="BO277" s="123"/>
      <c r="BP277" s="129"/>
      <c r="BQ277" s="122"/>
      <c r="BR277" s="123"/>
      <c r="BS277" s="129"/>
      <c r="BT277" s="135"/>
      <c r="BU277" s="280"/>
      <c r="BV277" s="246"/>
      <c r="BW277" s="246"/>
      <c r="BX277" s="133"/>
      <c r="BY277" s="133"/>
      <c r="BZ277" s="122"/>
      <c r="CA277" s="123"/>
      <c r="CB277" s="123"/>
      <c r="CC277" s="124"/>
      <c r="CD277" s="127"/>
      <c r="CE277" s="127"/>
      <c r="CF277" s="123"/>
      <c r="CG277" s="123"/>
      <c r="CH277" s="123"/>
      <c r="CI277" s="123"/>
      <c r="CJ277" s="134"/>
      <c r="CK277" s="122"/>
      <c r="CL277" s="127"/>
      <c r="CM277" s="123"/>
      <c r="CN277" s="129"/>
      <c r="CO277" s="129"/>
      <c r="CP277" s="129"/>
      <c r="CQ277" s="134"/>
      <c r="CR277" s="133"/>
      <c r="CS277" s="133"/>
      <c r="CT277" s="133"/>
      <c r="CU277" s="135"/>
      <c r="CV277" s="280"/>
      <c r="CW277" s="135"/>
      <c r="CX277" s="122"/>
      <c r="CY277" s="129"/>
      <c r="CZ277" s="214"/>
      <c r="DA277" s="129"/>
      <c r="DB277" s="122"/>
      <c r="DC277" s="129"/>
      <c r="DD277" s="122"/>
      <c r="DE277" s="129"/>
      <c r="DF277" s="133"/>
      <c r="DG277" s="122"/>
      <c r="DH277" s="129"/>
      <c r="DI277" s="133"/>
      <c r="DJ277" s="122"/>
      <c r="DK277" s="123"/>
      <c r="DL277" s="214"/>
      <c r="DM277" s="134"/>
      <c r="DN277" s="305"/>
      <c r="DO277" s="134"/>
      <c r="DP277" s="122"/>
      <c r="DQ277" s="129"/>
      <c r="DR277" s="122"/>
      <c r="DS277" s="129"/>
      <c r="DT277" s="122"/>
      <c r="DU277" s="129"/>
      <c r="DV277" s="122"/>
      <c r="DW277" s="124"/>
    </row>
    <row r="278" spans="1:127">
      <c r="A278" s="122"/>
      <c r="B278" s="124"/>
      <c r="C278" s="127"/>
      <c r="D278" s="123"/>
      <c r="E278" s="123"/>
      <c r="F278" s="123"/>
      <c r="G278" s="124"/>
      <c r="H278" s="122"/>
      <c r="I278" s="123"/>
      <c r="J278" s="123"/>
      <c r="K278" s="128"/>
      <c r="L278" s="123"/>
      <c r="M278" s="123"/>
      <c r="N278" s="123"/>
      <c r="O278" s="123"/>
      <c r="P278" s="123"/>
      <c r="Q278" s="123"/>
      <c r="R278" s="129"/>
      <c r="S278" s="125"/>
      <c r="T278" s="122"/>
      <c r="U278" s="123"/>
      <c r="V278" s="126"/>
      <c r="W278" s="123"/>
      <c r="X278" s="128"/>
      <c r="Y278" s="123"/>
      <c r="Z278" s="123"/>
      <c r="AA278" s="123"/>
      <c r="AB278" s="124"/>
      <c r="AC278" s="127"/>
      <c r="AD278" s="201"/>
      <c r="AE278" s="201"/>
      <c r="AF278" s="201"/>
      <c r="AG278" s="201"/>
      <c r="AH278" s="201"/>
      <c r="AI278" s="234"/>
      <c r="AJ278" s="123"/>
      <c r="AK278" s="123"/>
      <c r="AL278" s="123"/>
      <c r="AM278" s="123"/>
      <c r="AN278" s="129"/>
      <c r="AO278" s="124"/>
      <c r="AP278" s="122"/>
      <c r="AQ278" s="127"/>
      <c r="AR278" s="123"/>
      <c r="AS278" s="123"/>
      <c r="AT278" s="123"/>
      <c r="AU278" s="123"/>
      <c r="AV278" s="251"/>
      <c r="AW278" s="123"/>
      <c r="AX278" s="123"/>
      <c r="AY278" s="129"/>
      <c r="AZ278" s="122"/>
      <c r="BA278" s="129"/>
      <c r="BB278" s="130"/>
      <c r="BC278" s="131"/>
      <c r="BD278" s="130"/>
      <c r="BE278" s="132"/>
      <c r="BF278" s="132"/>
      <c r="BG278" s="123"/>
      <c r="BH278" s="124"/>
      <c r="BI278" s="122"/>
      <c r="BJ278" s="123"/>
      <c r="BK278" s="123"/>
      <c r="BL278" s="123"/>
      <c r="BM278" s="129"/>
      <c r="BN278" s="122"/>
      <c r="BO278" s="123"/>
      <c r="BP278" s="129"/>
      <c r="BQ278" s="122"/>
      <c r="BR278" s="123"/>
      <c r="BS278" s="129"/>
      <c r="BT278" s="135"/>
      <c r="BU278" s="280"/>
      <c r="BV278" s="246"/>
      <c r="BW278" s="246"/>
      <c r="BX278" s="133"/>
      <c r="BY278" s="133"/>
      <c r="BZ278" s="122"/>
      <c r="CA278" s="123"/>
      <c r="CB278" s="123"/>
      <c r="CC278" s="124"/>
      <c r="CD278" s="127"/>
      <c r="CE278" s="127"/>
      <c r="CF278" s="123"/>
      <c r="CG278" s="123"/>
      <c r="CH278" s="123"/>
      <c r="CI278" s="123"/>
      <c r="CJ278" s="134"/>
      <c r="CK278" s="122"/>
      <c r="CL278" s="127"/>
      <c r="CM278" s="123"/>
      <c r="CN278" s="129"/>
      <c r="CO278" s="129"/>
      <c r="CP278" s="129"/>
      <c r="CQ278" s="134"/>
      <c r="CR278" s="133"/>
      <c r="CS278" s="133"/>
      <c r="CT278" s="133"/>
      <c r="CU278" s="135"/>
      <c r="CV278" s="280"/>
      <c r="CW278" s="135"/>
      <c r="CX278" s="122"/>
      <c r="CY278" s="129"/>
      <c r="CZ278" s="214"/>
      <c r="DA278" s="129"/>
      <c r="DB278" s="122"/>
      <c r="DC278" s="129"/>
      <c r="DD278" s="122"/>
      <c r="DE278" s="129"/>
      <c r="DF278" s="133"/>
      <c r="DG278" s="122"/>
      <c r="DH278" s="129"/>
      <c r="DI278" s="133"/>
      <c r="DJ278" s="122"/>
      <c r="DK278" s="123"/>
      <c r="DL278" s="214"/>
      <c r="DM278" s="134"/>
      <c r="DN278" s="305"/>
      <c r="DO278" s="134"/>
      <c r="DP278" s="122"/>
      <c r="DQ278" s="129"/>
      <c r="DR278" s="122"/>
      <c r="DS278" s="129"/>
      <c r="DT278" s="122"/>
      <c r="DU278" s="129"/>
      <c r="DV278" s="122"/>
      <c r="DW278" s="124"/>
    </row>
    <row r="279" spans="1:127">
      <c r="A279" s="122"/>
      <c r="B279" s="124"/>
      <c r="C279" s="127"/>
      <c r="D279" s="123"/>
      <c r="E279" s="123"/>
      <c r="F279" s="123"/>
      <c r="G279" s="124"/>
      <c r="H279" s="122"/>
      <c r="I279" s="123"/>
      <c r="J279" s="123"/>
      <c r="K279" s="128"/>
      <c r="L279" s="123"/>
      <c r="M279" s="123"/>
      <c r="N279" s="123"/>
      <c r="O279" s="123"/>
      <c r="P279" s="123"/>
      <c r="Q279" s="123"/>
      <c r="R279" s="129"/>
      <c r="S279" s="125"/>
      <c r="T279" s="122"/>
      <c r="U279" s="123"/>
      <c r="V279" s="126"/>
      <c r="W279" s="123"/>
      <c r="X279" s="128"/>
      <c r="Y279" s="123"/>
      <c r="Z279" s="123"/>
      <c r="AA279" s="123"/>
      <c r="AB279" s="124"/>
      <c r="AC279" s="127"/>
      <c r="AD279" s="201"/>
      <c r="AE279" s="201"/>
      <c r="AF279" s="201"/>
      <c r="AG279" s="201"/>
      <c r="AH279" s="201"/>
      <c r="AI279" s="234"/>
      <c r="AJ279" s="123"/>
      <c r="AK279" s="123"/>
      <c r="AL279" s="123"/>
      <c r="AM279" s="123"/>
      <c r="AN279" s="129"/>
      <c r="AO279" s="124"/>
      <c r="AP279" s="122"/>
      <c r="AQ279" s="127"/>
      <c r="AR279" s="123"/>
      <c r="AS279" s="123"/>
      <c r="AT279" s="123"/>
      <c r="AU279" s="123"/>
      <c r="AV279" s="251"/>
      <c r="AW279" s="123"/>
      <c r="AX279" s="123"/>
      <c r="AY279" s="129"/>
      <c r="AZ279" s="122"/>
      <c r="BA279" s="129"/>
      <c r="BB279" s="130"/>
      <c r="BC279" s="131"/>
      <c r="BD279" s="130"/>
      <c r="BE279" s="132"/>
      <c r="BF279" s="132"/>
      <c r="BG279" s="123"/>
      <c r="BH279" s="124"/>
      <c r="BI279" s="122"/>
      <c r="BJ279" s="123"/>
      <c r="BK279" s="123"/>
      <c r="BL279" s="123"/>
      <c r="BM279" s="129"/>
      <c r="BN279" s="122"/>
      <c r="BO279" s="123"/>
      <c r="BP279" s="129"/>
      <c r="BQ279" s="122"/>
      <c r="BR279" s="123"/>
      <c r="BS279" s="129"/>
      <c r="BT279" s="135"/>
      <c r="BU279" s="280"/>
      <c r="BV279" s="246"/>
      <c r="BW279" s="246"/>
      <c r="BX279" s="133"/>
      <c r="BY279" s="133"/>
      <c r="BZ279" s="122"/>
      <c r="CA279" s="123"/>
      <c r="CB279" s="123"/>
      <c r="CC279" s="124"/>
      <c r="CD279" s="127"/>
      <c r="CE279" s="127"/>
      <c r="CF279" s="123"/>
      <c r="CG279" s="123"/>
      <c r="CH279" s="123"/>
      <c r="CI279" s="123"/>
      <c r="CJ279" s="134"/>
      <c r="CK279" s="122"/>
      <c r="CL279" s="127"/>
      <c r="CM279" s="123"/>
      <c r="CN279" s="129"/>
      <c r="CO279" s="129"/>
      <c r="CP279" s="129"/>
      <c r="CQ279" s="134"/>
      <c r="CR279" s="133"/>
      <c r="CS279" s="133"/>
      <c r="CT279" s="133"/>
      <c r="CU279" s="135"/>
      <c r="CV279" s="280"/>
      <c r="CW279" s="135"/>
      <c r="CX279" s="122"/>
      <c r="CY279" s="129"/>
      <c r="CZ279" s="214"/>
      <c r="DA279" s="129"/>
      <c r="DB279" s="122"/>
      <c r="DC279" s="129"/>
      <c r="DD279" s="122"/>
      <c r="DE279" s="129"/>
      <c r="DF279" s="133"/>
      <c r="DG279" s="122"/>
      <c r="DH279" s="129"/>
      <c r="DI279" s="133"/>
      <c r="DJ279" s="122"/>
      <c r="DK279" s="123"/>
      <c r="DL279" s="214"/>
      <c r="DM279" s="134"/>
      <c r="DN279" s="305"/>
      <c r="DO279" s="134"/>
      <c r="DP279" s="122"/>
      <c r="DQ279" s="129"/>
      <c r="DR279" s="122"/>
      <c r="DS279" s="129"/>
      <c r="DT279" s="122"/>
      <c r="DU279" s="129"/>
      <c r="DV279" s="122"/>
      <c r="DW279" s="124"/>
    </row>
    <row r="280" spans="1:127">
      <c r="A280" s="122"/>
      <c r="B280" s="124"/>
      <c r="C280" s="127"/>
      <c r="D280" s="123"/>
      <c r="E280" s="123"/>
      <c r="F280" s="123"/>
      <c r="G280" s="124"/>
      <c r="H280" s="122"/>
      <c r="I280" s="123"/>
      <c r="J280" s="123"/>
      <c r="K280" s="128"/>
      <c r="L280" s="123"/>
      <c r="M280" s="123"/>
      <c r="N280" s="123"/>
      <c r="O280" s="123"/>
      <c r="P280" s="123"/>
      <c r="Q280" s="123"/>
      <c r="R280" s="129"/>
      <c r="S280" s="125"/>
      <c r="T280" s="122"/>
      <c r="U280" s="123"/>
      <c r="V280" s="126"/>
      <c r="W280" s="123"/>
      <c r="X280" s="128"/>
      <c r="Y280" s="123"/>
      <c r="Z280" s="123"/>
      <c r="AA280" s="123"/>
      <c r="AB280" s="124"/>
      <c r="AC280" s="127"/>
      <c r="AD280" s="201"/>
      <c r="AE280" s="201"/>
      <c r="AF280" s="201"/>
      <c r="AG280" s="201"/>
      <c r="AH280" s="201"/>
      <c r="AI280" s="234"/>
      <c r="AJ280" s="123"/>
      <c r="AK280" s="123"/>
      <c r="AL280" s="123"/>
      <c r="AM280" s="123"/>
      <c r="AN280" s="129"/>
      <c r="AO280" s="124"/>
      <c r="AP280" s="122"/>
      <c r="AQ280" s="127"/>
      <c r="AR280" s="123"/>
      <c r="AS280" s="123"/>
      <c r="AT280" s="123"/>
      <c r="AU280" s="123"/>
      <c r="AV280" s="251"/>
      <c r="AW280" s="123"/>
      <c r="AX280" s="123"/>
      <c r="AY280" s="129"/>
      <c r="AZ280" s="122"/>
      <c r="BA280" s="129"/>
      <c r="BB280" s="130"/>
      <c r="BC280" s="131"/>
      <c r="BD280" s="130"/>
      <c r="BE280" s="132"/>
      <c r="BF280" s="132"/>
      <c r="BG280" s="123"/>
      <c r="BH280" s="124"/>
      <c r="BI280" s="122"/>
      <c r="BJ280" s="123"/>
      <c r="BK280" s="123"/>
      <c r="BL280" s="123"/>
      <c r="BM280" s="129"/>
      <c r="BN280" s="122"/>
      <c r="BO280" s="123"/>
      <c r="BP280" s="129"/>
      <c r="BQ280" s="122"/>
      <c r="BR280" s="123"/>
      <c r="BS280" s="129"/>
      <c r="BT280" s="135"/>
      <c r="BU280" s="280"/>
      <c r="BV280" s="246"/>
      <c r="BW280" s="246"/>
      <c r="BX280" s="133"/>
      <c r="BY280" s="133"/>
      <c r="BZ280" s="122"/>
      <c r="CA280" s="123"/>
      <c r="CB280" s="123"/>
      <c r="CC280" s="124"/>
      <c r="CD280" s="127"/>
      <c r="CE280" s="127"/>
      <c r="CF280" s="123"/>
      <c r="CG280" s="123"/>
      <c r="CH280" s="123"/>
      <c r="CI280" s="123"/>
      <c r="CJ280" s="134"/>
      <c r="CK280" s="122"/>
      <c r="CL280" s="127"/>
      <c r="CM280" s="123"/>
      <c r="CN280" s="129"/>
      <c r="CO280" s="129"/>
      <c r="CP280" s="129"/>
      <c r="CQ280" s="134"/>
      <c r="CR280" s="133"/>
      <c r="CS280" s="133"/>
      <c r="CT280" s="133"/>
      <c r="CU280" s="135"/>
      <c r="CV280" s="280"/>
      <c r="CW280" s="135"/>
      <c r="CX280" s="122"/>
      <c r="CY280" s="129"/>
      <c r="CZ280" s="214"/>
      <c r="DA280" s="129"/>
      <c r="DB280" s="122"/>
      <c r="DC280" s="129"/>
      <c r="DD280" s="122"/>
      <c r="DE280" s="129"/>
      <c r="DF280" s="133"/>
      <c r="DG280" s="122"/>
      <c r="DH280" s="129"/>
      <c r="DI280" s="133"/>
      <c r="DJ280" s="122"/>
      <c r="DK280" s="123"/>
      <c r="DL280" s="214"/>
      <c r="DM280" s="134"/>
      <c r="DN280" s="305"/>
      <c r="DO280" s="134"/>
      <c r="DP280" s="122"/>
      <c r="DQ280" s="129"/>
      <c r="DR280" s="122"/>
      <c r="DS280" s="129"/>
      <c r="DT280" s="122"/>
      <c r="DU280" s="129"/>
      <c r="DV280" s="122"/>
      <c r="DW280" s="124"/>
    </row>
    <row r="281" spans="1:127">
      <c r="A281" s="122"/>
      <c r="B281" s="124"/>
      <c r="C281" s="127"/>
      <c r="D281" s="123"/>
      <c r="E281" s="123"/>
      <c r="F281" s="123"/>
      <c r="G281" s="124"/>
      <c r="H281" s="122"/>
      <c r="I281" s="123"/>
      <c r="J281" s="123"/>
      <c r="K281" s="128"/>
      <c r="L281" s="123"/>
      <c r="M281" s="123"/>
      <c r="N281" s="123"/>
      <c r="O281" s="123"/>
      <c r="P281" s="123"/>
      <c r="Q281" s="123"/>
      <c r="R281" s="129"/>
      <c r="S281" s="125"/>
      <c r="T281" s="122"/>
      <c r="U281" s="123"/>
      <c r="V281" s="126"/>
      <c r="W281" s="123"/>
      <c r="X281" s="128"/>
      <c r="Y281" s="123"/>
      <c r="Z281" s="123"/>
      <c r="AA281" s="123"/>
      <c r="AB281" s="124"/>
      <c r="AC281" s="127"/>
      <c r="AD281" s="201"/>
      <c r="AE281" s="201"/>
      <c r="AF281" s="201"/>
      <c r="AG281" s="201"/>
      <c r="AH281" s="201"/>
      <c r="AI281" s="234"/>
      <c r="AJ281" s="123"/>
      <c r="AK281" s="123"/>
      <c r="AL281" s="123"/>
      <c r="AM281" s="123"/>
      <c r="AN281" s="129"/>
      <c r="AO281" s="124"/>
      <c r="AP281" s="122"/>
      <c r="AQ281" s="127"/>
      <c r="AR281" s="123"/>
      <c r="AS281" s="123"/>
      <c r="AT281" s="123"/>
      <c r="AU281" s="123"/>
      <c r="AV281" s="251"/>
      <c r="AW281" s="123"/>
      <c r="AX281" s="123"/>
      <c r="AY281" s="129"/>
      <c r="AZ281" s="122"/>
      <c r="BA281" s="129"/>
      <c r="BB281" s="130"/>
      <c r="BC281" s="131"/>
      <c r="BD281" s="130"/>
      <c r="BE281" s="132"/>
      <c r="BF281" s="132"/>
      <c r="BG281" s="123"/>
      <c r="BH281" s="124"/>
      <c r="BI281" s="122"/>
      <c r="BJ281" s="123"/>
      <c r="BK281" s="123"/>
      <c r="BL281" s="123"/>
      <c r="BM281" s="129"/>
      <c r="BN281" s="122"/>
      <c r="BO281" s="123"/>
      <c r="BP281" s="129"/>
      <c r="BQ281" s="122"/>
      <c r="BR281" s="123"/>
      <c r="BS281" s="129"/>
      <c r="BT281" s="135"/>
      <c r="BU281" s="280"/>
      <c r="BV281" s="246"/>
      <c r="BW281" s="246"/>
      <c r="BX281" s="133"/>
      <c r="BY281" s="133"/>
      <c r="BZ281" s="122"/>
      <c r="CA281" s="123"/>
      <c r="CB281" s="123"/>
      <c r="CC281" s="124"/>
      <c r="CD281" s="127"/>
      <c r="CE281" s="127"/>
      <c r="CF281" s="123"/>
      <c r="CG281" s="123"/>
      <c r="CH281" s="123"/>
      <c r="CI281" s="123"/>
      <c r="CJ281" s="134"/>
      <c r="CK281" s="122"/>
      <c r="CL281" s="127"/>
      <c r="CM281" s="123"/>
      <c r="CN281" s="129"/>
      <c r="CO281" s="129"/>
      <c r="CP281" s="129"/>
      <c r="CQ281" s="134"/>
      <c r="CR281" s="133"/>
      <c r="CS281" s="133"/>
      <c r="CT281" s="133"/>
      <c r="CU281" s="135"/>
      <c r="CV281" s="280"/>
      <c r="CW281" s="135"/>
      <c r="CX281" s="122"/>
      <c r="CY281" s="129"/>
      <c r="CZ281" s="214"/>
      <c r="DA281" s="129"/>
      <c r="DB281" s="122"/>
      <c r="DC281" s="129"/>
      <c r="DD281" s="122"/>
      <c r="DE281" s="129"/>
      <c r="DF281" s="133"/>
      <c r="DG281" s="122"/>
      <c r="DH281" s="129"/>
      <c r="DI281" s="133"/>
      <c r="DJ281" s="122"/>
      <c r="DK281" s="123"/>
      <c r="DL281" s="214"/>
      <c r="DM281" s="134"/>
      <c r="DN281" s="305"/>
      <c r="DO281" s="134"/>
      <c r="DP281" s="122"/>
      <c r="DQ281" s="129"/>
      <c r="DR281" s="122"/>
      <c r="DS281" s="129"/>
      <c r="DT281" s="122"/>
      <c r="DU281" s="129"/>
      <c r="DV281" s="122"/>
      <c r="DW281" s="124"/>
    </row>
    <row r="282" spans="1:127">
      <c r="A282" s="122"/>
      <c r="B282" s="124"/>
      <c r="C282" s="127"/>
      <c r="D282" s="123"/>
      <c r="E282" s="123"/>
      <c r="F282" s="123"/>
      <c r="G282" s="124"/>
      <c r="H282" s="122"/>
      <c r="I282" s="123"/>
      <c r="J282" s="123"/>
      <c r="K282" s="128"/>
      <c r="L282" s="123"/>
      <c r="M282" s="123"/>
      <c r="N282" s="123"/>
      <c r="O282" s="123"/>
      <c r="P282" s="123"/>
      <c r="Q282" s="123"/>
      <c r="R282" s="129"/>
      <c r="S282" s="125"/>
      <c r="T282" s="122"/>
      <c r="U282" s="123"/>
      <c r="V282" s="126"/>
      <c r="W282" s="123"/>
      <c r="X282" s="128"/>
      <c r="Y282" s="123"/>
      <c r="Z282" s="123"/>
      <c r="AA282" s="123"/>
      <c r="AB282" s="124"/>
      <c r="AC282" s="127"/>
      <c r="AD282" s="201"/>
      <c r="AE282" s="201"/>
      <c r="AF282" s="201"/>
      <c r="AG282" s="201"/>
      <c r="AH282" s="201"/>
      <c r="AI282" s="234"/>
      <c r="AJ282" s="123"/>
      <c r="AK282" s="123"/>
      <c r="AL282" s="123"/>
      <c r="AM282" s="123"/>
      <c r="AN282" s="129"/>
      <c r="AO282" s="124"/>
      <c r="AP282" s="122"/>
      <c r="AQ282" s="127"/>
      <c r="AR282" s="123"/>
      <c r="AS282" s="123"/>
      <c r="AT282" s="123"/>
      <c r="AU282" s="123"/>
      <c r="AV282" s="251"/>
      <c r="AW282" s="123"/>
      <c r="AX282" s="123"/>
      <c r="AY282" s="129"/>
      <c r="AZ282" s="122"/>
      <c r="BA282" s="129"/>
      <c r="BB282" s="130"/>
      <c r="BC282" s="131"/>
      <c r="BD282" s="130"/>
      <c r="BE282" s="132"/>
      <c r="BF282" s="132"/>
      <c r="BG282" s="123"/>
      <c r="BH282" s="124"/>
      <c r="BI282" s="122"/>
      <c r="BJ282" s="123"/>
      <c r="BK282" s="123"/>
      <c r="BL282" s="123"/>
      <c r="BM282" s="129"/>
      <c r="BN282" s="122"/>
      <c r="BO282" s="123"/>
      <c r="BP282" s="129"/>
      <c r="BQ282" s="122"/>
      <c r="BR282" s="123"/>
      <c r="BS282" s="129"/>
      <c r="BT282" s="135"/>
      <c r="BU282" s="280"/>
      <c r="BV282" s="246"/>
      <c r="BW282" s="246"/>
      <c r="BX282" s="133"/>
      <c r="BY282" s="133"/>
      <c r="BZ282" s="122"/>
      <c r="CA282" s="123"/>
      <c r="CB282" s="123"/>
      <c r="CC282" s="124"/>
      <c r="CD282" s="127"/>
      <c r="CE282" s="127"/>
      <c r="CF282" s="123"/>
      <c r="CG282" s="123"/>
      <c r="CH282" s="123"/>
      <c r="CI282" s="123"/>
      <c r="CJ282" s="134"/>
      <c r="CK282" s="122"/>
      <c r="CL282" s="127"/>
      <c r="CM282" s="123"/>
      <c r="CN282" s="129"/>
      <c r="CO282" s="129"/>
      <c r="CP282" s="129"/>
      <c r="CQ282" s="134"/>
      <c r="CR282" s="133"/>
      <c r="CS282" s="133"/>
      <c r="CT282" s="133"/>
      <c r="CU282" s="135"/>
      <c r="CV282" s="280"/>
      <c r="CW282" s="135"/>
      <c r="CX282" s="122"/>
      <c r="CY282" s="129"/>
      <c r="CZ282" s="214"/>
      <c r="DA282" s="129"/>
      <c r="DB282" s="122"/>
      <c r="DC282" s="129"/>
      <c r="DD282" s="122"/>
      <c r="DE282" s="129"/>
      <c r="DF282" s="133"/>
      <c r="DG282" s="122"/>
      <c r="DH282" s="129"/>
      <c r="DI282" s="133"/>
      <c r="DJ282" s="122"/>
      <c r="DK282" s="123"/>
      <c r="DL282" s="214"/>
      <c r="DM282" s="134"/>
      <c r="DN282" s="305"/>
      <c r="DO282" s="134"/>
      <c r="DP282" s="122"/>
      <c r="DQ282" s="129"/>
      <c r="DR282" s="122"/>
      <c r="DS282" s="129"/>
      <c r="DT282" s="122"/>
      <c r="DU282" s="129"/>
      <c r="DV282" s="122"/>
      <c r="DW282" s="124"/>
    </row>
    <row r="283" spans="1:127">
      <c r="A283" s="122"/>
      <c r="B283" s="124"/>
      <c r="C283" s="127"/>
      <c r="D283" s="123"/>
      <c r="E283" s="123"/>
      <c r="F283" s="123"/>
      <c r="G283" s="124"/>
      <c r="H283" s="122"/>
      <c r="I283" s="123"/>
      <c r="J283" s="123"/>
      <c r="K283" s="128"/>
      <c r="L283" s="123"/>
      <c r="M283" s="123"/>
      <c r="N283" s="123"/>
      <c r="O283" s="123"/>
      <c r="P283" s="123"/>
      <c r="Q283" s="123"/>
      <c r="R283" s="129"/>
      <c r="S283" s="125"/>
      <c r="T283" s="122"/>
      <c r="U283" s="123"/>
      <c r="V283" s="126"/>
      <c r="W283" s="123"/>
      <c r="X283" s="128"/>
      <c r="Y283" s="123"/>
      <c r="Z283" s="123"/>
      <c r="AA283" s="123"/>
      <c r="AB283" s="124"/>
      <c r="AC283" s="127"/>
      <c r="AD283" s="201"/>
      <c r="AE283" s="201"/>
      <c r="AF283" s="201"/>
      <c r="AG283" s="201"/>
      <c r="AH283" s="201"/>
      <c r="AI283" s="234"/>
      <c r="AJ283" s="123"/>
      <c r="AK283" s="123"/>
      <c r="AL283" s="123"/>
      <c r="AM283" s="123"/>
      <c r="AN283" s="129"/>
      <c r="AO283" s="124"/>
      <c r="AP283" s="122"/>
      <c r="AQ283" s="127"/>
      <c r="AR283" s="123"/>
      <c r="AS283" s="123"/>
      <c r="AT283" s="123"/>
      <c r="AU283" s="123"/>
      <c r="AV283" s="251"/>
      <c r="AW283" s="123"/>
      <c r="AX283" s="123"/>
      <c r="AY283" s="129"/>
      <c r="AZ283" s="122"/>
      <c r="BA283" s="129"/>
      <c r="BB283" s="130"/>
      <c r="BC283" s="131"/>
      <c r="BD283" s="130"/>
      <c r="BE283" s="132"/>
      <c r="BF283" s="132"/>
      <c r="BG283" s="123"/>
      <c r="BH283" s="124"/>
      <c r="BI283" s="122"/>
      <c r="BJ283" s="123"/>
      <c r="BK283" s="123"/>
      <c r="BL283" s="123"/>
      <c r="BM283" s="129"/>
      <c r="BN283" s="122"/>
      <c r="BO283" s="123"/>
      <c r="BP283" s="129"/>
      <c r="BQ283" s="122"/>
      <c r="BR283" s="123"/>
      <c r="BS283" s="129"/>
      <c r="BT283" s="135"/>
      <c r="BU283" s="280"/>
      <c r="BV283" s="246"/>
      <c r="BW283" s="246"/>
      <c r="BX283" s="133"/>
      <c r="BY283" s="133"/>
      <c r="BZ283" s="122"/>
      <c r="CA283" s="123"/>
      <c r="CB283" s="123"/>
      <c r="CC283" s="124"/>
      <c r="CD283" s="127"/>
      <c r="CE283" s="127"/>
      <c r="CF283" s="123"/>
      <c r="CG283" s="123"/>
      <c r="CH283" s="123"/>
      <c r="CI283" s="123"/>
      <c r="CJ283" s="134"/>
      <c r="CK283" s="122"/>
      <c r="CL283" s="127"/>
      <c r="CM283" s="123"/>
      <c r="CN283" s="129"/>
      <c r="CO283" s="129"/>
      <c r="CP283" s="129"/>
      <c r="CQ283" s="134"/>
      <c r="CR283" s="133"/>
      <c r="CS283" s="133"/>
      <c r="CT283" s="133"/>
      <c r="CU283" s="135"/>
      <c r="CV283" s="280"/>
      <c r="CW283" s="135"/>
      <c r="CX283" s="122"/>
      <c r="CY283" s="129"/>
      <c r="CZ283" s="214"/>
      <c r="DA283" s="129"/>
      <c r="DB283" s="122"/>
      <c r="DC283" s="129"/>
      <c r="DD283" s="122"/>
      <c r="DE283" s="129"/>
      <c r="DF283" s="133"/>
      <c r="DG283" s="122"/>
      <c r="DH283" s="129"/>
      <c r="DI283" s="133"/>
      <c r="DJ283" s="122"/>
      <c r="DK283" s="123"/>
      <c r="DL283" s="214"/>
      <c r="DM283" s="134"/>
      <c r="DN283" s="305"/>
      <c r="DO283" s="134"/>
      <c r="DP283" s="122"/>
      <c r="DQ283" s="129"/>
      <c r="DR283" s="122"/>
      <c r="DS283" s="129"/>
      <c r="DT283" s="122"/>
      <c r="DU283" s="129"/>
      <c r="DV283" s="122"/>
      <c r="DW283" s="124"/>
    </row>
    <row r="284" spans="1:127">
      <c r="A284" s="122"/>
      <c r="B284" s="124"/>
      <c r="C284" s="127"/>
      <c r="D284" s="123"/>
      <c r="E284" s="123"/>
      <c r="F284" s="123"/>
      <c r="G284" s="124"/>
      <c r="H284" s="122"/>
      <c r="I284" s="123"/>
      <c r="J284" s="123"/>
      <c r="K284" s="128"/>
      <c r="L284" s="123"/>
      <c r="M284" s="123"/>
      <c r="N284" s="123"/>
      <c r="O284" s="123"/>
      <c r="P284" s="123"/>
      <c r="Q284" s="123"/>
      <c r="R284" s="129"/>
      <c r="S284" s="125"/>
      <c r="T284" s="122"/>
      <c r="U284" s="123"/>
      <c r="V284" s="126"/>
      <c r="W284" s="123"/>
      <c r="X284" s="128"/>
      <c r="Y284" s="123"/>
      <c r="Z284" s="123"/>
      <c r="AA284" s="123"/>
      <c r="AB284" s="124"/>
      <c r="AC284" s="127"/>
      <c r="AD284" s="201"/>
      <c r="AE284" s="201"/>
      <c r="AF284" s="201"/>
      <c r="AG284" s="201"/>
      <c r="AH284" s="201"/>
      <c r="AI284" s="234"/>
      <c r="AJ284" s="123"/>
      <c r="AK284" s="123"/>
      <c r="AL284" s="123"/>
      <c r="AM284" s="123"/>
      <c r="AN284" s="129"/>
      <c r="AO284" s="124"/>
      <c r="AP284" s="122"/>
      <c r="AQ284" s="127"/>
      <c r="AR284" s="123"/>
      <c r="AS284" s="123"/>
      <c r="AT284" s="123"/>
      <c r="AU284" s="123"/>
      <c r="AV284" s="251"/>
      <c r="AW284" s="123"/>
      <c r="AX284" s="123"/>
      <c r="AY284" s="129"/>
      <c r="AZ284" s="122"/>
      <c r="BA284" s="129"/>
      <c r="BB284" s="130"/>
      <c r="BC284" s="131"/>
      <c r="BD284" s="130"/>
      <c r="BE284" s="132"/>
      <c r="BF284" s="132"/>
      <c r="BG284" s="123"/>
      <c r="BH284" s="124"/>
      <c r="BI284" s="122"/>
      <c r="BJ284" s="123"/>
      <c r="BK284" s="123"/>
      <c r="BL284" s="123"/>
      <c r="BM284" s="129"/>
      <c r="BN284" s="122"/>
      <c r="BO284" s="123"/>
      <c r="BP284" s="129"/>
      <c r="BQ284" s="122"/>
      <c r="BR284" s="123"/>
      <c r="BS284" s="129"/>
      <c r="BT284" s="135"/>
      <c r="BU284" s="280"/>
      <c r="BV284" s="246"/>
      <c r="BW284" s="246"/>
      <c r="BX284" s="133"/>
      <c r="BY284" s="133"/>
      <c r="BZ284" s="122"/>
      <c r="CA284" s="123"/>
      <c r="CB284" s="123"/>
      <c r="CC284" s="124"/>
      <c r="CD284" s="127"/>
      <c r="CE284" s="127"/>
      <c r="CF284" s="123"/>
      <c r="CG284" s="123"/>
      <c r="CH284" s="123"/>
      <c r="CI284" s="123"/>
      <c r="CJ284" s="134"/>
      <c r="CK284" s="122"/>
      <c r="CL284" s="127"/>
      <c r="CM284" s="123"/>
      <c r="CN284" s="129"/>
      <c r="CO284" s="129"/>
      <c r="CP284" s="129"/>
      <c r="CQ284" s="134"/>
      <c r="CR284" s="133"/>
      <c r="CS284" s="133"/>
      <c r="CT284" s="133"/>
      <c r="CU284" s="135"/>
      <c r="CV284" s="280"/>
      <c r="CW284" s="135"/>
      <c r="CX284" s="122"/>
      <c r="CY284" s="129"/>
      <c r="CZ284" s="214"/>
      <c r="DA284" s="129"/>
      <c r="DB284" s="122"/>
      <c r="DC284" s="129"/>
      <c r="DD284" s="122"/>
      <c r="DE284" s="129"/>
      <c r="DF284" s="133"/>
      <c r="DG284" s="122"/>
      <c r="DH284" s="129"/>
      <c r="DI284" s="133"/>
      <c r="DJ284" s="122"/>
      <c r="DK284" s="123"/>
      <c r="DL284" s="214"/>
      <c r="DM284" s="134"/>
      <c r="DN284" s="305"/>
      <c r="DO284" s="134"/>
      <c r="DP284" s="122"/>
      <c r="DQ284" s="129"/>
      <c r="DR284" s="122"/>
      <c r="DS284" s="129"/>
      <c r="DT284" s="122"/>
      <c r="DU284" s="129"/>
      <c r="DV284" s="122"/>
      <c r="DW284" s="124"/>
    </row>
    <row r="285" spans="1:127">
      <c r="A285" s="122"/>
      <c r="B285" s="124"/>
      <c r="C285" s="127"/>
      <c r="D285" s="123"/>
      <c r="E285" s="123"/>
      <c r="F285" s="123"/>
      <c r="G285" s="124"/>
      <c r="H285" s="122"/>
      <c r="I285" s="123"/>
      <c r="J285" s="123"/>
      <c r="K285" s="128"/>
      <c r="L285" s="123"/>
      <c r="M285" s="123"/>
      <c r="N285" s="123"/>
      <c r="O285" s="123"/>
      <c r="P285" s="123"/>
      <c r="Q285" s="123"/>
      <c r="R285" s="129"/>
      <c r="S285" s="125"/>
      <c r="T285" s="122"/>
      <c r="U285" s="123"/>
      <c r="V285" s="126"/>
      <c r="W285" s="123"/>
      <c r="X285" s="128"/>
      <c r="Y285" s="123"/>
      <c r="Z285" s="123"/>
      <c r="AA285" s="123"/>
      <c r="AB285" s="124"/>
      <c r="AC285" s="127"/>
      <c r="AD285" s="201"/>
      <c r="AE285" s="201"/>
      <c r="AF285" s="201"/>
      <c r="AG285" s="201"/>
      <c r="AH285" s="201"/>
      <c r="AI285" s="234"/>
      <c r="AJ285" s="123"/>
      <c r="AK285" s="123"/>
      <c r="AL285" s="123"/>
      <c r="AM285" s="123"/>
      <c r="AN285" s="129"/>
      <c r="AO285" s="124"/>
      <c r="AP285" s="122"/>
      <c r="AQ285" s="127"/>
      <c r="AR285" s="123"/>
      <c r="AS285" s="123"/>
      <c r="AT285" s="123"/>
      <c r="AU285" s="123"/>
      <c r="AV285" s="251"/>
      <c r="AW285" s="123"/>
      <c r="AX285" s="123"/>
      <c r="AY285" s="129"/>
      <c r="AZ285" s="122"/>
      <c r="BA285" s="129"/>
      <c r="BB285" s="130"/>
      <c r="BC285" s="131"/>
      <c r="BD285" s="130"/>
      <c r="BE285" s="132"/>
      <c r="BF285" s="132"/>
      <c r="BG285" s="123"/>
      <c r="BH285" s="124"/>
      <c r="BI285" s="122"/>
      <c r="BJ285" s="123"/>
      <c r="BK285" s="123"/>
      <c r="BL285" s="123"/>
      <c r="BM285" s="129"/>
      <c r="BN285" s="122"/>
      <c r="BO285" s="123"/>
      <c r="BP285" s="129"/>
      <c r="BQ285" s="122"/>
      <c r="BR285" s="123"/>
      <c r="BS285" s="129"/>
      <c r="BT285" s="135"/>
      <c r="BU285" s="280"/>
      <c r="BV285" s="246"/>
      <c r="BW285" s="246"/>
      <c r="BX285" s="133"/>
      <c r="BY285" s="133"/>
      <c r="BZ285" s="122"/>
      <c r="CA285" s="123"/>
      <c r="CB285" s="123"/>
      <c r="CC285" s="124"/>
      <c r="CD285" s="127"/>
      <c r="CE285" s="127"/>
      <c r="CF285" s="123"/>
      <c r="CG285" s="123"/>
      <c r="CH285" s="123"/>
      <c r="CI285" s="123"/>
      <c r="CJ285" s="134"/>
      <c r="CK285" s="122"/>
      <c r="CL285" s="127"/>
      <c r="CM285" s="123"/>
      <c r="CN285" s="129"/>
      <c r="CO285" s="129"/>
      <c r="CP285" s="129"/>
      <c r="CQ285" s="134"/>
      <c r="CR285" s="133"/>
      <c r="CS285" s="133"/>
      <c r="CT285" s="133"/>
      <c r="CU285" s="135"/>
      <c r="CV285" s="280"/>
      <c r="CW285" s="135"/>
      <c r="CX285" s="122"/>
      <c r="CY285" s="129"/>
      <c r="CZ285" s="214"/>
      <c r="DA285" s="129"/>
      <c r="DB285" s="122"/>
      <c r="DC285" s="129"/>
      <c r="DD285" s="122"/>
      <c r="DE285" s="129"/>
      <c r="DF285" s="133"/>
      <c r="DG285" s="122"/>
      <c r="DH285" s="129"/>
      <c r="DI285" s="133"/>
      <c r="DJ285" s="122"/>
      <c r="DK285" s="123"/>
      <c r="DL285" s="214"/>
      <c r="DM285" s="134"/>
      <c r="DN285" s="305"/>
      <c r="DO285" s="134"/>
      <c r="DP285" s="122"/>
      <c r="DQ285" s="129"/>
      <c r="DR285" s="122"/>
      <c r="DS285" s="129"/>
      <c r="DT285" s="122"/>
      <c r="DU285" s="129"/>
      <c r="DV285" s="122"/>
      <c r="DW285" s="124"/>
    </row>
    <row r="286" spans="1:127">
      <c r="A286" s="122"/>
      <c r="B286" s="124"/>
      <c r="C286" s="127"/>
      <c r="D286" s="123"/>
      <c r="E286" s="123"/>
      <c r="F286" s="123"/>
      <c r="G286" s="124"/>
      <c r="H286" s="122"/>
      <c r="I286" s="123"/>
      <c r="J286" s="123"/>
      <c r="K286" s="128"/>
      <c r="L286" s="123"/>
      <c r="M286" s="123"/>
      <c r="N286" s="123"/>
      <c r="O286" s="123"/>
      <c r="P286" s="123"/>
      <c r="Q286" s="123"/>
      <c r="R286" s="129"/>
      <c r="S286" s="125"/>
      <c r="T286" s="122"/>
      <c r="U286" s="123"/>
      <c r="V286" s="126"/>
      <c r="W286" s="123"/>
      <c r="X286" s="128"/>
      <c r="Y286" s="123"/>
      <c r="Z286" s="123"/>
      <c r="AA286" s="123"/>
      <c r="AB286" s="124"/>
      <c r="AC286" s="127"/>
      <c r="AD286" s="201"/>
      <c r="AE286" s="201"/>
      <c r="AF286" s="201"/>
      <c r="AG286" s="201"/>
      <c r="AH286" s="201"/>
      <c r="AI286" s="234"/>
      <c r="AJ286" s="123"/>
      <c r="AK286" s="123"/>
      <c r="AL286" s="123"/>
      <c r="AM286" s="123"/>
      <c r="AN286" s="129"/>
      <c r="AO286" s="124"/>
      <c r="AP286" s="122"/>
      <c r="AQ286" s="127"/>
      <c r="AR286" s="123"/>
      <c r="AS286" s="123"/>
      <c r="AT286" s="123"/>
      <c r="AU286" s="123"/>
      <c r="AV286" s="251"/>
      <c r="AW286" s="123"/>
      <c r="AX286" s="123"/>
      <c r="AY286" s="129"/>
      <c r="AZ286" s="122"/>
      <c r="BA286" s="129"/>
      <c r="BB286" s="130"/>
      <c r="BC286" s="131"/>
      <c r="BD286" s="130"/>
      <c r="BE286" s="132"/>
      <c r="BF286" s="132"/>
      <c r="BG286" s="123"/>
      <c r="BH286" s="124"/>
      <c r="BI286" s="122"/>
      <c r="BJ286" s="123"/>
      <c r="BK286" s="123"/>
      <c r="BL286" s="123"/>
      <c r="BM286" s="129"/>
      <c r="BN286" s="122"/>
      <c r="BO286" s="123"/>
      <c r="BP286" s="129"/>
      <c r="BQ286" s="122"/>
      <c r="BR286" s="123"/>
      <c r="BS286" s="129"/>
      <c r="BT286" s="135"/>
      <c r="BU286" s="280"/>
      <c r="BV286" s="246"/>
      <c r="BW286" s="246"/>
      <c r="BX286" s="133"/>
      <c r="BY286" s="133"/>
      <c r="BZ286" s="122"/>
      <c r="CA286" s="123"/>
      <c r="CB286" s="123"/>
      <c r="CC286" s="124"/>
      <c r="CD286" s="127"/>
      <c r="CE286" s="127"/>
      <c r="CF286" s="123"/>
      <c r="CG286" s="123"/>
      <c r="CH286" s="123"/>
      <c r="CI286" s="123"/>
      <c r="CJ286" s="134"/>
      <c r="CK286" s="122"/>
      <c r="CL286" s="127"/>
      <c r="CM286" s="123"/>
      <c r="CN286" s="129"/>
      <c r="CO286" s="129"/>
      <c r="CP286" s="129"/>
      <c r="CQ286" s="134"/>
      <c r="CR286" s="133"/>
      <c r="CS286" s="133"/>
      <c r="CT286" s="133"/>
      <c r="CU286" s="135"/>
      <c r="CV286" s="280"/>
      <c r="CW286" s="135"/>
      <c r="CX286" s="122"/>
      <c r="CY286" s="129"/>
      <c r="CZ286" s="214"/>
      <c r="DA286" s="129"/>
      <c r="DB286" s="122"/>
      <c r="DC286" s="129"/>
      <c r="DD286" s="122"/>
      <c r="DE286" s="129"/>
      <c r="DF286" s="133"/>
      <c r="DG286" s="122"/>
      <c r="DH286" s="129"/>
      <c r="DI286" s="133"/>
      <c r="DJ286" s="122"/>
      <c r="DK286" s="123"/>
      <c r="DL286" s="214"/>
      <c r="DM286" s="134"/>
      <c r="DN286" s="305"/>
      <c r="DO286" s="134"/>
      <c r="DP286" s="122"/>
      <c r="DQ286" s="129"/>
      <c r="DR286" s="122"/>
      <c r="DS286" s="129"/>
      <c r="DT286" s="122"/>
      <c r="DU286" s="129"/>
      <c r="DV286" s="122"/>
      <c r="DW286" s="124"/>
    </row>
    <row r="287" spans="1:127">
      <c r="A287" s="122"/>
      <c r="B287" s="124"/>
      <c r="C287" s="127"/>
      <c r="D287" s="123"/>
      <c r="E287" s="123"/>
      <c r="F287" s="123"/>
      <c r="G287" s="124"/>
      <c r="H287" s="122"/>
      <c r="I287" s="123"/>
      <c r="J287" s="123"/>
      <c r="K287" s="128"/>
      <c r="L287" s="123"/>
      <c r="M287" s="123"/>
      <c r="N287" s="123"/>
      <c r="O287" s="123"/>
      <c r="P287" s="123"/>
      <c r="Q287" s="123"/>
      <c r="R287" s="129"/>
      <c r="S287" s="125"/>
      <c r="T287" s="122"/>
      <c r="U287" s="123"/>
      <c r="V287" s="126"/>
      <c r="W287" s="123"/>
      <c r="X287" s="128"/>
      <c r="Y287" s="123"/>
      <c r="Z287" s="123"/>
      <c r="AA287" s="123"/>
      <c r="AB287" s="124"/>
      <c r="AC287" s="127"/>
      <c r="AD287" s="201"/>
      <c r="AE287" s="201"/>
      <c r="AF287" s="201"/>
      <c r="AG287" s="201"/>
      <c r="AH287" s="201"/>
      <c r="AI287" s="234"/>
      <c r="AJ287" s="123"/>
      <c r="AK287" s="123"/>
      <c r="AL287" s="123"/>
      <c r="AM287" s="123"/>
      <c r="AN287" s="129"/>
      <c r="AO287" s="124"/>
      <c r="AP287" s="122"/>
      <c r="AQ287" s="127"/>
      <c r="AR287" s="123"/>
      <c r="AS287" s="123"/>
      <c r="AT287" s="123"/>
      <c r="AU287" s="123"/>
      <c r="AV287" s="251"/>
      <c r="AW287" s="123"/>
      <c r="AX287" s="123"/>
      <c r="AY287" s="129"/>
      <c r="AZ287" s="122"/>
      <c r="BA287" s="129"/>
      <c r="BB287" s="130"/>
      <c r="BC287" s="131"/>
      <c r="BD287" s="130"/>
      <c r="BE287" s="132"/>
      <c r="BF287" s="132"/>
      <c r="BG287" s="123"/>
      <c r="BH287" s="124"/>
      <c r="BI287" s="122"/>
      <c r="BJ287" s="123"/>
      <c r="BK287" s="123"/>
      <c r="BL287" s="123"/>
      <c r="BM287" s="129"/>
      <c r="BN287" s="122"/>
      <c r="BO287" s="123"/>
      <c r="BP287" s="129"/>
      <c r="BQ287" s="122"/>
      <c r="BR287" s="123"/>
      <c r="BS287" s="129"/>
      <c r="BT287" s="135"/>
      <c r="BU287" s="280"/>
      <c r="BV287" s="246"/>
      <c r="BW287" s="246"/>
      <c r="BX287" s="133"/>
      <c r="BY287" s="133"/>
      <c r="BZ287" s="122"/>
      <c r="CA287" s="123"/>
      <c r="CB287" s="123"/>
      <c r="CC287" s="124"/>
      <c r="CD287" s="127"/>
      <c r="CE287" s="127"/>
      <c r="CF287" s="123"/>
      <c r="CG287" s="123"/>
      <c r="CH287" s="123"/>
      <c r="CI287" s="123"/>
      <c r="CJ287" s="134"/>
      <c r="CK287" s="122"/>
      <c r="CL287" s="127"/>
      <c r="CM287" s="123"/>
      <c r="CN287" s="129"/>
      <c r="CO287" s="129"/>
      <c r="CP287" s="129"/>
      <c r="CQ287" s="134"/>
      <c r="CR287" s="133"/>
      <c r="CS287" s="133"/>
      <c r="CT287" s="133"/>
      <c r="CU287" s="135"/>
      <c r="CV287" s="280"/>
      <c r="CW287" s="135"/>
      <c r="CX287" s="122"/>
      <c r="CY287" s="129"/>
      <c r="CZ287" s="214"/>
      <c r="DA287" s="129"/>
      <c r="DB287" s="122"/>
      <c r="DC287" s="129"/>
      <c r="DD287" s="122"/>
      <c r="DE287" s="129"/>
      <c r="DF287" s="133"/>
      <c r="DG287" s="122"/>
      <c r="DH287" s="129"/>
      <c r="DI287" s="133"/>
      <c r="DJ287" s="122"/>
      <c r="DK287" s="123"/>
      <c r="DL287" s="214"/>
      <c r="DM287" s="134"/>
      <c r="DN287" s="305"/>
      <c r="DO287" s="134"/>
      <c r="DP287" s="122"/>
      <c r="DQ287" s="129"/>
      <c r="DR287" s="122"/>
      <c r="DS287" s="129"/>
      <c r="DT287" s="122"/>
      <c r="DU287" s="129"/>
      <c r="DV287" s="122"/>
      <c r="DW287" s="124"/>
    </row>
    <row r="288" spans="1:127">
      <c r="A288" s="122"/>
      <c r="B288" s="124"/>
      <c r="C288" s="127"/>
      <c r="D288" s="123"/>
      <c r="E288" s="123"/>
      <c r="F288" s="123"/>
      <c r="G288" s="124"/>
      <c r="H288" s="122"/>
      <c r="I288" s="123"/>
      <c r="J288" s="123"/>
      <c r="K288" s="128"/>
      <c r="L288" s="123"/>
      <c r="M288" s="123"/>
      <c r="N288" s="123"/>
      <c r="O288" s="123"/>
      <c r="P288" s="123"/>
      <c r="Q288" s="123"/>
      <c r="R288" s="129"/>
      <c r="S288" s="125"/>
      <c r="T288" s="122"/>
      <c r="U288" s="123"/>
      <c r="V288" s="126"/>
      <c r="W288" s="123"/>
      <c r="X288" s="128"/>
      <c r="Y288" s="123"/>
      <c r="Z288" s="123"/>
      <c r="AA288" s="123"/>
      <c r="AB288" s="124"/>
      <c r="AC288" s="127"/>
      <c r="AD288" s="201"/>
      <c r="AE288" s="201"/>
      <c r="AF288" s="201"/>
      <c r="AG288" s="201"/>
      <c r="AH288" s="201"/>
      <c r="AI288" s="234"/>
      <c r="AJ288" s="123"/>
      <c r="AK288" s="123"/>
      <c r="AL288" s="123"/>
      <c r="AM288" s="123"/>
      <c r="AN288" s="129"/>
      <c r="AO288" s="124"/>
      <c r="AP288" s="122"/>
      <c r="AQ288" s="127"/>
      <c r="AR288" s="123"/>
      <c r="AS288" s="123"/>
      <c r="AT288" s="123"/>
      <c r="AU288" s="123"/>
      <c r="AV288" s="251"/>
      <c r="AW288" s="123"/>
      <c r="AX288" s="123"/>
      <c r="AY288" s="129"/>
      <c r="AZ288" s="122"/>
      <c r="BA288" s="129"/>
      <c r="BB288" s="130"/>
      <c r="BC288" s="131"/>
      <c r="BD288" s="130"/>
      <c r="BE288" s="132"/>
      <c r="BF288" s="132"/>
      <c r="BG288" s="123"/>
      <c r="BH288" s="124"/>
      <c r="BI288" s="122"/>
      <c r="BJ288" s="123"/>
      <c r="BK288" s="123"/>
      <c r="BL288" s="123"/>
      <c r="BM288" s="129"/>
      <c r="BN288" s="122"/>
      <c r="BO288" s="123"/>
      <c r="BP288" s="129"/>
      <c r="BQ288" s="122"/>
      <c r="BR288" s="123"/>
      <c r="BS288" s="129"/>
      <c r="BT288" s="135"/>
      <c r="BU288" s="280"/>
      <c r="BV288" s="246"/>
      <c r="BW288" s="246"/>
      <c r="BX288" s="133"/>
      <c r="BY288" s="133"/>
      <c r="BZ288" s="122"/>
      <c r="CA288" s="123"/>
      <c r="CB288" s="123"/>
      <c r="CC288" s="124"/>
      <c r="CD288" s="127"/>
      <c r="CE288" s="127"/>
      <c r="CF288" s="123"/>
      <c r="CG288" s="123"/>
      <c r="CH288" s="123"/>
      <c r="CI288" s="123"/>
      <c r="CJ288" s="134"/>
      <c r="CK288" s="122"/>
      <c r="CL288" s="127"/>
      <c r="CM288" s="123"/>
      <c r="CN288" s="129"/>
      <c r="CO288" s="129"/>
      <c r="CP288" s="129"/>
      <c r="CQ288" s="134"/>
      <c r="CR288" s="133"/>
      <c r="CS288" s="133"/>
      <c r="CT288" s="133"/>
      <c r="CU288" s="135"/>
      <c r="CV288" s="280"/>
      <c r="CW288" s="135"/>
      <c r="CX288" s="122"/>
      <c r="CY288" s="129"/>
      <c r="CZ288" s="214"/>
      <c r="DA288" s="129"/>
      <c r="DB288" s="122"/>
      <c r="DC288" s="129"/>
      <c r="DD288" s="122"/>
      <c r="DE288" s="129"/>
      <c r="DF288" s="133"/>
      <c r="DG288" s="122"/>
      <c r="DH288" s="129"/>
      <c r="DI288" s="133"/>
      <c r="DJ288" s="122"/>
      <c r="DK288" s="123"/>
      <c r="DL288" s="214"/>
      <c r="DM288" s="134"/>
      <c r="DN288" s="305"/>
      <c r="DO288" s="134"/>
      <c r="DP288" s="122"/>
      <c r="DQ288" s="129"/>
      <c r="DR288" s="122"/>
      <c r="DS288" s="129"/>
      <c r="DT288" s="122"/>
      <c r="DU288" s="129"/>
      <c r="DV288" s="122"/>
      <c r="DW288" s="124"/>
    </row>
    <row r="289" spans="1:127">
      <c r="A289" s="122"/>
      <c r="B289" s="124"/>
      <c r="C289" s="127"/>
      <c r="D289" s="123"/>
      <c r="E289" s="123"/>
      <c r="F289" s="123"/>
      <c r="G289" s="124"/>
      <c r="H289" s="122"/>
      <c r="I289" s="123"/>
      <c r="J289" s="123"/>
      <c r="K289" s="128"/>
      <c r="L289" s="123"/>
      <c r="M289" s="123"/>
      <c r="N289" s="123"/>
      <c r="O289" s="123"/>
      <c r="P289" s="123"/>
      <c r="Q289" s="123"/>
      <c r="R289" s="129"/>
      <c r="S289" s="125"/>
      <c r="T289" s="122"/>
      <c r="U289" s="123"/>
      <c r="V289" s="126"/>
      <c r="W289" s="123"/>
      <c r="X289" s="128"/>
      <c r="Y289" s="123"/>
      <c r="Z289" s="123"/>
      <c r="AA289" s="123"/>
      <c r="AB289" s="124"/>
      <c r="AC289" s="127"/>
      <c r="AD289" s="201"/>
      <c r="AE289" s="201"/>
      <c r="AF289" s="201"/>
      <c r="AG289" s="201"/>
      <c r="AH289" s="201"/>
      <c r="AI289" s="234"/>
      <c r="AJ289" s="123"/>
      <c r="AK289" s="123"/>
      <c r="AL289" s="123"/>
      <c r="AM289" s="123"/>
      <c r="AN289" s="129"/>
      <c r="AO289" s="124"/>
      <c r="AP289" s="122"/>
      <c r="AQ289" s="127"/>
      <c r="AR289" s="123"/>
      <c r="AS289" s="123"/>
      <c r="AT289" s="123"/>
      <c r="AU289" s="123"/>
      <c r="AV289" s="251"/>
      <c r="AW289" s="123"/>
      <c r="AX289" s="123"/>
      <c r="AY289" s="129"/>
      <c r="AZ289" s="122"/>
      <c r="BA289" s="129"/>
      <c r="BB289" s="130"/>
      <c r="BC289" s="131"/>
      <c r="BD289" s="130"/>
      <c r="BE289" s="132"/>
      <c r="BF289" s="132"/>
      <c r="BG289" s="123"/>
      <c r="BH289" s="124"/>
      <c r="BI289" s="122"/>
      <c r="BJ289" s="123"/>
      <c r="BK289" s="123"/>
      <c r="BL289" s="123"/>
      <c r="BM289" s="129"/>
      <c r="BN289" s="122"/>
      <c r="BO289" s="123"/>
      <c r="BP289" s="129"/>
      <c r="BQ289" s="122"/>
      <c r="BR289" s="123"/>
      <c r="BS289" s="129"/>
      <c r="BT289" s="135"/>
      <c r="BU289" s="280"/>
      <c r="BV289" s="246"/>
      <c r="BW289" s="246"/>
      <c r="BX289" s="133"/>
      <c r="BY289" s="133"/>
      <c r="BZ289" s="122"/>
      <c r="CA289" s="123"/>
      <c r="CB289" s="123"/>
      <c r="CC289" s="124"/>
      <c r="CD289" s="127"/>
      <c r="CE289" s="127"/>
      <c r="CF289" s="123"/>
      <c r="CG289" s="123"/>
      <c r="CH289" s="123"/>
      <c r="CI289" s="123"/>
      <c r="CJ289" s="134"/>
      <c r="CK289" s="122"/>
      <c r="CL289" s="127"/>
      <c r="CM289" s="123"/>
      <c r="CN289" s="129"/>
      <c r="CO289" s="129"/>
      <c r="CP289" s="129"/>
      <c r="CQ289" s="134"/>
      <c r="CR289" s="133"/>
      <c r="CS289" s="133"/>
      <c r="CT289" s="133"/>
      <c r="CU289" s="135"/>
      <c r="CV289" s="280"/>
      <c r="CW289" s="135"/>
      <c r="CX289" s="122"/>
      <c r="CY289" s="129"/>
      <c r="CZ289" s="214"/>
      <c r="DA289" s="129"/>
      <c r="DB289" s="122"/>
      <c r="DC289" s="129"/>
      <c r="DD289" s="122"/>
      <c r="DE289" s="129"/>
      <c r="DF289" s="133"/>
      <c r="DG289" s="122"/>
      <c r="DH289" s="129"/>
      <c r="DI289" s="133"/>
      <c r="DJ289" s="122"/>
      <c r="DK289" s="123"/>
      <c r="DL289" s="214"/>
      <c r="DM289" s="134"/>
      <c r="DN289" s="305"/>
      <c r="DO289" s="134"/>
      <c r="DP289" s="122"/>
      <c r="DQ289" s="129"/>
      <c r="DR289" s="122"/>
      <c r="DS289" s="129"/>
      <c r="DT289" s="122"/>
      <c r="DU289" s="129"/>
      <c r="DV289" s="122"/>
      <c r="DW289" s="124"/>
    </row>
  </sheetData>
  <sheetProtection sheet="1" objects="1" scenarios="1" sort="0" autoFilter="0"/>
  <autoFilter ref="A3:EQ134">
    <filterColumn colId="7">
      <filters>
        <filter val="БОС"/>
      </filters>
    </filterColumn>
    <filterColumn colId="8"/>
    <filterColumn colId="9"/>
    <filterColumn colId="12">
      <filters>
        <filter val="84"/>
      </filters>
    </filterColumn>
    <filterColumn colId="14"/>
    <filterColumn colId="17"/>
    <filterColumn colId="21"/>
    <filterColumn colId="33"/>
    <filterColumn colId="34"/>
    <filterColumn colId="39"/>
    <filterColumn colId="42"/>
    <filterColumn colId="44"/>
    <filterColumn colId="45"/>
    <filterColumn colId="46"/>
    <filterColumn colId="62"/>
    <filterColumn colId="73"/>
    <filterColumn colId="74"/>
    <filterColumn colId="75"/>
    <filterColumn colId="79"/>
    <filterColumn colId="82"/>
    <filterColumn colId="86" showButton="0"/>
    <filterColumn colId="89"/>
    <filterColumn colId="90" showButton="0"/>
    <filterColumn colId="91" hiddenButton="1" showButton="0"/>
    <filterColumn colId="92" hiddenButton="1" showButton="0"/>
    <filterColumn colId="93" hiddenButton="1" showButton="0"/>
    <filterColumn colId="103"/>
    <filterColumn colId="104"/>
    <filterColumn colId="115"/>
    <filterColumn colId="117"/>
    <filterColumn colId="118"/>
    <filterColumn colId="128"/>
    <filterColumn colId="131"/>
  </autoFilter>
  <mergeCells count="72">
    <mergeCell ref="A8:B8"/>
    <mergeCell ref="A9:B9"/>
    <mergeCell ref="A10:B10"/>
    <mergeCell ref="A5:B5"/>
    <mergeCell ref="BX5:BY5"/>
    <mergeCell ref="A6:B6"/>
    <mergeCell ref="BX6:BY6"/>
    <mergeCell ref="A7:B7"/>
    <mergeCell ref="BX7:BY7"/>
    <mergeCell ref="DP2:DW2"/>
    <mergeCell ref="DX2:DZ2"/>
    <mergeCell ref="EA2:EC2"/>
    <mergeCell ref="CI3:CJ3"/>
    <mergeCell ref="CM3:CQ3"/>
    <mergeCell ref="DG2:DH2"/>
    <mergeCell ref="DJ2:DM2"/>
    <mergeCell ref="DN2:DO2"/>
    <mergeCell ref="CK2:CQ2"/>
    <mergeCell ref="DD2:DE2"/>
    <mergeCell ref="CR2:CR3"/>
    <mergeCell ref="CS2:CS3"/>
    <mergeCell ref="CT2:CT3"/>
    <mergeCell ref="CU2:CU3"/>
    <mergeCell ref="CV2:CV3"/>
    <mergeCell ref="CW2:CW3"/>
    <mergeCell ref="BT2:BT3"/>
    <mergeCell ref="A4:B4"/>
    <mergeCell ref="BX4:BY4"/>
    <mergeCell ref="CX2:DA2"/>
    <mergeCell ref="DB2:DC2"/>
    <mergeCell ref="BV2:BV3"/>
    <mergeCell ref="BW2:BW3"/>
    <mergeCell ref="BX2:BY2"/>
    <mergeCell ref="BZ2:CC2"/>
    <mergeCell ref="CD2:CJ2"/>
    <mergeCell ref="AZ2:BA2"/>
    <mergeCell ref="BB2:BC2"/>
    <mergeCell ref="BI2:BM2"/>
    <mergeCell ref="BN2:BP2"/>
    <mergeCell ref="BQ2:BS2"/>
    <mergeCell ref="CD1:CW1"/>
    <mergeCell ref="CX1:DW1"/>
    <mergeCell ref="DX1:ED1"/>
    <mergeCell ref="A2:A3"/>
    <mergeCell ref="B2:B3"/>
    <mergeCell ref="C2:C3"/>
    <mergeCell ref="D2:D3"/>
    <mergeCell ref="E2:E3"/>
    <mergeCell ref="F2:F3"/>
    <mergeCell ref="G2:G3"/>
    <mergeCell ref="A1:G1"/>
    <mergeCell ref="H1:S1"/>
    <mergeCell ref="T1:AO1"/>
    <mergeCell ref="AP1:BC1"/>
    <mergeCell ref="BD1:BH2"/>
    <mergeCell ref="L2:L3"/>
    <mergeCell ref="BI1:CC1"/>
    <mergeCell ref="H2:H3"/>
    <mergeCell ref="I2:I3"/>
    <mergeCell ref="J2:J3"/>
    <mergeCell ref="K2:K3"/>
    <mergeCell ref="Q2:Q3"/>
    <mergeCell ref="M2:M3"/>
    <mergeCell ref="N2:N3"/>
    <mergeCell ref="O2:O3"/>
    <mergeCell ref="P2:P3"/>
    <mergeCell ref="BU2:BU3"/>
    <mergeCell ref="R2:R3"/>
    <mergeCell ref="S2:S3"/>
    <mergeCell ref="T2:AB2"/>
    <mergeCell ref="AC2:AO2"/>
    <mergeCell ref="AP2:AY2"/>
  </mergeCells>
  <conditionalFormatting sqref="U11:U134">
    <cfRule type="cellIs" dxfId="164" priority="56" operator="lessThan">
      <formula>$U$7</formula>
    </cfRule>
    <cfRule type="cellIs" dxfId="163" priority="57" operator="greaterThan">
      <formula>$U$5</formula>
    </cfRule>
  </conditionalFormatting>
  <conditionalFormatting sqref="AC11:AC134">
    <cfRule type="cellIs" dxfId="162" priority="54" operator="lessThan">
      <formula>$AC$7</formula>
    </cfRule>
    <cfRule type="cellIs" dxfId="161" priority="55" operator="greaterThan">
      <formula>$AC$5</formula>
    </cfRule>
  </conditionalFormatting>
  <conditionalFormatting sqref="AB11:AB134">
    <cfRule type="cellIs" dxfId="160" priority="52" operator="lessThan">
      <formula>$AB$7</formula>
    </cfRule>
    <cfRule type="cellIs" dxfId="159" priority="53" operator="greaterThan">
      <formula>$AB$5</formula>
    </cfRule>
  </conditionalFormatting>
  <conditionalFormatting sqref="AV11:AV134">
    <cfRule type="cellIs" dxfId="158" priority="50" operator="lessThan">
      <formula>$AV$7</formula>
    </cfRule>
    <cfRule type="cellIs" dxfId="157" priority="51" operator="greaterThan">
      <formula>$AV$5</formula>
    </cfRule>
  </conditionalFormatting>
  <conditionalFormatting sqref="BI11:BI134">
    <cfRule type="cellIs" dxfId="156" priority="48" operator="lessThan">
      <formula>$BI$7</formula>
    </cfRule>
    <cfRule type="cellIs" dxfId="155" priority="49" operator="greaterThan">
      <formula>$BI$5</formula>
    </cfRule>
  </conditionalFormatting>
  <conditionalFormatting sqref="BU11:BU134">
    <cfRule type="cellIs" dxfId="154" priority="46" operator="lessThan">
      <formula>$BU$7</formula>
    </cfRule>
    <cfRule type="cellIs" dxfId="153" priority="47" operator="greaterThan">
      <formula>$BU$5</formula>
    </cfRule>
  </conditionalFormatting>
  <conditionalFormatting sqref="BX11:BY134">
    <cfRule type="cellIs" dxfId="152" priority="44" operator="lessThan">
      <formula>$BX$7</formula>
    </cfRule>
    <cfRule type="cellIs" dxfId="151" priority="45" operator="greaterThan">
      <formula>$BX$5</formula>
    </cfRule>
  </conditionalFormatting>
  <conditionalFormatting sqref="BZ11:BZ134">
    <cfRule type="cellIs" dxfId="150" priority="42" operator="lessThan">
      <formula>$BZ$7</formula>
    </cfRule>
    <cfRule type="cellIs" dxfId="149" priority="43" operator="greaterThan">
      <formula>$BZ$5</formula>
    </cfRule>
  </conditionalFormatting>
  <conditionalFormatting sqref="CA11:CA134">
    <cfRule type="cellIs" dxfId="148" priority="40" operator="lessThan">
      <formula>$CA$7</formula>
    </cfRule>
    <cfRule type="cellIs" dxfId="147" priority="41" operator="greaterThan">
      <formula>$CA$5</formula>
    </cfRule>
  </conditionalFormatting>
  <conditionalFormatting sqref="CB11:CB134">
    <cfRule type="cellIs" dxfId="146" priority="38" operator="lessThan">
      <formula>$CB$7</formula>
    </cfRule>
    <cfRule type="cellIs" dxfId="145" priority="39" operator="greaterThan">
      <formula>$CB$5</formula>
    </cfRule>
  </conditionalFormatting>
  <conditionalFormatting sqref="CC11:CC134">
    <cfRule type="cellIs" dxfId="144" priority="36" operator="lessThan">
      <formula>$CC$7</formula>
    </cfRule>
    <cfRule type="cellIs" dxfId="143" priority="37" operator="greaterThan">
      <formula>$CC$5</formula>
    </cfRule>
  </conditionalFormatting>
  <conditionalFormatting sqref="CJ11:CJ134">
    <cfRule type="cellIs" dxfId="142" priority="34" operator="lessThan">
      <formula>$CJ$7</formula>
    </cfRule>
    <cfRule type="cellIs" dxfId="141" priority="35" operator="greaterThan">
      <formula>$CJ$5</formula>
    </cfRule>
  </conditionalFormatting>
  <conditionalFormatting sqref="CU11:CU134">
    <cfRule type="cellIs" dxfId="140" priority="32" operator="lessThan">
      <formula>$CU$7</formula>
    </cfRule>
    <cfRule type="cellIs" dxfId="139" priority="33" operator="greaterThan">
      <formula>$CU$5</formula>
    </cfRule>
  </conditionalFormatting>
  <conditionalFormatting sqref="DM11:DO134">
    <cfRule type="cellIs" dxfId="138" priority="31" operator="greaterThan">
      <formula>$DM$5</formula>
    </cfRule>
  </conditionalFormatting>
  <conditionalFormatting sqref="CV11:CV134">
    <cfRule type="cellIs" dxfId="137" priority="29" operator="lessThan">
      <formula>$CV$7</formula>
    </cfRule>
    <cfRule type="cellIs" dxfId="136" priority="30" operator="greaterThan">
      <formula>$CV$5</formula>
    </cfRule>
  </conditionalFormatting>
  <conditionalFormatting sqref="V11:V134">
    <cfRule type="cellIs" dxfId="135" priority="27" operator="lessThan">
      <formula>$V$7</formula>
    </cfRule>
    <cfRule type="cellIs" dxfId="134" priority="28" operator="greaterThan">
      <formula>$V$5</formula>
    </cfRule>
  </conditionalFormatting>
  <conditionalFormatting sqref="G1:G152 G154:G1048576 F161:F1048576 F1:F159 A1:E1048576 H1:XFD1048576">
    <cfRule type="containsBlanks" priority="1" stopIfTrue="1">
      <formula>LEN(TRIM(A1))=0</formula>
    </cfRule>
  </conditionalFormatting>
  <conditionalFormatting sqref="X11:X134">
    <cfRule type="cellIs" dxfId="133" priority="25" operator="lessThan">
      <formula>$X$7</formula>
    </cfRule>
    <cfRule type="cellIs" dxfId="132" priority="26" operator="greaterThan">
      <formula>$X$5</formula>
    </cfRule>
  </conditionalFormatting>
  <conditionalFormatting sqref="AD11:AD134">
    <cfRule type="cellIs" dxfId="131" priority="23" operator="lessThan">
      <formula>$AD$5</formula>
    </cfRule>
    <cfRule type="cellIs" dxfId="130" priority="24" operator="greaterThan">
      <formula>$AD$7</formula>
    </cfRule>
  </conditionalFormatting>
  <conditionalFormatting sqref="AE11:AE134">
    <cfRule type="cellIs" dxfId="129" priority="21" operator="lessThan">
      <formula>$AE$5</formula>
    </cfRule>
    <cfRule type="cellIs" dxfId="128" priority="22" operator="greaterThan">
      <formula>$AE$7</formula>
    </cfRule>
  </conditionalFormatting>
  <conditionalFormatting sqref="AF11:AF134">
    <cfRule type="cellIs" dxfId="127" priority="19" operator="lessThan">
      <formula>$AF$5</formula>
    </cfRule>
    <cfRule type="cellIs" dxfId="126" priority="20" operator="greaterThan">
      <formula>$AF$7</formula>
    </cfRule>
  </conditionalFormatting>
  <conditionalFormatting sqref="AG11:AG134">
    <cfRule type="cellIs" dxfId="125" priority="17" operator="lessThan">
      <formula>$AG$5</formula>
    </cfRule>
    <cfRule type="cellIs" dxfId="124" priority="18" operator="greaterThan">
      <formula>$AG$7</formula>
    </cfRule>
  </conditionalFormatting>
  <conditionalFormatting sqref="AL11:AL134">
    <cfRule type="cellIs" dxfId="123" priority="15" operator="lessThan">
      <formula>$AL$7</formula>
    </cfRule>
    <cfRule type="cellIs" dxfId="122" priority="16" operator="greaterThan">
      <formula>$AL$5</formula>
    </cfRule>
  </conditionalFormatting>
  <conditionalFormatting sqref="AO11:AO134">
    <cfRule type="cellIs" dxfId="121" priority="14" operator="greaterThan">
      <formula>$AO$5</formula>
    </cfRule>
  </conditionalFormatting>
  <conditionalFormatting sqref="Z11:Z134">
    <cfRule type="cellIs" dxfId="120" priority="13" operator="greaterThan">
      <formula>$Z$5</formula>
    </cfRule>
  </conditionalFormatting>
  <conditionalFormatting sqref="AA11:AA134">
    <cfRule type="cellIs" dxfId="119" priority="11" operator="lessThan">
      <formula>$AA$7</formula>
    </cfRule>
    <cfRule type="cellIs" dxfId="118" priority="12" operator="greaterThan">
      <formula>$AA$5</formula>
    </cfRule>
  </conditionalFormatting>
  <conditionalFormatting sqref="BJ11:BJ134">
    <cfRule type="colorScale" priority="10">
      <colorScale>
        <cfvo type="num" val="90"/>
        <cfvo type="num" val="100"/>
        <cfvo type="num" val="120"/>
        <color rgb="FFFFFF00"/>
        <color rgb="FFFFFFFF"/>
        <color rgb="FFFF4646"/>
      </colorScale>
    </cfRule>
  </conditionalFormatting>
  <conditionalFormatting sqref="DA11:DA134">
    <cfRule type="cellIs" dxfId="117" priority="9" operator="greaterThan">
      <formula>$DA$5</formula>
    </cfRule>
  </conditionalFormatting>
  <conditionalFormatting sqref="ED11:ED134">
    <cfRule type="cellIs" dxfId="116" priority="8" operator="greaterThan">
      <formula>$ED$5</formula>
    </cfRule>
  </conditionalFormatting>
  <conditionalFormatting sqref="CZ11:CZ134">
    <cfRule type="cellIs" dxfId="115" priority="7" operator="greaterThan">
      <formula>$CZ$5</formula>
    </cfRule>
  </conditionalFormatting>
  <conditionalFormatting sqref="DL11:DL134">
    <cfRule type="cellIs" dxfId="114" priority="6" operator="greaterThan">
      <formula>$DL$5</formula>
    </cfRule>
  </conditionalFormatting>
  <conditionalFormatting sqref="A11:A134">
    <cfRule type="cellIs" dxfId="113" priority="4" operator="greaterThan">
      <formula>TODAY()</formula>
    </cfRule>
    <cfRule type="cellIs" dxfId="112" priority="5" operator="equal">
      <formula>$A$152</formula>
    </cfRule>
  </conditionalFormatting>
  <conditionalFormatting sqref="AM11:AM134">
    <cfRule type="cellIs" dxfId="111" priority="2" operator="lessThan">
      <formula>$AM$7</formula>
    </cfRule>
    <cfRule type="cellIs" dxfId="110" priority="3" operator="greaterThan">
      <formula>$AM$5</formula>
    </cfRule>
  </conditionalFormatting>
  <dataValidations count="28">
    <dataValidation type="whole" allowBlank="1" showInputMessage="1" showErrorMessage="1" sqref="CM11:CM134">
      <formula1>0</formula1>
      <formula2>100</formula2>
    </dataValidation>
    <dataValidation type="whole" allowBlank="1" showInputMessage="1" showErrorMessage="1" sqref="CI11:CI134 CL11:CL134">
      <formula1>0</formula1>
      <formula2>200</formula2>
    </dataValidation>
    <dataValidation type="decimal" allowBlank="1" showInputMessage="1" showErrorMessage="1" sqref="V11:V134">
      <formula1>0.9</formula1>
      <formula2>1.1</formula2>
    </dataValidation>
    <dataValidation type="decimal" allowBlank="1" showInputMessage="1" showErrorMessage="1" sqref="T11:T134">
      <formula1>0</formula1>
      <formula2>5000</formula2>
    </dataValidation>
    <dataValidation type="decimal" allowBlank="1" showInputMessage="1" showErrorMessage="1" sqref="P11:P134">
      <formula1>0</formula1>
      <formula2>2000</formula2>
    </dataValidation>
    <dataValidation type="whole" allowBlank="1" showInputMessage="1" showErrorMessage="1" sqref="N11:N134">
      <formula1>2000</formula1>
      <formula2>2850</formula2>
    </dataValidation>
    <dataValidation type="decimal" allowBlank="1" showInputMessage="1" showErrorMessage="1" sqref="K11:K132">
      <formula1>0</formula1>
      <formula2>30</formula2>
    </dataValidation>
    <dataValidation type="decimal" allowBlank="1" showInputMessage="1" showErrorMessage="1" sqref="I11:I134">
      <formula1>10</formula1>
      <formula2>40</formula2>
    </dataValidation>
    <dataValidation type="whole" allowBlank="1" showInputMessage="1" showErrorMessage="1" sqref="AD11:AG132">
      <formula1>-100</formula1>
      <formula2>0</formula2>
    </dataValidation>
    <dataValidation type="list" allowBlank="1" showInputMessage="1" showErrorMessage="1" sqref="B13:B14 B133:B134 B129:B130 B125:B126 B121:B122 B117:B118 B113:B114 B109:B110 B105:B106 B101:B102 B97:B98 B93:B94 B89:B90 B85:B86 B81:B82 B77:B78 B73:B74 B69:B70 B65:B66 B61:B62 B57:B58 B53:B54 B49:B50 B45:B46 B41:B42 B37:B38 B33:B34 B29:B30 B25:B26 B21:B22 B17:B18">
      <formula1>$B$201:$B$249</formula1>
    </dataValidation>
    <dataValidation type="list" allowBlank="1" showInputMessage="1" showErrorMessage="1" sqref="B131:B132 B127:B128 B123:B124 B119:B120 B115:B116 B111:B112 B107:B108 B103:B104 B99:B100 B95:B96 B91:B92 B87:B88 B83:B84 B79:B80 B75:B76 B71:B72 B67:B68 B63:B64 B59:B60 B55:B56 B51:B52 B47:B48 B43:B44 B39:B40 B35:B36 B31:B32 B27:B28 B23:B24 B19:B20 B15:B16 B11:B12">
      <formula1>$B$152:$B$200</formula1>
    </dataValidation>
    <dataValidation type="list" allowBlank="1" showInputMessage="1" showErrorMessage="1" sqref="O11:O134">
      <formula1>$O$153:$O$154</formula1>
    </dataValidation>
    <dataValidation type="list" allowBlank="1" showInputMessage="1" showErrorMessage="1" sqref="M11:M134">
      <formula1>$M$153:$M$156</formula1>
    </dataValidation>
    <dataValidation type="list" allowBlank="1" showInputMessage="1" showErrorMessage="1" sqref="C11:C134">
      <formula1>$C$153:$C$156</formula1>
    </dataValidation>
    <dataValidation type="list" showInputMessage="1" showErrorMessage="1" sqref="D11:D134">
      <formula1>$D$153:$D$160</formula1>
    </dataValidation>
    <dataValidation type="list" allowBlank="1" showInputMessage="1" showErrorMessage="1" sqref="E11:E134">
      <formula1>$E$153:$E$160</formula1>
    </dataValidation>
    <dataValidation type="list" allowBlank="1" showInputMessage="1" showErrorMessage="1" sqref="F11:F134">
      <formula1>$F$153:$F$160</formula1>
    </dataValidation>
    <dataValidation type="list" allowBlank="1" showInputMessage="1" showErrorMessage="1" sqref="G11:G134">
      <formula1>$G$153:$G$160</formula1>
    </dataValidation>
    <dataValidation type="list" allowBlank="1" showInputMessage="1" showErrorMessage="1" sqref="H11:H134">
      <formula1>$H$153:$H$159</formula1>
    </dataValidation>
    <dataValidation type="list" allowBlank="1" showInputMessage="1" showErrorMessage="1" sqref="L11:L134">
      <formula1>$L$153:$L$158</formula1>
    </dataValidation>
    <dataValidation type="list" allowBlank="1" showInputMessage="1" showErrorMessage="1" sqref="DD11:DD134">
      <formula1>$DD$153:$DD$154</formula1>
    </dataValidation>
    <dataValidation type="list" allowBlank="1" showInputMessage="1" showErrorMessage="1" sqref="DB11:DB134">
      <formula1>$DB$153:$DB$154</formula1>
    </dataValidation>
    <dataValidation type="list" allowBlank="1" showInputMessage="1" showErrorMessage="1" sqref="CX11:CX134">
      <formula1>$CX$153:$CX$155</formula1>
    </dataValidation>
    <dataValidation type="list" allowBlank="1" showInputMessage="1" showErrorMessage="1" sqref="DJ11:DJ134">
      <formula1>$DJ$153:$DJ$156</formula1>
    </dataValidation>
    <dataValidation type="list" allowBlank="1" showInputMessage="1" showErrorMessage="1" sqref="DG11:DG134">
      <formula1>$DG$153:$DG$156</formula1>
    </dataValidation>
    <dataValidation type="list" allowBlank="1" showInputMessage="1" showErrorMessage="1" sqref="CK11:CK134">
      <formula1>$CK$153:$CK$155</formula1>
    </dataValidation>
    <dataValidation type="list" allowBlank="1" showInputMessage="1" showErrorMessage="1" sqref="CD11:CD134">
      <formula1>$CD$153:$CD$157</formula1>
    </dataValidation>
    <dataValidation type="whole" allowBlank="1" showInputMessage="1" showErrorMessage="1" sqref="U1:U1048576">
      <formula1>980</formula1>
      <formula2>1100</formula2>
    </dataValidation>
  </dataValidations>
  <pageMargins left="0.15748031496062992" right="0.15748031496062992" top="0.74803149606299213" bottom="0.74803149606299213" header="0.31496062992125984" footer="0.31496062992125984"/>
  <pageSetup paperSize="9" scale="12" fitToWidth="3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1">
    <pageSetUpPr fitToPage="1"/>
  </sheetPr>
  <dimension ref="A1:ET289"/>
  <sheetViews>
    <sheetView zoomScale="80" zoomScaleNormal="80" workbookViewId="0">
      <pane xSplit="2" ySplit="7" topLeftCell="C8" activePane="bottomRight" state="frozen"/>
      <selection activeCell="DF16" sqref="DF16"/>
      <selection pane="topRight" activeCell="DF16" sqref="DF16"/>
      <selection pane="bottomLeft" activeCell="DF16" sqref="DF16"/>
      <selection pane="bottomRight" activeCell="CQ141" sqref="CQ141"/>
    </sheetView>
  </sheetViews>
  <sheetFormatPr defaultRowHeight="18.75" outlineLevelRow="2" outlineLevelCol="1"/>
  <cols>
    <col min="1" max="1" width="16.85546875" style="142" customWidth="1"/>
    <col min="2" max="2" width="13.7109375" style="143" bestFit="1" customWidth="1"/>
    <col min="3" max="3" width="5.42578125" style="136" customWidth="1"/>
    <col min="4" max="4" width="23" style="137" bestFit="1" customWidth="1"/>
    <col min="5" max="6" width="20.42578125" style="137" bestFit="1" customWidth="1"/>
    <col min="7" max="7" width="21.140625" style="143" bestFit="1" customWidth="1"/>
    <col min="8" max="8" width="13.140625" style="144" customWidth="1"/>
    <col min="9" max="9" width="10.7109375" style="137" customWidth="1"/>
    <col min="10" max="10" width="33.140625" style="137" customWidth="1"/>
    <col min="11" max="11" width="11.7109375" style="147" customWidth="1"/>
    <col min="12" max="17" width="11.7109375" style="137" customWidth="1"/>
    <col min="18" max="18" width="11.7109375" style="148" customWidth="1" outlineLevel="1"/>
    <col min="19" max="19" width="11.7109375" style="145" customWidth="1"/>
    <col min="20" max="20" width="11.7109375" style="144" customWidth="1"/>
    <col min="21" max="21" width="11.7109375" style="137" customWidth="1"/>
    <col min="22" max="22" width="11.7109375" style="146" customWidth="1"/>
    <col min="23" max="23" width="11.7109375" style="137" customWidth="1"/>
    <col min="24" max="24" width="11.7109375" style="147" customWidth="1"/>
    <col min="25" max="27" width="11.7109375" style="137" customWidth="1"/>
    <col min="28" max="28" width="11.7109375" style="143" customWidth="1"/>
    <col min="29" max="29" width="11.7109375" style="136" customWidth="1"/>
    <col min="30" max="33" width="11.7109375" style="202" customWidth="1"/>
    <col min="34" max="34" width="11.7109375" style="202" hidden="1" customWidth="1"/>
    <col min="35" max="35" width="11.7109375" style="235" customWidth="1"/>
    <col min="36" max="39" width="11.7109375" style="137" customWidth="1"/>
    <col min="40" max="40" width="11.7109375" style="148" customWidth="1"/>
    <col min="41" max="41" width="11.7109375" style="143" customWidth="1"/>
    <col min="42" max="42" width="11.7109375" style="144" customWidth="1"/>
    <col min="43" max="43" width="11.7109375" style="136" customWidth="1"/>
    <col min="44" max="47" width="11.7109375" style="137" customWidth="1"/>
    <col min="48" max="48" width="11.7109375" style="252" customWidth="1"/>
    <col min="49" max="50" width="11.7109375" style="137" customWidth="1"/>
    <col min="51" max="51" width="11.7109375" style="148" customWidth="1"/>
    <col min="52" max="52" width="11.7109375" style="144" customWidth="1"/>
    <col min="53" max="53" width="11.7109375" style="148" customWidth="1"/>
    <col min="54" max="54" width="11.7109375" style="149" customWidth="1"/>
    <col min="55" max="55" width="11.7109375" style="150" customWidth="1"/>
    <col min="56" max="56" width="11.7109375" style="149" customWidth="1"/>
    <col min="57" max="58" width="11.7109375" style="151" customWidth="1"/>
    <col min="59" max="59" width="11.7109375" style="137" customWidth="1"/>
    <col min="60" max="60" width="11.7109375" style="143" customWidth="1"/>
    <col min="61" max="61" width="11.7109375" style="144" customWidth="1"/>
    <col min="62" max="64" width="11.7109375" style="137" customWidth="1"/>
    <col min="65" max="65" width="11.7109375" style="148" customWidth="1"/>
    <col min="66" max="66" width="11.7109375" style="144" customWidth="1"/>
    <col min="67" max="67" width="11.7109375" style="137" customWidth="1"/>
    <col min="68" max="68" width="11.7109375" style="148" customWidth="1"/>
    <col min="69" max="69" width="11.7109375" style="144" customWidth="1"/>
    <col min="70" max="70" width="11.7109375" style="137" customWidth="1"/>
    <col min="71" max="71" width="11.7109375" style="148" customWidth="1"/>
    <col min="72" max="72" width="11.7109375" style="154" customWidth="1"/>
    <col min="73" max="73" width="11.7109375" style="281" customWidth="1"/>
    <col min="74" max="75" width="11.7109375" style="247" customWidth="1"/>
    <col min="76" max="77" width="11.7109375" style="152" customWidth="1"/>
    <col min="78" max="78" width="11.7109375" style="144" customWidth="1"/>
    <col min="79" max="80" width="11.7109375" style="137" customWidth="1"/>
    <col min="81" max="81" width="11.7109375" style="143" customWidth="1"/>
    <col min="82" max="82" width="13.140625" style="136" bestFit="1" customWidth="1"/>
    <col min="83" max="83" width="10.7109375" style="136" customWidth="1"/>
    <col min="84" max="84" width="17.28515625" style="137" hidden="1" customWidth="1" outlineLevel="1"/>
    <col min="85" max="85" width="12" style="137" hidden="1" customWidth="1" outlineLevel="1"/>
    <col min="86" max="86" width="12.140625" style="137" hidden="1" customWidth="1" outlineLevel="1"/>
    <col min="87" max="87" width="10.42578125" style="137" bestFit="1" customWidth="1" collapsed="1"/>
    <col min="88" max="88" width="10.140625" style="153" customWidth="1"/>
    <col min="89" max="89" width="16.85546875" style="144" bestFit="1" customWidth="1"/>
    <col min="90" max="90" width="10.7109375" style="136" customWidth="1"/>
    <col min="91" max="91" width="10.42578125" style="137" bestFit="1" customWidth="1"/>
    <col min="92" max="94" width="10.42578125" style="148" hidden="1" customWidth="1" outlineLevel="1"/>
    <col min="95" max="95" width="11.42578125" style="153" bestFit="1" customWidth="1" collapsed="1"/>
    <col min="96" max="98" width="11.7109375" style="152" customWidth="1"/>
    <col min="99" max="99" width="11.7109375" style="154" customWidth="1"/>
    <col min="100" max="100" width="11.7109375" style="281" customWidth="1"/>
    <col min="101" max="101" width="11.7109375" style="154" customWidth="1"/>
    <col min="102" max="112" width="11.7109375" style="152" customWidth="1"/>
    <col min="113" max="113" width="18.7109375" style="144" bestFit="1" customWidth="1"/>
    <col min="114" max="114" width="10.7109375" style="148" customWidth="1"/>
    <col min="115" max="115" width="10.7109375" style="215" customWidth="1"/>
    <col min="116" max="116" width="9.7109375" style="148" hidden="1" customWidth="1" outlineLevel="1"/>
    <col min="117" max="117" width="18.7109375" style="144" customWidth="1" collapsed="1"/>
    <col min="118" max="118" width="10.7109375" style="148" customWidth="1"/>
    <col min="119" max="119" width="18.7109375" style="144" customWidth="1"/>
    <col min="120" max="120" width="10.7109375" style="148" customWidth="1"/>
    <col min="121" max="121" width="15" style="152" customWidth="1"/>
    <col min="122" max="122" width="18.7109375" style="144" customWidth="1"/>
    <col min="123" max="123" width="10.7109375" style="148" customWidth="1"/>
    <col min="124" max="124" width="17.140625" style="152" customWidth="1"/>
    <col min="125" max="125" width="18.7109375" style="144" customWidth="1"/>
    <col min="126" max="126" width="9.7109375" style="137" customWidth="1"/>
    <col min="127" max="127" width="9.7109375" style="215" customWidth="1"/>
    <col min="128" max="128" width="9.140625" style="153" hidden="1" customWidth="1" outlineLevel="1"/>
    <col min="129" max="129" width="18.42578125" style="306" hidden="1" customWidth="1" outlineLevel="1" collapsed="1"/>
    <col min="130" max="130" width="10.140625" style="153" hidden="1" customWidth="1" outlineLevel="1"/>
    <col min="131" max="131" width="18.7109375" style="144" customWidth="1" collapsed="1"/>
    <col min="132" max="132" width="10.7109375" style="148" customWidth="1"/>
    <col min="133" max="133" width="18.7109375" style="144" customWidth="1"/>
    <col min="134" max="134" width="10.7109375" style="148" customWidth="1"/>
    <col min="135" max="135" width="18.7109375" style="144" customWidth="1"/>
    <col min="136" max="136" width="10.7109375" style="148" customWidth="1"/>
    <col min="137" max="137" width="18.7109375" style="144" customWidth="1"/>
    <col min="138" max="138" width="10.7109375" style="143" customWidth="1"/>
    <col min="139" max="139" width="10.7109375" style="354" customWidth="1"/>
    <col min="140" max="140" width="10.7109375" style="355" customWidth="1"/>
    <col min="141" max="141" width="10.7109375" style="356" customWidth="1" outlineLevel="1"/>
    <col min="142" max="143" width="10.7109375" style="356" customWidth="1"/>
    <col min="144" max="144" width="10.7109375" style="356" customWidth="1" outlineLevel="1"/>
    <col min="145" max="145" width="10.7109375" style="357" customWidth="1"/>
    <col min="146" max="146" width="9.140625" style="136"/>
    <col min="151" max="16384" width="9.140625" style="137"/>
  </cols>
  <sheetData>
    <row r="1" spans="1:146" s="257" customFormat="1" ht="24.75" customHeight="1" thickBot="1">
      <c r="A1" s="647" t="s">
        <v>32</v>
      </c>
      <c r="B1" s="648"/>
      <c r="C1" s="648"/>
      <c r="D1" s="648"/>
      <c r="E1" s="648"/>
      <c r="F1" s="648"/>
      <c r="G1" s="649"/>
      <c r="H1" s="650" t="s">
        <v>33</v>
      </c>
      <c r="I1" s="651"/>
      <c r="J1" s="651"/>
      <c r="K1" s="651"/>
      <c r="L1" s="651"/>
      <c r="M1" s="651"/>
      <c r="N1" s="651"/>
      <c r="O1" s="651"/>
      <c r="P1" s="651"/>
      <c r="Q1" s="651"/>
      <c r="R1" s="652"/>
      <c r="S1" s="653"/>
      <c r="T1" s="693" t="s">
        <v>52</v>
      </c>
      <c r="U1" s="694"/>
      <c r="V1" s="694"/>
      <c r="W1" s="694"/>
      <c r="X1" s="694"/>
      <c r="Y1" s="694"/>
      <c r="Z1" s="694"/>
      <c r="AA1" s="694"/>
      <c r="AB1" s="694"/>
      <c r="AC1" s="694"/>
      <c r="AD1" s="694"/>
      <c r="AE1" s="694"/>
      <c r="AF1" s="694"/>
      <c r="AG1" s="694"/>
      <c r="AH1" s="694"/>
      <c r="AI1" s="694"/>
      <c r="AJ1" s="694"/>
      <c r="AK1" s="694"/>
      <c r="AL1" s="694"/>
      <c r="AM1" s="694"/>
      <c r="AN1" s="695"/>
      <c r="AO1" s="696"/>
      <c r="AP1" s="697" t="s">
        <v>83</v>
      </c>
      <c r="AQ1" s="698"/>
      <c r="AR1" s="699"/>
      <c r="AS1" s="699"/>
      <c r="AT1" s="699"/>
      <c r="AU1" s="699"/>
      <c r="AV1" s="699"/>
      <c r="AW1" s="699"/>
      <c r="AX1" s="699"/>
      <c r="AY1" s="699"/>
      <c r="AZ1" s="699"/>
      <c r="BA1" s="699"/>
      <c r="BB1" s="699"/>
      <c r="BC1" s="700"/>
      <c r="BD1" s="701" t="s">
        <v>99</v>
      </c>
      <c r="BE1" s="702"/>
      <c r="BF1" s="702"/>
      <c r="BG1" s="702"/>
      <c r="BH1" s="703"/>
      <c r="BI1" s="690" t="s">
        <v>64</v>
      </c>
      <c r="BJ1" s="691"/>
      <c r="BK1" s="691"/>
      <c r="BL1" s="691"/>
      <c r="BM1" s="691"/>
      <c r="BN1" s="691"/>
      <c r="BO1" s="691"/>
      <c r="BP1" s="691"/>
      <c r="BQ1" s="691"/>
      <c r="BR1" s="691"/>
      <c r="BS1" s="691"/>
      <c r="BT1" s="691"/>
      <c r="BU1" s="691"/>
      <c r="BV1" s="691"/>
      <c r="BW1" s="691"/>
      <c r="BX1" s="691"/>
      <c r="BY1" s="691"/>
      <c r="BZ1" s="691"/>
      <c r="CA1" s="691"/>
      <c r="CB1" s="707"/>
      <c r="CC1" s="692"/>
      <c r="CD1" s="656" t="s">
        <v>107</v>
      </c>
      <c r="CE1" s="657"/>
      <c r="CF1" s="658"/>
      <c r="CG1" s="658"/>
      <c r="CH1" s="658"/>
      <c r="CI1" s="658"/>
      <c r="CJ1" s="658"/>
      <c r="CK1" s="658"/>
      <c r="CL1" s="658"/>
      <c r="CM1" s="658"/>
      <c r="CN1" s="658"/>
      <c r="CO1" s="658"/>
      <c r="CP1" s="658"/>
      <c r="CQ1" s="658"/>
      <c r="CR1" s="658"/>
      <c r="CS1" s="658"/>
      <c r="CT1" s="658"/>
      <c r="CU1" s="658"/>
      <c r="CV1" s="658"/>
      <c r="CW1" s="659"/>
      <c r="CX1" s="681" t="s">
        <v>284</v>
      </c>
      <c r="CY1" s="682"/>
      <c r="CZ1" s="682"/>
      <c r="DA1" s="682"/>
      <c r="DB1" s="682"/>
      <c r="DC1" s="682"/>
      <c r="DD1" s="682"/>
      <c r="DE1" s="682"/>
      <c r="DF1" s="682"/>
      <c r="DG1" s="682"/>
      <c r="DH1" s="683"/>
      <c r="DI1" s="730" t="s">
        <v>106</v>
      </c>
      <c r="DJ1" s="730"/>
      <c r="DK1" s="730"/>
      <c r="DL1" s="730"/>
      <c r="DM1" s="730"/>
      <c r="DN1" s="730"/>
      <c r="DO1" s="730"/>
      <c r="DP1" s="730"/>
      <c r="DQ1" s="730"/>
      <c r="DR1" s="730"/>
      <c r="DS1" s="730"/>
      <c r="DT1" s="730"/>
      <c r="DU1" s="730"/>
      <c r="DV1" s="730"/>
      <c r="DW1" s="730"/>
      <c r="DX1" s="730"/>
      <c r="DY1" s="730"/>
      <c r="DZ1" s="730"/>
      <c r="EA1" s="730"/>
      <c r="EB1" s="730"/>
      <c r="EC1" s="730"/>
      <c r="ED1" s="730"/>
      <c r="EE1" s="730"/>
      <c r="EF1" s="730"/>
      <c r="EG1" s="730"/>
      <c r="EH1" s="731"/>
      <c r="EI1" s="726" t="s">
        <v>208</v>
      </c>
      <c r="EJ1" s="727"/>
      <c r="EK1" s="727"/>
      <c r="EL1" s="727"/>
      <c r="EM1" s="727"/>
      <c r="EN1" s="727"/>
      <c r="EO1" s="728"/>
      <c r="EP1" s="256"/>
    </row>
    <row r="2" spans="1:146" s="255" customFormat="1" ht="42.75" customHeight="1" thickBot="1">
      <c r="A2" s="662" t="s">
        <v>31</v>
      </c>
      <c r="B2" s="664" t="s">
        <v>37</v>
      </c>
      <c r="C2" s="666" t="s">
        <v>51</v>
      </c>
      <c r="D2" s="654" t="s">
        <v>38</v>
      </c>
      <c r="E2" s="654" t="s">
        <v>39</v>
      </c>
      <c r="F2" s="654" t="s">
        <v>40</v>
      </c>
      <c r="G2" s="664" t="s">
        <v>41</v>
      </c>
      <c r="H2" s="668" t="s">
        <v>35</v>
      </c>
      <c r="I2" s="645" t="s">
        <v>42</v>
      </c>
      <c r="J2" s="645" t="s">
        <v>196</v>
      </c>
      <c r="K2" s="660" t="s">
        <v>197</v>
      </c>
      <c r="L2" s="612" t="s">
        <v>36</v>
      </c>
      <c r="M2" s="612" t="s">
        <v>34</v>
      </c>
      <c r="N2" s="612" t="s">
        <v>221</v>
      </c>
      <c r="O2" s="616" t="s">
        <v>238</v>
      </c>
      <c r="P2" s="612" t="s">
        <v>43</v>
      </c>
      <c r="Q2" s="612" t="s">
        <v>44</v>
      </c>
      <c r="R2" s="616" t="s">
        <v>249</v>
      </c>
      <c r="S2" s="614" t="s">
        <v>178</v>
      </c>
      <c r="T2" s="708" t="s">
        <v>81</v>
      </c>
      <c r="U2" s="709"/>
      <c r="V2" s="709"/>
      <c r="W2" s="709"/>
      <c r="X2" s="709"/>
      <c r="Y2" s="709"/>
      <c r="Z2" s="709"/>
      <c r="AA2" s="709"/>
      <c r="AB2" s="710"/>
      <c r="AC2" s="709" t="s">
        <v>82</v>
      </c>
      <c r="AD2" s="709"/>
      <c r="AE2" s="709"/>
      <c r="AF2" s="709"/>
      <c r="AG2" s="709"/>
      <c r="AH2" s="709"/>
      <c r="AI2" s="709"/>
      <c r="AJ2" s="709"/>
      <c r="AK2" s="709"/>
      <c r="AL2" s="709"/>
      <c r="AM2" s="709"/>
      <c r="AN2" s="713"/>
      <c r="AO2" s="710"/>
      <c r="AP2" s="714" t="s">
        <v>100</v>
      </c>
      <c r="AQ2" s="715"/>
      <c r="AR2" s="716"/>
      <c r="AS2" s="716"/>
      <c r="AT2" s="716"/>
      <c r="AU2" s="716"/>
      <c r="AV2" s="716"/>
      <c r="AW2" s="716"/>
      <c r="AX2" s="716"/>
      <c r="AY2" s="717"/>
      <c r="AZ2" s="714" t="s">
        <v>92</v>
      </c>
      <c r="BA2" s="717"/>
      <c r="BB2" s="714" t="s">
        <v>101</v>
      </c>
      <c r="BC2" s="717"/>
      <c r="BD2" s="704"/>
      <c r="BE2" s="705"/>
      <c r="BF2" s="705"/>
      <c r="BG2" s="705"/>
      <c r="BH2" s="706"/>
      <c r="BI2" s="636" t="s">
        <v>60</v>
      </c>
      <c r="BJ2" s="637"/>
      <c r="BK2" s="637"/>
      <c r="BL2" s="637"/>
      <c r="BM2" s="638"/>
      <c r="BN2" s="636" t="s">
        <v>61</v>
      </c>
      <c r="BO2" s="637"/>
      <c r="BP2" s="638"/>
      <c r="BQ2" s="636" t="s">
        <v>62</v>
      </c>
      <c r="BR2" s="637"/>
      <c r="BS2" s="638"/>
      <c r="BT2" s="718" t="s">
        <v>63</v>
      </c>
      <c r="BU2" s="711" t="s">
        <v>182</v>
      </c>
      <c r="BV2" s="641" t="s">
        <v>225</v>
      </c>
      <c r="BW2" s="641" t="s">
        <v>226</v>
      </c>
      <c r="BX2" s="643" t="s">
        <v>227</v>
      </c>
      <c r="BY2" s="644"/>
      <c r="BZ2" s="690" t="s">
        <v>105</v>
      </c>
      <c r="CA2" s="691"/>
      <c r="CB2" s="691"/>
      <c r="CC2" s="692"/>
      <c r="CD2" s="656" t="s">
        <v>115</v>
      </c>
      <c r="CE2" s="657"/>
      <c r="CF2" s="658"/>
      <c r="CG2" s="658"/>
      <c r="CH2" s="658"/>
      <c r="CI2" s="658"/>
      <c r="CJ2" s="659"/>
      <c r="CK2" s="670" t="s">
        <v>116</v>
      </c>
      <c r="CL2" s="671"/>
      <c r="CM2" s="672"/>
      <c r="CN2" s="673"/>
      <c r="CO2" s="673"/>
      <c r="CP2" s="673"/>
      <c r="CQ2" s="674"/>
      <c r="CR2" s="639" t="s">
        <v>108</v>
      </c>
      <c r="CS2" s="639" t="s">
        <v>109</v>
      </c>
      <c r="CT2" s="639" t="s">
        <v>110</v>
      </c>
      <c r="CU2" s="630" t="s">
        <v>111</v>
      </c>
      <c r="CV2" s="634" t="s">
        <v>112</v>
      </c>
      <c r="CW2" s="630" t="s">
        <v>113</v>
      </c>
      <c r="CX2" s="681" t="s">
        <v>285</v>
      </c>
      <c r="CY2" s="682"/>
      <c r="CZ2" s="682"/>
      <c r="DA2" s="684"/>
      <c r="DB2" s="681" t="s">
        <v>290</v>
      </c>
      <c r="DC2" s="682"/>
      <c r="DD2" s="682"/>
      <c r="DE2" s="682"/>
      <c r="DF2" s="682"/>
      <c r="DG2" s="682"/>
      <c r="DH2" s="684"/>
      <c r="DI2" s="724" t="s">
        <v>124</v>
      </c>
      <c r="DJ2" s="729"/>
      <c r="DK2" s="729"/>
      <c r="DL2" s="725"/>
      <c r="DM2" s="632" t="s">
        <v>263</v>
      </c>
      <c r="DN2" s="633"/>
      <c r="DO2" s="632" t="s">
        <v>126</v>
      </c>
      <c r="DP2" s="633"/>
      <c r="DQ2" s="364" t="s">
        <v>121</v>
      </c>
      <c r="DR2" s="632" t="s">
        <v>122</v>
      </c>
      <c r="DS2" s="633"/>
      <c r="DT2" s="364" t="s">
        <v>123</v>
      </c>
      <c r="DU2" s="632" t="s">
        <v>129</v>
      </c>
      <c r="DV2" s="732"/>
      <c r="DW2" s="733"/>
      <c r="DX2" s="633"/>
      <c r="DY2" s="724" t="s">
        <v>245</v>
      </c>
      <c r="DZ2" s="725"/>
      <c r="EA2" s="632" t="s">
        <v>128</v>
      </c>
      <c r="EB2" s="732"/>
      <c r="EC2" s="732"/>
      <c r="ED2" s="732"/>
      <c r="EE2" s="732"/>
      <c r="EF2" s="732"/>
      <c r="EG2" s="732"/>
      <c r="EH2" s="633"/>
      <c r="EI2" s="720" t="s">
        <v>212</v>
      </c>
      <c r="EJ2" s="721"/>
      <c r="EK2" s="722"/>
      <c r="EL2" s="723" t="s">
        <v>213</v>
      </c>
      <c r="EM2" s="721"/>
      <c r="EN2" s="722"/>
      <c r="EO2" s="367" t="s">
        <v>214</v>
      </c>
      <c r="EP2" s="254"/>
    </row>
    <row r="3" spans="1:146" s="204" customFormat="1" ht="137.25" customHeight="1" thickBot="1">
      <c r="A3" s="663"/>
      <c r="B3" s="665"/>
      <c r="C3" s="667"/>
      <c r="D3" s="655"/>
      <c r="E3" s="655"/>
      <c r="F3" s="655"/>
      <c r="G3" s="665"/>
      <c r="H3" s="669"/>
      <c r="I3" s="646"/>
      <c r="J3" s="646"/>
      <c r="K3" s="661"/>
      <c r="L3" s="613"/>
      <c r="M3" s="613"/>
      <c r="N3" s="613"/>
      <c r="O3" s="617"/>
      <c r="P3" s="613"/>
      <c r="Q3" s="613"/>
      <c r="R3" s="617"/>
      <c r="S3" s="615"/>
      <c r="T3" s="358" t="s">
        <v>45</v>
      </c>
      <c r="U3" s="359" t="s">
        <v>46</v>
      </c>
      <c r="V3" s="360" t="s">
        <v>50</v>
      </c>
      <c r="W3" s="360" t="s">
        <v>47</v>
      </c>
      <c r="X3" s="361" t="s">
        <v>48</v>
      </c>
      <c r="Y3" s="359" t="s">
        <v>49</v>
      </c>
      <c r="Z3" s="359" t="s">
        <v>72</v>
      </c>
      <c r="AA3" s="359" t="s">
        <v>73</v>
      </c>
      <c r="AB3" s="362" t="s">
        <v>79</v>
      </c>
      <c r="AC3" s="368" t="s">
        <v>80</v>
      </c>
      <c r="AD3" s="369" t="s">
        <v>70</v>
      </c>
      <c r="AE3" s="369" t="s">
        <v>67</v>
      </c>
      <c r="AF3" s="369" t="s">
        <v>68</v>
      </c>
      <c r="AG3" s="369" t="s">
        <v>69</v>
      </c>
      <c r="AH3" s="369"/>
      <c r="AI3" s="370" t="s">
        <v>224</v>
      </c>
      <c r="AJ3" s="359" t="s">
        <v>74</v>
      </c>
      <c r="AK3" s="359" t="s">
        <v>75</v>
      </c>
      <c r="AL3" s="359" t="s">
        <v>65</v>
      </c>
      <c r="AM3" s="359" t="s">
        <v>66</v>
      </c>
      <c r="AN3" s="371" t="s">
        <v>240</v>
      </c>
      <c r="AO3" s="362" t="s">
        <v>71</v>
      </c>
      <c r="AP3" s="372" t="s">
        <v>87</v>
      </c>
      <c r="AQ3" s="373" t="s">
        <v>199</v>
      </c>
      <c r="AR3" s="374" t="s">
        <v>86</v>
      </c>
      <c r="AS3" s="374" t="s">
        <v>86</v>
      </c>
      <c r="AT3" s="374" t="s">
        <v>200</v>
      </c>
      <c r="AU3" s="374" t="s">
        <v>201</v>
      </c>
      <c r="AV3" s="375" t="s">
        <v>90</v>
      </c>
      <c r="AW3" s="374" t="s">
        <v>89</v>
      </c>
      <c r="AX3" s="374" t="s">
        <v>91</v>
      </c>
      <c r="AY3" s="376" t="s">
        <v>88</v>
      </c>
      <c r="AZ3" s="372" t="s">
        <v>84</v>
      </c>
      <c r="BA3" s="376" t="s">
        <v>85</v>
      </c>
      <c r="BB3" s="372" t="s">
        <v>84</v>
      </c>
      <c r="BC3" s="377" t="s">
        <v>85</v>
      </c>
      <c r="BD3" s="378" t="s">
        <v>94</v>
      </c>
      <c r="BE3" s="379" t="s">
        <v>95</v>
      </c>
      <c r="BF3" s="379" t="s">
        <v>96</v>
      </c>
      <c r="BG3" s="379" t="s">
        <v>97</v>
      </c>
      <c r="BH3" s="380" t="s">
        <v>98</v>
      </c>
      <c r="BI3" s="381" t="s">
        <v>53</v>
      </c>
      <c r="BJ3" s="382" t="s">
        <v>54</v>
      </c>
      <c r="BK3" s="382" t="s">
        <v>217</v>
      </c>
      <c r="BL3" s="382" t="s">
        <v>55</v>
      </c>
      <c r="BM3" s="383" t="s">
        <v>56</v>
      </c>
      <c r="BN3" s="381" t="s">
        <v>57</v>
      </c>
      <c r="BO3" s="382" t="s">
        <v>58</v>
      </c>
      <c r="BP3" s="383" t="s">
        <v>59</v>
      </c>
      <c r="BQ3" s="381" t="s">
        <v>57</v>
      </c>
      <c r="BR3" s="382" t="s">
        <v>58</v>
      </c>
      <c r="BS3" s="383" t="s">
        <v>59</v>
      </c>
      <c r="BT3" s="719"/>
      <c r="BU3" s="712"/>
      <c r="BV3" s="642"/>
      <c r="BW3" s="642"/>
      <c r="BX3" s="384" t="s">
        <v>229</v>
      </c>
      <c r="BY3" s="385" t="s">
        <v>228</v>
      </c>
      <c r="BZ3" s="386" t="s">
        <v>103</v>
      </c>
      <c r="CA3" s="387" t="s">
        <v>102</v>
      </c>
      <c r="CB3" s="387" t="s">
        <v>211</v>
      </c>
      <c r="CC3" s="388" t="s">
        <v>104</v>
      </c>
      <c r="CD3" s="395" t="s">
        <v>117</v>
      </c>
      <c r="CE3" s="395" t="s">
        <v>257</v>
      </c>
      <c r="CF3" s="578"/>
      <c r="CG3" s="578" t="s">
        <v>188</v>
      </c>
      <c r="CH3" s="578" t="s">
        <v>187</v>
      </c>
      <c r="CI3" s="675" t="s">
        <v>118</v>
      </c>
      <c r="CJ3" s="676"/>
      <c r="CK3" s="397" t="s">
        <v>117</v>
      </c>
      <c r="CL3" s="395" t="s">
        <v>258</v>
      </c>
      <c r="CM3" s="675" t="s">
        <v>118</v>
      </c>
      <c r="CN3" s="685"/>
      <c r="CO3" s="685"/>
      <c r="CP3" s="685"/>
      <c r="CQ3" s="676"/>
      <c r="CR3" s="640"/>
      <c r="CS3" s="640"/>
      <c r="CT3" s="640"/>
      <c r="CU3" s="631"/>
      <c r="CV3" s="635"/>
      <c r="CW3" s="631"/>
      <c r="CX3" s="592" t="s">
        <v>286</v>
      </c>
      <c r="CY3" s="592" t="s">
        <v>287</v>
      </c>
      <c r="CZ3" s="592" t="s">
        <v>288</v>
      </c>
      <c r="DA3" s="592" t="s">
        <v>289</v>
      </c>
      <c r="DB3" s="592" t="s">
        <v>291</v>
      </c>
      <c r="DC3" s="592" t="s">
        <v>292</v>
      </c>
      <c r="DD3" s="592" t="s">
        <v>293</v>
      </c>
      <c r="DE3" s="592" t="s">
        <v>296</v>
      </c>
      <c r="DF3" s="592" t="s">
        <v>294</v>
      </c>
      <c r="DG3" s="592" t="s">
        <v>295</v>
      </c>
      <c r="DH3" s="592" t="s">
        <v>297</v>
      </c>
      <c r="DI3" s="398" t="s">
        <v>117</v>
      </c>
      <c r="DJ3" s="399" t="s">
        <v>127</v>
      </c>
      <c r="DK3" s="389" t="s">
        <v>250</v>
      </c>
      <c r="DL3" s="390" t="s">
        <v>251</v>
      </c>
      <c r="DM3" s="398" t="s">
        <v>117</v>
      </c>
      <c r="DN3" s="399" t="s">
        <v>127</v>
      </c>
      <c r="DO3" s="398" t="s">
        <v>117</v>
      </c>
      <c r="DP3" s="399" t="s">
        <v>127</v>
      </c>
      <c r="DQ3" s="400" t="s">
        <v>127</v>
      </c>
      <c r="DR3" s="398" t="s">
        <v>117</v>
      </c>
      <c r="DS3" s="399" t="s">
        <v>127</v>
      </c>
      <c r="DT3" s="400" t="s">
        <v>127</v>
      </c>
      <c r="DU3" s="398" t="s">
        <v>117</v>
      </c>
      <c r="DV3" s="401" t="s">
        <v>127</v>
      </c>
      <c r="DW3" s="389" t="s">
        <v>250</v>
      </c>
      <c r="DX3" s="391" t="s">
        <v>252</v>
      </c>
      <c r="DY3" s="365" t="s">
        <v>117</v>
      </c>
      <c r="DZ3" s="366" t="s">
        <v>127</v>
      </c>
      <c r="EA3" s="398" t="s">
        <v>117</v>
      </c>
      <c r="EB3" s="399" t="s">
        <v>127</v>
      </c>
      <c r="EC3" s="398" t="s">
        <v>117</v>
      </c>
      <c r="ED3" s="399" t="s">
        <v>127</v>
      </c>
      <c r="EE3" s="398" t="s">
        <v>117</v>
      </c>
      <c r="EF3" s="399" t="s">
        <v>127</v>
      </c>
      <c r="EG3" s="398" t="s">
        <v>117</v>
      </c>
      <c r="EH3" s="402" t="s">
        <v>127</v>
      </c>
      <c r="EI3" s="392" t="s">
        <v>209</v>
      </c>
      <c r="EJ3" s="393" t="s">
        <v>264</v>
      </c>
      <c r="EK3" s="393" t="s">
        <v>253</v>
      </c>
      <c r="EL3" s="393" t="s">
        <v>210</v>
      </c>
      <c r="EM3" s="393" t="s">
        <v>265</v>
      </c>
      <c r="EN3" s="393" t="s">
        <v>254</v>
      </c>
      <c r="EO3" s="394" t="s">
        <v>215</v>
      </c>
      <c r="EP3" s="203"/>
    </row>
    <row r="4" spans="1:146" s="55" customFormat="1" ht="45" hidden="1" customHeight="1" thickBot="1">
      <c r="A4" s="626" t="s">
        <v>93</v>
      </c>
      <c r="B4" s="627"/>
      <c r="C4" s="54"/>
      <c r="D4" s="55" t="s">
        <v>242</v>
      </c>
      <c r="E4" s="55" t="s">
        <v>242</v>
      </c>
      <c r="F4" s="55" t="s">
        <v>242</v>
      </c>
      <c r="G4" s="55" t="s">
        <v>242</v>
      </c>
      <c r="H4" s="579" t="s">
        <v>244</v>
      </c>
      <c r="I4" s="55" t="s">
        <v>157</v>
      </c>
      <c r="J4" s="56" t="s">
        <v>241</v>
      </c>
      <c r="K4" s="59" t="s">
        <v>114</v>
      </c>
      <c r="L4" s="56" t="s">
        <v>189</v>
      </c>
      <c r="M4" s="55" t="s">
        <v>114</v>
      </c>
      <c r="N4" s="55" t="s">
        <v>151</v>
      </c>
      <c r="P4" s="55" t="s">
        <v>149</v>
      </c>
      <c r="Q4" s="55" t="s">
        <v>149</v>
      </c>
      <c r="R4" s="363"/>
      <c r="S4" s="57" t="s">
        <v>179</v>
      </c>
      <c r="T4" s="579" t="s">
        <v>152</v>
      </c>
      <c r="U4" s="55" t="s">
        <v>153</v>
      </c>
      <c r="V4" s="58"/>
      <c r="W4" s="55" t="s">
        <v>149</v>
      </c>
      <c r="X4" s="59" t="s">
        <v>151</v>
      </c>
      <c r="Y4" s="55" t="s">
        <v>154</v>
      </c>
      <c r="Z4" s="55" t="s">
        <v>231</v>
      </c>
      <c r="AA4" s="55" t="s">
        <v>231</v>
      </c>
      <c r="AB4" s="580" t="s">
        <v>232</v>
      </c>
      <c r="AC4" s="54" t="s">
        <v>232</v>
      </c>
      <c r="AD4" s="55" t="s">
        <v>154</v>
      </c>
      <c r="AE4" s="55" t="s">
        <v>154</v>
      </c>
      <c r="AF4" s="55" t="s">
        <v>154</v>
      </c>
      <c r="AG4" s="55" t="s">
        <v>154</v>
      </c>
      <c r="AH4" s="193"/>
      <c r="AI4" s="230" t="s">
        <v>114</v>
      </c>
      <c r="AJ4" s="55" t="s">
        <v>114</v>
      </c>
      <c r="AK4" s="55" t="s">
        <v>114</v>
      </c>
      <c r="AL4" s="55" t="s">
        <v>232</v>
      </c>
      <c r="AM4" s="55" t="s">
        <v>232</v>
      </c>
      <c r="AN4" s="60" t="s">
        <v>231</v>
      </c>
      <c r="AO4" s="580" t="s">
        <v>231</v>
      </c>
      <c r="AP4" s="253" t="s">
        <v>158</v>
      </c>
      <c r="AQ4" s="54" t="s">
        <v>158</v>
      </c>
      <c r="AR4" s="55" t="s">
        <v>158</v>
      </c>
      <c r="AS4" s="55" t="s">
        <v>114</v>
      </c>
      <c r="AT4" s="165" t="s">
        <v>114</v>
      </c>
      <c r="AU4" s="165" t="s">
        <v>114</v>
      </c>
      <c r="AV4" s="165" t="s">
        <v>114</v>
      </c>
      <c r="AW4" s="55" t="s">
        <v>158</v>
      </c>
      <c r="AX4" s="55" t="s">
        <v>158</v>
      </c>
      <c r="AY4" s="60" t="s">
        <v>114</v>
      </c>
      <c r="AZ4" s="579" t="s">
        <v>233</v>
      </c>
      <c r="BA4" s="60" t="s">
        <v>234</v>
      </c>
      <c r="BB4" s="579" t="s">
        <v>233</v>
      </c>
      <c r="BC4" s="580" t="s">
        <v>234</v>
      </c>
      <c r="BD4" s="579" t="s">
        <v>158</v>
      </c>
      <c r="BE4" s="55" t="s">
        <v>114</v>
      </c>
      <c r="BF4" s="55" t="s">
        <v>114</v>
      </c>
      <c r="BG4" s="55" t="s">
        <v>160</v>
      </c>
      <c r="BH4" s="580" t="s">
        <v>114</v>
      </c>
      <c r="BI4" s="579" t="s">
        <v>154</v>
      </c>
      <c r="BJ4" s="55" t="s">
        <v>154</v>
      </c>
      <c r="BK4" s="55" t="s">
        <v>154</v>
      </c>
      <c r="BL4" s="55" t="s">
        <v>161</v>
      </c>
      <c r="BM4" s="60" t="s">
        <v>149</v>
      </c>
      <c r="BN4" s="579" t="s">
        <v>161</v>
      </c>
      <c r="BO4" s="55" t="s">
        <v>152</v>
      </c>
      <c r="BP4" s="60" t="s">
        <v>235</v>
      </c>
      <c r="BQ4" s="579" t="s">
        <v>161</v>
      </c>
      <c r="BR4" s="55" t="s">
        <v>152</v>
      </c>
      <c r="BS4" s="60" t="s">
        <v>235</v>
      </c>
      <c r="BT4" s="63" t="s">
        <v>152</v>
      </c>
      <c r="BU4" s="274" t="s">
        <v>243</v>
      </c>
      <c r="BV4" s="242" t="s">
        <v>114</v>
      </c>
      <c r="BW4" s="242" t="s">
        <v>114</v>
      </c>
      <c r="BX4" s="688" t="s">
        <v>114</v>
      </c>
      <c r="BY4" s="689"/>
      <c r="BZ4" s="286" t="s">
        <v>231</v>
      </c>
      <c r="CA4" s="287" t="s">
        <v>231</v>
      </c>
      <c r="CB4" s="287" t="s">
        <v>151</v>
      </c>
      <c r="CC4" s="288" t="s">
        <v>231</v>
      </c>
      <c r="CD4" s="285" t="s">
        <v>244</v>
      </c>
      <c r="CE4" s="285" t="s">
        <v>114</v>
      </c>
      <c r="CF4" s="287"/>
      <c r="CG4" s="287"/>
      <c r="CH4" s="287"/>
      <c r="CI4" s="287" t="s">
        <v>119</v>
      </c>
      <c r="CJ4" s="295" t="s">
        <v>120</v>
      </c>
      <c r="CK4" s="579" t="s">
        <v>244</v>
      </c>
      <c r="CL4" s="54" t="s">
        <v>114</v>
      </c>
      <c r="CM4" s="55" t="s">
        <v>119</v>
      </c>
      <c r="CN4" s="60"/>
      <c r="CO4" s="60"/>
      <c r="CP4" s="60"/>
      <c r="CQ4" s="62" t="s">
        <v>120</v>
      </c>
      <c r="CR4" s="61" t="s">
        <v>114</v>
      </c>
      <c r="CS4" s="61" t="s">
        <v>231</v>
      </c>
      <c r="CT4" s="61" t="s">
        <v>154</v>
      </c>
      <c r="CU4" s="63" t="s">
        <v>114</v>
      </c>
      <c r="CV4" s="274" t="s">
        <v>161</v>
      </c>
      <c r="CW4" s="63" t="s">
        <v>114</v>
      </c>
      <c r="CX4" s="61" t="s">
        <v>305</v>
      </c>
      <c r="CY4" s="61" t="s">
        <v>305</v>
      </c>
      <c r="CZ4" s="61" t="s">
        <v>305</v>
      </c>
      <c r="DA4" s="61" t="s">
        <v>305</v>
      </c>
      <c r="DB4" s="61" t="s">
        <v>231</v>
      </c>
      <c r="DC4" s="61" t="s">
        <v>306</v>
      </c>
      <c r="DD4" s="61" t="s">
        <v>306</v>
      </c>
      <c r="DE4" s="61" t="s">
        <v>114</v>
      </c>
      <c r="DF4" s="61" t="s">
        <v>306</v>
      </c>
      <c r="DG4" s="61" t="s">
        <v>306</v>
      </c>
      <c r="DH4" s="61"/>
      <c r="DI4" s="579" t="s">
        <v>244</v>
      </c>
      <c r="DJ4" s="60" t="s">
        <v>248</v>
      </c>
      <c r="DK4" s="206" t="s">
        <v>247</v>
      </c>
      <c r="DL4" s="60" t="s">
        <v>247</v>
      </c>
      <c r="DM4" s="579" t="s">
        <v>244</v>
      </c>
      <c r="DN4" s="60" t="s">
        <v>119</v>
      </c>
      <c r="DO4" s="579" t="s">
        <v>244</v>
      </c>
      <c r="DP4" s="60" t="s">
        <v>119</v>
      </c>
      <c r="DQ4" s="61" t="s">
        <v>114</v>
      </c>
      <c r="DR4" s="579" t="s">
        <v>244</v>
      </c>
      <c r="DS4" s="60" t="s">
        <v>158</v>
      </c>
      <c r="DT4" s="61" t="s">
        <v>114</v>
      </c>
      <c r="DU4" s="579" t="s">
        <v>244</v>
      </c>
      <c r="DV4" s="55" t="s">
        <v>230</v>
      </c>
      <c r="DW4" s="206" t="s">
        <v>181</v>
      </c>
      <c r="DX4" s="62" t="s">
        <v>181</v>
      </c>
      <c r="DY4" s="579" t="s">
        <v>244</v>
      </c>
      <c r="DZ4" s="62" t="s">
        <v>119</v>
      </c>
      <c r="EA4" s="579" t="s">
        <v>244</v>
      </c>
      <c r="EB4" s="60" t="s">
        <v>119</v>
      </c>
      <c r="EC4" s="579" t="s">
        <v>244</v>
      </c>
      <c r="ED4" s="60" t="s">
        <v>119</v>
      </c>
      <c r="EE4" s="579" t="s">
        <v>244</v>
      </c>
      <c r="EF4" s="60" t="s">
        <v>119</v>
      </c>
      <c r="EG4" s="579" t="s">
        <v>244</v>
      </c>
      <c r="EH4" s="580" t="s">
        <v>119</v>
      </c>
      <c r="EI4" s="61" t="s">
        <v>223</v>
      </c>
      <c r="EJ4" s="55" t="s">
        <v>222</v>
      </c>
      <c r="EK4" s="55" t="s">
        <v>222</v>
      </c>
      <c r="EL4" s="60" t="s">
        <v>179</v>
      </c>
      <c r="EM4" s="55" t="s">
        <v>216</v>
      </c>
      <c r="EN4" s="55" t="s">
        <v>216</v>
      </c>
      <c r="EO4" s="580" t="s">
        <v>158</v>
      </c>
      <c r="EP4" s="54"/>
    </row>
    <row r="5" spans="1:146" s="290" customFormat="1" ht="24.95" hidden="1" customHeight="1" thickBot="1">
      <c r="A5" s="628" t="s">
        <v>76</v>
      </c>
      <c r="B5" s="629"/>
      <c r="C5" s="307"/>
      <c r="G5" s="582"/>
      <c r="H5" s="581"/>
      <c r="K5" s="309"/>
      <c r="L5" s="310"/>
      <c r="P5" s="290">
        <v>2000</v>
      </c>
      <c r="R5" s="293"/>
      <c r="S5" s="311"/>
      <c r="T5" s="581"/>
      <c r="U5" s="290">
        <v>1020</v>
      </c>
      <c r="V5" s="312">
        <v>1.1000000000000001</v>
      </c>
      <c r="X5" s="309">
        <v>12</v>
      </c>
      <c r="Z5" s="290">
        <v>25</v>
      </c>
      <c r="AA5" s="290">
        <v>25</v>
      </c>
      <c r="AB5" s="582">
        <v>7</v>
      </c>
      <c r="AC5" s="307">
        <v>5.5</v>
      </c>
      <c r="AD5" s="313">
        <v>-35</v>
      </c>
      <c r="AE5" s="313">
        <v>-40</v>
      </c>
      <c r="AF5" s="313">
        <v>-40</v>
      </c>
      <c r="AG5" s="313">
        <v>-40</v>
      </c>
      <c r="AH5" s="313"/>
      <c r="AI5" s="314"/>
      <c r="AL5" s="290">
        <v>110</v>
      </c>
      <c r="AM5" s="290">
        <v>110</v>
      </c>
      <c r="AN5" s="293"/>
      <c r="AO5" s="582">
        <v>20</v>
      </c>
      <c r="AP5" s="581"/>
      <c r="AQ5" s="307"/>
      <c r="AV5" s="315">
        <v>4.7</v>
      </c>
      <c r="AY5" s="293"/>
      <c r="AZ5" s="581"/>
      <c r="BA5" s="293"/>
      <c r="BB5" s="581"/>
      <c r="BC5" s="582"/>
      <c r="BD5" s="581"/>
      <c r="BH5" s="582"/>
      <c r="BI5" s="581">
        <v>780</v>
      </c>
      <c r="BM5" s="293"/>
      <c r="BN5" s="581"/>
      <c r="BP5" s="293"/>
      <c r="BQ5" s="581"/>
      <c r="BS5" s="293"/>
      <c r="BT5" s="316"/>
      <c r="BU5" s="317">
        <v>480</v>
      </c>
      <c r="BV5" s="318"/>
      <c r="BW5" s="318"/>
      <c r="BX5" s="677">
        <v>0.7</v>
      </c>
      <c r="BY5" s="678"/>
      <c r="BZ5" s="581">
        <v>2.9</v>
      </c>
      <c r="CA5" s="290">
        <v>3.5</v>
      </c>
      <c r="CB5" s="290">
        <v>32</v>
      </c>
      <c r="CC5" s="293">
        <v>1.9</v>
      </c>
      <c r="CD5" s="581"/>
      <c r="CE5" s="307"/>
      <c r="CJ5" s="311">
        <v>2.5</v>
      </c>
      <c r="CK5" s="307"/>
      <c r="CL5" s="307"/>
      <c r="CN5" s="293"/>
      <c r="CO5" s="293"/>
      <c r="CP5" s="293"/>
      <c r="CQ5" s="319"/>
      <c r="CR5" s="320"/>
      <c r="CS5" s="320"/>
      <c r="CT5" s="320"/>
      <c r="CU5" s="316">
        <v>20</v>
      </c>
      <c r="CV5" s="317">
        <v>55</v>
      </c>
      <c r="CW5" s="316"/>
      <c r="CX5" s="320"/>
      <c r="CY5" s="320"/>
      <c r="CZ5" s="320"/>
      <c r="DA5" s="320"/>
      <c r="DB5" s="320"/>
      <c r="DC5" s="320"/>
      <c r="DD5" s="320"/>
      <c r="DE5" s="320"/>
      <c r="DF5" s="320"/>
      <c r="DG5" s="320"/>
      <c r="DH5" s="320"/>
      <c r="DI5" s="581"/>
      <c r="DJ5" s="293"/>
      <c r="DK5" s="321">
        <v>300</v>
      </c>
      <c r="DL5" s="293">
        <v>100</v>
      </c>
      <c r="DM5" s="581"/>
      <c r="DN5" s="293"/>
      <c r="DO5" s="581"/>
      <c r="DP5" s="293"/>
      <c r="DQ5" s="320"/>
      <c r="DR5" s="581"/>
      <c r="DS5" s="293"/>
      <c r="DT5" s="320"/>
      <c r="DU5" s="581"/>
      <c r="DW5" s="321">
        <v>28</v>
      </c>
      <c r="DX5" s="321">
        <v>28</v>
      </c>
      <c r="DY5" s="318"/>
      <c r="DZ5" s="321"/>
      <c r="EA5" s="581"/>
      <c r="EB5" s="293"/>
      <c r="EC5" s="581"/>
      <c r="ED5" s="293"/>
      <c r="EE5" s="581"/>
      <c r="EF5" s="293"/>
      <c r="EG5" s="581"/>
      <c r="EH5" s="582"/>
      <c r="EI5" s="581"/>
      <c r="EJ5" s="307"/>
      <c r="EL5" s="290">
        <v>5.56</v>
      </c>
      <c r="EO5" s="582">
        <v>400</v>
      </c>
      <c r="EP5" s="307"/>
    </row>
    <row r="6" spans="1:146" s="591" customFormat="1" ht="24.95" hidden="1" customHeight="1" thickBot="1">
      <c r="A6" s="620" t="s">
        <v>78</v>
      </c>
      <c r="B6" s="621"/>
      <c r="C6" s="78"/>
      <c r="G6" s="584"/>
      <c r="H6" s="583"/>
      <c r="K6" s="79"/>
      <c r="L6" s="75"/>
      <c r="R6" s="80"/>
      <c r="S6" s="76"/>
      <c r="T6" s="583"/>
      <c r="V6" s="77"/>
      <c r="X6" s="79"/>
      <c r="AB6" s="584">
        <v>6</v>
      </c>
      <c r="AC6" s="78">
        <v>4.5</v>
      </c>
      <c r="AD6" s="195"/>
      <c r="AE6" s="195"/>
      <c r="AF6" s="195"/>
      <c r="AG6" s="195"/>
      <c r="AH6" s="195"/>
      <c r="AI6" s="231"/>
      <c r="AL6" s="591">
        <v>100</v>
      </c>
      <c r="AM6" s="591">
        <v>100</v>
      </c>
      <c r="AN6" s="80"/>
      <c r="AO6" s="584"/>
      <c r="AP6" s="583"/>
      <c r="AQ6" s="78"/>
      <c r="AV6" s="248"/>
      <c r="AY6" s="80"/>
      <c r="AZ6" s="583"/>
      <c r="BA6" s="80"/>
      <c r="BB6" s="583"/>
      <c r="BC6" s="584"/>
      <c r="BD6" s="583"/>
      <c r="BH6" s="584"/>
      <c r="BI6" s="583"/>
      <c r="BJ6" s="591">
        <v>100</v>
      </c>
      <c r="BM6" s="80"/>
      <c r="BN6" s="583"/>
      <c r="BP6" s="80"/>
      <c r="BQ6" s="583"/>
      <c r="BS6" s="80"/>
      <c r="BT6" s="83"/>
      <c r="BU6" s="275"/>
      <c r="BV6" s="243"/>
      <c r="BW6" s="243"/>
      <c r="BX6" s="686"/>
      <c r="BY6" s="687"/>
      <c r="BZ6" s="583"/>
      <c r="CC6" s="80"/>
      <c r="CD6" s="583"/>
      <c r="CE6" s="78"/>
      <c r="CJ6" s="76"/>
      <c r="CK6" s="78"/>
      <c r="CL6" s="78"/>
      <c r="CN6" s="80"/>
      <c r="CO6" s="80"/>
      <c r="CP6" s="80"/>
      <c r="CQ6" s="82"/>
      <c r="CR6" s="575"/>
      <c r="CS6" s="575"/>
      <c r="CT6" s="575">
        <v>200</v>
      </c>
      <c r="CU6" s="83">
        <v>10</v>
      </c>
      <c r="CV6" s="275"/>
      <c r="CW6" s="83"/>
      <c r="CX6" s="575"/>
      <c r="CY6" s="575"/>
      <c r="CZ6" s="575"/>
      <c r="DA6" s="575"/>
      <c r="DB6" s="575"/>
      <c r="DC6" s="575"/>
      <c r="DD6" s="575"/>
      <c r="DE6" s="575"/>
      <c r="DF6" s="575"/>
      <c r="DG6" s="575"/>
      <c r="DH6" s="575"/>
      <c r="DI6" s="583"/>
      <c r="DJ6" s="80"/>
      <c r="DK6" s="208"/>
      <c r="DL6" s="80"/>
      <c r="DM6" s="583"/>
      <c r="DN6" s="80"/>
      <c r="DO6" s="583"/>
      <c r="DP6" s="80"/>
      <c r="DQ6" s="575"/>
      <c r="DR6" s="583"/>
      <c r="DS6" s="80"/>
      <c r="DT6" s="575"/>
      <c r="DU6" s="583"/>
      <c r="DW6" s="208"/>
      <c r="DX6" s="208"/>
      <c r="DY6" s="243"/>
      <c r="DZ6" s="208"/>
      <c r="EA6" s="583"/>
      <c r="EB6" s="80"/>
      <c r="EC6" s="583"/>
      <c r="ED6" s="80"/>
      <c r="EE6" s="583"/>
      <c r="EF6" s="80"/>
      <c r="EG6" s="583"/>
      <c r="EH6" s="584"/>
      <c r="EI6" s="583"/>
      <c r="EJ6" s="78"/>
      <c r="EO6" s="584"/>
      <c r="EP6" s="78"/>
    </row>
    <row r="7" spans="1:146" s="292" customFormat="1" ht="24.75" hidden="1" customHeight="1" thickBot="1">
      <c r="A7" s="624" t="s">
        <v>77</v>
      </c>
      <c r="B7" s="625"/>
      <c r="C7" s="322"/>
      <c r="G7" s="588"/>
      <c r="H7" s="587"/>
      <c r="K7" s="324"/>
      <c r="L7" s="325"/>
      <c r="P7" s="292">
        <v>710</v>
      </c>
      <c r="R7" s="294"/>
      <c r="S7" s="326"/>
      <c r="T7" s="587"/>
      <c r="U7" s="292">
        <v>980</v>
      </c>
      <c r="V7" s="327">
        <v>0.9</v>
      </c>
      <c r="X7" s="324">
        <v>9</v>
      </c>
      <c r="AA7" s="292">
        <v>20</v>
      </c>
      <c r="AB7" s="588">
        <v>5</v>
      </c>
      <c r="AC7" s="322">
        <v>3.5</v>
      </c>
      <c r="AD7" s="328">
        <v>-20</v>
      </c>
      <c r="AE7" s="328">
        <v>-25</v>
      </c>
      <c r="AF7" s="328">
        <v>-25</v>
      </c>
      <c r="AG7" s="328">
        <v>-25</v>
      </c>
      <c r="AH7" s="328"/>
      <c r="AI7" s="329"/>
      <c r="AL7" s="292">
        <v>95</v>
      </c>
      <c r="AM7" s="292">
        <v>95</v>
      </c>
      <c r="AN7" s="294"/>
      <c r="AO7" s="588"/>
      <c r="AP7" s="587"/>
      <c r="AQ7" s="322"/>
      <c r="AV7" s="330">
        <v>4</v>
      </c>
      <c r="AY7" s="294"/>
      <c r="AZ7" s="587"/>
      <c r="BA7" s="294"/>
      <c r="BB7" s="587"/>
      <c r="BC7" s="588"/>
      <c r="BD7" s="587"/>
      <c r="BH7" s="588"/>
      <c r="BI7" s="587">
        <v>250</v>
      </c>
      <c r="BM7" s="294"/>
      <c r="BN7" s="587"/>
      <c r="BP7" s="294"/>
      <c r="BQ7" s="587"/>
      <c r="BS7" s="294"/>
      <c r="BT7" s="331"/>
      <c r="BU7" s="332">
        <v>330</v>
      </c>
      <c r="BV7" s="333"/>
      <c r="BW7" s="333"/>
      <c r="BX7" s="679">
        <v>0.3</v>
      </c>
      <c r="BY7" s="680"/>
      <c r="BZ7" s="587">
        <v>1.9</v>
      </c>
      <c r="CA7" s="292">
        <v>2.6</v>
      </c>
      <c r="CB7" s="292">
        <v>23</v>
      </c>
      <c r="CC7" s="294">
        <v>1.5</v>
      </c>
      <c r="CD7" s="587"/>
      <c r="CE7" s="322"/>
      <c r="CJ7" s="326">
        <v>1.2</v>
      </c>
      <c r="CK7" s="322"/>
      <c r="CL7" s="322"/>
      <c r="CN7" s="294"/>
      <c r="CO7" s="294"/>
      <c r="CP7" s="294"/>
      <c r="CQ7" s="334"/>
      <c r="CR7" s="335"/>
      <c r="CS7" s="335"/>
      <c r="CT7" s="335"/>
      <c r="CU7" s="331">
        <v>5</v>
      </c>
      <c r="CV7" s="332">
        <v>45</v>
      </c>
      <c r="CW7" s="331"/>
      <c r="CX7" s="335"/>
      <c r="CY7" s="335"/>
      <c r="CZ7" s="335"/>
      <c r="DA7" s="335"/>
      <c r="DB7" s="335"/>
      <c r="DC7" s="335"/>
      <c r="DD7" s="335"/>
      <c r="DE7" s="335"/>
      <c r="DF7" s="335"/>
      <c r="DG7" s="335"/>
      <c r="DH7" s="335"/>
      <c r="DI7" s="587"/>
      <c r="DJ7" s="294"/>
      <c r="DK7" s="336"/>
      <c r="DL7" s="294"/>
      <c r="DM7" s="587"/>
      <c r="DN7" s="294"/>
      <c r="DO7" s="587"/>
      <c r="DP7" s="294"/>
      <c r="DQ7" s="335"/>
      <c r="DR7" s="587"/>
      <c r="DS7" s="294"/>
      <c r="DT7" s="335"/>
      <c r="DU7" s="587"/>
      <c r="DW7" s="336"/>
      <c r="DX7" s="336"/>
      <c r="DY7" s="333"/>
      <c r="DZ7" s="336"/>
      <c r="EA7" s="587"/>
      <c r="EB7" s="294"/>
      <c r="EC7" s="587"/>
      <c r="ED7" s="294"/>
      <c r="EE7" s="587"/>
      <c r="EF7" s="294"/>
      <c r="EG7" s="587"/>
      <c r="EH7" s="588"/>
      <c r="EI7" s="587"/>
      <c r="EJ7" s="322"/>
      <c r="EO7" s="588"/>
      <c r="EP7" s="322"/>
    </row>
    <row r="8" spans="1:146" s="104" customFormat="1" ht="24.95" hidden="1" customHeight="1" outlineLevel="1">
      <c r="A8" s="622" t="s">
        <v>76</v>
      </c>
      <c r="B8" s="623"/>
      <c r="C8" s="97"/>
      <c r="D8" s="589"/>
      <c r="E8" s="589"/>
      <c r="F8" s="589"/>
      <c r="G8" s="586"/>
      <c r="H8" s="585"/>
      <c r="I8" s="589">
        <f>MAX(I11:I135)</f>
        <v>32</v>
      </c>
      <c r="J8" s="589"/>
      <c r="K8" s="98">
        <f t="shared" ref="K8:CT8" si="0">MAX(K11:K135)</f>
        <v>21.8</v>
      </c>
      <c r="L8" s="589">
        <f t="shared" si="0"/>
        <v>0</v>
      </c>
      <c r="M8" s="589">
        <f t="shared" si="0"/>
        <v>84</v>
      </c>
      <c r="N8" s="589">
        <f t="shared" si="0"/>
        <v>2760</v>
      </c>
      <c r="O8" s="589"/>
      <c r="P8" s="589">
        <f t="shared" si="0"/>
        <v>1850</v>
      </c>
      <c r="Q8" s="589">
        <f t="shared" si="0"/>
        <v>1535.5</v>
      </c>
      <c r="R8" s="99"/>
      <c r="S8" s="95">
        <f t="shared" si="0"/>
        <v>4.2498259200000001</v>
      </c>
      <c r="T8" s="585">
        <f t="shared" si="0"/>
        <v>1224</v>
      </c>
      <c r="U8" s="589">
        <f t="shared" si="0"/>
        <v>1010</v>
      </c>
      <c r="V8" s="96">
        <f>MAX(V11:V135)</f>
        <v>1.05</v>
      </c>
      <c r="W8" s="589">
        <f t="shared" si="0"/>
        <v>1790.8</v>
      </c>
      <c r="X8" s="98">
        <f t="shared" si="0"/>
        <v>11.8</v>
      </c>
      <c r="Y8" s="589">
        <f t="shared" si="0"/>
        <v>445</v>
      </c>
      <c r="Z8" s="589">
        <f t="shared" si="0"/>
        <v>25</v>
      </c>
      <c r="AA8" s="589">
        <f t="shared" si="0"/>
        <v>25</v>
      </c>
      <c r="AB8" s="586">
        <f t="shared" si="0"/>
        <v>7.5</v>
      </c>
      <c r="AC8" s="97">
        <f t="shared" si="0"/>
        <v>4.5999999999999996</v>
      </c>
      <c r="AD8" s="197">
        <f t="shared" si="0"/>
        <v>-28</v>
      </c>
      <c r="AE8" s="197">
        <f t="shared" si="0"/>
        <v>-21</v>
      </c>
      <c r="AF8" s="197">
        <f t="shared" si="0"/>
        <v>-31</v>
      </c>
      <c r="AG8" s="197">
        <f t="shared" si="0"/>
        <v>0</v>
      </c>
      <c r="AH8" s="197"/>
      <c r="AI8" s="232"/>
      <c r="AJ8" s="589">
        <f t="shared" si="0"/>
        <v>100</v>
      </c>
      <c r="AK8" s="589">
        <f t="shared" si="0"/>
        <v>100</v>
      </c>
      <c r="AL8" s="589">
        <f t="shared" si="0"/>
        <v>100</v>
      </c>
      <c r="AM8" s="589">
        <f t="shared" si="0"/>
        <v>102</v>
      </c>
      <c r="AN8" s="99"/>
      <c r="AO8" s="586">
        <f t="shared" si="0"/>
        <v>20</v>
      </c>
      <c r="AP8" s="585">
        <f t="shared" si="0"/>
        <v>2147</v>
      </c>
      <c r="AQ8" s="97"/>
      <c r="AR8" s="589">
        <f t="shared" si="0"/>
        <v>1850</v>
      </c>
      <c r="AS8" s="589"/>
      <c r="AT8" s="589"/>
      <c r="AU8" s="589"/>
      <c r="AV8" s="249">
        <f t="shared" si="0"/>
        <v>4.4000000000000004</v>
      </c>
      <c r="AW8" s="589">
        <f t="shared" si="0"/>
        <v>850</v>
      </c>
      <c r="AX8" s="589">
        <f t="shared" si="0"/>
        <v>1280</v>
      </c>
      <c r="AY8" s="99">
        <f t="shared" si="0"/>
        <v>50</v>
      </c>
      <c r="AZ8" s="585">
        <f t="shared" si="0"/>
        <v>361</v>
      </c>
      <c r="BA8" s="99">
        <f t="shared" si="0"/>
        <v>70</v>
      </c>
      <c r="BB8" s="585">
        <f t="shared" si="0"/>
        <v>207</v>
      </c>
      <c r="BC8" s="586">
        <f t="shared" si="0"/>
        <v>0</v>
      </c>
      <c r="BD8" s="585">
        <f t="shared" si="0"/>
        <v>5057</v>
      </c>
      <c r="BE8" s="589">
        <f t="shared" si="0"/>
        <v>45</v>
      </c>
      <c r="BF8" s="589">
        <f t="shared" si="0"/>
        <v>80</v>
      </c>
      <c r="BG8" s="589">
        <f t="shared" si="0"/>
        <v>4</v>
      </c>
      <c r="BH8" s="586">
        <f t="shared" si="0"/>
        <v>98</v>
      </c>
      <c r="BI8" s="585">
        <f t="shared" si="0"/>
        <v>600</v>
      </c>
      <c r="BJ8" s="589">
        <f t="shared" si="0"/>
        <v>172</v>
      </c>
      <c r="BK8" s="589"/>
      <c r="BL8" s="589">
        <f t="shared" si="0"/>
        <v>158</v>
      </c>
      <c r="BM8" s="99">
        <f t="shared" si="0"/>
        <v>98</v>
      </c>
      <c r="BN8" s="585">
        <f t="shared" si="0"/>
        <v>490</v>
      </c>
      <c r="BO8" s="589">
        <f t="shared" si="0"/>
        <v>1700</v>
      </c>
      <c r="BP8" s="99">
        <f t="shared" si="0"/>
        <v>395</v>
      </c>
      <c r="BQ8" s="585">
        <f t="shared" si="0"/>
        <v>480</v>
      </c>
      <c r="BR8" s="589">
        <f t="shared" si="0"/>
        <v>1700</v>
      </c>
      <c r="BS8" s="99">
        <f t="shared" si="0"/>
        <v>219</v>
      </c>
      <c r="BT8" s="102">
        <f t="shared" si="0"/>
        <v>1500</v>
      </c>
      <c r="BU8" s="276"/>
      <c r="BV8" s="244"/>
      <c r="BW8" s="244"/>
      <c r="BX8" s="100"/>
      <c r="BY8" s="100" t="e">
        <f t="shared" si="0"/>
        <v>#DIV/0!</v>
      </c>
      <c r="BZ8" s="585">
        <f t="shared" si="0"/>
        <v>3.2</v>
      </c>
      <c r="CA8" s="589">
        <f t="shared" si="0"/>
        <v>3</v>
      </c>
      <c r="CB8" s="589"/>
      <c r="CC8" s="586">
        <f t="shared" si="0"/>
        <v>1.8</v>
      </c>
      <c r="CD8" s="97">
        <f t="shared" si="0"/>
        <v>0</v>
      </c>
      <c r="CE8" s="97"/>
      <c r="CF8" s="589"/>
      <c r="CG8" s="589"/>
      <c r="CH8" s="589"/>
      <c r="CI8" s="589">
        <f t="shared" si="0"/>
        <v>73</v>
      </c>
      <c r="CJ8" s="101" t="e">
        <f t="shared" si="0"/>
        <v>#N/A</v>
      </c>
      <c r="CK8" s="585">
        <f t="shared" si="0"/>
        <v>0</v>
      </c>
      <c r="CL8" s="97"/>
      <c r="CM8" s="589">
        <f t="shared" si="0"/>
        <v>74</v>
      </c>
      <c r="CN8" s="99"/>
      <c r="CO8" s="99"/>
      <c r="CP8" s="99"/>
      <c r="CQ8" s="101" t="e">
        <f t="shared" si="0"/>
        <v>#DIV/0!</v>
      </c>
      <c r="CR8" s="100">
        <f t="shared" si="0"/>
        <v>42</v>
      </c>
      <c r="CS8" s="100">
        <f t="shared" si="0"/>
        <v>4</v>
      </c>
      <c r="CT8" s="100">
        <f t="shared" si="0"/>
        <v>401</v>
      </c>
      <c r="CU8" s="102">
        <f t="shared" ref="CU8:EH8" si="1">MAX(CU11:CU135)</f>
        <v>20</v>
      </c>
      <c r="CV8" s="276">
        <f t="shared" si="1"/>
        <v>54</v>
      </c>
      <c r="CW8" s="102">
        <f t="shared" si="1"/>
        <v>0</v>
      </c>
      <c r="CX8" s="100"/>
      <c r="CY8" s="100"/>
      <c r="CZ8" s="100"/>
      <c r="DA8" s="100"/>
      <c r="DB8" s="100"/>
      <c r="DC8" s="100"/>
      <c r="DD8" s="100"/>
      <c r="DE8" s="100"/>
      <c r="DF8" s="100"/>
      <c r="DG8" s="100"/>
      <c r="DH8" s="100"/>
      <c r="DI8" s="585">
        <f t="shared" si="1"/>
        <v>0</v>
      </c>
      <c r="DJ8" s="99">
        <f t="shared" si="1"/>
        <v>870</v>
      </c>
      <c r="DK8" s="210"/>
      <c r="DL8" s="99"/>
      <c r="DM8" s="585">
        <f t="shared" si="1"/>
        <v>0</v>
      </c>
      <c r="DN8" s="99">
        <f t="shared" si="1"/>
        <v>0</v>
      </c>
      <c r="DO8" s="585">
        <f t="shared" si="1"/>
        <v>0</v>
      </c>
      <c r="DP8" s="99">
        <f t="shared" si="1"/>
        <v>0</v>
      </c>
      <c r="DQ8" s="100">
        <f t="shared" si="1"/>
        <v>35</v>
      </c>
      <c r="DR8" s="585">
        <f t="shared" si="1"/>
        <v>0</v>
      </c>
      <c r="DS8" s="99">
        <f t="shared" si="1"/>
        <v>6.1</v>
      </c>
      <c r="DT8" s="100">
        <f t="shared" si="1"/>
        <v>25</v>
      </c>
      <c r="DU8" s="585">
        <f t="shared" si="1"/>
        <v>0</v>
      </c>
      <c r="DV8" s="589">
        <f t="shared" si="1"/>
        <v>170</v>
      </c>
      <c r="DW8" s="210"/>
      <c r="DX8" s="101" t="e">
        <f t="shared" si="1"/>
        <v>#DIV/0!</v>
      </c>
      <c r="DY8" s="301"/>
      <c r="DZ8" s="101"/>
      <c r="EA8" s="585">
        <f t="shared" si="1"/>
        <v>0</v>
      </c>
      <c r="EB8" s="99">
        <f t="shared" si="1"/>
        <v>0</v>
      </c>
      <c r="EC8" s="585">
        <f t="shared" si="1"/>
        <v>0</v>
      </c>
      <c r="ED8" s="99">
        <f t="shared" si="1"/>
        <v>0</v>
      </c>
      <c r="EE8" s="585">
        <f t="shared" si="1"/>
        <v>0</v>
      </c>
      <c r="EF8" s="99">
        <f t="shared" si="1"/>
        <v>0</v>
      </c>
      <c r="EG8" s="585">
        <f t="shared" si="1"/>
        <v>0</v>
      </c>
      <c r="EH8" s="586">
        <f t="shared" si="1"/>
        <v>0</v>
      </c>
      <c r="EI8" s="216"/>
      <c r="EJ8" s="103"/>
      <c r="EO8" s="217"/>
      <c r="EP8" s="103"/>
    </row>
    <row r="9" spans="1:146" s="115" customFormat="1" ht="24.95" hidden="1" customHeight="1" outlineLevel="1">
      <c r="A9" s="618" t="s">
        <v>148</v>
      </c>
      <c r="B9" s="619"/>
      <c r="C9" s="108"/>
      <c r="D9" s="590"/>
      <c r="E9" s="590"/>
      <c r="F9" s="590"/>
      <c r="G9" s="577"/>
      <c r="H9" s="576"/>
      <c r="I9" s="590">
        <f>AVERAGE(I11:I134)</f>
        <v>20.466666666666665</v>
      </c>
      <c r="J9" s="590"/>
      <c r="K9" s="109">
        <f t="shared" ref="K9:CD9" si="2">AVERAGE(K11:K134)</f>
        <v>16.640909090909087</v>
      </c>
      <c r="L9" s="590" t="e">
        <f t="shared" si="2"/>
        <v>#DIV/0!</v>
      </c>
      <c r="M9" s="590">
        <f t="shared" si="2"/>
        <v>72.204545454545453</v>
      </c>
      <c r="N9" s="590">
        <f t="shared" si="2"/>
        <v>2717.9545454545455</v>
      </c>
      <c r="O9" s="590"/>
      <c r="P9" s="590">
        <f t="shared" si="2"/>
        <v>1435.6818181818182</v>
      </c>
      <c r="Q9" s="590">
        <f t="shared" si="2"/>
        <v>422.3237096774194</v>
      </c>
      <c r="R9" s="110"/>
      <c r="S9" s="106">
        <f t="shared" si="2"/>
        <v>1.3552566079838715</v>
      </c>
      <c r="T9" s="576">
        <f t="shared" si="2"/>
        <v>955.57272727272721</v>
      </c>
      <c r="U9" s="590">
        <f t="shared" si="2"/>
        <v>1006.2045454545455</v>
      </c>
      <c r="V9" s="107">
        <f>AVERAGE(V11:V134)</f>
        <v>0.97613636363636391</v>
      </c>
      <c r="W9" s="590">
        <f t="shared" si="2"/>
        <v>495.68225806451625</v>
      </c>
      <c r="X9" s="109">
        <f t="shared" si="2"/>
        <v>10.709090909090907</v>
      </c>
      <c r="Y9" s="590">
        <f t="shared" si="2"/>
        <v>281.31818181818181</v>
      </c>
      <c r="Z9" s="590">
        <f t="shared" si="2"/>
        <v>24.431818181818183</v>
      </c>
      <c r="AA9" s="590">
        <f t="shared" si="2"/>
        <v>24.295454545454547</v>
      </c>
      <c r="AB9" s="577">
        <f t="shared" si="2"/>
        <v>6.6772727272727304</v>
      </c>
      <c r="AC9" s="108">
        <f t="shared" si="2"/>
        <v>3.9999999999999987</v>
      </c>
      <c r="AD9" s="198">
        <f t="shared" si="2"/>
        <v>-31.5</v>
      </c>
      <c r="AE9" s="198">
        <f t="shared" si="2"/>
        <v>-34.659090909090907</v>
      </c>
      <c r="AF9" s="198">
        <f t="shared" si="2"/>
        <v>-34.886363636363633</v>
      </c>
      <c r="AG9" s="198" t="e">
        <f t="shared" si="2"/>
        <v>#DIV/0!</v>
      </c>
      <c r="AH9" s="198"/>
      <c r="AI9" s="233"/>
      <c r="AJ9" s="590">
        <f t="shared" si="2"/>
        <v>57.954545454545453</v>
      </c>
      <c r="AK9" s="590">
        <f t="shared" si="2"/>
        <v>58.18181818181818</v>
      </c>
      <c r="AL9" s="590">
        <f t="shared" si="2"/>
        <v>98.86363636363636</v>
      </c>
      <c r="AM9" s="590">
        <f t="shared" si="2"/>
        <v>98.806818181818187</v>
      </c>
      <c r="AN9" s="110"/>
      <c r="AO9" s="577">
        <f t="shared" si="2"/>
        <v>16.454545454545453</v>
      </c>
      <c r="AP9" s="576">
        <f t="shared" si="2"/>
        <v>1708.1136363636363</v>
      </c>
      <c r="AQ9" s="108"/>
      <c r="AR9" s="590">
        <f t="shared" si="2"/>
        <v>74.733870967741936</v>
      </c>
      <c r="AS9" s="590"/>
      <c r="AT9" s="590"/>
      <c r="AU9" s="590"/>
      <c r="AV9" s="250">
        <f t="shared" si="2"/>
        <v>4.3495454545454564</v>
      </c>
      <c r="AW9" s="590">
        <f t="shared" si="2"/>
        <v>485.88636363636363</v>
      </c>
      <c r="AX9" s="590">
        <f t="shared" si="2"/>
        <v>950.52272727272725</v>
      </c>
      <c r="AY9" s="110">
        <f t="shared" si="2"/>
        <v>35.659090909090907</v>
      </c>
      <c r="AZ9" s="576">
        <f t="shared" si="2"/>
        <v>332</v>
      </c>
      <c r="BA9" s="110">
        <f t="shared" si="2"/>
        <v>65.681818181818187</v>
      </c>
      <c r="BB9" s="576">
        <f t="shared" si="2"/>
        <v>201.66666666666666</v>
      </c>
      <c r="BC9" s="577" t="e">
        <f t="shared" si="2"/>
        <v>#DIV/0!</v>
      </c>
      <c r="BD9" s="576">
        <f t="shared" si="2"/>
        <v>4503.25</v>
      </c>
      <c r="BE9" s="590">
        <f t="shared" si="2"/>
        <v>31.65909090909091</v>
      </c>
      <c r="BF9" s="590">
        <f t="shared" si="2"/>
        <v>39.522727272727273</v>
      </c>
      <c r="BG9" s="590">
        <f t="shared" si="2"/>
        <v>1.25</v>
      </c>
      <c r="BH9" s="577">
        <f t="shared" si="2"/>
        <v>97.072727272727263</v>
      </c>
      <c r="BI9" s="576">
        <f t="shared" si="2"/>
        <v>507.18181818181819</v>
      </c>
      <c r="BJ9" s="590">
        <f t="shared" si="2"/>
        <v>108.02954545454546</v>
      </c>
      <c r="BK9" s="590"/>
      <c r="BL9" s="590">
        <f t="shared" si="2"/>
        <v>150.04545454545453</v>
      </c>
      <c r="BM9" s="110">
        <f t="shared" si="2"/>
        <v>83.672727272727272</v>
      </c>
      <c r="BN9" s="576">
        <f t="shared" si="2"/>
        <v>432.09090909090907</v>
      </c>
      <c r="BO9" s="590">
        <f t="shared" si="2"/>
        <v>1585.1363636363637</v>
      </c>
      <c r="BP9" s="110">
        <f t="shared" si="2"/>
        <v>205.79545454545453</v>
      </c>
      <c r="BQ9" s="576">
        <f t="shared" si="2"/>
        <v>420.15909090909093</v>
      </c>
      <c r="BR9" s="590">
        <f t="shared" si="2"/>
        <v>1548.5454545454545</v>
      </c>
      <c r="BS9" s="110">
        <f t="shared" si="2"/>
        <v>171.95454545454547</v>
      </c>
      <c r="BT9" s="113">
        <f t="shared" si="2"/>
        <v>1438.6363636363637</v>
      </c>
      <c r="BU9" s="277"/>
      <c r="BV9" s="245"/>
      <c r="BW9" s="245"/>
      <c r="BX9" s="111"/>
      <c r="BY9" s="111" t="e">
        <f t="shared" si="2"/>
        <v>#DIV/0!</v>
      </c>
      <c r="BZ9" s="576">
        <f t="shared" si="2"/>
        <v>3.0069767441860469</v>
      </c>
      <c r="CA9" s="590">
        <f t="shared" si="2"/>
        <v>2.9166666666666665</v>
      </c>
      <c r="CB9" s="590"/>
      <c r="CC9" s="577">
        <f t="shared" si="2"/>
        <v>1.7395348837209288</v>
      </c>
      <c r="CD9" s="108" t="e">
        <f t="shared" si="2"/>
        <v>#DIV/0!</v>
      </c>
      <c r="CE9" s="108"/>
      <c r="CF9" s="590"/>
      <c r="CG9" s="590"/>
      <c r="CH9" s="590"/>
      <c r="CI9" s="590" t="e">
        <f>AVERAGE(CF11:CF134)</f>
        <v>#N/A</v>
      </c>
      <c r="CJ9" s="112">
        <f>AVERAGE(CG11:CG134)</f>
        <v>1721.8919354838711</v>
      </c>
      <c r="CK9" s="576" t="e">
        <f>AVERAGE(#REF!)</f>
        <v>#REF!</v>
      </c>
      <c r="CL9" s="108"/>
      <c r="CM9" s="590" t="e">
        <f>AVERAGE(CH11:CH134)</f>
        <v>#N/A</v>
      </c>
      <c r="CN9" s="110"/>
      <c r="CO9" s="110"/>
      <c r="CP9" s="110"/>
      <c r="CQ9" s="112">
        <f>AVERAGE(CI11:CI134)</f>
        <v>41.279069767441861</v>
      </c>
      <c r="CR9" s="111" t="e">
        <f>AVERAGE(CJ11:CJ134)</f>
        <v>#N/A</v>
      </c>
      <c r="CS9" s="111" t="e">
        <f>AVERAGE(CK11:CK134)</f>
        <v>#DIV/0!</v>
      </c>
      <c r="CT9" s="111">
        <f>AVERAGE(CM11:CM134)</f>
        <v>32.756097560975611</v>
      </c>
      <c r="CU9" s="113" t="e">
        <f>AVERAGE(CQ11:CQ134)</f>
        <v>#DIV/0!</v>
      </c>
      <c r="CV9" s="277">
        <f>AVERAGE(CR11:CR134)</f>
        <v>40.272727272727273</v>
      </c>
      <c r="CW9" s="113">
        <f>AVERAGE(CS11:CS134)</f>
        <v>4</v>
      </c>
      <c r="CX9" s="111"/>
      <c r="CY9" s="111"/>
      <c r="CZ9" s="111"/>
      <c r="DA9" s="111"/>
      <c r="DB9" s="111"/>
      <c r="DC9" s="111"/>
      <c r="DD9" s="111"/>
      <c r="DE9" s="111"/>
      <c r="DF9" s="111"/>
      <c r="DG9" s="111"/>
      <c r="DH9" s="111"/>
      <c r="DI9" s="576">
        <f>AVERAGE(CT11:CT134)</f>
        <v>391.84090909090907</v>
      </c>
      <c r="DJ9" s="110">
        <f>AVERAGE(CU11:CU134)</f>
        <v>10.659090909090908</v>
      </c>
      <c r="DK9" s="211"/>
      <c r="DL9" s="110"/>
      <c r="DM9" s="576">
        <f>AVERAGE(CV11:CV134)</f>
        <v>50.590909090909093</v>
      </c>
      <c r="DN9" s="110" t="e">
        <f>AVERAGE(CW11:CW134)</f>
        <v>#DIV/0!</v>
      </c>
      <c r="DO9" s="576" t="e">
        <f>AVERAGE(DI11:DI134)</f>
        <v>#DIV/0!</v>
      </c>
      <c r="DP9" s="110">
        <f>AVERAGE(DJ11:DJ134)</f>
        <v>663.75</v>
      </c>
      <c r="DQ9" s="111" t="e">
        <f t="shared" ref="DQ9:DV9" si="3">AVERAGE(DM11:DM134)</f>
        <v>#DIV/0!</v>
      </c>
      <c r="DR9" s="576" t="e">
        <f t="shared" si="3"/>
        <v>#DIV/0!</v>
      </c>
      <c r="DS9" s="110" t="e">
        <f t="shared" si="3"/>
        <v>#DIV/0!</v>
      </c>
      <c r="DT9" s="111" t="e">
        <f t="shared" si="3"/>
        <v>#DIV/0!</v>
      </c>
      <c r="DU9" s="576">
        <f t="shared" si="3"/>
        <v>25.697674418604652</v>
      </c>
      <c r="DV9" s="590" t="e">
        <f t="shared" si="3"/>
        <v>#DIV/0!</v>
      </c>
      <c r="DW9" s="211"/>
      <c r="DX9" s="112">
        <f>AVERAGE(DS11:DS134)</f>
        <v>4.69931818181818</v>
      </c>
      <c r="DY9" s="302"/>
      <c r="DZ9" s="112"/>
      <c r="EA9" s="576">
        <f>AVERAGE(DT11:DT134)</f>
        <v>22.15909090909091</v>
      </c>
      <c r="EB9" s="110" t="e">
        <f>AVERAGE(DU11:DU134)</f>
        <v>#DIV/0!</v>
      </c>
      <c r="EC9" s="576">
        <f>AVERAGE(DV11:DV134)</f>
        <v>110.84615384615384</v>
      </c>
      <c r="ED9" s="110" t="e">
        <f>AVERAGE(DX11:DX134)</f>
        <v>#DIV/0!</v>
      </c>
      <c r="EE9" s="576" t="e">
        <f>AVERAGE(EA11:EA134)</f>
        <v>#DIV/0!</v>
      </c>
      <c r="EF9" s="110" t="e">
        <f>AVERAGE(EB11:EB134)</f>
        <v>#DIV/0!</v>
      </c>
      <c r="EG9" s="576" t="e">
        <f>AVERAGE(EC11:EC134)</f>
        <v>#DIV/0!</v>
      </c>
      <c r="EH9" s="577" t="e">
        <f>AVERAGE(ED11:ED134)</f>
        <v>#DIV/0!</v>
      </c>
      <c r="EI9" s="218"/>
      <c r="EJ9" s="114"/>
      <c r="EO9" s="219"/>
      <c r="EP9" s="114"/>
    </row>
    <row r="10" spans="1:146" s="115" customFormat="1" ht="24.75" hidden="1" customHeight="1" outlineLevel="1">
      <c r="A10" s="618" t="s">
        <v>77</v>
      </c>
      <c r="B10" s="619"/>
      <c r="C10" s="108"/>
      <c r="D10" s="590"/>
      <c r="E10" s="590"/>
      <c r="F10" s="590"/>
      <c r="G10" s="577"/>
      <c r="H10" s="576"/>
      <c r="I10" s="590">
        <f>MIN(I11:I134)</f>
        <v>15</v>
      </c>
      <c r="J10" s="590"/>
      <c r="K10" s="109">
        <f t="shared" ref="K10:CD10" si="4">MIN(K11:K134)</f>
        <v>4.5</v>
      </c>
      <c r="L10" s="590">
        <f t="shared" si="4"/>
        <v>0</v>
      </c>
      <c r="M10" s="590">
        <f t="shared" si="4"/>
        <v>55</v>
      </c>
      <c r="N10" s="590">
        <f t="shared" si="4"/>
        <v>2700</v>
      </c>
      <c r="O10" s="590"/>
      <c r="P10" s="590">
        <f t="shared" si="4"/>
        <v>790</v>
      </c>
      <c r="Q10" s="590">
        <f t="shared" si="4"/>
        <v>0</v>
      </c>
      <c r="R10" s="110"/>
      <c r="S10" s="106">
        <f t="shared" si="4"/>
        <v>0</v>
      </c>
      <c r="T10" s="576">
        <f t="shared" si="4"/>
        <v>566</v>
      </c>
      <c r="U10" s="590">
        <f t="shared" si="4"/>
        <v>1001</v>
      </c>
      <c r="V10" s="107">
        <f>MIN(V11:V134)</f>
        <v>0.94299999999999995</v>
      </c>
      <c r="W10" s="590">
        <f t="shared" si="4"/>
        <v>0</v>
      </c>
      <c r="X10" s="109">
        <f t="shared" si="4"/>
        <v>9.6</v>
      </c>
      <c r="Y10" s="590">
        <f t="shared" si="4"/>
        <v>89</v>
      </c>
      <c r="Z10" s="590">
        <f t="shared" si="4"/>
        <v>20</v>
      </c>
      <c r="AA10" s="590">
        <f t="shared" si="4"/>
        <v>20</v>
      </c>
      <c r="AB10" s="577">
        <f t="shared" si="4"/>
        <v>5.0999999999999996</v>
      </c>
      <c r="AC10" s="108">
        <f t="shared" si="4"/>
        <v>3.6</v>
      </c>
      <c r="AD10" s="198">
        <f t="shared" si="4"/>
        <v>-34</v>
      </c>
      <c r="AE10" s="198">
        <f t="shared" si="4"/>
        <v>-39</v>
      </c>
      <c r="AF10" s="198">
        <f t="shared" si="4"/>
        <v>-38</v>
      </c>
      <c r="AG10" s="198">
        <f t="shared" si="4"/>
        <v>0</v>
      </c>
      <c r="AH10" s="198"/>
      <c r="AI10" s="233"/>
      <c r="AJ10" s="590">
        <f t="shared" si="4"/>
        <v>40</v>
      </c>
      <c r="AK10" s="590">
        <f t="shared" si="4"/>
        <v>40</v>
      </c>
      <c r="AL10" s="590">
        <f t="shared" si="4"/>
        <v>95</v>
      </c>
      <c r="AM10" s="590">
        <f t="shared" si="4"/>
        <v>95</v>
      </c>
      <c r="AN10" s="110"/>
      <c r="AO10" s="577">
        <f t="shared" si="4"/>
        <v>0</v>
      </c>
      <c r="AP10" s="576">
        <f t="shared" si="4"/>
        <v>1220</v>
      </c>
      <c r="AQ10" s="108"/>
      <c r="AR10" s="590">
        <f t="shared" si="4"/>
        <v>-24</v>
      </c>
      <c r="AS10" s="590"/>
      <c r="AT10" s="590"/>
      <c r="AU10" s="590"/>
      <c r="AV10" s="250">
        <f t="shared" si="4"/>
        <v>4.0999999999999996</v>
      </c>
      <c r="AW10" s="590">
        <f t="shared" si="4"/>
        <v>155</v>
      </c>
      <c r="AX10" s="590">
        <f t="shared" si="4"/>
        <v>563</v>
      </c>
      <c r="AY10" s="110">
        <f t="shared" si="4"/>
        <v>20</v>
      </c>
      <c r="AZ10" s="576">
        <f t="shared" si="4"/>
        <v>255</v>
      </c>
      <c r="BA10" s="110">
        <f t="shared" si="4"/>
        <v>55</v>
      </c>
      <c r="BB10" s="576">
        <f t="shared" si="4"/>
        <v>191</v>
      </c>
      <c r="BC10" s="577">
        <f t="shared" si="4"/>
        <v>0</v>
      </c>
      <c r="BD10" s="576">
        <f t="shared" si="4"/>
        <v>3919</v>
      </c>
      <c r="BE10" s="590">
        <f t="shared" si="4"/>
        <v>18</v>
      </c>
      <c r="BF10" s="590">
        <f t="shared" si="4"/>
        <v>20</v>
      </c>
      <c r="BG10" s="590">
        <f t="shared" si="4"/>
        <v>0.5</v>
      </c>
      <c r="BH10" s="577">
        <f t="shared" si="4"/>
        <v>96</v>
      </c>
      <c r="BI10" s="576">
        <f t="shared" si="4"/>
        <v>346</v>
      </c>
      <c r="BJ10" s="590">
        <f t="shared" si="4"/>
        <v>60</v>
      </c>
      <c r="BK10" s="590"/>
      <c r="BL10" s="590">
        <f t="shared" si="4"/>
        <v>139</v>
      </c>
      <c r="BM10" s="110">
        <f t="shared" si="4"/>
        <v>62.4</v>
      </c>
      <c r="BN10" s="576">
        <f t="shared" si="4"/>
        <v>325</v>
      </c>
      <c r="BO10" s="590">
        <f t="shared" si="4"/>
        <v>1198</v>
      </c>
      <c r="BP10" s="110">
        <f t="shared" si="4"/>
        <v>121</v>
      </c>
      <c r="BQ10" s="576">
        <f t="shared" si="4"/>
        <v>305</v>
      </c>
      <c r="BR10" s="590">
        <f t="shared" si="4"/>
        <v>1116</v>
      </c>
      <c r="BS10" s="110">
        <f t="shared" si="4"/>
        <v>90</v>
      </c>
      <c r="BT10" s="113">
        <f t="shared" si="4"/>
        <v>1300</v>
      </c>
      <c r="BU10" s="277"/>
      <c r="BV10" s="245"/>
      <c r="BW10" s="245"/>
      <c r="BX10" s="111"/>
      <c r="BY10" s="111" t="e">
        <f t="shared" si="4"/>
        <v>#DIV/0!</v>
      </c>
      <c r="BZ10" s="576">
        <f t="shared" si="4"/>
        <v>2.8</v>
      </c>
      <c r="CA10" s="590">
        <f t="shared" si="4"/>
        <v>2.6</v>
      </c>
      <c r="CB10" s="590"/>
      <c r="CC10" s="577">
        <f t="shared" si="4"/>
        <v>1.4</v>
      </c>
      <c r="CD10" s="108">
        <f t="shared" si="4"/>
        <v>0</v>
      </c>
      <c r="CE10" s="108"/>
      <c r="CF10" s="590"/>
      <c r="CG10" s="590"/>
      <c r="CH10" s="590"/>
      <c r="CI10" s="590" t="e">
        <f>MIN(CF11:CF134)</f>
        <v>#N/A</v>
      </c>
      <c r="CJ10" s="112">
        <f>MIN(CG11:CG134)</f>
        <v>0</v>
      </c>
      <c r="CK10" s="576" t="e">
        <f>MIN(#REF!)</f>
        <v>#REF!</v>
      </c>
      <c r="CL10" s="108"/>
      <c r="CM10" s="590" t="e">
        <f>MIN(CH11:CH134)</f>
        <v>#N/A</v>
      </c>
      <c r="CN10" s="110"/>
      <c r="CO10" s="110"/>
      <c r="CP10" s="110"/>
      <c r="CQ10" s="112">
        <f>MIN(CI11:CI134)</f>
        <v>20</v>
      </c>
      <c r="CR10" s="111" t="e">
        <f>MIN(CJ11:CJ134)</f>
        <v>#N/A</v>
      </c>
      <c r="CS10" s="111">
        <f>MIN(CK11:CK134)</f>
        <v>0</v>
      </c>
      <c r="CT10" s="111">
        <f>MIN(CM11:CM134)</f>
        <v>10</v>
      </c>
      <c r="CU10" s="113" t="e">
        <f>MIN(CQ11:CQ134)</f>
        <v>#DIV/0!</v>
      </c>
      <c r="CV10" s="277">
        <f>MIN(CR11:CR134)</f>
        <v>38</v>
      </c>
      <c r="CW10" s="113">
        <f>MIN(CS11:CS134)</f>
        <v>4</v>
      </c>
      <c r="CX10" s="111"/>
      <c r="CY10" s="111"/>
      <c r="CZ10" s="111"/>
      <c r="DA10" s="111"/>
      <c r="DB10" s="111"/>
      <c r="DC10" s="111"/>
      <c r="DD10" s="111"/>
      <c r="DE10" s="111"/>
      <c r="DF10" s="111"/>
      <c r="DG10" s="111"/>
      <c r="DH10" s="111"/>
      <c r="DI10" s="576">
        <f>MIN(CT11:CT134)</f>
        <v>40</v>
      </c>
      <c r="DJ10" s="110">
        <f>MIN(CU11:CU134)</f>
        <v>2</v>
      </c>
      <c r="DK10" s="211"/>
      <c r="DL10" s="110"/>
      <c r="DM10" s="576">
        <f>MIN(CV11:CV134)</f>
        <v>47</v>
      </c>
      <c r="DN10" s="110">
        <f>MIN(CW11:CW134)</f>
        <v>0</v>
      </c>
      <c r="DO10" s="576">
        <f>MIN(DI11:DI134)</f>
        <v>0</v>
      </c>
      <c r="DP10" s="110">
        <f>MIN(DJ11:DJ134)</f>
        <v>510</v>
      </c>
      <c r="DQ10" s="111">
        <f t="shared" ref="DQ10:DV10" si="5">MIN(DM11:DM134)</f>
        <v>0</v>
      </c>
      <c r="DR10" s="576">
        <f t="shared" si="5"/>
        <v>0</v>
      </c>
      <c r="DS10" s="110">
        <f t="shared" si="5"/>
        <v>0</v>
      </c>
      <c r="DT10" s="111">
        <f t="shared" si="5"/>
        <v>0</v>
      </c>
      <c r="DU10" s="576">
        <f t="shared" si="5"/>
        <v>10</v>
      </c>
      <c r="DV10" s="590">
        <f t="shared" si="5"/>
        <v>0</v>
      </c>
      <c r="DW10" s="211"/>
      <c r="DX10" s="112">
        <f>MIN(DS11:DS134)</f>
        <v>2.2000000000000002</v>
      </c>
      <c r="DY10" s="302"/>
      <c r="DZ10" s="112"/>
      <c r="EA10" s="576">
        <f>MIN(DT11:DT134)</f>
        <v>15</v>
      </c>
      <c r="EB10" s="110">
        <f>MIN(DU11:DU134)</f>
        <v>0</v>
      </c>
      <c r="EC10" s="576">
        <f>MIN(DV11:DV134)</f>
        <v>55</v>
      </c>
      <c r="ED10" s="110" t="e">
        <f>MIN(DX11:DX134)</f>
        <v>#DIV/0!</v>
      </c>
      <c r="EE10" s="576">
        <f>MIN(EA11:EA134)</f>
        <v>0</v>
      </c>
      <c r="EF10" s="110">
        <f>MIN(EB11:EB134)</f>
        <v>0</v>
      </c>
      <c r="EG10" s="576">
        <f>MIN(EC11:EC134)</f>
        <v>0</v>
      </c>
      <c r="EH10" s="577">
        <f>MIN(ED11:ED134)</f>
        <v>0</v>
      </c>
      <c r="EI10" s="218"/>
      <c r="EJ10" s="114"/>
      <c r="EO10" s="219"/>
      <c r="EP10" s="114"/>
    </row>
    <row r="11" spans="1:146" s="118" customFormat="1" ht="20.100000000000001" hidden="1" customHeight="1" collapsed="1">
      <c r="A11" s="161">
        <v>42309</v>
      </c>
      <c r="B11" s="228">
        <v>0.79211805555555559</v>
      </c>
      <c r="C11" s="7">
        <v>3</v>
      </c>
      <c r="D11" s="1" t="s">
        <v>130</v>
      </c>
      <c r="E11" s="1" t="s">
        <v>136</v>
      </c>
      <c r="F11" s="1" t="s">
        <v>141</v>
      </c>
      <c r="G11" s="4" t="s">
        <v>142</v>
      </c>
      <c r="H11" s="3" t="s">
        <v>175</v>
      </c>
      <c r="I11" s="1">
        <v>18</v>
      </c>
      <c r="J11" s="1" t="s">
        <v>278</v>
      </c>
      <c r="K11" s="19">
        <v>19.5</v>
      </c>
      <c r="L11" s="1" t="s">
        <v>192</v>
      </c>
      <c r="M11" s="1">
        <v>84</v>
      </c>
      <c r="N11" s="1">
        <v>2750</v>
      </c>
      <c r="O11" s="297"/>
      <c r="P11" s="1">
        <v>1590</v>
      </c>
      <c r="Q11" s="22">
        <f t="shared" ref="Q11:Q74" si="6">(P11/100)*(100-K11)</f>
        <v>1279.95</v>
      </c>
      <c r="R11" s="116">
        <f>Q11*2850*I11*60/1000000000</f>
        <v>3.9396860999999999</v>
      </c>
      <c r="S11" s="17">
        <f t="shared" ref="S11:S74" si="7">Q11*N11*I11*60/1000000000</f>
        <v>3.8014515000000002</v>
      </c>
      <c r="T11" s="3">
        <v>1044</v>
      </c>
      <c r="U11" s="1">
        <v>1006</v>
      </c>
      <c r="V11" s="1">
        <v>0.96499999999999997</v>
      </c>
      <c r="W11" s="22">
        <f>P11*V11</f>
        <v>1534.35</v>
      </c>
      <c r="X11" s="1">
        <v>10.7</v>
      </c>
      <c r="Y11" s="1">
        <v>327</v>
      </c>
      <c r="Z11" s="1">
        <v>25</v>
      </c>
      <c r="AA11" s="1">
        <v>25</v>
      </c>
      <c r="AB11" s="4">
        <v>7</v>
      </c>
      <c r="AC11" s="7">
        <v>3.9</v>
      </c>
      <c r="AD11" s="199">
        <v>-34</v>
      </c>
      <c r="AE11" s="199">
        <v>-37</v>
      </c>
      <c r="AF11" s="199">
        <v>-37</v>
      </c>
      <c r="AG11" s="199"/>
      <c r="AH11" s="240">
        <f>SUM(AD11:AG11)</f>
        <v>-108</v>
      </c>
      <c r="AI11" s="237"/>
      <c r="AJ11" s="1">
        <v>50</v>
      </c>
      <c r="AK11" s="1">
        <v>50</v>
      </c>
      <c r="AL11" s="1">
        <v>100</v>
      </c>
      <c r="AM11" s="1">
        <v>100</v>
      </c>
      <c r="AN11" s="1">
        <v>3</v>
      </c>
      <c r="AO11" s="1">
        <v>20</v>
      </c>
      <c r="AP11" s="3">
        <v>1850</v>
      </c>
      <c r="AQ11" s="7"/>
      <c r="AR11" s="22">
        <f t="shared" ref="AR11:AR32" si="8">AP11-AQ11</f>
        <v>1850</v>
      </c>
      <c r="AS11" s="270">
        <f>AR11/AP11</f>
        <v>1</v>
      </c>
      <c r="AT11" s="1">
        <v>71</v>
      </c>
      <c r="AU11" s="1">
        <v>80</v>
      </c>
      <c r="AV11" s="7">
        <v>4.1100000000000003</v>
      </c>
      <c r="AW11" s="1">
        <v>604</v>
      </c>
      <c r="AX11" s="1">
        <v>992</v>
      </c>
      <c r="AY11" s="2">
        <v>38</v>
      </c>
      <c r="AZ11" s="3">
        <v>355</v>
      </c>
      <c r="BA11" s="2">
        <v>68</v>
      </c>
      <c r="BB11" s="3">
        <v>191</v>
      </c>
      <c r="BC11" s="4"/>
      <c r="BD11" s="3">
        <v>4637</v>
      </c>
      <c r="BE11" s="1">
        <v>30</v>
      </c>
      <c r="BF11" s="1">
        <v>75</v>
      </c>
      <c r="BG11" s="1">
        <v>3</v>
      </c>
      <c r="BH11" s="4">
        <v>97</v>
      </c>
      <c r="BI11" s="3">
        <v>590</v>
      </c>
      <c r="BJ11" s="7">
        <v>109</v>
      </c>
      <c r="BK11" s="1">
        <v>1604</v>
      </c>
      <c r="BL11" s="1">
        <v>156</v>
      </c>
      <c r="BM11" s="2">
        <v>69.400000000000006</v>
      </c>
      <c r="BN11" s="3">
        <v>435</v>
      </c>
      <c r="BO11" s="1">
        <v>1645</v>
      </c>
      <c r="BP11" s="2">
        <v>211</v>
      </c>
      <c r="BQ11" s="3">
        <v>425</v>
      </c>
      <c r="BR11" s="1">
        <v>1593</v>
      </c>
      <c r="BS11" s="2">
        <v>177</v>
      </c>
      <c r="BT11" s="6">
        <v>1500</v>
      </c>
      <c r="BU11" s="278">
        <v>493</v>
      </c>
      <c r="BV11" s="272">
        <f>(((BN11+BQ11)/2)/500)</f>
        <v>0.86</v>
      </c>
      <c r="BW11" s="272">
        <f>(BI11/780)</f>
        <v>0.75641025641025639</v>
      </c>
      <c r="BX11" s="272">
        <f>BV11/((BV11+BW11))</f>
        <v>0.53204314720812185</v>
      </c>
      <c r="BY11" s="272">
        <f>BW11/((BV11+BW11))</f>
        <v>0.46795685279187821</v>
      </c>
      <c r="BZ11" s="3">
        <v>3</v>
      </c>
      <c r="CA11" s="1">
        <v>3</v>
      </c>
      <c r="CB11" s="1">
        <v>30</v>
      </c>
      <c r="CC11" s="4">
        <v>1.8</v>
      </c>
      <c r="CD11" s="7" t="s">
        <v>163</v>
      </c>
      <c r="CE11" s="7">
        <v>72</v>
      </c>
      <c r="CF11" s="1">
        <f>VLOOKUP(CD11:CD134,$CD$153:$CF$154,3)</f>
        <v>15.6</v>
      </c>
      <c r="CG11" s="1">
        <f>P11*3.38</f>
        <v>5374.2</v>
      </c>
      <c r="CH11" s="1">
        <f t="shared" ref="CH11:CH30" si="9">CF11*CI11/100</f>
        <v>11.232000000000001</v>
      </c>
      <c r="CI11" s="1">
        <v>72</v>
      </c>
      <c r="CJ11" s="189">
        <f>CH11/CG11*1000</f>
        <v>2.0899854862119014</v>
      </c>
      <c r="CK11" s="3" t="s">
        <v>165</v>
      </c>
      <c r="CL11" s="7">
        <v>11</v>
      </c>
      <c r="CM11" s="1">
        <v>16</v>
      </c>
      <c r="CN11" s="2">
        <v>109</v>
      </c>
      <c r="CO11" s="2">
        <f t="shared" ref="CO11:CO34" si="10">P11*3.38</f>
        <v>5374.2</v>
      </c>
      <c r="CP11" s="2">
        <f t="shared" ref="CP11:CP34" si="11">CN11*CM11/100</f>
        <v>17.440000000000001</v>
      </c>
      <c r="CQ11" s="190">
        <f t="shared" ref="CQ11:CQ34" si="12">CP11/CO11*1000</f>
        <v>3.2451341595028103</v>
      </c>
      <c r="CR11" s="8">
        <v>42</v>
      </c>
      <c r="CS11" s="8">
        <v>4</v>
      </c>
      <c r="CT11" s="8">
        <v>400</v>
      </c>
      <c r="CU11" s="6">
        <v>4</v>
      </c>
      <c r="CV11" s="6">
        <v>48</v>
      </c>
      <c r="CW11" s="6"/>
      <c r="CX11" s="8">
        <v>540</v>
      </c>
      <c r="CY11" s="8">
        <v>520</v>
      </c>
      <c r="CZ11" s="8">
        <v>530</v>
      </c>
      <c r="DA11" s="8">
        <v>540</v>
      </c>
      <c r="DB11" s="8"/>
      <c r="DC11" s="8"/>
      <c r="DD11" s="8"/>
      <c r="DE11" s="8"/>
      <c r="DF11" s="8"/>
      <c r="DG11" s="8"/>
      <c r="DH11" s="8"/>
      <c r="DI11" s="3"/>
      <c r="DJ11" s="2">
        <v>720</v>
      </c>
      <c r="DK11" s="212">
        <f t="shared" ref="DK11:DK74" si="13">DJ11/R11</f>
        <v>182.75567690532503</v>
      </c>
      <c r="DL11" s="212">
        <f t="shared" ref="DL11:DL74" si="14">DJ11/S11</f>
        <v>189.40133788370048</v>
      </c>
      <c r="DM11" s="3"/>
      <c r="DN11" s="2"/>
      <c r="DO11" s="3"/>
      <c r="DP11" s="2"/>
      <c r="DQ11" s="8">
        <v>25</v>
      </c>
      <c r="DR11" s="3" t="s">
        <v>185</v>
      </c>
      <c r="DS11" s="2">
        <v>2.9</v>
      </c>
      <c r="DT11" s="8">
        <v>20</v>
      </c>
      <c r="DU11" s="3" t="s">
        <v>171</v>
      </c>
      <c r="DV11" s="1">
        <v>151</v>
      </c>
      <c r="DW11" s="337">
        <f t="shared" ref="DW11:DW74" si="15">DV11/R11</f>
        <v>38.327926684311223</v>
      </c>
      <c r="DX11" s="212">
        <f t="shared" ref="DX11:DX74" si="16">DV11/S11</f>
        <v>39.721669472831628</v>
      </c>
      <c r="DY11" s="303"/>
      <c r="DZ11" s="212"/>
      <c r="EA11" s="3"/>
      <c r="EB11" s="2"/>
      <c r="EC11" s="3"/>
      <c r="ED11" s="2"/>
      <c r="EE11" s="155"/>
      <c r="EF11" s="156"/>
      <c r="EG11" s="155"/>
      <c r="EH11" s="157"/>
      <c r="EI11" s="348">
        <f>BP11+BS11</f>
        <v>388</v>
      </c>
      <c r="EJ11" s="349">
        <f t="shared" ref="EJ11:EJ74" si="17">EI11/R11</f>
        <v>98.485003665647369</v>
      </c>
      <c r="EK11" s="240">
        <f t="shared" ref="EK11:EK74" si="18">EI11/S11</f>
        <v>102.06627652621636</v>
      </c>
      <c r="EL11" s="1">
        <v>5.39</v>
      </c>
      <c r="EM11" s="19">
        <f t="shared" ref="EM11:EM74" si="19">EL11/R11</f>
        <v>1.3681293034995858</v>
      </c>
      <c r="EN11" s="350">
        <f t="shared" ref="EN11:EN74" si="20">EL11/S11</f>
        <v>1.4178794599904798</v>
      </c>
      <c r="EO11" s="4">
        <v>343</v>
      </c>
      <c r="EP11" s="117"/>
    </row>
    <row r="12" spans="1:146" s="118" customFormat="1" ht="20.100000000000001" hidden="1" customHeight="1">
      <c r="A12" s="161">
        <v>42309</v>
      </c>
      <c r="B12" s="228">
        <v>0.89048611111111109</v>
      </c>
      <c r="C12" s="7"/>
      <c r="D12" s="1"/>
      <c r="E12" s="1"/>
      <c r="F12" s="1"/>
      <c r="G12" s="4"/>
      <c r="H12" s="3"/>
      <c r="I12" s="1"/>
      <c r="J12" s="1"/>
      <c r="K12" s="19"/>
      <c r="L12" s="1"/>
      <c r="M12" s="1"/>
      <c r="N12" s="1"/>
      <c r="O12" s="297"/>
      <c r="P12" s="1"/>
      <c r="Q12" s="22">
        <f t="shared" si="6"/>
        <v>0</v>
      </c>
      <c r="R12" s="116">
        <f t="shared" ref="R12:R75" si="21">Q12*2850*I12*60/1000000000</f>
        <v>0</v>
      </c>
      <c r="S12" s="17">
        <f t="shared" si="7"/>
        <v>0</v>
      </c>
      <c r="T12" s="3"/>
      <c r="U12" s="1"/>
      <c r="V12" s="1"/>
      <c r="W12" s="22">
        <f t="shared" ref="W12:W75" si="22">P12*V12</f>
        <v>0</v>
      </c>
      <c r="X12" s="1"/>
      <c r="Y12" s="1"/>
      <c r="Z12" s="1"/>
      <c r="AA12" s="1"/>
      <c r="AB12" s="4"/>
      <c r="AC12" s="7"/>
      <c r="AD12" s="199"/>
      <c r="AE12" s="199"/>
      <c r="AF12" s="199"/>
      <c r="AG12" s="199"/>
      <c r="AH12" s="240">
        <f>SUM(AD12:AG12)</f>
        <v>0</v>
      </c>
      <c r="AI12" s="238" t="e">
        <f>(ABS(AH12)-ABS(AH11))/ABS(AH12)</f>
        <v>#DIV/0!</v>
      </c>
      <c r="AJ12" s="1"/>
      <c r="AK12" s="1"/>
      <c r="AL12" s="1"/>
      <c r="AM12" s="1"/>
      <c r="AN12" s="1"/>
      <c r="AO12" s="1"/>
      <c r="AP12" s="3"/>
      <c r="AQ12" s="7"/>
      <c r="AR12" s="22">
        <f t="shared" si="8"/>
        <v>0</v>
      </c>
      <c r="AS12" s="270" t="e">
        <f t="shared" ref="AS12:AS75" si="23">AR12/AP12</f>
        <v>#DIV/0!</v>
      </c>
      <c r="AT12" s="1"/>
      <c r="AU12" s="1"/>
      <c r="AV12" s="7"/>
      <c r="AW12" s="1"/>
      <c r="AX12" s="1"/>
      <c r="AY12" s="2"/>
      <c r="AZ12" s="3"/>
      <c r="BA12" s="2"/>
      <c r="BB12" s="3"/>
      <c r="BC12" s="4"/>
      <c r="BD12" s="3"/>
      <c r="BE12" s="1"/>
      <c r="BF12" s="1"/>
      <c r="BG12" s="1"/>
      <c r="BH12" s="4"/>
      <c r="BI12" s="3"/>
      <c r="BJ12" s="7"/>
      <c r="BK12" s="1"/>
      <c r="BL12" s="1"/>
      <c r="BM12" s="2"/>
      <c r="BN12" s="3"/>
      <c r="BO12" s="1"/>
      <c r="BP12" s="2"/>
      <c r="BQ12" s="3"/>
      <c r="BR12" s="1"/>
      <c r="BS12" s="2"/>
      <c r="BT12" s="6"/>
      <c r="BU12" s="278"/>
      <c r="BV12" s="272">
        <f t="shared" ref="BV12:BV75" si="24">(((BN12+BQ12)/2)/500)</f>
        <v>0</v>
      </c>
      <c r="BW12" s="272">
        <f t="shared" ref="BW12:BW75" si="25">(BI12/780)</f>
        <v>0</v>
      </c>
      <c r="BX12" s="282" t="e">
        <f t="shared" ref="BX12:BX75" si="26">BV12/((BV12+BW12))</f>
        <v>#DIV/0!</v>
      </c>
      <c r="BY12" s="282" t="e">
        <f t="shared" ref="BY12:BY75" si="27">BW12/((BV12+BW12))</f>
        <v>#DIV/0!</v>
      </c>
      <c r="BZ12" s="3"/>
      <c r="CA12" s="1"/>
      <c r="CB12" s="1"/>
      <c r="CC12" s="4"/>
      <c r="CD12" s="7"/>
      <c r="CE12" s="7"/>
      <c r="CF12" s="1" t="e">
        <f t="shared" ref="CF12:CF75" si="28">VLOOKUP(CD12:CD135,$CD$153:$CF$154,3)</f>
        <v>#N/A</v>
      </c>
      <c r="CG12" s="1">
        <f t="shared" ref="CG12:CG75" si="29">P12*3.38</f>
        <v>0</v>
      </c>
      <c r="CH12" s="1" t="e">
        <f t="shared" si="9"/>
        <v>#N/A</v>
      </c>
      <c r="CI12" s="1"/>
      <c r="CJ12" s="189" t="e">
        <f t="shared" ref="CJ12:CJ75" si="30">CH12/CG12*1000</f>
        <v>#N/A</v>
      </c>
      <c r="CK12" s="3"/>
      <c r="CL12" s="7"/>
      <c r="CM12" s="1"/>
      <c r="CN12" s="2">
        <v>109</v>
      </c>
      <c r="CO12" s="2">
        <f t="shared" si="10"/>
        <v>0</v>
      </c>
      <c r="CP12" s="2">
        <f t="shared" si="11"/>
        <v>0</v>
      </c>
      <c r="CQ12" s="190" t="e">
        <f t="shared" si="12"/>
        <v>#DIV/0!</v>
      </c>
      <c r="CR12" s="8"/>
      <c r="CS12" s="8"/>
      <c r="CT12" s="8"/>
      <c r="CU12" s="6"/>
      <c r="CV12" s="6"/>
      <c r="CW12" s="6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3"/>
      <c r="DJ12" s="2"/>
      <c r="DK12" s="212" t="e">
        <f t="shared" si="13"/>
        <v>#DIV/0!</v>
      </c>
      <c r="DL12" s="212" t="e">
        <f t="shared" si="14"/>
        <v>#DIV/0!</v>
      </c>
      <c r="DM12" s="3"/>
      <c r="DN12" s="2"/>
      <c r="DO12" s="3"/>
      <c r="DP12" s="2"/>
      <c r="DQ12" s="8"/>
      <c r="DR12" s="3"/>
      <c r="DS12" s="2"/>
      <c r="DT12" s="8"/>
      <c r="DU12" s="3"/>
      <c r="DV12" s="1"/>
      <c r="DW12" s="337" t="e">
        <f t="shared" si="15"/>
        <v>#DIV/0!</v>
      </c>
      <c r="DX12" s="212" t="e">
        <f t="shared" si="16"/>
        <v>#DIV/0!</v>
      </c>
      <c r="DY12" s="303"/>
      <c r="DZ12" s="212"/>
      <c r="EA12" s="3"/>
      <c r="EB12" s="2"/>
      <c r="EC12" s="3"/>
      <c r="ED12" s="2"/>
      <c r="EE12" s="155"/>
      <c r="EF12" s="156"/>
      <c r="EG12" s="155"/>
      <c r="EH12" s="157"/>
      <c r="EI12" s="348">
        <f t="shared" ref="EI12:EI75" si="31">BP12+BS12</f>
        <v>0</v>
      </c>
      <c r="EJ12" s="349" t="e">
        <f t="shared" si="17"/>
        <v>#DIV/0!</v>
      </c>
      <c r="EK12" s="240" t="e">
        <f t="shared" si="18"/>
        <v>#DIV/0!</v>
      </c>
      <c r="EL12" s="1"/>
      <c r="EM12" s="19" t="e">
        <f t="shared" si="19"/>
        <v>#DIV/0!</v>
      </c>
      <c r="EN12" s="350" t="e">
        <f t="shared" si="20"/>
        <v>#DIV/0!</v>
      </c>
      <c r="EO12" s="4"/>
      <c r="EP12" s="117"/>
    </row>
    <row r="13" spans="1:146" s="121" customFormat="1" ht="20.100000000000001" hidden="1" customHeight="1">
      <c r="A13" s="162">
        <v>42309</v>
      </c>
      <c r="B13" s="229">
        <v>0.96598379629629638</v>
      </c>
      <c r="C13" s="15">
        <v>2</v>
      </c>
      <c r="D13" s="9" t="s">
        <v>132</v>
      </c>
      <c r="E13" s="9" t="s">
        <v>138</v>
      </c>
      <c r="F13" s="9" t="s">
        <v>140</v>
      </c>
      <c r="G13" s="12" t="s">
        <v>145</v>
      </c>
      <c r="H13" s="11" t="s">
        <v>175</v>
      </c>
      <c r="I13" s="9">
        <v>17</v>
      </c>
      <c r="J13" s="9" t="s">
        <v>278</v>
      </c>
      <c r="K13" s="20">
        <v>19.7</v>
      </c>
      <c r="L13" s="9" t="s">
        <v>192</v>
      </c>
      <c r="M13" s="9">
        <v>84</v>
      </c>
      <c r="N13" s="9">
        <v>2750</v>
      </c>
      <c r="O13" s="298"/>
      <c r="P13" s="9">
        <v>1600</v>
      </c>
      <c r="Q13" s="24">
        <f t="shared" si="6"/>
        <v>1284.8</v>
      </c>
      <c r="R13" s="119">
        <f t="shared" si="21"/>
        <v>3.7349136000000001</v>
      </c>
      <c r="S13" s="18">
        <f t="shared" si="7"/>
        <v>3.6038640000000002</v>
      </c>
      <c r="T13" s="11">
        <v>1054</v>
      </c>
      <c r="U13" s="9">
        <v>1006</v>
      </c>
      <c r="V13" s="9">
        <v>0.97</v>
      </c>
      <c r="W13" s="24">
        <f t="shared" si="22"/>
        <v>1552</v>
      </c>
      <c r="X13" s="9">
        <v>10.7</v>
      </c>
      <c r="Y13" s="9">
        <v>334</v>
      </c>
      <c r="Z13" s="9">
        <v>25</v>
      </c>
      <c r="AA13" s="9">
        <v>25</v>
      </c>
      <c r="AB13" s="12">
        <v>6.9</v>
      </c>
      <c r="AC13" s="15">
        <v>3.8</v>
      </c>
      <c r="AD13" s="200">
        <v>-33</v>
      </c>
      <c r="AE13" s="200">
        <v>-37</v>
      </c>
      <c r="AF13" s="200">
        <v>-36</v>
      </c>
      <c r="AG13" s="200"/>
      <c r="AH13" s="241">
        <f t="shared" ref="AH13:AH76" si="32">SUM(AD13:AG13)</f>
        <v>-106</v>
      </c>
      <c r="AI13" s="239">
        <f t="shared" ref="AI13:AI76" si="33">(ABS(AH13)-ABS(AH12))/ABS(AH13)</f>
        <v>1</v>
      </c>
      <c r="AJ13" s="9">
        <v>50</v>
      </c>
      <c r="AK13" s="9">
        <v>50</v>
      </c>
      <c r="AL13" s="9">
        <v>100</v>
      </c>
      <c r="AM13" s="9">
        <v>100</v>
      </c>
      <c r="AN13" s="9">
        <v>3</v>
      </c>
      <c r="AO13" s="9">
        <v>20</v>
      </c>
      <c r="AP13" s="11">
        <v>1844</v>
      </c>
      <c r="AQ13" s="15">
        <v>1313</v>
      </c>
      <c r="AR13" s="24">
        <f t="shared" si="8"/>
        <v>531</v>
      </c>
      <c r="AS13" s="271">
        <f t="shared" si="23"/>
        <v>0.28796095444685466</v>
      </c>
      <c r="AT13" s="9">
        <v>69</v>
      </c>
      <c r="AU13" s="9">
        <v>80</v>
      </c>
      <c r="AV13" s="15">
        <v>4.0999999999999996</v>
      </c>
      <c r="AW13" s="9">
        <v>528</v>
      </c>
      <c r="AX13" s="9">
        <v>930</v>
      </c>
      <c r="AY13" s="10">
        <v>37</v>
      </c>
      <c r="AZ13" s="11">
        <v>351</v>
      </c>
      <c r="BA13" s="10">
        <v>70</v>
      </c>
      <c r="BB13" s="11">
        <v>207</v>
      </c>
      <c r="BC13" s="12"/>
      <c r="BD13" s="11">
        <v>5033</v>
      </c>
      <c r="BE13" s="9">
        <v>30</v>
      </c>
      <c r="BF13" s="9">
        <v>75</v>
      </c>
      <c r="BG13" s="9">
        <v>2</v>
      </c>
      <c r="BH13" s="12">
        <v>97</v>
      </c>
      <c r="BI13" s="11">
        <v>590</v>
      </c>
      <c r="BJ13" s="15">
        <v>110</v>
      </c>
      <c r="BK13" s="9">
        <v>1605</v>
      </c>
      <c r="BL13" s="9">
        <v>156</v>
      </c>
      <c r="BM13" s="10">
        <v>62.5</v>
      </c>
      <c r="BN13" s="11">
        <v>422</v>
      </c>
      <c r="BO13" s="9">
        <v>1588</v>
      </c>
      <c r="BP13" s="10">
        <v>195</v>
      </c>
      <c r="BQ13" s="11">
        <v>412</v>
      </c>
      <c r="BR13" s="9">
        <v>1547</v>
      </c>
      <c r="BS13" s="10">
        <v>171</v>
      </c>
      <c r="BT13" s="14">
        <v>1500</v>
      </c>
      <c r="BU13" s="279">
        <v>449</v>
      </c>
      <c r="BV13" s="273">
        <f t="shared" si="24"/>
        <v>0.83399999999999996</v>
      </c>
      <c r="BW13" s="273">
        <f t="shared" si="25"/>
        <v>0.75641025641025639</v>
      </c>
      <c r="BX13" s="283">
        <f t="shared" si="26"/>
        <v>0.52439299648534476</v>
      </c>
      <c r="BY13" s="283">
        <f t="shared" si="27"/>
        <v>0.47560700351465512</v>
      </c>
      <c r="BZ13" s="11">
        <v>3</v>
      </c>
      <c r="CA13" s="9">
        <v>3</v>
      </c>
      <c r="CB13" s="9">
        <v>30</v>
      </c>
      <c r="CC13" s="12">
        <v>1.8</v>
      </c>
      <c r="CD13" s="15" t="s">
        <v>163</v>
      </c>
      <c r="CE13" s="15">
        <v>73</v>
      </c>
      <c r="CF13" s="9">
        <f t="shared" si="28"/>
        <v>15.6</v>
      </c>
      <c r="CG13" s="9">
        <f t="shared" si="29"/>
        <v>5408</v>
      </c>
      <c r="CH13" s="9">
        <f t="shared" si="9"/>
        <v>11.388</v>
      </c>
      <c r="CI13" s="9">
        <v>73</v>
      </c>
      <c r="CJ13" s="296">
        <f t="shared" si="30"/>
        <v>2.1057692307692308</v>
      </c>
      <c r="CK13" s="11" t="s">
        <v>165</v>
      </c>
      <c r="CL13" s="15">
        <v>13</v>
      </c>
      <c r="CM13" s="9">
        <v>17</v>
      </c>
      <c r="CN13" s="10">
        <v>109</v>
      </c>
      <c r="CO13" s="10">
        <f t="shared" si="10"/>
        <v>5408</v>
      </c>
      <c r="CP13" s="10">
        <f t="shared" si="11"/>
        <v>18.53</v>
      </c>
      <c r="CQ13" s="191">
        <f t="shared" si="12"/>
        <v>3.4264053254437874</v>
      </c>
      <c r="CR13" s="16">
        <v>40</v>
      </c>
      <c r="CS13" s="16">
        <v>4</v>
      </c>
      <c r="CT13" s="16">
        <v>400</v>
      </c>
      <c r="CU13" s="14">
        <v>8</v>
      </c>
      <c r="CV13" s="14">
        <v>50</v>
      </c>
      <c r="CW13" s="14"/>
      <c r="CX13" s="16">
        <v>540</v>
      </c>
      <c r="CY13" s="16">
        <v>520</v>
      </c>
      <c r="CZ13" s="16">
        <v>530</v>
      </c>
      <c r="DA13" s="16">
        <v>540</v>
      </c>
      <c r="DB13" s="16"/>
      <c r="DC13" s="16">
        <v>5</v>
      </c>
      <c r="DD13" s="16">
        <v>1</v>
      </c>
      <c r="DE13" s="16"/>
      <c r="DF13" s="16">
        <v>16</v>
      </c>
      <c r="DG13" s="16">
        <v>50</v>
      </c>
      <c r="DH13" s="16">
        <v>1.7</v>
      </c>
      <c r="DI13" s="11"/>
      <c r="DJ13" s="10">
        <v>720</v>
      </c>
      <c r="DK13" s="213">
        <f t="shared" si="13"/>
        <v>192.77554372342107</v>
      </c>
      <c r="DL13" s="213">
        <f t="shared" si="14"/>
        <v>199.78556349518183</v>
      </c>
      <c r="DM13" s="11"/>
      <c r="DN13" s="10"/>
      <c r="DO13" s="11"/>
      <c r="DP13" s="10"/>
      <c r="DQ13" s="16">
        <v>30</v>
      </c>
      <c r="DR13" s="11" t="s">
        <v>185</v>
      </c>
      <c r="DS13" s="10">
        <v>3.2</v>
      </c>
      <c r="DT13" s="16">
        <v>25</v>
      </c>
      <c r="DU13" s="11" t="s">
        <v>171</v>
      </c>
      <c r="DV13" s="9">
        <v>151</v>
      </c>
      <c r="DW13" s="338">
        <f t="shared" si="15"/>
        <v>40.429315419773033</v>
      </c>
      <c r="DX13" s="213">
        <f t="shared" si="16"/>
        <v>41.899472344128412</v>
      </c>
      <c r="DY13" s="304"/>
      <c r="DZ13" s="213"/>
      <c r="EA13" s="11"/>
      <c r="EB13" s="10"/>
      <c r="EC13" s="11"/>
      <c r="ED13" s="10"/>
      <c r="EE13" s="158"/>
      <c r="EF13" s="159"/>
      <c r="EG13" s="158"/>
      <c r="EH13" s="160"/>
      <c r="EI13" s="351">
        <f t="shared" si="31"/>
        <v>366</v>
      </c>
      <c r="EJ13" s="352">
        <f t="shared" si="17"/>
        <v>97.994234726072378</v>
      </c>
      <c r="EK13" s="241">
        <f t="shared" si="18"/>
        <v>101.55766144338409</v>
      </c>
      <c r="EL13" s="9">
        <v>5.4</v>
      </c>
      <c r="EM13" s="20">
        <f t="shared" si="19"/>
        <v>1.4458165779256582</v>
      </c>
      <c r="EN13" s="353">
        <f t="shared" si="20"/>
        <v>1.4983917262138637</v>
      </c>
      <c r="EO13" s="12">
        <v>400</v>
      </c>
      <c r="EP13" s="120"/>
    </row>
    <row r="14" spans="1:146" s="121" customFormat="1" ht="20.100000000000001" hidden="1" customHeight="1">
      <c r="A14" s="162">
        <v>42309</v>
      </c>
      <c r="B14" s="229">
        <v>1.2708333333333399</v>
      </c>
      <c r="C14" s="15">
        <v>2</v>
      </c>
      <c r="D14" s="9" t="s">
        <v>132</v>
      </c>
      <c r="E14" s="9" t="s">
        <v>138</v>
      </c>
      <c r="F14" s="9" t="s">
        <v>140</v>
      </c>
      <c r="G14" s="12" t="s">
        <v>145</v>
      </c>
      <c r="H14" s="11" t="s">
        <v>175</v>
      </c>
      <c r="I14" s="9">
        <v>17</v>
      </c>
      <c r="J14" s="9" t="s">
        <v>278</v>
      </c>
      <c r="K14" s="20">
        <v>21</v>
      </c>
      <c r="L14" s="9" t="s">
        <v>192</v>
      </c>
      <c r="M14" s="9">
        <v>84</v>
      </c>
      <c r="N14" s="9">
        <v>2750</v>
      </c>
      <c r="O14" s="298"/>
      <c r="P14" s="9">
        <v>1600</v>
      </c>
      <c r="Q14" s="24">
        <f t="shared" si="6"/>
        <v>1264</v>
      </c>
      <c r="R14" s="119">
        <f t="shared" si="21"/>
        <v>3.6744479999999999</v>
      </c>
      <c r="S14" s="18">
        <f t="shared" si="7"/>
        <v>3.5455199999999998</v>
      </c>
      <c r="T14" s="11">
        <v>1055</v>
      </c>
      <c r="U14" s="9">
        <v>1006</v>
      </c>
      <c r="V14" s="9">
        <v>0.97</v>
      </c>
      <c r="W14" s="24">
        <f t="shared" si="22"/>
        <v>1552</v>
      </c>
      <c r="X14" s="9">
        <v>10.7</v>
      </c>
      <c r="Y14" s="9">
        <v>332</v>
      </c>
      <c r="Z14" s="9">
        <v>25</v>
      </c>
      <c r="AA14" s="9">
        <v>25</v>
      </c>
      <c r="AB14" s="12">
        <v>6.9</v>
      </c>
      <c r="AC14" s="15">
        <v>3.8</v>
      </c>
      <c r="AD14" s="200">
        <v>-33</v>
      </c>
      <c r="AE14" s="200">
        <v>-36</v>
      </c>
      <c r="AF14" s="200">
        <v>-36</v>
      </c>
      <c r="AG14" s="200"/>
      <c r="AH14" s="241">
        <f t="shared" si="32"/>
        <v>-105</v>
      </c>
      <c r="AI14" s="239">
        <f t="shared" si="33"/>
        <v>-9.5238095238095247E-3</v>
      </c>
      <c r="AJ14" s="9">
        <v>50</v>
      </c>
      <c r="AK14" s="9">
        <v>50</v>
      </c>
      <c r="AL14" s="9">
        <v>100</v>
      </c>
      <c r="AM14" s="9">
        <v>100</v>
      </c>
      <c r="AN14" s="9">
        <v>3</v>
      </c>
      <c r="AO14" s="9">
        <v>20</v>
      </c>
      <c r="AP14" s="11">
        <v>1782</v>
      </c>
      <c r="AQ14" s="15">
        <v>1555</v>
      </c>
      <c r="AR14" s="24">
        <f t="shared" si="8"/>
        <v>227</v>
      </c>
      <c r="AS14" s="271">
        <f t="shared" si="23"/>
        <v>0.12738496071829405</v>
      </c>
      <c r="AT14" s="9">
        <v>69</v>
      </c>
      <c r="AU14" s="9">
        <v>80</v>
      </c>
      <c r="AV14" s="15">
        <v>4.2</v>
      </c>
      <c r="AW14" s="9">
        <v>405</v>
      </c>
      <c r="AX14" s="9">
        <v>905</v>
      </c>
      <c r="AY14" s="10">
        <v>30</v>
      </c>
      <c r="AZ14" s="11">
        <v>350</v>
      </c>
      <c r="BA14" s="10">
        <v>68</v>
      </c>
      <c r="BB14" s="11">
        <v>207</v>
      </c>
      <c r="BC14" s="12"/>
      <c r="BD14" s="11">
        <v>4850</v>
      </c>
      <c r="BE14" s="9">
        <v>30</v>
      </c>
      <c r="BF14" s="9">
        <v>75</v>
      </c>
      <c r="BG14" s="9">
        <v>2</v>
      </c>
      <c r="BH14" s="12">
        <v>97</v>
      </c>
      <c r="BI14" s="11">
        <v>590</v>
      </c>
      <c r="BJ14" s="15">
        <v>110</v>
      </c>
      <c r="BK14" s="9">
        <v>1604</v>
      </c>
      <c r="BL14" s="9">
        <v>156</v>
      </c>
      <c r="BM14" s="10">
        <v>62.4</v>
      </c>
      <c r="BN14" s="11">
        <v>425</v>
      </c>
      <c r="BO14" s="9">
        <v>1585</v>
      </c>
      <c r="BP14" s="10">
        <v>198</v>
      </c>
      <c r="BQ14" s="11">
        <v>415</v>
      </c>
      <c r="BR14" s="9">
        <v>1555</v>
      </c>
      <c r="BS14" s="10">
        <v>168</v>
      </c>
      <c r="BT14" s="14">
        <v>1500</v>
      </c>
      <c r="BU14" s="279">
        <v>445</v>
      </c>
      <c r="BV14" s="273">
        <f t="shared" si="24"/>
        <v>0.84</v>
      </c>
      <c r="BW14" s="273">
        <f t="shared" si="25"/>
        <v>0.75641025641025639</v>
      </c>
      <c r="BX14" s="283">
        <f t="shared" si="26"/>
        <v>0.52618053324767111</v>
      </c>
      <c r="BY14" s="283">
        <f t="shared" si="27"/>
        <v>0.473819466752329</v>
      </c>
      <c r="BZ14" s="11">
        <v>3</v>
      </c>
      <c r="CA14" s="9">
        <v>3</v>
      </c>
      <c r="CB14" s="9">
        <v>30</v>
      </c>
      <c r="CC14" s="12">
        <v>1.8</v>
      </c>
      <c r="CD14" s="15" t="s">
        <v>163</v>
      </c>
      <c r="CE14" s="15">
        <v>73</v>
      </c>
      <c r="CF14" s="9">
        <f t="shared" si="28"/>
        <v>15.6</v>
      </c>
      <c r="CG14" s="9">
        <f t="shared" si="29"/>
        <v>5408</v>
      </c>
      <c r="CH14" s="9">
        <f t="shared" si="9"/>
        <v>11.232000000000001</v>
      </c>
      <c r="CI14" s="9">
        <v>72</v>
      </c>
      <c r="CJ14" s="296">
        <f t="shared" si="30"/>
        <v>2.0769230769230775</v>
      </c>
      <c r="CK14" s="11" t="s">
        <v>165</v>
      </c>
      <c r="CL14" s="15">
        <v>12</v>
      </c>
      <c r="CM14" s="9">
        <v>17</v>
      </c>
      <c r="CN14" s="10">
        <v>109</v>
      </c>
      <c r="CO14" s="10">
        <f t="shared" si="10"/>
        <v>5408</v>
      </c>
      <c r="CP14" s="10">
        <f t="shared" si="11"/>
        <v>18.53</v>
      </c>
      <c r="CQ14" s="191">
        <f t="shared" si="12"/>
        <v>3.4264053254437874</v>
      </c>
      <c r="CR14" s="16">
        <v>41</v>
      </c>
      <c r="CS14" s="16">
        <v>4</v>
      </c>
      <c r="CT14" s="16">
        <v>400</v>
      </c>
      <c r="CU14" s="14">
        <v>8</v>
      </c>
      <c r="CV14" s="14">
        <v>51</v>
      </c>
      <c r="CW14" s="14"/>
      <c r="CX14" s="16">
        <v>540</v>
      </c>
      <c r="CY14" s="16">
        <v>520</v>
      </c>
      <c r="CZ14" s="16">
        <v>530</v>
      </c>
      <c r="DA14" s="16">
        <v>540</v>
      </c>
      <c r="DB14" s="16"/>
      <c r="DC14" s="16">
        <v>5</v>
      </c>
      <c r="DD14" s="16">
        <v>1</v>
      </c>
      <c r="DE14" s="16"/>
      <c r="DF14" s="16">
        <v>16</v>
      </c>
      <c r="DG14" s="16">
        <v>50</v>
      </c>
      <c r="DH14" s="16">
        <v>1.7</v>
      </c>
      <c r="DI14" s="11"/>
      <c r="DJ14" s="10">
        <v>720</v>
      </c>
      <c r="DK14" s="213">
        <f t="shared" si="13"/>
        <v>195.94779950621154</v>
      </c>
      <c r="DL14" s="213">
        <f t="shared" si="14"/>
        <v>203.07317403371016</v>
      </c>
      <c r="DM14" s="11"/>
      <c r="DN14" s="10"/>
      <c r="DO14" s="11"/>
      <c r="DP14" s="10"/>
      <c r="DQ14" s="16">
        <v>30</v>
      </c>
      <c r="DR14" s="11" t="s">
        <v>185</v>
      </c>
      <c r="DS14" s="10">
        <v>3.2</v>
      </c>
      <c r="DT14" s="16">
        <v>25</v>
      </c>
      <c r="DU14" s="11" t="s">
        <v>171</v>
      </c>
      <c r="DV14" s="9">
        <v>145</v>
      </c>
      <c r="DW14" s="338">
        <f t="shared" si="15"/>
        <v>39.461709622778713</v>
      </c>
      <c r="DX14" s="213">
        <f t="shared" si="16"/>
        <v>40.896680881788853</v>
      </c>
      <c r="DY14" s="304"/>
      <c r="DZ14" s="213"/>
      <c r="EA14" s="11"/>
      <c r="EB14" s="10"/>
      <c r="EC14" s="11"/>
      <c r="ED14" s="10"/>
      <c r="EE14" s="158"/>
      <c r="EF14" s="159"/>
      <c r="EG14" s="158"/>
      <c r="EH14" s="160"/>
      <c r="EI14" s="351">
        <f t="shared" si="31"/>
        <v>366</v>
      </c>
      <c r="EJ14" s="352">
        <f t="shared" si="17"/>
        <v>99.606798082324204</v>
      </c>
      <c r="EK14" s="241">
        <f t="shared" si="18"/>
        <v>103.22886346713599</v>
      </c>
      <c r="EL14" s="9">
        <v>5.4</v>
      </c>
      <c r="EM14" s="20">
        <f t="shared" si="19"/>
        <v>1.4696084962965867</v>
      </c>
      <c r="EN14" s="353">
        <f t="shared" si="20"/>
        <v>1.5230488052528264</v>
      </c>
      <c r="EO14" s="12">
        <v>405</v>
      </c>
      <c r="EP14" s="120"/>
    </row>
    <row r="15" spans="1:146" s="118" customFormat="1" ht="20.100000000000001" customHeight="1">
      <c r="A15" s="161">
        <v>42310</v>
      </c>
      <c r="B15" s="228">
        <v>0.76318287037037036</v>
      </c>
      <c r="C15" s="7">
        <v>4</v>
      </c>
      <c r="D15" s="1" t="s">
        <v>133</v>
      </c>
      <c r="E15" s="1" t="s">
        <v>137</v>
      </c>
      <c r="F15" s="1" t="s">
        <v>139</v>
      </c>
      <c r="G15" s="4"/>
      <c r="H15" s="3" t="s">
        <v>172</v>
      </c>
      <c r="I15" s="1">
        <v>17</v>
      </c>
      <c r="J15" s="1" t="s">
        <v>219</v>
      </c>
      <c r="K15" s="19">
        <v>17</v>
      </c>
      <c r="L15" s="1"/>
      <c r="M15" s="1">
        <v>80</v>
      </c>
      <c r="N15" s="1">
        <v>2700</v>
      </c>
      <c r="O15" s="297"/>
      <c r="P15" s="1">
        <v>1600</v>
      </c>
      <c r="Q15" s="22">
        <f t="shared" si="6"/>
        <v>1328</v>
      </c>
      <c r="R15" s="116">
        <f t="shared" si="21"/>
        <v>3.8604959999999999</v>
      </c>
      <c r="S15" s="17">
        <f t="shared" si="7"/>
        <v>3.6573120000000001</v>
      </c>
      <c r="T15" s="3">
        <v>1079</v>
      </c>
      <c r="U15" s="1">
        <v>1006</v>
      </c>
      <c r="V15" s="1">
        <v>0.97</v>
      </c>
      <c r="W15" s="22">
        <f t="shared" si="22"/>
        <v>1552</v>
      </c>
      <c r="X15" s="1">
        <v>11.6</v>
      </c>
      <c r="Y15" s="1">
        <v>335</v>
      </c>
      <c r="Z15" s="1">
        <v>25</v>
      </c>
      <c r="AA15" s="1">
        <v>25</v>
      </c>
      <c r="AB15" s="4">
        <v>6.4</v>
      </c>
      <c r="AC15" s="7">
        <v>4</v>
      </c>
      <c r="AD15" s="199">
        <v>-32</v>
      </c>
      <c r="AE15" s="199">
        <v>-35</v>
      </c>
      <c r="AF15" s="199">
        <v>-35</v>
      </c>
      <c r="AG15" s="199"/>
      <c r="AH15" s="240">
        <f t="shared" si="32"/>
        <v>-102</v>
      </c>
      <c r="AI15" s="237">
        <f t="shared" si="33"/>
        <v>-2.9411764705882353E-2</v>
      </c>
      <c r="AJ15" s="1">
        <v>50</v>
      </c>
      <c r="AK15" s="1">
        <v>50</v>
      </c>
      <c r="AL15" s="1">
        <v>100</v>
      </c>
      <c r="AM15" s="1">
        <v>100</v>
      </c>
      <c r="AN15" s="1">
        <v>3</v>
      </c>
      <c r="AO15" s="1">
        <v>20</v>
      </c>
      <c r="AP15" s="3">
        <v>1643</v>
      </c>
      <c r="AQ15" s="7">
        <v>1564</v>
      </c>
      <c r="AR15" s="22">
        <f t="shared" si="8"/>
        <v>79</v>
      </c>
      <c r="AS15" s="270">
        <f t="shared" si="23"/>
        <v>4.808277541083384E-2</v>
      </c>
      <c r="AT15" s="1">
        <v>72</v>
      </c>
      <c r="AU15" s="1">
        <v>80</v>
      </c>
      <c r="AV15" s="7">
        <v>4.3</v>
      </c>
      <c r="AW15" s="1">
        <v>155</v>
      </c>
      <c r="AX15" s="1">
        <v>1280</v>
      </c>
      <c r="AY15" s="2">
        <v>25</v>
      </c>
      <c r="AZ15" s="3">
        <v>343</v>
      </c>
      <c r="BA15" s="2">
        <v>69</v>
      </c>
      <c r="BB15" s="3"/>
      <c r="BC15" s="4"/>
      <c r="BD15" s="3">
        <v>4500</v>
      </c>
      <c r="BE15" s="1">
        <v>25</v>
      </c>
      <c r="BF15" s="1">
        <v>30</v>
      </c>
      <c r="BG15" s="1">
        <v>1</v>
      </c>
      <c r="BH15" s="4">
        <v>97.5</v>
      </c>
      <c r="BI15" s="3">
        <v>500</v>
      </c>
      <c r="BJ15" s="7">
        <v>105</v>
      </c>
      <c r="BK15" s="1">
        <v>1613</v>
      </c>
      <c r="BL15" s="1">
        <v>150</v>
      </c>
      <c r="BM15" s="2">
        <v>69</v>
      </c>
      <c r="BN15" s="3">
        <v>429</v>
      </c>
      <c r="BO15" s="1">
        <v>1616</v>
      </c>
      <c r="BP15" s="2">
        <v>203</v>
      </c>
      <c r="BQ15" s="3">
        <v>420</v>
      </c>
      <c r="BR15" s="1">
        <v>1578</v>
      </c>
      <c r="BS15" s="2">
        <v>185</v>
      </c>
      <c r="BT15" s="6">
        <v>1500</v>
      </c>
      <c r="BU15" s="278">
        <v>450</v>
      </c>
      <c r="BV15" s="272">
        <f t="shared" si="24"/>
        <v>0.84899999999999998</v>
      </c>
      <c r="BW15" s="272">
        <f t="shared" si="25"/>
        <v>0.64102564102564108</v>
      </c>
      <c r="BX15" s="282">
        <f t="shared" si="26"/>
        <v>0.56978885236874255</v>
      </c>
      <c r="BY15" s="282">
        <f t="shared" si="27"/>
        <v>0.4302111476312574</v>
      </c>
      <c r="BZ15" s="3">
        <v>2.9</v>
      </c>
      <c r="CA15" s="1">
        <v>3</v>
      </c>
      <c r="CB15" s="1">
        <v>30</v>
      </c>
      <c r="CC15" s="4">
        <v>1.8</v>
      </c>
      <c r="CD15" s="7" t="s">
        <v>163</v>
      </c>
      <c r="CE15" s="7">
        <v>49</v>
      </c>
      <c r="CF15" s="1">
        <f t="shared" si="28"/>
        <v>15.6</v>
      </c>
      <c r="CG15" s="1">
        <f t="shared" si="29"/>
        <v>5408</v>
      </c>
      <c r="CH15" s="1">
        <f t="shared" si="9"/>
        <v>7.6440000000000001</v>
      </c>
      <c r="CI15" s="1">
        <v>49</v>
      </c>
      <c r="CJ15" s="189">
        <f t="shared" si="30"/>
        <v>1.4134615384615385</v>
      </c>
      <c r="CK15" s="3" t="s">
        <v>165</v>
      </c>
      <c r="CL15" s="7">
        <v>29</v>
      </c>
      <c r="CM15" s="1">
        <v>30</v>
      </c>
      <c r="CN15" s="2">
        <v>109</v>
      </c>
      <c r="CO15" s="2">
        <f t="shared" si="10"/>
        <v>5408</v>
      </c>
      <c r="CP15" s="2">
        <f t="shared" si="11"/>
        <v>32.700000000000003</v>
      </c>
      <c r="CQ15" s="190">
        <f t="shared" si="12"/>
        <v>6.0465976331360958</v>
      </c>
      <c r="CR15" s="8">
        <v>39</v>
      </c>
      <c r="CS15" s="8">
        <v>4</v>
      </c>
      <c r="CT15" s="8">
        <v>400</v>
      </c>
      <c r="CU15" s="6">
        <v>16</v>
      </c>
      <c r="CV15" s="6">
        <v>52</v>
      </c>
      <c r="CW15" s="6"/>
      <c r="CX15" s="8">
        <v>520</v>
      </c>
      <c r="CY15" s="8">
        <v>520</v>
      </c>
      <c r="CZ15" s="8">
        <v>530</v>
      </c>
      <c r="DA15" s="8">
        <v>540</v>
      </c>
      <c r="DB15" s="8">
        <v>2</v>
      </c>
      <c r="DC15" s="8">
        <v>5</v>
      </c>
      <c r="DD15" s="8">
        <v>1</v>
      </c>
      <c r="DE15" s="8">
        <v>0.5</v>
      </c>
      <c r="DF15" s="8">
        <v>16</v>
      </c>
      <c r="DG15" s="8">
        <v>50</v>
      </c>
      <c r="DH15" s="8">
        <v>1.7</v>
      </c>
      <c r="DI15" s="3"/>
      <c r="DJ15" s="2">
        <v>720</v>
      </c>
      <c r="DK15" s="212">
        <f t="shared" si="13"/>
        <v>186.50453206012907</v>
      </c>
      <c r="DL15" s="212">
        <f t="shared" si="14"/>
        <v>196.86589495235845</v>
      </c>
      <c r="DM15" s="3"/>
      <c r="DN15" s="2"/>
      <c r="DO15" s="3"/>
      <c r="DP15" s="2"/>
      <c r="DQ15" s="8">
        <v>30</v>
      </c>
      <c r="DR15" s="3" t="s">
        <v>184</v>
      </c>
      <c r="DS15" s="2">
        <v>5.2</v>
      </c>
      <c r="DT15" s="8">
        <v>25</v>
      </c>
      <c r="DU15" s="3"/>
      <c r="DV15" s="1"/>
      <c r="DW15" s="337">
        <f t="shared" si="15"/>
        <v>0</v>
      </c>
      <c r="DX15" s="212">
        <f t="shared" si="16"/>
        <v>0</v>
      </c>
      <c r="DY15" s="303"/>
      <c r="DZ15" s="212"/>
      <c r="EA15" s="3"/>
      <c r="EB15" s="2"/>
      <c r="EC15" s="3"/>
      <c r="ED15" s="2"/>
      <c r="EE15" s="155"/>
      <c r="EF15" s="156"/>
      <c r="EG15" s="155"/>
      <c r="EH15" s="157"/>
      <c r="EI15" s="348">
        <f t="shared" si="31"/>
        <v>388</v>
      </c>
      <c r="EJ15" s="349">
        <f t="shared" si="17"/>
        <v>100.50522005462511</v>
      </c>
      <c r="EK15" s="240">
        <f t="shared" si="18"/>
        <v>106.08884339099316</v>
      </c>
      <c r="EL15" s="1">
        <v>4</v>
      </c>
      <c r="EM15" s="19">
        <f t="shared" si="19"/>
        <v>1.0361362892229393</v>
      </c>
      <c r="EN15" s="350">
        <f t="shared" si="20"/>
        <v>1.0936994164019913</v>
      </c>
      <c r="EO15" s="4">
        <v>380</v>
      </c>
      <c r="EP15" s="117"/>
    </row>
    <row r="16" spans="1:146" s="118" customFormat="1" ht="20.100000000000001" hidden="1" customHeight="1">
      <c r="A16" s="161">
        <v>42310</v>
      </c>
      <c r="B16" s="228"/>
      <c r="C16" s="7"/>
      <c r="D16" s="1"/>
      <c r="E16" s="1"/>
      <c r="F16" s="1"/>
      <c r="G16" s="4"/>
      <c r="H16" s="3"/>
      <c r="I16" s="1"/>
      <c r="J16" s="1"/>
      <c r="K16" s="19"/>
      <c r="L16" s="1"/>
      <c r="M16" s="1"/>
      <c r="N16" s="1"/>
      <c r="O16" s="297"/>
      <c r="P16" s="1"/>
      <c r="Q16" s="22">
        <f t="shared" si="6"/>
        <v>0</v>
      </c>
      <c r="R16" s="116">
        <f t="shared" si="21"/>
        <v>0</v>
      </c>
      <c r="S16" s="17">
        <f t="shared" si="7"/>
        <v>0</v>
      </c>
      <c r="T16" s="3"/>
      <c r="U16" s="1"/>
      <c r="V16" s="1"/>
      <c r="W16" s="22">
        <f t="shared" si="22"/>
        <v>0</v>
      </c>
      <c r="X16" s="1"/>
      <c r="Y16" s="1"/>
      <c r="Z16" s="1"/>
      <c r="AA16" s="1"/>
      <c r="AB16" s="4"/>
      <c r="AC16" s="7"/>
      <c r="AD16" s="199"/>
      <c r="AE16" s="199"/>
      <c r="AF16" s="199"/>
      <c r="AG16" s="199"/>
      <c r="AH16" s="240">
        <f t="shared" si="32"/>
        <v>0</v>
      </c>
      <c r="AI16" s="237" t="e">
        <f t="shared" si="33"/>
        <v>#DIV/0!</v>
      </c>
      <c r="AJ16" s="1"/>
      <c r="AK16" s="1"/>
      <c r="AL16" s="1"/>
      <c r="AM16" s="1"/>
      <c r="AN16" s="1"/>
      <c r="AO16" s="1"/>
      <c r="AP16" s="3"/>
      <c r="AQ16" s="7"/>
      <c r="AR16" s="22">
        <f t="shared" si="8"/>
        <v>0</v>
      </c>
      <c r="AS16" s="270" t="e">
        <f t="shared" si="23"/>
        <v>#DIV/0!</v>
      </c>
      <c r="AT16" s="1"/>
      <c r="AU16" s="1"/>
      <c r="AV16" s="7"/>
      <c r="AW16" s="1"/>
      <c r="AX16" s="1"/>
      <c r="AY16" s="2"/>
      <c r="AZ16" s="3"/>
      <c r="BA16" s="2"/>
      <c r="BB16" s="3"/>
      <c r="BC16" s="4"/>
      <c r="BD16" s="3"/>
      <c r="BE16" s="1"/>
      <c r="BF16" s="1"/>
      <c r="BG16" s="1"/>
      <c r="BH16" s="4"/>
      <c r="BI16" s="3"/>
      <c r="BJ16" s="7"/>
      <c r="BK16" s="1"/>
      <c r="BL16" s="1"/>
      <c r="BM16" s="2"/>
      <c r="BN16" s="3"/>
      <c r="BO16" s="1"/>
      <c r="BP16" s="2"/>
      <c r="BQ16" s="3"/>
      <c r="BR16" s="1"/>
      <c r="BS16" s="2"/>
      <c r="BT16" s="6"/>
      <c r="BU16" s="278"/>
      <c r="BV16" s="272">
        <f t="shared" si="24"/>
        <v>0</v>
      </c>
      <c r="BW16" s="272">
        <f t="shared" si="25"/>
        <v>0</v>
      </c>
      <c r="BX16" s="282" t="e">
        <f t="shared" si="26"/>
        <v>#DIV/0!</v>
      </c>
      <c r="BY16" s="282" t="e">
        <f t="shared" si="27"/>
        <v>#DIV/0!</v>
      </c>
      <c r="BZ16" s="3"/>
      <c r="CA16" s="1"/>
      <c r="CB16" s="1"/>
      <c r="CC16" s="4"/>
      <c r="CD16" s="7"/>
      <c r="CE16" s="7"/>
      <c r="CF16" s="1" t="e">
        <f t="shared" si="28"/>
        <v>#N/A</v>
      </c>
      <c r="CG16" s="1">
        <f t="shared" si="29"/>
        <v>0</v>
      </c>
      <c r="CH16" s="1" t="e">
        <f t="shared" si="9"/>
        <v>#N/A</v>
      </c>
      <c r="CI16" s="1"/>
      <c r="CJ16" s="189" t="e">
        <f t="shared" si="30"/>
        <v>#N/A</v>
      </c>
      <c r="CK16" s="3"/>
      <c r="CL16" s="7"/>
      <c r="CM16" s="1"/>
      <c r="CN16" s="2">
        <v>109</v>
      </c>
      <c r="CO16" s="2">
        <f t="shared" si="10"/>
        <v>0</v>
      </c>
      <c r="CP16" s="2">
        <f t="shared" si="11"/>
        <v>0</v>
      </c>
      <c r="CQ16" s="190" t="e">
        <f t="shared" si="12"/>
        <v>#DIV/0!</v>
      </c>
      <c r="CR16" s="8"/>
      <c r="CS16" s="8"/>
      <c r="CT16" s="8"/>
      <c r="CU16" s="6"/>
      <c r="CV16" s="6"/>
      <c r="CW16" s="6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3"/>
      <c r="DJ16" s="2"/>
      <c r="DK16" s="212" t="e">
        <f t="shared" si="13"/>
        <v>#DIV/0!</v>
      </c>
      <c r="DL16" s="212" t="e">
        <f t="shared" si="14"/>
        <v>#DIV/0!</v>
      </c>
      <c r="DM16" s="3"/>
      <c r="DN16" s="2"/>
      <c r="DO16" s="3"/>
      <c r="DP16" s="2"/>
      <c r="DQ16" s="8"/>
      <c r="DR16" s="3"/>
      <c r="DS16" s="2"/>
      <c r="DT16" s="8"/>
      <c r="DU16" s="3"/>
      <c r="DV16" s="1"/>
      <c r="DW16" s="337" t="e">
        <f t="shared" si="15"/>
        <v>#DIV/0!</v>
      </c>
      <c r="DX16" s="212" t="e">
        <f t="shared" si="16"/>
        <v>#DIV/0!</v>
      </c>
      <c r="DY16" s="303"/>
      <c r="DZ16" s="212"/>
      <c r="EA16" s="3"/>
      <c r="EB16" s="2"/>
      <c r="EC16" s="3"/>
      <c r="ED16" s="2"/>
      <c r="EE16" s="155"/>
      <c r="EF16" s="156"/>
      <c r="EG16" s="155"/>
      <c r="EH16" s="157"/>
      <c r="EI16" s="348">
        <f t="shared" si="31"/>
        <v>0</v>
      </c>
      <c r="EJ16" s="349" t="e">
        <f t="shared" si="17"/>
        <v>#DIV/0!</v>
      </c>
      <c r="EK16" s="240" t="e">
        <f t="shared" si="18"/>
        <v>#DIV/0!</v>
      </c>
      <c r="EL16" s="1"/>
      <c r="EM16" s="19" t="e">
        <f t="shared" si="19"/>
        <v>#DIV/0!</v>
      </c>
      <c r="EN16" s="350" t="e">
        <f t="shared" si="20"/>
        <v>#DIV/0!</v>
      </c>
      <c r="EO16" s="4"/>
      <c r="EP16" s="117"/>
    </row>
    <row r="17" spans="1:146" s="121" customFormat="1" ht="20.100000000000001" customHeight="1">
      <c r="A17" s="162">
        <v>42310</v>
      </c>
      <c r="B17" s="229">
        <v>0.17204861111111111</v>
      </c>
      <c r="C17" s="15"/>
      <c r="D17" s="9" t="s">
        <v>130</v>
      </c>
      <c r="E17" s="9" t="s">
        <v>136</v>
      </c>
      <c r="F17" s="9" t="s">
        <v>141</v>
      </c>
      <c r="G17" s="12" t="s">
        <v>142</v>
      </c>
      <c r="H17" s="11" t="s">
        <v>172</v>
      </c>
      <c r="I17" s="9">
        <v>17</v>
      </c>
      <c r="J17" s="9" t="s">
        <v>219</v>
      </c>
      <c r="K17" s="20">
        <v>17.5</v>
      </c>
      <c r="L17" s="9"/>
      <c r="M17" s="9">
        <v>80</v>
      </c>
      <c r="N17" s="9">
        <v>2700</v>
      </c>
      <c r="O17" s="298"/>
      <c r="P17" s="9">
        <v>1660</v>
      </c>
      <c r="Q17" s="24">
        <f t="shared" si="6"/>
        <v>1369.5000000000002</v>
      </c>
      <c r="R17" s="119">
        <f t="shared" si="21"/>
        <v>3.9811365000000003</v>
      </c>
      <c r="S17" s="18">
        <f t="shared" si="7"/>
        <v>3.7716030000000003</v>
      </c>
      <c r="T17" s="11">
        <v>1086</v>
      </c>
      <c r="U17" s="9">
        <v>1006</v>
      </c>
      <c r="V17" s="9">
        <v>0.97099999999999997</v>
      </c>
      <c r="W17" s="24">
        <f t="shared" si="22"/>
        <v>1611.86</v>
      </c>
      <c r="X17" s="9">
        <v>10.5</v>
      </c>
      <c r="Y17" s="9">
        <v>361</v>
      </c>
      <c r="Z17" s="9">
        <v>25</v>
      </c>
      <c r="AA17" s="9">
        <v>25</v>
      </c>
      <c r="AB17" s="12">
        <v>6.8</v>
      </c>
      <c r="AC17" s="15">
        <v>3.6</v>
      </c>
      <c r="AD17" s="200">
        <v>-32</v>
      </c>
      <c r="AE17" s="200">
        <v>-36</v>
      </c>
      <c r="AF17" s="200">
        <v>-35</v>
      </c>
      <c r="AG17" s="200"/>
      <c r="AH17" s="241">
        <f t="shared" si="32"/>
        <v>-103</v>
      </c>
      <c r="AI17" s="239">
        <f t="shared" si="33"/>
        <v>1</v>
      </c>
      <c r="AJ17" s="9">
        <v>50</v>
      </c>
      <c r="AK17" s="9">
        <v>50</v>
      </c>
      <c r="AL17" s="9">
        <v>100</v>
      </c>
      <c r="AM17" s="9">
        <v>100</v>
      </c>
      <c r="AN17" s="9">
        <v>3</v>
      </c>
      <c r="AO17" s="9">
        <v>20</v>
      </c>
      <c r="AP17" s="11">
        <v>1540</v>
      </c>
      <c r="AQ17" s="15">
        <v>1549</v>
      </c>
      <c r="AR17" s="24">
        <f t="shared" si="8"/>
        <v>-9</v>
      </c>
      <c r="AS17" s="271">
        <f t="shared" si="23"/>
        <v>-5.8441558441558444E-3</v>
      </c>
      <c r="AT17" s="9">
        <v>71</v>
      </c>
      <c r="AU17" s="9">
        <v>80</v>
      </c>
      <c r="AV17" s="15">
        <v>4.3</v>
      </c>
      <c r="AW17" s="9">
        <v>556</v>
      </c>
      <c r="AX17" s="9">
        <v>903</v>
      </c>
      <c r="AY17" s="10">
        <v>50</v>
      </c>
      <c r="AZ17" s="11">
        <v>322</v>
      </c>
      <c r="BA17" s="10">
        <v>69</v>
      </c>
      <c r="BB17" s="11"/>
      <c r="BC17" s="12"/>
      <c r="BD17" s="11">
        <v>4618</v>
      </c>
      <c r="BE17" s="9">
        <v>27</v>
      </c>
      <c r="BF17" s="9">
        <v>30</v>
      </c>
      <c r="BG17" s="9">
        <v>1</v>
      </c>
      <c r="BH17" s="12">
        <v>97.5</v>
      </c>
      <c r="BI17" s="11">
        <v>500</v>
      </c>
      <c r="BJ17" s="15">
        <v>109</v>
      </c>
      <c r="BK17" s="9">
        <v>1616</v>
      </c>
      <c r="BL17" s="9">
        <v>150</v>
      </c>
      <c r="BM17" s="10">
        <v>76.2</v>
      </c>
      <c r="BN17" s="11">
        <v>438</v>
      </c>
      <c r="BO17" s="9">
        <v>1647</v>
      </c>
      <c r="BP17" s="10">
        <v>208</v>
      </c>
      <c r="BQ17" s="11">
        <v>428</v>
      </c>
      <c r="BR17" s="9">
        <v>1619</v>
      </c>
      <c r="BS17" s="10">
        <v>185</v>
      </c>
      <c r="BT17" s="14">
        <v>1500</v>
      </c>
      <c r="BU17" s="279">
        <v>473</v>
      </c>
      <c r="BV17" s="273">
        <f t="shared" si="24"/>
        <v>0.86599999999999999</v>
      </c>
      <c r="BW17" s="273">
        <f t="shared" si="25"/>
        <v>0.64102564102564108</v>
      </c>
      <c r="BX17" s="283">
        <f t="shared" si="26"/>
        <v>0.57464184843638344</v>
      </c>
      <c r="BY17" s="283">
        <f t="shared" si="27"/>
        <v>0.42535815156361662</v>
      </c>
      <c r="BZ17" s="11">
        <v>3</v>
      </c>
      <c r="CA17" s="9">
        <v>3</v>
      </c>
      <c r="CB17" s="9">
        <v>30</v>
      </c>
      <c r="CC17" s="12">
        <v>1.8</v>
      </c>
      <c r="CD17" s="15" t="s">
        <v>163</v>
      </c>
      <c r="CE17" s="15">
        <v>45</v>
      </c>
      <c r="CF17" s="1">
        <f t="shared" si="28"/>
        <v>15.6</v>
      </c>
      <c r="CG17" s="9">
        <f t="shared" si="29"/>
        <v>5610.8</v>
      </c>
      <c r="CH17" s="9">
        <f t="shared" si="9"/>
        <v>7.02</v>
      </c>
      <c r="CI17" s="9">
        <v>45</v>
      </c>
      <c r="CJ17" s="296">
        <f t="shared" si="30"/>
        <v>1.2511584800741427</v>
      </c>
      <c r="CK17" s="11" t="s">
        <v>165</v>
      </c>
      <c r="CL17" s="15">
        <v>28</v>
      </c>
      <c r="CM17" s="9"/>
      <c r="CN17" s="10">
        <v>109</v>
      </c>
      <c r="CO17" s="10">
        <f t="shared" si="10"/>
        <v>5610.8</v>
      </c>
      <c r="CP17" s="10">
        <f t="shared" si="11"/>
        <v>0</v>
      </c>
      <c r="CQ17" s="191">
        <f t="shared" si="12"/>
        <v>0</v>
      </c>
      <c r="CR17" s="16">
        <v>39</v>
      </c>
      <c r="CS17" s="16">
        <v>4</v>
      </c>
      <c r="CT17" s="16">
        <v>400</v>
      </c>
      <c r="CU17" s="14">
        <v>16</v>
      </c>
      <c r="CV17" s="14">
        <v>52</v>
      </c>
      <c r="CW17" s="14"/>
      <c r="CX17" s="16">
        <v>520</v>
      </c>
      <c r="CY17" s="16">
        <v>520</v>
      </c>
      <c r="CZ17" s="16">
        <v>530</v>
      </c>
      <c r="DA17" s="16">
        <v>540</v>
      </c>
      <c r="DB17" s="16">
        <v>2</v>
      </c>
      <c r="DC17" s="16">
        <v>5</v>
      </c>
      <c r="DD17" s="16">
        <v>1</v>
      </c>
      <c r="DE17" s="16">
        <v>0.5</v>
      </c>
      <c r="DF17" s="16">
        <v>16</v>
      </c>
      <c r="DG17" s="16">
        <v>50</v>
      </c>
      <c r="DH17" s="16">
        <v>1.7</v>
      </c>
      <c r="DI17" s="11"/>
      <c r="DJ17" s="10">
        <v>720</v>
      </c>
      <c r="DK17" s="213">
        <f t="shared" si="13"/>
        <v>180.85287957345847</v>
      </c>
      <c r="DL17" s="213">
        <f t="shared" si="14"/>
        <v>190.90026177198393</v>
      </c>
      <c r="DM17" s="11"/>
      <c r="DN17" s="10"/>
      <c r="DO17" s="11"/>
      <c r="DP17" s="10"/>
      <c r="DQ17" s="16">
        <v>30</v>
      </c>
      <c r="DR17" s="11" t="s">
        <v>184</v>
      </c>
      <c r="DS17" s="10">
        <v>5.2</v>
      </c>
      <c r="DT17" s="16">
        <v>25</v>
      </c>
      <c r="DU17" s="11"/>
      <c r="DV17" s="9"/>
      <c r="DW17" s="338">
        <f t="shared" si="15"/>
        <v>0</v>
      </c>
      <c r="DX17" s="213">
        <f t="shared" si="16"/>
        <v>0</v>
      </c>
      <c r="DY17" s="304"/>
      <c r="DZ17" s="213"/>
      <c r="EA17" s="11"/>
      <c r="EB17" s="10"/>
      <c r="EC17" s="11"/>
      <c r="ED17" s="10"/>
      <c r="EE17" s="158"/>
      <c r="EF17" s="159"/>
      <c r="EG17" s="158"/>
      <c r="EH17" s="160"/>
      <c r="EI17" s="351">
        <f t="shared" si="31"/>
        <v>393</v>
      </c>
      <c r="EJ17" s="352">
        <f t="shared" si="17"/>
        <v>98.715530100512751</v>
      </c>
      <c r="EK17" s="241">
        <f t="shared" si="18"/>
        <v>104.1997262172079</v>
      </c>
      <c r="EL17" s="9">
        <v>4.8600000000000003</v>
      </c>
      <c r="EM17" s="20">
        <f t="shared" si="19"/>
        <v>1.2207569371208447</v>
      </c>
      <c r="EN17" s="353">
        <f t="shared" si="20"/>
        <v>1.2885767669608916</v>
      </c>
      <c r="EO17" s="12">
        <v>387</v>
      </c>
      <c r="EP17" s="120"/>
    </row>
    <row r="18" spans="1:146" s="121" customFormat="1" ht="20.100000000000001" hidden="1" customHeight="1">
      <c r="A18" s="162">
        <v>42310</v>
      </c>
      <c r="B18" s="229"/>
      <c r="C18" s="15"/>
      <c r="D18" s="9"/>
      <c r="E18" s="9"/>
      <c r="F18" s="9"/>
      <c r="G18" s="12"/>
      <c r="H18" s="11"/>
      <c r="I18" s="9"/>
      <c r="J18" s="9"/>
      <c r="K18" s="20"/>
      <c r="L18" s="9"/>
      <c r="M18" s="9"/>
      <c r="N18" s="9"/>
      <c r="O18" s="298"/>
      <c r="P18" s="9"/>
      <c r="Q18" s="24">
        <f t="shared" si="6"/>
        <v>0</v>
      </c>
      <c r="R18" s="119">
        <f t="shared" si="21"/>
        <v>0</v>
      </c>
      <c r="S18" s="18">
        <f t="shared" si="7"/>
        <v>0</v>
      </c>
      <c r="T18" s="11"/>
      <c r="U18" s="9"/>
      <c r="V18" s="9"/>
      <c r="W18" s="24">
        <f t="shared" si="22"/>
        <v>0</v>
      </c>
      <c r="X18" s="9"/>
      <c r="Y18" s="9"/>
      <c r="Z18" s="9"/>
      <c r="AA18" s="9"/>
      <c r="AB18" s="12"/>
      <c r="AC18" s="15"/>
      <c r="AD18" s="200"/>
      <c r="AE18" s="200"/>
      <c r="AF18" s="200"/>
      <c r="AG18" s="200"/>
      <c r="AH18" s="241">
        <f t="shared" si="32"/>
        <v>0</v>
      </c>
      <c r="AI18" s="239" t="e">
        <f t="shared" si="33"/>
        <v>#DIV/0!</v>
      </c>
      <c r="AJ18" s="9"/>
      <c r="AK18" s="9"/>
      <c r="AL18" s="9"/>
      <c r="AM18" s="9"/>
      <c r="AN18" s="9"/>
      <c r="AO18" s="9"/>
      <c r="AP18" s="11"/>
      <c r="AQ18" s="15"/>
      <c r="AR18" s="24">
        <f t="shared" si="8"/>
        <v>0</v>
      </c>
      <c r="AS18" s="271" t="e">
        <f t="shared" si="23"/>
        <v>#DIV/0!</v>
      </c>
      <c r="AT18" s="9"/>
      <c r="AU18" s="9"/>
      <c r="AV18" s="15"/>
      <c r="AW18" s="9"/>
      <c r="AX18" s="9"/>
      <c r="AY18" s="10"/>
      <c r="AZ18" s="11"/>
      <c r="BA18" s="10"/>
      <c r="BB18" s="11"/>
      <c r="BC18" s="12"/>
      <c r="BD18" s="11"/>
      <c r="BE18" s="9"/>
      <c r="BF18" s="9"/>
      <c r="BG18" s="9"/>
      <c r="BH18" s="12"/>
      <c r="BI18" s="11"/>
      <c r="BJ18" s="15"/>
      <c r="BK18" s="9"/>
      <c r="BL18" s="9"/>
      <c r="BM18" s="10"/>
      <c r="BN18" s="11"/>
      <c r="BO18" s="9"/>
      <c r="BP18" s="10"/>
      <c r="BQ18" s="11"/>
      <c r="BR18" s="9"/>
      <c r="BS18" s="10"/>
      <c r="BT18" s="14"/>
      <c r="BU18" s="279"/>
      <c r="BV18" s="273">
        <f t="shared" si="24"/>
        <v>0</v>
      </c>
      <c r="BW18" s="273">
        <f t="shared" si="25"/>
        <v>0</v>
      </c>
      <c r="BX18" s="283" t="e">
        <f t="shared" si="26"/>
        <v>#DIV/0!</v>
      </c>
      <c r="BY18" s="283" t="e">
        <f t="shared" si="27"/>
        <v>#DIV/0!</v>
      </c>
      <c r="BZ18" s="11"/>
      <c r="CA18" s="9"/>
      <c r="CB18" s="9"/>
      <c r="CC18" s="12"/>
      <c r="CD18" s="15"/>
      <c r="CE18" s="15"/>
      <c r="CF18" s="9" t="e">
        <f t="shared" si="28"/>
        <v>#N/A</v>
      </c>
      <c r="CG18" s="9">
        <f t="shared" si="29"/>
        <v>0</v>
      </c>
      <c r="CH18" s="9" t="e">
        <f t="shared" si="9"/>
        <v>#N/A</v>
      </c>
      <c r="CI18" s="9"/>
      <c r="CJ18" s="296" t="e">
        <f t="shared" si="30"/>
        <v>#N/A</v>
      </c>
      <c r="CK18" s="11"/>
      <c r="CL18" s="15"/>
      <c r="CM18" s="9"/>
      <c r="CN18" s="10">
        <v>109</v>
      </c>
      <c r="CO18" s="10">
        <f t="shared" si="10"/>
        <v>0</v>
      </c>
      <c r="CP18" s="10">
        <f t="shared" si="11"/>
        <v>0</v>
      </c>
      <c r="CQ18" s="191" t="e">
        <f t="shared" si="12"/>
        <v>#DIV/0!</v>
      </c>
      <c r="CR18" s="16"/>
      <c r="CS18" s="16"/>
      <c r="CT18" s="16"/>
      <c r="CU18" s="14"/>
      <c r="CV18" s="14"/>
      <c r="CW18" s="14"/>
      <c r="CX18" s="16"/>
      <c r="CY18" s="16"/>
      <c r="CZ18" s="16"/>
      <c r="DA18" s="16"/>
      <c r="DB18" s="16"/>
      <c r="DC18" s="16"/>
      <c r="DD18" s="16"/>
      <c r="DE18" s="16"/>
      <c r="DF18" s="16"/>
      <c r="DG18" s="16"/>
      <c r="DH18" s="16"/>
      <c r="DI18" s="11"/>
      <c r="DJ18" s="10"/>
      <c r="DK18" s="213" t="e">
        <f t="shared" si="13"/>
        <v>#DIV/0!</v>
      </c>
      <c r="DL18" s="213" t="e">
        <f t="shared" si="14"/>
        <v>#DIV/0!</v>
      </c>
      <c r="DM18" s="11"/>
      <c r="DN18" s="10"/>
      <c r="DO18" s="11"/>
      <c r="DP18" s="10"/>
      <c r="DQ18" s="16"/>
      <c r="DR18" s="11"/>
      <c r="DS18" s="10"/>
      <c r="DT18" s="16"/>
      <c r="DU18" s="11"/>
      <c r="DV18" s="9"/>
      <c r="DW18" s="338" t="e">
        <f t="shared" si="15"/>
        <v>#DIV/0!</v>
      </c>
      <c r="DX18" s="213" t="e">
        <f t="shared" si="16"/>
        <v>#DIV/0!</v>
      </c>
      <c r="DY18" s="304"/>
      <c r="DZ18" s="213"/>
      <c r="EA18" s="11"/>
      <c r="EB18" s="10"/>
      <c r="EC18" s="11"/>
      <c r="ED18" s="10"/>
      <c r="EE18" s="158"/>
      <c r="EF18" s="159"/>
      <c r="EG18" s="158"/>
      <c r="EH18" s="160"/>
      <c r="EI18" s="351">
        <f t="shared" si="31"/>
        <v>0</v>
      </c>
      <c r="EJ18" s="352" t="e">
        <f t="shared" si="17"/>
        <v>#DIV/0!</v>
      </c>
      <c r="EK18" s="241" t="e">
        <f t="shared" si="18"/>
        <v>#DIV/0!</v>
      </c>
      <c r="EL18" s="9"/>
      <c r="EM18" s="20" t="e">
        <f t="shared" si="19"/>
        <v>#DIV/0!</v>
      </c>
      <c r="EN18" s="353" t="e">
        <f t="shared" si="20"/>
        <v>#DIV/0!</v>
      </c>
      <c r="EO18" s="12"/>
      <c r="EP18" s="120"/>
    </row>
    <row r="19" spans="1:146" s="118" customFormat="1" ht="20.100000000000001" hidden="1" customHeight="1">
      <c r="A19" s="161">
        <v>42311</v>
      </c>
      <c r="B19" s="228">
        <v>0.41666666666666702</v>
      </c>
      <c r="C19" s="7">
        <v>1</v>
      </c>
      <c r="D19" s="1"/>
      <c r="E19" s="1"/>
      <c r="F19" s="1"/>
      <c r="G19" s="4"/>
      <c r="H19" s="3"/>
      <c r="I19" s="1"/>
      <c r="J19" s="1"/>
      <c r="K19" s="19"/>
      <c r="L19" s="1"/>
      <c r="M19" s="1"/>
      <c r="N19" s="1"/>
      <c r="O19" s="297"/>
      <c r="P19" s="1"/>
      <c r="Q19" s="22">
        <f t="shared" si="6"/>
        <v>0</v>
      </c>
      <c r="R19" s="116">
        <f t="shared" si="21"/>
        <v>0</v>
      </c>
      <c r="S19" s="17">
        <f t="shared" si="7"/>
        <v>0</v>
      </c>
      <c r="T19" s="3"/>
      <c r="U19" s="1"/>
      <c r="V19" s="1"/>
      <c r="W19" s="22">
        <f t="shared" si="22"/>
        <v>0</v>
      </c>
      <c r="X19" s="1"/>
      <c r="Y19" s="1"/>
      <c r="Z19" s="1"/>
      <c r="AA19" s="1"/>
      <c r="AB19" s="4"/>
      <c r="AC19" s="7"/>
      <c r="AD19" s="199"/>
      <c r="AE19" s="199"/>
      <c r="AF19" s="199"/>
      <c r="AG19" s="199"/>
      <c r="AH19" s="240">
        <f t="shared" si="32"/>
        <v>0</v>
      </c>
      <c r="AI19" s="237" t="e">
        <f t="shared" si="33"/>
        <v>#DIV/0!</v>
      </c>
      <c r="AJ19" s="1"/>
      <c r="AK19" s="1"/>
      <c r="AL19" s="1"/>
      <c r="AM19" s="1"/>
      <c r="AN19" s="1"/>
      <c r="AO19" s="1"/>
      <c r="AP19" s="3"/>
      <c r="AQ19" s="7"/>
      <c r="AR19" s="22">
        <f t="shared" si="8"/>
        <v>0</v>
      </c>
      <c r="AS19" s="270" t="e">
        <f t="shared" si="23"/>
        <v>#DIV/0!</v>
      </c>
      <c r="AT19" s="1"/>
      <c r="AU19" s="1"/>
      <c r="AV19" s="7"/>
      <c r="AW19" s="1"/>
      <c r="AX19" s="1"/>
      <c r="AY19" s="2"/>
      <c r="AZ19" s="3"/>
      <c r="BA19" s="2"/>
      <c r="BB19" s="3"/>
      <c r="BC19" s="4"/>
      <c r="BD19" s="3"/>
      <c r="BE19" s="1"/>
      <c r="BF19" s="1"/>
      <c r="BG19" s="1"/>
      <c r="BH19" s="4"/>
      <c r="BI19" s="3"/>
      <c r="BJ19" s="7"/>
      <c r="BK19" s="1"/>
      <c r="BL19" s="1"/>
      <c r="BM19" s="2"/>
      <c r="BN19" s="3"/>
      <c r="BO19" s="1"/>
      <c r="BP19" s="2"/>
      <c r="BQ19" s="3"/>
      <c r="BR19" s="1"/>
      <c r="BS19" s="2"/>
      <c r="BT19" s="6"/>
      <c r="BU19" s="278"/>
      <c r="BV19" s="272">
        <f t="shared" si="24"/>
        <v>0</v>
      </c>
      <c r="BW19" s="272">
        <f t="shared" si="25"/>
        <v>0</v>
      </c>
      <c r="BX19" s="282" t="e">
        <f t="shared" si="26"/>
        <v>#DIV/0!</v>
      </c>
      <c r="BY19" s="282" t="e">
        <f t="shared" si="27"/>
        <v>#DIV/0!</v>
      </c>
      <c r="BZ19" s="3"/>
      <c r="CA19" s="1"/>
      <c r="CB19" s="1"/>
      <c r="CC19" s="4"/>
      <c r="CD19" s="7"/>
      <c r="CE19" s="7"/>
      <c r="CF19" s="1" t="e">
        <f t="shared" si="28"/>
        <v>#N/A</v>
      </c>
      <c r="CG19" s="1">
        <f t="shared" si="29"/>
        <v>0</v>
      </c>
      <c r="CH19" s="1" t="e">
        <f t="shared" si="9"/>
        <v>#N/A</v>
      </c>
      <c r="CI19" s="1"/>
      <c r="CJ19" s="189" t="e">
        <f t="shared" si="30"/>
        <v>#N/A</v>
      </c>
      <c r="CK19" s="3"/>
      <c r="CL19" s="7"/>
      <c r="CM19" s="1"/>
      <c r="CN19" s="2">
        <v>109</v>
      </c>
      <c r="CO19" s="2">
        <f t="shared" si="10"/>
        <v>0</v>
      </c>
      <c r="CP19" s="2">
        <f t="shared" si="11"/>
        <v>0</v>
      </c>
      <c r="CQ19" s="190" t="e">
        <f t="shared" si="12"/>
        <v>#DIV/0!</v>
      </c>
      <c r="CR19" s="8"/>
      <c r="CS19" s="8"/>
      <c r="CT19" s="8"/>
      <c r="CU19" s="6"/>
      <c r="CV19" s="6"/>
      <c r="CW19" s="6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3"/>
      <c r="DJ19" s="2"/>
      <c r="DK19" s="212" t="e">
        <f t="shared" si="13"/>
        <v>#DIV/0!</v>
      </c>
      <c r="DL19" s="212" t="e">
        <f t="shared" si="14"/>
        <v>#DIV/0!</v>
      </c>
      <c r="DM19" s="3"/>
      <c r="DN19" s="2"/>
      <c r="DO19" s="3"/>
      <c r="DP19" s="2"/>
      <c r="DQ19" s="8"/>
      <c r="DR19" s="3"/>
      <c r="DS19" s="2"/>
      <c r="DT19" s="8"/>
      <c r="DU19" s="3"/>
      <c r="DV19" s="1"/>
      <c r="DW19" s="337" t="e">
        <f t="shared" si="15"/>
        <v>#DIV/0!</v>
      </c>
      <c r="DX19" s="212" t="e">
        <f t="shared" si="16"/>
        <v>#DIV/0!</v>
      </c>
      <c r="DY19" s="303"/>
      <c r="DZ19" s="212"/>
      <c r="EA19" s="3"/>
      <c r="EB19" s="2"/>
      <c r="EC19" s="3"/>
      <c r="ED19" s="2"/>
      <c r="EE19" s="155"/>
      <c r="EF19" s="156"/>
      <c r="EG19" s="155"/>
      <c r="EH19" s="157"/>
      <c r="EI19" s="348">
        <f t="shared" si="31"/>
        <v>0</v>
      </c>
      <c r="EJ19" s="349" t="e">
        <f t="shared" si="17"/>
        <v>#DIV/0!</v>
      </c>
      <c r="EK19" s="240" t="e">
        <f t="shared" si="18"/>
        <v>#DIV/0!</v>
      </c>
      <c r="EL19" s="1"/>
      <c r="EM19" s="19" t="e">
        <f t="shared" si="19"/>
        <v>#DIV/0!</v>
      </c>
      <c r="EN19" s="350" t="e">
        <f t="shared" si="20"/>
        <v>#DIV/0!</v>
      </c>
      <c r="EO19" s="4"/>
      <c r="EP19" s="117"/>
    </row>
    <row r="20" spans="1:146" s="118" customFormat="1" ht="20.100000000000001" hidden="1" customHeight="1">
      <c r="A20" s="161">
        <v>42311</v>
      </c>
      <c r="B20" s="228"/>
      <c r="C20" s="7"/>
      <c r="D20" s="1"/>
      <c r="E20" s="1"/>
      <c r="F20" s="1"/>
      <c r="G20" s="4"/>
      <c r="H20" s="3"/>
      <c r="I20" s="1"/>
      <c r="J20" s="1"/>
      <c r="K20" s="19"/>
      <c r="L20" s="1"/>
      <c r="M20" s="1"/>
      <c r="N20" s="1"/>
      <c r="O20" s="297"/>
      <c r="P20" s="1"/>
      <c r="Q20" s="22">
        <f t="shared" si="6"/>
        <v>0</v>
      </c>
      <c r="R20" s="116">
        <f t="shared" si="21"/>
        <v>0</v>
      </c>
      <c r="S20" s="17">
        <f t="shared" si="7"/>
        <v>0</v>
      </c>
      <c r="T20" s="3"/>
      <c r="U20" s="1"/>
      <c r="V20" s="1"/>
      <c r="W20" s="22">
        <f t="shared" si="22"/>
        <v>0</v>
      </c>
      <c r="X20" s="1"/>
      <c r="Y20" s="1"/>
      <c r="Z20" s="1"/>
      <c r="AA20" s="1"/>
      <c r="AB20" s="4"/>
      <c r="AC20" s="7"/>
      <c r="AD20" s="199"/>
      <c r="AE20" s="199"/>
      <c r="AF20" s="199"/>
      <c r="AG20" s="199"/>
      <c r="AH20" s="240">
        <f t="shared" si="32"/>
        <v>0</v>
      </c>
      <c r="AI20" s="237" t="e">
        <f t="shared" si="33"/>
        <v>#DIV/0!</v>
      </c>
      <c r="AJ20" s="1"/>
      <c r="AK20" s="1"/>
      <c r="AL20" s="1"/>
      <c r="AM20" s="1"/>
      <c r="AN20" s="1"/>
      <c r="AO20" s="1"/>
      <c r="AP20" s="3"/>
      <c r="AQ20" s="7"/>
      <c r="AR20" s="22">
        <f t="shared" si="8"/>
        <v>0</v>
      </c>
      <c r="AS20" s="270" t="e">
        <f t="shared" si="23"/>
        <v>#DIV/0!</v>
      </c>
      <c r="AT20" s="1"/>
      <c r="AU20" s="1"/>
      <c r="AV20" s="7"/>
      <c r="AW20" s="1"/>
      <c r="AX20" s="1"/>
      <c r="AY20" s="2"/>
      <c r="AZ20" s="3"/>
      <c r="BA20" s="2"/>
      <c r="BB20" s="3"/>
      <c r="BC20" s="4"/>
      <c r="BD20" s="3"/>
      <c r="BE20" s="1"/>
      <c r="BF20" s="1"/>
      <c r="BG20" s="1"/>
      <c r="BH20" s="4"/>
      <c r="BI20" s="3"/>
      <c r="BJ20" s="7"/>
      <c r="BK20" s="1"/>
      <c r="BL20" s="1"/>
      <c r="BM20" s="2"/>
      <c r="BN20" s="3"/>
      <c r="BO20" s="1"/>
      <c r="BP20" s="2"/>
      <c r="BQ20" s="3"/>
      <c r="BR20" s="1"/>
      <c r="BS20" s="2"/>
      <c r="BT20" s="6"/>
      <c r="BU20" s="278"/>
      <c r="BV20" s="272">
        <f t="shared" si="24"/>
        <v>0</v>
      </c>
      <c r="BW20" s="272">
        <f t="shared" si="25"/>
        <v>0</v>
      </c>
      <c r="BX20" s="282" t="e">
        <f t="shared" si="26"/>
        <v>#DIV/0!</v>
      </c>
      <c r="BY20" s="282" t="e">
        <f t="shared" si="27"/>
        <v>#DIV/0!</v>
      </c>
      <c r="BZ20" s="3"/>
      <c r="CA20" s="1"/>
      <c r="CB20" s="1"/>
      <c r="CC20" s="4"/>
      <c r="CD20" s="7"/>
      <c r="CE20" s="7"/>
      <c r="CF20" s="1" t="e">
        <f t="shared" si="28"/>
        <v>#N/A</v>
      </c>
      <c r="CG20" s="1">
        <f t="shared" si="29"/>
        <v>0</v>
      </c>
      <c r="CH20" s="1" t="e">
        <f t="shared" si="9"/>
        <v>#N/A</v>
      </c>
      <c r="CI20" s="1"/>
      <c r="CJ20" s="189" t="e">
        <f t="shared" si="30"/>
        <v>#N/A</v>
      </c>
      <c r="CK20" s="3"/>
      <c r="CL20" s="7"/>
      <c r="CM20" s="1"/>
      <c r="CN20" s="2">
        <v>109</v>
      </c>
      <c r="CO20" s="2">
        <f t="shared" si="10"/>
        <v>0</v>
      </c>
      <c r="CP20" s="2">
        <f t="shared" si="11"/>
        <v>0</v>
      </c>
      <c r="CQ20" s="190" t="e">
        <f t="shared" si="12"/>
        <v>#DIV/0!</v>
      </c>
      <c r="CR20" s="8"/>
      <c r="CS20" s="8"/>
      <c r="CT20" s="8"/>
      <c r="CU20" s="6"/>
      <c r="CV20" s="6"/>
      <c r="CW20" s="6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3"/>
      <c r="DJ20" s="2"/>
      <c r="DK20" s="212" t="e">
        <f t="shared" si="13"/>
        <v>#DIV/0!</v>
      </c>
      <c r="DL20" s="212" t="e">
        <f t="shared" si="14"/>
        <v>#DIV/0!</v>
      </c>
      <c r="DM20" s="3"/>
      <c r="DN20" s="2"/>
      <c r="DO20" s="3"/>
      <c r="DP20" s="2"/>
      <c r="DQ20" s="8"/>
      <c r="DR20" s="3"/>
      <c r="DS20" s="2"/>
      <c r="DT20" s="8"/>
      <c r="DU20" s="3"/>
      <c r="DV20" s="1"/>
      <c r="DW20" s="337" t="e">
        <f t="shared" si="15"/>
        <v>#DIV/0!</v>
      </c>
      <c r="DX20" s="212" t="e">
        <f t="shared" si="16"/>
        <v>#DIV/0!</v>
      </c>
      <c r="DY20" s="303"/>
      <c r="DZ20" s="212"/>
      <c r="EA20" s="3"/>
      <c r="EB20" s="2"/>
      <c r="EC20" s="3"/>
      <c r="ED20" s="2"/>
      <c r="EE20" s="155"/>
      <c r="EF20" s="156"/>
      <c r="EG20" s="155"/>
      <c r="EH20" s="157"/>
      <c r="EI20" s="348">
        <f t="shared" si="31"/>
        <v>0</v>
      </c>
      <c r="EJ20" s="349" t="e">
        <f t="shared" si="17"/>
        <v>#DIV/0!</v>
      </c>
      <c r="EK20" s="240" t="e">
        <f t="shared" si="18"/>
        <v>#DIV/0!</v>
      </c>
      <c r="EL20" s="1"/>
      <c r="EM20" s="19" t="e">
        <f t="shared" si="19"/>
        <v>#DIV/0!</v>
      </c>
      <c r="EN20" s="350" t="e">
        <f t="shared" si="20"/>
        <v>#DIV/0!</v>
      </c>
      <c r="EO20" s="4"/>
      <c r="EP20" s="117"/>
    </row>
    <row r="21" spans="1:146" s="121" customFormat="1" ht="20.100000000000001" customHeight="1">
      <c r="A21" s="162">
        <v>42311</v>
      </c>
      <c r="B21" s="229">
        <v>0.97916666666666696</v>
      </c>
      <c r="C21" s="15">
        <v>4</v>
      </c>
      <c r="D21" s="9" t="s">
        <v>133</v>
      </c>
      <c r="E21" s="9" t="s">
        <v>137</v>
      </c>
      <c r="F21" s="9" t="s">
        <v>139</v>
      </c>
      <c r="G21" s="12" t="s">
        <v>267</v>
      </c>
      <c r="H21" s="11" t="s">
        <v>172</v>
      </c>
      <c r="I21" s="9">
        <v>17</v>
      </c>
      <c r="J21" s="9" t="s">
        <v>268</v>
      </c>
      <c r="K21" s="20">
        <v>18</v>
      </c>
      <c r="L21" s="9"/>
      <c r="M21" s="9">
        <v>80</v>
      </c>
      <c r="N21" s="9">
        <v>2700</v>
      </c>
      <c r="O21" s="298"/>
      <c r="P21" s="9">
        <v>1650</v>
      </c>
      <c r="Q21" s="24">
        <f t="shared" si="6"/>
        <v>1353</v>
      </c>
      <c r="R21" s="119">
        <f t="shared" si="21"/>
        <v>3.9331710000000002</v>
      </c>
      <c r="S21" s="18">
        <f t="shared" si="7"/>
        <v>3.726162</v>
      </c>
      <c r="T21" s="11">
        <v>1055</v>
      </c>
      <c r="U21" s="9">
        <v>1006</v>
      </c>
      <c r="V21" s="9">
        <v>0.96799999999999997</v>
      </c>
      <c r="W21" s="24">
        <f t="shared" si="22"/>
        <v>1597.2</v>
      </c>
      <c r="X21" s="9">
        <v>10.199999999999999</v>
      </c>
      <c r="Y21" s="9">
        <v>354</v>
      </c>
      <c r="Z21" s="9">
        <v>25</v>
      </c>
      <c r="AA21" s="9">
        <v>23</v>
      </c>
      <c r="AB21" s="12">
        <v>6.7</v>
      </c>
      <c r="AC21" s="15">
        <v>3.8</v>
      </c>
      <c r="AD21" s="200">
        <v>-32</v>
      </c>
      <c r="AE21" s="200">
        <v>-35</v>
      </c>
      <c r="AF21" s="200">
        <v>-35</v>
      </c>
      <c r="AG21" s="200"/>
      <c r="AH21" s="241">
        <f t="shared" si="32"/>
        <v>-102</v>
      </c>
      <c r="AI21" s="239">
        <f t="shared" si="33"/>
        <v>1</v>
      </c>
      <c r="AJ21" s="9">
        <v>50</v>
      </c>
      <c r="AK21" s="9">
        <v>50</v>
      </c>
      <c r="AL21" s="9">
        <v>100</v>
      </c>
      <c r="AM21" s="9">
        <v>100</v>
      </c>
      <c r="AN21" s="9">
        <v>3</v>
      </c>
      <c r="AO21" s="9">
        <v>20</v>
      </c>
      <c r="AP21" s="11">
        <v>1581</v>
      </c>
      <c r="AQ21" s="15">
        <v>1500</v>
      </c>
      <c r="AR21" s="24">
        <f t="shared" si="8"/>
        <v>81</v>
      </c>
      <c r="AS21" s="271">
        <f t="shared" si="23"/>
        <v>5.1233396584440226E-2</v>
      </c>
      <c r="AT21" s="9">
        <v>72</v>
      </c>
      <c r="AU21" s="9">
        <v>80</v>
      </c>
      <c r="AV21" s="15">
        <v>4.4000000000000004</v>
      </c>
      <c r="AW21" s="9">
        <v>490</v>
      </c>
      <c r="AX21" s="9">
        <v>1127</v>
      </c>
      <c r="AY21" s="10">
        <v>50</v>
      </c>
      <c r="AZ21" s="11">
        <v>337</v>
      </c>
      <c r="BA21" s="10">
        <v>70</v>
      </c>
      <c r="BB21" s="11"/>
      <c r="BC21" s="12"/>
      <c r="BD21" s="11">
        <v>4651</v>
      </c>
      <c r="BE21" s="9">
        <v>27</v>
      </c>
      <c r="BF21" s="9">
        <v>27</v>
      </c>
      <c r="BG21" s="9">
        <v>1</v>
      </c>
      <c r="BH21" s="12">
        <v>97</v>
      </c>
      <c r="BI21" s="11">
        <v>500</v>
      </c>
      <c r="BJ21" s="15">
        <v>119</v>
      </c>
      <c r="BK21" s="9">
        <v>1613</v>
      </c>
      <c r="BL21" s="9">
        <v>149</v>
      </c>
      <c r="BM21" s="10">
        <v>98</v>
      </c>
      <c r="BN21" s="11">
        <v>449</v>
      </c>
      <c r="BO21" s="9">
        <v>1685</v>
      </c>
      <c r="BP21" s="10">
        <v>227</v>
      </c>
      <c r="BQ21" s="11">
        <v>441</v>
      </c>
      <c r="BR21" s="9">
        <v>1649</v>
      </c>
      <c r="BS21" s="10">
        <v>186</v>
      </c>
      <c r="BT21" s="14">
        <v>1500</v>
      </c>
      <c r="BU21" s="279">
        <v>483</v>
      </c>
      <c r="BV21" s="273">
        <f t="shared" si="24"/>
        <v>0.89</v>
      </c>
      <c r="BW21" s="273">
        <f t="shared" si="25"/>
        <v>0.64102564102564108</v>
      </c>
      <c r="BX21" s="283">
        <f t="shared" si="26"/>
        <v>0.5813096633729693</v>
      </c>
      <c r="BY21" s="283">
        <f t="shared" si="27"/>
        <v>0.41869033662703065</v>
      </c>
      <c r="BZ21" s="11">
        <v>2.9</v>
      </c>
      <c r="CA21" s="9">
        <v>2.6</v>
      </c>
      <c r="CB21" s="9">
        <v>30</v>
      </c>
      <c r="CC21" s="12">
        <v>1.8</v>
      </c>
      <c r="CD21" s="15" t="s">
        <v>163</v>
      </c>
      <c r="CE21" s="15">
        <v>46</v>
      </c>
      <c r="CF21" s="9">
        <f t="shared" si="28"/>
        <v>15.6</v>
      </c>
      <c r="CG21" s="9">
        <f t="shared" si="29"/>
        <v>5577</v>
      </c>
      <c r="CH21" s="9">
        <f t="shared" si="9"/>
        <v>7.1760000000000002</v>
      </c>
      <c r="CI21" s="9">
        <v>46</v>
      </c>
      <c r="CJ21" s="296">
        <f t="shared" si="30"/>
        <v>1.2867132867132867</v>
      </c>
      <c r="CK21" s="11" t="s">
        <v>165</v>
      </c>
      <c r="CL21" s="15">
        <v>25</v>
      </c>
      <c r="CM21" s="9">
        <v>33</v>
      </c>
      <c r="CN21" s="10">
        <v>109</v>
      </c>
      <c r="CO21" s="10">
        <f t="shared" si="10"/>
        <v>5577</v>
      </c>
      <c r="CP21" s="10">
        <f t="shared" si="11"/>
        <v>35.97</v>
      </c>
      <c r="CQ21" s="191">
        <f t="shared" si="12"/>
        <v>6.449704142011834</v>
      </c>
      <c r="CR21" s="16">
        <v>40</v>
      </c>
      <c r="CS21" s="16">
        <v>4</v>
      </c>
      <c r="CT21" s="16">
        <v>400</v>
      </c>
      <c r="CU21" s="14">
        <v>14</v>
      </c>
      <c r="CV21" s="14">
        <v>51</v>
      </c>
      <c r="CW21" s="14"/>
      <c r="CX21" s="16">
        <v>530</v>
      </c>
      <c r="CY21" s="16">
        <v>520</v>
      </c>
      <c r="CZ21" s="16">
        <v>530</v>
      </c>
      <c r="DA21" s="16">
        <v>540</v>
      </c>
      <c r="DB21" s="16">
        <v>2</v>
      </c>
      <c r="DC21" s="16">
        <v>5</v>
      </c>
      <c r="DD21" s="16">
        <v>1</v>
      </c>
      <c r="DE21" s="16">
        <v>0.5</v>
      </c>
      <c r="DF21" s="16">
        <v>16</v>
      </c>
      <c r="DG21" s="16">
        <v>50</v>
      </c>
      <c r="DH21" s="16">
        <v>1.7</v>
      </c>
      <c r="DI21" s="11"/>
      <c r="DJ21" s="10"/>
      <c r="DK21" s="213">
        <f t="shared" si="13"/>
        <v>0</v>
      </c>
      <c r="DL21" s="213">
        <f t="shared" si="14"/>
        <v>0</v>
      </c>
      <c r="DM21" s="11"/>
      <c r="DN21" s="10"/>
      <c r="DO21" s="11"/>
      <c r="DP21" s="10"/>
      <c r="DQ21" s="16">
        <v>30</v>
      </c>
      <c r="DR21" s="11" t="s">
        <v>184</v>
      </c>
      <c r="DS21" s="10">
        <v>5.2</v>
      </c>
      <c r="DT21" s="16">
        <v>25</v>
      </c>
      <c r="DU21" s="11"/>
      <c r="DV21" s="9"/>
      <c r="DW21" s="338">
        <f t="shared" si="15"/>
        <v>0</v>
      </c>
      <c r="DX21" s="213">
        <f t="shared" si="16"/>
        <v>0</v>
      </c>
      <c r="DY21" s="304"/>
      <c r="DZ21" s="213"/>
      <c r="EA21" s="11"/>
      <c r="EB21" s="10"/>
      <c r="EC21" s="11"/>
      <c r="ED21" s="10"/>
      <c r="EE21" s="158"/>
      <c r="EF21" s="159"/>
      <c r="EG21" s="158"/>
      <c r="EH21" s="160"/>
      <c r="EI21" s="351">
        <f t="shared" si="31"/>
        <v>413</v>
      </c>
      <c r="EJ21" s="352">
        <f t="shared" si="17"/>
        <v>105.00433365343129</v>
      </c>
      <c r="EK21" s="241">
        <f t="shared" si="18"/>
        <v>110.83790774528859</v>
      </c>
      <c r="EL21" s="9">
        <v>4.7</v>
      </c>
      <c r="EM21" s="20">
        <f t="shared" si="19"/>
        <v>1.1949645718429227</v>
      </c>
      <c r="EN21" s="353">
        <f t="shared" si="20"/>
        <v>1.2613514925008629</v>
      </c>
      <c r="EO21" s="12">
        <v>390</v>
      </c>
      <c r="EP21" s="120"/>
    </row>
    <row r="22" spans="1:146" s="121" customFormat="1" ht="20.100000000000001" hidden="1" customHeight="1">
      <c r="A22" s="162">
        <v>42311</v>
      </c>
      <c r="B22" s="229"/>
      <c r="C22" s="15"/>
      <c r="D22" s="9"/>
      <c r="E22" s="9"/>
      <c r="F22" s="9"/>
      <c r="G22" s="12"/>
      <c r="H22" s="11"/>
      <c r="I22" s="9">
        <v>17</v>
      </c>
      <c r="J22" s="9"/>
      <c r="K22" s="20"/>
      <c r="L22" s="9"/>
      <c r="M22" s="9"/>
      <c r="N22" s="9"/>
      <c r="O22" s="298"/>
      <c r="P22" s="9"/>
      <c r="Q22" s="24">
        <f t="shared" si="6"/>
        <v>0</v>
      </c>
      <c r="R22" s="119">
        <f t="shared" si="21"/>
        <v>0</v>
      </c>
      <c r="S22" s="18">
        <f t="shared" si="7"/>
        <v>0</v>
      </c>
      <c r="T22" s="11"/>
      <c r="U22" s="9"/>
      <c r="V22" s="9"/>
      <c r="W22" s="24">
        <f t="shared" si="22"/>
        <v>0</v>
      </c>
      <c r="X22" s="9"/>
      <c r="Y22" s="9"/>
      <c r="Z22" s="9"/>
      <c r="AA22" s="9"/>
      <c r="AB22" s="12"/>
      <c r="AC22" s="15"/>
      <c r="AD22" s="200"/>
      <c r="AE22" s="200"/>
      <c r="AF22" s="200"/>
      <c r="AG22" s="200"/>
      <c r="AH22" s="241">
        <f t="shared" si="32"/>
        <v>0</v>
      </c>
      <c r="AI22" s="239" t="e">
        <f t="shared" si="33"/>
        <v>#DIV/0!</v>
      </c>
      <c r="AJ22" s="9"/>
      <c r="AK22" s="9"/>
      <c r="AL22" s="9"/>
      <c r="AM22" s="9"/>
      <c r="AN22" s="9"/>
      <c r="AO22" s="9"/>
      <c r="AP22" s="11"/>
      <c r="AQ22" s="15"/>
      <c r="AR22" s="24">
        <f t="shared" si="8"/>
        <v>0</v>
      </c>
      <c r="AS22" s="271" t="e">
        <f t="shared" si="23"/>
        <v>#DIV/0!</v>
      </c>
      <c r="AT22" s="9"/>
      <c r="AU22" s="9"/>
      <c r="AV22" s="15"/>
      <c r="AW22" s="9"/>
      <c r="AX22" s="9"/>
      <c r="AY22" s="10"/>
      <c r="AZ22" s="11"/>
      <c r="BA22" s="10"/>
      <c r="BB22" s="11"/>
      <c r="BC22" s="12"/>
      <c r="BD22" s="11"/>
      <c r="BE22" s="9"/>
      <c r="BF22" s="9"/>
      <c r="BG22" s="9"/>
      <c r="BH22" s="12"/>
      <c r="BI22" s="11"/>
      <c r="BJ22" s="15"/>
      <c r="BK22" s="9"/>
      <c r="BL22" s="9"/>
      <c r="BM22" s="10"/>
      <c r="BN22" s="11"/>
      <c r="BO22" s="9"/>
      <c r="BP22" s="10"/>
      <c r="BQ22" s="11"/>
      <c r="BR22" s="9"/>
      <c r="BS22" s="10"/>
      <c r="BT22" s="14"/>
      <c r="BU22" s="279"/>
      <c r="BV22" s="273">
        <f t="shared" si="24"/>
        <v>0</v>
      </c>
      <c r="BW22" s="273">
        <f t="shared" si="25"/>
        <v>0</v>
      </c>
      <c r="BX22" s="283" t="e">
        <f t="shared" si="26"/>
        <v>#DIV/0!</v>
      </c>
      <c r="BY22" s="283" t="e">
        <f t="shared" si="27"/>
        <v>#DIV/0!</v>
      </c>
      <c r="BZ22" s="11"/>
      <c r="CA22" s="9"/>
      <c r="CB22" s="9"/>
      <c r="CC22" s="12"/>
      <c r="CD22" s="15"/>
      <c r="CE22" s="15"/>
      <c r="CF22" s="9" t="e">
        <f t="shared" si="28"/>
        <v>#N/A</v>
      </c>
      <c r="CG22" s="9">
        <f t="shared" si="29"/>
        <v>0</v>
      </c>
      <c r="CH22" s="9" t="e">
        <f t="shared" si="9"/>
        <v>#N/A</v>
      </c>
      <c r="CI22" s="9"/>
      <c r="CJ22" s="296" t="e">
        <f t="shared" si="30"/>
        <v>#N/A</v>
      </c>
      <c r="CK22" s="11"/>
      <c r="CL22" s="15"/>
      <c r="CM22" s="9"/>
      <c r="CN22" s="10">
        <v>109</v>
      </c>
      <c r="CO22" s="10">
        <f t="shared" si="10"/>
        <v>0</v>
      </c>
      <c r="CP22" s="10">
        <f t="shared" si="11"/>
        <v>0</v>
      </c>
      <c r="CQ22" s="191" t="e">
        <f t="shared" si="12"/>
        <v>#DIV/0!</v>
      </c>
      <c r="CR22" s="16"/>
      <c r="CS22" s="16"/>
      <c r="CT22" s="16"/>
      <c r="CU22" s="14"/>
      <c r="CV22" s="14"/>
      <c r="CW22" s="14"/>
      <c r="CX22" s="16"/>
      <c r="CY22" s="16"/>
      <c r="CZ22" s="16"/>
      <c r="DA22" s="16"/>
      <c r="DB22" s="16"/>
      <c r="DC22" s="16"/>
      <c r="DD22" s="16"/>
      <c r="DE22" s="16"/>
      <c r="DF22" s="16"/>
      <c r="DG22" s="16"/>
      <c r="DH22" s="16"/>
      <c r="DI22" s="11"/>
      <c r="DJ22" s="10"/>
      <c r="DK22" s="213" t="e">
        <f t="shared" si="13"/>
        <v>#DIV/0!</v>
      </c>
      <c r="DL22" s="213" t="e">
        <f t="shared" si="14"/>
        <v>#DIV/0!</v>
      </c>
      <c r="DM22" s="11"/>
      <c r="DN22" s="10"/>
      <c r="DO22" s="11"/>
      <c r="DP22" s="10"/>
      <c r="DQ22" s="16"/>
      <c r="DR22" s="11"/>
      <c r="DS22" s="10"/>
      <c r="DT22" s="16"/>
      <c r="DU22" s="11"/>
      <c r="DV22" s="9"/>
      <c r="DW22" s="338" t="e">
        <f t="shared" si="15"/>
        <v>#DIV/0!</v>
      </c>
      <c r="DX22" s="213" t="e">
        <f t="shared" si="16"/>
        <v>#DIV/0!</v>
      </c>
      <c r="DY22" s="304"/>
      <c r="DZ22" s="213"/>
      <c r="EA22" s="11"/>
      <c r="EB22" s="10"/>
      <c r="EC22" s="11"/>
      <c r="ED22" s="10"/>
      <c r="EE22" s="158"/>
      <c r="EF22" s="159"/>
      <c r="EG22" s="158"/>
      <c r="EH22" s="160"/>
      <c r="EI22" s="351">
        <f t="shared" si="31"/>
        <v>0</v>
      </c>
      <c r="EJ22" s="352" t="e">
        <f t="shared" si="17"/>
        <v>#DIV/0!</v>
      </c>
      <c r="EK22" s="241" t="e">
        <f t="shared" si="18"/>
        <v>#DIV/0!</v>
      </c>
      <c r="EL22" s="9"/>
      <c r="EM22" s="20" t="e">
        <f t="shared" si="19"/>
        <v>#DIV/0!</v>
      </c>
      <c r="EN22" s="353" t="e">
        <f t="shared" si="20"/>
        <v>#DIV/0!</v>
      </c>
      <c r="EO22" s="12"/>
      <c r="EP22" s="120"/>
    </row>
    <row r="23" spans="1:146" s="118" customFormat="1" ht="20.100000000000001" customHeight="1">
      <c r="A23" s="161">
        <v>42312</v>
      </c>
      <c r="B23" s="228">
        <v>0.48975694444444445</v>
      </c>
      <c r="C23" s="7">
        <v>2</v>
      </c>
      <c r="D23" s="1" t="s">
        <v>132</v>
      </c>
      <c r="E23" s="1" t="s">
        <v>138</v>
      </c>
      <c r="F23" s="1" t="s">
        <v>140</v>
      </c>
      <c r="G23" s="4" t="s">
        <v>145</v>
      </c>
      <c r="H23" s="3" t="s">
        <v>172</v>
      </c>
      <c r="I23" s="1">
        <v>17</v>
      </c>
      <c r="J23" s="1" t="s">
        <v>219</v>
      </c>
      <c r="K23" s="19">
        <v>18</v>
      </c>
      <c r="L23" s="1"/>
      <c r="M23" s="1">
        <v>80</v>
      </c>
      <c r="N23" s="1">
        <v>2700</v>
      </c>
      <c r="O23" s="297"/>
      <c r="P23" s="1">
        <v>1710</v>
      </c>
      <c r="Q23" s="22">
        <f t="shared" si="6"/>
        <v>1402.2</v>
      </c>
      <c r="R23" s="116">
        <f t="shared" si="21"/>
        <v>4.0761953999999996</v>
      </c>
      <c r="S23" s="17">
        <f t="shared" si="7"/>
        <v>3.8616587999999998</v>
      </c>
      <c r="T23" s="3">
        <v>1095</v>
      </c>
      <c r="U23" s="1">
        <v>1006</v>
      </c>
      <c r="V23" s="1">
        <v>0.96599999999999997</v>
      </c>
      <c r="W23" s="22">
        <f t="shared" si="22"/>
        <v>1651.86</v>
      </c>
      <c r="X23" s="1">
        <v>10</v>
      </c>
      <c r="Y23" s="1">
        <v>379</v>
      </c>
      <c r="Z23" s="1">
        <v>25</v>
      </c>
      <c r="AA23" s="1">
        <v>23</v>
      </c>
      <c r="AB23" s="4">
        <v>6.9</v>
      </c>
      <c r="AC23" s="7">
        <v>3.7</v>
      </c>
      <c r="AD23" s="199">
        <v>-31</v>
      </c>
      <c r="AE23" s="199">
        <v>-35</v>
      </c>
      <c r="AF23" s="199">
        <v>-35</v>
      </c>
      <c r="AG23" s="199"/>
      <c r="AH23" s="240">
        <f t="shared" si="32"/>
        <v>-101</v>
      </c>
      <c r="AI23" s="237">
        <f t="shared" si="33"/>
        <v>1</v>
      </c>
      <c r="AJ23" s="1">
        <v>50</v>
      </c>
      <c r="AK23" s="1">
        <v>50</v>
      </c>
      <c r="AL23" s="1">
        <v>100</v>
      </c>
      <c r="AM23" s="1">
        <v>100</v>
      </c>
      <c r="AN23" s="1">
        <v>3</v>
      </c>
      <c r="AO23" s="1">
        <v>20</v>
      </c>
      <c r="AP23" s="3">
        <v>1910</v>
      </c>
      <c r="AQ23" s="7">
        <v>1518</v>
      </c>
      <c r="AR23" s="22">
        <f t="shared" si="8"/>
        <v>392</v>
      </c>
      <c r="AS23" s="270">
        <f t="shared" si="23"/>
        <v>0.20523560209424083</v>
      </c>
      <c r="AT23" s="1">
        <v>73</v>
      </c>
      <c r="AU23" s="1">
        <v>80</v>
      </c>
      <c r="AV23" s="7">
        <v>4.4000000000000004</v>
      </c>
      <c r="AW23" s="1">
        <v>543</v>
      </c>
      <c r="AX23" s="1">
        <v>760</v>
      </c>
      <c r="AY23" s="2">
        <v>40</v>
      </c>
      <c r="AZ23" s="3">
        <v>355</v>
      </c>
      <c r="BA23" s="2">
        <v>70</v>
      </c>
      <c r="BB23" s="3"/>
      <c r="BC23" s="4"/>
      <c r="BD23" s="3">
        <v>4537</v>
      </c>
      <c r="BE23" s="1">
        <v>27</v>
      </c>
      <c r="BF23" s="1">
        <v>27</v>
      </c>
      <c r="BG23" s="1">
        <v>1</v>
      </c>
      <c r="BH23" s="4">
        <v>97</v>
      </c>
      <c r="BI23" s="3">
        <v>500</v>
      </c>
      <c r="BJ23" s="7">
        <v>120</v>
      </c>
      <c r="BK23" s="1">
        <v>1618</v>
      </c>
      <c r="BL23" s="1">
        <v>149</v>
      </c>
      <c r="BM23" s="2">
        <v>88.4</v>
      </c>
      <c r="BN23" s="3">
        <v>460</v>
      </c>
      <c r="BO23" s="1">
        <v>1694</v>
      </c>
      <c r="BP23" s="2">
        <v>223</v>
      </c>
      <c r="BQ23" s="3">
        <v>450</v>
      </c>
      <c r="BR23" s="1">
        <v>1697</v>
      </c>
      <c r="BS23" s="2">
        <v>196</v>
      </c>
      <c r="BT23" s="6">
        <v>1500</v>
      </c>
      <c r="BU23" s="278">
        <v>526</v>
      </c>
      <c r="BV23" s="272">
        <f t="shared" si="24"/>
        <v>0.91</v>
      </c>
      <c r="BW23" s="272">
        <f t="shared" si="25"/>
        <v>0.64102564102564108</v>
      </c>
      <c r="BX23" s="282">
        <f t="shared" si="26"/>
        <v>0.58670854686725082</v>
      </c>
      <c r="BY23" s="282">
        <f t="shared" si="27"/>
        <v>0.41329145313274923</v>
      </c>
      <c r="BZ23" s="3">
        <v>3</v>
      </c>
      <c r="CA23" s="1">
        <v>2.6</v>
      </c>
      <c r="CB23" s="1">
        <v>30</v>
      </c>
      <c r="CC23" s="4">
        <v>1.6</v>
      </c>
      <c r="CD23" s="7" t="s">
        <v>163</v>
      </c>
      <c r="CE23" s="7">
        <v>48</v>
      </c>
      <c r="CF23" s="1">
        <f t="shared" si="28"/>
        <v>15.6</v>
      </c>
      <c r="CG23" s="1">
        <f t="shared" si="29"/>
        <v>5779.8</v>
      </c>
      <c r="CH23" s="1">
        <f t="shared" si="9"/>
        <v>7.1760000000000002</v>
      </c>
      <c r="CI23" s="1">
        <v>46</v>
      </c>
      <c r="CJ23" s="189">
        <f t="shared" si="30"/>
        <v>1.2415654520917678</v>
      </c>
      <c r="CK23" s="3" t="s">
        <v>165</v>
      </c>
      <c r="CL23" s="7">
        <v>26</v>
      </c>
      <c r="CM23" s="1">
        <v>35</v>
      </c>
      <c r="CN23" s="2">
        <v>109</v>
      </c>
      <c r="CO23" s="2">
        <f t="shared" si="10"/>
        <v>5779.8</v>
      </c>
      <c r="CP23" s="2">
        <f t="shared" si="11"/>
        <v>38.15</v>
      </c>
      <c r="CQ23" s="190">
        <f t="shared" si="12"/>
        <v>6.6005744143395964</v>
      </c>
      <c r="CR23" s="8">
        <v>40</v>
      </c>
      <c r="CS23" s="8">
        <v>4</v>
      </c>
      <c r="CT23" s="8">
        <v>400</v>
      </c>
      <c r="CU23" s="6">
        <v>12</v>
      </c>
      <c r="CV23" s="6">
        <v>50</v>
      </c>
      <c r="CW23" s="6"/>
      <c r="CX23" s="8">
        <v>530</v>
      </c>
      <c r="CY23" s="8">
        <v>520</v>
      </c>
      <c r="CZ23" s="8">
        <v>530</v>
      </c>
      <c r="DA23" s="8">
        <v>540</v>
      </c>
      <c r="DB23" s="8">
        <v>2</v>
      </c>
      <c r="DC23" s="8">
        <v>5</v>
      </c>
      <c r="DD23" s="8">
        <v>1</v>
      </c>
      <c r="DE23" s="8">
        <v>0</v>
      </c>
      <c r="DF23" s="8">
        <v>10</v>
      </c>
      <c r="DG23" s="8">
        <v>50</v>
      </c>
      <c r="DH23" s="8">
        <v>1.7</v>
      </c>
      <c r="DI23" s="3"/>
      <c r="DJ23" s="2">
        <v>720</v>
      </c>
      <c r="DK23" s="212">
        <f t="shared" si="13"/>
        <v>176.63530065315319</v>
      </c>
      <c r="DL23" s="212">
        <f t="shared" si="14"/>
        <v>186.44837291166169</v>
      </c>
      <c r="DM23" s="3"/>
      <c r="DN23" s="2"/>
      <c r="DO23" s="3"/>
      <c r="DP23" s="2"/>
      <c r="DQ23" s="8">
        <v>30</v>
      </c>
      <c r="DR23" s="3" t="s">
        <v>184</v>
      </c>
      <c r="DS23" s="2">
        <v>5.4</v>
      </c>
      <c r="DT23" s="8">
        <v>20</v>
      </c>
      <c r="DU23" s="3"/>
      <c r="DV23" s="1"/>
      <c r="DW23" s="337">
        <f t="shared" si="15"/>
        <v>0</v>
      </c>
      <c r="DX23" s="212">
        <f t="shared" si="16"/>
        <v>0</v>
      </c>
      <c r="DY23" s="303"/>
      <c r="DZ23" s="212"/>
      <c r="EA23" s="3"/>
      <c r="EB23" s="2"/>
      <c r="EC23" s="3"/>
      <c r="ED23" s="2"/>
      <c r="EE23" s="155"/>
      <c r="EF23" s="156"/>
      <c r="EG23" s="155"/>
      <c r="EH23" s="157"/>
      <c r="EI23" s="348">
        <f t="shared" si="31"/>
        <v>419</v>
      </c>
      <c r="EJ23" s="349">
        <f t="shared" si="17"/>
        <v>102.79193190787666</v>
      </c>
      <c r="EK23" s="240">
        <f t="shared" si="18"/>
        <v>108.50259479164757</v>
      </c>
      <c r="EL23" s="1">
        <v>4.7</v>
      </c>
      <c r="EM23" s="19">
        <f t="shared" si="19"/>
        <v>1.15303599037475</v>
      </c>
      <c r="EN23" s="350">
        <f t="shared" si="20"/>
        <v>1.2170935453955696</v>
      </c>
      <c r="EO23" s="4"/>
      <c r="EP23" s="117"/>
    </row>
    <row r="24" spans="1:146" s="118" customFormat="1" ht="20.100000000000001" hidden="1" customHeight="1">
      <c r="A24" s="161">
        <v>42312</v>
      </c>
      <c r="B24" s="228"/>
      <c r="C24" s="7"/>
      <c r="D24" s="1"/>
      <c r="E24" s="1"/>
      <c r="F24" s="1"/>
      <c r="G24" s="4"/>
      <c r="H24" s="3"/>
      <c r="I24" s="1"/>
      <c r="J24" s="1"/>
      <c r="K24" s="19"/>
      <c r="L24" s="1"/>
      <c r="M24" s="1"/>
      <c r="N24" s="1"/>
      <c r="O24" s="297"/>
      <c r="P24" s="1"/>
      <c r="Q24" s="22">
        <f t="shared" si="6"/>
        <v>0</v>
      </c>
      <c r="R24" s="116">
        <f t="shared" si="21"/>
        <v>0</v>
      </c>
      <c r="S24" s="17">
        <f t="shared" si="7"/>
        <v>0</v>
      </c>
      <c r="T24" s="3"/>
      <c r="U24" s="1"/>
      <c r="V24" s="1"/>
      <c r="W24" s="22">
        <f t="shared" si="22"/>
        <v>0</v>
      </c>
      <c r="X24" s="1"/>
      <c r="Y24" s="1"/>
      <c r="Z24" s="1"/>
      <c r="AA24" s="1"/>
      <c r="AB24" s="4"/>
      <c r="AC24" s="7"/>
      <c r="AD24" s="199"/>
      <c r="AE24" s="199"/>
      <c r="AF24" s="199"/>
      <c r="AG24" s="199"/>
      <c r="AH24" s="240">
        <f t="shared" si="32"/>
        <v>0</v>
      </c>
      <c r="AI24" s="237" t="e">
        <f t="shared" si="33"/>
        <v>#DIV/0!</v>
      </c>
      <c r="AJ24" s="1"/>
      <c r="AK24" s="1"/>
      <c r="AL24" s="1"/>
      <c r="AM24" s="1"/>
      <c r="AN24" s="1"/>
      <c r="AO24" s="1"/>
      <c r="AP24" s="3"/>
      <c r="AQ24" s="7"/>
      <c r="AR24" s="22">
        <f t="shared" si="8"/>
        <v>0</v>
      </c>
      <c r="AS24" s="270" t="e">
        <f t="shared" si="23"/>
        <v>#DIV/0!</v>
      </c>
      <c r="AT24" s="1"/>
      <c r="AU24" s="1"/>
      <c r="AV24" s="7"/>
      <c r="AW24" s="1"/>
      <c r="AX24" s="1"/>
      <c r="AY24" s="2"/>
      <c r="AZ24" s="3"/>
      <c r="BA24" s="2"/>
      <c r="BB24" s="3"/>
      <c r="BC24" s="4"/>
      <c r="BD24" s="3"/>
      <c r="BE24" s="1"/>
      <c r="BF24" s="1"/>
      <c r="BG24" s="1"/>
      <c r="BH24" s="4"/>
      <c r="BI24" s="3"/>
      <c r="BJ24" s="7"/>
      <c r="BK24" s="1"/>
      <c r="BL24" s="1"/>
      <c r="BM24" s="2"/>
      <c r="BN24" s="3"/>
      <c r="BO24" s="1"/>
      <c r="BP24" s="2"/>
      <c r="BQ24" s="3"/>
      <c r="BR24" s="1"/>
      <c r="BS24" s="2"/>
      <c r="BT24" s="6"/>
      <c r="BU24" s="278"/>
      <c r="BV24" s="272">
        <f t="shared" si="24"/>
        <v>0</v>
      </c>
      <c r="BW24" s="272">
        <f t="shared" si="25"/>
        <v>0</v>
      </c>
      <c r="BX24" s="282" t="e">
        <f t="shared" si="26"/>
        <v>#DIV/0!</v>
      </c>
      <c r="BY24" s="282" t="e">
        <f t="shared" si="27"/>
        <v>#DIV/0!</v>
      </c>
      <c r="BZ24" s="3"/>
      <c r="CA24" s="1"/>
      <c r="CB24" s="1"/>
      <c r="CC24" s="4"/>
      <c r="CD24" s="7"/>
      <c r="CE24" s="7"/>
      <c r="CF24" s="1" t="e">
        <f t="shared" si="28"/>
        <v>#N/A</v>
      </c>
      <c r="CG24" s="1">
        <f t="shared" si="29"/>
        <v>0</v>
      </c>
      <c r="CH24" s="1" t="e">
        <f t="shared" si="9"/>
        <v>#N/A</v>
      </c>
      <c r="CI24" s="1"/>
      <c r="CJ24" s="189" t="e">
        <f t="shared" si="30"/>
        <v>#N/A</v>
      </c>
      <c r="CK24" s="3"/>
      <c r="CL24" s="7"/>
      <c r="CM24" s="1"/>
      <c r="CN24" s="2">
        <v>109</v>
      </c>
      <c r="CO24" s="2">
        <f t="shared" si="10"/>
        <v>0</v>
      </c>
      <c r="CP24" s="2">
        <f t="shared" si="11"/>
        <v>0</v>
      </c>
      <c r="CQ24" s="190" t="e">
        <f t="shared" si="12"/>
        <v>#DIV/0!</v>
      </c>
      <c r="CR24" s="8"/>
      <c r="CS24" s="8"/>
      <c r="CT24" s="8"/>
      <c r="CU24" s="6"/>
      <c r="CV24" s="6"/>
      <c r="CW24" s="6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3"/>
      <c r="DJ24" s="2"/>
      <c r="DK24" s="212" t="e">
        <f t="shared" si="13"/>
        <v>#DIV/0!</v>
      </c>
      <c r="DL24" s="212" t="e">
        <f t="shared" si="14"/>
        <v>#DIV/0!</v>
      </c>
      <c r="DM24" s="3"/>
      <c r="DN24" s="2"/>
      <c r="DO24" s="3"/>
      <c r="DP24" s="2"/>
      <c r="DQ24" s="8"/>
      <c r="DR24" s="3"/>
      <c r="DS24" s="2"/>
      <c r="DT24" s="8"/>
      <c r="DU24" s="3"/>
      <c r="DV24" s="1"/>
      <c r="DW24" s="337" t="e">
        <f t="shared" si="15"/>
        <v>#DIV/0!</v>
      </c>
      <c r="DX24" s="212" t="e">
        <f t="shared" si="16"/>
        <v>#DIV/0!</v>
      </c>
      <c r="DY24" s="303"/>
      <c r="DZ24" s="212"/>
      <c r="EA24" s="3"/>
      <c r="EB24" s="2"/>
      <c r="EC24" s="3"/>
      <c r="ED24" s="2"/>
      <c r="EE24" s="155"/>
      <c r="EF24" s="156"/>
      <c r="EG24" s="155"/>
      <c r="EH24" s="157"/>
      <c r="EI24" s="348">
        <f t="shared" si="31"/>
        <v>0</v>
      </c>
      <c r="EJ24" s="349" t="e">
        <f t="shared" si="17"/>
        <v>#DIV/0!</v>
      </c>
      <c r="EK24" s="240" t="e">
        <f t="shared" si="18"/>
        <v>#DIV/0!</v>
      </c>
      <c r="EL24" s="1"/>
      <c r="EM24" s="19" t="e">
        <f t="shared" si="19"/>
        <v>#DIV/0!</v>
      </c>
      <c r="EN24" s="350" t="e">
        <f t="shared" si="20"/>
        <v>#DIV/0!</v>
      </c>
      <c r="EO24" s="4"/>
      <c r="EP24" s="117"/>
    </row>
    <row r="25" spans="1:146" s="121" customFormat="1" ht="20.100000000000001" customHeight="1">
      <c r="A25" s="162">
        <v>42312</v>
      </c>
      <c r="B25" s="229">
        <v>0.937500000000001</v>
      </c>
      <c r="C25" s="15">
        <v>1</v>
      </c>
      <c r="D25" s="9" t="s">
        <v>134</v>
      </c>
      <c r="E25" s="9" t="s">
        <v>135</v>
      </c>
      <c r="F25" s="9" t="s">
        <v>144</v>
      </c>
      <c r="G25" s="12" t="s">
        <v>144</v>
      </c>
      <c r="H25" s="11" t="s">
        <v>172</v>
      </c>
      <c r="I25" s="9">
        <v>17</v>
      </c>
      <c r="J25" s="9" t="s">
        <v>219</v>
      </c>
      <c r="K25" s="20">
        <v>18</v>
      </c>
      <c r="L25" s="9"/>
      <c r="M25" s="9">
        <v>80</v>
      </c>
      <c r="N25" s="9">
        <v>2700</v>
      </c>
      <c r="O25" s="298"/>
      <c r="P25" s="9">
        <v>1710</v>
      </c>
      <c r="Q25" s="24">
        <f t="shared" si="6"/>
        <v>1402.2</v>
      </c>
      <c r="R25" s="119">
        <f t="shared" si="21"/>
        <v>4.0761953999999996</v>
      </c>
      <c r="S25" s="18">
        <f t="shared" si="7"/>
        <v>3.8616587999999998</v>
      </c>
      <c r="T25" s="11">
        <v>1086</v>
      </c>
      <c r="U25" s="9">
        <v>1006</v>
      </c>
      <c r="V25" s="9">
        <v>0.96599999999999997</v>
      </c>
      <c r="W25" s="24">
        <f t="shared" si="22"/>
        <v>1651.86</v>
      </c>
      <c r="X25" s="9">
        <v>9.6</v>
      </c>
      <c r="Y25" s="9">
        <v>379</v>
      </c>
      <c r="Z25" s="9">
        <v>25</v>
      </c>
      <c r="AA25" s="9">
        <v>23</v>
      </c>
      <c r="AB25" s="12">
        <v>6.9</v>
      </c>
      <c r="AC25" s="15">
        <v>3.6</v>
      </c>
      <c r="AD25" s="200">
        <v>-32</v>
      </c>
      <c r="AE25" s="200">
        <v>-36</v>
      </c>
      <c r="AF25" s="200">
        <v>-35</v>
      </c>
      <c r="AG25" s="200"/>
      <c r="AH25" s="241">
        <f t="shared" si="32"/>
        <v>-103</v>
      </c>
      <c r="AI25" s="239">
        <f t="shared" si="33"/>
        <v>1</v>
      </c>
      <c r="AJ25" s="9">
        <v>50</v>
      </c>
      <c r="AK25" s="9">
        <v>50</v>
      </c>
      <c r="AL25" s="9">
        <v>100</v>
      </c>
      <c r="AM25" s="9">
        <v>100</v>
      </c>
      <c r="AN25" s="9">
        <v>3</v>
      </c>
      <c r="AO25" s="9">
        <v>20</v>
      </c>
      <c r="AP25" s="11">
        <v>1990</v>
      </c>
      <c r="AQ25" s="15">
        <v>1514</v>
      </c>
      <c r="AR25" s="24">
        <f t="shared" si="8"/>
        <v>476</v>
      </c>
      <c r="AS25" s="271">
        <f t="shared" si="23"/>
        <v>0.23919597989949748</v>
      </c>
      <c r="AT25" s="9">
        <v>74</v>
      </c>
      <c r="AU25" s="9">
        <v>80</v>
      </c>
      <c r="AV25" s="15">
        <v>4.4000000000000004</v>
      </c>
      <c r="AW25" s="9">
        <v>490</v>
      </c>
      <c r="AX25" s="9">
        <v>850</v>
      </c>
      <c r="AY25" s="10">
        <v>40</v>
      </c>
      <c r="AZ25" s="11">
        <v>355</v>
      </c>
      <c r="BA25" s="10">
        <v>70</v>
      </c>
      <c r="BB25" s="11"/>
      <c r="BC25" s="12"/>
      <c r="BD25" s="11">
        <v>4477</v>
      </c>
      <c r="BE25" s="9">
        <v>27</v>
      </c>
      <c r="BF25" s="9">
        <v>20</v>
      </c>
      <c r="BG25" s="9">
        <v>1</v>
      </c>
      <c r="BH25" s="12">
        <v>97</v>
      </c>
      <c r="BI25" s="11">
        <v>500</v>
      </c>
      <c r="BJ25" s="15">
        <v>119</v>
      </c>
      <c r="BK25" s="9">
        <v>1615</v>
      </c>
      <c r="BL25" s="9">
        <v>149</v>
      </c>
      <c r="BM25" s="10">
        <v>84</v>
      </c>
      <c r="BN25" s="11">
        <v>460</v>
      </c>
      <c r="BO25" s="9">
        <v>1695</v>
      </c>
      <c r="BP25" s="10">
        <v>222</v>
      </c>
      <c r="BQ25" s="11">
        <v>450</v>
      </c>
      <c r="BR25" s="9">
        <v>1660</v>
      </c>
      <c r="BS25" s="10">
        <v>195</v>
      </c>
      <c r="BT25" s="14">
        <v>1500</v>
      </c>
      <c r="BU25" s="279">
        <v>532</v>
      </c>
      <c r="BV25" s="273">
        <f t="shared" si="24"/>
        <v>0.91</v>
      </c>
      <c r="BW25" s="273">
        <f t="shared" si="25"/>
        <v>0.64102564102564108</v>
      </c>
      <c r="BX25" s="283">
        <f t="shared" si="26"/>
        <v>0.58670854686725082</v>
      </c>
      <c r="BY25" s="283">
        <f t="shared" si="27"/>
        <v>0.41329145313274923</v>
      </c>
      <c r="BZ25" s="11">
        <v>3</v>
      </c>
      <c r="CA25" s="9">
        <v>2.6</v>
      </c>
      <c r="CB25" s="9">
        <v>30</v>
      </c>
      <c r="CC25" s="12">
        <v>1.6</v>
      </c>
      <c r="CD25" s="15" t="s">
        <v>163</v>
      </c>
      <c r="CE25" s="15">
        <v>46</v>
      </c>
      <c r="CF25" s="9">
        <f t="shared" si="28"/>
        <v>15.6</v>
      </c>
      <c r="CG25" s="9">
        <f t="shared" si="29"/>
        <v>5779.8</v>
      </c>
      <c r="CH25" s="9">
        <f t="shared" si="9"/>
        <v>7.02</v>
      </c>
      <c r="CI25" s="9">
        <v>45</v>
      </c>
      <c r="CJ25" s="296">
        <f t="shared" si="30"/>
        <v>1.214574898785425</v>
      </c>
      <c r="CK25" s="11" t="s">
        <v>165</v>
      </c>
      <c r="CL25" s="15">
        <v>26</v>
      </c>
      <c r="CM25" s="9">
        <v>36</v>
      </c>
      <c r="CN25" s="10">
        <v>109</v>
      </c>
      <c r="CO25" s="10">
        <f t="shared" si="10"/>
        <v>5779.8</v>
      </c>
      <c r="CP25" s="10">
        <f t="shared" si="11"/>
        <v>39.24</v>
      </c>
      <c r="CQ25" s="191">
        <f t="shared" si="12"/>
        <v>6.7891622547492991</v>
      </c>
      <c r="CR25" s="16">
        <v>40</v>
      </c>
      <c r="CS25" s="16">
        <v>4</v>
      </c>
      <c r="CT25" s="16">
        <v>400</v>
      </c>
      <c r="CU25" s="14">
        <v>11</v>
      </c>
      <c r="CV25" s="14">
        <v>54</v>
      </c>
      <c r="CW25" s="14"/>
      <c r="CX25" s="16">
        <v>530</v>
      </c>
      <c r="CY25" s="16">
        <v>520</v>
      </c>
      <c r="CZ25" s="16">
        <v>530</v>
      </c>
      <c r="DA25" s="16">
        <v>540</v>
      </c>
      <c r="DB25" s="16">
        <v>2</v>
      </c>
      <c r="DC25" s="16">
        <v>5</v>
      </c>
      <c r="DD25" s="16">
        <v>1</v>
      </c>
      <c r="DE25" s="16">
        <v>100</v>
      </c>
      <c r="DF25" s="16">
        <v>10</v>
      </c>
      <c r="DG25" s="16">
        <v>50</v>
      </c>
      <c r="DH25" s="16">
        <v>1.7</v>
      </c>
      <c r="DI25" s="11"/>
      <c r="DJ25" s="10">
        <v>720</v>
      </c>
      <c r="DK25" s="213">
        <f t="shared" si="13"/>
        <v>176.63530065315319</v>
      </c>
      <c r="DL25" s="213">
        <f t="shared" si="14"/>
        <v>186.44837291166169</v>
      </c>
      <c r="DM25" s="11"/>
      <c r="DN25" s="10"/>
      <c r="DO25" s="11"/>
      <c r="DP25" s="10"/>
      <c r="DQ25" s="16">
        <v>30</v>
      </c>
      <c r="DR25" s="11" t="s">
        <v>184</v>
      </c>
      <c r="DS25" s="10">
        <v>5.5</v>
      </c>
      <c r="DT25" s="16">
        <v>20</v>
      </c>
      <c r="DU25" s="11"/>
      <c r="DV25" s="9"/>
      <c r="DW25" s="338">
        <f t="shared" si="15"/>
        <v>0</v>
      </c>
      <c r="DX25" s="213">
        <f t="shared" si="16"/>
        <v>0</v>
      </c>
      <c r="DY25" s="304"/>
      <c r="DZ25" s="213"/>
      <c r="EA25" s="11"/>
      <c r="EB25" s="10"/>
      <c r="EC25" s="11"/>
      <c r="ED25" s="10"/>
      <c r="EE25" s="158"/>
      <c r="EF25" s="159"/>
      <c r="EG25" s="158"/>
      <c r="EH25" s="160"/>
      <c r="EI25" s="351">
        <f t="shared" si="31"/>
        <v>417</v>
      </c>
      <c r="EJ25" s="352">
        <f t="shared" si="17"/>
        <v>102.30127829495123</v>
      </c>
      <c r="EK25" s="241">
        <f t="shared" si="18"/>
        <v>107.98468264467074</v>
      </c>
      <c r="EL25" s="9"/>
      <c r="EM25" s="20">
        <f t="shared" si="19"/>
        <v>0</v>
      </c>
      <c r="EN25" s="353">
        <f t="shared" si="20"/>
        <v>0</v>
      </c>
      <c r="EO25" s="12">
        <v>380</v>
      </c>
      <c r="EP25" s="120"/>
    </row>
    <row r="26" spans="1:146" s="121" customFormat="1" ht="20.100000000000001" hidden="1" customHeight="1">
      <c r="A26" s="162">
        <v>42312</v>
      </c>
      <c r="B26" s="229"/>
      <c r="C26" s="15"/>
      <c r="D26" s="9"/>
      <c r="E26" s="9"/>
      <c r="F26" s="9"/>
      <c r="G26" s="12"/>
      <c r="H26" s="11"/>
      <c r="I26" s="9"/>
      <c r="J26" s="9"/>
      <c r="K26" s="20"/>
      <c r="L26" s="9"/>
      <c r="M26" s="9"/>
      <c r="N26" s="9"/>
      <c r="O26" s="298"/>
      <c r="P26" s="9"/>
      <c r="Q26" s="24">
        <f t="shared" si="6"/>
        <v>0</v>
      </c>
      <c r="R26" s="119">
        <f t="shared" si="21"/>
        <v>0</v>
      </c>
      <c r="S26" s="18">
        <f t="shared" si="7"/>
        <v>0</v>
      </c>
      <c r="T26" s="11"/>
      <c r="U26" s="9"/>
      <c r="V26" s="9"/>
      <c r="W26" s="24">
        <f t="shared" si="22"/>
        <v>0</v>
      </c>
      <c r="X26" s="9"/>
      <c r="Y26" s="9"/>
      <c r="Z26" s="9"/>
      <c r="AA26" s="9"/>
      <c r="AB26" s="12"/>
      <c r="AC26" s="15"/>
      <c r="AD26" s="200"/>
      <c r="AE26" s="200"/>
      <c r="AF26" s="200"/>
      <c r="AG26" s="200"/>
      <c r="AH26" s="241">
        <f t="shared" si="32"/>
        <v>0</v>
      </c>
      <c r="AI26" s="239" t="e">
        <f t="shared" si="33"/>
        <v>#DIV/0!</v>
      </c>
      <c r="AJ26" s="9"/>
      <c r="AK26" s="9"/>
      <c r="AL26" s="9"/>
      <c r="AM26" s="9"/>
      <c r="AN26" s="9"/>
      <c r="AO26" s="9"/>
      <c r="AP26" s="11"/>
      <c r="AQ26" s="15"/>
      <c r="AR26" s="24">
        <f t="shared" si="8"/>
        <v>0</v>
      </c>
      <c r="AS26" s="271" t="e">
        <f t="shared" si="23"/>
        <v>#DIV/0!</v>
      </c>
      <c r="AT26" s="9"/>
      <c r="AU26" s="9"/>
      <c r="AV26" s="15"/>
      <c r="AW26" s="9"/>
      <c r="AX26" s="9"/>
      <c r="AY26" s="10"/>
      <c r="AZ26" s="11"/>
      <c r="BA26" s="10"/>
      <c r="BB26" s="11"/>
      <c r="BC26" s="12"/>
      <c r="BD26" s="11"/>
      <c r="BE26" s="9"/>
      <c r="BF26" s="9"/>
      <c r="BG26" s="9"/>
      <c r="BH26" s="12"/>
      <c r="BI26" s="11"/>
      <c r="BJ26" s="15"/>
      <c r="BK26" s="9"/>
      <c r="BL26" s="9"/>
      <c r="BM26" s="10"/>
      <c r="BN26" s="11"/>
      <c r="BO26" s="9"/>
      <c r="BP26" s="10"/>
      <c r="BQ26" s="11"/>
      <c r="BR26" s="9"/>
      <c r="BS26" s="10"/>
      <c r="BT26" s="14"/>
      <c r="BU26" s="279"/>
      <c r="BV26" s="273">
        <f t="shared" si="24"/>
        <v>0</v>
      </c>
      <c r="BW26" s="273">
        <f t="shared" si="25"/>
        <v>0</v>
      </c>
      <c r="BX26" s="283" t="e">
        <f t="shared" si="26"/>
        <v>#DIV/0!</v>
      </c>
      <c r="BY26" s="283" t="e">
        <f t="shared" si="27"/>
        <v>#DIV/0!</v>
      </c>
      <c r="BZ26" s="11"/>
      <c r="CA26" s="9"/>
      <c r="CB26" s="9"/>
      <c r="CC26" s="12"/>
      <c r="CD26" s="15"/>
      <c r="CE26" s="15"/>
      <c r="CF26" s="9" t="e">
        <f t="shared" si="28"/>
        <v>#N/A</v>
      </c>
      <c r="CG26" s="9">
        <f t="shared" si="29"/>
        <v>0</v>
      </c>
      <c r="CH26" s="9" t="e">
        <f t="shared" si="9"/>
        <v>#N/A</v>
      </c>
      <c r="CI26" s="9"/>
      <c r="CJ26" s="296" t="e">
        <f t="shared" si="30"/>
        <v>#N/A</v>
      </c>
      <c r="CK26" s="11"/>
      <c r="CL26" s="15"/>
      <c r="CM26" s="9"/>
      <c r="CN26" s="10">
        <v>109</v>
      </c>
      <c r="CO26" s="10">
        <f t="shared" si="10"/>
        <v>0</v>
      </c>
      <c r="CP26" s="10">
        <f t="shared" si="11"/>
        <v>0</v>
      </c>
      <c r="CQ26" s="191" t="e">
        <f t="shared" si="12"/>
        <v>#DIV/0!</v>
      </c>
      <c r="CR26" s="16"/>
      <c r="CS26" s="16"/>
      <c r="CT26" s="16"/>
      <c r="CU26" s="14"/>
      <c r="CV26" s="14"/>
      <c r="CW26" s="14"/>
      <c r="CX26" s="16"/>
      <c r="CY26" s="16"/>
      <c r="CZ26" s="16"/>
      <c r="DA26" s="16"/>
      <c r="DB26" s="16"/>
      <c r="DC26" s="16"/>
      <c r="DD26" s="16"/>
      <c r="DE26" s="16"/>
      <c r="DF26" s="16"/>
      <c r="DG26" s="16"/>
      <c r="DH26" s="16"/>
      <c r="DI26" s="11"/>
      <c r="DJ26" s="10"/>
      <c r="DK26" s="213" t="e">
        <f t="shared" si="13"/>
        <v>#DIV/0!</v>
      </c>
      <c r="DL26" s="213" t="e">
        <f t="shared" si="14"/>
        <v>#DIV/0!</v>
      </c>
      <c r="DM26" s="11"/>
      <c r="DN26" s="10"/>
      <c r="DO26" s="11"/>
      <c r="DP26" s="10"/>
      <c r="DQ26" s="16"/>
      <c r="DR26" s="11"/>
      <c r="DS26" s="10"/>
      <c r="DT26" s="16"/>
      <c r="DU26" s="11"/>
      <c r="DV26" s="9"/>
      <c r="DW26" s="338" t="e">
        <f t="shared" si="15"/>
        <v>#DIV/0!</v>
      </c>
      <c r="DX26" s="213" t="e">
        <f t="shared" si="16"/>
        <v>#DIV/0!</v>
      </c>
      <c r="DY26" s="304"/>
      <c r="DZ26" s="213"/>
      <c r="EA26" s="11"/>
      <c r="EB26" s="10"/>
      <c r="EC26" s="11"/>
      <c r="ED26" s="10"/>
      <c r="EE26" s="158"/>
      <c r="EF26" s="159"/>
      <c r="EG26" s="158"/>
      <c r="EH26" s="160"/>
      <c r="EI26" s="351">
        <f t="shared" si="31"/>
        <v>0</v>
      </c>
      <c r="EJ26" s="352" t="e">
        <f t="shared" si="17"/>
        <v>#DIV/0!</v>
      </c>
      <c r="EK26" s="241" t="e">
        <f t="shared" si="18"/>
        <v>#DIV/0!</v>
      </c>
      <c r="EL26" s="9"/>
      <c r="EM26" s="20" t="e">
        <f t="shared" si="19"/>
        <v>#DIV/0!</v>
      </c>
      <c r="EN26" s="353" t="e">
        <f t="shared" si="20"/>
        <v>#DIV/0!</v>
      </c>
      <c r="EO26" s="12"/>
      <c r="EP26" s="120"/>
    </row>
    <row r="27" spans="1:146" s="118" customFormat="1" ht="20.100000000000001" customHeight="1">
      <c r="A27" s="161">
        <v>42313</v>
      </c>
      <c r="B27" s="228">
        <v>0.51607638888888896</v>
      </c>
      <c r="C27" s="7">
        <v>3</v>
      </c>
      <c r="D27" s="1" t="s">
        <v>130</v>
      </c>
      <c r="E27" s="1" t="s">
        <v>136</v>
      </c>
      <c r="F27" s="1" t="s">
        <v>141</v>
      </c>
      <c r="G27" s="4" t="s">
        <v>142</v>
      </c>
      <c r="H27" s="3" t="s">
        <v>172</v>
      </c>
      <c r="I27" s="1">
        <v>17</v>
      </c>
      <c r="J27" s="1" t="s">
        <v>219</v>
      </c>
      <c r="K27" s="19">
        <v>17</v>
      </c>
      <c r="L27" s="1"/>
      <c r="M27" s="1">
        <v>80</v>
      </c>
      <c r="N27" s="1">
        <v>2700</v>
      </c>
      <c r="O27" s="297"/>
      <c r="P27" s="1">
        <v>1710</v>
      </c>
      <c r="Q27" s="22">
        <f t="shared" si="6"/>
        <v>1419.3000000000002</v>
      </c>
      <c r="R27" s="116">
        <f t="shared" si="21"/>
        <v>4.1259051000000007</v>
      </c>
      <c r="S27" s="17">
        <f t="shared" si="7"/>
        <v>3.9087522000000003</v>
      </c>
      <c r="T27" s="3">
        <v>1128</v>
      </c>
      <c r="U27" s="1">
        <v>1006</v>
      </c>
      <c r="V27" s="1">
        <v>0.97099999999999997</v>
      </c>
      <c r="W27" s="22">
        <f t="shared" si="22"/>
        <v>1660.4099999999999</v>
      </c>
      <c r="X27" s="1">
        <v>10.6</v>
      </c>
      <c r="Y27" s="1">
        <v>382</v>
      </c>
      <c r="Z27" s="1">
        <v>25</v>
      </c>
      <c r="AA27" s="1">
        <v>25</v>
      </c>
      <c r="AB27" s="4">
        <v>7.1</v>
      </c>
      <c r="AC27" s="7">
        <v>3.7</v>
      </c>
      <c r="AD27" s="199">
        <v>-31</v>
      </c>
      <c r="AE27" s="199">
        <v>-35</v>
      </c>
      <c r="AF27" s="199">
        <v>-35</v>
      </c>
      <c r="AG27" s="199"/>
      <c r="AH27" s="240">
        <f t="shared" si="32"/>
        <v>-101</v>
      </c>
      <c r="AI27" s="237">
        <f t="shared" si="33"/>
        <v>1</v>
      </c>
      <c r="AJ27" s="1">
        <v>50</v>
      </c>
      <c r="AK27" s="1">
        <v>50</v>
      </c>
      <c r="AL27" s="1">
        <v>100</v>
      </c>
      <c r="AM27" s="1">
        <v>100</v>
      </c>
      <c r="AN27" s="1">
        <v>3</v>
      </c>
      <c r="AO27" s="1">
        <v>20</v>
      </c>
      <c r="AP27" s="3">
        <v>2144</v>
      </c>
      <c r="AQ27" s="7">
        <v>1547</v>
      </c>
      <c r="AR27" s="22">
        <f t="shared" si="8"/>
        <v>597</v>
      </c>
      <c r="AS27" s="270">
        <f t="shared" si="23"/>
        <v>0.27845149253731344</v>
      </c>
      <c r="AT27" s="1">
        <v>74</v>
      </c>
      <c r="AU27" s="1">
        <v>80</v>
      </c>
      <c r="AV27" s="7">
        <v>4.4000000000000004</v>
      </c>
      <c r="AW27" s="1">
        <v>483</v>
      </c>
      <c r="AX27" s="1">
        <v>924</v>
      </c>
      <c r="AY27" s="2">
        <v>43</v>
      </c>
      <c r="AZ27" s="3">
        <v>355</v>
      </c>
      <c r="BA27" s="2">
        <v>55</v>
      </c>
      <c r="BB27" s="3"/>
      <c r="BC27" s="4"/>
      <c r="BD27" s="3">
        <v>4348</v>
      </c>
      <c r="BE27" s="1">
        <v>27</v>
      </c>
      <c r="BF27" s="1">
        <v>20</v>
      </c>
      <c r="BG27" s="1">
        <v>1</v>
      </c>
      <c r="BH27" s="4">
        <v>97</v>
      </c>
      <c r="BI27" s="3">
        <v>550</v>
      </c>
      <c r="BJ27" s="7">
        <v>120</v>
      </c>
      <c r="BK27" s="1">
        <v>1618</v>
      </c>
      <c r="BL27" s="1">
        <v>153</v>
      </c>
      <c r="BM27" s="2">
        <v>83.2</v>
      </c>
      <c r="BN27" s="3">
        <v>485</v>
      </c>
      <c r="BO27" s="1">
        <v>1692</v>
      </c>
      <c r="BP27" s="2">
        <v>239</v>
      </c>
      <c r="BQ27" s="3">
        <v>475</v>
      </c>
      <c r="BR27" s="1">
        <v>1652</v>
      </c>
      <c r="BS27" s="2">
        <v>210</v>
      </c>
      <c r="BT27" s="6">
        <v>1500</v>
      </c>
      <c r="BU27" s="278">
        <v>537</v>
      </c>
      <c r="BV27" s="272">
        <f t="shared" si="24"/>
        <v>0.96</v>
      </c>
      <c r="BW27" s="272">
        <f t="shared" si="25"/>
        <v>0.70512820512820518</v>
      </c>
      <c r="BX27" s="282">
        <f t="shared" si="26"/>
        <v>0.57653218355404978</v>
      </c>
      <c r="BY27" s="282">
        <f t="shared" si="27"/>
        <v>0.42346781644595011</v>
      </c>
      <c r="BZ27" s="3">
        <v>3</v>
      </c>
      <c r="CA27" s="1">
        <v>2.6</v>
      </c>
      <c r="CB27" s="1">
        <v>30</v>
      </c>
      <c r="CC27" s="4">
        <v>1.6</v>
      </c>
      <c r="CD27" s="7" t="s">
        <v>163</v>
      </c>
      <c r="CE27" s="7">
        <v>44</v>
      </c>
      <c r="CF27" s="1">
        <f t="shared" si="28"/>
        <v>15.6</v>
      </c>
      <c r="CG27" s="1">
        <f t="shared" si="29"/>
        <v>5779.8</v>
      </c>
      <c r="CH27" s="1">
        <f t="shared" si="9"/>
        <v>6.8639999999999999</v>
      </c>
      <c r="CI27" s="1">
        <v>44</v>
      </c>
      <c r="CJ27" s="189">
        <f t="shared" si="30"/>
        <v>1.1875843454790822</v>
      </c>
      <c r="CK27" s="3" t="s">
        <v>165</v>
      </c>
      <c r="CL27" s="7">
        <v>33</v>
      </c>
      <c r="CM27" s="1">
        <v>42</v>
      </c>
      <c r="CN27" s="2">
        <v>109</v>
      </c>
      <c r="CO27" s="2">
        <f t="shared" si="10"/>
        <v>5779.8</v>
      </c>
      <c r="CP27" s="2">
        <f t="shared" si="11"/>
        <v>45.78</v>
      </c>
      <c r="CQ27" s="190">
        <f t="shared" si="12"/>
        <v>7.9206892972075158</v>
      </c>
      <c r="CR27" s="8">
        <v>40</v>
      </c>
      <c r="CS27" s="8">
        <v>4</v>
      </c>
      <c r="CT27" s="8">
        <v>400</v>
      </c>
      <c r="CU27" s="6">
        <v>2</v>
      </c>
      <c r="CV27" s="6">
        <v>52</v>
      </c>
      <c r="CW27" s="6"/>
      <c r="CX27" s="8">
        <v>530</v>
      </c>
      <c r="CY27" s="8">
        <v>520</v>
      </c>
      <c r="CZ27" s="8">
        <v>530</v>
      </c>
      <c r="DA27" s="8">
        <v>540</v>
      </c>
      <c r="DB27" s="8">
        <v>2</v>
      </c>
      <c r="DC27" s="8">
        <v>5</v>
      </c>
      <c r="DD27" s="8">
        <v>1</v>
      </c>
      <c r="DE27" s="8">
        <v>100</v>
      </c>
      <c r="DF27" s="8">
        <v>10</v>
      </c>
      <c r="DG27" s="8">
        <v>50</v>
      </c>
      <c r="DH27" s="8">
        <v>1.7</v>
      </c>
      <c r="DI27" s="3"/>
      <c r="DJ27" s="2">
        <v>870</v>
      </c>
      <c r="DK27" s="212">
        <f t="shared" si="13"/>
        <v>210.86282377168584</v>
      </c>
      <c r="DL27" s="212">
        <f t="shared" si="14"/>
        <v>222.57742509233506</v>
      </c>
      <c r="DM27" s="3"/>
      <c r="DN27" s="2"/>
      <c r="DO27" s="3"/>
      <c r="DP27" s="2"/>
      <c r="DQ27" s="8">
        <v>30</v>
      </c>
      <c r="DR27" s="3" t="s">
        <v>184</v>
      </c>
      <c r="DS27" s="2">
        <v>5.4</v>
      </c>
      <c r="DT27" s="8">
        <v>20</v>
      </c>
      <c r="DU27" s="3"/>
      <c r="DV27" s="1"/>
      <c r="DW27" s="337">
        <f t="shared" si="15"/>
        <v>0</v>
      </c>
      <c r="DX27" s="212">
        <f t="shared" si="16"/>
        <v>0</v>
      </c>
      <c r="DY27" s="303"/>
      <c r="DZ27" s="212"/>
      <c r="EA27" s="3"/>
      <c r="EB27" s="2"/>
      <c r="EC27" s="3"/>
      <c r="ED27" s="2"/>
      <c r="EE27" s="155"/>
      <c r="EF27" s="156"/>
      <c r="EG27" s="155"/>
      <c r="EH27" s="157"/>
      <c r="EI27" s="348">
        <f t="shared" si="31"/>
        <v>449</v>
      </c>
      <c r="EJ27" s="349">
        <f t="shared" si="17"/>
        <v>108.82460675113443</v>
      </c>
      <c r="EK27" s="240">
        <f t="shared" si="18"/>
        <v>114.87041823730856</v>
      </c>
      <c r="EL27" s="1">
        <v>4.84</v>
      </c>
      <c r="EM27" s="19">
        <f t="shared" si="19"/>
        <v>1.1730759391436316</v>
      </c>
      <c r="EN27" s="350">
        <f t="shared" si="20"/>
        <v>1.2382468246516112</v>
      </c>
      <c r="EO27" s="4">
        <v>390</v>
      </c>
      <c r="EP27" s="117"/>
    </row>
    <row r="28" spans="1:146" s="118" customFormat="1" ht="20.100000000000001" customHeight="1">
      <c r="A28" s="161">
        <v>42313</v>
      </c>
      <c r="B28" s="228">
        <v>0.6875</v>
      </c>
      <c r="C28" s="7">
        <v>3</v>
      </c>
      <c r="D28" s="1" t="s">
        <v>130</v>
      </c>
      <c r="E28" s="1" t="s">
        <v>136</v>
      </c>
      <c r="F28" s="1" t="s">
        <v>141</v>
      </c>
      <c r="G28" s="4" t="s">
        <v>142</v>
      </c>
      <c r="H28" s="3" t="s">
        <v>172</v>
      </c>
      <c r="I28" s="1">
        <v>17</v>
      </c>
      <c r="J28" s="1" t="s">
        <v>219</v>
      </c>
      <c r="K28" s="19">
        <v>17</v>
      </c>
      <c r="L28" s="1"/>
      <c r="M28" s="1">
        <v>80</v>
      </c>
      <c r="N28" s="1">
        <v>2700</v>
      </c>
      <c r="O28" s="297"/>
      <c r="P28" s="1">
        <v>1710</v>
      </c>
      <c r="Q28" s="22">
        <f t="shared" si="6"/>
        <v>1419.3000000000002</v>
      </c>
      <c r="R28" s="116">
        <f t="shared" si="21"/>
        <v>4.1259051000000007</v>
      </c>
      <c r="S28" s="17">
        <f t="shared" si="7"/>
        <v>3.9087522000000003</v>
      </c>
      <c r="T28" s="3">
        <v>1130</v>
      </c>
      <c r="U28" s="1">
        <v>1006</v>
      </c>
      <c r="V28" s="1">
        <v>0.97299999999999998</v>
      </c>
      <c r="W28" s="22">
        <f t="shared" si="22"/>
        <v>1663.83</v>
      </c>
      <c r="X28" s="1">
        <v>10.6</v>
      </c>
      <c r="Y28" s="1">
        <v>384</v>
      </c>
      <c r="Z28" s="1">
        <v>25</v>
      </c>
      <c r="AA28" s="1">
        <v>25</v>
      </c>
      <c r="AB28" s="4">
        <v>7</v>
      </c>
      <c r="AC28" s="7">
        <v>3.6</v>
      </c>
      <c r="AD28" s="199">
        <v>-31</v>
      </c>
      <c r="AE28" s="199">
        <v>-35</v>
      </c>
      <c r="AF28" s="199">
        <v>-35</v>
      </c>
      <c r="AG28" s="199"/>
      <c r="AH28" s="240">
        <f t="shared" si="32"/>
        <v>-101</v>
      </c>
      <c r="AI28" s="237">
        <f t="shared" si="33"/>
        <v>0</v>
      </c>
      <c r="AJ28" s="1">
        <v>50</v>
      </c>
      <c r="AK28" s="1">
        <v>50</v>
      </c>
      <c r="AL28" s="1">
        <v>100</v>
      </c>
      <c r="AM28" s="1">
        <v>100</v>
      </c>
      <c r="AN28" s="1">
        <v>3</v>
      </c>
      <c r="AO28" s="1">
        <v>20</v>
      </c>
      <c r="AP28" s="3">
        <v>2147</v>
      </c>
      <c r="AQ28" s="7">
        <v>1550</v>
      </c>
      <c r="AR28" s="22">
        <f t="shared" si="8"/>
        <v>597</v>
      </c>
      <c r="AS28" s="270">
        <f t="shared" si="23"/>
        <v>0.27806241266884024</v>
      </c>
      <c r="AT28" s="1">
        <v>74</v>
      </c>
      <c r="AU28" s="1">
        <v>80</v>
      </c>
      <c r="AV28" s="7">
        <v>4.4000000000000004</v>
      </c>
      <c r="AW28" s="1">
        <v>475</v>
      </c>
      <c r="AX28" s="1">
        <v>930</v>
      </c>
      <c r="AY28" s="2">
        <v>45</v>
      </c>
      <c r="AZ28" s="3">
        <v>355</v>
      </c>
      <c r="BA28" s="2">
        <v>56</v>
      </c>
      <c r="BB28" s="3"/>
      <c r="BC28" s="4"/>
      <c r="BD28" s="3">
        <v>4360</v>
      </c>
      <c r="BE28" s="1">
        <v>27</v>
      </c>
      <c r="BF28" s="1">
        <v>20</v>
      </c>
      <c r="BG28" s="1">
        <v>1</v>
      </c>
      <c r="BH28" s="4">
        <v>97</v>
      </c>
      <c r="BI28" s="3">
        <v>550</v>
      </c>
      <c r="BJ28" s="7">
        <v>115</v>
      </c>
      <c r="BK28" s="1">
        <v>1620</v>
      </c>
      <c r="BL28" s="1">
        <v>152</v>
      </c>
      <c r="BM28" s="2">
        <v>75.599999999999994</v>
      </c>
      <c r="BN28" s="3">
        <v>475</v>
      </c>
      <c r="BO28" s="1">
        <v>1670</v>
      </c>
      <c r="BP28" s="2">
        <v>235</v>
      </c>
      <c r="BQ28" s="3">
        <v>465</v>
      </c>
      <c r="BR28" s="1">
        <v>1649</v>
      </c>
      <c r="BS28" s="2">
        <v>200</v>
      </c>
      <c r="BT28" s="6">
        <v>1500</v>
      </c>
      <c r="BU28" s="278">
        <v>530</v>
      </c>
      <c r="BV28" s="272">
        <f t="shared" si="24"/>
        <v>0.94</v>
      </c>
      <c r="BW28" s="272">
        <f t="shared" si="25"/>
        <v>0.70512820512820518</v>
      </c>
      <c r="BX28" s="282">
        <f t="shared" si="26"/>
        <v>0.57138403990024933</v>
      </c>
      <c r="BY28" s="282">
        <f t="shared" si="27"/>
        <v>0.42861596009975061</v>
      </c>
      <c r="BZ28" s="3">
        <v>3</v>
      </c>
      <c r="CA28" s="1">
        <v>2.6</v>
      </c>
      <c r="CB28" s="1">
        <v>30</v>
      </c>
      <c r="CC28" s="4">
        <v>1.6</v>
      </c>
      <c r="CD28" s="7" t="s">
        <v>298</v>
      </c>
      <c r="CE28" s="7">
        <v>43</v>
      </c>
      <c r="CF28" s="1">
        <f t="shared" si="28"/>
        <v>15.6</v>
      </c>
      <c r="CG28" s="1">
        <f t="shared" si="29"/>
        <v>5779.8</v>
      </c>
      <c r="CH28" s="1">
        <f t="shared" si="9"/>
        <v>6.7079999999999993</v>
      </c>
      <c r="CI28" s="1">
        <v>43</v>
      </c>
      <c r="CJ28" s="189">
        <f t="shared" si="30"/>
        <v>1.1605937921727394</v>
      </c>
      <c r="CK28" s="3" t="s">
        <v>165</v>
      </c>
      <c r="CL28" s="7">
        <v>33</v>
      </c>
      <c r="CM28" s="1">
        <v>42</v>
      </c>
      <c r="CN28" s="2">
        <v>109</v>
      </c>
      <c r="CO28" s="2">
        <f t="shared" si="10"/>
        <v>5779.8</v>
      </c>
      <c r="CP28" s="2">
        <f t="shared" si="11"/>
        <v>45.78</v>
      </c>
      <c r="CQ28" s="190">
        <f t="shared" si="12"/>
        <v>7.9206892972075158</v>
      </c>
      <c r="CR28" s="8">
        <v>40</v>
      </c>
      <c r="CS28" s="8">
        <v>4</v>
      </c>
      <c r="CT28" s="8">
        <v>400</v>
      </c>
      <c r="CU28" s="6">
        <v>2</v>
      </c>
      <c r="CV28" s="6">
        <v>53</v>
      </c>
      <c r="CW28" s="6"/>
      <c r="CX28" s="8">
        <v>530</v>
      </c>
      <c r="CY28" s="8">
        <v>520</v>
      </c>
      <c r="CZ28" s="8">
        <v>530</v>
      </c>
      <c r="DA28" s="8">
        <v>540</v>
      </c>
      <c r="DB28" s="8">
        <v>2</v>
      </c>
      <c r="DC28" s="8">
        <v>5</v>
      </c>
      <c r="DD28" s="8">
        <v>1</v>
      </c>
      <c r="DE28" s="8">
        <v>100</v>
      </c>
      <c r="DF28" s="8">
        <v>10</v>
      </c>
      <c r="DG28" s="8">
        <v>50</v>
      </c>
      <c r="DH28" s="8">
        <v>1.7</v>
      </c>
      <c r="DI28" s="3"/>
      <c r="DJ28" s="2">
        <v>870</v>
      </c>
      <c r="DK28" s="212">
        <f t="shared" si="13"/>
        <v>210.86282377168584</v>
      </c>
      <c r="DL28" s="212">
        <f t="shared" si="14"/>
        <v>222.57742509233506</v>
      </c>
      <c r="DM28" s="3"/>
      <c r="DN28" s="2"/>
      <c r="DO28" s="3"/>
      <c r="DP28" s="2"/>
      <c r="DQ28" s="8">
        <v>30</v>
      </c>
      <c r="DR28" s="3" t="s">
        <v>184</v>
      </c>
      <c r="DS28" s="2">
        <v>5.4</v>
      </c>
      <c r="DT28" s="8">
        <v>20</v>
      </c>
      <c r="DU28" s="3"/>
      <c r="DV28" s="1"/>
      <c r="DW28" s="337">
        <f t="shared" si="15"/>
        <v>0</v>
      </c>
      <c r="DX28" s="212">
        <f t="shared" si="16"/>
        <v>0</v>
      </c>
      <c r="DY28" s="303"/>
      <c r="DZ28" s="212"/>
      <c r="EA28" s="3"/>
      <c r="EB28" s="2"/>
      <c r="EC28" s="3"/>
      <c r="ED28" s="2"/>
      <c r="EE28" s="155"/>
      <c r="EF28" s="156"/>
      <c r="EG28" s="155"/>
      <c r="EH28" s="157"/>
      <c r="EI28" s="348">
        <f t="shared" si="31"/>
        <v>435</v>
      </c>
      <c r="EJ28" s="349">
        <f t="shared" si="17"/>
        <v>105.43141188584292</v>
      </c>
      <c r="EK28" s="240">
        <f t="shared" si="18"/>
        <v>111.28871254616753</v>
      </c>
      <c r="EL28" s="1">
        <v>4.8</v>
      </c>
      <c r="EM28" s="19">
        <f t="shared" si="19"/>
        <v>1.1633810966713702</v>
      </c>
      <c r="EN28" s="350">
        <f t="shared" si="20"/>
        <v>1.2280133798197796</v>
      </c>
      <c r="EO28" s="4">
        <v>385</v>
      </c>
      <c r="EP28" s="117"/>
    </row>
    <row r="29" spans="1:146" s="121" customFormat="1" ht="20.100000000000001" hidden="1" customHeight="1">
      <c r="A29" s="162">
        <v>42313</v>
      </c>
      <c r="B29" s="229">
        <v>0.29064814814814816</v>
      </c>
      <c r="C29" s="15">
        <v>2</v>
      </c>
      <c r="D29" s="9" t="s">
        <v>132</v>
      </c>
      <c r="E29" s="9" t="s">
        <v>138</v>
      </c>
      <c r="F29" s="9" t="s">
        <v>140</v>
      </c>
      <c r="G29" s="12" t="s">
        <v>145</v>
      </c>
      <c r="H29" s="11" t="s">
        <v>172</v>
      </c>
      <c r="I29" s="9">
        <v>16</v>
      </c>
      <c r="J29" s="9" t="s">
        <v>278</v>
      </c>
      <c r="K29" s="20">
        <v>18</v>
      </c>
      <c r="L29" s="9"/>
      <c r="M29" s="9">
        <v>80</v>
      </c>
      <c r="N29" s="9">
        <v>2750</v>
      </c>
      <c r="O29" s="298"/>
      <c r="P29" s="9">
        <v>1550</v>
      </c>
      <c r="Q29" s="24">
        <f t="shared" si="6"/>
        <v>1271</v>
      </c>
      <c r="R29" s="119">
        <f t="shared" si="21"/>
        <v>3.4774560000000001</v>
      </c>
      <c r="S29" s="18">
        <f t="shared" si="7"/>
        <v>3.3554400000000002</v>
      </c>
      <c r="T29" s="11">
        <v>997</v>
      </c>
      <c r="U29" s="9">
        <v>1006</v>
      </c>
      <c r="V29" s="9">
        <v>0.96299999999999997</v>
      </c>
      <c r="W29" s="24">
        <f t="shared" si="22"/>
        <v>1492.6499999999999</v>
      </c>
      <c r="X29" s="9">
        <v>10.1</v>
      </c>
      <c r="Y29" s="9">
        <v>309</v>
      </c>
      <c r="Z29" s="9">
        <v>25</v>
      </c>
      <c r="AA29" s="9">
        <v>25</v>
      </c>
      <c r="AB29" s="12">
        <v>7.1</v>
      </c>
      <c r="AC29" s="15">
        <v>3.8</v>
      </c>
      <c r="AD29" s="200">
        <v>-31</v>
      </c>
      <c r="AE29" s="200">
        <v>-34</v>
      </c>
      <c r="AF29" s="200">
        <v>-35</v>
      </c>
      <c r="AG29" s="200"/>
      <c r="AH29" s="241">
        <f t="shared" si="32"/>
        <v>-100</v>
      </c>
      <c r="AI29" s="239">
        <f t="shared" si="33"/>
        <v>-0.01</v>
      </c>
      <c r="AJ29" s="9">
        <v>50</v>
      </c>
      <c r="AK29" s="9">
        <v>50</v>
      </c>
      <c r="AL29" s="9">
        <v>100</v>
      </c>
      <c r="AM29" s="9">
        <v>100</v>
      </c>
      <c r="AN29" s="9">
        <v>3</v>
      </c>
      <c r="AO29" s="9">
        <v>20</v>
      </c>
      <c r="AP29" s="11">
        <v>1510</v>
      </c>
      <c r="AQ29" s="15">
        <v>1316</v>
      </c>
      <c r="AR29" s="24">
        <f t="shared" si="8"/>
        <v>194</v>
      </c>
      <c r="AS29" s="271">
        <f t="shared" si="23"/>
        <v>0.12847682119205298</v>
      </c>
      <c r="AT29" s="9">
        <v>69</v>
      </c>
      <c r="AU29" s="9">
        <v>80</v>
      </c>
      <c r="AV29" s="15">
        <v>4.4000000000000004</v>
      </c>
      <c r="AW29" s="9">
        <v>390</v>
      </c>
      <c r="AX29" s="9">
        <v>837</v>
      </c>
      <c r="AY29" s="10">
        <v>36</v>
      </c>
      <c r="AZ29" s="11">
        <v>323</v>
      </c>
      <c r="BA29" s="10">
        <v>68</v>
      </c>
      <c r="BB29" s="11"/>
      <c r="BC29" s="12"/>
      <c r="BD29" s="11">
        <v>4385</v>
      </c>
      <c r="BE29" s="9">
        <v>27</v>
      </c>
      <c r="BF29" s="9">
        <v>20</v>
      </c>
      <c r="BG29" s="9">
        <v>1</v>
      </c>
      <c r="BH29" s="12">
        <v>97</v>
      </c>
      <c r="BI29" s="11">
        <v>430</v>
      </c>
      <c r="BJ29" s="15">
        <v>100</v>
      </c>
      <c r="BK29" s="9">
        <v>1620</v>
      </c>
      <c r="BL29" s="9">
        <v>145</v>
      </c>
      <c r="BM29" s="10">
        <v>79.099999999999994</v>
      </c>
      <c r="BN29" s="11">
        <v>400</v>
      </c>
      <c r="BO29" s="9">
        <v>1493</v>
      </c>
      <c r="BP29" s="10">
        <v>174</v>
      </c>
      <c r="BQ29" s="11">
        <v>380</v>
      </c>
      <c r="BR29" s="9">
        <v>1455</v>
      </c>
      <c r="BS29" s="10">
        <v>151</v>
      </c>
      <c r="BT29" s="14">
        <v>1500</v>
      </c>
      <c r="BU29" s="279">
        <v>341</v>
      </c>
      <c r="BV29" s="273">
        <f t="shared" si="24"/>
        <v>0.78</v>
      </c>
      <c r="BW29" s="273">
        <f t="shared" si="25"/>
        <v>0.55128205128205132</v>
      </c>
      <c r="BX29" s="283">
        <f t="shared" si="26"/>
        <v>0.5859013867488444</v>
      </c>
      <c r="BY29" s="283">
        <f t="shared" si="27"/>
        <v>0.41409861325115566</v>
      </c>
      <c r="BZ29" s="11">
        <v>3</v>
      </c>
      <c r="CA29" s="9">
        <v>2.8</v>
      </c>
      <c r="CB29" s="9">
        <v>30</v>
      </c>
      <c r="CC29" s="12">
        <v>1.8</v>
      </c>
      <c r="CD29" s="15" t="s">
        <v>163</v>
      </c>
      <c r="CE29" s="15">
        <v>40</v>
      </c>
      <c r="CF29" s="9">
        <f t="shared" si="28"/>
        <v>15.6</v>
      </c>
      <c r="CG29" s="9">
        <f t="shared" si="29"/>
        <v>5239</v>
      </c>
      <c r="CH29" s="9">
        <f t="shared" si="9"/>
        <v>6.24</v>
      </c>
      <c r="CI29" s="9">
        <v>40</v>
      </c>
      <c r="CJ29" s="296">
        <f t="shared" si="30"/>
        <v>1.1910669975186103</v>
      </c>
      <c r="CK29" s="11" t="s">
        <v>165</v>
      </c>
      <c r="CL29" s="15">
        <v>30</v>
      </c>
      <c r="CM29" s="9">
        <v>39</v>
      </c>
      <c r="CN29" s="10">
        <v>109</v>
      </c>
      <c r="CO29" s="10">
        <f t="shared" si="10"/>
        <v>5239</v>
      </c>
      <c r="CP29" s="10">
        <f t="shared" si="11"/>
        <v>42.51</v>
      </c>
      <c r="CQ29" s="191">
        <f t="shared" si="12"/>
        <v>8.1141439205955326</v>
      </c>
      <c r="CR29" s="16">
        <v>41</v>
      </c>
      <c r="CS29" s="16">
        <v>4</v>
      </c>
      <c r="CT29" s="16">
        <v>400</v>
      </c>
      <c r="CU29" s="14">
        <v>17</v>
      </c>
      <c r="CV29" s="14">
        <v>49</v>
      </c>
      <c r="CW29" s="14"/>
      <c r="CX29" s="16"/>
      <c r="CY29" s="16"/>
      <c r="CZ29" s="16"/>
      <c r="DA29" s="16"/>
      <c r="DB29" s="16"/>
      <c r="DC29" s="16"/>
      <c r="DD29" s="16"/>
      <c r="DE29" s="16"/>
      <c r="DF29" s="16"/>
      <c r="DG29" s="16"/>
      <c r="DH29" s="16"/>
      <c r="DI29" s="11"/>
      <c r="DJ29" s="10">
        <v>870</v>
      </c>
      <c r="DK29" s="213">
        <f t="shared" si="13"/>
        <v>250.18289232128313</v>
      </c>
      <c r="DL29" s="213">
        <f t="shared" si="14"/>
        <v>259.28045204205705</v>
      </c>
      <c r="DM29" s="11"/>
      <c r="DN29" s="10"/>
      <c r="DO29" s="11"/>
      <c r="DP29" s="10"/>
      <c r="DQ29" s="16">
        <v>30</v>
      </c>
      <c r="DR29" s="11" t="s">
        <v>184</v>
      </c>
      <c r="DS29" s="10">
        <v>5.2</v>
      </c>
      <c r="DT29" s="16">
        <v>15</v>
      </c>
      <c r="DU29" s="11"/>
      <c r="DV29" s="9"/>
      <c r="DW29" s="338">
        <f t="shared" si="15"/>
        <v>0</v>
      </c>
      <c r="DX29" s="213">
        <f t="shared" si="16"/>
        <v>0</v>
      </c>
      <c r="DY29" s="304"/>
      <c r="DZ29" s="213"/>
      <c r="EA29" s="11"/>
      <c r="EB29" s="10"/>
      <c r="EC29" s="11"/>
      <c r="ED29" s="10"/>
      <c r="EE29" s="158"/>
      <c r="EF29" s="159"/>
      <c r="EG29" s="158"/>
      <c r="EH29" s="160"/>
      <c r="EI29" s="351">
        <f t="shared" si="31"/>
        <v>325</v>
      </c>
      <c r="EJ29" s="352">
        <f t="shared" si="17"/>
        <v>93.459126441858643</v>
      </c>
      <c r="EK29" s="241">
        <f t="shared" si="18"/>
        <v>96.857640130653493</v>
      </c>
      <c r="EL29" s="9">
        <v>4.7</v>
      </c>
      <c r="EM29" s="20">
        <f t="shared" si="19"/>
        <v>1.3515627516207251</v>
      </c>
      <c r="EN29" s="353">
        <f t="shared" si="20"/>
        <v>1.4007104880432968</v>
      </c>
      <c r="EO29" s="12">
        <v>390</v>
      </c>
      <c r="EP29" s="120"/>
    </row>
    <row r="30" spans="1:146" s="121" customFormat="1" ht="20.100000000000001" hidden="1" customHeight="1">
      <c r="A30" s="162">
        <v>42313</v>
      </c>
      <c r="B30" s="229"/>
      <c r="C30" s="15"/>
      <c r="D30" s="9"/>
      <c r="E30" s="9"/>
      <c r="F30" s="9"/>
      <c r="G30" s="12"/>
      <c r="H30" s="11"/>
      <c r="I30" s="9"/>
      <c r="J30" s="9"/>
      <c r="K30" s="20"/>
      <c r="L30" s="9"/>
      <c r="M30" s="9"/>
      <c r="N30" s="9"/>
      <c r="O30" s="298"/>
      <c r="P30" s="9"/>
      <c r="Q30" s="24">
        <f t="shared" si="6"/>
        <v>0</v>
      </c>
      <c r="R30" s="119">
        <f t="shared" si="21"/>
        <v>0</v>
      </c>
      <c r="S30" s="18">
        <f t="shared" si="7"/>
        <v>0</v>
      </c>
      <c r="T30" s="11"/>
      <c r="U30" s="9"/>
      <c r="V30" s="9"/>
      <c r="W30" s="24">
        <f t="shared" si="22"/>
        <v>0</v>
      </c>
      <c r="X30" s="9"/>
      <c r="Y30" s="9"/>
      <c r="Z30" s="9"/>
      <c r="AA30" s="9"/>
      <c r="AB30" s="12"/>
      <c r="AC30" s="15"/>
      <c r="AD30" s="200"/>
      <c r="AE30" s="200"/>
      <c r="AF30" s="200"/>
      <c r="AG30" s="200"/>
      <c r="AH30" s="241">
        <f t="shared" si="32"/>
        <v>0</v>
      </c>
      <c r="AI30" s="239" t="e">
        <f t="shared" si="33"/>
        <v>#DIV/0!</v>
      </c>
      <c r="AJ30" s="9"/>
      <c r="AK30" s="9"/>
      <c r="AL30" s="9"/>
      <c r="AM30" s="9"/>
      <c r="AN30" s="9"/>
      <c r="AO30" s="9"/>
      <c r="AP30" s="11"/>
      <c r="AQ30" s="15"/>
      <c r="AR30" s="24">
        <f t="shared" si="8"/>
        <v>0</v>
      </c>
      <c r="AS30" s="271" t="e">
        <f t="shared" si="23"/>
        <v>#DIV/0!</v>
      </c>
      <c r="AT30" s="9"/>
      <c r="AU30" s="9"/>
      <c r="AV30" s="15"/>
      <c r="AW30" s="9"/>
      <c r="AX30" s="9"/>
      <c r="AY30" s="10"/>
      <c r="AZ30" s="11"/>
      <c r="BA30" s="10"/>
      <c r="BB30" s="11"/>
      <c r="BC30" s="12"/>
      <c r="BD30" s="11"/>
      <c r="BE30" s="9"/>
      <c r="BF30" s="9"/>
      <c r="BG30" s="9"/>
      <c r="BH30" s="12"/>
      <c r="BI30" s="11"/>
      <c r="BJ30" s="15"/>
      <c r="BK30" s="9"/>
      <c r="BL30" s="9"/>
      <c r="BM30" s="10"/>
      <c r="BN30" s="11"/>
      <c r="BO30" s="9"/>
      <c r="BP30" s="10"/>
      <c r="BQ30" s="11"/>
      <c r="BR30" s="9"/>
      <c r="BS30" s="10"/>
      <c r="BT30" s="14"/>
      <c r="BU30" s="279"/>
      <c r="BV30" s="273">
        <f t="shared" si="24"/>
        <v>0</v>
      </c>
      <c r="BW30" s="273">
        <f t="shared" si="25"/>
        <v>0</v>
      </c>
      <c r="BX30" s="283" t="e">
        <f t="shared" si="26"/>
        <v>#DIV/0!</v>
      </c>
      <c r="BY30" s="283" t="e">
        <f t="shared" si="27"/>
        <v>#DIV/0!</v>
      </c>
      <c r="BZ30" s="11"/>
      <c r="CA30" s="9"/>
      <c r="CB30" s="9"/>
      <c r="CC30" s="12"/>
      <c r="CD30" s="15"/>
      <c r="CE30" s="15"/>
      <c r="CF30" s="9" t="e">
        <f t="shared" si="28"/>
        <v>#N/A</v>
      </c>
      <c r="CG30" s="9">
        <f t="shared" si="29"/>
        <v>0</v>
      </c>
      <c r="CH30" s="9" t="e">
        <f t="shared" si="9"/>
        <v>#N/A</v>
      </c>
      <c r="CI30" s="9"/>
      <c r="CJ30" s="296" t="e">
        <f t="shared" si="30"/>
        <v>#N/A</v>
      </c>
      <c r="CK30" s="11"/>
      <c r="CL30" s="15"/>
      <c r="CM30" s="9"/>
      <c r="CN30" s="10">
        <v>109</v>
      </c>
      <c r="CO30" s="10">
        <f t="shared" si="10"/>
        <v>0</v>
      </c>
      <c r="CP30" s="10">
        <f t="shared" si="11"/>
        <v>0</v>
      </c>
      <c r="CQ30" s="191" t="e">
        <f t="shared" si="12"/>
        <v>#DIV/0!</v>
      </c>
      <c r="CR30" s="16"/>
      <c r="CS30" s="16"/>
      <c r="CT30" s="16"/>
      <c r="CU30" s="14"/>
      <c r="CV30" s="14"/>
      <c r="CW30" s="14"/>
      <c r="CX30" s="16"/>
      <c r="CY30" s="16"/>
      <c r="CZ30" s="16"/>
      <c r="DA30" s="16"/>
      <c r="DB30" s="16"/>
      <c r="DC30" s="16"/>
      <c r="DD30" s="16"/>
      <c r="DE30" s="16"/>
      <c r="DF30" s="16"/>
      <c r="DG30" s="16"/>
      <c r="DH30" s="16"/>
      <c r="DI30" s="11"/>
      <c r="DJ30" s="10"/>
      <c r="DK30" s="213" t="e">
        <f t="shared" si="13"/>
        <v>#DIV/0!</v>
      </c>
      <c r="DL30" s="213" t="e">
        <f t="shared" si="14"/>
        <v>#DIV/0!</v>
      </c>
      <c r="DM30" s="11"/>
      <c r="DN30" s="10"/>
      <c r="DO30" s="11"/>
      <c r="DP30" s="10"/>
      <c r="DQ30" s="16"/>
      <c r="DR30" s="11"/>
      <c r="DS30" s="10"/>
      <c r="DT30" s="16"/>
      <c r="DU30" s="11"/>
      <c r="DV30" s="9"/>
      <c r="DW30" s="338" t="e">
        <f t="shared" si="15"/>
        <v>#DIV/0!</v>
      </c>
      <c r="DX30" s="213" t="e">
        <f t="shared" si="16"/>
        <v>#DIV/0!</v>
      </c>
      <c r="DY30" s="304"/>
      <c r="DZ30" s="213"/>
      <c r="EA30" s="11"/>
      <c r="EB30" s="10"/>
      <c r="EC30" s="11"/>
      <c r="ED30" s="10"/>
      <c r="EE30" s="158"/>
      <c r="EF30" s="159"/>
      <c r="EG30" s="158"/>
      <c r="EH30" s="160"/>
      <c r="EI30" s="351">
        <f t="shared" si="31"/>
        <v>0</v>
      </c>
      <c r="EJ30" s="352" t="e">
        <f t="shared" si="17"/>
        <v>#DIV/0!</v>
      </c>
      <c r="EK30" s="241" t="e">
        <f t="shared" si="18"/>
        <v>#DIV/0!</v>
      </c>
      <c r="EL30" s="9"/>
      <c r="EM30" s="20" t="e">
        <f t="shared" si="19"/>
        <v>#DIV/0!</v>
      </c>
      <c r="EN30" s="353" t="e">
        <f t="shared" si="20"/>
        <v>#DIV/0!</v>
      </c>
      <c r="EO30" s="12"/>
      <c r="EP30" s="120"/>
    </row>
    <row r="31" spans="1:146" s="118" customFormat="1" ht="20.100000000000001" hidden="1" customHeight="1">
      <c r="A31" s="161">
        <v>42314</v>
      </c>
      <c r="B31" s="228">
        <v>0.73030092592592588</v>
      </c>
      <c r="C31" s="7">
        <v>4</v>
      </c>
      <c r="D31" s="1" t="s">
        <v>133</v>
      </c>
      <c r="E31" s="1" t="s">
        <v>137</v>
      </c>
      <c r="F31" s="1" t="s">
        <v>139</v>
      </c>
      <c r="G31" s="4" t="s">
        <v>267</v>
      </c>
      <c r="H31" s="3" t="s">
        <v>175</v>
      </c>
      <c r="I31" s="1">
        <v>21</v>
      </c>
      <c r="J31" s="1" t="s">
        <v>219</v>
      </c>
      <c r="K31" s="19">
        <v>13</v>
      </c>
      <c r="L31" s="1"/>
      <c r="M31" s="1">
        <v>80</v>
      </c>
      <c r="N31" s="1">
        <v>2700</v>
      </c>
      <c r="O31" s="297"/>
      <c r="P31" s="1">
        <v>1100</v>
      </c>
      <c r="Q31" s="22">
        <f t="shared" si="6"/>
        <v>957</v>
      </c>
      <c r="R31" s="116">
        <f t="shared" si="21"/>
        <v>3.4365869999999998</v>
      </c>
      <c r="S31" s="17">
        <f t="shared" si="7"/>
        <v>3.2557140000000002</v>
      </c>
      <c r="T31" s="3">
        <v>748</v>
      </c>
      <c r="U31" s="1">
        <v>1006</v>
      </c>
      <c r="V31" s="1">
        <v>0.98</v>
      </c>
      <c r="W31" s="22">
        <f t="shared" si="22"/>
        <v>1078</v>
      </c>
      <c r="X31" s="1">
        <v>10.6</v>
      </c>
      <c r="Y31" s="1">
        <v>162</v>
      </c>
      <c r="Z31" s="1">
        <v>25</v>
      </c>
      <c r="AA31" s="1">
        <v>25</v>
      </c>
      <c r="AB31" s="4">
        <v>6.5</v>
      </c>
      <c r="AC31" s="7">
        <v>4.2</v>
      </c>
      <c r="AD31" s="199">
        <v>-32</v>
      </c>
      <c r="AE31" s="199">
        <v>-35</v>
      </c>
      <c r="AF31" s="199">
        <v>-35</v>
      </c>
      <c r="AG31" s="199"/>
      <c r="AH31" s="240">
        <f t="shared" si="32"/>
        <v>-102</v>
      </c>
      <c r="AI31" s="237">
        <f t="shared" si="33"/>
        <v>1</v>
      </c>
      <c r="AJ31" s="1">
        <v>50</v>
      </c>
      <c r="AK31" s="1">
        <v>50</v>
      </c>
      <c r="AL31" s="1">
        <v>100</v>
      </c>
      <c r="AM31" s="1">
        <v>100</v>
      </c>
      <c r="AN31" s="1">
        <v>3</v>
      </c>
      <c r="AO31" s="1">
        <v>20</v>
      </c>
      <c r="AP31" s="3">
        <v>1320</v>
      </c>
      <c r="AQ31" s="7">
        <v>1200</v>
      </c>
      <c r="AR31" s="22">
        <f t="shared" si="8"/>
        <v>120</v>
      </c>
      <c r="AS31" s="270">
        <f t="shared" si="23"/>
        <v>9.0909090909090912E-2</v>
      </c>
      <c r="AT31" s="1">
        <v>68</v>
      </c>
      <c r="AU31" s="1">
        <v>80</v>
      </c>
      <c r="AV31" s="7">
        <v>4.4000000000000004</v>
      </c>
      <c r="AW31" s="1">
        <v>600</v>
      </c>
      <c r="AX31" s="1">
        <v>650</v>
      </c>
      <c r="AY31" s="2">
        <v>50</v>
      </c>
      <c r="AZ31" s="3">
        <v>277</v>
      </c>
      <c r="BA31" s="2">
        <v>67</v>
      </c>
      <c r="BB31" s="3"/>
      <c r="BC31" s="4"/>
      <c r="BD31" s="3">
        <v>4350</v>
      </c>
      <c r="BE31" s="1">
        <v>25</v>
      </c>
      <c r="BF31" s="1">
        <v>50</v>
      </c>
      <c r="BG31" s="1">
        <v>2</v>
      </c>
      <c r="BH31" s="4">
        <v>97</v>
      </c>
      <c r="BI31" s="3">
        <v>530</v>
      </c>
      <c r="BJ31" s="7">
        <v>109</v>
      </c>
      <c r="BK31" s="1">
        <v>1582</v>
      </c>
      <c r="BL31" s="1">
        <v>151</v>
      </c>
      <c r="BM31" s="2">
        <v>94</v>
      </c>
      <c r="BN31" s="3">
        <v>326</v>
      </c>
      <c r="BO31" s="1">
        <v>1204</v>
      </c>
      <c r="BP31" s="2">
        <v>132</v>
      </c>
      <c r="BQ31" s="3">
        <v>316</v>
      </c>
      <c r="BR31" s="1">
        <v>1165</v>
      </c>
      <c r="BS31" s="2">
        <v>107</v>
      </c>
      <c r="BT31" s="6">
        <v>1500</v>
      </c>
      <c r="BU31" s="278">
        <v>233</v>
      </c>
      <c r="BV31" s="272">
        <f t="shared" si="24"/>
        <v>0.64200000000000002</v>
      </c>
      <c r="BW31" s="272">
        <f t="shared" si="25"/>
        <v>0.67948717948717952</v>
      </c>
      <c r="BX31" s="282">
        <f t="shared" si="26"/>
        <v>0.48581629089215722</v>
      </c>
      <c r="BY31" s="282">
        <f t="shared" si="27"/>
        <v>0.51418370910784272</v>
      </c>
      <c r="BZ31" s="3">
        <v>2.9</v>
      </c>
      <c r="CA31" s="1">
        <v>2.8</v>
      </c>
      <c r="CB31" s="1">
        <v>30</v>
      </c>
      <c r="CC31" s="4">
        <v>1.6</v>
      </c>
      <c r="CD31" s="7" t="s">
        <v>163</v>
      </c>
      <c r="CE31" s="7">
        <v>36</v>
      </c>
      <c r="CF31" s="1">
        <f t="shared" si="28"/>
        <v>15.6</v>
      </c>
      <c r="CG31" s="1">
        <f t="shared" si="29"/>
        <v>3718</v>
      </c>
      <c r="CH31" s="1">
        <f>CF31*CI31/100</f>
        <v>5.6160000000000005</v>
      </c>
      <c r="CI31" s="1">
        <v>36</v>
      </c>
      <c r="CJ31" s="189">
        <f>CH31/CG31*1000</f>
        <v>1.5104895104895106</v>
      </c>
      <c r="CK31" s="3" t="s">
        <v>165</v>
      </c>
      <c r="CL31" s="347">
        <v>8</v>
      </c>
      <c r="CM31" s="2">
        <v>13</v>
      </c>
      <c r="CN31" s="2">
        <v>109</v>
      </c>
      <c r="CO31" s="2">
        <f t="shared" si="10"/>
        <v>3718</v>
      </c>
      <c r="CP31" s="2">
        <f t="shared" si="11"/>
        <v>14.17</v>
      </c>
      <c r="CQ31" s="189">
        <f t="shared" si="12"/>
        <v>3.8111888111888113</v>
      </c>
      <c r="CR31" s="8">
        <v>39</v>
      </c>
      <c r="CS31" s="8">
        <v>4</v>
      </c>
      <c r="CT31" s="8">
        <v>400</v>
      </c>
      <c r="CU31" s="6">
        <v>4</v>
      </c>
      <c r="CV31" s="6">
        <v>53</v>
      </c>
      <c r="CW31" s="6"/>
      <c r="CX31" s="8">
        <v>420</v>
      </c>
      <c r="CY31" s="8">
        <v>410</v>
      </c>
      <c r="CZ31" s="8">
        <v>420</v>
      </c>
      <c r="DA31" s="8">
        <v>430</v>
      </c>
      <c r="DB31" s="8">
        <v>2</v>
      </c>
      <c r="DC31" s="8">
        <v>5</v>
      </c>
      <c r="DD31" s="8">
        <v>1</v>
      </c>
      <c r="DE31" s="8">
        <v>0.5</v>
      </c>
      <c r="DF31" s="8">
        <v>10</v>
      </c>
      <c r="DG31" s="8">
        <v>50</v>
      </c>
      <c r="DH31" s="8">
        <v>1.7</v>
      </c>
      <c r="DI31" s="3"/>
      <c r="DJ31" s="2">
        <v>870</v>
      </c>
      <c r="DK31" s="212">
        <f t="shared" si="13"/>
        <v>253.15814789499001</v>
      </c>
      <c r="DL31" s="212">
        <f t="shared" si="14"/>
        <v>267.22248944471164</v>
      </c>
      <c r="DM31" s="3"/>
      <c r="DN31" s="2"/>
      <c r="DO31" s="3"/>
      <c r="DP31" s="2"/>
      <c r="DQ31" s="8">
        <v>15</v>
      </c>
      <c r="DR31" s="3" t="s">
        <v>185</v>
      </c>
      <c r="DS31" s="2">
        <v>3.1</v>
      </c>
      <c r="DT31" s="8">
        <v>20</v>
      </c>
      <c r="DU31" s="3" t="s">
        <v>171</v>
      </c>
      <c r="DV31" s="1">
        <v>125</v>
      </c>
      <c r="DW31" s="337">
        <f t="shared" si="15"/>
        <v>36.373297111349139</v>
      </c>
      <c r="DX31" s="212">
        <f t="shared" si="16"/>
        <v>38.394035839757422</v>
      </c>
      <c r="DY31" s="303"/>
      <c r="DZ31" s="212"/>
      <c r="EA31" s="3"/>
      <c r="EB31" s="2"/>
      <c r="EC31" s="3"/>
      <c r="ED31" s="2"/>
      <c r="EE31" s="155"/>
      <c r="EF31" s="156"/>
      <c r="EG31" s="155"/>
      <c r="EH31" s="157"/>
      <c r="EI31" s="348">
        <f t="shared" si="31"/>
        <v>239</v>
      </c>
      <c r="EJ31" s="349">
        <f t="shared" si="17"/>
        <v>69.545744076899553</v>
      </c>
      <c r="EK31" s="240">
        <f t="shared" si="18"/>
        <v>73.409396525616188</v>
      </c>
      <c r="EL31" s="1">
        <v>5.94</v>
      </c>
      <c r="EM31" s="19">
        <f t="shared" si="19"/>
        <v>1.7284590787313112</v>
      </c>
      <c r="EN31" s="350">
        <f t="shared" si="20"/>
        <v>1.8244845831052727</v>
      </c>
      <c r="EO31" s="4">
        <v>391</v>
      </c>
      <c r="EP31" s="117"/>
    </row>
    <row r="32" spans="1:146" s="118" customFormat="1" ht="20.100000000000001" hidden="1" customHeight="1">
      <c r="A32" s="161">
        <v>42314</v>
      </c>
      <c r="B32" s="228"/>
      <c r="C32" s="7"/>
      <c r="D32" s="1"/>
      <c r="E32" s="1"/>
      <c r="F32" s="1"/>
      <c r="G32" s="4"/>
      <c r="H32" s="3"/>
      <c r="I32" s="1"/>
      <c r="J32" s="1"/>
      <c r="K32" s="19"/>
      <c r="L32" s="1"/>
      <c r="M32" s="1"/>
      <c r="N32" s="1"/>
      <c r="O32" s="297"/>
      <c r="P32" s="1"/>
      <c r="Q32" s="22">
        <f t="shared" si="6"/>
        <v>0</v>
      </c>
      <c r="R32" s="116">
        <f t="shared" si="21"/>
        <v>0</v>
      </c>
      <c r="S32" s="17">
        <f t="shared" si="7"/>
        <v>0</v>
      </c>
      <c r="T32" s="3"/>
      <c r="U32" s="1"/>
      <c r="V32" s="1"/>
      <c r="W32" s="22">
        <f t="shared" si="22"/>
        <v>0</v>
      </c>
      <c r="X32" s="1"/>
      <c r="Y32" s="1"/>
      <c r="Z32" s="1"/>
      <c r="AA32" s="1"/>
      <c r="AB32" s="4"/>
      <c r="AC32" s="7"/>
      <c r="AD32" s="199"/>
      <c r="AE32" s="199"/>
      <c r="AF32" s="199"/>
      <c r="AG32" s="199"/>
      <c r="AH32" s="240">
        <f t="shared" si="32"/>
        <v>0</v>
      </c>
      <c r="AI32" s="237" t="e">
        <f t="shared" si="33"/>
        <v>#DIV/0!</v>
      </c>
      <c r="AJ32" s="1"/>
      <c r="AK32" s="1"/>
      <c r="AL32" s="1"/>
      <c r="AM32" s="1"/>
      <c r="AN32" s="1"/>
      <c r="AO32" s="1"/>
      <c r="AP32" s="3"/>
      <c r="AQ32" s="7"/>
      <c r="AR32" s="22">
        <f t="shared" si="8"/>
        <v>0</v>
      </c>
      <c r="AS32" s="270" t="e">
        <f t="shared" si="23"/>
        <v>#DIV/0!</v>
      </c>
      <c r="AT32" s="1"/>
      <c r="AU32" s="1"/>
      <c r="AV32" s="7"/>
      <c r="AW32" s="1"/>
      <c r="AX32" s="1"/>
      <c r="AY32" s="2"/>
      <c r="AZ32" s="3"/>
      <c r="BA32" s="2"/>
      <c r="BB32" s="3"/>
      <c r="BC32" s="4"/>
      <c r="BD32" s="3"/>
      <c r="BE32" s="1"/>
      <c r="BF32" s="1"/>
      <c r="BG32" s="1"/>
      <c r="BH32" s="4"/>
      <c r="BI32" s="3"/>
      <c r="BJ32" s="7"/>
      <c r="BK32" s="1"/>
      <c r="BL32" s="1"/>
      <c r="BM32" s="2"/>
      <c r="BN32" s="3"/>
      <c r="BO32" s="1"/>
      <c r="BP32" s="2"/>
      <c r="BQ32" s="3"/>
      <c r="BR32" s="1"/>
      <c r="BS32" s="2"/>
      <c r="BT32" s="6"/>
      <c r="BU32" s="278"/>
      <c r="BV32" s="272">
        <f t="shared" si="24"/>
        <v>0</v>
      </c>
      <c r="BW32" s="272">
        <f t="shared" si="25"/>
        <v>0</v>
      </c>
      <c r="BX32" s="282" t="e">
        <f t="shared" si="26"/>
        <v>#DIV/0!</v>
      </c>
      <c r="BY32" s="282" t="e">
        <f t="shared" si="27"/>
        <v>#DIV/0!</v>
      </c>
      <c r="BZ32" s="3"/>
      <c r="CA32" s="1"/>
      <c r="CB32" s="1"/>
      <c r="CC32" s="4"/>
      <c r="CD32" s="7"/>
      <c r="CE32" s="7"/>
      <c r="CF32" s="1" t="e">
        <f t="shared" si="28"/>
        <v>#N/A</v>
      </c>
      <c r="CG32" s="1">
        <f t="shared" si="29"/>
        <v>0</v>
      </c>
      <c r="CH32" s="1" t="e">
        <f t="shared" ref="CH32:CH95" si="34">CF32*CI32/100</f>
        <v>#N/A</v>
      </c>
      <c r="CI32" s="1"/>
      <c r="CJ32" s="189" t="e">
        <f t="shared" si="30"/>
        <v>#N/A</v>
      </c>
      <c r="CK32" s="3"/>
      <c r="CL32" s="7"/>
      <c r="CM32" s="1"/>
      <c r="CN32" s="2">
        <v>109</v>
      </c>
      <c r="CO32" s="2">
        <f t="shared" si="10"/>
        <v>0</v>
      </c>
      <c r="CP32" s="2">
        <f t="shared" si="11"/>
        <v>0</v>
      </c>
      <c r="CQ32" s="190" t="e">
        <f t="shared" si="12"/>
        <v>#DIV/0!</v>
      </c>
      <c r="CR32" s="8"/>
      <c r="CS32" s="8"/>
      <c r="CT32" s="8"/>
      <c r="CU32" s="6"/>
      <c r="CV32" s="6"/>
      <c r="CW32" s="6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3"/>
      <c r="DJ32" s="2"/>
      <c r="DK32" s="212" t="e">
        <f t="shared" si="13"/>
        <v>#DIV/0!</v>
      </c>
      <c r="DL32" s="212" t="e">
        <f t="shared" si="14"/>
        <v>#DIV/0!</v>
      </c>
      <c r="DM32" s="3"/>
      <c r="DN32" s="2"/>
      <c r="DO32" s="3"/>
      <c r="DP32" s="2"/>
      <c r="DQ32" s="8"/>
      <c r="DR32" s="3"/>
      <c r="DS32" s="2"/>
      <c r="DT32" s="8"/>
      <c r="DU32" s="3"/>
      <c r="DV32" s="1"/>
      <c r="DW32" s="337" t="e">
        <f t="shared" si="15"/>
        <v>#DIV/0!</v>
      </c>
      <c r="DX32" s="212" t="e">
        <f t="shared" si="16"/>
        <v>#DIV/0!</v>
      </c>
      <c r="DY32" s="303"/>
      <c r="DZ32" s="212"/>
      <c r="EA32" s="3"/>
      <c r="EB32" s="2"/>
      <c r="EC32" s="3"/>
      <c r="ED32" s="2"/>
      <c r="EE32" s="155"/>
      <c r="EF32" s="156"/>
      <c r="EG32" s="155"/>
      <c r="EH32" s="157"/>
      <c r="EI32" s="348">
        <f t="shared" si="31"/>
        <v>0</v>
      </c>
      <c r="EJ32" s="349" t="e">
        <f t="shared" si="17"/>
        <v>#DIV/0!</v>
      </c>
      <c r="EK32" s="240" t="e">
        <f t="shared" si="18"/>
        <v>#DIV/0!</v>
      </c>
      <c r="EL32" s="1"/>
      <c r="EM32" s="19" t="e">
        <f t="shared" si="19"/>
        <v>#DIV/0!</v>
      </c>
      <c r="EN32" s="350" t="e">
        <f t="shared" si="20"/>
        <v>#DIV/0!</v>
      </c>
      <c r="EO32" s="4"/>
      <c r="EP32" s="117"/>
    </row>
    <row r="33" spans="1:146" s="121" customFormat="1" ht="20.100000000000001" hidden="1" customHeight="1">
      <c r="A33" s="162">
        <v>42314</v>
      </c>
      <c r="B33" s="229">
        <v>0.97916666666666696</v>
      </c>
      <c r="C33" s="15">
        <v>3</v>
      </c>
      <c r="D33" s="9" t="s">
        <v>130</v>
      </c>
      <c r="E33" s="9" t="s">
        <v>136</v>
      </c>
      <c r="F33" s="9" t="s">
        <v>141</v>
      </c>
      <c r="G33" s="12" t="s">
        <v>142</v>
      </c>
      <c r="H33" s="11" t="s">
        <v>175</v>
      </c>
      <c r="I33" s="9">
        <v>21</v>
      </c>
      <c r="J33" s="9" t="s">
        <v>219</v>
      </c>
      <c r="K33" s="20">
        <v>14.8</v>
      </c>
      <c r="L33" s="9"/>
      <c r="M33" s="9">
        <v>80</v>
      </c>
      <c r="N33" s="9">
        <v>2700</v>
      </c>
      <c r="O33" s="298"/>
      <c r="P33" s="9">
        <v>1380</v>
      </c>
      <c r="Q33" s="24">
        <f t="shared" si="6"/>
        <v>1175.76</v>
      </c>
      <c r="R33" s="119">
        <f t="shared" si="21"/>
        <v>4.2221541599999997</v>
      </c>
      <c r="S33" s="18">
        <f t="shared" si="7"/>
        <v>3.9999355200000002</v>
      </c>
      <c r="T33" s="11">
        <v>925.8</v>
      </c>
      <c r="U33" s="9">
        <v>1006</v>
      </c>
      <c r="V33" s="9">
        <v>0.98399999999999999</v>
      </c>
      <c r="W33" s="24">
        <f t="shared" si="22"/>
        <v>1357.92</v>
      </c>
      <c r="X33" s="9">
        <v>10.7</v>
      </c>
      <c r="Y33" s="9">
        <v>254</v>
      </c>
      <c r="Z33" s="9">
        <v>25</v>
      </c>
      <c r="AA33" s="9">
        <v>25</v>
      </c>
      <c r="AB33" s="12">
        <v>6.9</v>
      </c>
      <c r="AC33" s="15">
        <v>3.7</v>
      </c>
      <c r="AD33" s="200">
        <v>-33</v>
      </c>
      <c r="AE33" s="200">
        <v>-37</v>
      </c>
      <c r="AF33" s="200">
        <v>-36</v>
      </c>
      <c r="AG33" s="200"/>
      <c r="AH33" s="241">
        <f t="shared" si="32"/>
        <v>-106</v>
      </c>
      <c r="AI33" s="239">
        <f t="shared" si="33"/>
        <v>1</v>
      </c>
      <c r="AJ33" s="9">
        <v>50</v>
      </c>
      <c r="AK33" s="9">
        <v>50</v>
      </c>
      <c r="AL33" s="9">
        <v>100</v>
      </c>
      <c r="AM33" s="9">
        <v>100</v>
      </c>
      <c r="AN33" s="9">
        <v>3</v>
      </c>
      <c r="AO33" s="9">
        <v>20</v>
      </c>
      <c r="AP33" s="11">
        <v>1820</v>
      </c>
      <c r="AQ33" s="15"/>
      <c r="AR33" s="24">
        <v>250</v>
      </c>
      <c r="AS33" s="271">
        <f t="shared" si="23"/>
        <v>0.13736263736263737</v>
      </c>
      <c r="AT33" s="9">
        <v>77</v>
      </c>
      <c r="AU33" s="9">
        <v>80</v>
      </c>
      <c r="AV33" s="15">
        <v>4.4000000000000004</v>
      </c>
      <c r="AW33" s="9">
        <v>358</v>
      </c>
      <c r="AX33" s="9">
        <v>992</v>
      </c>
      <c r="AY33" s="10">
        <v>30</v>
      </c>
      <c r="AZ33" s="11">
        <v>355</v>
      </c>
      <c r="BA33" s="10">
        <v>70</v>
      </c>
      <c r="BB33" s="11"/>
      <c r="BC33" s="12"/>
      <c r="BD33" s="11">
        <v>4450</v>
      </c>
      <c r="BE33" s="9">
        <v>20</v>
      </c>
      <c r="BF33" s="9">
        <v>45</v>
      </c>
      <c r="BG33" s="9">
        <v>1</v>
      </c>
      <c r="BH33" s="12">
        <v>97.5</v>
      </c>
      <c r="BI33" s="11">
        <v>560</v>
      </c>
      <c r="BJ33" s="15">
        <v>110</v>
      </c>
      <c r="BK33" s="9">
        <v>1598</v>
      </c>
      <c r="BL33" s="9">
        <v>154</v>
      </c>
      <c r="BM33" s="10">
        <v>86.1</v>
      </c>
      <c r="BN33" s="11">
        <v>432</v>
      </c>
      <c r="BO33" s="9">
        <v>1626</v>
      </c>
      <c r="BP33" s="10">
        <v>198</v>
      </c>
      <c r="BQ33" s="11">
        <v>422</v>
      </c>
      <c r="BR33" s="9">
        <v>1593</v>
      </c>
      <c r="BS33" s="10">
        <v>181</v>
      </c>
      <c r="BT33" s="14">
        <v>1500</v>
      </c>
      <c r="BU33" s="279">
        <v>449</v>
      </c>
      <c r="BV33" s="273">
        <f t="shared" si="24"/>
        <v>0.85399999999999998</v>
      </c>
      <c r="BW33" s="273">
        <f t="shared" si="25"/>
        <v>0.71794871794871795</v>
      </c>
      <c r="BX33" s="283">
        <f t="shared" si="26"/>
        <v>0.54327472025576617</v>
      </c>
      <c r="BY33" s="283">
        <f t="shared" si="27"/>
        <v>0.45672527974423383</v>
      </c>
      <c r="BZ33" s="11">
        <v>2.9</v>
      </c>
      <c r="CA33" s="9">
        <v>2.8</v>
      </c>
      <c r="CB33" s="9">
        <v>30</v>
      </c>
      <c r="CC33" s="12">
        <v>1.6</v>
      </c>
      <c r="CD33" s="15" t="s">
        <v>163</v>
      </c>
      <c r="CE33" s="15">
        <v>39</v>
      </c>
      <c r="CF33" s="9">
        <f t="shared" si="28"/>
        <v>15.6</v>
      </c>
      <c r="CG33" s="9">
        <f t="shared" si="29"/>
        <v>4664.3999999999996</v>
      </c>
      <c r="CH33" s="9">
        <f t="shared" si="34"/>
        <v>6.0839999999999996</v>
      </c>
      <c r="CI33" s="9">
        <v>39</v>
      </c>
      <c r="CJ33" s="296">
        <f t="shared" si="30"/>
        <v>1.3043478260869565</v>
      </c>
      <c r="CK33" s="11" t="s">
        <v>165</v>
      </c>
      <c r="CL33" s="15">
        <v>20</v>
      </c>
      <c r="CM33" s="9"/>
      <c r="CN33" s="10">
        <v>109</v>
      </c>
      <c r="CO33" s="10">
        <f t="shared" si="10"/>
        <v>4664.3999999999996</v>
      </c>
      <c r="CP33" s="10">
        <f t="shared" si="11"/>
        <v>0</v>
      </c>
      <c r="CQ33" s="191">
        <f t="shared" si="12"/>
        <v>0</v>
      </c>
      <c r="CR33" s="16">
        <v>40</v>
      </c>
      <c r="CS33" s="16">
        <v>4</v>
      </c>
      <c r="CT33" s="16">
        <v>400</v>
      </c>
      <c r="CU33" s="14">
        <v>4</v>
      </c>
      <c r="CV33" s="14">
        <v>51</v>
      </c>
      <c r="CW33" s="14"/>
      <c r="CX33" s="16">
        <v>420</v>
      </c>
      <c r="CY33" s="16">
        <v>410</v>
      </c>
      <c r="CZ33" s="16">
        <v>420</v>
      </c>
      <c r="DA33" s="16">
        <v>430</v>
      </c>
      <c r="DB33" s="16">
        <v>2</v>
      </c>
      <c r="DC33" s="16">
        <v>5</v>
      </c>
      <c r="DD33" s="16">
        <v>1</v>
      </c>
      <c r="DE33" s="16">
        <v>0.5</v>
      </c>
      <c r="DF33" s="16">
        <v>10</v>
      </c>
      <c r="DG33" s="16">
        <v>50</v>
      </c>
      <c r="DH33" s="16">
        <v>1.7</v>
      </c>
      <c r="DI33" s="11"/>
      <c r="DJ33" s="10">
        <v>870</v>
      </c>
      <c r="DK33" s="213">
        <f t="shared" si="13"/>
        <v>206.055953200913</v>
      </c>
      <c r="DL33" s="213">
        <f t="shared" si="14"/>
        <v>217.50350615651922</v>
      </c>
      <c r="DM33" s="11"/>
      <c r="DN33" s="10"/>
      <c r="DO33" s="11"/>
      <c r="DP33" s="10"/>
      <c r="DQ33" s="16">
        <v>20</v>
      </c>
      <c r="DR33" s="11" t="s">
        <v>185</v>
      </c>
      <c r="DS33" s="10">
        <v>3.3</v>
      </c>
      <c r="DT33" s="16">
        <v>20</v>
      </c>
      <c r="DU33" s="11" t="s">
        <v>171</v>
      </c>
      <c r="DV33" s="9">
        <v>170</v>
      </c>
      <c r="DW33" s="338">
        <f t="shared" si="15"/>
        <v>40.263806947304836</v>
      </c>
      <c r="DX33" s="213">
        <f t="shared" si="16"/>
        <v>42.500685111043985</v>
      </c>
      <c r="DY33" s="304"/>
      <c r="DZ33" s="213"/>
      <c r="EA33" s="11"/>
      <c r="EB33" s="10"/>
      <c r="EC33" s="11"/>
      <c r="ED33" s="10"/>
      <c r="EE33" s="158"/>
      <c r="EF33" s="159"/>
      <c r="EG33" s="158"/>
      <c r="EH33" s="160"/>
      <c r="EI33" s="351">
        <f t="shared" si="31"/>
        <v>379</v>
      </c>
      <c r="EJ33" s="352">
        <f t="shared" si="17"/>
        <v>89.764604900167839</v>
      </c>
      <c r="EK33" s="241">
        <f t="shared" si="18"/>
        <v>94.75152739462159</v>
      </c>
      <c r="EL33" s="9">
        <v>5.5</v>
      </c>
      <c r="EM33" s="20">
        <f t="shared" si="19"/>
        <v>1.3026525777069211</v>
      </c>
      <c r="EN33" s="353">
        <f t="shared" si="20"/>
        <v>1.3750221653573056</v>
      </c>
      <c r="EO33" s="12">
        <v>421</v>
      </c>
      <c r="EP33" s="120"/>
    </row>
    <row r="34" spans="1:146" s="121" customFormat="1" ht="20.100000000000001" hidden="1" customHeight="1">
      <c r="A34" s="162">
        <v>42314</v>
      </c>
      <c r="B34" s="229">
        <v>0.26098379629629631</v>
      </c>
      <c r="C34" s="15">
        <v>3</v>
      </c>
      <c r="D34" s="9" t="s">
        <v>130</v>
      </c>
      <c r="E34" s="9" t="s">
        <v>136</v>
      </c>
      <c r="F34" s="9" t="s">
        <v>141</v>
      </c>
      <c r="G34" s="12" t="s">
        <v>142</v>
      </c>
      <c r="H34" s="11" t="s">
        <v>175</v>
      </c>
      <c r="I34" s="9">
        <v>21</v>
      </c>
      <c r="J34" s="9" t="s">
        <v>219</v>
      </c>
      <c r="K34" s="20">
        <v>14.5</v>
      </c>
      <c r="L34" s="9"/>
      <c r="M34" s="9">
        <v>80</v>
      </c>
      <c r="N34" s="9">
        <v>2700</v>
      </c>
      <c r="O34" s="298" t="s">
        <v>239</v>
      </c>
      <c r="P34" s="9">
        <v>1380</v>
      </c>
      <c r="Q34" s="24">
        <f t="shared" si="6"/>
        <v>1179.9000000000001</v>
      </c>
      <c r="R34" s="119">
        <f t="shared" si="21"/>
        <v>4.237020900000001</v>
      </c>
      <c r="S34" s="18">
        <f t="shared" si="7"/>
        <v>4.0140198000000007</v>
      </c>
      <c r="T34" s="11">
        <v>926.4</v>
      </c>
      <c r="U34" s="9">
        <v>1006</v>
      </c>
      <c r="V34" s="9">
        <v>0.98</v>
      </c>
      <c r="W34" s="24">
        <f t="shared" si="22"/>
        <v>1352.3999999999999</v>
      </c>
      <c r="X34" s="9">
        <v>10.6</v>
      </c>
      <c r="Y34" s="9">
        <v>255</v>
      </c>
      <c r="Z34" s="9">
        <v>25</v>
      </c>
      <c r="AA34" s="9">
        <v>25</v>
      </c>
      <c r="AB34" s="12">
        <v>7</v>
      </c>
      <c r="AC34" s="15">
        <v>3.8</v>
      </c>
      <c r="AD34" s="200">
        <v>-32</v>
      </c>
      <c r="AE34" s="200">
        <v>-37</v>
      </c>
      <c r="AF34" s="200">
        <v>-36</v>
      </c>
      <c r="AG34" s="200"/>
      <c r="AH34" s="241">
        <f t="shared" si="32"/>
        <v>-105</v>
      </c>
      <c r="AI34" s="239">
        <f t="shared" si="33"/>
        <v>-9.5238095238095247E-3</v>
      </c>
      <c r="AJ34" s="9">
        <v>50</v>
      </c>
      <c r="AK34" s="9">
        <v>50</v>
      </c>
      <c r="AL34" s="9">
        <v>100</v>
      </c>
      <c r="AM34" s="9">
        <v>100</v>
      </c>
      <c r="AN34" s="9">
        <v>3</v>
      </c>
      <c r="AO34" s="9">
        <v>20</v>
      </c>
      <c r="AP34" s="11">
        <v>1634</v>
      </c>
      <c r="AQ34" s="15"/>
      <c r="AR34" s="24">
        <v>0</v>
      </c>
      <c r="AS34" s="271">
        <f t="shared" si="23"/>
        <v>0</v>
      </c>
      <c r="AT34" s="9">
        <v>76</v>
      </c>
      <c r="AU34" s="9">
        <v>80</v>
      </c>
      <c r="AV34" s="15">
        <v>4.4000000000000004</v>
      </c>
      <c r="AW34" s="9">
        <v>360</v>
      </c>
      <c r="AX34" s="9">
        <v>970</v>
      </c>
      <c r="AY34" s="10">
        <v>30</v>
      </c>
      <c r="AZ34" s="11">
        <v>300</v>
      </c>
      <c r="BA34" s="10">
        <v>58</v>
      </c>
      <c r="BB34" s="11"/>
      <c r="BC34" s="12"/>
      <c r="BD34" s="11">
        <v>4401</v>
      </c>
      <c r="BE34" s="9">
        <v>18</v>
      </c>
      <c r="BF34" s="9">
        <v>60</v>
      </c>
      <c r="BG34" s="9">
        <v>4</v>
      </c>
      <c r="BH34" s="12">
        <v>98</v>
      </c>
      <c r="BI34" s="11">
        <v>560</v>
      </c>
      <c r="BJ34" s="15">
        <v>109</v>
      </c>
      <c r="BK34" s="9">
        <v>1589</v>
      </c>
      <c r="BL34" s="9">
        <v>154</v>
      </c>
      <c r="BM34" s="10">
        <v>85.7</v>
      </c>
      <c r="BN34" s="11">
        <v>430</v>
      </c>
      <c r="BO34" s="9">
        <v>1620</v>
      </c>
      <c r="BP34" s="10">
        <v>196</v>
      </c>
      <c r="BQ34" s="11">
        <v>420</v>
      </c>
      <c r="BR34" s="9">
        <v>1578</v>
      </c>
      <c r="BS34" s="10">
        <v>179</v>
      </c>
      <c r="BT34" s="14">
        <v>1500</v>
      </c>
      <c r="BU34" s="279">
        <v>438</v>
      </c>
      <c r="BV34" s="273">
        <f t="shared" si="24"/>
        <v>0.85</v>
      </c>
      <c r="BW34" s="273">
        <f t="shared" si="25"/>
        <v>0.71794871794871795</v>
      </c>
      <c r="BX34" s="283">
        <f t="shared" si="26"/>
        <v>0.54210956663941123</v>
      </c>
      <c r="BY34" s="283">
        <f t="shared" si="27"/>
        <v>0.45789043336058871</v>
      </c>
      <c r="BZ34" s="11">
        <v>2.9</v>
      </c>
      <c r="CA34" s="9">
        <v>3</v>
      </c>
      <c r="CB34" s="9">
        <v>30</v>
      </c>
      <c r="CC34" s="12">
        <v>1.6</v>
      </c>
      <c r="CD34" s="15" t="s">
        <v>163</v>
      </c>
      <c r="CE34" s="15">
        <v>37</v>
      </c>
      <c r="CF34" s="9">
        <f t="shared" si="28"/>
        <v>15.6</v>
      </c>
      <c r="CG34" s="9">
        <f t="shared" si="29"/>
        <v>4664.3999999999996</v>
      </c>
      <c r="CH34" s="9">
        <f t="shared" si="34"/>
        <v>5.7719999999999994</v>
      </c>
      <c r="CI34" s="9">
        <v>37</v>
      </c>
      <c r="CJ34" s="296">
        <f t="shared" si="30"/>
        <v>1.2374581939799332</v>
      </c>
      <c r="CK34" s="11" t="s">
        <v>165</v>
      </c>
      <c r="CL34" s="15">
        <v>25</v>
      </c>
      <c r="CM34" s="9"/>
      <c r="CN34" s="10">
        <v>109</v>
      </c>
      <c r="CO34" s="10">
        <f t="shared" si="10"/>
        <v>4664.3999999999996</v>
      </c>
      <c r="CP34" s="10">
        <f t="shared" si="11"/>
        <v>0</v>
      </c>
      <c r="CQ34" s="191">
        <f t="shared" si="12"/>
        <v>0</v>
      </c>
      <c r="CR34" s="16">
        <v>40</v>
      </c>
      <c r="CS34" s="16">
        <v>4</v>
      </c>
      <c r="CT34" s="16">
        <v>400</v>
      </c>
      <c r="CU34" s="14">
        <v>4</v>
      </c>
      <c r="CV34" s="14">
        <v>50</v>
      </c>
      <c r="CW34" s="14"/>
      <c r="CX34" s="16">
        <v>420</v>
      </c>
      <c r="CY34" s="16">
        <v>410</v>
      </c>
      <c r="CZ34" s="16">
        <v>420</v>
      </c>
      <c r="DA34" s="16">
        <v>430</v>
      </c>
      <c r="DB34" s="16">
        <v>2</v>
      </c>
      <c r="DC34" s="16">
        <v>5</v>
      </c>
      <c r="DD34" s="16">
        <v>1</v>
      </c>
      <c r="DE34" s="16">
        <v>0.5</v>
      </c>
      <c r="DF34" s="16">
        <v>10</v>
      </c>
      <c r="DG34" s="16">
        <v>50</v>
      </c>
      <c r="DH34" s="16">
        <v>1.7</v>
      </c>
      <c r="DI34" s="11"/>
      <c r="DJ34" s="10">
        <v>870</v>
      </c>
      <c r="DK34" s="213">
        <f t="shared" si="13"/>
        <v>205.33294985634831</v>
      </c>
      <c r="DL34" s="213">
        <f t="shared" si="14"/>
        <v>216.74033595947878</v>
      </c>
      <c r="DM34" s="11"/>
      <c r="DN34" s="10"/>
      <c r="DO34" s="11"/>
      <c r="DP34" s="10"/>
      <c r="DQ34" s="16">
        <v>15</v>
      </c>
      <c r="DR34" s="11" t="s">
        <v>185</v>
      </c>
      <c r="DS34" s="10">
        <v>3.3</v>
      </c>
      <c r="DT34" s="16">
        <v>20</v>
      </c>
      <c r="DU34" s="11" t="s">
        <v>171</v>
      </c>
      <c r="DV34" s="9">
        <v>130</v>
      </c>
      <c r="DW34" s="338">
        <f t="shared" si="15"/>
        <v>30.68193503600607</v>
      </c>
      <c r="DX34" s="213">
        <f t="shared" si="16"/>
        <v>32.386486982450855</v>
      </c>
      <c r="DY34" s="304"/>
      <c r="DZ34" s="213"/>
      <c r="EA34" s="11"/>
      <c r="EB34" s="10"/>
      <c r="EC34" s="11"/>
      <c r="ED34" s="10"/>
      <c r="EE34" s="158"/>
      <c r="EF34" s="159"/>
      <c r="EG34" s="158"/>
      <c r="EH34" s="160"/>
      <c r="EI34" s="351">
        <f t="shared" si="31"/>
        <v>375</v>
      </c>
      <c r="EJ34" s="352">
        <f t="shared" si="17"/>
        <v>88.505581834632892</v>
      </c>
      <c r="EK34" s="241">
        <f t="shared" si="18"/>
        <v>93.422558603223621</v>
      </c>
      <c r="EL34" s="9">
        <v>5.51</v>
      </c>
      <c r="EM34" s="20">
        <f t="shared" si="19"/>
        <v>1.3004420157568726</v>
      </c>
      <c r="EN34" s="353">
        <f t="shared" si="20"/>
        <v>1.3726887944100323</v>
      </c>
      <c r="EO34" s="12">
        <v>385</v>
      </c>
      <c r="EP34" s="120"/>
    </row>
    <row r="35" spans="1:146" s="118" customFormat="1" ht="20.100000000000001" hidden="1" customHeight="1">
      <c r="A35" s="161">
        <v>42315</v>
      </c>
      <c r="B35" s="228"/>
      <c r="C35" s="7"/>
      <c r="D35" s="1"/>
      <c r="E35" s="1"/>
      <c r="F35" s="1"/>
      <c r="G35" s="4"/>
      <c r="H35" s="3"/>
      <c r="I35" s="1"/>
      <c r="J35" s="1"/>
      <c r="K35" s="19"/>
      <c r="L35" s="1"/>
      <c r="M35" s="1"/>
      <c r="N35" s="1"/>
      <c r="O35" s="297"/>
      <c r="P35" s="1"/>
      <c r="Q35" s="22">
        <f t="shared" si="6"/>
        <v>0</v>
      </c>
      <c r="R35" s="116">
        <f t="shared" si="21"/>
        <v>0</v>
      </c>
      <c r="S35" s="17">
        <f t="shared" si="7"/>
        <v>0</v>
      </c>
      <c r="T35" s="3"/>
      <c r="U35" s="1"/>
      <c r="V35" s="1"/>
      <c r="W35" s="22">
        <f t="shared" si="22"/>
        <v>0</v>
      </c>
      <c r="X35" s="1"/>
      <c r="Y35" s="1"/>
      <c r="Z35" s="1"/>
      <c r="AA35" s="1"/>
      <c r="AB35" s="4"/>
      <c r="AC35" s="7"/>
      <c r="AD35" s="199"/>
      <c r="AE35" s="199"/>
      <c r="AF35" s="199"/>
      <c r="AG35" s="199"/>
      <c r="AH35" s="240">
        <f t="shared" si="32"/>
        <v>0</v>
      </c>
      <c r="AI35" s="237" t="e">
        <f t="shared" si="33"/>
        <v>#DIV/0!</v>
      </c>
      <c r="AJ35" s="1"/>
      <c r="AK35" s="1"/>
      <c r="AL35" s="1"/>
      <c r="AM35" s="1"/>
      <c r="AN35" s="1"/>
      <c r="AO35" s="1"/>
      <c r="AP35" s="3"/>
      <c r="AQ35" s="7"/>
      <c r="AR35" s="22">
        <f>AP35-AQ35</f>
        <v>0</v>
      </c>
      <c r="AS35" s="270" t="e">
        <f t="shared" si="23"/>
        <v>#DIV/0!</v>
      </c>
      <c r="AT35" s="1"/>
      <c r="AU35" s="1"/>
      <c r="AV35" s="7"/>
      <c r="AW35" s="1"/>
      <c r="AX35" s="1"/>
      <c r="AY35" s="2"/>
      <c r="AZ35" s="3"/>
      <c r="BA35" s="2"/>
      <c r="BB35" s="3"/>
      <c r="BC35" s="4"/>
      <c r="BD35" s="3"/>
      <c r="BE35" s="1"/>
      <c r="BF35" s="1"/>
      <c r="BG35" s="1"/>
      <c r="BH35" s="4"/>
      <c r="BI35" s="3"/>
      <c r="BJ35" s="7"/>
      <c r="BK35" s="1"/>
      <c r="BL35" s="1"/>
      <c r="BM35" s="2"/>
      <c r="BN35" s="3"/>
      <c r="BO35" s="1"/>
      <c r="BP35" s="2"/>
      <c r="BQ35" s="3"/>
      <c r="BR35" s="1"/>
      <c r="BS35" s="2"/>
      <c r="BT35" s="6"/>
      <c r="BU35" s="278"/>
      <c r="BV35" s="272">
        <f t="shared" si="24"/>
        <v>0</v>
      </c>
      <c r="BW35" s="272">
        <f t="shared" si="25"/>
        <v>0</v>
      </c>
      <c r="BX35" s="282" t="e">
        <f t="shared" si="26"/>
        <v>#DIV/0!</v>
      </c>
      <c r="BY35" s="282" t="e">
        <f t="shared" si="27"/>
        <v>#DIV/0!</v>
      </c>
      <c r="BZ35" s="3"/>
      <c r="CA35" s="1"/>
      <c r="CB35" s="1"/>
      <c r="CC35" s="4"/>
      <c r="CD35" s="7"/>
      <c r="CE35" s="7"/>
      <c r="CF35" s="1" t="e">
        <f t="shared" si="28"/>
        <v>#N/A</v>
      </c>
      <c r="CG35" s="1">
        <f t="shared" si="29"/>
        <v>0</v>
      </c>
      <c r="CH35" s="1" t="e">
        <f t="shared" si="34"/>
        <v>#N/A</v>
      </c>
      <c r="CI35" s="1"/>
      <c r="CJ35" s="189" t="e">
        <f t="shared" si="30"/>
        <v>#N/A</v>
      </c>
      <c r="CK35" s="3"/>
      <c r="CL35" s="7"/>
      <c r="CM35" s="1"/>
      <c r="CN35" s="2">
        <v>109</v>
      </c>
      <c r="CO35" s="2">
        <f>P35*3.38</f>
        <v>0</v>
      </c>
      <c r="CP35" s="2">
        <f>CN35*CM35/100</f>
        <v>0</v>
      </c>
      <c r="CQ35" s="190" t="e">
        <f>CP35/CO35*1000</f>
        <v>#DIV/0!</v>
      </c>
      <c r="CR35" s="8"/>
      <c r="CS35" s="8"/>
      <c r="CT35" s="8"/>
      <c r="CU35" s="6"/>
      <c r="CV35" s="6"/>
      <c r="CW35" s="6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3"/>
      <c r="DJ35" s="2"/>
      <c r="DK35" s="212" t="e">
        <f t="shared" si="13"/>
        <v>#DIV/0!</v>
      </c>
      <c r="DL35" s="212" t="e">
        <f t="shared" si="14"/>
        <v>#DIV/0!</v>
      </c>
      <c r="DM35" s="3"/>
      <c r="DN35" s="2"/>
      <c r="DO35" s="3"/>
      <c r="DP35" s="2"/>
      <c r="DQ35" s="8"/>
      <c r="DR35" s="3"/>
      <c r="DS35" s="2"/>
      <c r="DT35" s="8"/>
      <c r="DU35" s="3"/>
      <c r="DV35" s="1"/>
      <c r="DW35" s="337" t="e">
        <f t="shared" si="15"/>
        <v>#DIV/0!</v>
      </c>
      <c r="DX35" s="212" t="e">
        <f t="shared" si="16"/>
        <v>#DIV/0!</v>
      </c>
      <c r="DY35" s="303"/>
      <c r="DZ35" s="212"/>
      <c r="EA35" s="3"/>
      <c r="EB35" s="2"/>
      <c r="EC35" s="3"/>
      <c r="ED35" s="2"/>
      <c r="EE35" s="155"/>
      <c r="EF35" s="156"/>
      <c r="EG35" s="155"/>
      <c r="EH35" s="157"/>
      <c r="EI35" s="348">
        <f t="shared" si="31"/>
        <v>0</v>
      </c>
      <c r="EJ35" s="349" t="e">
        <f t="shared" si="17"/>
        <v>#DIV/0!</v>
      </c>
      <c r="EK35" s="240" t="e">
        <f t="shared" si="18"/>
        <v>#DIV/0!</v>
      </c>
      <c r="EL35" s="1"/>
      <c r="EM35" s="19" t="e">
        <f t="shared" si="19"/>
        <v>#DIV/0!</v>
      </c>
      <c r="EN35" s="350" t="e">
        <f t="shared" si="20"/>
        <v>#DIV/0!</v>
      </c>
      <c r="EO35" s="4"/>
      <c r="EP35" s="117"/>
    </row>
    <row r="36" spans="1:146" s="118" customFormat="1" ht="20.100000000000001" hidden="1" customHeight="1">
      <c r="A36" s="161">
        <v>42315</v>
      </c>
      <c r="B36" s="228"/>
      <c r="C36" s="7"/>
      <c r="D36" s="1"/>
      <c r="E36" s="1"/>
      <c r="F36" s="1"/>
      <c r="G36" s="4"/>
      <c r="H36" s="3"/>
      <c r="I36" s="1"/>
      <c r="J36" s="1"/>
      <c r="K36" s="19"/>
      <c r="L36" s="1"/>
      <c r="M36" s="1"/>
      <c r="N36" s="1"/>
      <c r="O36" s="297"/>
      <c r="P36" s="1"/>
      <c r="Q36" s="22">
        <f t="shared" si="6"/>
        <v>0</v>
      </c>
      <c r="R36" s="116">
        <f t="shared" si="21"/>
        <v>0</v>
      </c>
      <c r="S36" s="17">
        <f t="shared" si="7"/>
        <v>0</v>
      </c>
      <c r="T36" s="3"/>
      <c r="U36" s="1"/>
      <c r="V36" s="1"/>
      <c r="W36" s="22">
        <f t="shared" si="22"/>
        <v>0</v>
      </c>
      <c r="X36" s="1"/>
      <c r="Y36" s="1"/>
      <c r="Z36" s="1"/>
      <c r="AA36" s="1"/>
      <c r="AB36" s="4"/>
      <c r="AC36" s="7"/>
      <c r="AD36" s="199"/>
      <c r="AE36" s="199"/>
      <c r="AF36" s="199"/>
      <c r="AG36" s="199"/>
      <c r="AH36" s="240">
        <f t="shared" si="32"/>
        <v>0</v>
      </c>
      <c r="AI36" s="237" t="e">
        <f t="shared" si="33"/>
        <v>#DIV/0!</v>
      </c>
      <c r="AJ36" s="1"/>
      <c r="AK36" s="1"/>
      <c r="AL36" s="1"/>
      <c r="AM36" s="1"/>
      <c r="AN36" s="1"/>
      <c r="AO36" s="1"/>
      <c r="AP36" s="3"/>
      <c r="AQ36" s="7"/>
      <c r="AR36" s="22">
        <f t="shared" ref="AR36:AR99" si="35">AP36-AQ36</f>
        <v>0</v>
      </c>
      <c r="AS36" s="270" t="e">
        <f t="shared" si="23"/>
        <v>#DIV/0!</v>
      </c>
      <c r="AT36" s="1"/>
      <c r="AU36" s="1"/>
      <c r="AV36" s="7"/>
      <c r="AW36" s="1"/>
      <c r="AX36" s="1"/>
      <c r="AY36" s="2"/>
      <c r="AZ36" s="3"/>
      <c r="BA36" s="2"/>
      <c r="BB36" s="3"/>
      <c r="BC36" s="4"/>
      <c r="BD36" s="3"/>
      <c r="BE36" s="1"/>
      <c r="BF36" s="1"/>
      <c r="BG36" s="1"/>
      <c r="BH36" s="4"/>
      <c r="BI36" s="3"/>
      <c r="BJ36" s="7"/>
      <c r="BK36" s="1"/>
      <c r="BL36" s="1"/>
      <c r="BM36" s="2"/>
      <c r="BN36" s="3"/>
      <c r="BO36" s="1"/>
      <c r="BP36" s="2"/>
      <c r="BQ36" s="3"/>
      <c r="BR36" s="1"/>
      <c r="BS36" s="2"/>
      <c r="BT36" s="6"/>
      <c r="BU36" s="278"/>
      <c r="BV36" s="272">
        <f t="shared" si="24"/>
        <v>0</v>
      </c>
      <c r="BW36" s="272">
        <f t="shared" si="25"/>
        <v>0</v>
      </c>
      <c r="BX36" s="282" t="e">
        <f t="shared" si="26"/>
        <v>#DIV/0!</v>
      </c>
      <c r="BY36" s="282" t="e">
        <f t="shared" si="27"/>
        <v>#DIV/0!</v>
      </c>
      <c r="BZ36" s="3"/>
      <c r="CA36" s="1"/>
      <c r="CB36" s="1"/>
      <c r="CC36" s="4"/>
      <c r="CD36" s="7"/>
      <c r="CE36" s="7"/>
      <c r="CF36" s="1" t="e">
        <f t="shared" si="28"/>
        <v>#N/A</v>
      </c>
      <c r="CG36" s="1">
        <f t="shared" si="29"/>
        <v>0</v>
      </c>
      <c r="CH36" s="1" t="e">
        <f t="shared" si="34"/>
        <v>#N/A</v>
      </c>
      <c r="CI36" s="1"/>
      <c r="CJ36" s="189" t="e">
        <f t="shared" si="30"/>
        <v>#N/A</v>
      </c>
      <c r="CK36" s="3"/>
      <c r="CL36" s="7"/>
      <c r="CM36" s="1"/>
      <c r="CN36" s="2">
        <v>109</v>
      </c>
      <c r="CO36" s="2">
        <f t="shared" ref="CO36:CO99" si="36">P36*3.38</f>
        <v>0</v>
      </c>
      <c r="CP36" s="2">
        <f t="shared" ref="CP36:CP99" si="37">CN36*CM36/100</f>
        <v>0</v>
      </c>
      <c r="CQ36" s="190" t="e">
        <f t="shared" ref="CQ36:CQ99" si="38">CP36/CO36*1000</f>
        <v>#DIV/0!</v>
      </c>
      <c r="CR36" s="8"/>
      <c r="CS36" s="8"/>
      <c r="CT36" s="8"/>
      <c r="CU36" s="6"/>
      <c r="CV36" s="6"/>
      <c r="CW36" s="6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3"/>
      <c r="DJ36" s="2"/>
      <c r="DK36" s="212" t="e">
        <f t="shared" si="13"/>
        <v>#DIV/0!</v>
      </c>
      <c r="DL36" s="212" t="e">
        <f t="shared" si="14"/>
        <v>#DIV/0!</v>
      </c>
      <c r="DM36" s="3"/>
      <c r="DN36" s="2"/>
      <c r="DO36" s="3"/>
      <c r="DP36" s="2"/>
      <c r="DQ36" s="8"/>
      <c r="DR36" s="3"/>
      <c r="DS36" s="2"/>
      <c r="DT36" s="8"/>
      <c r="DU36" s="3"/>
      <c r="DV36" s="1"/>
      <c r="DW36" s="337" t="e">
        <f t="shared" si="15"/>
        <v>#DIV/0!</v>
      </c>
      <c r="DX36" s="212" t="e">
        <f t="shared" si="16"/>
        <v>#DIV/0!</v>
      </c>
      <c r="DY36" s="303"/>
      <c r="DZ36" s="212"/>
      <c r="EA36" s="3"/>
      <c r="EB36" s="2"/>
      <c r="EC36" s="3"/>
      <c r="ED36" s="2"/>
      <c r="EE36" s="155"/>
      <c r="EF36" s="156"/>
      <c r="EG36" s="155"/>
      <c r="EH36" s="157"/>
      <c r="EI36" s="348">
        <f t="shared" si="31"/>
        <v>0</v>
      </c>
      <c r="EJ36" s="349" t="e">
        <f t="shared" si="17"/>
        <v>#DIV/0!</v>
      </c>
      <c r="EK36" s="240" t="e">
        <f t="shared" si="18"/>
        <v>#DIV/0!</v>
      </c>
      <c r="EL36" s="1"/>
      <c r="EM36" s="19" t="e">
        <f t="shared" si="19"/>
        <v>#DIV/0!</v>
      </c>
      <c r="EN36" s="350" t="e">
        <f t="shared" si="20"/>
        <v>#DIV/0!</v>
      </c>
      <c r="EO36" s="4"/>
      <c r="EP36" s="117"/>
    </row>
    <row r="37" spans="1:146" s="121" customFormat="1" ht="20.100000000000001" hidden="1" customHeight="1">
      <c r="A37" s="162">
        <v>42315</v>
      </c>
      <c r="B37" s="229">
        <v>0.12640046296296295</v>
      </c>
      <c r="C37" s="15">
        <v>4</v>
      </c>
      <c r="D37" s="9" t="s">
        <v>133</v>
      </c>
      <c r="E37" s="9" t="s">
        <v>137</v>
      </c>
      <c r="F37" s="9" t="s">
        <v>139</v>
      </c>
      <c r="G37" s="12"/>
      <c r="H37" s="11" t="s">
        <v>175</v>
      </c>
      <c r="I37" s="9">
        <v>21</v>
      </c>
      <c r="J37" s="9" t="s">
        <v>219</v>
      </c>
      <c r="K37" s="20">
        <v>14</v>
      </c>
      <c r="L37" s="9"/>
      <c r="M37" s="9">
        <v>80</v>
      </c>
      <c r="N37" s="9">
        <v>2700</v>
      </c>
      <c r="O37" s="298" t="s">
        <v>239</v>
      </c>
      <c r="P37" s="9">
        <v>1300</v>
      </c>
      <c r="Q37" s="24">
        <f t="shared" si="6"/>
        <v>1118</v>
      </c>
      <c r="R37" s="119">
        <f t="shared" si="21"/>
        <v>4.0147380000000004</v>
      </c>
      <c r="S37" s="18">
        <f t="shared" si="7"/>
        <v>3.803436</v>
      </c>
      <c r="T37" s="11">
        <v>868</v>
      </c>
      <c r="U37" s="9">
        <v>1006</v>
      </c>
      <c r="V37" s="9">
        <v>0.98</v>
      </c>
      <c r="W37" s="24">
        <f t="shared" si="22"/>
        <v>1274</v>
      </c>
      <c r="X37" s="9">
        <v>10.5</v>
      </c>
      <c r="Y37" s="9">
        <v>226</v>
      </c>
      <c r="Z37" s="9">
        <v>25</v>
      </c>
      <c r="AA37" s="9">
        <v>25</v>
      </c>
      <c r="AB37" s="12">
        <v>6.5</v>
      </c>
      <c r="AC37" s="15">
        <v>4.2</v>
      </c>
      <c r="AD37" s="200">
        <v>-31</v>
      </c>
      <c r="AE37" s="200">
        <v>-21</v>
      </c>
      <c r="AF37" s="200">
        <v>-36</v>
      </c>
      <c r="AG37" s="200"/>
      <c r="AH37" s="241">
        <f t="shared" si="32"/>
        <v>-88</v>
      </c>
      <c r="AI37" s="239">
        <f t="shared" si="33"/>
        <v>1</v>
      </c>
      <c r="AJ37" s="9">
        <v>50</v>
      </c>
      <c r="AK37" s="9">
        <v>50</v>
      </c>
      <c r="AL37" s="9">
        <v>100</v>
      </c>
      <c r="AM37" s="9">
        <v>100</v>
      </c>
      <c r="AN37" s="9">
        <v>3</v>
      </c>
      <c r="AO37" s="9">
        <v>20</v>
      </c>
      <c r="AP37" s="11">
        <v>1670</v>
      </c>
      <c r="AQ37" s="15">
        <v>1600</v>
      </c>
      <c r="AR37" s="24">
        <f t="shared" si="35"/>
        <v>70</v>
      </c>
      <c r="AS37" s="271">
        <f t="shared" si="23"/>
        <v>4.1916167664670656E-2</v>
      </c>
      <c r="AT37" s="9">
        <v>74</v>
      </c>
      <c r="AU37" s="9">
        <v>80</v>
      </c>
      <c r="AV37" s="15">
        <v>4.4000000000000004</v>
      </c>
      <c r="AW37" s="9">
        <v>375</v>
      </c>
      <c r="AX37" s="9">
        <v>928</v>
      </c>
      <c r="AY37" s="10">
        <v>40</v>
      </c>
      <c r="AZ37" s="11">
        <v>268</v>
      </c>
      <c r="BA37" s="10">
        <v>61</v>
      </c>
      <c r="BB37" s="11"/>
      <c r="BC37" s="12"/>
      <c r="BD37" s="11">
        <v>4400</v>
      </c>
      <c r="BE37" s="9">
        <v>30</v>
      </c>
      <c r="BF37" s="9">
        <v>80</v>
      </c>
      <c r="BG37" s="9">
        <v>3</v>
      </c>
      <c r="BH37" s="12">
        <v>98</v>
      </c>
      <c r="BI37" s="11">
        <v>530</v>
      </c>
      <c r="BJ37" s="15">
        <v>108</v>
      </c>
      <c r="BK37" s="9">
        <v>1603</v>
      </c>
      <c r="BL37" s="9">
        <v>152</v>
      </c>
      <c r="BM37" s="10">
        <v>97</v>
      </c>
      <c r="BN37" s="11">
        <v>404</v>
      </c>
      <c r="BO37" s="9">
        <v>1515</v>
      </c>
      <c r="BP37" s="10">
        <v>179</v>
      </c>
      <c r="BQ37" s="11">
        <v>393</v>
      </c>
      <c r="BR37" s="9">
        <v>1471</v>
      </c>
      <c r="BS37" s="10">
        <v>157</v>
      </c>
      <c r="BT37" s="14">
        <v>1500</v>
      </c>
      <c r="BU37" s="279">
        <v>374</v>
      </c>
      <c r="BV37" s="273">
        <f t="shared" si="24"/>
        <v>0.79700000000000004</v>
      </c>
      <c r="BW37" s="273">
        <f t="shared" si="25"/>
        <v>0.67948717948717952</v>
      </c>
      <c r="BX37" s="283">
        <f t="shared" si="26"/>
        <v>0.53979473108382692</v>
      </c>
      <c r="BY37" s="283">
        <f t="shared" si="27"/>
        <v>0.46020526891617319</v>
      </c>
      <c r="BZ37" s="11">
        <v>3</v>
      </c>
      <c r="CA37" s="9">
        <v>3</v>
      </c>
      <c r="CB37" s="9">
        <v>30</v>
      </c>
      <c r="CC37" s="12">
        <v>1.8</v>
      </c>
      <c r="CD37" s="15" t="s">
        <v>163</v>
      </c>
      <c r="CE37" s="15">
        <v>37</v>
      </c>
      <c r="CF37" s="9">
        <f t="shared" si="28"/>
        <v>15.6</v>
      </c>
      <c r="CG37" s="9">
        <f t="shared" si="29"/>
        <v>4394</v>
      </c>
      <c r="CH37" s="9">
        <f t="shared" si="34"/>
        <v>5.7719999999999994</v>
      </c>
      <c r="CI37" s="9">
        <v>37</v>
      </c>
      <c r="CJ37" s="296">
        <f t="shared" si="30"/>
        <v>1.3136094674556211</v>
      </c>
      <c r="CK37" s="11" t="s">
        <v>165</v>
      </c>
      <c r="CL37" s="15">
        <v>12</v>
      </c>
      <c r="CM37" s="9">
        <v>15</v>
      </c>
      <c r="CN37" s="10">
        <v>109</v>
      </c>
      <c r="CO37" s="10">
        <f t="shared" si="36"/>
        <v>4394</v>
      </c>
      <c r="CP37" s="10">
        <f t="shared" si="37"/>
        <v>16.350000000000001</v>
      </c>
      <c r="CQ37" s="191">
        <f t="shared" si="38"/>
        <v>3.7209831588529818</v>
      </c>
      <c r="CR37" s="16">
        <v>39</v>
      </c>
      <c r="CS37" s="16">
        <v>4</v>
      </c>
      <c r="CT37" s="16">
        <v>40</v>
      </c>
      <c r="CU37" s="14">
        <v>14</v>
      </c>
      <c r="CV37" s="14">
        <v>50</v>
      </c>
      <c r="CW37" s="14"/>
      <c r="CX37" s="16">
        <v>420</v>
      </c>
      <c r="CY37" s="16">
        <v>410</v>
      </c>
      <c r="CZ37" s="16">
        <v>420</v>
      </c>
      <c r="DA37" s="16">
        <v>430</v>
      </c>
      <c r="DB37" s="16">
        <v>2</v>
      </c>
      <c r="DC37" s="16">
        <v>5</v>
      </c>
      <c r="DD37" s="16">
        <v>1</v>
      </c>
      <c r="DE37" s="16">
        <v>0.5</v>
      </c>
      <c r="DF37" s="16">
        <v>10</v>
      </c>
      <c r="DG37" s="16">
        <v>50</v>
      </c>
      <c r="DH37" s="16">
        <v>1.7</v>
      </c>
      <c r="DI37" s="11"/>
      <c r="DJ37" s="10">
        <v>870</v>
      </c>
      <c r="DK37" s="213">
        <f t="shared" si="13"/>
        <v>216.70156309079195</v>
      </c>
      <c r="DL37" s="213">
        <f t="shared" si="14"/>
        <v>228.74053881805818</v>
      </c>
      <c r="DM37" s="11"/>
      <c r="DN37" s="10"/>
      <c r="DO37" s="11"/>
      <c r="DP37" s="10"/>
      <c r="DQ37" s="16">
        <v>15</v>
      </c>
      <c r="DR37" s="11" t="s">
        <v>185</v>
      </c>
      <c r="DS37" s="10">
        <v>3.6</v>
      </c>
      <c r="DT37" s="16">
        <v>20</v>
      </c>
      <c r="DU37" s="11" t="s">
        <v>171</v>
      </c>
      <c r="DV37" s="9">
        <v>137</v>
      </c>
      <c r="DW37" s="338">
        <f t="shared" si="15"/>
        <v>34.124269130389081</v>
      </c>
      <c r="DX37" s="213">
        <f t="shared" si="16"/>
        <v>36.02006185985514</v>
      </c>
      <c r="DY37" s="304"/>
      <c r="DZ37" s="213"/>
      <c r="EA37" s="11"/>
      <c r="EB37" s="10"/>
      <c r="EC37" s="11"/>
      <c r="ED37" s="10"/>
      <c r="EE37" s="158"/>
      <c r="EF37" s="159"/>
      <c r="EG37" s="158"/>
      <c r="EH37" s="160"/>
      <c r="EI37" s="351">
        <f t="shared" si="31"/>
        <v>336</v>
      </c>
      <c r="EJ37" s="352">
        <f t="shared" si="17"/>
        <v>83.691638159202412</v>
      </c>
      <c r="EK37" s="241">
        <f t="shared" si="18"/>
        <v>88.341173612491446</v>
      </c>
      <c r="EL37" s="9">
        <v>5.6</v>
      </c>
      <c r="EM37" s="20">
        <f t="shared" si="19"/>
        <v>1.3948606359867068</v>
      </c>
      <c r="EN37" s="353">
        <f t="shared" si="20"/>
        <v>1.472352893541524</v>
      </c>
      <c r="EO37" s="12">
        <v>380</v>
      </c>
      <c r="EP37" s="120"/>
    </row>
    <row r="38" spans="1:146" s="121" customFormat="1" ht="20.100000000000001" hidden="1" customHeight="1">
      <c r="A38" s="162">
        <v>42315</v>
      </c>
      <c r="B38" s="229"/>
      <c r="C38" s="15"/>
      <c r="D38" s="9"/>
      <c r="E38" s="9"/>
      <c r="F38" s="9"/>
      <c r="G38" s="12"/>
      <c r="H38" s="11"/>
      <c r="I38" s="9"/>
      <c r="J38" s="9"/>
      <c r="K38" s="20"/>
      <c r="L38" s="9"/>
      <c r="M38" s="9"/>
      <c r="N38" s="9"/>
      <c r="O38" s="298"/>
      <c r="P38" s="9"/>
      <c r="Q38" s="24">
        <f t="shared" si="6"/>
        <v>0</v>
      </c>
      <c r="R38" s="119">
        <f t="shared" si="21"/>
        <v>0</v>
      </c>
      <c r="S38" s="18">
        <f t="shared" si="7"/>
        <v>0</v>
      </c>
      <c r="T38" s="11"/>
      <c r="U38" s="9"/>
      <c r="V38" s="9"/>
      <c r="W38" s="24">
        <f t="shared" si="22"/>
        <v>0</v>
      </c>
      <c r="X38" s="9"/>
      <c r="Y38" s="9"/>
      <c r="Z38" s="9"/>
      <c r="AA38" s="9"/>
      <c r="AB38" s="12"/>
      <c r="AC38" s="15"/>
      <c r="AD38" s="200"/>
      <c r="AE38" s="200"/>
      <c r="AF38" s="200"/>
      <c r="AG38" s="200"/>
      <c r="AH38" s="241">
        <f t="shared" si="32"/>
        <v>0</v>
      </c>
      <c r="AI38" s="239" t="e">
        <f t="shared" si="33"/>
        <v>#DIV/0!</v>
      </c>
      <c r="AJ38" s="9"/>
      <c r="AK38" s="9"/>
      <c r="AL38" s="9"/>
      <c r="AM38" s="9"/>
      <c r="AN38" s="9"/>
      <c r="AO38" s="9"/>
      <c r="AP38" s="11"/>
      <c r="AQ38" s="15"/>
      <c r="AR38" s="24">
        <f t="shared" si="35"/>
        <v>0</v>
      </c>
      <c r="AS38" s="271" t="e">
        <f t="shared" si="23"/>
        <v>#DIV/0!</v>
      </c>
      <c r="AT38" s="9"/>
      <c r="AU38" s="9"/>
      <c r="AV38" s="15"/>
      <c r="AW38" s="9"/>
      <c r="AX38" s="9"/>
      <c r="AY38" s="10"/>
      <c r="AZ38" s="11"/>
      <c r="BA38" s="10"/>
      <c r="BB38" s="11"/>
      <c r="BC38" s="12"/>
      <c r="BD38" s="11"/>
      <c r="BE38" s="9"/>
      <c r="BF38" s="9"/>
      <c r="BG38" s="9"/>
      <c r="BH38" s="12"/>
      <c r="BI38" s="11"/>
      <c r="BJ38" s="15"/>
      <c r="BK38" s="9"/>
      <c r="BL38" s="9"/>
      <c r="BM38" s="10"/>
      <c r="BN38" s="11"/>
      <c r="BO38" s="9"/>
      <c r="BP38" s="10"/>
      <c r="BQ38" s="11"/>
      <c r="BR38" s="9"/>
      <c r="BS38" s="10"/>
      <c r="BT38" s="14"/>
      <c r="BU38" s="279"/>
      <c r="BV38" s="273">
        <f t="shared" si="24"/>
        <v>0</v>
      </c>
      <c r="BW38" s="273">
        <f t="shared" si="25"/>
        <v>0</v>
      </c>
      <c r="BX38" s="283" t="e">
        <f t="shared" si="26"/>
        <v>#DIV/0!</v>
      </c>
      <c r="BY38" s="283" t="e">
        <f t="shared" si="27"/>
        <v>#DIV/0!</v>
      </c>
      <c r="BZ38" s="11"/>
      <c r="CA38" s="9"/>
      <c r="CB38" s="9"/>
      <c r="CC38" s="12"/>
      <c r="CD38" s="15"/>
      <c r="CE38" s="15"/>
      <c r="CF38" s="9" t="e">
        <f t="shared" si="28"/>
        <v>#N/A</v>
      </c>
      <c r="CG38" s="9">
        <f t="shared" si="29"/>
        <v>0</v>
      </c>
      <c r="CH38" s="9" t="e">
        <f t="shared" si="34"/>
        <v>#N/A</v>
      </c>
      <c r="CI38" s="9"/>
      <c r="CJ38" s="296" t="e">
        <f t="shared" si="30"/>
        <v>#N/A</v>
      </c>
      <c r="CK38" s="11"/>
      <c r="CL38" s="15"/>
      <c r="CM38" s="9"/>
      <c r="CN38" s="10">
        <v>109</v>
      </c>
      <c r="CO38" s="10">
        <f t="shared" si="36"/>
        <v>0</v>
      </c>
      <c r="CP38" s="10">
        <f t="shared" si="37"/>
        <v>0</v>
      </c>
      <c r="CQ38" s="191" t="e">
        <f t="shared" si="38"/>
        <v>#DIV/0!</v>
      </c>
      <c r="CR38" s="16"/>
      <c r="CS38" s="16"/>
      <c r="CT38" s="16"/>
      <c r="CU38" s="14"/>
      <c r="CV38" s="14"/>
      <c r="CW38" s="14"/>
      <c r="CX38" s="16"/>
      <c r="CY38" s="16"/>
      <c r="CZ38" s="16"/>
      <c r="DA38" s="16"/>
      <c r="DB38" s="16"/>
      <c r="DC38" s="16"/>
      <c r="DD38" s="16"/>
      <c r="DE38" s="16"/>
      <c r="DF38" s="16"/>
      <c r="DG38" s="16"/>
      <c r="DH38" s="16"/>
      <c r="DI38" s="11"/>
      <c r="DJ38" s="10"/>
      <c r="DK38" s="213" t="e">
        <f t="shared" si="13"/>
        <v>#DIV/0!</v>
      </c>
      <c r="DL38" s="213" t="e">
        <f t="shared" si="14"/>
        <v>#DIV/0!</v>
      </c>
      <c r="DM38" s="11"/>
      <c r="DN38" s="10"/>
      <c r="DO38" s="11"/>
      <c r="DP38" s="10"/>
      <c r="DQ38" s="16"/>
      <c r="DR38" s="11"/>
      <c r="DS38" s="10"/>
      <c r="DT38" s="16"/>
      <c r="DU38" s="11"/>
      <c r="DV38" s="9"/>
      <c r="DW38" s="338" t="e">
        <f t="shared" si="15"/>
        <v>#DIV/0!</v>
      </c>
      <c r="DX38" s="213" t="e">
        <f t="shared" si="16"/>
        <v>#DIV/0!</v>
      </c>
      <c r="DY38" s="304"/>
      <c r="DZ38" s="213"/>
      <c r="EA38" s="11"/>
      <c r="EB38" s="10"/>
      <c r="EC38" s="11"/>
      <c r="ED38" s="10"/>
      <c r="EE38" s="158"/>
      <c r="EF38" s="159"/>
      <c r="EG38" s="158"/>
      <c r="EH38" s="160"/>
      <c r="EI38" s="351">
        <f t="shared" si="31"/>
        <v>0</v>
      </c>
      <c r="EJ38" s="352" t="e">
        <f t="shared" si="17"/>
        <v>#DIV/0!</v>
      </c>
      <c r="EK38" s="241" t="e">
        <f t="shared" si="18"/>
        <v>#DIV/0!</v>
      </c>
      <c r="EL38" s="9"/>
      <c r="EM38" s="20" t="e">
        <f t="shared" si="19"/>
        <v>#DIV/0!</v>
      </c>
      <c r="EN38" s="353" t="e">
        <f t="shared" si="20"/>
        <v>#DIV/0!</v>
      </c>
      <c r="EO38" s="12"/>
      <c r="EP38" s="120"/>
    </row>
    <row r="39" spans="1:146" s="118" customFormat="1" ht="20.100000000000001" hidden="1" customHeight="1">
      <c r="A39" s="161">
        <v>42316</v>
      </c>
      <c r="B39" s="228"/>
      <c r="C39" s="7"/>
      <c r="D39" s="1"/>
      <c r="E39" s="1"/>
      <c r="F39" s="1"/>
      <c r="G39" s="4"/>
      <c r="H39" s="3"/>
      <c r="I39" s="1"/>
      <c r="J39" s="1"/>
      <c r="K39" s="19"/>
      <c r="L39" s="1"/>
      <c r="M39" s="1"/>
      <c r="N39" s="1"/>
      <c r="O39" s="297"/>
      <c r="P39" s="1"/>
      <c r="Q39" s="22">
        <f t="shared" si="6"/>
        <v>0</v>
      </c>
      <c r="R39" s="116">
        <f t="shared" si="21"/>
        <v>0</v>
      </c>
      <c r="S39" s="17">
        <f t="shared" si="7"/>
        <v>0</v>
      </c>
      <c r="T39" s="3"/>
      <c r="U39" s="1"/>
      <c r="V39" s="1"/>
      <c r="W39" s="22">
        <f t="shared" si="22"/>
        <v>0</v>
      </c>
      <c r="X39" s="1"/>
      <c r="Y39" s="1"/>
      <c r="Z39" s="1"/>
      <c r="AA39" s="1"/>
      <c r="AB39" s="4"/>
      <c r="AC39" s="7"/>
      <c r="AD39" s="199"/>
      <c r="AE39" s="199"/>
      <c r="AF39" s="199"/>
      <c r="AG39" s="199"/>
      <c r="AH39" s="240">
        <f t="shared" si="32"/>
        <v>0</v>
      </c>
      <c r="AI39" s="237" t="e">
        <f t="shared" si="33"/>
        <v>#DIV/0!</v>
      </c>
      <c r="AJ39" s="1"/>
      <c r="AK39" s="1"/>
      <c r="AL39" s="1"/>
      <c r="AM39" s="1"/>
      <c r="AN39" s="1"/>
      <c r="AO39" s="1"/>
      <c r="AP39" s="3"/>
      <c r="AQ39" s="7"/>
      <c r="AR39" s="22">
        <f t="shared" si="35"/>
        <v>0</v>
      </c>
      <c r="AS39" s="270" t="e">
        <f t="shared" si="23"/>
        <v>#DIV/0!</v>
      </c>
      <c r="AT39" s="1"/>
      <c r="AU39" s="1"/>
      <c r="AV39" s="7"/>
      <c r="AW39" s="1"/>
      <c r="AX39" s="1"/>
      <c r="AY39" s="2"/>
      <c r="AZ39" s="3"/>
      <c r="BA39" s="2"/>
      <c r="BB39" s="3"/>
      <c r="BC39" s="4"/>
      <c r="BD39" s="3"/>
      <c r="BE39" s="1"/>
      <c r="BF39" s="1"/>
      <c r="BG39" s="1"/>
      <c r="BH39" s="4"/>
      <c r="BI39" s="3"/>
      <c r="BJ39" s="7"/>
      <c r="BK39" s="1"/>
      <c r="BL39" s="1"/>
      <c r="BM39" s="2"/>
      <c r="BN39" s="3"/>
      <c r="BO39" s="1"/>
      <c r="BP39" s="2"/>
      <c r="BQ39" s="3"/>
      <c r="BR39" s="1"/>
      <c r="BS39" s="2"/>
      <c r="BT39" s="6"/>
      <c r="BU39" s="278"/>
      <c r="BV39" s="272">
        <f t="shared" si="24"/>
        <v>0</v>
      </c>
      <c r="BW39" s="272">
        <f t="shared" si="25"/>
        <v>0</v>
      </c>
      <c r="BX39" s="282" t="e">
        <f t="shared" si="26"/>
        <v>#DIV/0!</v>
      </c>
      <c r="BY39" s="282" t="e">
        <f t="shared" si="27"/>
        <v>#DIV/0!</v>
      </c>
      <c r="BZ39" s="3"/>
      <c r="CA39" s="1"/>
      <c r="CB39" s="1"/>
      <c r="CC39" s="4"/>
      <c r="CD39" s="7"/>
      <c r="CE39" s="7"/>
      <c r="CF39" s="1" t="e">
        <f t="shared" si="28"/>
        <v>#N/A</v>
      </c>
      <c r="CG39" s="1">
        <f t="shared" si="29"/>
        <v>0</v>
      </c>
      <c r="CH39" s="1" t="e">
        <f t="shared" si="34"/>
        <v>#N/A</v>
      </c>
      <c r="CI39" s="1"/>
      <c r="CJ39" s="189" t="e">
        <f t="shared" si="30"/>
        <v>#N/A</v>
      </c>
      <c r="CK39" s="3"/>
      <c r="CL39" s="7"/>
      <c r="CM39" s="1"/>
      <c r="CN39" s="2">
        <v>109</v>
      </c>
      <c r="CO39" s="2">
        <f t="shared" si="36"/>
        <v>0</v>
      </c>
      <c r="CP39" s="2">
        <f t="shared" si="37"/>
        <v>0</v>
      </c>
      <c r="CQ39" s="190" t="e">
        <f t="shared" si="38"/>
        <v>#DIV/0!</v>
      </c>
      <c r="CR39" s="8"/>
      <c r="CS39" s="8"/>
      <c r="CT39" s="8"/>
      <c r="CU39" s="6"/>
      <c r="CV39" s="6"/>
      <c r="CW39" s="6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3"/>
      <c r="DJ39" s="2"/>
      <c r="DK39" s="212" t="e">
        <f t="shared" si="13"/>
        <v>#DIV/0!</v>
      </c>
      <c r="DL39" s="212" t="e">
        <f t="shared" si="14"/>
        <v>#DIV/0!</v>
      </c>
      <c r="DM39" s="3"/>
      <c r="DN39" s="2"/>
      <c r="DO39" s="3"/>
      <c r="DP39" s="2"/>
      <c r="DQ39" s="8"/>
      <c r="DR39" s="3"/>
      <c r="DS39" s="2"/>
      <c r="DT39" s="8"/>
      <c r="DU39" s="3"/>
      <c r="DV39" s="1"/>
      <c r="DW39" s="337" t="e">
        <f t="shared" si="15"/>
        <v>#DIV/0!</v>
      </c>
      <c r="DX39" s="212" t="e">
        <f t="shared" si="16"/>
        <v>#DIV/0!</v>
      </c>
      <c r="DY39" s="303"/>
      <c r="DZ39" s="212"/>
      <c r="EA39" s="3"/>
      <c r="EB39" s="2"/>
      <c r="EC39" s="3"/>
      <c r="ED39" s="2"/>
      <c r="EE39" s="155"/>
      <c r="EF39" s="156"/>
      <c r="EG39" s="155"/>
      <c r="EH39" s="157"/>
      <c r="EI39" s="348">
        <f t="shared" si="31"/>
        <v>0</v>
      </c>
      <c r="EJ39" s="349" t="e">
        <f t="shared" si="17"/>
        <v>#DIV/0!</v>
      </c>
      <c r="EK39" s="240" t="e">
        <f t="shared" si="18"/>
        <v>#DIV/0!</v>
      </c>
      <c r="EL39" s="1"/>
      <c r="EM39" s="19" t="e">
        <f t="shared" si="19"/>
        <v>#DIV/0!</v>
      </c>
      <c r="EN39" s="350" t="e">
        <f t="shared" si="20"/>
        <v>#DIV/0!</v>
      </c>
      <c r="EO39" s="4"/>
      <c r="EP39" s="117"/>
    </row>
    <row r="40" spans="1:146" s="118" customFormat="1" ht="20.100000000000001" hidden="1" customHeight="1">
      <c r="A40" s="161">
        <v>42316</v>
      </c>
      <c r="B40" s="228"/>
      <c r="C40" s="7"/>
      <c r="D40" s="1"/>
      <c r="E40" s="1"/>
      <c r="F40" s="1"/>
      <c r="G40" s="4"/>
      <c r="H40" s="3"/>
      <c r="I40" s="1"/>
      <c r="J40" s="1"/>
      <c r="K40" s="19"/>
      <c r="L40" s="1"/>
      <c r="M40" s="1"/>
      <c r="N40" s="1"/>
      <c r="O40" s="297"/>
      <c r="P40" s="1"/>
      <c r="Q40" s="22">
        <f t="shared" si="6"/>
        <v>0</v>
      </c>
      <c r="R40" s="116">
        <f t="shared" si="21"/>
        <v>0</v>
      </c>
      <c r="S40" s="17">
        <f t="shared" si="7"/>
        <v>0</v>
      </c>
      <c r="T40" s="3"/>
      <c r="U40" s="1"/>
      <c r="V40" s="1"/>
      <c r="W40" s="22">
        <f t="shared" si="22"/>
        <v>0</v>
      </c>
      <c r="X40" s="1"/>
      <c r="Y40" s="1"/>
      <c r="Z40" s="1"/>
      <c r="AA40" s="1"/>
      <c r="AB40" s="4"/>
      <c r="AC40" s="7"/>
      <c r="AD40" s="199"/>
      <c r="AE40" s="199"/>
      <c r="AF40" s="199"/>
      <c r="AG40" s="199"/>
      <c r="AH40" s="240">
        <f t="shared" si="32"/>
        <v>0</v>
      </c>
      <c r="AI40" s="237" t="e">
        <f t="shared" si="33"/>
        <v>#DIV/0!</v>
      </c>
      <c r="AJ40" s="1"/>
      <c r="AK40" s="1"/>
      <c r="AL40" s="1"/>
      <c r="AM40" s="1"/>
      <c r="AN40" s="1"/>
      <c r="AO40" s="1"/>
      <c r="AP40" s="3"/>
      <c r="AQ40" s="7"/>
      <c r="AR40" s="22">
        <f t="shared" si="35"/>
        <v>0</v>
      </c>
      <c r="AS40" s="270" t="e">
        <f t="shared" si="23"/>
        <v>#DIV/0!</v>
      </c>
      <c r="AT40" s="1"/>
      <c r="AU40" s="1"/>
      <c r="AV40" s="7"/>
      <c r="AW40" s="1"/>
      <c r="AX40" s="1"/>
      <c r="AY40" s="2"/>
      <c r="AZ40" s="3"/>
      <c r="BA40" s="2"/>
      <c r="BB40" s="3"/>
      <c r="BC40" s="4"/>
      <c r="BD40" s="3"/>
      <c r="BE40" s="1"/>
      <c r="BF40" s="1"/>
      <c r="BG40" s="1"/>
      <c r="BH40" s="4"/>
      <c r="BI40" s="3"/>
      <c r="BJ40" s="7"/>
      <c r="BK40" s="1"/>
      <c r="BL40" s="1"/>
      <c r="BM40" s="2"/>
      <c r="BN40" s="3"/>
      <c r="BO40" s="1"/>
      <c r="BP40" s="2"/>
      <c r="BQ40" s="3"/>
      <c r="BR40" s="1"/>
      <c r="BS40" s="2"/>
      <c r="BT40" s="6"/>
      <c r="BU40" s="278"/>
      <c r="BV40" s="272">
        <f t="shared" si="24"/>
        <v>0</v>
      </c>
      <c r="BW40" s="272">
        <f t="shared" si="25"/>
        <v>0</v>
      </c>
      <c r="BX40" s="282" t="e">
        <f t="shared" si="26"/>
        <v>#DIV/0!</v>
      </c>
      <c r="BY40" s="282" t="e">
        <f t="shared" si="27"/>
        <v>#DIV/0!</v>
      </c>
      <c r="BZ40" s="3"/>
      <c r="CA40" s="1"/>
      <c r="CB40" s="1"/>
      <c r="CC40" s="4"/>
      <c r="CD40" s="7"/>
      <c r="CE40" s="7"/>
      <c r="CF40" s="1" t="e">
        <f t="shared" si="28"/>
        <v>#N/A</v>
      </c>
      <c r="CG40" s="1">
        <f t="shared" si="29"/>
        <v>0</v>
      </c>
      <c r="CH40" s="1" t="e">
        <f t="shared" si="34"/>
        <v>#N/A</v>
      </c>
      <c r="CI40" s="1"/>
      <c r="CJ40" s="189" t="e">
        <f t="shared" si="30"/>
        <v>#N/A</v>
      </c>
      <c r="CK40" s="3"/>
      <c r="CL40" s="7"/>
      <c r="CM40" s="1"/>
      <c r="CN40" s="2">
        <v>109</v>
      </c>
      <c r="CO40" s="2">
        <f t="shared" si="36"/>
        <v>0</v>
      </c>
      <c r="CP40" s="2">
        <f t="shared" si="37"/>
        <v>0</v>
      </c>
      <c r="CQ40" s="190" t="e">
        <f t="shared" si="38"/>
        <v>#DIV/0!</v>
      </c>
      <c r="CR40" s="8"/>
      <c r="CS40" s="8"/>
      <c r="CT40" s="8"/>
      <c r="CU40" s="6"/>
      <c r="CV40" s="6"/>
      <c r="CW40" s="6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3"/>
      <c r="DJ40" s="2"/>
      <c r="DK40" s="212" t="e">
        <f t="shared" si="13"/>
        <v>#DIV/0!</v>
      </c>
      <c r="DL40" s="212" t="e">
        <f t="shared" si="14"/>
        <v>#DIV/0!</v>
      </c>
      <c r="DM40" s="3"/>
      <c r="DN40" s="2"/>
      <c r="DO40" s="3"/>
      <c r="DP40" s="2"/>
      <c r="DQ40" s="8"/>
      <c r="DR40" s="3"/>
      <c r="DS40" s="2"/>
      <c r="DT40" s="8"/>
      <c r="DU40" s="3"/>
      <c r="DV40" s="1"/>
      <c r="DW40" s="337" t="e">
        <f t="shared" si="15"/>
        <v>#DIV/0!</v>
      </c>
      <c r="DX40" s="212" t="e">
        <f t="shared" si="16"/>
        <v>#DIV/0!</v>
      </c>
      <c r="DY40" s="303"/>
      <c r="DZ40" s="212"/>
      <c r="EA40" s="3"/>
      <c r="EB40" s="2"/>
      <c r="EC40" s="3"/>
      <c r="ED40" s="2"/>
      <c r="EE40" s="155"/>
      <c r="EF40" s="156"/>
      <c r="EG40" s="155"/>
      <c r="EH40" s="157"/>
      <c r="EI40" s="348">
        <f t="shared" si="31"/>
        <v>0</v>
      </c>
      <c r="EJ40" s="349" t="e">
        <f t="shared" si="17"/>
        <v>#DIV/0!</v>
      </c>
      <c r="EK40" s="240" t="e">
        <f t="shared" si="18"/>
        <v>#DIV/0!</v>
      </c>
      <c r="EL40" s="1"/>
      <c r="EM40" s="19" t="e">
        <f t="shared" si="19"/>
        <v>#DIV/0!</v>
      </c>
      <c r="EN40" s="350" t="e">
        <f t="shared" si="20"/>
        <v>#DIV/0!</v>
      </c>
      <c r="EO40" s="4"/>
      <c r="EP40" s="117"/>
    </row>
    <row r="41" spans="1:146" s="121" customFormat="1" ht="20.100000000000001" hidden="1" customHeight="1">
      <c r="A41" s="162">
        <v>42316</v>
      </c>
      <c r="B41" s="229"/>
      <c r="C41" s="15"/>
      <c r="D41" s="9"/>
      <c r="E41" s="9"/>
      <c r="F41" s="9"/>
      <c r="G41" s="12"/>
      <c r="H41" s="11"/>
      <c r="I41" s="9"/>
      <c r="J41" s="9"/>
      <c r="K41" s="20"/>
      <c r="L41" s="9"/>
      <c r="M41" s="9"/>
      <c r="N41" s="9"/>
      <c r="O41" s="298"/>
      <c r="P41" s="9"/>
      <c r="Q41" s="24">
        <f t="shared" si="6"/>
        <v>0</v>
      </c>
      <c r="R41" s="119">
        <f t="shared" si="21"/>
        <v>0</v>
      </c>
      <c r="S41" s="18">
        <f t="shared" si="7"/>
        <v>0</v>
      </c>
      <c r="T41" s="11"/>
      <c r="U41" s="9"/>
      <c r="V41" s="9"/>
      <c r="W41" s="24">
        <f t="shared" si="22"/>
        <v>0</v>
      </c>
      <c r="X41" s="9"/>
      <c r="Y41" s="9"/>
      <c r="Z41" s="9"/>
      <c r="AA41" s="9"/>
      <c r="AB41" s="12"/>
      <c r="AC41" s="15"/>
      <c r="AD41" s="200"/>
      <c r="AE41" s="200"/>
      <c r="AF41" s="200"/>
      <c r="AG41" s="200"/>
      <c r="AH41" s="241">
        <f t="shared" si="32"/>
        <v>0</v>
      </c>
      <c r="AI41" s="239" t="e">
        <f t="shared" si="33"/>
        <v>#DIV/0!</v>
      </c>
      <c r="AJ41" s="9"/>
      <c r="AK41" s="9"/>
      <c r="AL41" s="9"/>
      <c r="AM41" s="9"/>
      <c r="AN41" s="9"/>
      <c r="AO41" s="9"/>
      <c r="AP41" s="11"/>
      <c r="AQ41" s="15"/>
      <c r="AR41" s="24">
        <f t="shared" si="35"/>
        <v>0</v>
      </c>
      <c r="AS41" s="271" t="e">
        <f t="shared" si="23"/>
        <v>#DIV/0!</v>
      </c>
      <c r="AT41" s="9"/>
      <c r="AU41" s="9"/>
      <c r="AV41" s="15"/>
      <c r="AW41" s="9"/>
      <c r="AX41" s="9"/>
      <c r="AY41" s="10"/>
      <c r="AZ41" s="11"/>
      <c r="BA41" s="10"/>
      <c r="BB41" s="11"/>
      <c r="BC41" s="12"/>
      <c r="BD41" s="11"/>
      <c r="BE41" s="9"/>
      <c r="BF41" s="9"/>
      <c r="BG41" s="9"/>
      <c r="BH41" s="12"/>
      <c r="BI41" s="11"/>
      <c r="BJ41" s="15"/>
      <c r="BK41" s="9"/>
      <c r="BL41" s="9"/>
      <c r="BM41" s="10"/>
      <c r="BN41" s="11"/>
      <c r="BO41" s="9"/>
      <c r="BP41" s="10"/>
      <c r="BQ41" s="11"/>
      <c r="BR41" s="9"/>
      <c r="BS41" s="10"/>
      <c r="BT41" s="14"/>
      <c r="BU41" s="279"/>
      <c r="BV41" s="273">
        <f t="shared" si="24"/>
        <v>0</v>
      </c>
      <c r="BW41" s="273">
        <f t="shared" si="25"/>
        <v>0</v>
      </c>
      <c r="BX41" s="283" t="e">
        <f t="shared" si="26"/>
        <v>#DIV/0!</v>
      </c>
      <c r="BY41" s="283" t="e">
        <f t="shared" si="27"/>
        <v>#DIV/0!</v>
      </c>
      <c r="BZ41" s="11"/>
      <c r="CA41" s="9"/>
      <c r="CB41" s="9"/>
      <c r="CC41" s="12"/>
      <c r="CD41" s="15"/>
      <c r="CE41" s="15"/>
      <c r="CF41" s="9" t="e">
        <f t="shared" si="28"/>
        <v>#N/A</v>
      </c>
      <c r="CG41" s="9">
        <f t="shared" si="29"/>
        <v>0</v>
      </c>
      <c r="CH41" s="9" t="e">
        <f t="shared" si="34"/>
        <v>#N/A</v>
      </c>
      <c r="CI41" s="9"/>
      <c r="CJ41" s="296" t="e">
        <f t="shared" si="30"/>
        <v>#N/A</v>
      </c>
      <c r="CK41" s="11"/>
      <c r="CL41" s="15"/>
      <c r="CM41" s="9"/>
      <c r="CN41" s="10">
        <v>109</v>
      </c>
      <c r="CO41" s="10">
        <f t="shared" si="36"/>
        <v>0</v>
      </c>
      <c r="CP41" s="10">
        <f t="shared" si="37"/>
        <v>0</v>
      </c>
      <c r="CQ41" s="191" t="e">
        <f t="shared" si="38"/>
        <v>#DIV/0!</v>
      </c>
      <c r="CR41" s="16"/>
      <c r="CS41" s="16"/>
      <c r="CT41" s="16"/>
      <c r="CU41" s="14"/>
      <c r="CV41" s="14"/>
      <c r="CW41" s="14"/>
      <c r="CX41" s="16"/>
      <c r="CY41" s="16"/>
      <c r="CZ41" s="16"/>
      <c r="DA41" s="16"/>
      <c r="DB41" s="16"/>
      <c r="DC41" s="16"/>
      <c r="DD41" s="16"/>
      <c r="DE41" s="16"/>
      <c r="DF41" s="16"/>
      <c r="DG41" s="16"/>
      <c r="DH41" s="16"/>
      <c r="DI41" s="11"/>
      <c r="DJ41" s="10"/>
      <c r="DK41" s="213" t="e">
        <f t="shared" si="13"/>
        <v>#DIV/0!</v>
      </c>
      <c r="DL41" s="213" t="e">
        <f t="shared" si="14"/>
        <v>#DIV/0!</v>
      </c>
      <c r="DM41" s="11"/>
      <c r="DN41" s="10"/>
      <c r="DO41" s="11"/>
      <c r="DP41" s="10"/>
      <c r="DQ41" s="16"/>
      <c r="DR41" s="11"/>
      <c r="DS41" s="10"/>
      <c r="DT41" s="16"/>
      <c r="DU41" s="11"/>
      <c r="DV41" s="9"/>
      <c r="DW41" s="338" t="e">
        <f t="shared" si="15"/>
        <v>#DIV/0!</v>
      </c>
      <c r="DX41" s="213" t="e">
        <f t="shared" si="16"/>
        <v>#DIV/0!</v>
      </c>
      <c r="DY41" s="304"/>
      <c r="DZ41" s="213"/>
      <c r="EA41" s="11"/>
      <c r="EB41" s="10"/>
      <c r="EC41" s="11"/>
      <c r="ED41" s="10"/>
      <c r="EE41" s="158"/>
      <c r="EF41" s="159"/>
      <c r="EG41" s="158"/>
      <c r="EH41" s="160"/>
      <c r="EI41" s="351">
        <f t="shared" si="31"/>
        <v>0</v>
      </c>
      <c r="EJ41" s="352" t="e">
        <f t="shared" si="17"/>
        <v>#DIV/0!</v>
      </c>
      <c r="EK41" s="241" t="e">
        <f t="shared" si="18"/>
        <v>#DIV/0!</v>
      </c>
      <c r="EL41" s="9"/>
      <c r="EM41" s="20" t="e">
        <f t="shared" si="19"/>
        <v>#DIV/0!</v>
      </c>
      <c r="EN41" s="353" t="e">
        <f t="shared" si="20"/>
        <v>#DIV/0!</v>
      </c>
      <c r="EO41" s="12"/>
      <c r="EP41" s="120"/>
    </row>
    <row r="42" spans="1:146" s="121" customFormat="1" ht="20.100000000000001" hidden="1" customHeight="1">
      <c r="A42" s="162">
        <v>42316</v>
      </c>
      <c r="B42" s="229"/>
      <c r="C42" s="15"/>
      <c r="D42" s="9"/>
      <c r="E42" s="9"/>
      <c r="F42" s="9"/>
      <c r="G42" s="12"/>
      <c r="H42" s="11"/>
      <c r="I42" s="9"/>
      <c r="J42" s="9"/>
      <c r="K42" s="20"/>
      <c r="L42" s="9"/>
      <c r="M42" s="9"/>
      <c r="N42" s="9"/>
      <c r="O42" s="298"/>
      <c r="P42" s="9"/>
      <c r="Q42" s="24">
        <f t="shared" si="6"/>
        <v>0</v>
      </c>
      <c r="R42" s="119">
        <f t="shared" si="21"/>
        <v>0</v>
      </c>
      <c r="S42" s="18">
        <f t="shared" si="7"/>
        <v>0</v>
      </c>
      <c r="T42" s="11"/>
      <c r="U42" s="9"/>
      <c r="V42" s="9"/>
      <c r="W42" s="24">
        <f t="shared" si="22"/>
        <v>0</v>
      </c>
      <c r="X42" s="9"/>
      <c r="Y42" s="9"/>
      <c r="Z42" s="9"/>
      <c r="AA42" s="9"/>
      <c r="AB42" s="12"/>
      <c r="AC42" s="15"/>
      <c r="AD42" s="200"/>
      <c r="AE42" s="200"/>
      <c r="AF42" s="200"/>
      <c r="AG42" s="200"/>
      <c r="AH42" s="241">
        <f t="shared" si="32"/>
        <v>0</v>
      </c>
      <c r="AI42" s="239" t="e">
        <f t="shared" si="33"/>
        <v>#DIV/0!</v>
      </c>
      <c r="AJ42" s="9"/>
      <c r="AK42" s="9"/>
      <c r="AL42" s="9"/>
      <c r="AM42" s="9"/>
      <c r="AN42" s="9"/>
      <c r="AO42" s="9"/>
      <c r="AP42" s="11"/>
      <c r="AQ42" s="15"/>
      <c r="AR42" s="24">
        <f t="shared" si="35"/>
        <v>0</v>
      </c>
      <c r="AS42" s="271" t="e">
        <f t="shared" si="23"/>
        <v>#DIV/0!</v>
      </c>
      <c r="AT42" s="9"/>
      <c r="AU42" s="9"/>
      <c r="AV42" s="15"/>
      <c r="AW42" s="9"/>
      <c r="AX42" s="9"/>
      <c r="AY42" s="10"/>
      <c r="AZ42" s="11"/>
      <c r="BA42" s="10"/>
      <c r="BB42" s="11"/>
      <c r="BC42" s="12"/>
      <c r="BD42" s="11"/>
      <c r="BE42" s="9"/>
      <c r="BF42" s="9"/>
      <c r="BG42" s="9"/>
      <c r="BH42" s="12"/>
      <c r="BI42" s="11"/>
      <c r="BJ42" s="15"/>
      <c r="BK42" s="9"/>
      <c r="BL42" s="9"/>
      <c r="BM42" s="10"/>
      <c r="BN42" s="11"/>
      <c r="BO42" s="9"/>
      <c r="BP42" s="10"/>
      <c r="BQ42" s="11"/>
      <c r="BR42" s="9"/>
      <c r="BS42" s="10"/>
      <c r="BT42" s="14"/>
      <c r="BU42" s="279"/>
      <c r="BV42" s="273">
        <f t="shared" si="24"/>
        <v>0</v>
      </c>
      <c r="BW42" s="273">
        <f t="shared" si="25"/>
        <v>0</v>
      </c>
      <c r="BX42" s="283" t="e">
        <f t="shared" si="26"/>
        <v>#DIV/0!</v>
      </c>
      <c r="BY42" s="283" t="e">
        <f t="shared" si="27"/>
        <v>#DIV/0!</v>
      </c>
      <c r="BZ42" s="11"/>
      <c r="CA42" s="9"/>
      <c r="CB42" s="9"/>
      <c r="CC42" s="12"/>
      <c r="CD42" s="15"/>
      <c r="CE42" s="15"/>
      <c r="CF42" s="9" t="e">
        <f t="shared" si="28"/>
        <v>#N/A</v>
      </c>
      <c r="CG42" s="9">
        <f t="shared" si="29"/>
        <v>0</v>
      </c>
      <c r="CH42" s="9" t="e">
        <f t="shared" si="34"/>
        <v>#N/A</v>
      </c>
      <c r="CI42" s="9"/>
      <c r="CJ42" s="296" t="e">
        <f t="shared" si="30"/>
        <v>#N/A</v>
      </c>
      <c r="CK42" s="11"/>
      <c r="CL42" s="15"/>
      <c r="CM42" s="9"/>
      <c r="CN42" s="10">
        <v>109</v>
      </c>
      <c r="CO42" s="10">
        <f t="shared" si="36"/>
        <v>0</v>
      </c>
      <c r="CP42" s="10">
        <f t="shared" si="37"/>
        <v>0</v>
      </c>
      <c r="CQ42" s="191" t="e">
        <f t="shared" si="38"/>
        <v>#DIV/0!</v>
      </c>
      <c r="CR42" s="16"/>
      <c r="CS42" s="16"/>
      <c r="CT42" s="16"/>
      <c r="CU42" s="14"/>
      <c r="CV42" s="14"/>
      <c r="CW42" s="14"/>
      <c r="CX42" s="16"/>
      <c r="CY42" s="16"/>
      <c r="CZ42" s="16"/>
      <c r="DA42" s="16"/>
      <c r="DB42" s="16"/>
      <c r="DC42" s="16"/>
      <c r="DD42" s="16"/>
      <c r="DE42" s="16"/>
      <c r="DF42" s="16"/>
      <c r="DG42" s="16"/>
      <c r="DH42" s="16"/>
      <c r="DI42" s="11"/>
      <c r="DJ42" s="10"/>
      <c r="DK42" s="213" t="e">
        <f t="shared" si="13"/>
        <v>#DIV/0!</v>
      </c>
      <c r="DL42" s="213" t="e">
        <f t="shared" si="14"/>
        <v>#DIV/0!</v>
      </c>
      <c r="DM42" s="11"/>
      <c r="DN42" s="10"/>
      <c r="DO42" s="11"/>
      <c r="DP42" s="10"/>
      <c r="DQ42" s="16"/>
      <c r="DR42" s="11"/>
      <c r="DS42" s="10"/>
      <c r="DT42" s="16"/>
      <c r="DU42" s="11"/>
      <c r="DV42" s="9"/>
      <c r="DW42" s="338" t="e">
        <f t="shared" si="15"/>
        <v>#DIV/0!</v>
      </c>
      <c r="DX42" s="213" t="e">
        <f t="shared" si="16"/>
        <v>#DIV/0!</v>
      </c>
      <c r="DY42" s="304"/>
      <c r="DZ42" s="213"/>
      <c r="EA42" s="11"/>
      <c r="EB42" s="10"/>
      <c r="EC42" s="11"/>
      <c r="ED42" s="10"/>
      <c r="EE42" s="158"/>
      <c r="EF42" s="159"/>
      <c r="EG42" s="158"/>
      <c r="EH42" s="160"/>
      <c r="EI42" s="351">
        <f t="shared" si="31"/>
        <v>0</v>
      </c>
      <c r="EJ42" s="352" t="e">
        <f t="shared" si="17"/>
        <v>#DIV/0!</v>
      </c>
      <c r="EK42" s="241" t="e">
        <f t="shared" si="18"/>
        <v>#DIV/0!</v>
      </c>
      <c r="EL42" s="9"/>
      <c r="EM42" s="20" t="e">
        <f t="shared" si="19"/>
        <v>#DIV/0!</v>
      </c>
      <c r="EN42" s="353" t="e">
        <f t="shared" si="20"/>
        <v>#DIV/0!</v>
      </c>
      <c r="EO42" s="12"/>
      <c r="EP42" s="120"/>
    </row>
    <row r="43" spans="1:146" s="118" customFormat="1" ht="20.100000000000001" hidden="1" customHeight="1">
      <c r="A43" s="161">
        <v>42317</v>
      </c>
      <c r="B43" s="228"/>
      <c r="C43" s="7"/>
      <c r="D43" s="1"/>
      <c r="E43" s="1"/>
      <c r="F43" s="1"/>
      <c r="G43" s="4"/>
      <c r="H43" s="3"/>
      <c r="I43" s="1"/>
      <c r="J43" s="1"/>
      <c r="K43" s="19"/>
      <c r="L43" s="1"/>
      <c r="M43" s="1"/>
      <c r="N43" s="1"/>
      <c r="O43" s="297"/>
      <c r="P43" s="1"/>
      <c r="Q43" s="22">
        <f t="shared" si="6"/>
        <v>0</v>
      </c>
      <c r="R43" s="116">
        <f t="shared" si="21"/>
        <v>0</v>
      </c>
      <c r="S43" s="17">
        <f t="shared" si="7"/>
        <v>0</v>
      </c>
      <c r="T43" s="3"/>
      <c r="U43" s="1"/>
      <c r="V43" s="1"/>
      <c r="W43" s="22">
        <f t="shared" si="22"/>
        <v>0</v>
      </c>
      <c r="X43" s="1"/>
      <c r="Y43" s="1"/>
      <c r="Z43" s="1"/>
      <c r="AA43" s="1"/>
      <c r="AB43" s="4"/>
      <c r="AC43" s="7"/>
      <c r="AD43" s="199"/>
      <c r="AE43" s="199"/>
      <c r="AF43" s="199"/>
      <c r="AG43" s="199"/>
      <c r="AH43" s="240">
        <f t="shared" si="32"/>
        <v>0</v>
      </c>
      <c r="AI43" s="237" t="e">
        <f t="shared" si="33"/>
        <v>#DIV/0!</v>
      </c>
      <c r="AJ43" s="1"/>
      <c r="AK43" s="1"/>
      <c r="AL43" s="1"/>
      <c r="AM43" s="1"/>
      <c r="AN43" s="1"/>
      <c r="AO43" s="1"/>
      <c r="AP43" s="3"/>
      <c r="AQ43" s="7"/>
      <c r="AR43" s="22">
        <f t="shared" si="35"/>
        <v>0</v>
      </c>
      <c r="AS43" s="270" t="e">
        <f t="shared" si="23"/>
        <v>#DIV/0!</v>
      </c>
      <c r="AT43" s="1"/>
      <c r="AU43" s="1"/>
      <c r="AV43" s="7"/>
      <c r="AW43" s="1"/>
      <c r="AX43" s="1"/>
      <c r="AY43" s="2"/>
      <c r="AZ43" s="3"/>
      <c r="BA43" s="2"/>
      <c r="BB43" s="3"/>
      <c r="BC43" s="4"/>
      <c r="BD43" s="3"/>
      <c r="BE43" s="1"/>
      <c r="BF43" s="1"/>
      <c r="BG43" s="1"/>
      <c r="BH43" s="4"/>
      <c r="BI43" s="3"/>
      <c r="BJ43" s="7"/>
      <c r="BK43" s="1"/>
      <c r="BL43" s="1"/>
      <c r="BM43" s="2"/>
      <c r="BN43" s="3"/>
      <c r="BO43" s="1"/>
      <c r="BP43" s="2"/>
      <c r="BQ43" s="3"/>
      <c r="BR43" s="1"/>
      <c r="BS43" s="2"/>
      <c r="BT43" s="6"/>
      <c r="BU43" s="278"/>
      <c r="BV43" s="272">
        <f t="shared" si="24"/>
        <v>0</v>
      </c>
      <c r="BW43" s="272">
        <f t="shared" si="25"/>
        <v>0</v>
      </c>
      <c r="BX43" s="282" t="e">
        <f t="shared" si="26"/>
        <v>#DIV/0!</v>
      </c>
      <c r="BY43" s="282" t="e">
        <f t="shared" si="27"/>
        <v>#DIV/0!</v>
      </c>
      <c r="BZ43" s="3"/>
      <c r="CA43" s="1"/>
      <c r="CB43" s="1"/>
      <c r="CC43" s="4"/>
      <c r="CD43" s="7"/>
      <c r="CE43" s="7"/>
      <c r="CF43" s="1" t="e">
        <f t="shared" si="28"/>
        <v>#N/A</v>
      </c>
      <c r="CG43" s="1">
        <f t="shared" si="29"/>
        <v>0</v>
      </c>
      <c r="CH43" s="1" t="e">
        <f t="shared" si="34"/>
        <v>#N/A</v>
      </c>
      <c r="CI43" s="1"/>
      <c r="CJ43" s="189" t="e">
        <f t="shared" si="30"/>
        <v>#N/A</v>
      </c>
      <c r="CK43" s="3"/>
      <c r="CL43" s="7"/>
      <c r="CM43" s="1"/>
      <c r="CN43" s="2">
        <v>109</v>
      </c>
      <c r="CO43" s="2">
        <f t="shared" si="36"/>
        <v>0</v>
      </c>
      <c r="CP43" s="2">
        <f t="shared" si="37"/>
        <v>0</v>
      </c>
      <c r="CQ43" s="190" t="e">
        <f t="shared" si="38"/>
        <v>#DIV/0!</v>
      </c>
      <c r="CR43" s="8"/>
      <c r="CS43" s="8"/>
      <c r="CT43" s="8"/>
      <c r="CU43" s="6"/>
      <c r="CV43" s="6"/>
      <c r="CW43" s="6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3"/>
      <c r="DJ43" s="2"/>
      <c r="DK43" s="212" t="e">
        <f t="shared" si="13"/>
        <v>#DIV/0!</v>
      </c>
      <c r="DL43" s="212" t="e">
        <f t="shared" si="14"/>
        <v>#DIV/0!</v>
      </c>
      <c r="DM43" s="3"/>
      <c r="DN43" s="2"/>
      <c r="DO43" s="3"/>
      <c r="DP43" s="2"/>
      <c r="DQ43" s="8"/>
      <c r="DR43" s="3"/>
      <c r="DS43" s="2"/>
      <c r="DT43" s="8"/>
      <c r="DU43" s="3"/>
      <c r="DV43" s="1"/>
      <c r="DW43" s="337" t="e">
        <f t="shared" si="15"/>
        <v>#DIV/0!</v>
      </c>
      <c r="DX43" s="212" t="e">
        <f t="shared" si="16"/>
        <v>#DIV/0!</v>
      </c>
      <c r="DY43" s="303"/>
      <c r="DZ43" s="212"/>
      <c r="EA43" s="3"/>
      <c r="EB43" s="2"/>
      <c r="EC43" s="3"/>
      <c r="ED43" s="2"/>
      <c r="EE43" s="155"/>
      <c r="EF43" s="156"/>
      <c r="EG43" s="155"/>
      <c r="EH43" s="157"/>
      <c r="EI43" s="348">
        <f t="shared" si="31"/>
        <v>0</v>
      </c>
      <c r="EJ43" s="349" t="e">
        <f t="shared" si="17"/>
        <v>#DIV/0!</v>
      </c>
      <c r="EK43" s="240" t="e">
        <f t="shared" si="18"/>
        <v>#DIV/0!</v>
      </c>
      <c r="EL43" s="1"/>
      <c r="EM43" s="19" t="e">
        <f t="shared" si="19"/>
        <v>#DIV/0!</v>
      </c>
      <c r="EN43" s="350" t="e">
        <f t="shared" si="20"/>
        <v>#DIV/0!</v>
      </c>
      <c r="EO43" s="4"/>
      <c r="EP43" s="117"/>
    </row>
    <row r="44" spans="1:146" s="118" customFormat="1" ht="20.100000000000001" hidden="1" customHeight="1">
      <c r="A44" s="161">
        <v>42317</v>
      </c>
      <c r="B44" s="228"/>
      <c r="C44" s="7"/>
      <c r="D44" s="1"/>
      <c r="E44" s="1"/>
      <c r="F44" s="1"/>
      <c r="G44" s="4"/>
      <c r="H44" s="3"/>
      <c r="I44" s="1"/>
      <c r="J44" s="1"/>
      <c r="K44" s="19"/>
      <c r="L44" s="1"/>
      <c r="M44" s="1"/>
      <c r="N44" s="1"/>
      <c r="O44" s="297"/>
      <c r="P44" s="1"/>
      <c r="Q44" s="22">
        <f t="shared" si="6"/>
        <v>0</v>
      </c>
      <c r="R44" s="116">
        <f t="shared" si="21"/>
        <v>0</v>
      </c>
      <c r="S44" s="17">
        <f t="shared" si="7"/>
        <v>0</v>
      </c>
      <c r="T44" s="3"/>
      <c r="U44" s="1"/>
      <c r="V44" s="1"/>
      <c r="W44" s="22">
        <f t="shared" si="22"/>
        <v>0</v>
      </c>
      <c r="X44" s="1"/>
      <c r="Y44" s="1"/>
      <c r="Z44" s="1"/>
      <c r="AA44" s="1"/>
      <c r="AB44" s="4"/>
      <c r="AC44" s="7"/>
      <c r="AD44" s="199"/>
      <c r="AE44" s="199"/>
      <c r="AF44" s="199"/>
      <c r="AG44" s="199"/>
      <c r="AH44" s="240">
        <f t="shared" si="32"/>
        <v>0</v>
      </c>
      <c r="AI44" s="237" t="e">
        <f t="shared" si="33"/>
        <v>#DIV/0!</v>
      </c>
      <c r="AJ44" s="1"/>
      <c r="AK44" s="1"/>
      <c r="AL44" s="1"/>
      <c r="AM44" s="1"/>
      <c r="AN44" s="1"/>
      <c r="AO44" s="1"/>
      <c r="AP44" s="3"/>
      <c r="AQ44" s="7"/>
      <c r="AR44" s="22">
        <f t="shared" si="35"/>
        <v>0</v>
      </c>
      <c r="AS44" s="270" t="e">
        <f t="shared" si="23"/>
        <v>#DIV/0!</v>
      </c>
      <c r="AT44" s="1"/>
      <c r="AU44" s="1"/>
      <c r="AV44" s="7"/>
      <c r="AW44" s="1"/>
      <c r="AX44" s="1"/>
      <c r="AY44" s="2"/>
      <c r="AZ44" s="3"/>
      <c r="BA44" s="2"/>
      <c r="BB44" s="3"/>
      <c r="BC44" s="4"/>
      <c r="BD44" s="3"/>
      <c r="BE44" s="1"/>
      <c r="BF44" s="1"/>
      <c r="BG44" s="1"/>
      <c r="BH44" s="4"/>
      <c r="BI44" s="3"/>
      <c r="BJ44" s="7"/>
      <c r="BK44" s="1"/>
      <c r="BL44" s="1"/>
      <c r="BM44" s="2"/>
      <c r="BN44" s="3"/>
      <c r="BO44" s="1"/>
      <c r="BP44" s="2"/>
      <c r="BQ44" s="3"/>
      <c r="BR44" s="1"/>
      <c r="BS44" s="2"/>
      <c r="BT44" s="6"/>
      <c r="BU44" s="278"/>
      <c r="BV44" s="272">
        <f t="shared" si="24"/>
        <v>0</v>
      </c>
      <c r="BW44" s="272">
        <f t="shared" si="25"/>
        <v>0</v>
      </c>
      <c r="BX44" s="282" t="e">
        <f t="shared" si="26"/>
        <v>#DIV/0!</v>
      </c>
      <c r="BY44" s="282" t="e">
        <f t="shared" si="27"/>
        <v>#DIV/0!</v>
      </c>
      <c r="BZ44" s="3"/>
      <c r="CA44" s="1"/>
      <c r="CB44" s="1"/>
      <c r="CC44" s="4"/>
      <c r="CD44" s="7"/>
      <c r="CE44" s="7"/>
      <c r="CF44" s="1" t="e">
        <f t="shared" si="28"/>
        <v>#N/A</v>
      </c>
      <c r="CG44" s="1">
        <f t="shared" si="29"/>
        <v>0</v>
      </c>
      <c r="CH44" s="1" t="e">
        <f t="shared" si="34"/>
        <v>#N/A</v>
      </c>
      <c r="CI44" s="1"/>
      <c r="CJ44" s="189" t="e">
        <f t="shared" si="30"/>
        <v>#N/A</v>
      </c>
      <c r="CK44" s="3"/>
      <c r="CL44" s="7"/>
      <c r="CM44" s="1"/>
      <c r="CN44" s="2">
        <v>109</v>
      </c>
      <c r="CO44" s="2">
        <f t="shared" si="36"/>
        <v>0</v>
      </c>
      <c r="CP44" s="2">
        <f t="shared" si="37"/>
        <v>0</v>
      </c>
      <c r="CQ44" s="190" t="e">
        <f t="shared" si="38"/>
        <v>#DIV/0!</v>
      </c>
      <c r="CR44" s="8"/>
      <c r="CS44" s="8"/>
      <c r="CT44" s="8"/>
      <c r="CU44" s="6"/>
      <c r="CV44" s="6"/>
      <c r="CW44" s="6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3"/>
      <c r="DJ44" s="2"/>
      <c r="DK44" s="212" t="e">
        <f t="shared" si="13"/>
        <v>#DIV/0!</v>
      </c>
      <c r="DL44" s="212" t="e">
        <f t="shared" si="14"/>
        <v>#DIV/0!</v>
      </c>
      <c r="DM44" s="3"/>
      <c r="DN44" s="2"/>
      <c r="DO44" s="3"/>
      <c r="DP44" s="2"/>
      <c r="DQ44" s="8"/>
      <c r="DR44" s="3"/>
      <c r="DS44" s="2"/>
      <c r="DT44" s="8"/>
      <c r="DU44" s="3"/>
      <c r="DV44" s="1"/>
      <c r="DW44" s="337" t="e">
        <f t="shared" si="15"/>
        <v>#DIV/0!</v>
      </c>
      <c r="DX44" s="212" t="e">
        <f t="shared" si="16"/>
        <v>#DIV/0!</v>
      </c>
      <c r="DY44" s="303"/>
      <c r="DZ44" s="212"/>
      <c r="EA44" s="3"/>
      <c r="EB44" s="2"/>
      <c r="EC44" s="3"/>
      <c r="ED44" s="2"/>
      <c r="EE44" s="155"/>
      <c r="EF44" s="156"/>
      <c r="EG44" s="155"/>
      <c r="EH44" s="157"/>
      <c r="EI44" s="348">
        <f t="shared" si="31"/>
        <v>0</v>
      </c>
      <c r="EJ44" s="349" t="e">
        <f t="shared" si="17"/>
        <v>#DIV/0!</v>
      </c>
      <c r="EK44" s="240" t="e">
        <f t="shared" si="18"/>
        <v>#DIV/0!</v>
      </c>
      <c r="EL44" s="1"/>
      <c r="EM44" s="19" t="e">
        <f t="shared" si="19"/>
        <v>#DIV/0!</v>
      </c>
      <c r="EN44" s="350" t="e">
        <f t="shared" si="20"/>
        <v>#DIV/0!</v>
      </c>
      <c r="EO44" s="4"/>
      <c r="EP44" s="117"/>
    </row>
    <row r="45" spans="1:146" s="121" customFormat="1" ht="20.100000000000001" hidden="1" customHeight="1">
      <c r="A45" s="162">
        <v>42317</v>
      </c>
      <c r="B45" s="229">
        <v>3.6168981481481483E-2</v>
      </c>
      <c r="C45" s="15">
        <v>2</v>
      </c>
      <c r="D45" s="9" t="s">
        <v>132</v>
      </c>
      <c r="E45" s="9" t="s">
        <v>138</v>
      </c>
      <c r="F45" s="9" t="s">
        <v>140</v>
      </c>
      <c r="G45" s="12"/>
      <c r="H45" s="11" t="s">
        <v>172</v>
      </c>
      <c r="I45" s="9">
        <v>25</v>
      </c>
      <c r="J45" s="9" t="s">
        <v>219</v>
      </c>
      <c r="K45" s="20">
        <v>18</v>
      </c>
      <c r="L45" s="9"/>
      <c r="M45" s="9">
        <v>55</v>
      </c>
      <c r="N45" s="9">
        <v>2720</v>
      </c>
      <c r="O45" s="298"/>
      <c r="P45" s="9">
        <v>1130</v>
      </c>
      <c r="Q45" s="24">
        <f t="shared" si="6"/>
        <v>926.6</v>
      </c>
      <c r="R45" s="119">
        <f t="shared" si="21"/>
        <v>3.9612150000000002</v>
      </c>
      <c r="S45" s="18">
        <f t="shared" si="7"/>
        <v>3.7805279999999999</v>
      </c>
      <c r="T45" s="11">
        <v>754.4</v>
      </c>
      <c r="U45" s="9">
        <v>1006</v>
      </c>
      <c r="V45" s="9">
        <v>0.97899999999999998</v>
      </c>
      <c r="W45" s="24">
        <f t="shared" si="22"/>
        <v>1106.27</v>
      </c>
      <c r="X45" s="9">
        <v>10.199999999999999</v>
      </c>
      <c r="Y45" s="9">
        <v>170</v>
      </c>
      <c r="Z45" s="9">
        <v>25</v>
      </c>
      <c r="AA45" s="9">
        <v>25</v>
      </c>
      <c r="AB45" s="12">
        <v>6.5</v>
      </c>
      <c r="AC45" s="15">
        <v>4.3</v>
      </c>
      <c r="AD45" s="200">
        <v>-30</v>
      </c>
      <c r="AE45" s="200">
        <v>-31</v>
      </c>
      <c r="AF45" s="200">
        <v>-31</v>
      </c>
      <c r="AG45" s="200"/>
      <c r="AH45" s="241">
        <f t="shared" si="32"/>
        <v>-92</v>
      </c>
      <c r="AI45" s="239">
        <f t="shared" si="33"/>
        <v>1</v>
      </c>
      <c r="AJ45" s="9">
        <v>100</v>
      </c>
      <c r="AK45" s="9">
        <v>100</v>
      </c>
      <c r="AL45" s="9">
        <v>100</v>
      </c>
      <c r="AM45" s="9">
        <v>100</v>
      </c>
      <c r="AN45" s="9">
        <v>3</v>
      </c>
      <c r="AO45" s="9">
        <v>20</v>
      </c>
      <c r="AP45" s="11">
        <v>1557</v>
      </c>
      <c r="AQ45" s="15">
        <v>1557</v>
      </c>
      <c r="AR45" s="24">
        <f t="shared" si="35"/>
        <v>0</v>
      </c>
      <c r="AS45" s="271">
        <f t="shared" si="23"/>
        <v>0</v>
      </c>
      <c r="AT45" s="9">
        <v>73</v>
      </c>
      <c r="AU45" s="9">
        <v>85</v>
      </c>
      <c r="AV45" s="15">
        <v>4.4000000000000004</v>
      </c>
      <c r="AW45" s="9">
        <v>569</v>
      </c>
      <c r="AX45" s="9">
        <v>900</v>
      </c>
      <c r="AY45" s="10">
        <v>39</v>
      </c>
      <c r="AZ45" s="11">
        <v>325</v>
      </c>
      <c r="BA45" s="10">
        <v>70</v>
      </c>
      <c r="BB45" s="11"/>
      <c r="BC45" s="12"/>
      <c r="BD45" s="11">
        <v>4433</v>
      </c>
      <c r="BE45" s="9">
        <v>30</v>
      </c>
      <c r="BF45" s="9">
        <v>70</v>
      </c>
      <c r="BG45" s="9">
        <v>1</v>
      </c>
      <c r="BH45" s="12">
        <v>97.5</v>
      </c>
      <c r="BI45" s="11">
        <v>450</v>
      </c>
      <c r="BJ45" s="15">
        <v>72</v>
      </c>
      <c r="BK45" s="9">
        <v>1612</v>
      </c>
      <c r="BL45" s="9">
        <v>148</v>
      </c>
      <c r="BM45" s="10">
        <v>76</v>
      </c>
      <c r="BN45" s="11">
        <v>420</v>
      </c>
      <c r="BO45" s="9">
        <v>1575</v>
      </c>
      <c r="BP45" s="10">
        <v>184</v>
      </c>
      <c r="BQ45" s="11">
        <v>410</v>
      </c>
      <c r="BR45" s="9">
        <v>1536</v>
      </c>
      <c r="BS45" s="10">
        <v>160</v>
      </c>
      <c r="BT45" s="14">
        <v>1350</v>
      </c>
      <c r="BU45" s="279">
        <v>441</v>
      </c>
      <c r="BV45" s="273">
        <f t="shared" si="24"/>
        <v>0.83</v>
      </c>
      <c r="BW45" s="273">
        <f t="shared" si="25"/>
        <v>0.57692307692307687</v>
      </c>
      <c r="BX45" s="283">
        <f t="shared" si="26"/>
        <v>0.58993985784581748</v>
      </c>
      <c r="BY45" s="283">
        <f t="shared" si="27"/>
        <v>0.41006014215418263</v>
      </c>
      <c r="BZ45" s="11">
        <v>3.2</v>
      </c>
      <c r="CA45" s="9">
        <v>3</v>
      </c>
      <c r="CB45" s="9">
        <v>30</v>
      </c>
      <c r="CC45" s="12">
        <v>1.8</v>
      </c>
      <c r="CD45" s="15" t="s">
        <v>163</v>
      </c>
      <c r="CE45" s="15">
        <v>29</v>
      </c>
      <c r="CF45" s="9">
        <f t="shared" si="28"/>
        <v>15.6</v>
      </c>
      <c r="CG45" s="9">
        <f t="shared" si="29"/>
        <v>3819.4</v>
      </c>
      <c r="CH45" s="9">
        <f t="shared" si="34"/>
        <v>4.524</v>
      </c>
      <c r="CI45" s="9">
        <v>29</v>
      </c>
      <c r="CJ45" s="296">
        <f t="shared" si="30"/>
        <v>1.1844792375765827</v>
      </c>
      <c r="CK45" s="11" t="s">
        <v>165</v>
      </c>
      <c r="CL45" s="15">
        <v>14</v>
      </c>
      <c r="CM45" s="9">
        <v>19</v>
      </c>
      <c r="CN45" s="10">
        <v>109</v>
      </c>
      <c r="CO45" s="10">
        <f t="shared" si="36"/>
        <v>3819.4</v>
      </c>
      <c r="CP45" s="10">
        <f t="shared" si="37"/>
        <v>20.71</v>
      </c>
      <c r="CQ45" s="191">
        <f t="shared" si="38"/>
        <v>5.4223176415143737</v>
      </c>
      <c r="CR45" s="16">
        <v>42</v>
      </c>
      <c r="CS45" s="16">
        <v>4</v>
      </c>
      <c r="CT45" s="16">
        <v>400</v>
      </c>
      <c r="CU45" s="14">
        <v>11</v>
      </c>
      <c r="CV45" s="14">
        <v>50</v>
      </c>
      <c r="CW45" s="14"/>
      <c r="CX45" s="16">
        <v>500</v>
      </c>
      <c r="CY45" s="16">
        <v>410</v>
      </c>
      <c r="CZ45" s="16">
        <v>420</v>
      </c>
      <c r="DA45" s="16">
        <v>430</v>
      </c>
      <c r="DB45" s="16">
        <v>2</v>
      </c>
      <c r="DC45" s="16">
        <v>5</v>
      </c>
      <c r="DD45" s="16">
        <v>1</v>
      </c>
      <c r="DE45" s="16"/>
      <c r="DF45" s="16">
        <v>10</v>
      </c>
      <c r="DG45" s="16">
        <v>50</v>
      </c>
      <c r="DH45" s="16">
        <v>1.7</v>
      </c>
      <c r="DI45" s="11"/>
      <c r="DJ45" s="10">
        <v>870</v>
      </c>
      <c r="DK45" s="213">
        <f t="shared" si="13"/>
        <v>219.62958334753353</v>
      </c>
      <c r="DL45" s="213">
        <f t="shared" si="14"/>
        <v>230.12658549282006</v>
      </c>
      <c r="DM45" s="11"/>
      <c r="DN45" s="10"/>
      <c r="DO45" s="11"/>
      <c r="DP45" s="10"/>
      <c r="DQ45" s="16">
        <v>35</v>
      </c>
      <c r="DR45" s="11" t="s">
        <v>184</v>
      </c>
      <c r="DS45" s="10">
        <v>5.7</v>
      </c>
      <c r="DT45" s="16">
        <v>25</v>
      </c>
      <c r="DU45" s="11"/>
      <c r="DV45" s="9"/>
      <c r="DW45" s="338">
        <f t="shared" si="15"/>
        <v>0</v>
      </c>
      <c r="DX45" s="213">
        <f t="shared" si="16"/>
        <v>0</v>
      </c>
      <c r="DY45" s="304"/>
      <c r="DZ45" s="213"/>
      <c r="EA45" s="11"/>
      <c r="EB45" s="10"/>
      <c r="EC45" s="11"/>
      <c r="ED45" s="10"/>
      <c r="EE45" s="158"/>
      <c r="EF45" s="159"/>
      <c r="EG45" s="158"/>
      <c r="EH45" s="160"/>
      <c r="EI45" s="351">
        <f t="shared" si="31"/>
        <v>344</v>
      </c>
      <c r="EJ45" s="352">
        <f t="shared" si="17"/>
        <v>86.842042151208659</v>
      </c>
      <c r="EK45" s="241">
        <f t="shared" si="18"/>
        <v>90.99258093049437</v>
      </c>
      <c r="EL45" s="9">
        <v>4.9000000000000004</v>
      </c>
      <c r="EM45" s="20">
        <f t="shared" si="19"/>
        <v>1.2369942050608209</v>
      </c>
      <c r="EN45" s="353">
        <f t="shared" si="20"/>
        <v>1.296115251626228</v>
      </c>
      <c r="EO45" s="12">
        <v>381</v>
      </c>
      <c r="EP45" s="120"/>
    </row>
    <row r="46" spans="1:146" s="121" customFormat="1" ht="20.100000000000001" hidden="1" customHeight="1">
      <c r="A46" s="162">
        <v>42317</v>
      </c>
      <c r="B46" s="229">
        <v>0.20288194444444443</v>
      </c>
      <c r="C46" s="15">
        <v>2</v>
      </c>
      <c r="D46" s="9" t="s">
        <v>132</v>
      </c>
      <c r="E46" s="9" t="s">
        <v>138</v>
      </c>
      <c r="F46" s="9" t="s">
        <v>140</v>
      </c>
      <c r="G46" s="12"/>
      <c r="H46" s="11" t="s">
        <v>172</v>
      </c>
      <c r="I46" s="9">
        <v>25</v>
      </c>
      <c r="J46" s="9" t="s">
        <v>219</v>
      </c>
      <c r="K46" s="20">
        <v>18.3</v>
      </c>
      <c r="L46" s="9"/>
      <c r="M46" s="9">
        <v>55</v>
      </c>
      <c r="N46" s="9">
        <v>2720</v>
      </c>
      <c r="O46" s="298"/>
      <c r="P46" s="9">
        <v>1150</v>
      </c>
      <c r="Q46" s="24">
        <f t="shared" si="6"/>
        <v>939.55000000000007</v>
      </c>
      <c r="R46" s="119">
        <f t="shared" si="21"/>
        <v>4.01657625</v>
      </c>
      <c r="S46" s="18">
        <f t="shared" si="7"/>
        <v>3.833364</v>
      </c>
      <c r="T46" s="11">
        <v>771</v>
      </c>
      <c r="U46" s="9">
        <v>1006</v>
      </c>
      <c r="V46" s="9">
        <v>0.98199999999999998</v>
      </c>
      <c r="W46" s="24">
        <f t="shared" si="22"/>
        <v>1129.3</v>
      </c>
      <c r="X46" s="9">
        <v>10.199999999999999</v>
      </c>
      <c r="Y46" s="9">
        <v>177</v>
      </c>
      <c r="Z46" s="9">
        <v>25</v>
      </c>
      <c r="AA46" s="9">
        <v>25</v>
      </c>
      <c r="AB46" s="12">
        <v>6.5</v>
      </c>
      <c r="AC46" s="15">
        <v>4.3</v>
      </c>
      <c r="AD46" s="200">
        <v>-29</v>
      </c>
      <c r="AE46" s="200">
        <v>-30</v>
      </c>
      <c r="AF46" s="200">
        <v>-31</v>
      </c>
      <c r="AG46" s="200"/>
      <c r="AH46" s="241">
        <f t="shared" si="32"/>
        <v>-90</v>
      </c>
      <c r="AI46" s="239">
        <f t="shared" si="33"/>
        <v>-2.2222222222222223E-2</v>
      </c>
      <c r="AJ46" s="9">
        <v>100</v>
      </c>
      <c r="AK46" s="9">
        <v>100</v>
      </c>
      <c r="AL46" s="9">
        <v>100</v>
      </c>
      <c r="AM46" s="9">
        <v>100</v>
      </c>
      <c r="AN46" s="9">
        <v>3</v>
      </c>
      <c r="AO46" s="9">
        <v>20</v>
      </c>
      <c r="AP46" s="11">
        <v>1526</v>
      </c>
      <c r="AQ46" s="15">
        <v>1526</v>
      </c>
      <c r="AR46" s="24">
        <f t="shared" si="35"/>
        <v>0</v>
      </c>
      <c r="AS46" s="271">
        <f t="shared" si="23"/>
        <v>0</v>
      </c>
      <c r="AT46" s="9">
        <v>72</v>
      </c>
      <c r="AU46" s="9">
        <v>85</v>
      </c>
      <c r="AV46" s="15">
        <v>4.4000000000000004</v>
      </c>
      <c r="AW46" s="9">
        <v>405</v>
      </c>
      <c r="AX46" s="9">
        <v>1082</v>
      </c>
      <c r="AY46" s="10">
        <v>28</v>
      </c>
      <c r="AZ46" s="11">
        <v>314</v>
      </c>
      <c r="BA46" s="10">
        <v>66</v>
      </c>
      <c r="BB46" s="11"/>
      <c r="BC46" s="12"/>
      <c r="BD46" s="11">
        <v>4403</v>
      </c>
      <c r="BE46" s="9">
        <v>30</v>
      </c>
      <c r="BF46" s="9">
        <v>70</v>
      </c>
      <c r="BG46" s="9">
        <v>1</v>
      </c>
      <c r="BH46" s="12">
        <v>97</v>
      </c>
      <c r="BI46" s="11">
        <v>450</v>
      </c>
      <c r="BJ46" s="15">
        <v>84</v>
      </c>
      <c r="BK46" s="9">
        <v>1602</v>
      </c>
      <c r="BL46" s="9">
        <v>148</v>
      </c>
      <c r="BM46" s="10">
        <v>74.8</v>
      </c>
      <c r="BN46" s="11">
        <v>430</v>
      </c>
      <c r="BO46" s="9">
        <v>1624</v>
      </c>
      <c r="BP46" s="10">
        <v>208</v>
      </c>
      <c r="BQ46" s="11">
        <v>420</v>
      </c>
      <c r="BR46" s="9">
        <v>1592</v>
      </c>
      <c r="BS46" s="10">
        <v>179</v>
      </c>
      <c r="BT46" s="14">
        <v>1350</v>
      </c>
      <c r="BU46" s="279">
        <v>449</v>
      </c>
      <c r="BV46" s="273">
        <f t="shared" si="24"/>
        <v>0.85</v>
      </c>
      <c r="BW46" s="273">
        <f t="shared" si="25"/>
        <v>0.57692307692307687</v>
      </c>
      <c r="BX46" s="283">
        <f t="shared" si="26"/>
        <v>0.5956873315363882</v>
      </c>
      <c r="BY46" s="283">
        <f t="shared" si="27"/>
        <v>0.40431266846361186</v>
      </c>
      <c r="BZ46" s="11">
        <v>3.2</v>
      </c>
      <c r="CA46" s="9">
        <v>3</v>
      </c>
      <c r="CB46" s="9">
        <v>30</v>
      </c>
      <c r="CC46" s="12">
        <v>1.8</v>
      </c>
      <c r="CD46" s="15" t="s">
        <v>163</v>
      </c>
      <c r="CE46" s="15">
        <v>26</v>
      </c>
      <c r="CF46" s="9">
        <f t="shared" si="28"/>
        <v>15.6</v>
      </c>
      <c r="CG46" s="9">
        <f t="shared" si="29"/>
        <v>3887</v>
      </c>
      <c r="CH46" s="9">
        <f t="shared" si="34"/>
        <v>4.056</v>
      </c>
      <c r="CI46" s="9">
        <v>26</v>
      </c>
      <c r="CJ46" s="296">
        <f t="shared" si="30"/>
        <v>1.0434782608695652</v>
      </c>
      <c r="CK46" s="11" t="s">
        <v>165</v>
      </c>
      <c r="CL46" s="15">
        <v>14</v>
      </c>
      <c r="CM46" s="9">
        <v>19</v>
      </c>
      <c r="CN46" s="10">
        <v>109</v>
      </c>
      <c r="CO46" s="10">
        <f t="shared" si="36"/>
        <v>3887</v>
      </c>
      <c r="CP46" s="10">
        <f t="shared" si="37"/>
        <v>20.71</v>
      </c>
      <c r="CQ46" s="191">
        <f t="shared" si="38"/>
        <v>5.3280164651402115</v>
      </c>
      <c r="CR46" s="16">
        <v>41</v>
      </c>
      <c r="CS46" s="16">
        <v>4</v>
      </c>
      <c r="CT46" s="16">
        <v>400</v>
      </c>
      <c r="CU46" s="14">
        <v>11</v>
      </c>
      <c r="CV46" s="14">
        <v>50</v>
      </c>
      <c r="CW46" s="14"/>
      <c r="CX46" s="16">
        <v>500</v>
      </c>
      <c r="CY46" s="16">
        <v>410</v>
      </c>
      <c r="CZ46" s="16">
        <v>420</v>
      </c>
      <c r="DA46" s="16">
        <v>430</v>
      </c>
      <c r="DB46" s="16">
        <v>2</v>
      </c>
      <c r="DC46" s="16">
        <v>5</v>
      </c>
      <c r="DD46" s="16">
        <v>1</v>
      </c>
      <c r="DE46" s="16"/>
      <c r="DF46" s="16">
        <v>10</v>
      </c>
      <c r="DG46" s="16">
        <v>50</v>
      </c>
      <c r="DH46" s="16">
        <v>1.7</v>
      </c>
      <c r="DI46" s="11"/>
      <c r="DJ46" s="10">
        <v>870</v>
      </c>
      <c r="DK46" s="213">
        <f t="shared" si="13"/>
        <v>216.60238617404562</v>
      </c>
      <c r="DL46" s="213">
        <f t="shared" si="14"/>
        <v>226.95470610148163</v>
      </c>
      <c r="DM46" s="11"/>
      <c r="DN46" s="10"/>
      <c r="DO46" s="11"/>
      <c r="DP46" s="10"/>
      <c r="DQ46" s="16">
        <v>35</v>
      </c>
      <c r="DR46" s="11" t="s">
        <v>184</v>
      </c>
      <c r="DS46" s="10">
        <v>5.7</v>
      </c>
      <c r="DT46" s="16">
        <v>25</v>
      </c>
      <c r="DU46" s="11"/>
      <c r="DV46" s="9"/>
      <c r="DW46" s="338">
        <f t="shared" si="15"/>
        <v>0</v>
      </c>
      <c r="DX46" s="213">
        <f t="shared" si="16"/>
        <v>0</v>
      </c>
      <c r="DY46" s="304"/>
      <c r="DZ46" s="213"/>
      <c r="EA46" s="11"/>
      <c r="EB46" s="10"/>
      <c r="EC46" s="11"/>
      <c r="ED46" s="10"/>
      <c r="EE46" s="158"/>
      <c r="EF46" s="159"/>
      <c r="EG46" s="158"/>
      <c r="EH46" s="160"/>
      <c r="EI46" s="351">
        <f t="shared" si="31"/>
        <v>387</v>
      </c>
      <c r="EJ46" s="352">
        <f t="shared" si="17"/>
        <v>96.350716608454775</v>
      </c>
      <c r="EK46" s="241">
        <f t="shared" si="18"/>
        <v>100.95571409341768</v>
      </c>
      <c r="EL46" s="9">
        <v>4.9000000000000004</v>
      </c>
      <c r="EM46" s="20">
        <f t="shared" si="19"/>
        <v>1.2199444738538203</v>
      </c>
      <c r="EN46" s="353">
        <f t="shared" si="20"/>
        <v>1.2782506435600689</v>
      </c>
      <c r="EO46" s="12">
        <v>388</v>
      </c>
      <c r="EP46" s="120"/>
    </row>
    <row r="47" spans="1:146" s="118" customFormat="1" ht="20.100000000000001" hidden="1" customHeight="1">
      <c r="A47" s="593">
        <v>42318</v>
      </c>
      <c r="B47" s="228">
        <v>0.67068287037037033</v>
      </c>
      <c r="C47" s="7">
        <v>4</v>
      </c>
      <c r="D47" s="1" t="s">
        <v>133</v>
      </c>
      <c r="E47" s="1" t="s">
        <v>137</v>
      </c>
      <c r="F47" s="1" t="s">
        <v>139</v>
      </c>
      <c r="G47" s="4" t="s">
        <v>267</v>
      </c>
      <c r="H47" s="3" t="s">
        <v>172</v>
      </c>
      <c r="I47" s="1">
        <v>25</v>
      </c>
      <c r="J47" s="1" t="s">
        <v>219</v>
      </c>
      <c r="K47" s="19">
        <v>18.399999999999999</v>
      </c>
      <c r="L47" s="1"/>
      <c r="M47" s="1">
        <v>55</v>
      </c>
      <c r="N47" s="1">
        <v>2720</v>
      </c>
      <c r="O47" s="297"/>
      <c r="P47" s="1">
        <v>1160</v>
      </c>
      <c r="Q47" s="22">
        <f t="shared" si="6"/>
        <v>946.56</v>
      </c>
      <c r="R47" s="116">
        <f t="shared" si="21"/>
        <v>4.0465439999999999</v>
      </c>
      <c r="S47" s="17">
        <f t="shared" si="7"/>
        <v>3.8619647999999995</v>
      </c>
      <c r="T47" s="3">
        <v>777</v>
      </c>
      <c r="U47" s="1">
        <v>1006</v>
      </c>
      <c r="V47" s="1">
        <v>0.98199999999999998</v>
      </c>
      <c r="W47" s="22">
        <f t="shared" si="22"/>
        <v>1139.1199999999999</v>
      </c>
      <c r="X47" s="1">
        <v>10.3</v>
      </c>
      <c r="Y47" s="1">
        <v>180</v>
      </c>
      <c r="Z47" s="1">
        <v>25</v>
      </c>
      <c r="AA47" s="1">
        <v>25</v>
      </c>
      <c r="AB47" s="4">
        <v>6.5</v>
      </c>
      <c r="AC47" s="7">
        <v>4.0999999999999996</v>
      </c>
      <c r="AD47" s="199">
        <v>-30</v>
      </c>
      <c r="AE47" s="199">
        <v>-31</v>
      </c>
      <c r="AF47" s="199">
        <v>-31</v>
      </c>
      <c r="AG47" s="199"/>
      <c r="AH47" s="240">
        <f t="shared" si="32"/>
        <v>-92</v>
      </c>
      <c r="AI47" s="237">
        <f t="shared" si="33"/>
        <v>2.1739130434782608E-2</v>
      </c>
      <c r="AJ47" s="1">
        <v>100</v>
      </c>
      <c r="AK47" s="1">
        <v>100</v>
      </c>
      <c r="AL47" s="1">
        <v>100</v>
      </c>
      <c r="AM47" s="1">
        <v>100</v>
      </c>
      <c r="AN47" s="1">
        <v>3</v>
      </c>
      <c r="AO47" s="1">
        <v>20</v>
      </c>
      <c r="AP47" s="3">
        <v>1460</v>
      </c>
      <c r="AQ47" s="7">
        <v>1480</v>
      </c>
      <c r="AR47" s="22">
        <f t="shared" si="35"/>
        <v>-20</v>
      </c>
      <c r="AS47" s="270">
        <f t="shared" si="23"/>
        <v>-1.3698630136986301E-2</v>
      </c>
      <c r="AT47" s="1">
        <v>72</v>
      </c>
      <c r="AU47" s="1">
        <v>85</v>
      </c>
      <c r="AV47" s="7">
        <v>4.4000000000000004</v>
      </c>
      <c r="AW47" s="1">
        <v>580</v>
      </c>
      <c r="AX47" s="1">
        <v>820</v>
      </c>
      <c r="AY47" s="2">
        <v>40</v>
      </c>
      <c r="AZ47" s="3">
        <v>332</v>
      </c>
      <c r="BA47" s="2">
        <v>69</v>
      </c>
      <c r="BB47" s="3"/>
      <c r="BC47" s="4"/>
      <c r="BD47" s="3">
        <v>4350</v>
      </c>
      <c r="BE47" s="1">
        <v>33</v>
      </c>
      <c r="BF47" s="1">
        <v>68</v>
      </c>
      <c r="BG47" s="1">
        <v>1</v>
      </c>
      <c r="BH47" s="4">
        <v>97</v>
      </c>
      <c r="BI47" s="3">
        <v>450</v>
      </c>
      <c r="BJ47" s="7">
        <v>77</v>
      </c>
      <c r="BK47" s="1">
        <v>1618</v>
      </c>
      <c r="BL47" s="1">
        <v>148</v>
      </c>
      <c r="BM47" s="2">
        <v>75</v>
      </c>
      <c r="BN47" s="3">
        <v>431</v>
      </c>
      <c r="BO47" s="1">
        <v>1624</v>
      </c>
      <c r="BP47" s="2">
        <v>199</v>
      </c>
      <c r="BQ47" s="3">
        <v>422</v>
      </c>
      <c r="BR47" s="1">
        <v>1587</v>
      </c>
      <c r="BS47" s="2">
        <v>170</v>
      </c>
      <c r="BT47" s="6">
        <v>1350</v>
      </c>
      <c r="BU47" s="278">
        <v>475</v>
      </c>
      <c r="BV47" s="272">
        <f t="shared" si="24"/>
        <v>0.85299999999999998</v>
      </c>
      <c r="BW47" s="272">
        <f t="shared" si="25"/>
        <v>0.57692307692307687</v>
      </c>
      <c r="BX47" s="282">
        <f t="shared" si="26"/>
        <v>0.59653558556135355</v>
      </c>
      <c r="BY47" s="282">
        <f t="shared" si="27"/>
        <v>0.4034644144386465</v>
      </c>
      <c r="BZ47" s="3">
        <v>3.2</v>
      </c>
      <c r="CA47" s="1">
        <v>3</v>
      </c>
      <c r="CB47" s="1">
        <v>30</v>
      </c>
      <c r="CC47" s="4">
        <v>1.8</v>
      </c>
      <c r="CD47" s="7" t="s">
        <v>163</v>
      </c>
      <c r="CE47" s="7">
        <v>26</v>
      </c>
      <c r="CF47" s="1">
        <f t="shared" si="28"/>
        <v>15.6</v>
      </c>
      <c r="CG47" s="1">
        <f t="shared" si="29"/>
        <v>3920.7999999999997</v>
      </c>
      <c r="CH47" s="1">
        <f t="shared" si="34"/>
        <v>4.056</v>
      </c>
      <c r="CI47" s="1">
        <v>26</v>
      </c>
      <c r="CJ47" s="189">
        <f t="shared" si="30"/>
        <v>1.0344827586206897</v>
      </c>
      <c r="CK47" s="3" t="s">
        <v>165</v>
      </c>
      <c r="CL47" s="7">
        <v>15</v>
      </c>
      <c r="CM47" s="1">
        <v>20</v>
      </c>
      <c r="CN47" s="2">
        <v>109</v>
      </c>
      <c r="CO47" s="2">
        <f t="shared" si="36"/>
        <v>3920.7999999999997</v>
      </c>
      <c r="CP47" s="2">
        <f t="shared" si="37"/>
        <v>21.8</v>
      </c>
      <c r="CQ47" s="190">
        <f t="shared" si="38"/>
        <v>5.56008977759641</v>
      </c>
      <c r="CR47" s="8">
        <v>39</v>
      </c>
      <c r="CS47" s="8">
        <v>4</v>
      </c>
      <c r="CT47" s="8">
        <v>400</v>
      </c>
      <c r="CU47" s="6">
        <v>10</v>
      </c>
      <c r="CV47" s="6">
        <v>52</v>
      </c>
      <c r="CW47" s="6"/>
      <c r="CX47" s="8">
        <v>500</v>
      </c>
      <c r="CY47" s="8">
        <v>410</v>
      </c>
      <c r="CZ47" s="8">
        <v>420</v>
      </c>
      <c r="DA47" s="8">
        <v>430</v>
      </c>
      <c r="DB47" s="8">
        <v>2</v>
      </c>
      <c r="DC47" s="8">
        <v>5</v>
      </c>
      <c r="DD47" s="8">
        <v>1</v>
      </c>
      <c r="DE47" s="8"/>
      <c r="DF47" s="8">
        <v>10</v>
      </c>
      <c r="DG47" s="8">
        <v>50</v>
      </c>
      <c r="DH47" s="8">
        <v>1.7</v>
      </c>
      <c r="DI47" s="3"/>
      <c r="DJ47" s="2">
        <v>870</v>
      </c>
      <c r="DK47" s="212">
        <f t="shared" si="13"/>
        <v>214.99828001375988</v>
      </c>
      <c r="DL47" s="212">
        <f t="shared" si="14"/>
        <v>225.27393310265285</v>
      </c>
      <c r="DM47" s="3"/>
      <c r="DN47" s="2"/>
      <c r="DO47" s="3"/>
      <c r="DP47" s="2"/>
      <c r="DQ47" s="8">
        <v>10</v>
      </c>
      <c r="DR47" s="3" t="s">
        <v>184</v>
      </c>
      <c r="DS47" s="2">
        <v>5.2</v>
      </c>
      <c r="DT47" s="8">
        <v>25</v>
      </c>
      <c r="DU47" s="3"/>
      <c r="DV47" s="1"/>
      <c r="DW47" s="337">
        <f t="shared" si="15"/>
        <v>0</v>
      </c>
      <c r="DX47" s="212">
        <f t="shared" si="16"/>
        <v>0</v>
      </c>
      <c r="DY47" s="303"/>
      <c r="DZ47" s="212"/>
      <c r="EA47" s="3"/>
      <c r="EB47" s="2"/>
      <c r="EC47" s="3"/>
      <c r="ED47" s="2"/>
      <c r="EE47" s="155"/>
      <c r="EF47" s="156"/>
      <c r="EG47" s="155"/>
      <c r="EH47" s="157"/>
      <c r="EI47" s="348">
        <f t="shared" si="31"/>
        <v>369</v>
      </c>
      <c r="EJ47" s="349">
        <f t="shared" si="17"/>
        <v>91.188925661008511</v>
      </c>
      <c r="EK47" s="240">
        <f t="shared" si="18"/>
        <v>95.547219902159654</v>
      </c>
      <c r="EL47" s="1">
        <v>4.9000000000000004</v>
      </c>
      <c r="EM47" s="19">
        <f t="shared" si="19"/>
        <v>1.2109098529510616</v>
      </c>
      <c r="EN47" s="350">
        <f t="shared" si="20"/>
        <v>1.2687842209229874</v>
      </c>
      <c r="EO47" s="4">
        <v>400</v>
      </c>
      <c r="EP47" s="117"/>
    </row>
    <row r="48" spans="1:146" s="118" customFormat="1" ht="20.100000000000001" hidden="1" customHeight="1">
      <c r="A48" s="161">
        <v>42318</v>
      </c>
      <c r="B48" s="228"/>
      <c r="C48" s="7"/>
      <c r="D48" s="1"/>
      <c r="E48" s="1"/>
      <c r="F48" s="1"/>
      <c r="G48" s="4"/>
      <c r="H48" s="3"/>
      <c r="I48" s="1"/>
      <c r="J48" s="1"/>
      <c r="K48" s="19"/>
      <c r="L48" s="1"/>
      <c r="M48" s="1"/>
      <c r="N48" s="1"/>
      <c r="O48" s="297"/>
      <c r="P48" s="1"/>
      <c r="Q48" s="22">
        <f t="shared" si="6"/>
        <v>0</v>
      </c>
      <c r="R48" s="116">
        <f t="shared" si="21"/>
        <v>0</v>
      </c>
      <c r="S48" s="17">
        <f t="shared" si="7"/>
        <v>0</v>
      </c>
      <c r="T48" s="3"/>
      <c r="U48" s="1"/>
      <c r="V48" s="1"/>
      <c r="W48" s="22">
        <f t="shared" si="22"/>
        <v>0</v>
      </c>
      <c r="X48" s="1"/>
      <c r="Y48" s="1"/>
      <c r="Z48" s="1"/>
      <c r="AA48" s="1"/>
      <c r="AB48" s="4"/>
      <c r="AC48" s="7"/>
      <c r="AD48" s="199"/>
      <c r="AE48" s="199"/>
      <c r="AF48" s="199"/>
      <c r="AG48" s="199"/>
      <c r="AH48" s="240">
        <f t="shared" si="32"/>
        <v>0</v>
      </c>
      <c r="AI48" s="237" t="e">
        <f t="shared" si="33"/>
        <v>#DIV/0!</v>
      </c>
      <c r="AJ48" s="1"/>
      <c r="AK48" s="1"/>
      <c r="AL48" s="1"/>
      <c r="AM48" s="1"/>
      <c r="AN48" s="1"/>
      <c r="AO48" s="1"/>
      <c r="AP48" s="3"/>
      <c r="AQ48" s="7"/>
      <c r="AR48" s="22">
        <f t="shared" si="35"/>
        <v>0</v>
      </c>
      <c r="AS48" s="270" t="e">
        <f t="shared" si="23"/>
        <v>#DIV/0!</v>
      </c>
      <c r="AT48" s="1"/>
      <c r="AU48" s="1"/>
      <c r="AV48" s="7"/>
      <c r="AW48" s="1"/>
      <c r="AX48" s="1"/>
      <c r="AY48" s="2"/>
      <c r="AZ48" s="3"/>
      <c r="BA48" s="2"/>
      <c r="BB48" s="3"/>
      <c r="BC48" s="4"/>
      <c r="BD48" s="3"/>
      <c r="BE48" s="1"/>
      <c r="BF48" s="1"/>
      <c r="BG48" s="1"/>
      <c r="BH48" s="4"/>
      <c r="BI48" s="3"/>
      <c r="BJ48" s="7"/>
      <c r="BK48" s="1"/>
      <c r="BL48" s="1"/>
      <c r="BM48" s="2"/>
      <c r="BN48" s="3"/>
      <c r="BO48" s="1"/>
      <c r="BP48" s="2"/>
      <c r="BQ48" s="3"/>
      <c r="BR48" s="1"/>
      <c r="BS48" s="2"/>
      <c r="BT48" s="6"/>
      <c r="BU48" s="278"/>
      <c r="BV48" s="272">
        <f t="shared" si="24"/>
        <v>0</v>
      </c>
      <c r="BW48" s="272">
        <f t="shared" si="25"/>
        <v>0</v>
      </c>
      <c r="BX48" s="282" t="e">
        <f t="shared" si="26"/>
        <v>#DIV/0!</v>
      </c>
      <c r="BY48" s="282" t="e">
        <f t="shared" si="27"/>
        <v>#DIV/0!</v>
      </c>
      <c r="BZ48" s="3"/>
      <c r="CA48" s="1"/>
      <c r="CB48" s="1"/>
      <c r="CC48" s="4"/>
      <c r="CD48" s="7"/>
      <c r="CE48" s="7"/>
      <c r="CF48" s="1" t="e">
        <f t="shared" si="28"/>
        <v>#N/A</v>
      </c>
      <c r="CG48" s="1">
        <f t="shared" si="29"/>
        <v>0</v>
      </c>
      <c r="CH48" s="1" t="e">
        <f t="shared" si="34"/>
        <v>#N/A</v>
      </c>
      <c r="CI48" s="1"/>
      <c r="CJ48" s="189" t="e">
        <f t="shared" si="30"/>
        <v>#N/A</v>
      </c>
      <c r="CK48" s="3"/>
      <c r="CL48" s="7"/>
      <c r="CM48" s="1"/>
      <c r="CN48" s="2">
        <v>109</v>
      </c>
      <c r="CO48" s="2">
        <f t="shared" si="36"/>
        <v>0</v>
      </c>
      <c r="CP48" s="2">
        <f t="shared" si="37"/>
        <v>0</v>
      </c>
      <c r="CQ48" s="190" t="e">
        <f t="shared" si="38"/>
        <v>#DIV/0!</v>
      </c>
      <c r="CR48" s="8"/>
      <c r="CS48" s="8"/>
      <c r="CT48" s="8"/>
      <c r="CU48" s="6"/>
      <c r="CV48" s="6"/>
      <c r="CW48" s="6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3"/>
      <c r="DJ48" s="2"/>
      <c r="DK48" s="212" t="e">
        <f t="shared" si="13"/>
        <v>#DIV/0!</v>
      </c>
      <c r="DL48" s="212" t="e">
        <f t="shared" si="14"/>
        <v>#DIV/0!</v>
      </c>
      <c r="DM48" s="3"/>
      <c r="DN48" s="2"/>
      <c r="DO48" s="3"/>
      <c r="DP48" s="2"/>
      <c r="DQ48" s="8"/>
      <c r="DR48" s="3"/>
      <c r="DS48" s="2"/>
      <c r="DT48" s="8"/>
      <c r="DU48" s="3"/>
      <c r="DV48" s="1"/>
      <c r="DW48" s="337" t="e">
        <f t="shared" si="15"/>
        <v>#DIV/0!</v>
      </c>
      <c r="DX48" s="212" t="e">
        <f t="shared" si="16"/>
        <v>#DIV/0!</v>
      </c>
      <c r="DY48" s="303"/>
      <c r="DZ48" s="212"/>
      <c r="EA48" s="3"/>
      <c r="EB48" s="2"/>
      <c r="EC48" s="3"/>
      <c r="ED48" s="2"/>
      <c r="EE48" s="155"/>
      <c r="EF48" s="156"/>
      <c r="EG48" s="155"/>
      <c r="EH48" s="157"/>
      <c r="EI48" s="348">
        <f t="shared" si="31"/>
        <v>0</v>
      </c>
      <c r="EJ48" s="349" t="e">
        <f t="shared" si="17"/>
        <v>#DIV/0!</v>
      </c>
      <c r="EK48" s="240" t="e">
        <f t="shared" si="18"/>
        <v>#DIV/0!</v>
      </c>
      <c r="EL48" s="1"/>
      <c r="EM48" s="19" t="e">
        <f t="shared" si="19"/>
        <v>#DIV/0!</v>
      </c>
      <c r="EN48" s="350" t="e">
        <f t="shared" si="20"/>
        <v>#DIV/0!</v>
      </c>
      <c r="EO48" s="4"/>
      <c r="EP48" s="117"/>
    </row>
    <row r="49" spans="1:146" s="121" customFormat="1" ht="20.100000000000001" hidden="1" customHeight="1">
      <c r="A49" s="162">
        <v>42318</v>
      </c>
      <c r="B49" s="229">
        <v>7.6053240740740741E-2</v>
      </c>
      <c r="C49" s="15">
        <v>3</v>
      </c>
      <c r="D49" s="9" t="s">
        <v>130</v>
      </c>
      <c r="E49" s="9" t="s">
        <v>136</v>
      </c>
      <c r="F49" s="9" t="s">
        <v>141</v>
      </c>
      <c r="G49" s="12" t="s">
        <v>142</v>
      </c>
      <c r="H49" s="11" t="s">
        <v>172</v>
      </c>
      <c r="I49" s="9">
        <v>25</v>
      </c>
      <c r="J49" s="9" t="s">
        <v>219</v>
      </c>
      <c r="K49" s="20">
        <v>18.399999999999999</v>
      </c>
      <c r="L49" s="9"/>
      <c r="M49" s="9">
        <v>55</v>
      </c>
      <c r="N49" s="9">
        <v>2720</v>
      </c>
      <c r="O49" s="298"/>
      <c r="P49" s="9">
        <v>1190</v>
      </c>
      <c r="Q49" s="24">
        <f t="shared" si="6"/>
        <v>971.04</v>
      </c>
      <c r="R49" s="119">
        <f t="shared" si="21"/>
        <v>4.1511959999999997</v>
      </c>
      <c r="S49" s="18">
        <f t="shared" si="7"/>
        <v>3.9618431999999997</v>
      </c>
      <c r="T49" s="11">
        <v>798.8</v>
      </c>
      <c r="U49" s="9">
        <v>1006</v>
      </c>
      <c r="V49" s="9">
        <v>0.98199999999999998</v>
      </c>
      <c r="W49" s="24">
        <f t="shared" si="22"/>
        <v>1168.58</v>
      </c>
      <c r="X49" s="9">
        <v>10.3</v>
      </c>
      <c r="Y49" s="9">
        <v>190</v>
      </c>
      <c r="Z49" s="9">
        <v>25</v>
      </c>
      <c r="AA49" s="9">
        <v>25</v>
      </c>
      <c r="AB49" s="12">
        <v>6.6</v>
      </c>
      <c r="AC49" s="15">
        <v>4.3</v>
      </c>
      <c r="AD49" s="200">
        <v>-30</v>
      </c>
      <c r="AE49" s="200">
        <v>-31</v>
      </c>
      <c r="AF49" s="200">
        <v>-31</v>
      </c>
      <c r="AG49" s="200"/>
      <c r="AH49" s="241">
        <f t="shared" si="32"/>
        <v>-92</v>
      </c>
      <c r="AI49" s="239">
        <f t="shared" si="33"/>
        <v>1</v>
      </c>
      <c r="AJ49" s="9">
        <v>100</v>
      </c>
      <c r="AK49" s="9">
        <v>100</v>
      </c>
      <c r="AL49" s="9">
        <v>100</v>
      </c>
      <c r="AM49" s="9">
        <v>100</v>
      </c>
      <c r="AN49" s="9">
        <v>3</v>
      </c>
      <c r="AO49" s="9">
        <v>20</v>
      </c>
      <c r="AP49" s="11">
        <v>1631</v>
      </c>
      <c r="AQ49" s="15">
        <v>1591</v>
      </c>
      <c r="AR49" s="24">
        <f t="shared" si="35"/>
        <v>40</v>
      </c>
      <c r="AS49" s="271">
        <f t="shared" si="23"/>
        <v>2.4524831391784182E-2</v>
      </c>
      <c r="AT49" s="9">
        <v>72</v>
      </c>
      <c r="AU49" s="9">
        <v>85</v>
      </c>
      <c r="AV49" s="15">
        <v>4.4000000000000004</v>
      </c>
      <c r="AW49" s="9">
        <v>381</v>
      </c>
      <c r="AX49" s="9">
        <v>1116</v>
      </c>
      <c r="AY49" s="10">
        <v>25</v>
      </c>
      <c r="AZ49" s="11">
        <v>343</v>
      </c>
      <c r="BA49" s="10">
        <v>69</v>
      </c>
      <c r="BB49" s="11"/>
      <c r="BC49" s="12"/>
      <c r="BD49" s="11">
        <v>4371</v>
      </c>
      <c r="BE49" s="9">
        <v>40</v>
      </c>
      <c r="BF49" s="9">
        <v>35</v>
      </c>
      <c r="BG49" s="9">
        <v>1</v>
      </c>
      <c r="BH49" s="12">
        <v>97</v>
      </c>
      <c r="BI49" s="11">
        <v>450</v>
      </c>
      <c r="BJ49" s="15">
        <v>79.2</v>
      </c>
      <c r="BK49" s="9">
        <v>1620</v>
      </c>
      <c r="BL49" s="9">
        <v>148</v>
      </c>
      <c r="BM49" s="10">
        <v>75.7</v>
      </c>
      <c r="BN49" s="11">
        <v>447</v>
      </c>
      <c r="BO49" s="9">
        <v>1698</v>
      </c>
      <c r="BP49" s="10">
        <v>210</v>
      </c>
      <c r="BQ49" s="11">
        <v>437</v>
      </c>
      <c r="BR49" s="9">
        <v>1648</v>
      </c>
      <c r="BS49" s="10">
        <v>180</v>
      </c>
      <c r="BT49" s="14">
        <v>1350</v>
      </c>
      <c r="BU49" s="279">
        <v>510</v>
      </c>
      <c r="BV49" s="273">
        <f t="shared" si="24"/>
        <v>0.88400000000000001</v>
      </c>
      <c r="BW49" s="273">
        <f t="shared" si="25"/>
        <v>0.57692307692307687</v>
      </c>
      <c r="BX49" s="283">
        <f t="shared" si="26"/>
        <v>0.60509688289806229</v>
      </c>
      <c r="BY49" s="283">
        <f t="shared" si="27"/>
        <v>0.3949031171019376</v>
      </c>
      <c r="BZ49" s="11">
        <v>3.2</v>
      </c>
      <c r="CA49" s="9">
        <v>3</v>
      </c>
      <c r="CB49" s="9">
        <v>30</v>
      </c>
      <c r="CC49" s="12">
        <v>1.8</v>
      </c>
      <c r="CD49" s="15" t="s">
        <v>163</v>
      </c>
      <c r="CE49" s="15">
        <v>28</v>
      </c>
      <c r="CF49" s="9">
        <f t="shared" si="28"/>
        <v>15.6</v>
      </c>
      <c r="CG49" s="9">
        <f t="shared" si="29"/>
        <v>4022.2</v>
      </c>
      <c r="CH49" s="9">
        <f t="shared" si="34"/>
        <v>4.3680000000000003</v>
      </c>
      <c r="CI49" s="9">
        <v>28</v>
      </c>
      <c r="CJ49" s="296">
        <f t="shared" si="30"/>
        <v>1.0859728506787332</v>
      </c>
      <c r="CK49" s="11" t="s">
        <v>165</v>
      </c>
      <c r="CL49" s="15">
        <v>17</v>
      </c>
      <c r="CM49" s="9">
        <v>24</v>
      </c>
      <c r="CN49" s="10">
        <v>109</v>
      </c>
      <c r="CO49" s="10">
        <f t="shared" si="36"/>
        <v>4022.2</v>
      </c>
      <c r="CP49" s="10">
        <f t="shared" si="37"/>
        <v>26.16</v>
      </c>
      <c r="CQ49" s="191">
        <f t="shared" si="38"/>
        <v>6.5039033364825229</v>
      </c>
      <c r="CR49" s="16">
        <v>39</v>
      </c>
      <c r="CS49" s="16">
        <v>4</v>
      </c>
      <c r="CT49" s="16">
        <v>400</v>
      </c>
      <c r="CU49" s="14">
        <v>14</v>
      </c>
      <c r="CV49" s="14">
        <v>51</v>
      </c>
      <c r="CW49" s="14"/>
      <c r="CX49" s="16">
        <v>480</v>
      </c>
      <c r="CY49" s="16">
        <v>410</v>
      </c>
      <c r="CZ49" s="16">
        <v>420</v>
      </c>
      <c r="DA49" s="16">
        <v>430</v>
      </c>
      <c r="DB49" s="16">
        <v>2</v>
      </c>
      <c r="DC49" s="16">
        <v>5</v>
      </c>
      <c r="DD49" s="16">
        <v>1</v>
      </c>
      <c r="DE49" s="16"/>
      <c r="DF49" s="16">
        <v>10</v>
      </c>
      <c r="DG49" s="16">
        <v>50</v>
      </c>
      <c r="DH49" s="16">
        <v>1.7</v>
      </c>
      <c r="DI49" s="11"/>
      <c r="DJ49" s="10">
        <v>870</v>
      </c>
      <c r="DK49" s="213">
        <f t="shared" si="13"/>
        <v>209.57815530753066</v>
      </c>
      <c r="DL49" s="213">
        <f t="shared" si="14"/>
        <v>219.59475831855235</v>
      </c>
      <c r="DM49" s="11"/>
      <c r="DN49" s="10"/>
      <c r="DO49" s="11"/>
      <c r="DP49" s="10"/>
      <c r="DQ49" s="16">
        <v>15</v>
      </c>
      <c r="DR49" s="11" t="s">
        <v>184</v>
      </c>
      <c r="DS49" s="10">
        <v>5.4</v>
      </c>
      <c r="DT49" s="16">
        <v>25</v>
      </c>
      <c r="DU49" s="11"/>
      <c r="DV49" s="9"/>
      <c r="DW49" s="338">
        <f t="shared" si="15"/>
        <v>0</v>
      </c>
      <c r="DX49" s="213">
        <f t="shared" si="16"/>
        <v>0</v>
      </c>
      <c r="DY49" s="304"/>
      <c r="DZ49" s="213"/>
      <c r="EA49" s="11"/>
      <c r="EB49" s="10"/>
      <c r="EC49" s="11"/>
      <c r="ED49" s="10"/>
      <c r="EE49" s="158"/>
      <c r="EF49" s="159"/>
      <c r="EG49" s="158"/>
      <c r="EH49" s="160"/>
      <c r="EI49" s="351">
        <f t="shared" si="31"/>
        <v>390</v>
      </c>
      <c r="EJ49" s="352">
        <f t="shared" si="17"/>
        <v>93.948828241306856</v>
      </c>
      <c r="EK49" s="241">
        <f t="shared" si="18"/>
        <v>98.439029591075197</v>
      </c>
      <c r="EL49" s="9">
        <v>4.7</v>
      </c>
      <c r="EM49" s="20">
        <f t="shared" si="19"/>
        <v>1.1322038275234416</v>
      </c>
      <c r="EN49" s="353">
        <f t="shared" si="20"/>
        <v>1.1863165104565472</v>
      </c>
      <c r="EO49" s="12">
        <v>400</v>
      </c>
      <c r="EP49" s="120"/>
    </row>
    <row r="50" spans="1:146" s="121" customFormat="1" ht="20.100000000000001" hidden="1" customHeight="1">
      <c r="A50" s="162">
        <v>42318</v>
      </c>
      <c r="B50" s="229"/>
      <c r="C50" s="15"/>
      <c r="D50" s="9"/>
      <c r="E50" s="9"/>
      <c r="F50" s="9"/>
      <c r="G50" s="12"/>
      <c r="H50" s="11"/>
      <c r="I50" s="9"/>
      <c r="J50" s="9"/>
      <c r="K50" s="20"/>
      <c r="L50" s="9"/>
      <c r="M50" s="9"/>
      <c r="N50" s="9"/>
      <c r="O50" s="298"/>
      <c r="P50" s="9"/>
      <c r="Q50" s="24">
        <f t="shared" si="6"/>
        <v>0</v>
      </c>
      <c r="R50" s="119">
        <f t="shared" si="21"/>
        <v>0</v>
      </c>
      <c r="S50" s="18">
        <f t="shared" si="7"/>
        <v>0</v>
      </c>
      <c r="T50" s="11"/>
      <c r="U50" s="9"/>
      <c r="V50" s="9"/>
      <c r="W50" s="24">
        <f t="shared" si="22"/>
        <v>0</v>
      </c>
      <c r="X50" s="9"/>
      <c r="Y50" s="9"/>
      <c r="Z50" s="9"/>
      <c r="AA50" s="9"/>
      <c r="AB50" s="12"/>
      <c r="AC50" s="15"/>
      <c r="AD50" s="200"/>
      <c r="AE50" s="200"/>
      <c r="AF50" s="200"/>
      <c r="AG50" s="200"/>
      <c r="AH50" s="241">
        <f t="shared" si="32"/>
        <v>0</v>
      </c>
      <c r="AI50" s="239" t="e">
        <f t="shared" si="33"/>
        <v>#DIV/0!</v>
      </c>
      <c r="AJ50" s="9"/>
      <c r="AK50" s="9"/>
      <c r="AL50" s="9"/>
      <c r="AM50" s="9"/>
      <c r="AN50" s="9"/>
      <c r="AO50" s="9"/>
      <c r="AP50" s="11"/>
      <c r="AQ50" s="15"/>
      <c r="AR50" s="24">
        <f t="shared" si="35"/>
        <v>0</v>
      </c>
      <c r="AS50" s="271" t="e">
        <f t="shared" si="23"/>
        <v>#DIV/0!</v>
      </c>
      <c r="AT50" s="9"/>
      <c r="AU50" s="9"/>
      <c r="AV50" s="15"/>
      <c r="AW50" s="9"/>
      <c r="AX50" s="9"/>
      <c r="AY50" s="10"/>
      <c r="AZ50" s="11"/>
      <c r="BA50" s="10"/>
      <c r="BB50" s="11"/>
      <c r="BC50" s="12"/>
      <c r="BD50" s="11"/>
      <c r="BE50" s="9"/>
      <c r="BF50" s="9"/>
      <c r="BG50" s="9"/>
      <c r="BH50" s="12"/>
      <c r="BI50" s="11"/>
      <c r="BJ50" s="15"/>
      <c r="BK50" s="9"/>
      <c r="BL50" s="9"/>
      <c r="BM50" s="10"/>
      <c r="BN50" s="11"/>
      <c r="BO50" s="9"/>
      <c r="BP50" s="10"/>
      <c r="BQ50" s="11"/>
      <c r="BR50" s="9"/>
      <c r="BS50" s="10"/>
      <c r="BT50" s="14"/>
      <c r="BU50" s="279"/>
      <c r="BV50" s="273">
        <f t="shared" si="24"/>
        <v>0</v>
      </c>
      <c r="BW50" s="273">
        <f t="shared" si="25"/>
        <v>0</v>
      </c>
      <c r="BX50" s="283" t="e">
        <f t="shared" si="26"/>
        <v>#DIV/0!</v>
      </c>
      <c r="BY50" s="283" t="e">
        <f t="shared" si="27"/>
        <v>#DIV/0!</v>
      </c>
      <c r="BZ50" s="11"/>
      <c r="CA50" s="9"/>
      <c r="CB50" s="9"/>
      <c r="CC50" s="12"/>
      <c r="CD50" s="15"/>
      <c r="CE50" s="15"/>
      <c r="CF50" s="9" t="e">
        <f t="shared" si="28"/>
        <v>#N/A</v>
      </c>
      <c r="CG50" s="9">
        <f t="shared" si="29"/>
        <v>0</v>
      </c>
      <c r="CH50" s="9" t="e">
        <f t="shared" si="34"/>
        <v>#N/A</v>
      </c>
      <c r="CI50" s="9"/>
      <c r="CJ50" s="296" t="e">
        <f t="shared" si="30"/>
        <v>#N/A</v>
      </c>
      <c r="CK50" s="11"/>
      <c r="CL50" s="15"/>
      <c r="CM50" s="9"/>
      <c r="CN50" s="10">
        <v>109</v>
      </c>
      <c r="CO50" s="10">
        <f t="shared" si="36"/>
        <v>0</v>
      </c>
      <c r="CP50" s="10">
        <f t="shared" si="37"/>
        <v>0</v>
      </c>
      <c r="CQ50" s="191" t="e">
        <f t="shared" si="38"/>
        <v>#DIV/0!</v>
      </c>
      <c r="CR50" s="16"/>
      <c r="CS50" s="16"/>
      <c r="CT50" s="16"/>
      <c r="CU50" s="14"/>
      <c r="CV50" s="14"/>
      <c r="CW50" s="14"/>
      <c r="CX50" s="16"/>
      <c r="CY50" s="16"/>
      <c r="CZ50" s="16"/>
      <c r="DA50" s="16"/>
      <c r="DB50" s="16"/>
      <c r="DC50" s="16"/>
      <c r="DD50" s="16"/>
      <c r="DE50" s="16"/>
      <c r="DF50" s="16"/>
      <c r="DG50" s="16"/>
      <c r="DH50" s="16"/>
      <c r="DI50" s="11"/>
      <c r="DJ50" s="10"/>
      <c r="DK50" s="213" t="e">
        <f t="shared" si="13"/>
        <v>#DIV/0!</v>
      </c>
      <c r="DL50" s="213" t="e">
        <f t="shared" si="14"/>
        <v>#DIV/0!</v>
      </c>
      <c r="DM50" s="11"/>
      <c r="DN50" s="10"/>
      <c r="DO50" s="11"/>
      <c r="DP50" s="10"/>
      <c r="DQ50" s="16"/>
      <c r="DR50" s="11"/>
      <c r="DS50" s="10"/>
      <c r="DT50" s="16"/>
      <c r="DU50" s="11"/>
      <c r="DV50" s="9"/>
      <c r="DW50" s="338" t="e">
        <f t="shared" si="15"/>
        <v>#DIV/0!</v>
      </c>
      <c r="DX50" s="213" t="e">
        <f t="shared" si="16"/>
        <v>#DIV/0!</v>
      </c>
      <c r="DY50" s="304"/>
      <c r="DZ50" s="213"/>
      <c r="EA50" s="11"/>
      <c r="EB50" s="10"/>
      <c r="EC50" s="11"/>
      <c r="ED50" s="10"/>
      <c r="EE50" s="158"/>
      <c r="EF50" s="159"/>
      <c r="EG50" s="158"/>
      <c r="EH50" s="160"/>
      <c r="EI50" s="351">
        <f t="shared" si="31"/>
        <v>0</v>
      </c>
      <c r="EJ50" s="352" t="e">
        <f t="shared" si="17"/>
        <v>#DIV/0!</v>
      </c>
      <c r="EK50" s="241" t="e">
        <f t="shared" si="18"/>
        <v>#DIV/0!</v>
      </c>
      <c r="EL50" s="9"/>
      <c r="EM50" s="20" t="e">
        <f t="shared" si="19"/>
        <v>#DIV/0!</v>
      </c>
      <c r="EN50" s="353" t="e">
        <f t="shared" si="20"/>
        <v>#DIV/0!</v>
      </c>
      <c r="EO50" s="12"/>
      <c r="EP50" s="120"/>
    </row>
    <row r="51" spans="1:146" s="118" customFormat="1" ht="20.100000000000001" hidden="1" customHeight="1">
      <c r="A51" s="161">
        <v>42319</v>
      </c>
      <c r="B51" s="228">
        <v>0.47916666666666702</v>
      </c>
      <c r="C51" s="7">
        <v>1</v>
      </c>
      <c r="D51" s="1" t="s">
        <v>134</v>
      </c>
      <c r="E51" s="1" t="s">
        <v>135</v>
      </c>
      <c r="F51" s="1" t="s">
        <v>144</v>
      </c>
      <c r="G51" s="4" t="s">
        <v>144</v>
      </c>
      <c r="H51" s="3" t="s">
        <v>172</v>
      </c>
      <c r="I51" s="1">
        <v>25</v>
      </c>
      <c r="J51" s="1" t="s">
        <v>219</v>
      </c>
      <c r="K51" s="19">
        <v>18.399999999999999</v>
      </c>
      <c r="L51" s="1"/>
      <c r="M51" s="1">
        <v>55</v>
      </c>
      <c r="N51" s="1">
        <v>2720</v>
      </c>
      <c r="O51" s="297"/>
      <c r="P51" s="1">
        <v>1130</v>
      </c>
      <c r="Q51" s="22">
        <f t="shared" si="6"/>
        <v>922.08</v>
      </c>
      <c r="R51" s="116">
        <f t="shared" si="21"/>
        <v>3.9418920000000002</v>
      </c>
      <c r="S51" s="17">
        <f t="shared" si="7"/>
        <v>3.7620863999999998</v>
      </c>
      <c r="T51" s="3">
        <v>761.5</v>
      </c>
      <c r="U51" s="1">
        <v>1006</v>
      </c>
      <c r="V51" s="1">
        <v>0.98199999999999998</v>
      </c>
      <c r="W51" s="22">
        <f t="shared" si="22"/>
        <v>1109.6600000000001</v>
      </c>
      <c r="X51" s="1">
        <v>10.199999999999999</v>
      </c>
      <c r="Y51" s="1">
        <v>171</v>
      </c>
      <c r="Z51" s="1">
        <v>25</v>
      </c>
      <c r="AA51" s="1">
        <v>25</v>
      </c>
      <c r="AB51" s="4">
        <v>6.6</v>
      </c>
      <c r="AC51" s="7">
        <v>4.3</v>
      </c>
      <c r="AD51" s="199">
        <v>-30</v>
      </c>
      <c r="AE51" s="199">
        <v>-31</v>
      </c>
      <c r="AF51" s="199">
        <v>-31</v>
      </c>
      <c r="AG51" s="199"/>
      <c r="AH51" s="240">
        <f t="shared" si="32"/>
        <v>-92</v>
      </c>
      <c r="AI51" s="237">
        <f t="shared" si="33"/>
        <v>1</v>
      </c>
      <c r="AJ51" s="1">
        <v>100</v>
      </c>
      <c r="AK51" s="1">
        <v>100</v>
      </c>
      <c r="AL51" s="1">
        <v>100</v>
      </c>
      <c r="AM51" s="1">
        <v>100</v>
      </c>
      <c r="AN51" s="1">
        <v>3</v>
      </c>
      <c r="AO51" s="1">
        <v>20</v>
      </c>
      <c r="AP51" s="3">
        <v>1506</v>
      </c>
      <c r="AQ51" s="7">
        <v>1530</v>
      </c>
      <c r="AR51" s="22">
        <f t="shared" si="35"/>
        <v>-24</v>
      </c>
      <c r="AS51" s="270">
        <f t="shared" si="23"/>
        <v>-1.5936254980079681E-2</v>
      </c>
      <c r="AT51" s="1">
        <v>70</v>
      </c>
      <c r="AU51" s="1">
        <v>85</v>
      </c>
      <c r="AV51" s="7">
        <v>4.4000000000000004</v>
      </c>
      <c r="AW51" s="1">
        <v>419</v>
      </c>
      <c r="AX51" s="1">
        <v>820</v>
      </c>
      <c r="AY51" s="2">
        <v>32</v>
      </c>
      <c r="AZ51" s="3">
        <v>313</v>
      </c>
      <c r="BA51" s="2">
        <v>66</v>
      </c>
      <c r="BB51" s="3"/>
      <c r="BC51" s="4"/>
      <c r="BD51" s="3">
        <v>4441</v>
      </c>
      <c r="BE51" s="1">
        <v>40</v>
      </c>
      <c r="BF51" s="1">
        <v>30</v>
      </c>
      <c r="BG51" s="1">
        <v>0.5</v>
      </c>
      <c r="BH51" s="4">
        <v>97</v>
      </c>
      <c r="BI51" s="3">
        <v>450</v>
      </c>
      <c r="BJ51" s="7">
        <v>87.3</v>
      </c>
      <c r="BK51" s="1">
        <v>1611</v>
      </c>
      <c r="BL51" s="1">
        <v>147</v>
      </c>
      <c r="BM51" s="2">
        <v>87.4</v>
      </c>
      <c r="BN51" s="3">
        <v>405</v>
      </c>
      <c r="BO51" s="1">
        <v>1518</v>
      </c>
      <c r="BP51" s="2">
        <v>176</v>
      </c>
      <c r="BQ51" s="3">
        <v>395</v>
      </c>
      <c r="BR51" s="1">
        <v>1481</v>
      </c>
      <c r="BS51" s="2">
        <v>157</v>
      </c>
      <c r="BT51" s="6">
        <v>1350</v>
      </c>
      <c r="BU51" s="278">
        <v>422</v>
      </c>
      <c r="BV51" s="272">
        <f t="shared" si="24"/>
        <v>0.8</v>
      </c>
      <c r="BW51" s="272">
        <f t="shared" si="25"/>
        <v>0.57692307692307687</v>
      </c>
      <c r="BX51" s="282">
        <f t="shared" si="26"/>
        <v>0.58100558659217882</v>
      </c>
      <c r="BY51" s="282">
        <f t="shared" si="27"/>
        <v>0.41899441340782118</v>
      </c>
      <c r="BZ51" s="3">
        <v>3.2</v>
      </c>
      <c r="CA51" s="1">
        <v>3</v>
      </c>
      <c r="CB51" s="1">
        <v>30</v>
      </c>
      <c r="CC51" s="4">
        <v>1.8</v>
      </c>
      <c r="CD51" s="7" t="s">
        <v>164</v>
      </c>
      <c r="CE51" s="7">
        <v>26</v>
      </c>
      <c r="CF51" s="1">
        <f t="shared" si="28"/>
        <v>16.64</v>
      </c>
      <c r="CG51" s="1">
        <f t="shared" si="29"/>
        <v>3819.4</v>
      </c>
      <c r="CH51" s="1">
        <f t="shared" si="34"/>
        <v>4.3263999999999996</v>
      </c>
      <c r="CI51" s="1">
        <v>26</v>
      </c>
      <c r="CJ51" s="189">
        <f t="shared" si="30"/>
        <v>1.1327433628318582</v>
      </c>
      <c r="CK51" s="3" t="s">
        <v>165</v>
      </c>
      <c r="CL51" s="7">
        <v>17</v>
      </c>
      <c r="CM51" s="1">
        <v>23</v>
      </c>
      <c r="CN51" s="2">
        <v>109</v>
      </c>
      <c r="CO51" s="2">
        <f t="shared" si="36"/>
        <v>3819.4</v>
      </c>
      <c r="CP51" s="2">
        <f t="shared" si="37"/>
        <v>25.07</v>
      </c>
      <c r="CQ51" s="190">
        <f t="shared" si="38"/>
        <v>6.5638581976226638</v>
      </c>
      <c r="CR51" s="8">
        <v>39</v>
      </c>
      <c r="CS51" s="8">
        <v>4</v>
      </c>
      <c r="CT51" s="8">
        <v>401</v>
      </c>
      <c r="CU51" s="6">
        <v>16</v>
      </c>
      <c r="CV51" s="6">
        <v>49</v>
      </c>
      <c r="CW51" s="6"/>
      <c r="CX51" s="8">
        <v>484</v>
      </c>
      <c r="CY51" s="8">
        <v>410</v>
      </c>
      <c r="CZ51" s="8">
        <v>420</v>
      </c>
      <c r="DA51" s="8">
        <v>430</v>
      </c>
      <c r="DB51" s="8">
        <v>2</v>
      </c>
      <c r="DC51" s="8">
        <v>4</v>
      </c>
      <c r="DD51" s="8">
        <v>1</v>
      </c>
      <c r="DE51" s="8"/>
      <c r="DF51" s="8">
        <v>10</v>
      </c>
      <c r="DG51" s="8">
        <v>50</v>
      </c>
      <c r="DH51" s="8">
        <v>1.7</v>
      </c>
      <c r="DI51" s="3" t="s">
        <v>275</v>
      </c>
      <c r="DJ51" s="2">
        <v>870</v>
      </c>
      <c r="DK51" s="212">
        <f t="shared" si="13"/>
        <v>220.70619895217828</v>
      </c>
      <c r="DL51" s="212">
        <f t="shared" si="14"/>
        <v>231.25465699033387</v>
      </c>
      <c r="DM51" s="3"/>
      <c r="DN51" s="2"/>
      <c r="DO51" s="3"/>
      <c r="DP51" s="2"/>
      <c r="DQ51" s="8">
        <v>15</v>
      </c>
      <c r="DR51" s="3" t="s">
        <v>184</v>
      </c>
      <c r="DS51" s="2">
        <v>5.3</v>
      </c>
      <c r="DT51" s="8">
        <v>25</v>
      </c>
      <c r="DU51" s="3"/>
      <c r="DV51" s="1"/>
      <c r="DW51" s="337">
        <f t="shared" si="15"/>
        <v>0</v>
      </c>
      <c r="DX51" s="212">
        <f t="shared" si="16"/>
        <v>0</v>
      </c>
      <c r="DY51" s="303"/>
      <c r="DZ51" s="212"/>
      <c r="EA51" s="3"/>
      <c r="EB51" s="2"/>
      <c r="EC51" s="3"/>
      <c r="ED51" s="2"/>
      <c r="EE51" s="155"/>
      <c r="EF51" s="156"/>
      <c r="EG51" s="155"/>
      <c r="EH51" s="157"/>
      <c r="EI51" s="348">
        <f t="shared" si="31"/>
        <v>333</v>
      </c>
      <c r="EJ51" s="349">
        <f t="shared" si="17"/>
        <v>84.477200288592371</v>
      </c>
      <c r="EK51" s="240">
        <f t="shared" si="18"/>
        <v>88.514713537679526</v>
      </c>
      <c r="EL51" s="1"/>
      <c r="EM51" s="19">
        <f t="shared" si="19"/>
        <v>0</v>
      </c>
      <c r="EN51" s="350">
        <f t="shared" si="20"/>
        <v>0</v>
      </c>
      <c r="EO51" s="4">
        <v>384</v>
      </c>
      <c r="EP51" s="117"/>
    </row>
    <row r="52" spans="1:146" s="118" customFormat="1" ht="20.100000000000001" hidden="1" customHeight="1">
      <c r="A52" s="161">
        <v>42319</v>
      </c>
      <c r="B52" s="228"/>
      <c r="C52" s="7"/>
      <c r="D52" s="1"/>
      <c r="E52" s="1"/>
      <c r="F52" s="1"/>
      <c r="G52" s="4"/>
      <c r="H52" s="3"/>
      <c r="I52" s="1"/>
      <c r="J52" s="1"/>
      <c r="K52" s="19"/>
      <c r="L52" s="1"/>
      <c r="M52" s="1"/>
      <c r="N52" s="1"/>
      <c r="O52" s="297"/>
      <c r="P52" s="1"/>
      <c r="Q52" s="22">
        <f t="shared" si="6"/>
        <v>0</v>
      </c>
      <c r="R52" s="116">
        <f t="shared" si="21"/>
        <v>0</v>
      </c>
      <c r="S52" s="17">
        <f t="shared" si="7"/>
        <v>0</v>
      </c>
      <c r="T52" s="3"/>
      <c r="U52" s="1"/>
      <c r="V52" s="1"/>
      <c r="W52" s="22">
        <f t="shared" si="22"/>
        <v>0</v>
      </c>
      <c r="X52" s="1"/>
      <c r="Y52" s="1"/>
      <c r="Z52" s="1"/>
      <c r="AA52" s="1"/>
      <c r="AB52" s="4"/>
      <c r="AC52" s="7"/>
      <c r="AD52" s="199"/>
      <c r="AE52" s="199"/>
      <c r="AF52" s="199"/>
      <c r="AG52" s="199"/>
      <c r="AH52" s="240">
        <f t="shared" si="32"/>
        <v>0</v>
      </c>
      <c r="AI52" s="237" t="e">
        <f t="shared" si="33"/>
        <v>#DIV/0!</v>
      </c>
      <c r="AJ52" s="1"/>
      <c r="AK52" s="1"/>
      <c r="AL52" s="1"/>
      <c r="AM52" s="1"/>
      <c r="AN52" s="1"/>
      <c r="AO52" s="1"/>
      <c r="AP52" s="3"/>
      <c r="AQ52" s="7"/>
      <c r="AR52" s="22">
        <f t="shared" si="35"/>
        <v>0</v>
      </c>
      <c r="AS52" s="270" t="e">
        <f t="shared" si="23"/>
        <v>#DIV/0!</v>
      </c>
      <c r="AT52" s="1"/>
      <c r="AU52" s="1"/>
      <c r="AV52" s="7"/>
      <c r="AW52" s="1"/>
      <c r="AX52" s="1"/>
      <c r="AY52" s="2"/>
      <c r="AZ52" s="3"/>
      <c r="BA52" s="2"/>
      <c r="BB52" s="3"/>
      <c r="BC52" s="4"/>
      <c r="BD52" s="3"/>
      <c r="BE52" s="1"/>
      <c r="BF52" s="1"/>
      <c r="BG52" s="1"/>
      <c r="BH52" s="4"/>
      <c r="BI52" s="3"/>
      <c r="BJ52" s="7"/>
      <c r="BK52" s="1"/>
      <c r="BL52" s="1"/>
      <c r="BM52" s="2"/>
      <c r="BN52" s="3"/>
      <c r="BO52" s="1"/>
      <c r="BP52" s="2"/>
      <c r="BQ52" s="3"/>
      <c r="BR52" s="1"/>
      <c r="BS52" s="2"/>
      <c r="BT52" s="6"/>
      <c r="BU52" s="278"/>
      <c r="BV52" s="272">
        <f t="shared" si="24"/>
        <v>0</v>
      </c>
      <c r="BW52" s="272">
        <f t="shared" si="25"/>
        <v>0</v>
      </c>
      <c r="BX52" s="282" t="e">
        <f t="shared" si="26"/>
        <v>#DIV/0!</v>
      </c>
      <c r="BY52" s="282" t="e">
        <f t="shared" si="27"/>
        <v>#DIV/0!</v>
      </c>
      <c r="BZ52" s="3"/>
      <c r="CA52" s="1"/>
      <c r="CB52" s="1"/>
      <c r="CC52" s="4"/>
      <c r="CD52" s="7"/>
      <c r="CE52" s="7"/>
      <c r="CF52" s="1" t="e">
        <f t="shared" si="28"/>
        <v>#N/A</v>
      </c>
      <c r="CG52" s="1">
        <f t="shared" si="29"/>
        <v>0</v>
      </c>
      <c r="CH52" s="1" t="e">
        <f t="shared" si="34"/>
        <v>#N/A</v>
      </c>
      <c r="CI52" s="1"/>
      <c r="CJ52" s="189" t="e">
        <f t="shared" si="30"/>
        <v>#N/A</v>
      </c>
      <c r="CK52" s="3"/>
      <c r="CL52" s="7"/>
      <c r="CM52" s="1"/>
      <c r="CN52" s="2">
        <v>109</v>
      </c>
      <c r="CO52" s="2">
        <f t="shared" si="36"/>
        <v>0</v>
      </c>
      <c r="CP52" s="2">
        <f t="shared" si="37"/>
        <v>0</v>
      </c>
      <c r="CQ52" s="190" t="e">
        <f t="shared" si="38"/>
        <v>#DIV/0!</v>
      </c>
      <c r="CR52" s="8"/>
      <c r="CS52" s="8"/>
      <c r="CT52" s="8"/>
      <c r="CU52" s="6"/>
      <c r="CV52" s="6"/>
      <c r="CW52" s="6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3"/>
      <c r="DJ52" s="2"/>
      <c r="DK52" s="212" t="e">
        <f t="shared" si="13"/>
        <v>#DIV/0!</v>
      </c>
      <c r="DL52" s="212" t="e">
        <f t="shared" si="14"/>
        <v>#DIV/0!</v>
      </c>
      <c r="DM52" s="3"/>
      <c r="DN52" s="2"/>
      <c r="DO52" s="3"/>
      <c r="DP52" s="2"/>
      <c r="DQ52" s="8"/>
      <c r="DR52" s="3"/>
      <c r="DS52" s="2"/>
      <c r="DT52" s="8"/>
      <c r="DU52" s="3"/>
      <c r="DV52" s="1"/>
      <c r="DW52" s="337" t="e">
        <f t="shared" si="15"/>
        <v>#DIV/0!</v>
      </c>
      <c r="DX52" s="212" t="e">
        <f t="shared" si="16"/>
        <v>#DIV/0!</v>
      </c>
      <c r="DY52" s="303"/>
      <c r="DZ52" s="212"/>
      <c r="EA52" s="3"/>
      <c r="EB52" s="2"/>
      <c r="EC52" s="3"/>
      <c r="ED52" s="2"/>
      <c r="EE52" s="155"/>
      <c r="EF52" s="156"/>
      <c r="EG52" s="155"/>
      <c r="EH52" s="157"/>
      <c r="EI52" s="348">
        <f t="shared" si="31"/>
        <v>0</v>
      </c>
      <c r="EJ52" s="349" t="e">
        <f t="shared" si="17"/>
        <v>#DIV/0!</v>
      </c>
      <c r="EK52" s="240" t="e">
        <f t="shared" si="18"/>
        <v>#DIV/0!</v>
      </c>
      <c r="EL52" s="1"/>
      <c r="EM52" s="19" t="e">
        <f t="shared" si="19"/>
        <v>#DIV/0!</v>
      </c>
      <c r="EN52" s="350" t="e">
        <f t="shared" si="20"/>
        <v>#DIV/0!</v>
      </c>
      <c r="EO52" s="4"/>
      <c r="EP52" s="117"/>
    </row>
    <row r="53" spans="1:146" s="121" customFormat="1" ht="20.100000000000001" hidden="1" customHeight="1">
      <c r="A53" s="162">
        <v>42320</v>
      </c>
      <c r="B53" s="229">
        <v>0.10266203703703704</v>
      </c>
      <c r="C53" s="15">
        <v>4</v>
      </c>
      <c r="D53" s="9" t="s">
        <v>133</v>
      </c>
      <c r="E53" s="9" t="s">
        <v>137</v>
      </c>
      <c r="F53" s="9" t="s">
        <v>139</v>
      </c>
      <c r="G53" s="12" t="s">
        <v>267</v>
      </c>
      <c r="H53" s="11" t="s">
        <v>172</v>
      </c>
      <c r="I53" s="9">
        <v>25</v>
      </c>
      <c r="J53" s="9" t="s">
        <v>219</v>
      </c>
      <c r="K53" s="20">
        <v>18.399999999999999</v>
      </c>
      <c r="L53" s="9"/>
      <c r="M53" s="9">
        <v>55</v>
      </c>
      <c r="N53" s="9">
        <v>2720</v>
      </c>
      <c r="O53" s="298"/>
      <c r="P53" s="9">
        <v>1200</v>
      </c>
      <c r="Q53" s="24">
        <f t="shared" si="6"/>
        <v>979.19999999999993</v>
      </c>
      <c r="R53" s="119">
        <f t="shared" si="21"/>
        <v>4.1860799999999996</v>
      </c>
      <c r="S53" s="18">
        <f t="shared" si="7"/>
        <v>3.995136</v>
      </c>
      <c r="T53" s="11">
        <v>807</v>
      </c>
      <c r="U53" s="9">
        <v>1006</v>
      </c>
      <c r="V53" s="9">
        <v>0.98</v>
      </c>
      <c r="W53" s="24">
        <f t="shared" si="22"/>
        <v>1176</v>
      </c>
      <c r="X53" s="9">
        <v>10.3</v>
      </c>
      <c r="Y53" s="9">
        <v>192</v>
      </c>
      <c r="Z53" s="9">
        <v>25</v>
      </c>
      <c r="AA53" s="9">
        <v>25</v>
      </c>
      <c r="AB53" s="12">
        <v>6.5</v>
      </c>
      <c r="AC53" s="15">
        <v>4.2</v>
      </c>
      <c r="AD53" s="200">
        <v>-31</v>
      </c>
      <c r="AE53" s="200">
        <v>-32</v>
      </c>
      <c r="AF53" s="200">
        <v>-32</v>
      </c>
      <c r="AG53" s="200"/>
      <c r="AH53" s="241">
        <f t="shared" si="32"/>
        <v>-95</v>
      </c>
      <c r="AI53" s="239">
        <f t="shared" si="33"/>
        <v>1</v>
      </c>
      <c r="AJ53" s="9">
        <v>100</v>
      </c>
      <c r="AK53" s="9">
        <v>100</v>
      </c>
      <c r="AL53" s="9">
        <v>100</v>
      </c>
      <c r="AM53" s="9">
        <v>100</v>
      </c>
      <c r="AN53" s="9">
        <v>3</v>
      </c>
      <c r="AO53" s="9">
        <v>20</v>
      </c>
      <c r="AP53" s="11">
        <v>1630</v>
      </c>
      <c r="AQ53" s="15">
        <v>1630</v>
      </c>
      <c r="AR53" s="24">
        <f t="shared" si="35"/>
        <v>0</v>
      </c>
      <c r="AS53" s="271">
        <f t="shared" si="23"/>
        <v>0</v>
      </c>
      <c r="AT53" s="9">
        <v>73</v>
      </c>
      <c r="AU53" s="9">
        <v>85</v>
      </c>
      <c r="AV53" s="15">
        <v>4.4000000000000004</v>
      </c>
      <c r="AW53" s="9">
        <v>343</v>
      </c>
      <c r="AX53" s="9">
        <v>1050</v>
      </c>
      <c r="AY53" s="10">
        <v>25</v>
      </c>
      <c r="AZ53" s="11">
        <v>342</v>
      </c>
      <c r="BA53" s="10">
        <v>68</v>
      </c>
      <c r="BB53" s="11"/>
      <c r="BC53" s="12"/>
      <c r="BD53" s="11">
        <v>4500</v>
      </c>
      <c r="BE53" s="9">
        <v>40</v>
      </c>
      <c r="BF53" s="9">
        <v>30</v>
      </c>
      <c r="BG53" s="9">
        <v>0.5</v>
      </c>
      <c r="BH53" s="12">
        <v>97</v>
      </c>
      <c r="BI53" s="11">
        <v>450</v>
      </c>
      <c r="BJ53" s="15">
        <v>89</v>
      </c>
      <c r="BK53" s="9">
        <v>1620</v>
      </c>
      <c r="BL53" s="9">
        <v>147</v>
      </c>
      <c r="BM53" s="10">
        <v>87</v>
      </c>
      <c r="BN53" s="11">
        <v>441</v>
      </c>
      <c r="BO53" s="9">
        <v>1664</v>
      </c>
      <c r="BP53" s="10">
        <v>206</v>
      </c>
      <c r="BQ53" s="11">
        <v>431</v>
      </c>
      <c r="BR53" s="9">
        <v>1623</v>
      </c>
      <c r="BS53" s="10">
        <v>180</v>
      </c>
      <c r="BT53" s="14">
        <v>1350</v>
      </c>
      <c r="BU53" s="279">
        <v>520</v>
      </c>
      <c r="BV53" s="273">
        <f t="shared" si="24"/>
        <v>0.872</v>
      </c>
      <c r="BW53" s="273">
        <f t="shared" si="25"/>
        <v>0.57692307692307687</v>
      </c>
      <c r="BX53" s="283">
        <f t="shared" si="26"/>
        <v>0.60182629008282007</v>
      </c>
      <c r="BY53" s="283">
        <f t="shared" si="27"/>
        <v>0.39817370991717982</v>
      </c>
      <c r="BZ53" s="11">
        <v>3</v>
      </c>
      <c r="CA53" s="9">
        <v>3</v>
      </c>
      <c r="CB53" s="9">
        <v>30</v>
      </c>
      <c r="CC53" s="12">
        <v>1.4</v>
      </c>
      <c r="CD53" s="15" t="s">
        <v>164</v>
      </c>
      <c r="CE53" s="15">
        <v>31</v>
      </c>
      <c r="CF53" s="9">
        <f t="shared" si="28"/>
        <v>16.64</v>
      </c>
      <c r="CG53" s="9">
        <f t="shared" si="29"/>
        <v>4056</v>
      </c>
      <c r="CH53" s="9">
        <f t="shared" si="34"/>
        <v>5.1584000000000003</v>
      </c>
      <c r="CI53" s="9">
        <v>31</v>
      </c>
      <c r="CJ53" s="296">
        <f t="shared" si="30"/>
        <v>1.2717948717948719</v>
      </c>
      <c r="CK53" s="11" t="s">
        <v>165</v>
      </c>
      <c r="CL53" s="15">
        <v>19</v>
      </c>
      <c r="CM53" s="9">
        <v>19</v>
      </c>
      <c r="CN53" s="10">
        <v>109</v>
      </c>
      <c r="CO53" s="10">
        <f t="shared" si="36"/>
        <v>4056</v>
      </c>
      <c r="CP53" s="10">
        <f t="shared" si="37"/>
        <v>20.71</v>
      </c>
      <c r="CQ53" s="191">
        <f t="shared" si="38"/>
        <v>5.1060157790927017</v>
      </c>
      <c r="CR53" s="16">
        <v>41</v>
      </c>
      <c r="CS53" s="16">
        <v>4</v>
      </c>
      <c r="CT53" s="16">
        <v>400</v>
      </c>
      <c r="CU53" s="14">
        <v>17</v>
      </c>
      <c r="CV53" s="14">
        <v>47</v>
      </c>
      <c r="CW53" s="14"/>
      <c r="CX53" s="16">
        <v>484</v>
      </c>
      <c r="CY53" s="16">
        <v>410</v>
      </c>
      <c r="CZ53" s="16">
        <v>420</v>
      </c>
      <c r="DA53" s="16">
        <v>430</v>
      </c>
      <c r="DB53" s="16">
        <v>2</v>
      </c>
      <c r="DC53" s="16">
        <v>4</v>
      </c>
      <c r="DD53" s="16">
        <v>1</v>
      </c>
      <c r="DE53" s="16"/>
      <c r="DF53" s="16">
        <v>10</v>
      </c>
      <c r="DG53" s="16">
        <v>50</v>
      </c>
      <c r="DH53" s="16">
        <v>1.7</v>
      </c>
      <c r="DI53" s="11" t="s">
        <v>275</v>
      </c>
      <c r="DJ53" s="10">
        <v>870</v>
      </c>
      <c r="DK53" s="213">
        <f t="shared" si="13"/>
        <v>207.83167067996791</v>
      </c>
      <c r="DL53" s="213">
        <f t="shared" si="14"/>
        <v>217.76480199923105</v>
      </c>
      <c r="DM53" s="11"/>
      <c r="DN53" s="10"/>
      <c r="DO53" s="11"/>
      <c r="DP53" s="10"/>
      <c r="DQ53" s="16">
        <v>15</v>
      </c>
      <c r="DR53" s="11" t="s">
        <v>184</v>
      </c>
      <c r="DS53" s="10">
        <v>5.7</v>
      </c>
      <c r="DT53" s="16">
        <v>25</v>
      </c>
      <c r="DU53" s="11"/>
      <c r="DV53" s="9"/>
      <c r="DW53" s="338">
        <f t="shared" si="15"/>
        <v>0</v>
      </c>
      <c r="DX53" s="213">
        <f t="shared" si="16"/>
        <v>0</v>
      </c>
      <c r="DY53" s="304"/>
      <c r="DZ53" s="213"/>
      <c r="EA53" s="11"/>
      <c r="EB53" s="10"/>
      <c r="EC53" s="11"/>
      <c r="ED53" s="10"/>
      <c r="EE53" s="158"/>
      <c r="EF53" s="159"/>
      <c r="EG53" s="158"/>
      <c r="EH53" s="160"/>
      <c r="EI53" s="351">
        <f t="shared" si="31"/>
        <v>386</v>
      </c>
      <c r="EJ53" s="352">
        <f t="shared" si="17"/>
        <v>92.210373428123702</v>
      </c>
      <c r="EK53" s="241">
        <f t="shared" si="18"/>
        <v>96.61748686402666</v>
      </c>
      <c r="EL53" s="9">
        <v>4.9000000000000004</v>
      </c>
      <c r="EM53" s="20">
        <f t="shared" si="19"/>
        <v>1.1705461911860262</v>
      </c>
      <c r="EN53" s="353">
        <f t="shared" si="20"/>
        <v>1.2264914135588878</v>
      </c>
      <c r="EO53" s="12">
        <v>380</v>
      </c>
      <c r="EP53" s="120"/>
    </row>
    <row r="54" spans="1:146" s="121" customFormat="1" ht="20.100000000000001" hidden="1" customHeight="1">
      <c r="A54" s="162">
        <v>42319</v>
      </c>
      <c r="B54" s="229">
        <v>0.73803240740740739</v>
      </c>
      <c r="C54" s="15">
        <v>2</v>
      </c>
      <c r="D54" s="9" t="s">
        <v>132</v>
      </c>
      <c r="E54" s="9" t="s">
        <v>138</v>
      </c>
      <c r="F54" s="9" t="s">
        <v>140</v>
      </c>
      <c r="G54" s="12"/>
      <c r="H54" s="11" t="s">
        <v>175</v>
      </c>
      <c r="I54" s="9">
        <v>27</v>
      </c>
      <c r="J54" s="9" t="s">
        <v>219</v>
      </c>
      <c r="K54" s="20">
        <v>13.5</v>
      </c>
      <c r="L54" s="9"/>
      <c r="M54" s="9">
        <v>55</v>
      </c>
      <c r="N54" s="9">
        <v>2700</v>
      </c>
      <c r="O54" s="298"/>
      <c r="P54" s="9">
        <v>1110</v>
      </c>
      <c r="Q54" s="24">
        <f t="shared" si="6"/>
        <v>960.15</v>
      </c>
      <c r="R54" s="119">
        <f t="shared" si="21"/>
        <v>4.4330125499999999</v>
      </c>
      <c r="S54" s="18">
        <f t="shared" si="7"/>
        <v>4.1996960999999997</v>
      </c>
      <c r="T54" s="11">
        <v>684</v>
      </c>
      <c r="U54" s="9">
        <v>1006</v>
      </c>
      <c r="V54" s="9">
        <v>0.99</v>
      </c>
      <c r="W54" s="24">
        <f t="shared" si="22"/>
        <v>1098.9000000000001</v>
      </c>
      <c r="X54" s="9">
        <v>10</v>
      </c>
      <c r="Y54" s="9">
        <v>139</v>
      </c>
      <c r="Z54" s="9">
        <v>25</v>
      </c>
      <c r="AA54" s="9">
        <v>25</v>
      </c>
      <c r="AB54" s="12">
        <v>6.4</v>
      </c>
      <c r="AC54" s="15">
        <v>4.3</v>
      </c>
      <c r="AD54" s="200">
        <v>-31</v>
      </c>
      <c r="AE54" s="200">
        <v>-32</v>
      </c>
      <c r="AF54" s="200">
        <v>-32</v>
      </c>
      <c r="AG54" s="200"/>
      <c r="AH54" s="241">
        <f t="shared" si="32"/>
        <v>-95</v>
      </c>
      <c r="AI54" s="239">
        <f t="shared" si="33"/>
        <v>0</v>
      </c>
      <c r="AJ54" s="9">
        <v>100</v>
      </c>
      <c r="AK54" s="9">
        <v>100</v>
      </c>
      <c r="AL54" s="9">
        <v>100</v>
      </c>
      <c r="AM54" s="9">
        <v>100</v>
      </c>
      <c r="AN54" s="9">
        <v>3</v>
      </c>
      <c r="AO54" s="9">
        <v>20</v>
      </c>
      <c r="AP54" s="11">
        <v>1630</v>
      </c>
      <c r="AQ54" s="15">
        <v>1630</v>
      </c>
      <c r="AR54" s="24">
        <f t="shared" si="35"/>
        <v>0</v>
      </c>
      <c r="AS54" s="271">
        <f t="shared" si="23"/>
        <v>0</v>
      </c>
      <c r="AT54" s="9">
        <v>75</v>
      </c>
      <c r="AU54" s="9">
        <v>85</v>
      </c>
      <c r="AV54" s="15">
        <v>4.4000000000000004</v>
      </c>
      <c r="AW54" s="9">
        <v>432</v>
      </c>
      <c r="AX54" s="9">
        <v>1020</v>
      </c>
      <c r="AY54" s="10">
        <v>30</v>
      </c>
      <c r="AZ54" s="11">
        <v>279</v>
      </c>
      <c r="BA54" s="10">
        <v>55</v>
      </c>
      <c r="BB54" s="11"/>
      <c r="BC54" s="12"/>
      <c r="BD54" s="11">
        <v>4449</v>
      </c>
      <c r="BE54" s="9">
        <v>42</v>
      </c>
      <c r="BF54" s="9">
        <v>35</v>
      </c>
      <c r="BG54" s="9">
        <v>1</v>
      </c>
      <c r="BH54" s="12">
        <v>97</v>
      </c>
      <c r="BI54" s="11">
        <v>520</v>
      </c>
      <c r="BJ54" s="15">
        <v>60</v>
      </c>
      <c r="BK54" s="9">
        <v>1590</v>
      </c>
      <c r="BL54" s="9">
        <v>153</v>
      </c>
      <c r="BM54" s="10">
        <v>92.2</v>
      </c>
      <c r="BN54" s="11">
        <v>380</v>
      </c>
      <c r="BO54" s="9">
        <v>1429</v>
      </c>
      <c r="BP54" s="10">
        <v>157</v>
      </c>
      <c r="BQ54" s="11">
        <v>370</v>
      </c>
      <c r="BR54" s="9">
        <v>1395</v>
      </c>
      <c r="BS54" s="10">
        <v>135</v>
      </c>
      <c r="BT54" s="14">
        <v>1350</v>
      </c>
      <c r="BU54" s="279">
        <v>380</v>
      </c>
      <c r="BV54" s="273">
        <f t="shared" si="24"/>
        <v>0.75</v>
      </c>
      <c r="BW54" s="273">
        <f t="shared" si="25"/>
        <v>0.66666666666666663</v>
      </c>
      <c r="BX54" s="283">
        <f t="shared" si="26"/>
        <v>0.52941176470588236</v>
      </c>
      <c r="BY54" s="283">
        <f t="shared" si="27"/>
        <v>0.4705882352941177</v>
      </c>
      <c r="BZ54" s="11">
        <v>3.2</v>
      </c>
      <c r="CA54" s="9">
        <v>3</v>
      </c>
      <c r="CB54" s="9">
        <v>30</v>
      </c>
      <c r="CC54" s="12">
        <v>1.8</v>
      </c>
      <c r="CD54" s="15" t="s">
        <v>164</v>
      </c>
      <c r="CE54" s="15">
        <v>26</v>
      </c>
      <c r="CF54" s="9">
        <f t="shared" si="28"/>
        <v>16.64</v>
      </c>
      <c r="CG54" s="9">
        <f t="shared" si="29"/>
        <v>3751.7999999999997</v>
      </c>
      <c r="CH54" s="9">
        <f t="shared" si="34"/>
        <v>4.3263999999999996</v>
      </c>
      <c r="CI54" s="9">
        <v>26</v>
      </c>
      <c r="CJ54" s="296">
        <f t="shared" si="30"/>
        <v>1.1531531531531531</v>
      </c>
      <c r="CK54" s="11" t="s">
        <v>165</v>
      </c>
      <c r="CL54" s="15">
        <v>10</v>
      </c>
      <c r="CM54" s="9">
        <v>10</v>
      </c>
      <c r="CN54" s="10">
        <v>109</v>
      </c>
      <c r="CO54" s="10">
        <f t="shared" si="36"/>
        <v>3751.7999999999997</v>
      </c>
      <c r="CP54" s="10">
        <f t="shared" si="37"/>
        <v>10.9</v>
      </c>
      <c r="CQ54" s="191">
        <f t="shared" si="38"/>
        <v>2.9052721360413671</v>
      </c>
      <c r="CR54" s="16">
        <v>40</v>
      </c>
      <c r="CS54" s="16">
        <v>4</v>
      </c>
      <c r="CT54" s="16">
        <v>400</v>
      </c>
      <c r="CU54" s="14">
        <v>15</v>
      </c>
      <c r="CV54" s="14">
        <v>52</v>
      </c>
      <c r="CW54" s="14"/>
      <c r="CX54" s="16">
        <v>484</v>
      </c>
      <c r="CY54" s="16">
        <v>410</v>
      </c>
      <c r="CZ54" s="16">
        <v>420</v>
      </c>
      <c r="DA54" s="16">
        <v>430</v>
      </c>
      <c r="DB54" s="16">
        <v>2</v>
      </c>
      <c r="DC54" s="16">
        <v>4</v>
      </c>
      <c r="DD54" s="16">
        <v>1</v>
      </c>
      <c r="DE54" s="16"/>
      <c r="DF54" s="16">
        <v>10</v>
      </c>
      <c r="DG54" s="16">
        <v>50</v>
      </c>
      <c r="DH54" s="16">
        <v>1.7</v>
      </c>
      <c r="DI54" s="11" t="s">
        <v>301</v>
      </c>
      <c r="DJ54" s="10"/>
      <c r="DK54" s="213">
        <f t="shared" si="13"/>
        <v>0</v>
      </c>
      <c r="DL54" s="213">
        <f t="shared" si="14"/>
        <v>0</v>
      </c>
      <c r="DM54" s="11"/>
      <c r="DN54" s="10"/>
      <c r="DO54" s="11"/>
      <c r="DP54" s="10"/>
      <c r="DQ54" s="16"/>
      <c r="DR54" s="11" t="s">
        <v>185</v>
      </c>
      <c r="DS54" s="10">
        <v>3.96</v>
      </c>
      <c r="DT54" s="16">
        <v>25</v>
      </c>
      <c r="DU54" s="11" t="s">
        <v>171</v>
      </c>
      <c r="DV54" s="9">
        <v>77</v>
      </c>
      <c r="DW54" s="338">
        <f t="shared" si="15"/>
        <v>17.369677872894812</v>
      </c>
      <c r="DX54" s="213">
        <f t="shared" si="16"/>
        <v>18.334659976944522</v>
      </c>
      <c r="DY54" s="304"/>
      <c r="DZ54" s="213"/>
      <c r="EA54" s="11"/>
      <c r="EB54" s="10"/>
      <c r="EC54" s="11"/>
      <c r="ED54" s="10"/>
      <c r="EE54" s="158"/>
      <c r="EF54" s="159"/>
      <c r="EG54" s="158"/>
      <c r="EH54" s="160"/>
      <c r="EI54" s="351">
        <f t="shared" si="31"/>
        <v>292</v>
      </c>
      <c r="EJ54" s="352">
        <f t="shared" si="17"/>
        <v>65.869427777730976</v>
      </c>
      <c r="EK54" s="241">
        <f t="shared" si="18"/>
        <v>69.528840432049364</v>
      </c>
      <c r="EL54" s="9">
        <v>5.7</v>
      </c>
      <c r="EM54" s="20">
        <f t="shared" si="19"/>
        <v>1.285807323058447</v>
      </c>
      <c r="EN54" s="353">
        <f t="shared" si="20"/>
        <v>1.3572410632283609</v>
      </c>
      <c r="EO54" s="12">
        <v>389</v>
      </c>
      <c r="EP54" s="120"/>
    </row>
    <row r="55" spans="1:146" s="118" customFormat="1" ht="20.100000000000001" hidden="1" customHeight="1">
      <c r="A55" s="161">
        <v>42320</v>
      </c>
      <c r="B55" s="228"/>
      <c r="C55" s="7"/>
      <c r="D55" s="1"/>
      <c r="E55" s="1"/>
      <c r="F55" s="1"/>
      <c r="G55" s="4"/>
      <c r="H55" s="3"/>
      <c r="I55" s="1"/>
      <c r="J55" s="1"/>
      <c r="K55" s="19"/>
      <c r="L55" s="1"/>
      <c r="M55" s="1"/>
      <c r="N55" s="1"/>
      <c r="O55" s="297"/>
      <c r="P55" s="1"/>
      <c r="Q55" s="22">
        <f t="shared" si="6"/>
        <v>0</v>
      </c>
      <c r="R55" s="116">
        <f t="shared" si="21"/>
        <v>0</v>
      </c>
      <c r="S55" s="17">
        <f t="shared" si="7"/>
        <v>0</v>
      </c>
      <c r="T55" s="3"/>
      <c r="U55" s="1"/>
      <c r="V55" s="1"/>
      <c r="W55" s="22">
        <f t="shared" si="22"/>
        <v>0</v>
      </c>
      <c r="X55" s="1"/>
      <c r="Y55" s="1"/>
      <c r="Z55" s="1"/>
      <c r="AA55" s="1"/>
      <c r="AB55" s="4"/>
      <c r="AC55" s="7"/>
      <c r="AD55" s="199"/>
      <c r="AE55" s="199"/>
      <c r="AF55" s="199"/>
      <c r="AG55" s="199"/>
      <c r="AH55" s="240">
        <f t="shared" si="32"/>
        <v>0</v>
      </c>
      <c r="AI55" s="237" t="e">
        <f t="shared" si="33"/>
        <v>#DIV/0!</v>
      </c>
      <c r="AJ55" s="1"/>
      <c r="AK55" s="1"/>
      <c r="AL55" s="1"/>
      <c r="AM55" s="1"/>
      <c r="AN55" s="1"/>
      <c r="AO55" s="1"/>
      <c r="AP55" s="3"/>
      <c r="AQ55" s="7"/>
      <c r="AR55" s="22">
        <f t="shared" si="35"/>
        <v>0</v>
      </c>
      <c r="AS55" s="270" t="e">
        <f t="shared" si="23"/>
        <v>#DIV/0!</v>
      </c>
      <c r="AT55" s="1"/>
      <c r="AU55" s="1"/>
      <c r="AV55" s="7"/>
      <c r="AW55" s="1"/>
      <c r="AX55" s="1"/>
      <c r="AY55" s="2"/>
      <c r="AZ55" s="3"/>
      <c r="BA55" s="2"/>
      <c r="BB55" s="3"/>
      <c r="BC55" s="4"/>
      <c r="BD55" s="3"/>
      <c r="BE55" s="1"/>
      <c r="BF55" s="1"/>
      <c r="BG55" s="1"/>
      <c r="BH55" s="4"/>
      <c r="BI55" s="3"/>
      <c r="BJ55" s="7"/>
      <c r="BK55" s="1"/>
      <c r="BL55" s="1"/>
      <c r="BM55" s="2"/>
      <c r="BN55" s="3"/>
      <c r="BO55" s="1"/>
      <c r="BP55" s="2"/>
      <c r="BQ55" s="3"/>
      <c r="BR55" s="1"/>
      <c r="BS55" s="2"/>
      <c r="BT55" s="6"/>
      <c r="BU55" s="278"/>
      <c r="BV55" s="272">
        <f t="shared" si="24"/>
        <v>0</v>
      </c>
      <c r="BW55" s="272">
        <f t="shared" si="25"/>
        <v>0</v>
      </c>
      <c r="BX55" s="282" t="e">
        <f t="shared" si="26"/>
        <v>#DIV/0!</v>
      </c>
      <c r="BY55" s="282" t="e">
        <f t="shared" si="27"/>
        <v>#DIV/0!</v>
      </c>
      <c r="BZ55" s="3"/>
      <c r="CA55" s="1"/>
      <c r="CB55" s="1"/>
      <c r="CC55" s="4"/>
      <c r="CD55" s="7"/>
      <c r="CE55" s="7"/>
      <c r="CF55" s="1" t="e">
        <f t="shared" si="28"/>
        <v>#N/A</v>
      </c>
      <c r="CG55" s="1">
        <f t="shared" si="29"/>
        <v>0</v>
      </c>
      <c r="CH55" s="1" t="e">
        <f t="shared" si="34"/>
        <v>#N/A</v>
      </c>
      <c r="CI55" s="1"/>
      <c r="CJ55" s="189" t="e">
        <f t="shared" si="30"/>
        <v>#N/A</v>
      </c>
      <c r="CK55" s="3"/>
      <c r="CL55" s="7"/>
      <c r="CM55" s="1"/>
      <c r="CN55" s="2">
        <v>109</v>
      </c>
      <c r="CO55" s="2">
        <f t="shared" si="36"/>
        <v>0</v>
      </c>
      <c r="CP55" s="2">
        <f t="shared" si="37"/>
        <v>0</v>
      </c>
      <c r="CQ55" s="190" t="e">
        <f t="shared" si="38"/>
        <v>#DIV/0!</v>
      </c>
      <c r="CR55" s="8"/>
      <c r="CS55" s="8"/>
      <c r="CT55" s="8"/>
      <c r="CU55" s="6"/>
      <c r="CV55" s="6"/>
      <c r="CW55" s="6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3"/>
      <c r="DJ55" s="2"/>
      <c r="DK55" s="212" t="e">
        <f t="shared" si="13"/>
        <v>#DIV/0!</v>
      </c>
      <c r="DL55" s="212" t="e">
        <f t="shared" si="14"/>
        <v>#DIV/0!</v>
      </c>
      <c r="DM55" s="3"/>
      <c r="DN55" s="2"/>
      <c r="DO55" s="3"/>
      <c r="DP55" s="2"/>
      <c r="DQ55" s="8"/>
      <c r="DR55" s="3"/>
      <c r="DS55" s="2"/>
      <c r="DT55" s="8"/>
      <c r="DU55" s="3"/>
      <c r="DV55" s="1"/>
      <c r="DW55" s="337" t="e">
        <f t="shared" si="15"/>
        <v>#DIV/0!</v>
      </c>
      <c r="DX55" s="212" t="e">
        <f t="shared" si="16"/>
        <v>#DIV/0!</v>
      </c>
      <c r="DY55" s="303"/>
      <c r="DZ55" s="212"/>
      <c r="EA55" s="3"/>
      <c r="EB55" s="2"/>
      <c r="EC55" s="3"/>
      <c r="ED55" s="2"/>
      <c r="EE55" s="155"/>
      <c r="EF55" s="156"/>
      <c r="EG55" s="155"/>
      <c r="EH55" s="157"/>
      <c r="EI55" s="348">
        <f t="shared" si="31"/>
        <v>0</v>
      </c>
      <c r="EJ55" s="349" t="e">
        <f t="shared" si="17"/>
        <v>#DIV/0!</v>
      </c>
      <c r="EK55" s="240" t="e">
        <f t="shared" si="18"/>
        <v>#DIV/0!</v>
      </c>
      <c r="EL55" s="1"/>
      <c r="EM55" s="19" t="e">
        <f t="shared" si="19"/>
        <v>#DIV/0!</v>
      </c>
      <c r="EN55" s="350" t="e">
        <f t="shared" si="20"/>
        <v>#DIV/0!</v>
      </c>
      <c r="EO55" s="4"/>
      <c r="EP55" s="117"/>
    </row>
    <row r="56" spans="1:146" s="118" customFormat="1" ht="20.100000000000001" hidden="1" customHeight="1">
      <c r="A56" s="161">
        <v>42320</v>
      </c>
      <c r="B56" s="228"/>
      <c r="C56" s="7"/>
      <c r="D56" s="1"/>
      <c r="E56" s="1"/>
      <c r="F56" s="1"/>
      <c r="G56" s="4"/>
      <c r="H56" s="3"/>
      <c r="I56" s="1"/>
      <c r="J56" s="1"/>
      <c r="K56" s="19"/>
      <c r="L56" s="1"/>
      <c r="M56" s="1"/>
      <c r="N56" s="1"/>
      <c r="O56" s="297"/>
      <c r="P56" s="1"/>
      <c r="Q56" s="22">
        <f t="shared" si="6"/>
        <v>0</v>
      </c>
      <c r="R56" s="116">
        <f t="shared" si="21"/>
        <v>0</v>
      </c>
      <c r="S56" s="17">
        <f t="shared" si="7"/>
        <v>0</v>
      </c>
      <c r="T56" s="3"/>
      <c r="U56" s="1"/>
      <c r="V56" s="1"/>
      <c r="W56" s="22">
        <f t="shared" si="22"/>
        <v>0</v>
      </c>
      <c r="X56" s="1"/>
      <c r="Y56" s="1"/>
      <c r="Z56" s="1"/>
      <c r="AA56" s="1"/>
      <c r="AB56" s="4"/>
      <c r="AC56" s="7"/>
      <c r="AD56" s="199"/>
      <c r="AE56" s="199"/>
      <c r="AF56" s="199"/>
      <c r="AG56" s="199"/>
      <c r="AH56" s="240">
        <f t="shared" si="32"/>
        <v>0</v>
      </c>
      <c r="AI56" s="237" t="e">
        <f t="shared" si="33"/>
        <v>#DIV/0!</v>
      </c>
      <c r="AJ56" s="1"/>
      <c r="AK56" s="1"/>
      <c r="AL56" s="1"/>
      <c r="AM56" s="1"/>
      <c r="AN56" s="1"/>
      <c r="AO56" s="1"/>
      <c r="AP56" s="3"/>
      <c r="AQ56" s="7"/>
      <c r="AR56" s="22">
        <f t="shared" si="35"/>
        <v>0</v>
      </c>
      <c r="AS56" s="270" t="e">
        <f t="shared" si="23"/>
        <v>#DIV/0!</v>
      </c>
      <c r="AT56" s="1"/>
      <c r="AU56" s="1"/>
      <c r="AV56" s="7"/>
      <c r="AW56" s="1"/>
      <c r="AX56" s="1"/>
      <c r="AY56" s="2"/>
      <c r="AZ56" s="3"/>
      <c r="BA56" s="2"/>
      <c r="BB56" s="3"/>
      <c r="BC56" s="4"/>
      <c r="BD56" s="3"/>
      <c r="BE56" s="1"/>
      <c r="BF56" s="1"/>
      <c r="BG56" s="1"/>
      <c r="BH56" s="4"/>
      <c r="BI56" s="3"/>
      <c r="BJ56" s="7"/>
      <c r="BK56" s="1"/>
      <c r="BL56" s="1"/>
      <c r="BM56" s="2"/>
      <c r="BN56" s="3"/>
      <c r="BO56" s="1"/>
      <c r="BP56" s="2"/>
      <c r="BQ56" s="3"/>
      <c r="BR56" s="1"/>
      <c r="BS56" s="2"/>
      <c r="BT56" s="6"/>
      <c r="BU56" s="278"/>
      <c r="BV56" s="272">
        <f t="shared" si="24"/>
        <v>0</v>
      </c>
      <c r="BW56" s="272">
        <f t="shared" si="25"/>
        <v>0</v>
      </c>
      <c r="BX56" s="282" t="e">
        <f t="shared" si="26"/>
        <v>#DIV/0!</v>
      </c>
      <c r="BY56" s="282" t="e">
        <f t="shared" si="27"/>
        <v>#DIV/0!</v>
      </c>
      <c r="BZ56" s="3"/>
      <c r="CA56" s="1"/>
      <c r="CB56" s="1"/>
      <c r="CC56" s="4"/>
      <c r="CD56" s="7"/>
      <c r="CE56" s="7"/>
      <c r="CF56" s="1" t="e">
        <f t="shared" si="28"/>
        <v>#N/A</v>
      </c>
      <c r="CG56" s="1">
        <f t="shared" si="29"/>
        <v>0</v>
      </c>
      <c r="CH56" s="1" t="e">
        <f t="shared" si="34"/>
        <v>#N/A</v>
      </c>
      <c r="CI56" s="1"/>
      <c r="CJ56" s="189" t="e">
        <f t="shared" si="30"/>
        <v>#N/A</v>
      </c>
      <c r="CK56" s="3"/>
      <c r="CL56" s="7"/>
      <c r="CM56" s="1"/>
      <c r="CN56" s="2">
        <v>109</v>
      </c>
      <c r="CO56" s="2">
        <f t="shared" si="36"/>
        <v>0</v>
      </c>
      <c r="CP56" s="2">
        <f t="shared" si="37"/>
        <v>0</v>
      </c>
      <c r="CQ56" s="190" t="e">
        <f t="shared" si="38"/>
        <v>#DIV/0!</v>
      </c>
      <c r="CR56" s="8"/>
      <c r="CS56" s="8"/>
      <c r="CT56" s="8"/>
      <c r="CU56" s="6"/>
      <c r="CV56" s="6"/>
      <c r="CW56" s="6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3"/>
      <c r="DJ56" s="2"/>
      <c r="DK56" s="212" t="e">
        <f t="shared" si="13"/>
        <v>#DIV/0!</v>
      </c>
      <c r="DL56" s="212" t="e">
        <f t="shared" si="14"/>
        <v>#DIV/0!</v>
      </c>
      <c r="DM56" s="3"/>
      <c r="DN56" s="2"/>
      <c r="DO56" s="3"/>
      <c r="DP56" s="2"/>
      <c r="DQ56" s="8"/>
      <c r="DR56" s="3"/>
      <c r="DS56" s="2"/>
      <c r="DT56" s="8"/>
      <c r="DU56" s="3"/>
      <c r="DV56" s="1"/>
      <c r="DW56" s="337" t="e">
        <f t="shared" si="15"/>
        <v>#DIV/0!</v>
      </c>
      <c r="DX56" s="212" t="e">
        <f t="shared" si="16"/>
        <v>#DIV/0!</v>
      </c>
      <c r="DY56" s="303"/>
      <c r="DZ56" s="212"/>
      <c r="EA56" s="3"/>
      <c r="EB56" s="2"/>
      <c r="EC56" s="3"/>
      <c r="ED56" s="2"/>
      <c r="EE56" s="155"/>
      <c r="EF56" s="156"/>
      <c r="EG56" s="155"/>
      <c r="EH56" s="157"/>
      <c r="EI56" s="348">
        <f t="shared" si="31"/>
        <v>0</v>
      </c>
      <c r="EJ56" s="349" t="e">
        <f t="shared" si="17"/>
        <v>#DIV/0!</v>
      </c>
      <c r="EK56" s="240" t="e">
        <f t="shared" si="18"/>
        <v>#DIV/0!</v>
      </c>
      <c r="EL56" s="1"/>
      <c r="EM56" s="19" t="e">
        <f t="shared" si="19"/>
        <v>#DIV/0!</v>
      </c>
      <c r="EN56" s="350" t="e">
        <f t="shared" si="20"/>
        <v>#DIV/0!</v>
      </c>
      <c r="EO56" s="4"/>
      <c r="EP56" s="117"/>
    </row>
    <row r="57" spans="1:146" s="121" customFormat="1" ht="20.100000000000001" hidden="1" customHeight="1">
      <c r="A57" s="162">
        <v>42320</v>
      </c>
      <c r="B57" s="229">
        <v>0.968750000000001</v>
      </c>
      <c r="C57" s="15">
        <v>1</v>
      </c>
      <c r="D57" s="9" t="s">
        <v>134</v>
      </c>
      <c r="E57" s="9" t="s">
        <v>135</v>
      </c>
      <c r="F57" s="9" t="s">
        <v>144</v>
      </c>
      <c r="G57" s="12" t="s">
        <v>144</v>
      </c>
      <c r="H57" s="11" t="s">
        <v>175</v>
      </c>
      <c r="I57" s="9">
        <v>27</v>
      </c>
      <c r="J57" s="9" t="s">
        <v>219</v>
      </c>
      <c r="K57" s="20">
        <v>13.5</v>
      </c>
      <c r="L57" s="9"/>
      <c r="M57" s="9">
        <v>55</v>
      </c>
      <c r="N57" s="9">
        <v>2700</v>
      </c>
      <c r="O57" s="298"/>
      <c r="P57" s="9">
        <v>1050</v>
      </c>
      <c r="Q57" s="24">
        <f t="shared" si="6"/>
        <v>908.25</v>
      </c>
      <c r="R57" s="119">
        <f t="shared" si="21"/>
        <v>4.1933902500000002</v>
      </c>
      <c r="S57" s="18">
        <f t="shared" si="7"/>
        <v>3.9726854999999999</v>
      </c>
      <c r="T57" s="11">
        <v>712</v>
      </c>
      <c r="U57" s="9">
        <v>1006</v>
      </c>
      <c r="V57" s="9">
        <v>0.99299999999999999</v>
      </c>
      <c r="W57" s="24">
        <f t="shared" si="22"/>
        <v>1042.6500000000001</v>
      </c>
      <c r="X57" s="9">
        <v>10.1</v>
      </c>
      <c r="Y57" s="9">
        <v>151</v>
      </c>
      <c r="Z57" s="9">
        <v>25</v>
      </c>
      <c r="AA57" s="9">
        <v>25</v>
      </c>
      <c r="AB57" s="12">
        <v>6.5</v>
      </c>
      <c r="AC57" s="15">
        <v>4.3</v>
      </c>
      <c r="AD57" s="200">
        <v>-31</v>
      </c>
      <c r="AE57" s="200">
        <v>-32</v>
      </c>
      <c r="AF57" s="200">
        <v>-32</v>
      </c>
      <c r="AG57" s="200"/>
      <c r="AH57" s="241">
        <f t="shared" si="32"/>
        <v>-95</v>
      </c>
      <c r="AI57" s="239">
        <f t="shared" si="33"/>
        <v>1</v>
      </c>
      <c r="AJ57" s="9">
        <v>100</v>
      </c>
      <c r="AK57" s="9">
        <v>100</v>
      </c>
      <c r="AL57" s="9">
        <v>100</v>
      </c>
      <c r="AM57" s="9">
        <v>100</v>
      </c>
      <c r="AN57" s="9">
        <v>3</v>
      </c>
      <c r="AO57" s="9">
        <v>20</v>
      </c>
      <c r="AP57" s="11">
        <v>1650</v>
      </c>
      <c r="AQ57" s="15">
        <v>1650</v>
      </c>
      <c r="AR57" s="24">
        <f t="shared" si="35"/>
        <v>0</v>
      </c>
      <c r="AS57" s="271">
        <f t="shared" si="23"/>
        <v>0</v>
      </c>
      <c r="AT57" s="9">
        <v>78</v>
      </c>
      <c r="AU57" s="9">
        <v>85</v>
      </c>
      <c r="AV57" s="15">
        <v>4.4000000000000004</v>
      </c>
      <c r="AW57" s="9">
        <v>530</v>
      </c>
      <c r="AX57" s="9">
        <v>1000</v>
      </c>
      <c r="AY57" s="10">
        <v>35</v>
      </c>
      <c r="AZ57" s="11">
        <v>325</v>
      </c>
      <c r="BA57" s="10">
        <v>65</v>
      </c>
      <c r="BB57" s="11"/>
      <c r="BC57" s="12"/>
      <c r="BD57" s="11">
        <v>4535</v>
      </c>
      <c r="BE57" s="9">
        <v>45</v>
      </c>
      <c r="BF57" s="9">
        <v>40</v>
      </c>
      <c r="BG57" s="9">
        <v>1</v>
      </c>
      <c r="BH57" s="12">
        <v>97</v>
      </c>
      <c r="BI57" s="11">
        <v>520</v>
      </c>
      <c r="BJ57" s="15">
        <v>85.3</v>
      </c>
      <c r="BK57" s="9">
        <v>1596</v>
      </c>
      <c r="BL57" s="9">
        <v>153</v>
      </c>
      <c r="BM57" s="10">
        <v>88.3</v>
      </c>
      <c r="BN57" s="11">
        <v>404</v>
      </c>
      <c r="BO57" s="9">
        <v>1513</v>
      </c>
      <c r="BP57" s="10">
        <v>175</v>
      </c>
      <c r="BQ57" s="11">
        <v>394</v>
      </c>
      <c r="BR57" s="9">
        <v>1472</v>
      </c>
      <c r="BS57" s="10">
        <v>149</v>
      </c>
      <c r="BT57" s="14">
        <v>1350</v>
      </c>
      <c r="BU57" s="279">
        <v>420</v>
      </c>
      <c r="BV57" s="273">
        <f t="shared" si="24"/>
        <v>0.79800000000000004</v>
      </c>
      <c r="BW57" s="273">
        <f t="shared" si="25"/>
        <v>0.66666666666666663</v>
      </c>
      <c r="BX57" s="283">
        <f t="shared" si="26"/>
        <v>0.54483386436049164</v>
      </c>
      <c r="BY57" s="283">
        <f t="shared" si="27"/>
        <v>0.45516613563950842</v>
      </c>
      <c r="BZ57" s="11">
        <v>3</v>
      </c>
      <c r="CA57" s="9">
        <v>3</v>
      </c>
      <c r="CB57" s="9">
        <v>30</v>
      </c>
      <c r="CC57" s="12">
        <v>1.8</v>
      </c>
      <c r="CD57" s="15" t="s">
        <v>164</v>
      </c>
      <c r="CE57" s="15">
        <v>24</v>
      </c>
      <c r="CF57" s="9">
        <f t="shared" si="28"/>
        <v>16.64</v>
      </c>
      <c r="CG57" s="9">
        <f t="shared" si="29"/>
        <v>3549</v>
      </c>
      <c r="CH57" s="9">
        <f t="shared" si="34"/>
        <v>5.4912000000000001</v>
      </c>
      <c r="CI57" s="9">
        <v>33</v>
      </c>
      <c r="CJ57" s="296">
        <f t="shared" si="30"/>
        <v>1.5472527472527473</v>
      </c>
      <c r="CK57" s="11" t="s">
        <v>165</v>
      </c>
      <c r="CL57" s="15">
        <v>16</v>
      </c>
      <c r="CM57" s="9">
        <v>16</v>
      </c>
      <c r="CN57" s="10">
        <v>109</v>
      </c>
      <c r="CO57" s="10">
        <f t="shared" si="36"/>
        <v>3549</v>
      </c>
      <c r="CP57" s="10">
        <f t="shared" si="37"/>
        <v>17.440000000000001</v>
      </c>
      <c r="CQ57" s="191">
        <f t="shared" si="38"/>
        <v>4.9140602986756834</v>
      </c>
      <c r="CR57" s="16">
        <v>40</v>
      </c>
      <c r="CS57" s="16">
        <v>4</v>
      </c>
      <c r="CT57" s="16">
        <v>400</v>
      </c>
      <c r="CU57" s="14">
        <v>15</v>
      </c>
      <c r="CV57" s="14">
        <v>51</v>
      </c>
      <c r="CW57" s="14"/>
      <c r="CX57" s="16">
        <v>484</v>
      </c>
      <c r="CY57" s="16">
        <v>410</v>
      </c>
      <c r="CZ57" s="16">
        <v>420</v>
      </c>
      <c r="DA57" s="16">
        <v>430</v>
      </c>
      <c r="DB57" s="16">
        <v>2</v>
      </c>
      <c r="DC57" s="16">
        <v>4</v>
      </c>
      <c r="DD57" s="16">
        <v>1</v>
      </c>
      <c r="DE57" s="16"/>
      <c r="DF57" s="16">
        <v>10</v>
      </c>
      <c r="DG57" s="16">
        <v>50</v>
      </c>
      <c r="DH57" s="16">
        <v>1.7</v>
      </c>
      <c r="DI57" s="11" t="s">
        <v>301</v>
      </c>
      <c r="DJ57" s="10"/>
      <c r="DK57" s="213">
        <f t="shared" si="13"/>
        <v>0</v>
      </c>
      <c r="DL57" s="213">
        <f t="shared" si="14"/>
        <v>0</v>
      </c>
      <c r="DM57" s="11"/>
      <c r="DN57" s="10"/>
      <c r="DO57" s="11"/>
      <c r="DP57" s="10"/>
      <c r="DQ57" s="16">
        <v>20</v>
      </c>
      <c r="DR57" s="11" t="s">
        <v>185</v>
      </c>
      <c r="DS57" s="10">
        <v>3.97</v>
      </c>
      <c r="DT57" s="16">
        <v>25</v>
      </c>
      <c r="DU57" s="11" t="s">
        <v>169</v>
      </c>
      <c r="DV57" s="9">
        <v>80</v>
      </c>
      <c r="DW57" s="338">
        <f t="shared" si="15"/>
        <v>19.077642487483725</v>
      </c>
      <c r="DX57" s="213">
        <f t="shared" si="16"/>
        <v>20.137511514566157</v>
      </c>
      <c r="DY57" s="304"/>
      <c r="DZ57" s="213"/>
      <c r="EA57" s="11"/>
      <c r="EB57" s="10"/>
      <c r="EC57" s="11"/>
      <c r="ED57" s="10"/>
      <c r="EE57" s="158"/>
      <c r="EF57" s="159"/>
      <c r="EG57" s="158"/>
      <c r="EH57" s="160"/>
      <c r="EI57" s="351">
        <f t="shared" si="31"/>
        <v>324</v>
      </c>
      <c r="EJ57" s="352">
        <f t="shared" si="17"/>
        <v>77.264452074309077</v>
      </c>
      <c r="EK57" s="241">
        <f t="shared" si="18"/>
        <v>81.556921633992928</v>
      </c>
      <c r="EL57" s="9"/>
      <c r="EM57" s="20">
        <f t="shared" si="19"/>
        <v>0</v>
      </c>
      <c r="EN57" s="353">
        <f t="shared" si="20"/>
        <v>0</v>
      </c>
      <c r="EO57" s="12">
        <v>410</v>
      </c>
      <c r="EP57" s="120"/>
    </row>
    <row r="58" spans="1:146" s="121" customFormat="1" ht="20.100000000000001" hidden="1" customHeight="1">
      <c r="A58" s="162">
        <v>42320</v>
      </c>
      <c r="B58" s="229"/>
      <c r="C58" s="15"/>
      <c r="D58" s="9"/>
      <c r="E58" s="9"/>
      <c r="F58" s="9"/>
      <c r="G58" s="12"/>
      <c r="H58" s="11"/>
      <c r="I58" s="9"/>
      <c r="J58" s="9"/>
      <c r="K58" s="20"/>
      <c r="L58" s="9"/>
      <c r="M58" s="9"/>
      <c r="N58" s="9"/>
      <c r="O58" s="298"/>
      <c r="P58" s="9"/>
      <c r="Q58" s="24">
        <f t="shared" si="6"/>
        <v>0</v>
      </c>
      <c r="R58" s="119">
        <f t="shared" si="21"/>
        <v>0</v>
      </c>
      <c r="S58" s="18">
        <f t="shared" si="7"/>
        <v>0</v>
      </c>
      <c r="T58" s="11"/>
      <c r="U58" s="9"/>
      <c r="V58" s="9"/>
      <c r="W58" s="24">
        <f t="shared" si="22"/>
        <v>0</v>
      </c>
      <c r="X58" s="9"/>
      <c r="Y58" s="9"/>
      <c r="Z58" s="9"/>
      <c r="AA58" s="9"/>
      <c r="AB58" s="12"/>
      <c r="AC58" s="15"/>
      <c r="AD58" s="200"/>
      <c r="AE58" s="200"/>
      <c r="AF58" s="200"/>
      <c r="AG58" s="200"/>
      <c r="AH58" s="241">
        <f t="shared" si="32"/>
        <v>0</v>
      </c>
      <c r="AI58" s="239" t="e">
        <f t="shared" si="33"/>
        <v>#DIV/0!</v>
      </c>
      <c r="AJ58" s="9"/>
      <c r="AK58" s="9"/>
      <c r="AL58" s="9"/>
      <c r="AM58" s="9"/>
      <c r="AN58" s="9"/>
      <c r="AO58" s="9"/>
      <c r="AP58" s="11"/>
      <c r="AQ58" s="15"/>
      <c r="AR58" s="24">
        <f t="shared" si="35"/>
        <v>0</v>
      </c>
      <c r="AS58" s="271" t="e">
        <f t="shared" si="23"/>
        <v>#DIV/0!</v>
      </c>
      <c r="AT58" s="9"/>
      <c r="AU58" s="9"/>
      <c r="AV58" s="15"/>
      <c r="AW58" s="9"/>
      <c r="AX58" s="9"/>
      <c r="AY58" s="10"/>
      <c r="AZ58" s="11"/>
      <c r="BA58" s="10"/>
      <c r="BB58" s="11"/>
      <c r="BC58" s="12"/>
      <c r="BD58" s="11"/>
      <c r="BE58" s="9"/>
      <c r="BF58" s="9"/>
      <c r="BG58" s="9"/>
      <c r="BH58" s="12"/>
      <c r="BI58" s="11"/>
      <c r="BJ58" s="15"/>
      <c r="BK58" s="9"/>
      <c r="BL58" s="9"/>
      <c r="BM58" s="10"/>
      <c r="BN58" s="11"/>
      <c r="BO58" s="9"/>
      <c r="BP58" s="10"/>
      <c r="BQ58" s="11"/>
      <c r="BR58" s="9"/>
      <c r="BS58" s="10"/>
      <c r="BT58" s="14"/>
      <c r="BU58" s="279"/>
      <c r="BV58" s="273">
        <f t="shared" si="24"/>
        <v>0</v>
      </c>
      <c r="BW58" s="273">
        <f t="shared" si="25"/>
        <v>0</v>
      </c>
      <c r="BX58" s="283" t="e">
        <f t="shared" si="26"/>
        <v>#DIV/0!</v>
      </c>
      <c r="BY58" s="283" t="e">
        <f t="shared" si="27"/>
        <v>#DIV/0!</v>
      </c>
      <c r="BZ58" s="11"/>
      <c r="CA58" s="9"/>
      <c r="CB58" s="9"/>
      <c r="CC58" s="12"/>
      <c r="CD58" s="15"/>
      <c r="CE58" s="15"/>
      <c r="CF58" s="9" t="e">
        <f t="shared" si="28"/>
        <v>#N/A</v>
      </c>
      <c r="CG58" s="9">
        <f t="shared" si="29"/>
        <v>0</v>
      </c>
      <c r="CH58" s="9" t="e">
        <f t="shared" si="34"/>
        <v>#N/A</v>
      </c>
      <c r="CI58" s="9"/>
      <c r="CJ58" s="296" t="e">
        <f t="shared" si="30"/>
        <v>#N/A</v>
      </c>
      <c r="CK58" s="11"/>
      <c r="CL58" s="15"/>
      <c r="CM58" s="9"/>
      <c r="CN58" s="10">
        <v>109</v>
      </c>
      <c r="CO58" s="10">
        <f t="shared" si="36"/>
        <v>0</v>
      </c>
      <c r="CP58" s="10">
        <f t="shared" si="37"/>
        <v>0</v>
      </c>
      <c r="CQ58" s="191" t="e">
        <f t="shared" si="38"/>
        <v>#DIV/0!</v>
      </c>
      <c r="CR58" s="16"/>
      <c r="CS58" s="16"/>
      <c r="CT58" s="16"/>
      <c r="CU58" s="14"/>
      <c r="CV58" s="14"/>
      <c r="CW58" s="14"/>
      <c r="CX58" s="16"/>
      <c r="CY58" s="16"/>
      <c r="CZ58" s="16"/>
      <c r="DA58" s="16"/>
      <c r="DB58" s="16"/>
      <c r="DC58" s="16"/>
      <c r="DD58" s="16"/>
      <c r="DE58" s="16"/>
      <c r="DF58" s="16"/>
      <c r="DG58" s="16"/>
      <c r="DH58" s="16"/>
      <c r="DI58" s="11"/>
      <c r="DJ58" s="10"/>
      <c r="DK58" s="213" t="e">
        <f t="shared" si="13"/>
        <v>#DIV/0!</v>
      </c>
      <c r="DL58" s="213" t="e">
        <f t="shared" si="14"/>
        <v>#DIV/0!</v>
      </c>
      <c r="DM58" s="11"/>
      <c r="DN58" s="10"/>
      <c r="DO58" s="11"/>
      <c r="DP58" s="10"/>
      <c r="DQ58" s="16"/>
      <c r="DR58" s="11"/>
      <c r="DS58" s="10"/>
      <c r="DT58" s="16"/>
      <c r="DU58" s="11"/>
      <c r="DV58" s="9"/>
      <c r="DW58" s="338" t="e">
        <f t="shared" si="15"/>
        <v>#DIV/0!</v>
      </c>
      <c r="DX58" s="213" t="e">
        <f t="shared" si="16"/>
        <v>#DIV/0!</v>
      </c>
      <c r="DY58" s="304"/>
      <c r="DZ58" s="213"/>
      <c r="EA58" s="11"/>
      <c r="EB58" s="10"/>
      <c r="EC58" s="11"/>
      <c r="ED58" s="10"/>
      <c r="EE58" s="158"/>
      <c r="EF58" s="159"/>
      <c r="EG58" s="158"/>
      <c r="EH58" s="160"/>
      <c r="EI58" s="351">
        <f t="shared" si="31"/>
        <v>0</v>
      </c>
      <c r="EJ58" s="352" t="e">
        <f t="shared" si="17"/>
        <v>#DIV/0!</v>
      </c>
      <c r="EK58" s="241" t="e">
        <f t="shared" si="18"/>
        <v>#DIV/0!</v>
      </c>
      <c r="EL58" s="9"/>
      <c r="EM58" s="20" t="e">
        <f t="shared" si="19"/>
        <v>#DIV/0!</v>
      </c>
      <c r="EN58" s="353" t="e">
        <f t="shared" si="20"/>
        <v>#DIV/0!</v>
      </c>
      <c r="EO58" s="12"/>
      <c r="EP58" s="120"/>
    </row>
    <row r="59" spans="1:146" s="118" customFormat="1" ht="20.100000000000001" hidden="1" customHeight="1">
      <c r="A59" s="161">
        <v>42321</v>
      </c>
      <c r="B59" s="228">
        <v>0.71811342592592586</v>
      </c>
      <c r="C59" s="7">
        <v>3</v>
      </c>
      <c r="D59" s="1" t="s">
        <v>130</v>
      </c>
      <c r="E59" s="1" t="s">
        <v>136</v>
      </c>
      <c r="F59" s="1" t="s">
        <v>141</v>
      </c>
      <c r="G59" s="4" t="s">
        <v>142</v>
      </c>
      <c r="H59" s="3" t="s">
        <v>175</v>
      </c>
      <c r="I59" s="1">
        <v>27</v>
      </c>
      <c r="J59" s="1" t="s">
        <v>219</v>
      </c>
      <c r="K59" s="19">
        <v>13.5</v>
      </c>
      <c r="L59" s="1"/>
      <c r="M59" s="1">
        <v>55</v>
      </c>
      <c r="N59" s="1">
        <v>2700</v>
      </c>
      <c r="O59" s="297"/>
      <c r="P59" s="1">
        <v>1050</v>
      </c>
      <c r="Q59" s="22">
        <f t="shared" si="6"/>
        <v>908.25</v>
      </c>
      <c r="R59" s="116">
        <f t="shared" si="21"/>
        <v>4.1933902500000002</v>
      </c>
      <c r="S59" s="17">
        <f t="shared" si="7"/>
        <v>3.9726854999999999</v>
      </c>
      <c r="T59" s="3">
        <v>729.3</v>
      </c>
      <c r="U59" s="1">
        <v>1006</v>
      </c>
      <c r="V59" s="1">
        <v>0.99199999999999999</v>
      </c>
      <c r="W59" s="22">
        <f t="shared" si="22"/>
        <v>1041.5999999999999</v>
      </c>
      <c r="X59" s="1">
        <v>10.9</v>
      </c>
      <c r="Y59" s="1">
        <v>151</v>
      </c>
      <c r="Z59" s="1">
        <v>25</v>
      </c>
      <c r="AA59" s="1">
        <v>25</v>
      </c>
      <c r="AB59" s="4">
        <v>6.6</v>
      </c>
      <c r="AC59" s="7">
        <v>4.3</v>
      </c>
      <c r="AD59" s="199">
        <v>-32</v>
      </c>
      <c r="AE59" s="199">
        <v>-36</v>
      </c>
      <c r="AF59" s="199">
        <v>-35</v>
      </c>
      <c r="AG59" s="199"/>
      <c r="AH59" s="240">
        <f t="shared" si="32"/>
        <v>-103</v>
      </c>
      <c r="AI59" s="237">
        <f t="shared" si="33"/>
        <v>1</v>
      </c>
      <c r="AJ59" s="1">
        <v>50</v>
      </c>
      <c r="AK59" s="1">
        <v>50</v>
      </c>
      <c r="AL59" s="1">
        <v>100</v>
      </c>
      <c r="AM59" s="1">
        <v>96.5</v>
      </c>
      <c r="AN59" s="1">
        <v>3</v>
      </c>
      <c r="AO59" s="1">
        <v>20</v>
      </c>
      <c r="AP59" s="3">
        <v>1675</v>
      </c>
      <c r="AQ59" s="7">
        <v>1675</v>
      </c>
      <c r="AR59" s="22">
        <f t="shared" si="35"/>
        <v>0</v>
      </c>
      <c r="AS59" s="270">
        <f t="shared" si="23"/>
        <v>0</v>
      </c>
      <c r="AT59" s="1">
        <v>73.5</v>
      </c>
      <c r="AU59" s="1">
        <v>85</v>
      </c>
      <c r="AV59" s="7">
        <v>4.4000000000000004</v>
      </c>
      <c r="AW59" s="1">
        <v>790</v>
      </c>
      <c r="AX59" s="1">
        <v>1192</v>
      </c>
      <c r="AY59" s="2">
        <v>20</v>
      </c>
      <c r="AZ59" s="3">
        <v>340</v>
      </c>
      <c r="BA59" s="2">
        <v>68</v>
      </c>
      <c r="BB59" s="3"/>
      <c r="BC59" s="4"/>
      <c r="BD59" s="3">
        <v>4693</v>
      </c>
      <c r="BE59" s="1">
        <v>45</v>
      </c>
      <c r="BF59" s="1">
        <v>40</v>
      </c>
      <c r="BG59" s="1">
        <v>1</v>
      </c>
      <c r="BH59" s="4">
        <v>97</v>
      </c>
      <c r="BI59" s="3">
        <v>510</v>
      </c>
      <c r="BJ59" s="7">
        <v>69</v>
      </c>
      <c r="BK59" s="1">
        <v>1600</v>
      </c>
      <c r="BL59" s="1">
        <v>152</v>
      </c>
      <c r="BM59" s="2">
        <v>90.8</v>
      </c>
      <c r="BN59" s="3">
        <v>412</v>
      </c>
      <c r="BO59" s="1">
        <v>1547</v>
      </c>
      <c r="BP59" s="2">
        <v>188</v>
      </c>
      <c r="BQ59" s="3">
        <v>402</v>
      </c>
      <c r="BR59" s="1">
        <v>1515</v>
      </c>
      <c r="BS59" s="2">
        <v>161</v>
      </c>
      <c r="BT59" s="6">
        <v>1350</v>
      </c>
      <c r="BU59" s="278">
        <v>434</v>
      </c>
      <c r="BV59" s="272">
        <f t="shared" si="24"/>
        <v>0.81399999999999995</v>
      </c>
      <c r="BW59" s="272">
        <f t="shared" si="25"/>
        <v>0.65384615384615385</v>
      </c>
      <c r="BX59" s="282">
        <f t="shared" si="26"/>
        <v>0.55455402997589354</v>
      </c>
      <c r="BY59" s="282">
        <f t="shared" si="27"/>
        <v>0.44544597002410652</v>
      </c>
      <c r="BZ59" s="3">
        <v>3</v>
      </c>
      <c r="CA59" s="1">
        <v>3</v>
      </c>
      <c r="CB59" s="1">
        <v>30</v>
      </c>
      <c r="CC59" s="4">
        <v>1.8</v>
      </c>
      <c r="CD59" s="7" t="s">
        <v>164</v>
      </c>
      <c r="CE59" s="7">
        <v>25</v>
      </c>
      <c r="CF59" s="1">
        <f t="shared" si="28"/>
        <v>16.64</v>
      </c>
      <c r="CG59" s="1">
        <f t="shared" si="29"/>
        <v>3549</v>
      </c>
      <c r="CH59" s="1">
        <f t="shared" si="34"/>
        <v>5.3247999999999998</v>
      </c>
      <c r="CI59" s="1">
        <v>32</v>
      </c>
      <c r="CJ59" s="189">
        <f t="shared" si="30"/>
        <v>1.5003663003663004</v>
      </c>
      <c r="CK59" s="3" t="s">
        <v>165</v>
      </c>
      <c r="CL59" s="7">
        <v>17</v>
      </c>
      <c r="CM59" s="1">
        <v>17</v>
      </c>
      <c r="CN59" s="2">
        <v>109</v>
      </c>
      <c r="CO59" s="2">
        <f t="shared" si="36"/>
        <v>3549</v>
      </c>
      <c r="CP59" s="2">
        <f t="shared" si="37"/>
        <v>18.53</v>
      </c>
      <c r="CQ59" s="190">
        <f t="shared" si="38"/>
        <v>5.2211890673429133</v>
      </c>
      <c r="CR59" s="8">
        <v>41</v>
      </c>
      <c r="CS59" s="8">
        <v>4</v>
      </c>
      <c r="CT59" s="8">
        <v>400</v>
      </c>
      <c r="CU59" s="6">
        <v>20</v>
      </c>
      <c r="CV59" s="6">
        <v>52</v>
      </c>
      <c r="CW59" s="6"/>
      <c r="CX59" s="8">
        <v>484</v>
      </c>
      <c r="CY59" s="8">
        <v>490</v>
      </c>
      <c r="CZ59" s="8">
        <v>484</v>
      </c>
      <c r="DA59" s="8">
        <v>462</v>
      </c>
      <c r="DB59" s="8">
        <v>2</v>
      </c>
      <c r="DC59" s="8">
        <v>4</v>
      </c>
      <c r="DD59" s="8">
        <v>1</v>
      </c>
      <c r="DE59" s="8"/>
      <c r="DF59" s="8">
        <v>10</v>
      </c>
      <c r="DG59" s="8">
        <v>50</v>
      </c>
      <c r="DH59" s="8">
        <v>1.7</v>
      </c>
      <c r="DI59" s="3" t="s">
        <v>301</v>
      </c>
      <c r="DJ59" s="2">
        <v>510</v>
      </c>
      <c r="DK59" s="212">
        <f t="shared" si="13"/>
        <v>121.61997085770874</v>
      </c>
      <c r="DL59" s="212">
        <f t="shared" si="14"/>
        <v>128.37663590535925</v>
      </c>
      <c r="DM59" s="3"/>
      <c r="DN59" s="2"/>
      <c r="DO59" s="3"/>
      <c r="DP59" s="2"/>
      <c r="DQ59" s="8">
        <v>25</v>
      </c>
      <c r="DR59" s="3" t="s">
        <v>185</v>
      </c>
      <c r="DS59" s="2">
        <v>3.96</v>
      </c>
      <c r="DT59" s="8">
        <v>25</v>
      </c>
      <c r="DU59" s="3" t="s">
        <v>169</v>
      </c>
      <c r="DV59" s="1">
        <v>80</v>
      </c>
      <c r="DW59" s="337">
        <f t="shared" si="15"/>
        <v>19.077642487483725</v>
      </c>
      <c r="DX59" s="212">
        <f t="shared" si="16"/>
        <v>20.137511514566157</v>
      </c>
      <c r="DY59" s="303"/>
      <c r="DZ59" s="212"/>
      <c r="EA59" s="3"/>
      <c r="EB59" s="2"/>
      <c r="EC59" s="3"/>
      <c r="ED59" s="2"/>
      <c r="EE59" s="155"/>
      <c r="EF59" s="156"/>
      <c r="EG59" s="155"/>
      <c r="EH59" s="157"/>
      <c r="EI59" s="348">
        <f t="shared" si="31"/>
        <v>349</v>
      </c>
      <c r="EJ59" s="349">
        <f t="shared" si="17"/>
        <v>83.226215351647753</v>
      </c>
      <c r="EK59" s="240">
        <f t="shared" si="18"/>
        <v>87.849893982294844</v>
      </c>
      <c r="EL59" s="1">
        <v>5.53</v>
      </c>
      <c r="EM59" s="19">
        <f t="shared" si="19"/>
        <v>1.3187420369473124</v>
      </c>
      <c r="EN59" s="350">
        <f t="shared" si="20"/>
        <v>1.3920054834443856</v>
      </c>
      <c r="EO59" s="4">
        <v>357</v>
      </c>
      <c r="EP59" s="117"/>
    </row>
    <row r="60" spans="1:146" s="118" customFormat="1" ht="20.100000000000001" hidden="1" customHeight="1">
      <c r="A60" s="161">
        <v>42321</v>
      </c>
      <c r="B60" s="228"/>
      <c r="C60" s="7"/>
      <c r="D60" s="1"/>
      <c r="E60" s="1"/>
      <c r="F60" s="1"/>
      <c r="G60" s="4"/>
      <c r="H60" s="3"/>
      <c r="I60" s="1"/>
      <c r="J60" s="1"/>
      <c r="K60" s="19"/>
      <c r="L60" s="1"/>
      <c r="M60" s="1"/>
      <c r="N60" s="1"/>
      <c r="O60" s="297"/>
      <c r="P60" s="1"/>
      <c r="Q60" s="22">
        <f t="shared" si="6"/>
        <v>0</v>
      </c>
      <c r="R60" s="116">
        <f t="shared" si="21"/>
        <v>0</v>
      </c>
      <c r="S60" s="17">
        <f t="shared" si="7"/>
        <v>0</v>
      </c>
      <c r="T60" s="3"/>
      <c r="U60" s="1"/>
      <c r="V60" s="1"/>
      <c r="W60" s="22">
        <f t="shared" si="22"/>
        <v>0</v>
      </c>
      <c r="X60" s="1"/>
      <c r="Y60" s="1"/>
      <c r="Z60" s="1"/>
      <c r="AA60" s="1"/>
      <c r="AB60" s="4"/>
      <c r="AC60" s="7"/>
      <c r="AD60" s="199"/>
      <c r="AE60" s="199"/>
      <c r="AF60" s="199"/>
      <c r="AG60" s="199"/>
      <c r="AH60" s="240">
        <f t="shared" si="32"/>
        <v>0</v>
      </c>
      <c r="AI60" s="237" t="e">
        <f t="shared" si="33"/>
        <v>#DIV/0!</v>
      </c>
      <c r="AJ60" s="1"/>
      <c r="AK60" s="1"/>
      <c r="AL60" s="1"/>
      <c r="AM60" s="1"/>
      <c r="AN60" s="1"/>
      <c r="AO60" s="1"/>
      <c r="AP60" s="3"/>
      <c r="AQ60" s="7"/>
      <c r="AR60" s="22">
        <f t="shared" si="35"/>
        <v>0</v>
      </c>
      <c r="AS60" s="270" t="e">
        <f t="shared" si="23"/>
        <v>#DIV/0!</v>
      </c>
      <c r="AT60" s="1"/>
      <c r="AU60" s="1"/>
      <c r="AV60" s="7"/>
      <c r="AW60" s="1"/>
      <c r="AX60" s="1"/>
      <c r="AY60" s="2"/>
      <c r="AZ60" s="3"/>
      <c r="BA60" s="2"/>
      <c r="BB60" s="3"/>
      <c r="BC60" s="4"/>
      <c r="BD60" s="3"/>
      <c r="BE60" s="1"/>
      <c r="BF60" s="1"/>
      <c r="BG60" s="1"/>
      <c r="BH60" s="4"/>
      <c r="BI60" s="3"/>
      <c r="BJ60" s="7"/>
      <c r="BK60" s="1"/>
      <c r="BL60" s="1"/>
      <c r="BM60" s="2"/>
      <c r="BN60" s="3"/>
      <c r="BO60" s="1"/>
      <c r="BP60" s="2"/>
      <c r="BQ60" s="3"/>
      <c r="BR60" s="1"/>
      <c r="BS60" s="2"/>
      <c r="BT60" s="6"/>
      <c r="BU60" s="278"/>
      <c r="BV60" s="272">
        <f t="shared" si="24"/>
        <v>0</v>
      </c>
      <c r="BW60" s="272">
        <f t="shared" si="25"/>
        <v>0</v>
      </c>
      <c r="BX60" s="282" t="e">
        <f t="shared" si="26"/>
        <v>#DIV/0!</v>
      </c>
      <c r="BY60" s="282" t="e">
        <f t="shared" si="27"/>
        <v>#DIV/0!</v>
      </c>
      <c r="BZ60" s="3"/>
      <c r="CA60" s="1"/>
      <c r="CB60" s="1"/>
      <c r="CC60" s="4"/>
      <c r="CD60" s="7"/>
      <c r="CE60" s="7"/>
      <c r="CF60" s="1" t="e">
        <f t="shared" si="28"/>
        <v>#N/A</v>
      </c>
      <c r="CG60" s="1">
        <f t="shared" si="29"/>
        <v>0</v>
      </c>
      <c r="CH60" s="1" t="e">
        <f t="shared" si="34"/>
        <v>#N/A</v>
      </c>
      <c r="CI60" s="1"/>
      <c r="CJ60" s="189" t="e">
        <f t="shared" si="30"/>
        <v>#N/A</v>
      </c>
      <c r="CK60" s="3"/>
      <c r="CL60" s="7"/>
      <c r="CM60" s="1"/>
      <c r="CN60" s="2">
        <v>109</v>
      </c>
      <c r="CO60" s="2">
        <f t="shared" si="36"/>
        <v>0</v>
      </c>
      <c r="CP60" s="2">
        <f t="shared" si="37"/>
        <v>0</v>
      </c>
      <c r="CQ60" s="190" t="e">
        <f t="shared" si="38"/>
        <v>#DIV/0!</v>
      </c>
      <c r="CR60" s="8"/>
      <c r="CS60" s="8"/>
      <c r="CT60" s="8"/>
      <c r="CU60" s="6"/>
      <c r="CV60" s="6"/>
      <c r="CW60" s="6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3"/>
      <c r="DJ60" s="2"/>
      <c r="DK60" s="212" t="e">
        <f t="shared" si="13"/>
        <v>#DIV/0!</v>
      </c>
      <c r="DL60" s="212" t="e">
        <f t="shared" si="14"/>
        <v>#DIV/0!</v>
      </c>
      <c r="DM60" s="3"/>
      <c r="DN60" s="2"/>
      <c r="DO60" s="3"/>
      <c r="DP60" s="2"/>
      <c r="DQ60" s="8"/>
      <c r="DR60" s="3"/>
      <c r="DS60" s="2"/>
      <c r="DT60" s="8"/>
      <c r="DU60" s="3"/>
      <c r="DV60" s="1"/>
      <c r="DW60" s="337" t="e">
        <f t="shared" si="15"/>
        <v>#DIV/0!</v>
      </c>
      <c r="DX60" s="212" t="e">
        <f t="shared" si="16"/>
        <v>#DIV/0!</v>
      </c>
      <c r="DY60" s="303"/>
      <c r="DZ60" s="212"/>
      <c r="EA60" s="3"/>
      <c r="EB60" s="2"/>
      <c r="EC60" s="3"/>
      <c r="ED60" s="2"/>
      <c r="EE60" s="155"/>
      <c r="EF60" s="156"/>
      <c r="EG60" s="155"/>
      <c r="EH60" s="157"/>
      <c r="EI60" s="348">
        <f t="shared" si="31"/>
        <v>0</v>
      </c>
      <c r="EJ60" s="349" t="e">
        <f t="shared" si="17"/>
        <v>#DIV/0!</v>
      </c>
      <c r="EK60" s="240" t="e">
        <f t="shared" si="18"/>
        <v>#DIV/0!</v>
      </c>
      <c r="EL60" s="1"/>
      <c r="EM60" s="19" t="e">
        <f t="shared" si="19"/>
        <v>#DIV/0!</v>
      </c>
      <c r="EN60" s="350" t="e">
        <f t="shared" si="20"/>
        <v>#DIV/0!</v>
      </c>
      <c r="EO60" s="4"/>
      <c r="EP60" s="117"/>
    </row>
    <row r="61" spans="1:146" s="121" customFormat="1" ht="20.100000000000001" hidden="1" customHeight="1">
      <c r="A61" s="162">
        <v>42321</v>
      </c>
      <c r="B61" s="229"/>
      <c r="C61" s="15"/>
      <c r="D61" s="9"/>
      <c r="E61" s="9"/>
      <c r="F61" s="9"/>
      <c r="G61" s="12"/>
      <c r="H61" s="11"/>
      <c r="I61" s="9"/>
      <c r="J61" s="9"/>
      <c r="K61" s="20"/>
      <c r="L61" s="9"/>
      <c r="M61" s="9"/>
      <c r="N61" s="9"/>
      <c r="O61" s="298"/>
      <c r="P61" s="9"/>
      <c r="Q61" s="24">
        <f t="shared" si="6"/>
        <v>0</v>
      </c>
      <c r="R61" s="119">
        <f t="shared" si="21"/>
        <v>0</v>
      </c>
      <c r="S61" s="18">
        <f t="shared" si="7"/>
        <v>0</v>
      </c>
      <c r="T61" s="11"/>
      <c r="U61" s="9"/>
      <c r="V61" s="9"/>
      <c r="W61" s="24">
        <f t="shared" si="22"/>
        <v>0</v>
      </c>
      <c r="X61" s="9"/>
      <c r="Y61" s="9"/>
      <c r="Z61" s="9"/>
      <c r="AA61" s="9"/>
      <c r="AB61" s="12"/>
      <c r="AC61" s="15"/>
      <c r="AD61" s="200"/>
      <c r="AE61" s="200"/>
      <c r="AF61" s="200"/>
      <c r="AG61" s="200"/>
      <c r="AH61" s="241">
        <f t="shared" si="32"/>
        <v>0</v>
      </c>
      <c r="AI61" s="239" t="e">
        <f t="shared" si="33"/>
        <v>#DIV/0!</v>
      </c>
      <c r="AJ61" s="9"/>
      <c r="AK61" s="9"/>
      <c r="AL61" s="9"/>
      <c r="AM61" s="9"/>
      <c r="AN61" s="9"/>
      <c r="AO61" s="9"/>
      <c r="AP61" s="11"/>
      <c r="AQ61" s="15"/>
      <c r="AR61" s="24">
        <f t="shared" si="35"/>
        <v>0</v>
      </c>
      <c r="AS61" s="271" t="e">
        <f t="shared" si="23"/>
        <v>#DIV/0!</v>
      </c>
      <c r="AT61" s="9"/>
      <c r="AU61" s="9"/>
      <c r="AV61" s="15"/>
      <c r="AW61" s="9"/>
      <c r="AX61" s="9"/>
      <c r="AY61" s="10"/>
      <c r="AZ61" s="11"/>
      <c r="BA61" s="10"/>
      <c r="BB61" s="11"/>
      <c r="BC61" s="12"/>
      <c r="BD61" s="11"/>
      <c r="BE61" s="9"/>
      <c r="BF61" s="9"/>
      <c r="BG61" s="9"/>
      <c r="BH61" s="12"/>
      <c r="BI61" s="11"/>
      <c r="BJ61" s="15"/>
      <c r="BK61" s="9"/>
      <c r="BL61" s="9"/>
      <c r="BM61" s="10"/>
      <c r="BN61" s="11"/>
      <c r="BO61" s="9"/>
      <c r="BP61" s="10"/>
      <c r="BQ61" s="11"/>
      <c r="BR61" s="9"/>
      <c r="BS61" s="10"/>
      <c r="BT61" s="14"/>
      <c r="BU61" s="279"/>
      <c r="BV61" s="273">
        <f t="shared" si="24"/>
        <v>0</v>
      </c>
      <c r="BW61" s="273">
        <f t="shared" si="25"/>
        <v>0</v>
      </c>
      <c r="BX61" s="283" t="e">
        <f t="shared" si="26"/>
        <v>#DIV/0!</v>
      </c>
      <c r="BY61" s="283" t="e">
        <f t="shared" si="27"/>
        <v>#DIV/0!</v>
      </c>
      <c r="BZ61" s="11"/>
      <c r="CA61" s="9"/>
      <c r="CB61" s="9"/>
      <c r="CC61" s="12"/>
      <c r="CD61" s="15"/>
      <c r="CE61" s="15"/>
      <c r="CF61" s="9" t="e">
        <f t="shared" si="28"/>
        <v>#N/A</v>
      </c>
      <c r="CG61" s="9">
        <f t="shared" si="29"/>
        <v>0</v>
      </c>
      <c r="CH61" s="9" t="e">
        <f t="shared" si="34"/>
        <v>#N/A</v>
      </c>
      <c r="CI61" s="9"/>
      <c r="CJ61" s="296" t="e">
        <f t="shared" si="30"/>
        <v>#N/A</v>
      </c>
      <c r="CK61" s="11"/>
      <c r="CL61" s="15"/>
      <c r="CM61" s="9"/>
      <c r="CN61" s="10">
        <v>109</v>
      </c>
      <c r="CO61" s="10">
        <f t="shared" si="36"/>
        <v>0</v>
      </c>
      <c r="CP61" s="10">
        <f t="shared" si="37"/>
        <v>0</v>
      </c>
      <c r="CQ61" s="191" t="e">
        <f t="shared" si="38"/>
        <v>#DIV/0!</v>
      </c>
      <c r="CR61" s="16"/>
      <c r="CS61" s="16"/>
      <c r="CT61" s="16"/>
      <c r="CU61" s="14"/>
      <c r="CV61" s="14"/>
      <c r="CW61" s="14"/>
      <c r="CX61" s="16"/>
      <c r="CY61" s="16"/>
      <c r="CZ61" s="16"/>
      <c r="DA61" s="16"/>
      <c r="DB61" s="16"/>
      <c r="DC61" s="16"/>
      <c r="DD61" s="16"/>
      <c r="DE61" s="16"/>
      <c r="DF61" s="16"/>
      <c r="DG61" s="16"/>
      <c r="DH61" s="16"/>
      <c r="DI61" s="11"/>
      <c r="DJ61" s="10"/>
      <c r="DK61" s="213" t="e">
        <f t="shared" si="13"/>
        <v>#DIV/0!</v>
      </c>
      <c r="DL61" s="213" t="e">
        <f t="shared" si="14"/>
        <v>#DIV/0!</v>
      </c>
      <c r="DM61" s="11"/>
      <c r="DN61" s="10"/>
      <c r="DO61" s="11"/>
      <c r="DP61" s="10"/>
      <c r="DQ61" s="16"/>
      <c r="DR61" s="11"/>
      <c r="DS61" s="10"/>
      <c r="DT61" s="16"/>
      <c r="DU61" s="11"/>
      <c r="DV61" s="9"/>
      <c r="DW61" s="338" t="e">
        <f t="shared" si="15"/>
        <v>#DIV/0!</v>
      </c>
      <c r="DX61" s="213" t="e">
        <f t="shared" si="16"/>
        <v>#DIV/0!</v>
      </c>
      <c r="DY61" s="304"/>
      <c r="DZ61" s="213"/>
      <c r="EA61" s="11"/>
      <c r="EB61" s="10"/>
      <c r="EC61" s="11"/>
      <c r="ED61" s="10"/>
      <c r="EE61" s="158"/>
      <c r="EF61" s="159"/>
      <c r="EG61" s="158"/>
      <c r="EH61" s="160"/>
      <c r="EI61" s="351">
        <f t="shared" si="31"/>
        <v>0</v>
      </c>
      <c r="EJ61" s="352" t="e">
        <f t="shared" si="17"/>
        <v>#DIV/0!</v>
      </c>
      <c r="EK61" s="241" t="e">
        <f t="shared" si="18"/>
        <v>#DIV/0!</v>
      </c>
      <c r="EL61" s="9"/>
      <c r="EM61" s="20" t="e">
        <f t="shared" si="19"/>
        <v>#DIV/0!</v>
      </c>
      <c r="EN61" s="353" t="e">
        <f t="shared" si="20"/>
        <v>#DIV/0!</v>
      </c>
      <c r="EO61" s="12"/>
      <c r="EP61" s="120"/>
    </row>
    <row r="62" spans="1:146" s="121" customFormat="1" ht="18.75" hidden="1" customHeight="1">
      <c r="A62" s="162">
        <v>42321</v>
      </c>
      <c r="B62" s="229"/>
      <c r="C62" s="15"/>
      <c r="D62" s="9"/>
      <c r="E62" s="9"/>
      <c r="F62" s="9"/>
      <c r="G62" s="12"/>
      <c r="H62" s="11"/>
      <c r="I62" s="9"/>
      <c r="J62" s="9"/>
      <c r="K62" s="20"/>
      <c r="L62" s="9"/>
      <c r="M62" s="9"/>
      <c r="N62" s="9"/>
      <c r="O62" s="298"/>
      <c r="P62" s="9"/>
      <c r="Q62" s="24">
        <f t="shared" si="6"/>
        <v>0</v>
      </c>
      <c r="R62" s="119">
        <f t="shared" si="21"/>
        <v>0</v>
      </c>
      <c r="S62" s="18">
        <f t="shared" si="7"/>
        <v>0</v>
      </c>
      <c r="T62" s="11"/>
      <c r="U62" s="9"/>
      <c r="V62" s="9"/>
      <c r="W62" s="24">
        <f t="shared" si="22"/>
        <v>0</v>
      </c>
      <c r="X62" s="9"/>
      <c r="Y62" s="9"/>
      <c r="Z62" s="9"/>
      <c r="AA62" s="9"/>
      <c r="AB62" s="12"/>
      <c r="AC62" s="15"/>
      <c r="AD62" s="200"/>
      <c r="AE62" s="200"/>
      <c r="AF62" s="200"/>
      <c r="AG62" s="200"/>
      <c r="AH62" s="241">
        <f t="shared" si="32"/>
        <v>0</v>
      </c>
      <c r="AI62" s="239" t="e">
        <f t="shared" si="33"/>
        <v>#DIV/0!</v>
      </c>
      <c r="AJ62" s="9"/>
      <c r="AK62" s="9"/>
      <c r="AL62" s="9"/>
      <c r="AM62" s="9"/>
      <c r="AN62" s="9"/>
      <c r="AO62" s="9"/>
      <c r="AP62" s="11"/>
      <c r="AQ62" s="15"/>
      <c r="AR62" s="24">
        <f t="shared" si="35"/>
        <v>0</v>
      </c>
      <c r="AS62" s="271" t="e">
        <f t="shared" si="23"/>
        <v>#DIV/0!</v>
      </c>
      <c r="AT62" s="9"/>
      <c r="AU62" s="9"/>
      <c r="AV62" s="15"/>
      <c r="AW62" s="9"/>
      <c r="AX62" s="9"/>
      <c r="AY62" s="10"/>
      <c r="AZ62" s="11"/>
      <c r="BA62" s="10"/>
      <c r="BB62" s="11"/>
      <c r="BC62" s="12"/>
      <c r="BD62" s="11"/>
      <c r="BE62" s="9"/>
      <c r="BF62" s="9"/>
      <c r="BG62" s="9"/>
      <c r="BH62" s="12"/>
      <c r="BI62" s="11"/>
      <c r="BJ62" s="15"/>
      <c r="BK62" s="9"/>
      <c r="BL62" s="9"/>
      <c r="BM62" s="10"/>
      <c r="BN62" s="11"/>
      <c r="BO62" s="9"/>
      <c r="BP62" s="10"/>
      <c r="BQ62" s="11"/>
      <c r="BR62" s="9"/>
      <c r="BS62" s="10"/>
      <c r="BT62" s="14"/>
      <c r="BU62" s="279"/>
      <c r="BV62" s="273">
        <f t="shared" si="24"/>
        <v>0</v>
      </c>
      <c r="BW62" s="273">
        <f t="shared" si="25"/>
        <v>0</v>
      </c>
      <c r="BX62" s="283" t="e">
        <f t="shared" si="26"/>
        <v>#DIV/0!</v>
      </c>
      <c r="BY62" s="283" t="e">
        <f t="shared" si="27"/>
        <v>#DIV/0!</v>
      </c>
      <c r="BZ62" s="11"/>
      <c r="CA62" s="9"/>
      <c r="CB62" s="9"/>
      <c r="CC62" s="12"/>
      <c r="CD62" s="15"/>
      <c r="CE62" s="15"/>
      <c r="CF62" s="9" t="e">
        <f t="shared" si="28"/>
        <v>#N/A</v>
      </c>
      <c r="CG62" s="9">
        <f t="shared" si="29"/>
        <v>0</v>
      </c>
      <c r="CH62" s="9" t="e">
        <f t="shared" si="34"/>
        <v>#N/A</v>
      </c>
      <c r="CI62" s="9"/>
      <c r="CJ62" s="296" t="e">
        <f t="shared" si="30"/>
        <v>#N/A</v>
      </c>
      <c r="CK62" s="11"/>
      <c r="CL62" s="15"/>
      <c r="CM62" s="9"/>
      <c r="CN62" s="10">
        <v>109</v>
      </c>
      <c r="CO62" s="10">
        <f t="shared" si="36"/>
        <v>0</v>
      </c>
      <c r="CP62" s="10">
        <f t="shared" si="37"/>
        <v>0</v>
      </c>
      <c r="CQ62" s="191" t="e">
        <f t="shared" si="38"/>
        <v>#DIV/0!</v>
      </c>
      <c r="CR62" s="16"/>
      <c r="CS62" s="16"/>
      <c r="CT62" s="16"/>
      <c r="CU62" s="14"/>
      <c r="CV62" s="14"/>
      <c r="CW62" s="14"/>
      <c r="CX62" s="16"/>
      <c r="CY62" s="16"/>
      <c r="CZ62" s="16"/>
      <c r="DA62" s="16"/>
      <c r="DB62" s="16"/>
      <c r="DC62" s="16"/>
      <c r="DD62" s="16"/>
      <c r="DE62" s="16"/>
      <c r="DF62" s="16"/>
      <c r="DG62" s="16"/>
      <c r="DH62" s="16"/>
      <c r="DI62" s="11"/>
      <c r="DJ62" s="10"/>
      <c r="DK62" s="213" t="e">
        <f t="shared" si="13"/>
        <v>#DIV/0!</v>
      </c>
      <c r="DL62" s="213" t="e">
        <f t="shared" si="14"/>
        <v>#DIV/0!</v>
      </c>
      <c r="DM62" s="11"/>
      <c r="DN62" s="10"/>
      <c r="DO62" s="11"/>
      <c r="DP62" s="10"/>
      <c r="DQ62" s="16"/>
      <c r="DR62" s="11"/>
      <c r="DS62" s="10"/>
      <c r="DT62" s="16"/>
      <c r="DU62" s="11"/>
      <c r="DV62" s="9"/>
      <c r="DW62" s="338" t="e">
        <f t="shared" si="15"/>
        <v>#DIV/0!</v>
      </c>
      <c r="DX62" s="213" t="e">
        <f t="shared" si="16"/>
        <v>#DIV/0!</v>
      </c>
      <c r="DY62" s="304"/>
      <c r="DZ62" s="213"/>
      <c r="EA62" s="11"/>
      <c r="EB62" s="10"/>
      <c r="EC62" s="11"/>
      <c r="ED62" s="10"/>
      <c r="EE62" s="158"/>
      <c r="EF62" s="159"/>
      <c r="EG62" s="158"/>
      <c r="EH62" s="160"/>
      <c r="EI62" s="351">
        <f t="shared" si="31"/>
        <v>0</v>
      </c>
      <c r="EJ62" s="352" t="e">
        <f t="shared" si="17"/>
        <v>#DIV/0!</v>
      </c>
      <c r="EK62" s="241" t="e">
        <f t="shared" si="18"/>
        <v>#DIV/0!</v>
      </c>
      <c r="EL62" s="9"/>
      <c r="EM62" s="20" t="e">
        <f t="shared" si="19"/>
        <v>#DIV/0!</v>
      </c>
      <c r="EN62" s="353" t="e">
        <f t="shared" si="20"/>
        <v>#DIV/0!</v>
      </c>
      <c r="EO62" s="12"/>
      <c r="EP62" s="120"/>
    </row>
    <row r="63" spans="1:146" s="118" customFormat="1" ht="20.100000000000001" hidden="1" customHeight="1">
      <c r="A63" s="161">
        <v>42322</v>
      </c>
      <c r="B63" s="228">
        <v>0.46875</v>
      </c>
      <c r="C63" s="7">
        <v>4</v>
      </c>
      <c r="D63" s="1" t="s">
        <v>133</v>
      </c>
      <c r="E63" s="1" t="s">
        <v>137</v>
      </c>
      <c r="F63" s="1" t="s">
        <v>139</v>
      </c>
      <c r="G63" s="4" t="s">
        <v>267</v>
      </c>
      <c r="H63" s="3" t="s">
        <v>175</v>
      </c>
      <c r="I63" s="1">
        <v>32</v>
      </c>
      <c r="J63" s="1" t="s">
        <v>268</v>
      </c>
      <c r="K63" s="19">
        <v>4.5</v>
      </c>
      <c r="L63" s="1"/>
      <c r="M63" s="1">
        <v>55</v>
      </c>
      <c r="N63" s="1">
        <v>2700</v>
      </c>
      <c r="O63" s="297" t="s">
        <v>239</v>
      </c>
      <c r="P63" s="1">
        <v>820</v>
      </c>
      <c r="Q63" s="22">
        <f t="shared" si="6"/>
        <v>783.09999999999991</v>
      </c>
      <c r="R63" s="116">
        <f t="shared" si="21"/>
        <v>4.2851231999999992</v>
      </c>
      <c r="S63" s="17">
        <f t="shared" si="7"/>
        <v>4.0595903999999994</v>
      </c>
      <c r="T63" s="3">
        <v>607</v>
      </c>
      <c r="U63" s="1">
        <v>1006</v>
      </c>
      <c r="V63" s="1">
        <v>1.05</v>
      </c>
      <c r="W63" s="22">
        <f t="shared" si="22"/>
        <v>861</v>
      </c>
      <c r="X63" s="1">
        <v>10.5</v>
      </c>
      <c r="Y63" s="1">
        <v>103</v>
      </c>
      <c r="Z63" s="1">
        <v>25</v>
      </c>
      <c r="AA63" s="1">
        <v>25</v>
      </c>
      <c r="AB63" s="4">
        <v>6.5</v>
      </c>
      <c r="AC63" s="7">
        <v>4.4000000000000004</v>
      </c>
      <c r="AD63" s="199">
        <v>-32</v>
      </c>
      <c r="AE63" s="199">
        <v>-36</v>
      </c>
      <c r="AF63" s="199">
        <v>-36</v>
      </c>
      <c r="AG63" s="199"/>
      <c r="AH63" s="240">
        <f t="shared" si="32"/>
        <v>-104</v>
      </c>
      <c r="AI63" s="237">
        <f t="shared" si="33"/>
        <v>1</v>
      </c>
      <c r="AJ63" s="1">
        <v>50</v>
      </c>
      <c r="AK63" s="1">
        <v>50</v>
      </c>
      <c r="AL63" s="1">
        <v>100</v>
      </c>
      <c r="AM63" s="1">
        <v>96.5</v>
      </c>
      <c r="AN63" s="1">
        <v>3</v>
      </c>
      <c r="AO63" s="1">
        <v>20</v>
      </c>
      <c r="AP63" s="3">
        <v>1893</v>
      </c>
      <c r="AQ63" s="7">
        <v>1600</v>
      </c>
      <c r="AR63" s="22">
        <f t="shared" si="35"/>
        <v>293</v>
      </c>
      <c r="AS63" s="270">
        <f t="shared" si="23"/>
        <v>0.15478077126254622</v>
      </c>
      <c r="AT63" s="1">
        <v>75</v>
      </c>
      <c r="AU63" s="1">
        <v>85</v>
      </c>
      <c r="AV63" s="7">
        <v>4.32</v>
      </c>
      <c r="AW63" s="1">
        <v>850</v>
      </c>
      <c r="AX63" s="1">
        <v>1134</v>
      </c>
      <c r="AY63" s="2">
        <v>49</v>
      </c>
      <c r="AZ63" s="3">
        <v>361</v>
      </c>
      <c r="BA63" s="2">
        <v>64</v>
      </c>
      <c r="BB63" s="3"/>
      <c r="BC63" s="4"/>
      <c r="BD63" s="3">
        <v>4234</v>
      </c>
      <c r="BE63" s="1">
        <v>40</v>
      </c>
      <c r="BF63" s="1">
        <v>40</v>
      </c>
      <c r="BG63" s="1">
        <v>1.5</v>
      </c>
      <c r="BH63" s="4">
        <v>97</v>
      </c>
      <c r="BI63" s="3">
        <v>600</v>
      </c>
      <c r="BJ63" s="7">
        <v>100</v>
      </c>
      <c r="BK63" s="1">
        <v>1614</v>
      </c>
      <c r="BL63" s="1">
        <v>157</v>
      </c>
      <c r="BM63" s="2">
        <v>87</v>
      </c>
      <c r="BN63" s="3">
        <v>382</v>
      </c>
      <c r="BO63" s="1">
        <v>1430</v>
      </c>
      <c r="BP63" s="2">
        <v>149</v>
      </c>
      <c r="BQ63" s="3">
        <v>368</v>
      </c>
      <c r="BR63" s="1">
        <v>1371</v>
      </c>
      <c r="BS63" s="2">
        <v>128</v>
      </c>
      <c r="BT63" s="6">
        <v>1350</v>
      </c>
      <c r="BU63" s="278">
        <v>383</v>
      </c>
      <c r="BV63" s="272">
        <f t="shared" si="24"/>
        <v>0.75</v>
      </c>
      <c r="BW63" s="272">
        <f t="shared" si="25"/>
        <v>0.76923076923076927</v>
      </c>
      <c r="BX63" s="282">
        <f t="shared" si="26"/>
        <v>0.49367088607594939</v>
      </c>
      <c r="BY63" s="282">
        <f t="shared" si="27"/>
        <v>0.50632911392405067</v>
      </c>
      <c r="BZ63" s="3">
        <v>3</v>
      </c>
      <c r="CA63" s="1">
        <v>3</v>
      </c>
      <c r="CB63" s="1">
        <v>30</v>
      </c>
      <c r="CC63" s="4">
        <v>1.8</v>
      </c>
      <c r="CD63" s="7" t="s">
        <v>164</v>
      </c>
      <c r="CE63" s="7">
        <v>20</v>
      </c>
      <c r="CF63" s="1">
        <f t="shared" si="28"/>
        <v>16.64</v>
      </c>
      <c r="CG63" s="1">
        <f t="shared" si="29"/>
        <v>2771.6</v>
      </c>
      <c r="CH63" s="1">
        <f t="shared" si="34"/>
        <v>3.3280000000000003</v>
      </c>
      <c r="CI63" s="1">
        <v>20</v>
      </c>
      <c r="CJ63" s="189">
        <f t="shared" si="30"/>
        <v>1.2007504690431521</v>
      </c>
      <c r="CK63" s="3" t="s">
        <v>165</v>
      </c>
      <c r="CL63" s="7">
        <v>13</v>
      </c>
      <c r="CM63" s="1">
        <v>13</v>
      </c>
      <c r="CN63" s="2">
        <v>109</v>
      </c>
      <c r="CO63" s="2">
        <f t="shared" si="36"/>
        <v>2771.6</v>
      </c>
      <c r="CP63" s="2">
        <f t="shared" si="37"/>
        <v>14.17</v>
      </c>
      <c r="CQ63" s="190">
        <f t="shared" si="38"/>
        <v>5.112570356472796</v>
      </c>
      <c r="CR63" s="8">
        <v>42</v>
      </c>
      <c r="CS63" s="8">
        <v>4</v>
      </c>
      <c r="CT63" s="8">
        <v>400</v>
      </c>
      <c r="CU63" s="6">
        <v>18</v>
      </c>
      <c r="CV63" s="6">
        <v>50</v>
      </c>
      <c r="CW63" s="6"/>
      <c r="CX63" s="8">
        <v>430</v>
      </c>
      <c r="CY63" s="8">
        <v>440</v>
      </c>
      <c r="CZ63" s="8">
        <v>450</v>
      </c>
      <c r="DA63" s="8">
        <v>450</v>
      </c>
      <c r="DB63" s="8">
        <v>2</v>
      </c>
      <c r="DC63" s="8">
        <v>4</v>
      </c>
      <c r="DD63" s="8">
        <v>1</v>
      </c>
      <c r="DE63" s="8"/>
      <c r="DF63" s="8">
        <v>10</v>
      </c>
      <c r="DG63" s="8">
        <v>50</v>
      </c>
      <c r="DH63" s="8">
        <v>1.7</v>
      </c>
      <c r="DI63" s="3" t="s">
        <v>301</v>
      </c>
      <c r="DJ63" s="2">
        <v>510</v>
      </c>
      <c r="DK63" s="212">
        <f t="shared" si="13"/>
        <v>119.0164147439215</v>
      </c>
      <c r="DL63" s="212">
        <f t="shared" si="14"/>
        <v>125.62843778525047</v>
      </c>
      <c r="DM63" s="3"/>
      <c r="DN63" s="2"/>
      <c r="DO63" s="3"/>
      <c r="DP63" s="2"/>
      <c r="DQ63" s="8">
        <v>25</v>
      </c>
      <c r="DR63" s="3" t="s">
        <v>185</v>
      </c>
      <c r="DS63" s="2">
        <v>3.96</v>
      </c>
      <c r="DT63" s="8">
        <v>25</v>
      </c>
      <c r="DU63" s="3" t="s">
        <v>169</v>
      </c>
      <c r="DV63" s="1">
        <v>70</v>
      </c>
      <c r="DW63" s="337">
        <f t="shared" si="15"/>
        <v>16.33558633740099</v>
      </c>
      <c r="DX63" s="212">
        <f t="shared" si="16"/>
        <v>17.243118911701046</v>
      </c>
      <c r="DY63" s="303"/>
      <c r="DZ63" s="212"/>
      <c r="EA63" s="3"/>
      <c r="EB63" s="2"/>
      <c r="EC63" s="3"/>
      <c r="ED63" s="2"/>
      <c r="EE63" s="155"/>
      <c r="EF63" s="156"/>
      <c r="EG63" s="155"/>
      <c r="EH63" s="157"/>
      <c r="EI63" s="348">
        <f t="shared" si="31"/>
        <v>277</v>
      </c>
      <c r="EJ63" s="349">
        <f t="shared" si="17"/>
        <v>64.642248792286779</v>
      </c>
      <c r="EK63" s="240">
        <f t="shared" si="18"/>
        <v>68.233484836302708</v>
      </c>
      <c r="EL63" s="1">
        <v>6.16</v>
      </c>
      <c r="EM63" s="19">
        <f t="shared" si="19"/>
        <v>1.4375315976912872</v>
      </c>
      <c r="EN63" s="350">
        <f t="shared" si="20"/>
        <v>1.5173944642296919</v>
      </c>
      <c r="EO63" s="4">
        <v>380</v>
      </c>
      <c r="EP63" s="117"/>
    </row>
    <row r="64" spans="1:146" s="118" customFormat="1" ht="20.100000000000001" hidden="1" customHeight="1">
      <c r="A64" s="161">
        <v>42322</v>
      </c>
      <c r="B64" s="228"/>
      <c r="C64" s="7"/>
      <c r="D64" s="1"/>
      <c r="E64" s="1"/>
      <c r="F64" s="1"/>
      <c r="G64" s="4"/>
      <c r="H64" s="3"/>
      <c r="I64" s="1"/>
      <c r="J64" s="1"/>
      <c r="K64" s="19"/>
      <c r="L64" s="1"/>
      <c r="M64" s="1"/>
      <c r="N64" s="1"/>
      <c r="O64" s="297"/>
      <c r="P64" s="1"/>
      <c r="Q64" s="22">
        <f t="shared" si="6"/>
        <v>0</v>
      </c>
      <c r="R64" s="116">
        <f t="shared" si="21"/>
        <v>0</v>
      </c>
      <c r="S64" s="17">
        <f t="shared" si="7"/>
        <v>0</v>
      </c>
      <c r="T64" s="3"/>
      <c r="U64" s="1"/>
      <c r="V64" s="1"/>
      <c r="W64" s="22">
        <f t="shared" si="22"/>
        <v>0</v>
      </c>
      <c r="X64" s="1"/>
      <c r="Y64" s="1"/>
      <c r="Z64" s="1"/>
      <c r="AA64" s="1"/>
      <c r="AB64" s="4"/>
      <c r="AC64" s="7"/>
      <c r="AD64" s="199"/>
      <c r="AE64" s="199"/>
      <c r="AF64" s="199"/>
      <c r="AG64" s="199"/>
      <c r="AH64" s="240">
        <f t="shared" si="32"/>
        <v>0</v>
      </c>
      <c r="AI64" s="237" t="e">
        <f t="shared" si="33"/>
        <v>#DIV/0!</v>
      </c>
      <c r="AJ64" s="1"/>
      <c r="AK64" s="1"/>
      <c r="AL64" s="1"/>
      <c r="AM64" s="1"/>
      <c r="AN64" s="1"/>
      <c r="AO64" s="1"/>
      <c r="AP64" s="3"/>
      <c r="AQ64" s="7"/>
      <c r="AR64" s="22">
        <f t="shared" si="35"/>
        <v>0</v>
      </c>
      <c r="AS64" s="270" t="e">
        <f t="shared" si="23"/>
        <v>#DIV/0!</v>
      </c>
      <c r="AT64" s="1"/>
      <c r="AU64" s="1"/>
      <c r="AV64" s="7"/>
      <c r="AW64" s="1"/>
      <c r="AX64" s="1"/>
      <c r="AY64" s="2"/>
      <c r="AZ64" s="3"/>
      <c r="BA64" s="2"/>
      <c r="BB64" s="3"/>
      <c r="BC64" s="4"/>
      <c r="BD64" s="3"/>
      <c r="BE64" s="1"/>
      <c r="BF64" s="1"/>
      <c r="BG64" s="1"/>
      <c r="BH64" s="4"/>
      <c r="BI64" s="3"/>
      <c r="BJ64" s="7"/>
      <c r="BK64" s="1"/>
      <c r="BL64" s="1"/>
      <c r="BM64" s="2"/>
      <c r="BN64" s="3"/>
      <c r="BO64" s="1"/>
      <c r="BP64" s="2"/>
      <c r="BQ64" s="3"/>
      <c r="BR64" s="1"/>
      <c r="BS64" s="2"/>
      <c r="BT64" s="6"/>
      <c r="BU64" s="278"/>
      <c r="BV64" s="272">
        <f t="shared" si="24"/>
        <v>0</v>
      </c>
      <c r="BW64" s="272">
        <f t="shared" si="25"/>
        <v>0</v>
      </c>
      <c r="BX64" s="282" t="e">
        <f t="shared" si="26"/>
        <v>#DIV/0!</v>
      </c>
      <c r="BY64" s="282" t="e">
        <f t="shared" si="27"/>
        <v>#DIV/0!</v>
      </c>
      <c r="BZ64" s="3"/>
      <c r="CA64" s="1"/>
      <c r="CB64" s="1"/>
      <c r="CC64" s="4"/>
      <c r="CD64" s="7"/>
      <c r="CE64" s="7"/>
      <c r="CF64" s="1" t="e">
        <f t="shared" si="28"/>
        <v>#N/A</v>
      </c>
      <c r="CG64" s="1">
        <f t="shared" si="29"/>
        <v>0</v>
      </c>
      <c r="CH64" s="1" t="e">
        <f t="shared" si="34"/>
        <v>#N/A</v>
      </c>
      <c r="CI64" s="1"/>
      <c r="CJ64" s="189" t="e">
        <f t="shared" si="30"/>
        <v>#N/A</v>
      </c>
      <c r="CK64" s="3"/>
      <c r="CL64" s="7"/>
      <c r="CM64" s="1"/>
      <c r="CN64" s="2">
        <v>109</v>
      </c>
      <c r="CO64" s="2">
        <f t="shared" si="36"/>
        <v>0</v>
      </c>
      <c r="CP64" s="2">
        <f t="shared" si="37"/>
        <v>0</v>
      </c>
      <c r="CQ64" s="190" t="e">
        <f t="shared" si="38"/>
        <v>#DIV/0!</v>
      </c>
      <c r="CR64" s="8"/>
      <c r="CS64" s="8"/>
      <c r="CT64" s="8"/>
      <c r="CU64" s="6"/>
      <c r="CV64" s="6"/>
      <c r="CW64" s="6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3"/>
      <c r="DJ64" s="2"/>
      <c r="DK64" s="212" t="e">
        <f t="shared" si="13"/>
        <v>#DIV/0!</v>
      </c>
      <c r="DL64" s="212" t="e">
        <f t="shared" si="14"/>
        <v>#DIV/0!</v>
      </c>
      <c r="DM64" s="3"/>
      <c r="DN64" s="2"/>
      <c r="DO64" s="3"/>
      <c r="DP64" s="2"/>
      <c r="DQ64" s="8"/>
      <c r="DR64" s="3"/>
      <c r="DS64" s="2"/>
      <c r="DT64" s="8"/>
      <c r="DU64" s="3"/>
      <c r="DV64" s="1"/>
      <c r="DW64" s="337" t="e">
        <f t="shared" si="15"/>
        <v>#DIV/0!</v>
      </c>
      <c r="DX64" s="212" t="e">
        <f t="shared" si="16"/>
        <v>#DIV/0!</v>
      </c>
      <c r="DY64" s="303"/>
      <c r="DZ64" s="212"/>
      <c r="EA64" s="3"/>
      <c r="EB64" s="2"/>
      <c r="EC64" s="3"/>
      <c r="ED64" s="2"/>
      <c r="EE64" s="155"/>
      <c r="EF64" s="156"/>
      <c r="EG64" s="155"/>
      <c r="EH64" s="157"/>
      <c r="EI64" s="348">
        <f t="shared" si="31"/>
        <v>0</v>
      </c>
      <c r="EJ64" s="349" t="e">
        <f t="shared" si="17"/>
        <v>#DIV/0!</v>
      </c>
      <c r="EK64" s="240" t="e">
        <f t="shared" si="18"/>
        <v>#DIV/0!</v>
      </c>
      <c r="EL64" s="1"/>
      <c r="EM64" s="19" t="e">
        <f t="shared" si="19"/>
        <v>#DIV/0!</v>
      </c>
      <c r="EN64" s="350" t="e">
        <f t="shared" si="20"/>
        <v>#DIV/0!</v>
      </c>
      <c r="EO64" s="4"/>
      <c r="EP64" s="117"/>
    </row>
    <row r="65" spans="1:146" s="121" customFormat="1" ht="20.100000000000001" hidden="1" customHeight="1">
      <c r="A65" s="162">
        <v>42322</v>
      </c>
      <c r="B65" s="229">
        <v>7.6423611111111109E-2</v>
      </c>
      <c r="C65" s="15">
        <v>3</v>
      </c>
      <c r="D65" s="9" t="s">
        <v>130</v>
      </c>
      <c r="E65" s="9" t="s">
        <v>136</v>
      </c>
      <c r="F65" s="9" t="s">
        <v>141</v>
      </c>
      <c r="G65" s="12" t="s">
        <v>142</v>
      </c>
      <c r="H65" s="11" t="s">
        <v>175</v>
      </c>
      <c r="I65" s="9">
        <v>32</v>
      </c>
      <c r="J65" s="9" t="s">
        <v>219</v>
      </c>
      <c r="K65" s="20">
        <v>5</v>
      </c>
      <c r="L65" s="9"/>
      <c r="M65" s="9">
        <v>55</v>
      </c>
      <c r="N65" s="9">
        <v>2700</v>
      </c>
      <c r="O65" s="298" t="s">
        <v>239</v>
      </c>
      <c r="P65" s="9">
        <v>820</v>
      </c>
      <c r="Q65" s="24">
        <f t="shared" si="6"/>
        <v>778.99999999999989</v>
      </c>
      <c r="R65" s="119">
        <f t="shared" si="21"/>
        <v>4.2626879999999989</v>
      </c>
      <c r="S65" s="18">
        <f t="shared" si="7"/>
        <v>4.0383359999999993</v>
      </c>
      <c r="T65" s="11">
        <v>609</v>
      </c>
      <c r="U65" s="9">
        <v>1006</v>
      </c>
      <c r="V65" s="9">
        <v>1.05</v>
      </c>
      <c r="W65" s="24">
        <f t="shared" si="22"/>
        <v>861</v>
      </c>
      <c r="X65" s="9">
        <v>10.5</v>
      </c>
      <c r="Y65" s="9">
        <v>103</v>
      </c>
      <c r="Z65" s="9">
        <v>25</v>
      </c>
      <c r="AA65" s="9">
        <v>25</v>
      </c>
      <c r="AB65" s="12">
        <v>6.4</v>
      </c>
      <c r="AC65" s="15">
        <v>4.2</v>
      </c>
      <c r="AD65" s="200">
        <v>-33</v>
      </c>
      <c r="AE65" s="200">
        <v>-38</v>
      </c>
      <c r="AF65" s="200">
        <v>-38</v>
      </c>
      <c r="AG65" s="200"/>
      <c r="AH65" s="241">
        <f t="shared" si="32"/>
        <v>-109</v>
      </c>
      <c r="AI65" s="239">
        <f t="shared" si="33"/>
        <v>1</v>
      </c>
      <c r="AJ65" s="9">
        <v>40</v>
      </c>
      <c r="AK65" s="9">
        <v>50</v>
      </c>
      <c r="AL65" s="9">
        <v>100</v>
      </c>
      <c r="AM65" s="9">
        <v>96.5</v>
      </c>
      <c r="AN65" s="9">
        <v>3</v>
      </c>
      <c r="AO65" s="9">
        <v>20</v>
      </c>
      <c r="AP65" s="11">
        <v>2054</v>
      </c>
      <c r="AQ65" s="15">
        <v>1770</v>
      </c>
      <c r="AR65" s="24">
        <f t="shared" si="35"/>
        <v>284</v>
      </c>
      <c r="AS65" s="271">
        <f t="shared" si="23"/>
        <v>0.1382667964946446</v>
      </c>
      <c r="AT65" s="9">
        <v>74.5</v>
      </c>
      <c r="AU65" s="9">
        <v>85</v>
      </c>
      <c r="AV65" s="15">
        <v>4.4000000000000004</v>
      </c>
      <c r="AW65" s="9">
        <v>552</v>
      </c>
      <c r="AX65" s="9">
        <v>998</v>
      </c>
      <c r="AY65" s="10">
        <v>35</v>
      </c>
      <c r="AZ65" s="11">
        <v>355</v>
      </c>
      <c r="BA65" s="10">
        <v>57</v>
      </c>
      <c r="BB65" s="11"/>
      <c r="BC65" s="12"/>
      <c r="BD65" s="11">
        <v>4645</v>
      </c>
      <c r="BE65" s="9">
        <v>40</v>
      </c>
      <c r="BF65" s="9">
        <v>65</v>
      </c>
      <c r="BG65" s="9">
        <v>1.5</v>
      </c>
      <c r="BH65" s="12">
        <v>97.2</v>
      </c>
      <c r="BI65" s="11">
        <v>600</v>
      </c>
      <c r="BJ65" s="15">
        <v>62.3</v>
      </c>
      <c r="BK65" s="9">
        <v>1608</v>
      </c>
      <c r="BL65" s="9">
        <v>158</v>
      </c>
      <c r="BM65" s="10">
        <v>93.2</v>
      </c>
      <c r="BN65" s="11">
        <v>395</v>
      </c>
      <c r="BO65" s="9">
        <v>1484</v>
      </c>
      <c r="BP65" s="10">
        <v>395</v>
      </c>
      <c r="BQ65" s="11">
        <v>385</v>
      </c>
      <c r="BR65" s="9">
        <v>1430</v>
      </c>
      <c r="BS65" s="10">
        <v>135</v>
      </c>
      <c r="BT65" s="14">
        <v>1350</v>
      </c>
      <c r="BU65" s="279">
        <v>417</v>
      </c>
      <c r="BV65" s="273">
        <f t="shared" si="24"/>
        <v>0.78</v>
      </c>
      <c r="BW65" s="273">
        <f t="shared" si="25"/>
        <v>0.76923076923076927</v>
      </c>
      <c r="BX65" s="283">
        <f t="shared" si="26"/>
        <v>0.50347567030784501</v>
      </c>
      <c r="BY65" s="283">
        <f t="shared" si="27"/>
        <v>0.49652432969215488</v>
      </c>
      <c r="BZ65" s="11">
        <v>3</v>
      </c>
      <c r="CA65" s="9">
        <v>3</v>
      </c>
      <c r="CB65" s="9">
        <v>30</v>
      </c>
      <c r="CC65" s="12">
        <v>1.8</v>
      </c>
      <c r="CD65" s="15" t="s">
        <v>164</v>
      </c>
      <c r="CE65" s="15">
        <v>20</v>
      </c>
      <c r="CF65" s="9">
        <f t="shared" si="28"/>
        <v>16.64</v>
      </c>
      <c r="CG65" s="9">
        <f t="shared" si="29"/>
        <v>2771.6</v>
      </c>
      <c r="CH65" s="9">
        <f t="shared" si="34"/>
        <v>0</v>
      </c>
      <c r="CI65" s="9"/>
      <c r="CJ65" s="296">
        <f t="shared" si="30"/>
        <v>0</v>
      </c>
      <c r="CK65" s="11" t="s">
        <v>165</v>
      </c>
      <c r="CL65" s="15">
        <v>14</v>
      </c>
      <c r="CM65" s="9">
        <v>14</v>
      </c>
      <c r="CN65" s="10">
        <v>109</v>
      </c>
      <c r="CO65" s="10">
        <f t="shared" si="36"/>
        <v>2771.6</v>
      </c>
      <c r="CP65" s="10">
        <f t="shared" si="37"/>
        <v>15.26</v>
      </c>
      <c r="CQ65" s="191">
        <f t="shared" si="38"/>
        <v>5.5058449992783958</v>
      </c>
      <c r="CR65" s="16">
        <v>38</v>
      </c>
      <c r="CS65" s="16">
        <v>4</v>
      </c>
      <c r="CT65" s="16">
        <v>400</v>
      </c>
      <c r="CU65" s="14">
        <v>6</v>
      </c>
      <c r="CV65" s="14">
        <v>51</v>
      </c>
      <c r="CW65" s="14"/>
      <c r="CX65" s="16">
        <v>500</v>
      </c>
      <c r="CY65" s="16">
        <v>440</v>
      </c>
      <c r="CZ65" s="16">
        <v>450</v>
      </c>
      <c r="DA65" s="16">
        <v>450</v>
      </c>
      <c r="DB65" s="16">
        <v>2</v>
      </c>
      <c r="DC65" s="16">
        <v>4</v>
      </c>
      <c r="DD65" s="16">
        <v>1</v>
      </c>
      <c r="DE65" s="16"/>
      <c r="DF65" s="16">
        <v>10</v>
      </c>
      <c r="DG65" s="16">
        <v>50</v>
      </c>
      <c r="DH65" s="16">
        <v>1.7</v>
      </c>
      <c r="DI65" s="11" t="s">
        <v>301</v>
      </c>
      <c r="DJ65" s="10">
        <v>510</v>
      </c>
      <c r="DK65" s="213">
        <f t="shared" si="13"/>
        <v>119.64281692678426</v>
      </c>
      <c r="DL65" s="213">
        <f t="shared" si="14"/>
        <v>126.28964008938337</v>
      </c>
      <c r="DM65" s="11"/>
      <c r="DN65" s="10"/>
      <c r="DO65" s="11"/>
      <c r="DP65" s="10"/>
      <c r="DQ65" s="16">
        <v>25</v>
      </c>
      <c r="DR65" s="11" t="s">
        <v>185</v>
      </c>
      <c r="DS65" s="10">
        <v>3.96</v>
      </c>
      <c r="DT65" s="16">
        <v>25</v>
      </c>
      <c r="DU65" s="11" t="s">
        <v>169</v>
      </c>
      <c r="DV65" s="9">
        <v>70</v>
      </c>
      <c r="DW65" s="338">
        <f t="shared" si="15"/>
        <v>16.421563107597841</v>
      </c>
      <c r="DX65" s="213">
        <f t="shared" si="16"/>
        <v>17.333872169131052</v>
      </c>
      <c r="DY65" s="304"/>
      <c r="DZ65" s="213"/>
      <c r="EA65" s="11"/>
      <c r="EB65" s="10"/>
      <c r="EC65" s="11"/>
      <c r="ED65" s="10"/>
      <c r="EE65" s="158"/>
      <c r="EF65" s="159"/>
      <c r="EG65" s="158"/>
      <c r="EH65" s="160"/>
      <c r="EI65" s="351">
        <f t="shared" si="31"/>
        <v>530</v>
      </c>
      <c r="EJ65" s="352">
        <f t="shared" si="17"/>
        <v>124.33469210038363</v>
      </c>
      <c r="EK65" s="241">
        <f t="shared" si="18"/>
        <v>131.24217499484939</v>
      </c>
      <c r="EL65" s="9">
        <v>6.19</v>
      </c>
      <c r="EM65" s="20">
        <f t="shared" si="19"/>
        <v>1.4521353662290091</v>
      </c>
      <c r="EN65" s="353">
        <f t="shared" si="20"/>
        <v>1.5328095532417316</v>
      </c>
      <c r="EO65" s="12">
        <v>395</v>
      </c>
      <c r="EP65" s="120"/>
    </row>
    <row r="66" spans="1:146" s="121" customFormat="1" ht="20.100000000000001" hidden="1" customHeight="1">
      <c r="A66" s="162">
        <v>42322</v>
      </c>
      <c r="B66" s="229"/>
      <c r="C66" s="15"/>
      <c r="D66" s="9"/>
      <c r="E66" s="9"/>
      <c r="F66" s="9"/>
      <c r="G66" s="12"/>
      <c r="H66" s="11"/>
      <c r="I66" s="9"/>
      <c r="J66" s="9"/>
      <c r="K66" s="20"/>
      <c r="L66" s="9"/>
      <c r="M66" s="9"/>
      <c r="N66" s="9"/>
      <c r="O66" s="298"/>
      <c r="P66" s="9"/>
      <c r="Q66" s="24">
        <f t="shared" si="6"/>
        <v>0</v>
      </c>
      <c r="R66" s="119">
        <f t="shared" si="21"/>
        <v>0</v>
      </c>
      <c r="S66" s="18">
        <f t="shared" si="7"/>
        <v>0</v>
      </c>
      <c r="T66" s="11"/>
      <c r="U66" s="9"/>
      <c r="V66" s="9"/>
      <c r="W66" s="24">
        <f t="shared" si="22"/>
        <v>0</v>
      </c>
      <c r="X66" s="9"/>
      <c r="Y66" s="9"/>
      <c r="Z66" s="9"/>
      <c r="AA66" s="9"/>
      <c r="AB66" s="12"/>
      <c r="AC66" s="15"/>
      <c r="AD66" s="200"/>
      <c r="AE66" s="200"/>
      <c r="AF66" s="200"/>
      <c r="AG66" s="200"/>
      <c r="AH66" s="241">
        <f t="shared" si="32"/>
        <v>0</v>
      </c>
      <c r="AI66" s="239" t="e">
        <f t="shared" si="33"/>
        <v>#DIV/0!</v>
      </c>
      <c r="AJ66" s="9"/>
      <c r="AK66" s="9"/>
      <c r="AL66" s="9"/>
      <c r="AM66" s="9"/>
      <c r="AN66" s="9"/>
      <c r="AO66" s="9"/>
      <c r="AP66" s="11"/>
      <c r="AQ66" s="15"/>
      <c r="AR66" s="24">
        <f t="shared" si="35"/>
        <v>0</v>
      </c>
      <c r="AS66" s="271" t="e">
        <f t="shared" si="23"/>
        <v>#DIV/0!</v>
      </c>
      <c r="AT66" s="9"/>
      <c r="AU66" s="9"/>
      <c r="AV66" s="15"/>
      <c r="AW66" s="9"/>
      <c r="AX66" s="9"/>
      <c r="AY66" s="10"/>
      <c r="AZ66" s="11"/>
      <c r="BA66" s="10"/>
      <c r="BB66" s="11"/>
      <c r="BC66" s="12"/>
      <c r="BD66" s="11"/>
      <c r="BE66" s="9"/>
      <c r="BF66" s="9"/>
      <c r="BG66" s="9"/>
      <c r="BH66" s="12"/>
      <c r="BI66" s="11"/>
      <c r="BJ66" s="15"/>
      <c r="BK66" s="9"/>
      <c r="BL66" s="9"/>
      <c r="BM66" s="10"/>
      <c r="BN66" s="11"/>
      <c r="BO66" s="9"/>
      <c r="BP66" s="10"/>
      <c r="BQ66" s="11"/>
      <c r="BR66" s="9"/>
      <c r="BS66" s="10"/>
      <c r="BT66" s="14"/>
      <c r="BU66" s="279"/>
      <c r="BV66" s="273">
        <f t="shared" si="24"/>
        <v>0</v>
      </c>
      <c r="BW66" s="273">
        <f t="shared" si="25"/>
        <v>0</v>
      </c>
      <c r="BX66" s="283" t="e">
        <f t="shared" si="26"/>
        <v>#DIV/0!</v>
      </c>
      <c r="BY66" s="283" t="e">
        <f t="shared" si="27"/>
        <v>#DIV/0!</v>
      </c>
      <c r="BZ66" s="11"/>
      <c r="CA66" s="9"/>
      <c r="CB66" s="9"/>
      <c r="CC66" s="12"/>
      <c r="CD66" s="15"/>
      <c r="CE66" s="15"/>
      <c r="CF66" s="9" t="e">
        <f t="shared" si="28"/>
        <v>#N/A</v>
      </c>
      <c r="CG66" s="9">
        <f t="shared" si="29"/>
        <v>0</v>
      </c>
      <c r="CH66" s="9" t="e">
        <f t="shared" si="34"/>
        <v>#N/A</v>
      </c>
      <c r="CI66" s="9"/>
      <c r="CJ66" s="296" t="e">
        <f t="shared" si="30"/>
        <v>#N/A</v>
      </c>
      <c r="CK66" s="11"/>
      <c r="CL66" s="15"/>
      <c r="CM66" s="9"/>
      <c r="CN66" s="10">
        <v>109</v>
      </c>
      <c r="CO66" s="10">
        <f t="shared" si="36"/>
        <v>0</v>
      </c>
      <c r="CP66" s="10">
        <f t="shared" si="37"/>
        <v>0</v>
      </c>
      <c r="CQ66" s="191" t="e">
        <f t="shared" si="38"/>
        <v>#DIV/0!</v>
      </c>
      <c r="CR66" s="16"/>
      <c r="CS66" s="16"/>
      <c r="CT66" s="16"/>
      <c r="CU66" s="14"/>
      <c r="CV66" s="14"/>
      <c r="CW66" s="14"/>
      <c r="CX66" s="16"/>
      <c r="CY66" s="16"/>
      <c r="CZ66" s="16"/>
      <c r="DA66" s="16"/>
      <c r="DB66" s="16"/>
      <c r="DC66" s="16"/>
      <c r="DD66" s="16"/>
      <c r="DE66" s="16"/>
      <c r="DF66" s="16"/>
      <c r="DG66" s="16"/>
      <c r="DH66" s="16"/>
      <c r="DI66" s="11"/>
      <c r="DJ66" s="10"/>
      <c r="DK66" s="213" t="e">
        <f t="shared" si="13"/>
        <v>#DIV/0!</v>
      </c>
      <c r="DL66" s="213" t="e">
        <f t="shared" si="14"/>
        <v>#DIV/0!</v>
      </c>
      <c r="DM66" s="11"/>
      <c r="DN66" s="10"/>
      <c r="DO66" s="11"/>
      <c r="DP66" s="10"/>
      <c r="DQ66" s="16"/>
      <c r="DR66" s="11"/>
      <c r="DS66" s="10"/>
      <c r="DT66" s="16"/>
      <c r="DU66" s="11"/>
      <c r="DV66" s="9"/>
      <c r="DW66" s="338" t="e">
        <f t="shared" si="15"/>
        <v>#DIV/0!</v>
      </c>
      <c r="DX66" s="213" t="e">
        <f t="shared" si="16"/>
        <v>#DIV/0!</v>
      </c>
      <c r="DY66" s="304"/>
      <c r="DZ66" s="213"/>
      <c r="EA66" s="11"/>
      <c r="EB66" s="10"/>
      <c r="EC66" s="11"/>
      <c r="ED66" s="10"/>
      <c r="EE66" s="158"/>
      <c r="EF66" s="159"/>
      <c r="EG66" s="158"/>
      <c r="EH66" s="160"/>
      <c r="EI66" s="351">
        <f t="shared" si="31"/>
        <v>0</v>
      </c>
      <c r="EJ66" s="352" t="e">
        <f t="shared" si="17"/>
        <v>#DIV/0!</v>
      </c>
      <c r="EK66" s="241" t="e">
        <f t="shared" si="18"/>
        <v>#DIV/0!</v>
      </c>
      <c r="EL66" s="9"/>
      <c r="EM66" s="20" t="e">
        <f t="shared" si="19"/>
        <v>#DIV/0!</v>
      </c>
      <c r="EN66" s="353" t="e">
        <f t="shared" si="20"/>
        <v>#DIV/0!</v>
      </c>
      <c r="EO66" s="12"/>
      <c r="EP66" s="120"/>
    </row>
    <row r="67" spans="1:146" s="118" customFormat="1" ht="20.100000000000001" hidden="1" customHeight="1">
      <c r="A67" s="161">
        <v>42323</v>
      </c>
      <c r="B67" s="228"/>
      <c r="C67" s="7"/>
      <c r="D67" s="1"/>
      <c r="E67" s="1"/>
      <c r="F67" s="1"/>
      <c r="G67" s="4"/>
      <c r="H67" s="3"/>
      <c r="I67" s="1"/>
      <c r="J67" s="1"/>
      <c r="K67" s="19"/>
      <c r="L67" s="1"/>
      <c r="M67" s="1"/>
      <c r="N67" s="1"/>
      <c r="O67" s="297"/>
      <c r="P67" s="1"/>
      <c r="Q67" s="22">
        <f t="shared" si="6"/>
        <v>0</v>
      </c>
      <c r="R67" s="116">
        <f t="shared" si="21"/>
        <v>0</v>
      </c>
      <c r="S67" s="17">
        <f t="shared" si="7"/>
        <v>0</v>
      </c>
      <c r="T67" s="3"/>
      <c r="U67" s="1"/>
      <c r="V67" s="1"/>
      <c r="W67" s="22">
        <f t="shared" si="22"/>
        <v>0</v>
      </c>
      <c r="X67" s="1"/>
      <c r="Y67" s="1"/>
      <c r="Z67" s="1"/>
      <c r="AA67" s="1"/>
      <c r="AB67" s="4"/>
      <c r="AC67" s="7"/>
      <c r="AD67" s="199"/>
      <c r="AE67" s="199"/>
      <c r="AF67" s="199"/>
      <c r="AG67" s="199"/>
      <c r="AH67" s="240">
        <f t="shared" si="32"/>
        <v>0</v>
      </c>
      <c r="AI67" s="237" t="e">
        <f t="shared" si="33"/>
        <v>#DIV/0!</v>
      </c>
      <c r="AJ67" s="1"/>
      <c r="AK67" s="1"/>
      <c r="AL67" s="1"/>
      <c r="AM67" s="1"/>
      <c r="AN67" s="1"/>
      <c r="AO67" s="1"/>
      <c r="AP67" s="3"/>
      <c r="AQ67" s="7"/>
      <c r="AR67" s="22">
        <f t="shared" si="35"/>
        <v>0</v>
      </c>
      <c r="AS67" s="270" t="e">
        <f t="shared" si="23"/>
        <v>#DIV/0!</v>
      </c>
      <c r="AT67" s="1"/>
      <c r="AU67" s="1"/>
      <c r="AV67" s="7"/>
      <c r="AW67" s="1"/>
      <c r="AX67" s="1"/>
      <c r="AY67" s="2"/>
      <c r="AZ67" s="3"/>
      <c r="BA67" s="2"/>
      <c r="BB67" s="3"/>
      <c r="BC67" s="4"/>
      <c r="BD67" s="3"/>
      <c r="BE67" s="1"/>
      <c r="BF67" s="1"/>
      <c r="BG67" s="1"/>
      <c r="BH67" s="4"/>
      <c r="BI67" s="3"/>
      <c r="BJ67" s="7"/>
      <c r="BK67" s="1"/>
      <c r="BL67" s="1"/>
      <c r="BM67" s="2"/>
      <c r="BN67" s="3"/>
      <c r="BO67" s="1"/>
      <c r="BP67" s="2"/>
      <c r="BQ67" s="3"/>
      <c r="BR67" s="1"/>
      <c r="BS67" s="2"/>
      <c r="BT67" s="6"/>
      <c r="BU67" s="278"/>
      <c r="BV67" s="272">
        <f t="shared" si="24"/>
        <v>0</v>
      </c>
      <c r="BW67" s="272">
        <f t="shared" si="25"/>
        <v>0</v>
      </c>
      <c r="BX67" s="282" t="e">
        <f t="shared" si="26"/>
        <v>#DIV/0!</v>
      </c>
      <c r="BY67" s="282" t="e">
        <f t="shared" si="27"/>
        <v>#DIV/0!</v>
      </c>
      <c r="BZ67" s="3"/>
      <c r="CA67" s="1"/>
      <c r="CB67" s="1"/>
      <c r="CC67" s="4"/>
      <c r="CD67" s="7"/>
      <c r="CE67" s="7"/>
      <c r="CF67" s="1" t="e">
        <f t="shared" si="28"/>
        <v>#N/A</v>
      </c>
      <c r="CG67" s="1">
        <f t="shared" si="29"/>
        <v>0</v>
      </c>
      <c r="CH67" s="1" t="e">
        <f t="shared" si="34"/>
        <v>#N/A</v>
      </c>
      <c r="CI67" s="1"/>
      <c r="CJ67" s="189" t="e">
        <f t="shared" si="30"/>
        <v>#N/A</v>
      </c>
      <c r="CK67" s="3"/>
      <c r="CL67" s="7"/>
      <c r="CM67" s="1"/>
      <c r="CN67" s="2">
        <v>109</v>
      </c>
      <c r="CO67" s="2">
        <f t="shared" si="36"/>
        <v>0</v>
      </c>
      <c r="CP67" s="2">
        <f t="shared" si="37"/>
        <v>0</v>
      </c>
      <c r="CQ67" s="190" t="e">
        <f t="shared" si="38"/>
        <v>#DIV/0!</v>
      </c>
      <c r="CR67" s="8"/>
      <c r="CS67" s="8"/>
      <c r="CT67" s="8"/>
      <c r="CU67" s="6"/>
      <c r="CV67" s="6"/>
      <c r="CW67" s="6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/>
      <c r="DI67" s="3"/>
      <c r="DJ67" s="2"/>
      <c r="DK67" s="212" t="e">
        <f t="shared" si="13"/>
        <v>#DIV/0!</v>
      </c>
      <c r="DL67" s="212" t="e">
        <f t="shared" si="14"/>
        <v>#DIV/0!</v>
      </c>
      <c r="DM67" s="3"/>
      <c r="DN67" s="2"/>
      <c r="DO67" s="3"/>
      <c r="DP67" s="2"/>
      <c r="DQ67" s="8"/>
      <c r="DR67" s="3"/>
      <c r="DS67" s="2"/>
      <c r="DT67" s="8"/>
      <c r="DU67" s="3"/>
      <c r="DV67" s="1"/>
      <c r="DW67" s="337" t="e">
        <f t="shared" si="15"/>
        <v>#DIV/0!</v>
      </c>
      <c r="DX67" s="212" t="e">
        <f t="shared" si="16"/>
        <v>#DIV/0!</v>
      </c>
      <c r="DY67" s="303"/>
      <c r="DZ67" s="212"/>
      <c r="EA67" s="3"/>
      <c r="EB67" s="2"/>
      <c r="EC67" s="3"/>
      <c r="ED67" s="2"/>
      <c r="EE67" s="155"/>
      <c r="EF67" s="156"/>
      <c r="EG67" s="155"/>
      <c r="EH67" s="157"/>
      <c r="EI67" s="348">
        <f t="shared" si="31"/>
        <v>0</v>
      </c>
      <c r="EJ67" s="349" t="e">
        <f t="shared" si="17"/>
        <v>#DIV/0!</v>
      </c>
      <c r="EK67" s="240" t="e">
        <f t="shared" si="18"/>
        <v>#DIV/0!</v>
      </c>
      <c r="EL67" s="1"/>
      <c r="EM67" s="19" t="e">
        <f t="shared" si="19"/>
        <v>#DIV/0!</v>
      </c>
      <c r="EN67" s="350" t="e">
        <f t="shared" si="20"/>
        <v>#DIV/0!</v>
      </c>
      <c r="EO67" s="4"/>
      <c r="EP67" s="117"/>
    </row>
    <row r="68" spans="1:146" s="118" customFormat="1" ht="20.100000000000001" hidden="1" customHeight="1">
      <c r="A68" s="161">
        <v>42323</v>
      </c>
      <c r="B68" s="228"/>
      <c r="C68" s="7"/>
      <c r="D68" s="1"/>
      <c r="E68" s="1"/>
      <c r="F68" s="1"/>
      <c r="G68" s="4"/>
      <c r="H68" s="3"/>
      <c r="I68" s="1"/>
      <c r="J68" s="1"/>
      <c r="K68" s="19"/>
      <c r="L68" s="1"/>
      <c r="M68" s="1"/>
      <c r="N68" s="1"/>
      <c r="O68" s="297"/>
      <c r="P68" s="1"/>
      <c r="Q68" s="22">
        <f t="shared" si="6"/>
        <v>0</v>
      </c>
      <c r="R68" s="116">
        <f t="shared" si="21"/>
        <v>0</v>
      </c>
      <c r="S68" s="17">
        <f t="shared" si="7"/>
        <v>0</v>
      </c>
      <c r="T68" s="3"/>
      <c r="U68" s="1"/>
      <c r="V68" s="1"/>
      <c r="W68" s="22">
        <f t="shared" si="22"/>
        <v>0</v>
      </c>
      <c r="X68" s="1"/>
      <c r="Y68" s="1"/>
      <c r="Z68" s="1"/>
      <c r="AA68" s="1"/>
      <c r="AB68" s="4"/>
      <c r="AC68" s="7"/>
      <c r="AD68" s="199"/>
      <c r="AE68" s="199"/>
      <c r="AF68" s="199"/>
      <c r="AG68" s="199"/>
      <c r="AH68" s="240">
        <f t="shared" si="32"/>
        <v>0</v>
      </c>
      <c r="AI68" s="237" t="e">
        <f t="shared" si="33"/>
        <v>#DIV/0!</v>
      </c>
      <c r="AJ68" s="1"/>
      <c r="AK68" s="1"/>
      <c r="AL68" s="1"/>
      <c r="AM68" s="1"/>
      <c r="AN68" s="1"/>
      <c r="AO68" s="1"/>
      <c r="AP68" s="3"/>
      <c r="AQ68" s="7"/>
      <c r="AR68" s="22">
        <f t="shared" si="35"/>
        <v>0</v>
      </c>
      <c r="AS68" s="270" t="e">
        <f t="shared" si="23"/>
        <v>#DIV/0!</v>
      </c>
      <c r="AT68" s="1"/>
      <c r="AU68" s="1"/>
      <c r="AV68" s="7"/>
      <c r="AW68" s="1"/>
      <c r="AX68" s="1"/>
      <c r="AY68" s="2"/>
      <c r="AZ68" s="3"/>
      <c r="BA68" s="2"/>
      <c r="BB68" s="3"/>
      <c r="BC68" s="4"/>
      <c r="BD68" s="3"/>
      <c r="BE68" s="1"/>
      <c r="BF68" s="1"/>
      <c r="BG68" s="1"/>
      <c r="BH68" s="4"/>
      <c r="BI68" s="3"/>
      <c r="BJ68" s="7"/>
      <c r="BK68" s="1"/>
      <c r="BL68" s="1"/>
      <c r="BM68" s="2"/>
      <c r="BN68" s="3"/>
      <c r="BO68" s="1"/>
      <c r="BP68" s="2"/>
      <c r="BQ68" s="3"/>
      <c r="BR68" s="1"/>
      <c r="BS68" s="2"/>
      <c r="BT68" s="6"/>
      <c r="BU68" s="278"/>
      <c r="BV68" s="272">
        <f t="shared" si="24"/>
        <v>0</v>
      </c>
      <c r="BW68" s="272">
        <f t="shared" si="25"/>
        <v>0</v>
      </c>
      <c r="BX68" s="282" t="e">
        <f t="shared" si="26"/>
        <v>#DIV/0!</v>
      </c>
      <c r="BY68" s="282" t="e">
        <f t="shared" si="27"/>
        <v>#DIV/0!</v>
      </c>
      <c r="BZ68" s="3"/>
      <c r="CA68" s="1"/>
      <c r="CB68" s="1"/>
      <c r="CC68" s="4"/>
      <c r="CD68" s="7"/>
      <c r="CE68" s="7"/>
      <c r="CF68" s="1" t="e">
        <f t="shared" si="28"/>
        <v>#N/A</v>
      </c>
      <c r="CG68" s="1">
        <f t="shared" si="29"/>
        <v>0</v>
      </c>
      <c r="CH68" s="1" t="e">
        <f t="shared" si="34"/>
        <v>#N/A</v>
      </c>
      <c r="CI68" s="1"/>
      <c r="CJ68" s="189" t="e">
        <f t="shared" si="30"/>
        <v>#N/A</v>
      </c>
      <c r="CK68" s="3"/>
      <c r="CL68" s="7"/>
      <c r="CM68" s="1"/>
      <c r="CN68" s="2">
        <v>109</v>
      </c>
      <c r="CO68" s="2">
        <f t="shared" si="36"/>
        <v>0</v>
      </c>
      <c r="CP68" s="2">
        <f t="shared" si="37"/>
        <v>0</v>
      </c>
      <c r="CQ68" s="190" t="e">
        <f t="shared" si="38"/>
        <v>#DIV/0!</v>
      </c>
      <c r="CR68" s="8"/>
      <c r="CS68" s="8"/>
      <c r="CT68" s="8"/>
      <c r="CU68" s="6"/>
      <c r="CV68" s="6"/>
      <c r="CW68" s="6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  <c r="DI68" s="3"/>
      <c r="DJ68" s="2"/>
      <c r="DK68" s="212" t="e">
        <f t="shared" si="13"/>
        <v>#DIV/0!</v>
      </c>
      <c r="DL68" s="212" t="e">
        <f t="shared" si="14"/>
        <v>#DIV/0!</v>
      </c>
      <c r="DM68" s="3"/>
      <c r="DN68" s="2"/>
      <c r="DO68" s="3"/>
      <c r="DP68" s="2"/>
      <c r="DQ68" s="8"/>
      <c r="DR68" s="3"/>
      <c r="DS68" s="2"/>
      <c r="DT68" s="8"/>
      <c r="DU68" s="3"/>
      <c r="DV68" s="1"/>
      <c r="DW68" s="337" t="e">
        <f t="shared" si="15"/>
        <v>#DIV/0!</v>
      </c>
      <c r="DX68" s="212" t="e">
        <f t="shared" si="16"/>
        <v>#DIV/0!</v>
      </c>
      <c r="DY68" s="303"/>
      <c r="DZ68" s="212"/>
      <c r="EA68" s="3"/>
      <c r="EB68" s="2"/>
      <c r="EC68" s="3"/>
      <c r="ED68" s="2"/>
      <c r="EE68" s="155"/>
      <c r="EF68" s="156"/>
      <c r="EG68" s="155"/>
      <c r="EH68" s="157"/>
      <c r="EI68" s="348">
        <f t="shared" si="31"/>
        <v>0</v>
      </c>
      <c r="EJ68" s="349" t="e">
        <f t="shared" si="17"/>
        <v>#DIV/0!</v>
      </c>
      <c r="EK68" s="240" t="e">
        <f t="shared" si="18"/>
        <v>#DIV/0!</v>
      </c>
      <c r="EL68" s="1"/>
      <c r="EM68" s="19" t="e">
        <f t="shared" si="19"/>
        <v>#DIV/0!</v>
      </c>
      <c r="EN68" s="350" t="e">
        <f t="shared" si="20"/>
        <v>#DIV/0!</v>
      </c>
      <c r="EO68" s="4"/>
      <c r="EP68" s="117"/>
    </row>
    <row r="69" spans="1:146" s="121" customFormat="1" ht="20.100000000000001" hidden="1" customHeight="1">
      <c r="A69" s="162">
        <v>42323</v>
      </c>
      <c r="B69" s="229">
        <v>1</v>
      </c>
      <c r="C69" s="15">
        <v>4</v>
      </c>
      <c r="D69" s="9" t="s">
        <v>133</v>
      </c>
      <c r="E69" s="9" t="s">
        <v>137</v>
      </c>
      <c r="F69" s="9" t="s">
        <v>139</v>
      </c>
      <c r="G69" s="12" t="s">
        <v>267</v>
      </c>
      <c r="H69" s="11" t="s">
        <v>175</v>
      </c>
      <c r="I69" s="9">
        <v>32</v>
      </c>
      <c r="J69" s="9" t="s">
        <v>268</v>
      </c>
      <c r="K69" s="20">
        <v>5.5</v>
      </c>
      <c r="L69" s="9"/>
      <c r="M69" s="9">
        <v>55</v>
      </c>
      <c r="N69" s="9">
        <v>2700</v>
      </c>
      <c r="O69" s="298" t="s">
        <v>239</v>
      </c>
      <c r="P69" s="9">
        <v>790</v>
      </c>
      <c r="Q69" s="24">
        <f t="shared" si="6"/>
        <v>746.55000000000007</v>
      </c>
      <c r="R69" s="119">
        <f t="shared" si="21"/>
        <v>4.0851215999999999</v>
      </c>
      <c r="S69" s="18">
        <f t="shared" si="7"/>
        <v>3.8701152000000003</v>
      </c>
      <c r="T69" s="11">
        <v>566</v>
      </c>
      <c r="U69" s="9">
        <v>1010</v>
      </c>
      <c r="V69" s="9">
        <v>1.01</v>
      </c>
      <c r="W69" s="24">
        <f t="shared" si="22"/>
        <v>797.9</v>
      </c>
      <c r="X69" s="9">
        <v>11</v>
      </c>
      <c r="Y69" s="9">
        <v>89</v>
      </c>
      <c r="Z69" s="9">
        <v>25</v>
      </c>
      <c r="AA69" s="9">
        <v>25</v>
      </c>
      <c r="AB69" s="12">
        <v>7</v>
      </c>
      <c r="AC69" s="15">
        <v>4.2</v>
      </c>
      <c r="AD69" s="200">
        <v>-33</v>
      </c>
      <c r="AE69" s="200">
        <v>-39</v>
      </c>
      <c r="AF69" s="200">
        <v>-38</v>
      </c>
      <c r="AG69" s="200"/>
      <c r="AH69" s="241">
        <f t="shared" si="32"/>
        <v>-110</v>
      </c>
      <c r="AI69" s="239">
        <f t="shared" si="33"/>
        <v>1</v>
      </c>
      <c r="AJ69" s="9">
        <v>40</v>
      </c>
      <c r="AK69" s="9">
        <v>40</v>
      </c>
      <c r="AL69" s="9">
        <v>100</v>
      </c>
      <c r="AM69" s="9">
        <v>102</v>
      </c>
      <c r="AN69" s="9">
        <v>3</v>
      </c>
      <c r="AO69" s="9">
        <v>20</v>
      </c>
      <c r="AP69" s="11">
        <v>2120</v>
      </c>
      <c r="AQ69" s="15">
        <v>1500</v>
      </c>
      <c r="AR69" s="24">
        <f t="shared" si="35"/>
        <v>620</v>
      </c>
      <c r="AS69" s="271">
        <f t="shared" si="23"/>
        <v>0.29245283018867924</v>
      </c>
      <c r="AT69" s="9">
        <v>74</v>
      </c>
      <c r="AU69" s="9">
        <v>85</v>
      </c>
      <c r="AV69" s="15">
        <v>4.4000000000000004</v>
      </c>
      <c r="AW69" s="9">
        <v>537</v>
      </c>
      <c r="AX69" s="9">
        <v>960</v>
      </c>
      <c r="AY69" s="10">
        <v>35</v>
      </c>
      <c r="AZ69" s="11">
        <v>355</v>
      </c>
      <c r="BA69" s="10">
        <v>66</v>
      </c>
      <c r="BB69" s="11"/>
      <c r="BC69" s="12"/>
      <c r="BD69" s="11">
        <v>4700</v>
      </c>
      <c r="BE69" s="9">
        <v>40</v>
      </c>
      <c r="BF69" s="9">
        <v>65</v>
      </c>
      <c r="BG69" s="9">
        <v>2</v>
      </c>
      <c r="BH69" s="12">
        <v>97</v>
      </c>
      <c r="BI69" s="11">
        <v>530</v>
      </c>
      <c r="BJ69" s="15">
        <v>114</v>
      </c>
      <c r="BK69" s="9">
        <v>1600</v>
      </c>
      <c r="BL69" s="9">
        <v>153</v>
      </c>
      <c r="BM69" s="10">
        <v>94</v>
      </c>
      <c r="BN69" s="11">
        <v>372</v>
      </c>
      <c r="BO69" s="9">
        <v>1389</v>
      </c>
      <c r="BP69" s="10">
        <v>159</v>
      </c>
      <c r="BQ69" s="11">
        <v>361</v>
      </c>
      <c r="BR69" s="9">
        <v>1345</v>
      </c>
      <c r="BS69" s="10">
        <v>132</v>
      </c>
      <c r="BT69" s="14">
        <v>1350</v>
      </c>
      <c r="BU69" s="279">
        <v>345</v>
      </c>
      <c r="BV69" s="273">
        <f t="shared" si="24"/>
        <v>0.73299999999999998</v>
      </c>
      <c r="BW69" s="273">
        <f t="shared" si="25"/>
        <v>0.67948717948717952</v>
      </c>
      <c r="BX69" s="283">
        <f t="shared" si="26"/>
        <v>0.51894276326538025</v>
      </c>
      <c r="BY69" s="283">
        <f t="shared" si="27"/>
        <v>0.48105723673461986</v>
      </c>
      <c r="BZ69" s="11">
        <v>3</v>
      </c>
      <c r="CA69" s="9">
        <v>3</v>
      </c>
      <c r="CB69" s="9">
        <v>30</v>
      </c>
      <c r="CC69" s="12">
        <v>1.8</v>
      </c>
      <c r="CD69" s="15" t="s">
        <v>164</v>
      </c>
      <c r="CE69" s="15">
        <v>22</v>
      </c>
      <c r="CF69" s="9">
        <f t="shared" si="28"/>
        <v>16.64</v>
      </c>
      <c r="CG69" s="9">
        <f t="shared" si="29"/>
        <v>2670.2</v>
      </c>
      <c r="CH69" s="9">
        <f t="shared" si="34"/>
        <v>3.6608000000000005</v>
      </c>
      <c r="CI69" s="9">
        <v>22</v>
      </c>
      <c r="CJ69" s="296">
        <f t="shared" si="30"/>
        <v>1.3709834469328142</v>
      </c>
      <c r="CK69" s="11" t="s">
        <v>165</v>
      </c>
      <c r="CL69" s="15">
        <v>11</v>
      </c>
      <c r="CM69" s="9">
        <v>12</v>
      </c>
      <c r="CN69" s="10">
        <v>109</v>
      </c>
      <c r="CO69" s="10">
        <f t="shared" si="36"/>
        <v>2670.2</v>
      </c>
      <c r="CP69" s="10">
        <f t="shared" si="37"/>
        <v>13.08</v>
      </c>
      <c r="CQ69" s="191">
        <f t="shared" si="38"/>
        <v>4.8985094749456968</v>
      </c>
      <c r="CR69" s="16">
        <v>39</v>
      </c>
      <c r="CS69" s="16">
        <v>4</v>
      </c>
      <c r="CT69" s="16">
        <v>400</v>
      </c>
      <c r="CU69" s="14">
        <v>10</v>
      </c>
      <c r="CV69" s="14">
        <v>50</v>
      </c>
      <c r="CW69" s="14"/>
      <c r="CX69" s="16">
        <v>500</v>
      </c>
      <c r="CY69" s="16">
        <v>440</v>
      </c>
      <c r="CZ69" s="16">
        <v>450</v>
      </c>
      <c r="DA69" s="16">
        <v>450</v>
      </c>
      <c r="DB69" s="16">
        <v>2</v>
      </c>
      <c r="DC69" s="16">
        <v>4</v>
      </c>
      <c r="DD69" s="16">
        <v>1</v>
      </c>
      <c r="DE69" s="16"/>
      <c r="DF69" s="16">
        <v>10</v>
      </c>
      <c r="DG69" s="16">
        <v>50</v>
      </c>
      <c r="DH69" s="16">
        <v>1.7</v>
      </c>
      <c r="DI69" s="11" t="s">
        <v>301</v>
      </c>
      <c r="DJ69" s="10">
        <v>510</v>
      </c>
      <c r="DK69" s="213">
        <f t="shared" si="13"/>
        <v>124.84328495876353</v>
      </c>
      <c r="DL69" s="213">
        <f t="shared" si="14"/>
        <v>131.77902301202815</v>
      </c>
      <c r="DM69" s="11"/>
      <c r="DN69" s="10"/>
      <c r="DO69" s="11"/>
      <c r="DP69" s="10"/>
      <c r="DQ69" s="16">
        <v>30</v>
      </c>
      <c r="DR69" s="11" t="s">
        <v>185</v>
      </c>
      <c r="DS69" s="10">
        <v>3.96</v>
      </c>
      <c r="DT69" s="16">
        <v>25</v>
      </c>
      <c r="DU69" s="11" t="s">
        <v>169</v>
      </c>
      <c r="DV69" s="9">
        <v>55</v>
      </c>
      <c r="DW69" s="338">
        <f t="shared" si="15"/>
        <v>13.463491515160772</v>
      </c>
      <c r="DX69" s="213">
        <f t="shared" si="16"/>
        <v>14.211463266003037</v>
      </c>
      <c r="DY69" s="304"/>
      <c r="DZ69" s="213"/>
      <c r="EA69" s="11"/>
      <c r="EB69" s="10"/>
      <c r="EC69" s="11"/>
      <c r="ED69" s="10"/>
      <c r="EE69" s="158"/>
      <c r="EF69" s="159"/>
      <c r="EG69" s="158"/>
      <c r="EH69" s="160"/>
      <c r="EI69" s="351">
        <f t="shared" si="31"/>
        <v>291</v>
      </c>
      <c r="EJ69" s="352">
        <f t="shared" si="17"/>
        <v>71.234109652941541</v>
      </c>
      <c r="EK69" s="241">
        <f t="shared" si="18"/>
        <v>75.191560189216062</v>
      </c>
      <c r="EL69" s="9">
        <v>5.93</v>
      </c>
      <c r="EM69" s="20">
        <f t="shared" si="19"/>
        <v>1.4516091760891523</v>
      </c>
      <c r="EN69" s="353">
        <f t="shared" si="20"/>
        <v>1.5322541303163273</v>
      </c>
      <c r="EO69" s="12">
        <v>400</v>
      </c>
      <c r="EP69" s="120"/>
    </row>
    <row r="70" spans="1:146" s="121" customFormat="1" ht="20.100000000000001" hidden="1" customHeight="1">
      <c r="A70" s="162">
        <v>42323</v>
      </c>
      <c r="B70" s="229"/>
      <c r="C70" s="15"/>
      <c r="D70" s="9"/>
      <c r="E70" s="9"/>
      <c r="F70" s="9"/>
      <c r="G70" s="12"/>
      <c r="H70" s="11"/>
      <c r="I70" s="9"/>
      <c r="J70" s="9"/>
      <c r="K70" s="20"/>
      <c r="L70" s="9"/>
      <c r="M70" s="9"/>
      <c r="N70" s="9"/>
      <c r="O70" s="298"/>
      <c r="P70" s="9"/>
      <c r="Q70" s="24">
        <f t="shared" si="6"/>
        <v>0</v>
      </c>
      <c r="R70" s="119">
        <f t="shared" si="21"/>
        <v>0</v>
      </c>
      <c r="S70" s="18">
        <f t="shared" si="7"/>
        <v>0</v>
      </c>
      <c r="T70" s="11"/>
      <c r="U70" s="9"/>
      <c r="V70" s="9"/>
      <c r="W70" s="24">
        <f t="shared" si="22"/>
        <v>0</v>
      </c>
      <c r="X70" s="9"/>
      <c r="Y70" s="9"/>
      <c r="Z70" s="9"/>
      <c r="AA70" s="9"/>
      <c r="AB70" s="12"/>
      <c r="AC70" s="15"/>
      <c r="AD70" s="200"/>
      <c r="AE70" s="200"/>
      <c r="AF70" s="200"/>
      <c r="AG70" s="200"/>
      <c r="AH70" s="241">
        <f t="shared" si="32"/>
        <v>0</v>
      </c>
      <c r="AI70" s="239" t="e">
        <f t="shared" si="33"/>
        <v>#DIV/0!</v>
      </c>
      <c r="AJ70" s="9"/>
      <c r="AK70" s="9"/>
      <c r="AL70" s="9"/>
      <c r="AM70" s="9"/>
      <c r="AN70" s="9"/>
      <c r="AO70" s="9"/>
      <c r="AP70" s="11"/>
      <c r="AQ70" s="15"/>
      <c r="AR70" s="24">
        <f t="shared" si="35"/>
        <v>0</v>
      </c>
      <c r="AS70" s="271" t="e">
        <f t="shared" si="23"/>
        <v>#DIV/0!</v>
      </c>
      <c r="AT70" s="9"/>
      <c r="AU70" s="9"/>
      <c r="AV70" s="15"/>
      <c r="AW70" s="9"/>
      <c r="AX70" s="9"/>
      <c r="AY70" s="10"/>
      <c r="AZ70" s="11"/>
      <c r="BA70" s="10"/>
      <c r="BB70" s="11"/>
      <c r="BC70" s="12"/>
      <c r="BD70" s="11"/>
      <c r="BE70" s="9"/>
      <c r="BF70" s="9"/>
      <c r="BG70" s="9"/>
      <c r="BH70" s="12"/>
      <c r="BI70" s="11"/>
      <c r="BJ70" s="15"/>
      <c r="BK70" s="9"/>
      <c r="BL70" s="9"/>
      <c r="BM70" s="10"/>
      <c r="BN70" s="11"/>
      <c r="BO70" s="9"/>
      <c r="BP70" s="10"/>
      <c r="BQ70" s="11"/>
      <c r="BR70" s="9"/>
      <c r="BS70" s="10"/>
      <c r="BT70" s="14"/>
      <c r="BU70" s="279"/>
      <c r="BV70" s="273">
        <f t="shared" si="24"/>
        <v>0</v>
      </c>
      <c r="BW70" s="273">
        <f t="shared" si="25"/>
        <v>0</v>
      </c>
      <c r="BX70" s="283" t="e">
        <f t="shared" si="26"/>
        <v>#DIV/0!</v>
      </c>
      <c r="BY70" s="283" t="e">
        <f t="shared" si="27"/>
        <v>#DIV/0!</v>
      </c>
      <c r="BZ70" s="11"/>
      <c r="CA70" s="9"/>
      <c r="CB70" s="9"/>
      <c r="CC70" s="12"/>
      <c r="CD70" s="15"/>
      <c r="CE70" s="15"/>
      <c r="CF70" s="9" t="e">
        <f t="shared" si="28"/>
        <v>#N/A</v>
      </c>
      <c r="CG70" s="9">
        <f t="shared" si="29"/>
        <v>0</v>
      </c>
      <c r="CH70" s="9" t="e">
        <f t="shared" si="34"/>
        <v>#N/A</v>
      </c>
      <c r="CI70" s="9"/>
      <c r="CJ70" s="296" t="e">
        <f t="shared" si="30"/>
        <v>#N/A</v>
      </c>
      <c r="CK70" s="11"/>
      <c r="CL70" s="15"/>
      <c r="CM70" s="9"/>
      <c r="CN70" s="10">
        <v>109</v>
      </c>
      <c r="CO70" s="10">
        <f t="shared" si="36"/>
        <v>0</v>
      </c>
      <c r="CP70" s="10">
        <f t="shared" si="37"/>
        <v>0</v>
      </c>
      <c r="CQ70" s="191" t="e">
        <f t="shared" si="38"/>
        <v>#DIV/0!</v>
      </c>
      <c r="CR70" s="16"/>
      <c r="CS70" s="16"/>
      <c r="CT70" s="16"/>
      <c r="CU70" s="14"/>
      <c r="CV70" s="14"/>
      <c r="CW70" s="14"/>
      <c r="CX70" s="16"/>
      <c r="CY70" s="16"/>
      <c r="CZ70" s="16"/>
      <c r="DA70" s="16"/>
      <c r="DB70" s="16"/>
      <c r="DC70" s="16"/>
      <c r="DD70" s="16"/>
      <c r="DE70" s="16"/>
      <c r="DF70" s="16"/>
      <c r="DG70" s="16"/>
      <c r="DH70" s="16"/>
      <c r="DI70" s="11"/>
      <c r="DJ70" s="10"/>
      <c r="DK70" s="213" t="e">
        <f t="shared" si="13"/>
        <v>#DIV/0!</v>
      </c>
      <c r="DL70" s="213" t="e">
        <f t="shared" si="14"/>
        <v>#DIV/0!</v>
      </c>
      <c r="DM70" s="11"/>
      <c r="DN70" s="10"/>
      <c r="DO70" s="11"/>
      <c r="DP70" s="10"/>
      <c r="DQ70" s="16"/>
      <c r="DR70" s="11"/>
      <c r="DS70" s="10"/>
      <c r="DT70" s="16"/>
      <c r="DU70" s="11"/>
      <c r="DV70" s="9"/>
      <c r="DW70" s="338" t="e">
        <f t="shared" si="15"/>
        <v>#DIV/0!</v>
      </c>
      <c r="DX70" s="213" t="e">
        <f t="shared" si="16"/>
        <v>#DIV/0!</v>
      </c>
      <c r="DY70" s="304"/>
      <c r="DZ70" s="213"/>
      <c r="EA70" s="11"/>
      <c r="EB70" s="10"/>
      <c r="EC70" s="11"/>
      <c r="ED70" s="10"/>
      <c r="EE70" s="158"/>
      <c r="EF70" s="159"/>
      <c r="EG70" s="158"/>
      <c r="EH70" s="160"/>
      <c r="EI70" s="351">
        <f t="shared" si="31"/>
        <v>0</v>
      </c>
      <c r="EJ70" s="352" t="e">
        <f t="shared" si="17"/>
        <v>#DIV/0!</v>
      </c>
      <c r="EK70" s="241" t="e">
        <f t="shared" si="18"/>
        <v>#DIV/0!</v>
      </c>
      <c r="EL70" s="9"/>
      <c r="EM70" s="20" t="e">
        <f t="shared" si="19"/>
        <v>#DIV/0!</v>
      </c>
      <c r="EN70" s="353" t="e">
        <f t="shared" si="20"/>
        <v>#DIV/0!</v>
      </c>
      <c r="EO70" s="12"/>
      <c r="EP70" s="120"/>
    </row>
    <row r="71" spans="1:146" s="118" customFormat="1" ht="20.100000000000001" hidden="1" customHeight="1">
      <c r="A71" s="161">
        <v>42324</v>
      </c>
      <c r="B71" s="228"/>
      <c r="C71" s="7">
        <v>2</v>
      </c>
      <c r="D71" s="1" t="s">
        <v>132</v>
      </c>
      <c r="E71" s="1" t="s">
        <v>138</v>
      </c>
      <c r="F71" s="1" t="s">
        <v>140</v>
      </c>
      <c r="G71" s="4"/>
      <c r="H71" s="3" t="s">
        <v>172</v>
      </c>
      <c r="I71" s="1">
        <v>25</v>
      </c>
      <c r="J71" s="1" t="s">
        <v>219</v>
      </c>
      <c r="K71" s="19">
        <v>18.399999999999999</v>
      </c>
      <c r="L71" s="1"/>
      <c r="M71" s="1">
        <v>55</v>
      </c>
      <c r="N71" s="1">
        <v>2720</v>
      </c>
      <c r="O71" s="297"/>
      <c r="P71" s="1">
        <v>1200</v>
      </c>
      <c r="Q71" s="22">
        <f t="shared" si="6"/>
        <v>979.19999999999993</v>
      </c>
      <c r="R71" s="116">
        <f t="shared" si="21"/>
        <v>4.1860799999999996</v>
      </c>
      <c r="S71" s="17">
        <f t="shared" si="7"/>
        <v>3.995136</v>
      </c>
      <c r="T71" s="3">
        <v>825</v>
      </c>
      <c r="U71" s="1">
        <v>1010</v>
      </c>
      <c r="V71" s="1">
        <v>0.98499999999999999</v>
      </c>
      <c r="W71" s="22">
        <f t="shared" si="22"/>
        <v>1182</v>
      </c>
      <c r="X71" s="1">
        <v>11.1</v>
      </c>
      <c r="Y71" s="1">
        <v>194</v>
      </c>
      <c r="Z71" s="1">
        <v>25</v>
      </c>
      <c r="AA71" s="1">
        <v>25</v>
      </c>
      <c r="AB71" s="4">
        <v>7.3</v>
      </c>
      <c r="AC71" s="7">
        <v>4.0999999999999996</v>
      </c>
      <c r="AD71" s="199">
        <v>-29</v>
      </c>
      <c r="AE71" s="199">
        <v>-34</v>
      </c>
      <c r="AF71" s="199">
        <v>-35</v>
      </c>
      <c r="AG71" s="199"/>
      <c r="AH71" s="240">
        <f t="shared" si="32"/>
        <v>-98</v>
      </c>
      <c r="AI71" s="237">
        <f t="shared" si="33"/>
        <v>1</v>
      </c>
      <c r="AJ71" s="1">
        <v>40</v>
      </c>
      <c r="AK71" s="1">
        <v>40</v>
      </c>
      <c r="AL71" s="1">
        <v>100</v>
      </c>
      <c r="AM71" s="1">
        <v>102</v>
      </c>
      <c r="AN71" s="1">
        <v>3</v>
      </c>
      <c r="AO71" s="1">
        <v>20</v>
      </c>
      <c r="AP71" s="3">
        <v>1665</v>
      </c>
      <c r="AQ71" s="7">
        <v>1665</v>
      </c>
      <c r="AR71" s="22">
        <f t="shared" si="35"/>
        <v>0</v>
      </c>
      <c r="AS71" s="270">
        <f t="shared" si="23"/>
        <v>0</v>
      </c>
      <c r="AT71" s="1">
        <v>79</v>
      </c>
      <c r="AU71" s="1">
        <v>85</v>
      </c>
      <c r="AV71" s="7">
        <v>4.4000000000000004</v>
      </c>
      <c r="AW71" s="1">
        <v>415</v>
      </c>
      <c r="AX71" s="1">
        <v>1080</v>
      </c>
      <c r="AY71" s="2">
        <v>28</v>
      </c>
      <c r="AZ71" s="3">
        <v>350</v>
      </c>
      <c r="BA71" s="2">
        <v>69</v>
      </c>
      <c r="BB71" s="3"/>
      <c r="BC71" s="4"/>
      <c r="BD71" s="3">
        <v>5057</v>
      </c>
      <c r="BE71" s="1">
        <v>32</v>
      </c>
      <c r="BF71" s="1">
        <v>37</v>
      </c>
      <c r="BG71" s="1">
        <v>1</v>
      </c>
      <c r="BH71" s="4">
        <v>97</v>
      </c>
      <c r="BI71" s="3">
        <v>460</v>
      </c>
      <c r="BJ71" s="7">
        <v>90</v>
      </c>
      <c r="BK71" s="1">
        <v>1660</v>
      </c>
      <c r="BL71" s="1">
        <v>147</v>
      </c>
      <c r="BM71" s="2">
        <v>97.8</v>
      </c>
      <c r="BN71" s="3">
        <v>450</v>
      </c>
      <c r="BO71" s="1">
        <v>1700</v>
      </c>
      <c r="BP71" s="2">
        <v>215</v>
      </c>
      <c r="BQ71" s="3">
        <v>440</v>
      </c>
      <c r="BR71" s="1">
        <v>1652</v>
      </c>
      <c r="BS71" s="2">
        <v>182</v>
      </c>
      <c r="BT71" s="6">
        <v>1350</v>
      </c>
      <c r="BU71" s="278">
        <v>526</v>
      </c>
      <c r="BV71" s="272">
        <f t="shared" si="24"/>
        <v>0.89</v>
      </c>
      <c r="BW71" s="272">
        <f t="shared" si="25"/>
        <v>0.58974358974358976</v>
      </c>
      <c r="BX71" s="282">
        <f t="shared" si="26"/>
        <v>0.60145555363022007</v>
      </c>
      <c r="BY71" s="282">
        <f t="shared" si="27"/>
        <v>0.39854444636977993</v>
      </c>
      <c r="BZ71" s="3">
        <v>3.2</v>
      </c>
      <c r="CA71" s="1">
        <v>3</v>
      </c>
      <c r="CB71" s="1">
        <v>30</v>
      </c>
      <c r="CC71" s="4">
        <v>1.8</v>
      </c>
      <c r="CD71" s="7" t="s">
        <v>164</v>
      </c>
      <c r="CE71" s="7">
        <v>31</v>
      </c>
      <c r="CF71" s="1">
        <f t="shared" si="28"/>
        <v>16.64</v>
      </c>
      <c r="CG71" s="1">
        <f t="shared" si="29"/>
        <v>4056</v>
      </c>
      <c r="CH71" s="1">
        <f t="shared" si="34"/>
        <v>5.1584000000000003</v>
      </c>
      <c r="CI71" s="1">
        <v>31</v>
      </c>
      <c r="CJ71" s="189">
        <f t="shared" si="30"/>
        <v>1.2717948717948719</v>
      </c>
      <c r="CK71" s="3" t="s">
        <v>165</v>
      </c>
      <c r="CL71" s="7">
        <v>24</v>
      </c>
      <c r="CM71" s="1">
        <v>24</v>
      </c>
      <c r="CN71" s="2">
        <v>109</v>
      </c>
      <c r="CO71" s="2">
        <f t="shared" si="36"/>
        <v>4056</v>
      </c>
      <c r="CP71" s="2">
        <f t="shared" si="37"/>
        <v>26.16</v>
      </c>
      <c r="CQ71" s="190">
        <f t="shared" si="38"/>
        <v>6.449704142011834</v>
      </c>
      <c r="CR71" s="8">
        <v>40</v>
      </c>
      <c r="CS71" s="8">
        <v>4</v>
      </c>
      <c r="CT71" s="8">
        <v>400</v>
      </c>
      <c r="CU71" s="6">
        <v>15</v>
      </c>
      <c r="CV71" s="6">
        <v>50</v>
      </c>
      <c r="CW71" s="6"/>
      <c r="CX71" s="8">
        <v>500</v>
      </c>
      <c r="CY71" s="8">
        <v>440</v>
      </c>
      <c r="CZ71" s="8">
        <v>450</v>
      </c>
      <c r="DA71" s="8">
        <v>450</v>
      </c>
      <c r="DB71" s="8">
        <v>2</v>
      </c>
      <c r="DC71" s="8">
        <v>4</v>
      </c>
      <c r="DD71" s="8">
        <v>1</v>
      </c>
      <c r="DE71" s="8"/>
      <c r="DF71" s="8">
        <v>10</v>
      </c>
      <c r="DG71" s="8">
        <v>50</v>
      </c>
      <c r="DH71" s="8">
        <v>1.7</v>
      </c>
      <c r="DI71" s="3" t="s">
        <v>301</v>
      </c>
      <c r="DJ71" s="2">
        <v>510</v>
      </c>
      <c r="DK71" s="212">
        <f t="shared" si="13"/>
        <v>121.83235867446395</v>
      </c>
      <c r="DL71" s="212">
        <f t="shared" si="14"/>
        <v>127.65522875816994</v>
      </c>
      <c r="DM71" s="3"/>
      <c r="DN71" s="2"/>
      <c r="DO71" s="3"/>
      <c r="DP71" s="2"/>
      <c r="DQ71" s="8">
        <v>30</v>
      </c>
      <c r="DR71" s="3" t="s">
        <v>184</v>
      </c>
      <c r="DS71" s="2">
        <v>6</v>
      </c>
      <c r="DT71" s="8">
        <v>25</v>
      </c>
      <c r="DU71" s="3"/>
      <c r="DV71" s="1"/>
      <c r="DW71" s="337">
        <f t="shared" si="15"/>
        <v>0</v>
      </c>
      <c r="DX71" s="212">
        <f t="shared" si="16"/>
        <v>0</v>
      </c>
      <c r="DY71" s="303"/>
      <c r="DZ71" s="212"/>
      <c r="EA71" s="3"/>
      <c r="EB71" s="2"/>
      <c r="EC71" s="3"/>
      <c r="ED71" s="2"/>
      <c r="EE71" s="155"/>
      <c r="EF71" s="156"/>
      <c r="EG71" s="155"/>
      <c r="EH71" s="157"/>
      <c r="EI71" s="348">
        <f t="shared" si="31"/>
        <v>397</v>
      </c>
      <c r="EJ71" s="349">
        <f t="shared" si="17"/>
        <v>94.838130183847426</v>
      </c>
      <c r="EK71" s="240">
        <f t="shared" si="18"/>
        <v>99.370834935281295</v>
      </c>
      <c r="EL71" s="1">
        <v>4.8</v>
      </c>
      <c r="EM71" s="19">
        <f t="shared" si="19"/>
        <v>1.1466574934067195</v>
      </c>
      <c r="EN71" s="350">
        <f t="shared" si="20"/>
        <v>1.2014609765474817</v>
      </c>
      <c r="EO71" s="4">
        <v>384</v>
      </c>
      <c r="EP71" s="117"/>
    </row>
    <row r="72" spans="1:146" s="118" customFormat="1" ht="20.100000000000001" hidden="1" customHeight="1">
      <c r="A72" s="161">
        <v>42324</v>
      </c>
      <c r="B72" s="228"/>
      <c r="C72" s="7"/>
      <c r="D72" s="1"/>
      <c r="E72" s="1"/>
      <c r="F72" s="1"/>
      <c r="G72" s="4"/>
      <c r="H72" s="3"/>
      <c r="I72" s="1"/>
      <c r="J72" s="1"/>
      <c r="K72" s="19"/>
      <c r="L72" s="1"/>
      <c r="M72" s="1"/>
      <c r="N72" s="1"/>
      <c r="O72" s="297"/>
      <c r="P72" s="1"/>
      <c r="Q72" s="22">
        <f t="shared" si="6"/>
        <v>0</v>
      </c>
      <c r="R72" s="116">
        <f t="shared" si="21"/>
        <v>0</v>
      </c>
      <c r="S72" s="17">
        <f t="shared" si="7"/>
        <v>0</v>
      </c>
      <c r="T72" s="3"/>
      <c r="U72" s="1"/>
      <c r="V72" s="1"/>
      <c r="W72" s="22">
        <f t="shared" si="22"/>
        <v>0</v>
      </c>
      <c r="X72" s="1"/>
      <c r="Y72" s="1"/>
      <c r="Z72" s="1"/>
      <c r="AA72" s="1"/>
      <c r="AB72" s="4"/>
      <c r="AC72" s="7"/>
      <c r="AD72" s="199"/>
      <c r="AE72" s="199"/>
      <c r="AF72" s="199"/>
      <c r="AG72" s="199"/>
      <c r="AH72" s="240">
        <f t="shared" si="32"/>
        <v>0</v>
      </c>
      <c r="AI72" s="237" t="e">
        <f t="shared" si="33"/>
        <v>#DIV/0!</v>
      </c>
      <c r="AJ72" s="1"/>
      <c r="AK72" s="1"/>
      <c r="AL72" s="1"/>
      <c r="AM72" s="1"/>
      <c r="AN72" s="1"/>
      <c r="AO72" s="1"/>
      <c r="AP72" s="3"/>
      <c r="AQ72" s="7"/>
      <c r="AR72" s="22">
        <f t="shared" si="35"/>
        <v>0</v>
      </c>
      <c r="AS72" s="270" t="e">
        <f t="shared" si="23"/>
        <v>#DIV/0!</v>
      </c>
      <c r="AT72" s="1"/>
      <c r="AU72" s="1"/>
      <c r="AV72" s="7"/>
      <c r="AW72" s="1"/>
      <c r="AX72" s="1"/>
      <c r="AY72" s="2"/>
      <c r="AZ72" s="3"/>
      <c r="BA72" s="2"/>
      <c r="BB72" s="3"/>
      <c r="BC72" s="4"/>
      <c r="BD72" s="3"/>
      <c r="BE72" s="1"/>
      <c r="BF72" s="1"/>
      <c r="BG72" s="1"/>
      <c r="BH72" s="4"/>
      <c r="BI72" s="3"/>
      <c r="BJ72" s="7"/>
      <c r="BK72" s="1"/>
      <c r="BL72" s="1"/>
      <c r="BM72" s="2"/>
      <c r="BN72" s="3"/>
      <c r="BO72" s="1"/>
      <c r="BP72" s="2"/>
      <c r="BQ72" s="3"/>
      <c r="BR72" s="1"/>
      <c r="BS72" s="2"/>
      <c r="BT72" s="6"/>
      <c r="BU72" s="278"/>
      <c r="BV72" s="272">
        <f t="shared" si="24"/>
        <v>0</v>
      </c>
      <c r="BW72" s="272">
        <f t="shared" si="25"/>
        <v>0</v>
      </c>
      <c r="BX72" s="282" t="e">
        <f t="shared" si="26"/>
        <v>#DIV/0!</v>
      </c>
      <c r="BY72" s="282" t="e">
        <f t="shared" si="27"/>
        <v>#DIV/0!</v>
      </c>
      <c r="BZ72" s="3"/>
      <c r="CA72" s="1"/>
      <c r="CB72" s="1"/>
      <c r="CC72" s="4"/>
      <c r="CD72" s="7"/>
      <c r="CE72" s="7"/>
      <c r="CF72" s="1" t="e">
        <f t="shared" si="28"/>
        <v>#N/A</v>
      </c>
      <c r="CG72" s="1">
        <f t="shared" si="29"/>
        <v>0</v>
      </c>
      <c r="CH72" s="1" t="e">
        <f t="shared" si="34"/>
        <v>#N/A</v>
      </c>
      <c r="CI72" s="1"/>
      <c r="CJ72" s="189" t="e">
        <f t="shared" si="30"/>
        <v>#N/A</v>
      </c>
      <c r="CK72" s="3"/>
      <c r="CL72" s="7"/>
      <c r="CM72" s="1"/>
      <c r="CN72" s="2">
        <v>109</v>
      </c>
      <c r="CO72" s="2">
        <f t="shared" si="36"/>
        <v>0</v>
      </c>
      <c r="CP72" s="2">
        <f t="shared" si="37"/>
        <v>0</v>
      </c>
      <c r="CQ72" s="190" t="e">
        <f t="shared" si="38"/>
        <v>#DIV/0!</v>
      </c>
      <c r="CR72" s="8"/>
      <c r="CS72" s="8"/>
      <c r="CT72" s="8"/>
      <c r="CU72" s="6"/>
      <c r="CV72" s="6"/>
      <c r="CW72" s="6"/>
      <c r="CX72" s="8"/>
      <c r="CY72" s="8"/>
      <c r="CZ72" s="8"/>
      <c r="DA72" s="8"/>
      <c r="DB72" s="8"/>
      <c r="DC72" s="8"/>
      <c r="DD72" s="8"/>
      <c r="DE72" s="8"/>
      <c r="DF72" s="8"/>
      <c r="DG72" s="8"/>
      <c r="DH72" s="8"/>
      <c r="DI72" s="3"/>
      <c r="DJ72" s="2"/>
      <c r="DK72" s="212" t="e">
        <f t="shared" si="13"/>
        <v>#DIV/0!</v>
      </c>
      <c r="DL72" s="212" t="e">
        <f t="shared" si="14"/>
        <v>#DIV/0!</v>
      </c>
      <c r="DM72" s="3"/>
      <c r="DN72" s="2"/>
      <c r="DO72" s="3"/>
      <c r="DP72" s="2"/>
      <c r="DQ72" s="8"/>
      <c r="DR72" s="3"/>
      <c r="DS72" s="2"/>
      <c r="DT72" s="8"/>
      <c r="DU72" s="3"/>
      <c r="DV72" s="1"/>
      <c r="DW72" s="337" t="e">
        <f t="shared" si="15"/>
        <v>#DIV/0!</v>
      </c>
      <c r="DX72" s="212" t="e">
        <f t="shared" si="16"/>
        <v>#DIV/0!</v>
      </c>
      <c r="DY72" s="303"/>
      <c r="DZ72" s="212"/>
      <c r="EA72" s="3"/>
      <c r="EB72" s="2"/>
      <c r="EC72" s="3"/>
      <c r="ED72" s="2"/>
      <c r="EE72" s="155"/>
      <c r="EF72" s="156"/>
      <c r="EG72" s="155"/>
      <c r="EH72" s="157"/>
      <c r="EI72" s="348">
        <f t="shared" si="31"/>
        <v>0</v>
      </c>
      <c r="EJ72" s="349" t="e">
        <f t="shared" si="17"/>
        <v>#DIV/0!</v>
      </c>
      <c r="EK72" s="240" t="e">
        <f t="shared" si="18"/>
        <v>#DIV/0!</v>
      </c>
      <c r="EL72" s="1"/>
      <c r="EM72" s="19" t="e">
        <f t="shared" si="19"/>
        <v>#DIV/0!</v>
      </c>
      <c r="EN72" s="350" t="e">
        <f t="shared" si="20"/>
        <v>#DIV/0!</v>
      </c>
      <c r="EO72" s="4"/>
      <c r="EP72" s="117"/>
    </row>
    <row r="73" spans="1:146" s="121" customFormat="1" ht="20.100000000000001" hidden="1" customHeight="1">
      <c r="A73" s="162">
        <v>42324</v>
      </c>
      <c r="B73" s="229">
        <v>0.94791666666666696</v>
      </c>
      <c r="C73" s="15">
        <v>1</v>
      </c>
      <c r="D73" s="9" t="s">
        <v>134</v>
      </c>
      <c r="E73" s="9" t="s">
        <v>135</v>
      </c>
      <c r="F73" s="9" t="s">
        <v>144</v>
      </c>
      <c r="G73" s="12" t="s">
        <v>144</v>
      </c>
      <c r="H73" s="11" t="s">
        <v>172</v>
      </c>
      <c r="I73" s="9">
        <v>25</v>
      </c>
      <c r="J73" s="9" t="s">
        <v>219</v>
      </c>
      <c r="K73" s="20">
        <v>19</v>
      </c>
      <c r="L73" s="9"/>
      <c r="M73" s="9">
        <v>55</v>
      </c>
      <c r="N73" s="9">
        <v>2720</v>
      </c>
      <c r="O73" s="298"/>
      <c r="P73" s="9">
        <v>1260</v>
      </c>
      <c r="Q73" s="24">
        <f t="shared" si="6"/>
        <v>1020.6</v>
      </c>
      <c r="R73" s="119">
        <f t="shared" si="21"/>
        <v>4.3630649999999997</v>
      </c>
      <c r="S73" s="18">
        <f t="shared" si="7"/>
        <v>4.1640480000000002</v>
      </c>
      <c r="T73" s="11">
        <v>863</v>
      </c>
      <c r="U73" s="9">
        <v>1008</v>
      </c>
      <c r="V73" s="9">
        <v>0.97599999999999998</v>
      </c>
      <c r="W73" s="24">
        <f t="shared" si="22"/>
        <v>1229.76</v>
      </c>
      <c r="X73" s="9">
        <v>11.3</v>
      </c>
      <c r="Y73" s="9">
        <v>210</v>
      </c>
      <c r="Z73" s="9">
        <v>25</v>
      </c>
      <c r="AA73" s="9">
        <v>25</v>
      </c>
      <c r="AB73" s="12">
        <v>7.5</v>
      </c>
      <c r="AC73" s="15">
        <v>4.0999999999999996</v>
      </c>
      <c r="AD73" s="200">
        <v>-30</v>
      </c>
      <c r="AE73" s="200">
        <v>-36</v>
      </c>
      <c r="AF73" s="200">
        <v>-35</v>
      </c>
      <c r="AG73" s="200"/>
      <c r="AH73" s="241">
        <f t="shared" si="32"/>
        <v>-101</v>
      </c>
      <c r="AI73" s="239">
        <f t="shared" si="33"/>
        <v>1</v>
      </c>
      <c r="AJ73" s="9">
        <v>40</v>
      </c>
      <c r="AK73" s="9">
        <v>40</v>
      </c>
      <c r="AL73" s="9">
        <v>100</v>
      </c>
      <c r="AM73" s="9">
        <v>102</v>
      </c>
      <c r="AN73" s="9">
        <v>3</v>
      </c>
      <c r="AO73" s="9">
        <v>20</v>
      </c>
      <c r="AP73" s="11">
        <v>1700</v>
      </c>
      <c r="AQ73" s="15">
        <v>1700</v>
      </c>
      <c r="AR73" s="24">
        <f t="shared" si="35"/>
        <v>0</v>
      </c>
      <c r="AS73" s="271">
        <f t="shared" si="23"/>
        <v>0</v>
      </c>
      <c r="AT73" s="9">
        <v>76.599999999999994</v>
      </c>
      <c r="AU73" s="9">
        <v>85</v>
      </c>
      <c r="AV73" s="15">
        <v>4.4000000000000004</v>
      </c>
      <c r="AW73" s="9">
        <v>520</v>
      </c>
      <c r="AX73" s="9">
        <v>1140</v>
      </c>
      <c r="AY73" s="10">
        <v>31</v>
      </c>
      <c r="AZ73" s="11">
        <v>342</v>
      </c>
      <c r="BA73" s="10">
        <v>66</v>
      </c>
      <c r="BB73" s="11"/>
      <c r="BC73" s="12"/>
      <c r="BD73" s="11">
        <v>4715</v>
      </c>
      <c r="BE73" s="9">
        <v>32</v>
      </c>
      <c r="BF73" s="9">
        <v>35</v>
      </c>
      <c r="BG73" s="9">
        <v>1</v>
      </c>
      <c r="BH73" s="12">
        <v>97</v>
      </c>
      <c r="BI73" s="11">
        <v>490</v>
      </c>
      <c r="BJ73" s="15">
        <v>112</v>
      </c>
      <c r="BK73" s="9">
        <v>1659</v>
      </c>
      <c r="BL73" s="9">
        <v>149</v>
      </c>
      <c r="BM73" s="10">
        <v>93.5</v>
      </c>
      <c r="BN73" s="11">
        <v>440</v>
      </c>
      <c r="BO73" s="9">
        <v>1657</v>
      </c>
      <c r="BP73" s="10">
        <v>203</v>
      </c>
      <c r="BQ73" s="11">
        <v>430</v>
      </c>
      <c r="BR73" s="9">
        <v>1616</v>
      </c>
      <c r="BS73" s="10">
        <v>180</v>
      </c>
      <c r="BT73" s="14">
        <v>1350</v>
      </c>
      <c r="BU73" s="279">
        <v>541</v>
      </c>
      <c r="BV73" s="273">
        <f t="shared" si="24"/>
        <v>0.87</v>
      </c>
      <c r="BW73" s="273">
        <f t="shared" si="25"/>
        <v>0.62820512820512819</v>
      </c>
      <c r="BX73" s="283">
        <f t="shared" si="26"/>
        <v>0.58069484853671061</v>
      </c>
      <c r="BY73" s="283">
        <f t="shared" si="27"/>
        <v>0.41930515146328939</v>
      </c>
      <c r="BZ73" s="11">
        <v>3.2</v>
      </c>
      <c r="CA73" s="9">
        <v>3</v>
      </c>
      <c r="CB73" s="9">
        <v>30</v>
      </c>
      <c r="CC73" s="12">
        <v>1.8</v>
      </c>
      <c r="CD73" s="15" t="s">
        <v>164</v>
      </c>
      <c r="CE73" s="15">
        <v>31</v>
      </c>
      <c r="CF73" s="9">
        <f t="shared" si="28"/>
        <v>16.64</v>
      </c>
      <c r="CG73" s="9">
        <f t="shared" si="29"/>
        <v>4258.8</v>
      </c>
      <c r="CH73" s="9">
        <f t="shared" si="34"/>
        <v>6.4896000000000003</v>
      </c>
      <c r="CI73" s="9">
        <v>39</v>
      </c>
      <c r="CJ73" s="296">
        <f t="shared" si="30"/>
        <v>1.5238095238095239</v>
      </c>
      <c r="CK73" s="11" t="s">
        <v>165</v>
      </c>
      <c r="CL73" s="15">
        <v>22</v>
      </c>
      <c r="CM73" s="9">
        <v>24</v>
      </c>
      <c r="CN73" s="10">
        <v>109</v>
      </c>
      <c r="CO73" s="10">
        <f t="shared" si="36"/>
        <v>4258.8</v>
      </c>
      <c r="CP73" s="10">
        <f t="shared" si="37"/>
        <v>26.16</v>
      </c>
      <c r="CQ73" s="191">
        <f t="shared" si="38"/>
        <v>6.142575373344604</v>
      </c>
      <c r="CR73" s="16">
        <v>40</v>
      </c>
      <c r="CS73" s="16">
        <v>4</v>
      </c>
      <c r="CT73" s="16">
        <v>400</v>
      </c>
      <c r="CU73" s="14">
        <v>12</v>
      </c>
      <c r="CV73" s="14">
        <v>50</v>
      </c>
      <c r="CW73" s="14"/>
      <c r="CX73" s="16">
        <v>500</v>
      </c>
      <c r="CY73" s="16">
        <v>440</v>
      </c>
      <c r="CZ73" s="16">
        <v>450</v>
      </c>
      <c r="DA73" s="16">
        <v>450</v>
      </c>
      <c r="DB73" s="16">
        <v>2</v>
      </c>
      <c r="DC73" s="16">
        <v>4</v>
      </c>
      <c r="DD73" s="16">
        <v>1</v>
      </c>
      <c r="DE73" s="16"/>
      <c r="DF73" s="16">
        <v>10</v>
      </c>
      <c r="DG73" s="16">
        <v>50</v>
      </c>
      <c r="DH73" s="16">
        <v>1.7</v>
      </c>
      <c r="DI73" s="11" t="s">
        <v>301</v>
      </c>
      <c r="DJ73" s="10">
        <v>510</v>
      </c>
      <c r="DK73" s="213">
        <f t="shared" si="13"/>
        <v>116.89030532435342</v>
      </c>
      <c r="DL73" s="213">
        <f t="shared" si="14"/>
        <v>122.47697432882617</v>
      </c>
      <c r="DM73" s="11"/>
      <c r="DN73" s="10"/>
      <c r="DO73" s="11"/>
      <c r="DP73" s="10"/>
      <c r="DQ73" s="16">
        <v>35</v>
      </c>
      <c r="DR73" s="11" t="s">
        <v>184</v>
      </c>
      <c r="DS73" s="10">
        <v>5.7</v>
      </c>
      <c r="DT73" s="16">
        <v>25</v>
      </c>
      <c r="DU73" s="11"/>
      <c r="DV73" s="9"/>
      <c r="DW73" s="338">
        <f t="shared" si="15"/>
        <v>0</v>
      </c>
      <c r="DX73" s="213">
        <f t="shared" si="16"/>
        <v>0</v>
      </c>
      <c r="DY73" s="304"/>
      <c r="DZ73" s="213"/>
      <c r="EA73" s="11"/>
      <c r="EB73" s="10"/>
      <c r="EC73" s="11"/>
      <c r="ED73" s="10"/>
      <c r="EE73" s="158"/>
      <c r="EF73" s="159"/>
      <c r="EG73" s="158"/>
      <c r="EH73" s="160"/>
      <c r="EI73" s="351">
        <f t="shared" si="31"/>
        <v>383</v>
      </c>
      <c r="EJ73" s="352">
        <f t="shared" si="17"/>
        <v>87.782327331818351</v>
      </c>
      <c r="EK73" s="241">
        <f t="shared" si="18"/>
        <v>91.977806211647888</v>
      </c>
      <c r="EL73" s="9"/>
      <c r="EM73" s="20">
        <f t="shared" si="19"/>
        <v>0</v>
      </c>
      <c r="EN73" s="353">
        <f t="shared" si="20"/>
        <v>0</v>
      </c>
      <c r="EO73" s="12">
        <v>382</v>
      </c>
      <c r="EP73" s="120"/>
    </row>
    <row r="74" spans="1:146" s="121" customFormat="1" ht="20.100000000000001" hidden="1" customHeight="1">
      <c r="A74" s="162">
        <v>42324</v>
      </c>
      <c r="B74" s="229"/>
      <c r="C74" s="15"/>
      <c r="D74" s="9"/>
      <c r="E74" s="9"/>
      <c r="F74" s="9"/>
      <c r="G74" s="12"/>
      <c r="H74" s="11"/>
      <c r="I74" s="9"/>
      <c r="J74" s="9"/>
      <c r="K74" s="20"/>
      <c r="L74" s="9"/>
      <c r="M74" s="9"/>
      <c r="N74" s="9"/>
      <c r="O74" s="298"/>
      <c r="P74" s="9"/>
      <c r="Q74" s="24">
        <f t="shared" si="6"/>
        <v>0</v>
      </c>
      <c r="R74" s="119">
        <f t="shared" si="21"/>
        <v>0</v>
      </c>
      <c r="S74" s="18">
        <f t="shared" si="7"/>
        <v>0</v>
      </c>
      <c r="T74" s="11"/>
      <c r="U74" s="9"/>
      <c r="V74" s="9"/>
      <c r="W74" s="24">
        <f t="shared" si="22"/>
        <v>0</v>
      </c>
      <c r="X74" s="9"/>
      <c r="Y74" s="9"/>
      <c r="Z74" s="9"/>
      <c r="AA74" s="9"/>
      <c r="AB74" s="12"/>
      <c r="AC74" s="15"/>
      <c r="AD74" s="200"/>
      <c r="AE74" s="200"/>
      <c r="AF74" s="200"/>
      <c r="AG74" s="200"/>
      <c r="AH74" s="241">
        <f t="shared" si="32"/>
        <v>0</v>
      </c>
      <c r="AI74" s="239" t="e">
        <f t="shared" si="33"/>
        <v>#DIV/0!</v>
      </c>
      <c r="AJ74" s="9"/>
      <c r="AK74" s="9"/>
      <c r="AL74" s="9"/>
      <c r="AM74" s="9"/>
      <c r="AN74" s="9"/>
      <c r="AO74" s="9"/>
      <c r="AP74" s="11"/>
      <c r="AQ74" s="15"/>
      <c r="AR74" s="24">
        <f t="shared" si="35"/>
        <v>0</v>
      </c>
      <c r="AS74" s="271" t="e">
        <f t="shared" si="23"/>
        <v>#DIV/0!</v>
      </c>
      <c r="AT74" s="9"/>
      <c r="AU74" s="9"/>
      <c r="AV74" s="15"/>
      <c r="AW74" s="9"/>
      <c r="AX74" s="9"/>
      <c r="AY74" s="10"/>
      <c r="AZ74" s="11"/>
      <c r="BA74" s="10"/>
      <c r="BB74" s="11"/>
      <c r="BC74" s="12"/>
      <c r="BD74" s="11"/>
      <c r="BE74" s="9"/>
      <c r="BF74" s="9"/>
      <c r="BG74" s="9"/>
      <c r="BH74" s="12"/>
      <c r="BI74" s="11"/>
      <c r="BJ74" s="15"/>
      <c r="BK74" s="9"/>
      <c r="BL74" s="9"/>
      <c r="BM74" s="10"/>
      <c r="BN74" s="11"/>
      <c r="BO74" s="9"/>
      <c r="BP74" s="10"/>
      <c r="BQ74" s="11"/>
      <c r="BR74" s="9"/>
      <c r="BS74" s="10"/>
      <c r="BT74" s="14"/>
      <c r="BU74" s="279"/>
      <c r="BV74" s="273">
        <f t="shared" si="24"/>
        <v>0</v>
      </c>
      <c r="BW74" s="273">
        <f t="shared" si="25"/>
        <v>0</v>
      </c>
      <c r="BX74" s="283" t="e">
        <f t="shared" si="26"/>
        <v>#DIV/0!</v>
      </c>
      <c r="BY74" s="283" t="e">
        <f t="shared" si="27"/>
        <v>#DIV/0!</v>
      </c>
      <c r="BZ74" s="11"/>
      <c r="CA74" s="9"/>
      <c r="CB74" s="9"/>
      <c r="CC74" s="12"/>
      <c r="CD74" s="15"/>
      <c r="CE74" s="15"/>
      <c r="CF74" s="9" t="e">
        <f t="shared" si="28"/>
        <v>#N/A</v>
      </c>
      <c r="CG74" s="9">
        <f t="shared" si="29"/>
        <v>0</v>
      </c>
      <c r="CH74" s="9" t="e">
        <f t="shared" si="34"/>
        <v>#N/A</v>
      </c>
      <c r="CI74" s="9"/>
      <c r="CJ74" s="296" t="e">
        <f t="shared" si="30"/>
        <v>#N/A</v>
      </c>
      <c r="CK74" s="11"/>
      <c r="CL74" s="15"/>
      <c r="CM74" s="9"/>
      <c r="CN74" s="10">
        <v>109</v>
      </c>
      <c r="CO74" s="10">
        <f t="shared" si="36"/>
        <v>0</v>
      </c>
      <c r="CP74" s="10">
        <f t="shared" si="37"/>
        <v>0</v>
      </c>
      <c r="CQ74" s="191" t="e">
        <f t="shared" si="38"/>
        <v>#DIV/0!</v>
      </c>
      <c r="CR74" s="16"/>
      <c r="CS74" s="16"/>
      <c r="CT74" s="16"/>
      <c r="CU74" s="14"/>
      <c r="CV74" s="14"/>
      <c r="CW74" s="14"/>
      <c r="CX74" s="16"/>
      <c r="CY74" s="16"/>
      <c r="CZ74" s="16"/>
      <c r="DA74" s="16"/>
      <c r="DB74" s="16"/>
      <c r="DC74" s="16"/>
      <c r="DD74" s="16"/>
      <c r="DE74" s="16"/>
      <c r="DF74" s="16"/>
      <c r="DG74" s="16"/>
      <c r="DH74" s="16"/>
      <c r="DI74" s="11"/>
      <c r="DJ74" s="10"/>
      <c r="DK74" s="213" t="e">
        <f t="shared" si="13"/>
        <v>#DIV/0!</v>
      </c>
      <c r="DL74" s="213" t="e">
        <f t="shared" si="14"/>
        <v>#DIV/0!</v>
      </c>
      <c r="DM74" s="11"/>
      <c r="DN74" s="10"/>
      <c r="DO74" s="11"/>
      <c r="DP74" s="10"/>
      <c r="DQ74" s="16"/>
      <c r="DR74" s="11"/>
      <c r="DS74" s="10"/>
      <c r="DT74" s="16"/>
      <c r="DU74" s="11"/>
      <c r="DV74" s="9"/>
      <c r="DW74" s="338" t="e">
        <f t="shared" si="15"/>
        <v>#DIV/0!</v>
      </c>
      <c r="DX74" s="213" t="e">
        <f t="shared" si="16"/>
        <v>#DIV/0!</v>
      </c>
      <c r="DY74" s="304"/>
      <c r="DZ74" s="213"/>
      <c r="EA74" s="11"/>
      <c r="EB74" s="10"/>
      <c r="EC74" s="11"/>
      <c r="ED74" s="10"/>
      <c r="EE74" s="158"/>
      <c r="EF74" s="159"/>
      <c r="EG74" s="158"/>
      <c r="EH74" s="160"/>
      <c r="EI74" s="351">
        <f t="shared" si="31"/>
        <v>0</v>
      </c>
      <c r="EJ74" s="352" t="e">
        <f t="shared" si="17"/>
        <v>#DIV/0!</v>
      </c>
      <c r="EK74" s="241" t="e">
        <f t="shared" si="18"/>
        <v>#DIV/0!</v>
      </c>
      <c r="EL74" s="9"/>
      <c r="EM74" s="20" t="e">
        <f t="shared" si="19"/>
        <v>#DIV/0!</v>
      </c>
      <c r="EN74" s="353" t="e">
        <f t="shared" si="20"/>
        <v>#DIV/0!</v>
      </c>
      <c r="EO74" s="12"/>
      <c r="EP74" s="120"/>
    </row>
    <row r="75" spans="1:146" s="118" customFormat="1" ht="20.100000000000001" hidden="1" customHeight="1">
      <c r="A75" s="161">
        <v>42325</v>
      </c>
      <c r="B75" s="228">
        <v>0.51344907407407414</v>
      </c>
      <c r="C75" s="7">
        <v>3</v>
      </c>
      <c r="D75" s="1" t="s">
        <v>130</v>
      </c>
      <c r="E75" s="1" t="s">
        <v>136</v>
      </c>
      <c r="F75" s="1" t="s">
        <v>141</v>
      </c>
      <c r="G75" s="4" t="s">
        <v>142</v>
      </c>
      <c r="H75" s="3" t="s">
        <v>172</v>
      </c>
      <c r="I75" s="1">
        <v>25</v>
      </c>
      <c r="J75" s="1" t="s">
        <v>219</v>
      </c>
      <c r="K75" s="19">
        <v>19.5</v>
      </c>
      <c r="L75" s="1"/>
      <c r="M75" s="1">
        <v>55</v>
      </c>
      <c r="N75" s="1">
        <v>2720</v>
      </c>
      <c r="O75" s="297"/>
      <c r="P75" s="1">
        <v>1210</v>
      </c>
      <c r="Q75" s="22">
        <f t="shared" ref="Q75:Q134" si="39">(P75/100)*(100-K75)</f>
        <v>974.05</v>
      </c>
      <c r="R75" s="116">
        <f t="shared" si="21"/>
        <v>4.1640637500000004</v>
      </c>
      <c r="S75" s="17">
        <f t="shared" ref="S75:S134" si="40">Q75*N75*I75*60/1000000000</f>
        <v>3.9741240000000002</v>
      </c>
      <c r="T75" s="3">
        <v>836.4</v>
      </c>
      <c r="U75" s="1">
        <v>1008</v>
      </c>
      <c r="V75" s="1">
        <v>0.97599999999999998</v>
      </c>
      <c r="W75" s="22">
        <f t="shared" si="22"/>
        <v>1180.96</v>
      </c>
      <c r="X75" s="1">
        <v>11.4</v>
      </c>
      <c r="Y75" s="1">
        <v>194</v>
      </c>
      <c r="Z75" s="1">
        <v>25</v>
      </c>
      <c r="AA75" s="1">
        <v>25</v>
      </c>
      <c r="AB75" s="4">
        <v>7.4</v>
      </c>
      <c r="AC75" s="7">
        <v>4.2</v>
      </c>
      <c r="AD75" s="199">
        <v>-30</v>
      </c>
      <c r="AE75" s="199">
        <v>-35</v>
      </c>
      <c r="AF75" s="199">
        <v>-34</v>
      </c>
      <c r="AG75" s="199"/>
      <c r="AH75" s="240">
        <f t="shared" si="32"/>
        <v>-99</v>
      </c>
      <c r="AI75" s="237">
        <f t="shared" si="33"/>
        <v>1</v>
      </c>
      <c r="AJ75" s="1">
        <v>40</v>
      </c>
      <c r="AK75" s="1">
        <v>40</v>
      </c>
      <c r="AL75" s="1">
        <v>100</v>
      </c>
      <c r="AM75" s="1">
        <v>102</v>
      </c>
      <c r="AN75" s="1">
        <v>3</v>
      </c>
      <c r="AO75" s="1">
        <v>20</v>
      </c>
      <c r="AP75" s="3">
        <v>1613</v>
      </c>
      <c r="AQ75" s="7">
        <v>1630</v>
      </c>
      <c r="AR75" s="22">
        <f t="shared" si="35"/>
        <v>-17</v>
      </c>
      <c r="AS75" s="270">
        <f t="shared" si="23"/>
        <v>-1.0539367637941723E-2</v>
      </c>
      <c r="AT75" s="1">
        <v>78</v>
      </c>
      <c r="AU75" s="1">
        <v>85</v>
      </c>
      <c r="AV75" s="7">
        <v>4.4000000000000004</v>
      </c>
      <c r="AW75" s="1">
        <v>430</v>
      </c>
      <c r="AX75" s="1">
        <v>1141</v>
      </c>
      <c r="AY75" s="2">
        <v>30</v>
      </c>
      <c r="AZ75" s="3">
        <v>334</v>
      </c>
      <c r="BA75" s="2">
        <v>68</v>
      </c>
      <c r="BB75" s="3"/>
      <c r="BC75" s="4"/>
      <c r="BD75" s="3">
        <v>4715</v>
      </c>
      <c r="BE75" s="1">
        <v>32</v>
      </c>
      <c r="BF75" s="1">
        <v>35</v>
      </c>
      <c r="BG75" s="1">
        <v>1</v>
      </c>
      <c r="BH75" s="4">
        <v>97</v>
      </c>
      <c r="BI75" s="3">
        <v>470</v>
      </c>
      <c r="BJ75" s="7">
        <v>113</v>
      </c>
      <c r="BK75" s="1">
        <v>1653</v>
      </c>
      <c r="BL75" s="1">
        <v>149</v>
      </c>
      <c r="BM75" s="2">
        <v>82.3</v>
      </c>
      <c r="BN75" s="3">
        <v>430</v>
      </c>
      <c r="BO75" s="1">
        <v>1621</v>
      </c>
      <c r="BP75" s="2">
        <v>205</v>
      </c>
      <c r="BQ75" s="3">
        <v>420</v>
      </c>
      <c r="BR75" s="1">
        <v>1577</v>
      </c>
      <c r="BS75" s="2">
        <v>174</v>
      </c>
      <c r="BT75" s="6">
        <v>1500</v>
      </c>
      <c r="BU75" s="278">
        <v>458</v>
      </c>
      <c r="BV75" s="272">
        <f t="shared" si="24"/>
        <v>0.85</v>
      </c>
      <c r="BW75" s="272">
        <f t="shared" si="25"/>
        <v>0.60256410256410253</v>
      </c>
      <c r="BX75" s="282">
        <f t="shared" si="26"/>
        <v>0.58517210944395415</v>
      </c>
      <c r="BY75" s="282">
        <f t="shared" si="27"/>
        <v>0.41482789055604591</v>
      </c>
      <c r="BZ75" s="3">
        <v>3.2</v>
      </c>
      <c r="CA75" s="1">
        <v>3</v>
      </c>
      <c r="CB75" s="1">
        <v>28</v>
      </c>
      <c r="CC75" s="4">
        <v>1.8</v>
      </c>
      <c r="CD75" s="7" t="s">
        <v>164</v>
      </c>
      <c r="CE75" s="7">
        <v>29</v>
      </c>
      <c r="CF75" s="1">
        <f t="shared" si="28"/>
        <v>16.64</v>
      </c>
      <c r="CG75" s="1">
        <f t="shared" si="29"/>
        <v>4089.7999999999997</v>
      </c>
      <c r="CH75" s="1">
        <f t="shared" si="34"/>
        <v>5.8239999999999998</v>
      </c>
      <c r="CI75" s="1">
        <v>35</v>
      </c>
      <c r="CJ75" s="189">
        <f t="shared" si="30"/>
        <v>1.424030514939606</v>
      </c>
      <c r="CK75" s="3" t="s">
        <v>165</v>
      </c>
      <c r="CL75" s="7">
        <v>21</v>
      </c>
      <c r="CM75" s="1">
        <v>21</v>
      </c>
      <c r="CN75" s="2">
        <v>109</v>
      </c>
      <c r="CO75" s="2">
        <f t="shared" si="36"/>
        <v>4089.7999999999997</v>
      </c>
      <c r="CP75" s="2">
        <f t="shared" si="37"/>
        <v>22.89</v>
      </c>
      <c r="CQ75" s="190">
        <f t="shared" si="38"/>
        <v>5.5968507017458071</v>
      </c>
      <c r="CR75" s="8">
        <v>39</v>
      </c>
      <c r="CS75" s="8">
        <v>4</v>
      </c>
      <c r="CT75" s="8">
        <v>400</v>
      </c>
      <c r="CU75" s="6">
        <v>13</v>
      </c>
      <c r="CV75" s="6">
        <v>50</v>
      </c>
      <c r="CW75" s="6"/>
      <c r="CX75" s="8">
        <v>500</v>
      </c>
      <c r="CY75" s="8">
        <v>480</v>
      </c>
      <c r="CZ75" s="8">
        <v>480</v>
      </c>
      <c r="DA75" s="8">
        <v>480</v>
      </c>
      <c r="DB75" s="8">
        <v>2</v>
      </c>
      <c r="DC75" s="8">
        <v>4</v>
      </c>
      <c r="DD75" s="8">
        <v>1</v>
      </c>
      <c r="DE75" s="8"/>
      <c r="DF75" s="8">
        <v>10</v>
      </c>
      <c r="DG75" s="8">
        <v>50</v>
      </c>
      <c r="DH75" s="8">
        <v>1.7</v>
      </c>
      <c r="DI75" s="3" t="s">
        <v>301</v>
      </c>
      <c r="DJ75" s="2">
        <v>510</v>
      </c>
      <c r="DK75" s="212">
        <f t="shared" ref="DK75:DK134" si="41">DJ75/R75</f>
        <v>122.47651107646946</v>
      </c>
      <c r="DL75" s="212">
        <f t="shared" ref="DL75:DL134" si="42">DJ75/S75</f>
        <v>128.33016785585954</v>
      </c>
      <c r="DM75" s="3"/>
      <c r="DN75" s="2"/>
      <c r="DO75" s="3"/>
      <c r="DP75" s="2"/>
      <c r="DQ75" s="8">
        <v>35</v>
      </c>
      <c r="DR75" s="3" t="s">
        <v>184</v>
      </c>
      <c r="DS75" s="2">
        <v>5.7</v>
      </c>
      <c r="DT75" s="8">
        <v>25</v>
      </c>
      <c r="DU75" s="3"/>
      <c r="DV75" s="1"/>
      <c r="DW75" s="337">
        <f t="shared" ref="DW75:DW134" si="43">DV75/R75</f>
        <v>0</v>
      </c>
      <c r="DX75" s="212">
        <f t="shared" ref="DX75:DX134" si="44">DV75/S75</f>
        <v>0</v>
      </c>
      <c r="DY75" s="303"/>
      <c r="DZ75" s="212"/>
      <c r="EA75" s="3"/>
      <c r="EB75" s="2"/>
      <c r="EC75" s="3"/>
      <c r="ED75" s="2"/>
      <c r="EE75" s="155"/>
      <c r="EF75" s="156"/>
      <c r="EG75" s="155"/>
      <c r="EH75" s="157"/>
      <c r="EI75" s="348">
        <f t="shared" si="31"/>
        <v>379</v>
      </c>
      <c r="EJ75" s="349">
        <f t="shared" ref="EJ75:EJ134" si="45">EI75/R75</f>
        <v>91.01685823133711</v>
      </c>
      <c r="EK75" s="240">
        <f t="shared" ref="EK75:EK134" si="46">EI75/S75</f>
        <v>95.366928661511309</v>
      </c>
      <c r="EL75" s="1">
        <v>5.13</v>
      </c>
      <c r="EM75" s="19">
        <f t="shared" ref="EM75:EM134" si="47">EL75/R75</f>
        <v>1.2319696114162515</v>
      </c>
      <c r="EN75" s="350">
        <f t="shared" ref="EN75:EN134" si="48">EL75/S75</f>
        <v>1.2908505119618814</v>
      </c>
      <c r="EO75" s="4">
        <v>395</v>
      </c>
      <c r="EP75" s="117"/>
    </row>
    <row r="76" spans="1:146" s="118" customFormat="1" ht="20.100000000000001" hidden="1" customHeight="1">
      <c r="A76" s="161">
        <v>42325</v>
      </c>
      <c r="B76" s="228"/>
      <c r="C76" s="7"/>
      <c r="D76" s="1"/>
      <c r="E76" s="1"/>
      <c r="F76" s="1"/>
      <c r="G76" s="4"/>
      <c r="H76" s="3"/>
      <c r="I76" s="1"/>
      <c r="J76" s="1"/>
      <c r="K76" s="19"/>
      <c r="L76" s="1"/>
      <c r="M76" s="1"/>
      <c r="N76" s="1"/>
      <c r="O76" s="297"/>
      <c r="P76" s="1"/>
      <c r="Q76" s="22">
        <f t="shared" si="39"/>
        <v>0</v>
      </c>
      <c r="R76" s="116">
        <f t="shared" ref="R76:R134" si="49">Q76*2850*I76*60/1000000000</f>
        <v>0</v>
      </c>
      <c r="S76" s="17">
        <f t="shared" si="40"/>
        <v>0</v>
      </c>
      <c r="T76" s="3"/>
      <c r="U76" s="1"/>
      <c r="V76" s="1"/>
      <c r="W76" s="22">
        <f t="shared" ref="W76:W134" si="50">P76*V76</f>
        <v>0</v>
      </c>
      <c r="X76" s="1"/>
      <c r="Y76" s="1"/>
      <c r="Z76" s="1"/>
      <c r="AA76" s="1"/>
      <c r="AB76" s="4"/>
      <c r="AC76" s="7"/>
      <c r="AD76" s="199"/>
      <c r="AE76" s="199"/>
      <c r="AF76" s="199"/>
      <c r="AG76" s="199"/>
      <c r="AH76" s="240">
        <f t="shared" si="32"/>
        <v>0</v>
      </c>
      <c r="AI76" s="237" t="e">
        <f t="shared" si="33"/>
        <v>#DIV/0!</v>
      </c>
      <c r="AJ76" s="1"/>
      <c r="AK76" s="1"/>
      <c r="AL76" s="1"/>
      <c r="AM76" s="1"/>
      <c r="AN76" s="1"/>
      <c r="AO76" s="1"/>
      <c r="AP76" s="3"/>
      <c r="AQ76" s="7"/>
      <c r="AR76" s="22">
        <f t="shared" si="35"/>
        <v>0</v>
      </c>
      <c r="AS76" s="270" t="e">
        <f t="shared" ref="AS76:AS134" si="51">AR76/AP76</f>
        <v>#DIV/0!</v>
      </c>
      <c r="AT76" s="1"/>
      <c r="AU76" s="1"/>
      <c r="AV76" s="7"/>
      <c r="AW76" s="1"/>
      <c r="AX76" s="1"/>
      <c r="AY76" s="2"/>
      <c r="AZ76" s="3"/>
      <c r="BA76" s="2"/>
      <c r="BB76" s="3"/>
      <c r="BC76" s="4"/>
      <c r="BD76" s="3"/>
      <c r="BE76" s="1"/>
      <c r="BF76" s="1"/>
      <c r="BG76" s="1"/>
      <c r="BH76" s="4"/>
      <c r="BI76" s="3"/>
      <c r="BJ76" s="7"/>
      <c r="BK76" s="1"/>
      <c r="BL76" s="1"/>
      <c r="BM76" s="2"/>
      <c r="BN76" s="3"/>
      <c r="BO76" s="1"/>
      <c r="BP76" s="2"/>
      <c r="BQ76" s="3"/>
      <c r="BR76" s="1"/>
      <c r="BS76" s="2"/>
      <c r="BT76" s="6"/>
      <c r="BU76" s="278"/>
      <c r="BV76" s="272">
        <f t="shared" ref="BV76:BV134" si="52">(((BN76+BQ76)/2)/500)</f>
        <v>0</v>
      </c>
      <c r="BW76" s="272">
        <f t="shared" ref="BW76:BW134" si="53">(BI76/780)</f>
        <v>0</v>
      </c>
      <c r="BX76" s="282" t="e">
        <f t="shared" ref="BX76:BX134" si="54">BV76/((BV76+BW76))</f>
        <v>#DIV/0!</v>
      </c>
      <c r="BY76" s="282" t="e">
        <f t="shared" ref="BY76:BY134" si="55">BW76/((BV76+BW76))</f>
        <v>#DIV/0!</v>
      </c>
      <c r="BZ76" s="3"/>
      <c r="CA76" s="1"/>
      <c r="CB76" s="1"/>
      <c r="CC76" s="4"/>
      <c r="CD76" s="7"/>
      <c r="CE76" s="7"/>
      <c r="CF76" s="1" t="e">
        <f t="shared" ref="CF76:CF134" si="56">VLOOKUP(CD76:CD199,$CD$153:$CF$154,3)</f>
        <v>#N/A</v>
      </c>
      <c r="CG76" s="1">
        <f t="shared" ref="CG76:CG134" si="57">P76*3.38</f>
        <v>0</v>
      </c>
      <c r="CH76" s="1" t="e">
        <f t="shared" si="34"/>
        <v>#N/A</v>
      </c>
      <c r="CI76" s="1"/>
      <c r="CJ76" s="189" t="e">
        <f t="shared" ref="CJ76:CJ134" si="58">CH76/CG76*1000</f>
        <v>#N/A</v>
      </c>
      <c r="CK76" s="3"/>
      <c r="CL76" s="7"/>
      <c r="CM76" s="1"/>
      <c r="CN76" s="2">
        <v>109</v>
      </c>
      <c r="CO76" s="2">
        <f t="shared" si="36"/>
        <v>0</v>
      </c>
      <c r="CP76" s="2">
        <f t="shared" si="37"/>
        <v>0</v>
      </c>
      <c r="CQ76" s="190" t="e">
        <f t="shared" si="38"/>
        <v>#DIV/0!</v>
      </c>
      <c r="CR76" s="8"/>
      <c r="CS76" s="8"/>
      <c r="CT76" s="8"/>
      <c r="CU76" s="6"/>
      <c r="CV76" s="6"/>
      <c r="CW76" s="6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3"/>
      <c r="DJ76" s="2"/>
      <c r="DK76" s="212" t="e">
        <f t="shared" si="41"/>
        <v>#DIV/0!</v>
      </c>
      <c r="DL76" s="212" t="e">
        <f t="shared" si="42"/>
        <v>#DIV/0!</v>
      </c>
      <c r="DM76" s="3"/>
      <c r="DN76" s="2"/>
      <c r="DO76" s="3"/>
      <c r="DP76" s="2"/>
      <c r="DQ76" s="8"/>
      <c r="DR76" s="3"/>
      <c r="DS76" s="2"/>
      <c r="DT76" s="8"/>
      <c r="DU76" s="3"/>
      <c r="DV76" s="1"/>
      <c r="DW76" s="337" t="e">
        <f t="shared" si="43"/>
        <v>#DIV/0!</v>
      </c>
      <c r="DX76" s="212" t="e">
        <f t="shared" si="44"/>
        <v>#DIV/0!</v>
      </c>
      <c r="DY76" s="303"/>
      <c r="DZ76" s="212"/>
      <c r="EA76" s="3"/>
      <c r="EB76" s="2"/>
      <c r="EC76" s="3"/>
      <c r="ED76" s="2"/>
      <c r="EE76" s="155"/>
      <c r="EF76" s="156"/>
      <c r="EG76" s="155"/>
      <c r="EH76" s="157"/>
      <c r="EI76" s="348">
        <f t="shared" ref="EI76:EI134" si="59">BP76+BS76</f>
        <v>0</v>
      </c>
      <c r="EJ76" s="349" t="e">
        <f t="shared" si="45"/>
        <v>#DIV/0!</v>
      </c>
      <c r="EK76" s="240" t="e">
        <f t="shared" si="46"/>
        <v>#DIV/0!</v>
      </c>
      <c r="EL76" s="1"/>
      <c r="EM76" s="19" t="e">
        <f t="shared" si="47"/>
        <v>#DIV/0!</v>
      </c>
      <c r="EN76" s="350" t="e">
        <f t="shared" si="48"/>
        <v>#DIV/0!</v>
      </c>
      <c r="EO76" s="4"/>
      <c r="EP76" s="117"/>
    </row>
    <row r="77" spans="1:146" s="121" customFormat="1" ht="20.100000000000001" hidden="1" customHeight="1">
      <c r="A77" s="162">
        <v>42325</v>
      </c>
      <c r="B77" s="229"/>
      <c r="C77" s="15"/>
      <c r="D77" s="9"/>
      <c r="E77" s="9"/>
      <c r="F77" s="9"/>
      <c r="G77" s="12"/>
      <c r="H77" s="11"/>
      <c r="I77" s="9"/>
      <c r="J77" s="9"/>
      <c r="K77" s="20"/>
      <c r="L77" s="9"/>
      <c r="M77" s="9"/>
      <c r="N77" s="9"/>
      <c r="O77" s="298"/>
      <c r="P77" s="9"/>
      <c r="Q77" s="24">
        <f t="shared" si="39"/>
        <v>0</v>
      </c>
      <c r="R77" s="119">
        <f t="shared" si="49"/>
        <v>0</v>
      </c>
      <c r="S77" s="18">
        <f t="shared" si="40"/>
        <v>0</v>
      </c>
      <c r="T77" s="11"/>
      <c r="U77" s="9"/>
      <c r="V77" s="9"/>
      <c r="W77" s="24">
        <f t="shared" si="50"/>
        <v>0</v>
      </c>
      <c r="X77" s="9"/>
      <c r="Y77" s="9"/>
      <c r="Z77" s="9"/>
      <c r="AA77" s="9"/>
      <c r="AB77" s="12"/>
      <c r="AC77" s="15"/>
      <c r="AD77" s="200"/>
      <c r="AE77" s="200"/>
      <c r="AF77" s="200"/>
      <c r="AG77" s="200"/>
      <c r="AH77" s="241">
        <f t="shared" ref="AH77:AH134" si="60">SUM(AD77:AG77)</f>
        <v>0</v>
      </c>
      <c r="AI77" s="239" t="e">
        <f t="shared" ref="AI77:AI134" si="61">(ABS(AH77)-ABS(AH76))/ABS(AH77)</f>
        <v>#DIV/0!</v>
      </c>
      <c r="AJ77" s="9"/>
      <c r="AK77" s="9"/>
      <c r="AL77" s="9"/>
      <c r="AM77" s="9"/>
      <c r="AN77" s="9"/>
      <c r="AO77" s="9"/>
      <c r="AP77" s="11"/>
      <c r="AQ77" s="15"/>
      <c r="AR77" s="24">
        <f t="shared" si="35"/>
        <v>0</v>
      </c>
      <c r="AS77" s="271" t="e">
        <f t="shared" si="51"/>
        <v>#DIV/0!</v>
      </c>
      <c r="AT77" s="9"/>
      <c r="AU77" s="9"/>
      <c r="AV77" s="15"/>
      <c r="AW77" s="9"/>
      <c r="AX77" s="9"/>
      <c r="AY77" s="10"/>
      <c r="AZ77" s="11"/>
      <c r="BA77" s="10"/>
      <c r="BB77" s="11"/>
      <c r="BC77" s="12"/>
      <c r="BD77" s="11"/>
      <c r="BE77" s="9"/>
      <c r="BF77" s="9"/>
      <c r="BG77" s="9"/>
      <c r="BH77" s="12"/>
      <c r="BI77" s="11"/>
      <c r="BJ77" s="15"/>
      <c r="BK77" s="9"/>
      <c r="BL77" s="9"/>
      <c r="BM77" s="10"/>
      <c r="BN77" s="11"/>
      <c r="BO77" s="9"/>
      <c r="BP77" s="10"/>
      <c r="BQ77" s="11"/>
      <c r="BR77" s="9"/>
      <c r="BS77" s="10"/>
      <c r="BT77" s="14"/>
      <c r="BU77" s="279"/>
      <c r="BV77" s="273">
        <f t="shared" si="52"/>
        <v>0</v>
      </c>
      <c r="BW77" s="273">
        <f t="shared" si="53"/>
        <v>0</v>
      </c>
      <c r="BX77" s="283" t="e">
        <f t="shared" si="54"/>
        <v>#DIV/0!</v>
      </c>
      <c r="BY77" s="283" t="e">
        <f t="shared" si="55"/>
        <v>#DIV/0!</v>
      </c>
      <c r="BZ77" s="11"/>
      <c r="CA77" s="9"/>
      <c r="CB77" s="9"/>
      <c r="CC77" s="12"/>
      <c r="CD77" s="15"/>
      <c r="CE77" s="15"/>
      <c r="CF77" s="9" t="e">
        <f t="shared" si="56"/>
        <v>#N/A</v>
      </c>
      <c r="CG77" s="9">
        <f t="shared" si="57"/>
        <v>0</v>
      </c>
      <c r="CH77" s="9" t="e">
        <f t="shared" si="34"/>
        <v>#N/A</v>
      </c>
      <c r="CI77" s="9"/>
      <c r="CJ77" s="296" t="e">
        <f t="shared" si="58"/>
        <v>#N/A</v>
      </c>
      <c r="CK77" s="11"/>
      <c r="CL77" s="15"/>
      <c r="CM77" s="9"/>
      <c r="CN77" s="10">
        <v>109</v>
      </c>
      <c r="CO77" s="10">
        <f t="shared" si="36"/>
        <v>0</v>
      </c>
      <c r="CP77" s="10">
        <f t="shared" si="37"/>
        <v>0</v>
      </c>
      <c r="CQ77" s="191" t="e">
        <f t="shared" si="38"/>
        <v>#DIV/0!</v>
      </c>
      <c r="CR77" s="16"/>
      <c r="CS77" s="16"/>
      <c r="CT77" s="16"/>
      <c r="CU77" s="14"/>
      <c r="CV77" s="14"/>
      <c r="CW77" s="14"/>
      <c r="CX77" s="16"/>
      <c r="CY77" s="16"/>
      <c r="CZ77" s="16"/>
      <c r="DA77" s="16"/>
      <c r="DB77" s="16"/>
      <c r="DC77" s="16"/>
      <c r="DD77" s="16"/>
      <c r="DE77" s="16"/>
      <c r="DF77" s="16"/>
      <c r="DG77" s="16"/>
      <c r="DH77" s="16"/>
      <c r="DI77" s="11"/>
      <c r="DJ77" s="10"/>
      <c r="DK77" s="213" t="e">
        <f t="shared" si="41"/>
        <v>#DIV/0!</v>
      </c>
      <c r="DL77" s="213" t="e">
        <f t="shared" si="42"/>
        <v>#DIV/0!</v>
      </c>
      <c r="DM77" s="11"/>
      <c r="DN77" s="10"/>
      <c r="DO77" s="11"/>
      <c r="DP77" s="10"/>
      <c r="DQ77" s="16"/>
      <c r="DR77" s="11"/>
      <c r="DS77" s="10"/>
      <c r="DT77" s="16"/>
      <c r="DU77" s="11"/>
      <c r="DV77" s="9"/>
      <c r="DW77" s="338" t="e">
        <f t="shared" si="43"/>
        <v>#DIV/0!</v>
      </c>
      <c r="DX77" s="213" t="e">
        <f t="shared" si="44"/>
        <v>#DIV/0!</v>
      </c>
      <c r="DY77" s="304"/>
      <c r="DZ77" s="213"/>
      <c r="EA77" s="11"/>
      <c r="EB77" s="10"/>
      <c r="EC77" s="11"/>
      <c r="ED77" s="10"/>
      <c r="EE77" s="158"/>
      <c r="EF77" s="159"/>
      <c r="EG77" s="158"/>
      <c r="EH77" s="160"/>
      <c r="EI77" s="351">
        <f t="shared" si="59"/>
        <v>0</v>
      </c>
      <c r="EJ77" s="352" t="e">
        <f t="shared" si="45"/>
        <v>#DIV/0!</v>
      </c>
      <c r="EK77" s="241" t="e">
        <f t="shared" si="46"/>
        <v>#DIV/0!</v>
      </c>
      <c r="EL77" s="9"/>
      <c r="EM77" s="20" t="e">
        <f t="shared" si="47"/>
        <v>#DIV/0!</v>
      </c>
      <c r="EN77" s="353" t="e">
        <f t="shared" si="48"/>
        <v>#DIV/0!</v>
      </c>
      <c r="EO77" s="12"/>
      <c r="EP77" s="120"/>
    </row>
    <row r="78" spans="1:146" s="121" customFormat="1" ht="20.100000000000001" hidden="1" customHeight="1">
      <c r="A78" s="162">
        <v>42325</v>
      </c>
      <c r="B78" s="229"/>
      <c r="C78" s="15"/>
      <c r="D78" s="9"/>
      <c r="E78" s="9"/>
      <c r="F78" s="9"/>
      <c r="G78" s="12"/>
      <c r="H78" s="11"/>
      <c r="I78" s="9"/>
      <c r="J78" s="9"/>
      <c r="K78" s="20"/>
      <c r="L78" s="9"/>
      <c r="M78" s="9"/>
      <c r="N78" s="9"/>
      <c r="O78" s="298"/>
      <c r="P78" s="9"/>
      <c r="Q78" s="24">
        <f t="shared" si="39"/>
        <v>0</v>
      </c>
      <c r="R78" s="119">
        <f t="shared" si="49"/>
        <v>0</v>
      </c>
      <c r="S78" s="18">
        <f t="shared" si="40"/>
        <v>0</v>
      </c>
      <c r="T78" s="11"/>
      <c r="U78" s="9"/>
      <c r="V78" s="9"/>
      <c r="W78" s="24">
        <f t="shared" si="50"/>
        <v>0</v>
      </c>
      <c r="X78" s="9"/>
      <c r="Y78" s="9"/>
      <c r="Z78" s="9"/>
      <c r="AA78" s="9"/>
      <c r="AB78" s="12"/>
      <c r="AC78" s="15"/>
      <c r="AD78" s="200"/>
      <c r="AE78" s="200"/>
      <c r="AF78" s="200"/>
      <c r="AG78" s="200"/>
      <c r="AH78" s="241">
        <f t="shared" si="60"/>
        <v>0</v>
      </c>
      <c r="AI78" s="239" t="e">
        <f t="shared" si="61"/>
        <v>#DIV/0!</v>
      </c>
      <c r="AJ78" s="9"/>
      <c r="AK78" s="9"/>
      <c r="AL78" s="9"/>
      <c r="AM78" s="9"/>
      <c r="AN78" s="9"/>
      <c r="AO78" s="9"/>
      <c r="AP78" s="11"/>
      <c r="AQ78" s="15"/>
      <c r="AR78" s="24">
        <f t="shared" si="35"/>
        <v>0</v>
      </c>
      <c r="AS78" s="271" t="e">
        <f t="shared" si="51"/>
        <v>#DIV/0!</v>
      </c>
      <c r="AT78" s="9"/>
      <c r="AU78" s="9"/>
      <c r="AV78" s="15"/>
      <c r="AW78" s="9"/>
      <c r="AX78" s="9"/>
      <c r="AY78" s="10"/>
      <c r="AZ78" s="11"/>
      <c r="BA78" s="10"/>
      <c r="BB78" s="11"/>
      <c r="BC78" s="12"/>
      <c r="BD78" s="11"/>
      <c r="BE78" s="9"/>
      <c r="BF78" s="9"/>
      <c r="BG78" s="9"/>
      <c r="BH78" s="12"/>
      <c r="BI78" s="11"/>
      <c r="BJ78" s="15"/>
      <c r="BK78" s="9"/>
      <c r="BL78" s="9"/>
      <c r="BM78" s="10"/>
      <c r="BN78" s="11"/>
      <c r="BO78" s="9"/>
      <c r="BP78" s="10"/>
      <c r="BQ78" s="11"/>
      <c r="BR78" s="9"/>
      <c r="BS78" s="10"/>
      <c r="BT78" s="14"/>
      <c r="BU78" s="279"/>
      <c r="BV78" s="273">
        <f t="shared" si="52"/>
        <v>0</v>
      </c>
      <c r="BW78" s="273">
        <f t="shared" si="53"/>
        <v>0</v>
      </c>
      <c r="BX78" s="283" t="e">
        <f t="shared" si="54"/>
        <v>#DIV/0!</v>
      </c>
      <c r="BY78" s="283" t="e">
        <f t="shared" si="55"/>
        <v>#DIV/0!</v>
      </c>
      <c r="BZ78" s="11"/>
      <c r="CA78" s="9"/>
      <c r="CB78" s="9"/>
      <c r="CC78" s="12"/>
      <c r="CD78" s="15"/>
      <c r="CE78" s="15"/>
      <c r="CF78" s="9" t="e">
        <f t="shared" si="56"/>
        <v>#N/A</v>
      </c>
      <c r="CG78" s="9">
        <f t="shared" si="57"/>
        <v>0</v>
      </c>
      <c r="CH78" s="9" t="e">
        <f t="shared" si="34"/>
        <v>#N/A</v>
      </c>
      <c r="CI78" s="9"/>
      <c r="CJ78" s="296" t="e">
        <f t="shared" si="58"/>
        <v>#N/A</v>
      </c>
      <c r="CK78" s="11"/>
      <c r="CL78" s="15"/>
      <c r="CM78" s="9"/>
      <c r="CN78" s="10">
        <v>109</v>
      </c>
      <c r="CO78" s="10">
        <f t="shared" si="36"/>
        <v>0</v>
      </c>
      <c r="CP78" s="10">
        <f t="shared" si="37"/>
        <v>0</v>
      </c>
      <c r="CQ78" s="191" t="e">
        <f t="shared" si="38"/>
        <v>#DIV/0!</v>
      </c>
      <c r="CR78" s="16"/>
      <c r="CS78" s="16"/>
      <c r="CT78" s="16"/>
      <c r="CU78" s="14"/>
      <c r="CV78" s="14"/>
      <c r="CW78" s="14"/>
      <c r="CX78" s="16"/>
      <c r="CY78" s="16"/>
      <c r="CZ78" s="16"/>
      <c r="DA78" s="16"/>
      <c r="DB78" s="16"/>
      <c r="DC78" s="16"/>
      <c r="DD78" s="16"/>
      <c r="DE78" s="16"/>
      <c r="DF78" s="16"/>
      <c r="DG78" s="16"/>
      <c r="DH78" s="16"/>
      <c r="DI78" s="11"/>
      <c r="DJ78" s="10"/>
      <c r="DK78" s="213" t="e">
        <f t="shared" si="41"/>
        <v>#DIV/0!</v>
      </c>
      <c r="DL78" s="213" t="e">
        <f t="shared" si="42"/>
        <v>#DIV/0!</v>
      </c>
      <c r="DM78" s="11"/>
      <c r="DN78" s="10"/>
      <c r="DO78" s="11"/>
      <c r="DP78" s="10"/>
      <c r="DQ78" s="16"/>
      <c r="DR78" s="11"/>
      <c r="DS78" s="10"/>
      <c r="DT78" s="16"/>
      <c r="DU78" s="11"/>
      <c r="DV78" s="9"/>
      <c r="DW78" s="338" t="e">
        <f t="shared" si="43"/>
        <v>#DIV/0!</v>
      </c>
      <c r="DX78" s="213" t="e">
        <f t="shared" si="44"/>
        <v>#DIV/0!</v>
      </c>
      <c r="DY78" s="304"/>
      <c r="DZ78" s="213"/>
      <c r="EA78" s="11"/>
      <c r="EB78" s="10"/>
      <c r="EC78" s="11"/>
      <c r="ED78" s="10"/>
      <c r="EE78" s="158"/>
      <c r="EF78" s="159"/>
      <c r="EG78" s="158"/>
      <c r="EH78" s="160"/>
      <c r="EI78" s="351">
        <f t="shared" si="59"/>
        <v>0</v>
      </c>
      <c r="EJ78" s="352" t="e">
        <f t="shared" si="45"/>
        <v>#DIV/0!</v>
      </c>
      <c r="EK78" s="241" t="e">
        <f t="shared" si="46"/>
        <v>#DIV/0!</v>
      </c>
      <c r="EL78" s="9"/>
      <c r="EM78" s="20" t="e">
        <f t="shared" si="47"/>
        <v>#DIV/0!</v>
      </c>
      <c r="EN78" s="353" t="e">
        <f t="shared" si="48"/>
        <v>#DIV/0!</v>
      </c>
      <c r="EO78" s="12"/>
      <c r="EP78" s="120"/>
    </row>
    <row r="79" spans="1:146" s="118" customFormat="1" ht="20.100000000000001" hidden="1" customHeight="1">
      <c r="A79" s="161">
        <v>42326</v>
      </c>
      <c r="B79" s="228"/>
      <c r="C79" s="7"/>
      <c r="D79" s="1"/>
      <c r="E79" s="1"/>
      <c r="F79" s="1"/>
      <c r="G79" s="4"/>
      <c r="H79" s="3"/>
      <c r="I79" s="1"/>
      <c r="J79" s="1"/>
      <c r="K79" s="19"/>
      <c r="L79" s="1"/>
      <c r="M79" s="1"/>
      <c r="N79" s="1"/>
      <c r="O79" s="297"/>
      <c r="P79" s="1"/>
      <c r="Q79" s="22">
        <f t="shared" si="39"/>
        <v>0</v>
      </c>
      <c r="R79" s="116">
        <f t="shared" si="49"/>
        <v>0</v>
      </c>
      <c r="S79" s="17">
        <f t="shared" si="40"/>
        <v>0</v>
      </c>
      <c r="T79" s="3"/>
      <c r="U79" s="1"/>
      <c r="V79" s="1"/>
      <c r="W79" s="22">
        <f t="shared" si="50"/>
        <v>0</v>
      </c>
      <c r="X79" s="1"/>
      <c r="Y79" s="1"/>
      <c r="Z79" s="1"/>
      <c r="AA79" s="1"/>
      <c r="AB79" s="4"/>
      <c r="AC79" s="7"/>
      <c r="AD79" s="199"/>
      <c r="AE79" s="199"/>
      <c r="AF79" s="199"/>
      <c r="AG79" s="199"/>
      <c r="AH79" s="240">
        <f t="shared" si="60"/>
        <v>0</v>
      </c>
      <c r="AI79" s="237" t="e">
        <f t="shared" si="61"/>
        <v>#DIV/0!</v>
      </c>
      <c r="AJ79" s="1"/>
      <c r="AK79" s="1"/>
      <c r="AL79" s="1"/>
      <c r="AM79" s="1"/>
      <c r="AN79" s="1"/>
      <c r="AO79" s="1"/>
      <c r="AP79" s="3"/>
      <c r="AQ79" s="7"/>
      <c r="AR79" s="22">
        <f t="shared" si="35"/>
        <v>0</v>
      </c>
      <c r="AS79" s="270" t="e">
        <f t="shared" si="51"/>
        <v>#DIV/0!</v>
      </c>
      <c r="AT79" s="1"/>
      <c r="AU79" s="1"/>
      <c r="AV79" s="7"/>
      <c r="AW79" s="1"/>
      <c r="AX79" s="1"/>
      <c r="AY79" s="2"/>
      <c r="AZ79" s="3"/>
      <c r="BA79" s="2"/>
      <c r="BB79" s="3"/>
      <c r="BC79" s="4"/>
      <c r="BD79" s="3"/>
      <c r="BE79" s="1"/>
      <c r="BF79" s="1"/>
      <c r="BG79" s="1"/>
      <c r="BH79" s="4"/>
      <c r="BI79" s="3"/>
      <c r="BJ79" s="7"/>
      <c r="BK79" s="1"/>
      <c r="BL79" s="1"/>
      <c r="BM79" s="2"/>
      <c r="BN79" s="3"/>
      <c r="BO79" s="1"/>
      <c r="BP79" s="2"/>
      <c r="BQ79" s="3"/>
      <c r="BR79" s="1"/>
      <c r="BS79" s="2"/>
      <c r="BT79" s="6"/>
      <c r="BU79" s="278"/>
      <c r="BV79" s="272">
        <f t="shared" si="52"/>
        <v>0</v>
      </c>
      <c r="BW79" s="272">
        <f t="shared" si="53"/>
        <v>0</v>
      </c>
      <c r="BX79" s="282" t="e">
        <f t="shared" si="54"/>
        <v>#DIV/0!</v>
      </c>
      <c r="BY79" s="282" t="e">
        <f t="shared" si="55"/>
        <v>#DIV/0!</v>
      </c>
      <c r="BZ79" s="3"/>
      <c r="CA79" s="1"/>
      <c r="CB79" s="1"/>
      <c r="CC79" s="4"/>
      <c r="CD79" s="7"/>
      <c r="CE79" s="7"/>
      <c r="CF79" s="1" t="e">
        <f t="shared" si="56"/>
        <v>#N/A</v>
      </c>
      <c r="CG79" s="1">
        <f t="shared" si="57"/>
        <v>0</v>
      </c>
      <c r="CH79" s="1" t="e">
        <f t="shared" si="34"/>
        <v>#N/A</v>
      </c>
      <c r="CI79" s="1"/>
      <c r="CJ79" s="189" t="e">
        <f t="shared" si="58"/>
        <v>#N/A</v>
      </c>
      <c r="CK79" s="3"/>
      <c r="CL79" s="7"/>
      <c r="CM79" s="1"/>
      <c r="CN79" s="2">
        <v>109</v>
      </c>
      <c r="CO79" s="2">
        <f t="shared" si="36"/>
        <v>0</v>
      </c>
      <c r="CP79" s="2">
        <f t="shared" si="37"/>
        <v>0</v>
      </c>
      <c r="CQ79" s="190" t="e">
        <f t="shared" si="38"/>
        <v>#DIV/0!</v>
      </c>
      <c r="CR79" s="8"/>
      <c r="CS79" s="8"/>
      <c r="CT79" s="8"/>
      <c r="CU79" s="6"/>
      <c r="CV79" s="6"/>
      <c r="CW79" s="6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3"/>
      <c r="DJ79" s="2"/>
      <c r="DK79" s="212" t="e">
        <f t="shared" si="41"/>
        <v>#DIV/0!</v>
      </c>
      <c r="DL79" s="212" t="e">
        <f t="shared" si="42"/>
        <v>#DIV/0!</v>
      </c>
      <c r="DM79" s="3"/>
      <c r="DN79" s="2"/>
      <c r="DO79" s="3"/>
      <c r="DP79" s="2"/>
      <c r="DQ79" s="8"/>
      <c r="DR79" s="3"/>
      <c r="DS79" s="2"/>
      <c r="DT79" s="8"/>
      <c r="DU79" s="3"/>
      <c r="DV79" s="1"/>
      <c r="DW79" s="337" t="e">
        <f t="shared" si="43"/>
        <v>#DIV/0!</v>
      </c>
      <c r="DX79" s="212" t="e">
        <f t="shared" si="44"/>
        <v>#DIV/0!</v>
      </c>
      <c r="DY79" s="303"/>
      <c r="DZ79" s="212"/>
      <c r="EA79" s="3"/>
      <c r="EB79" s="2"/>
      <c r="EC79" s="3"/>
      <c r="ED79" s="2"/>
      <c r="EE79" s="155"/>
      <c r="EF79" s="156"/>
      <c r="EG79" s="155"/>
      <c r="EH79" s="157"/>
      <c r="EI79" s="348">
        <f t="shared" si="59"/>
        <v>0</v>
      </c>
      <c r="EJ79" s="349" t="e">
        <f t="shared" si="45"/>
        <v>#DIV/0!</v>
      </c>
      <c r="EK79" s="240" t="e">
        <f t="shared" si="46"/>
        <v>#DIV/0!</v>
      </c>
      <c r="EL79" s="1"/>
      <c r="EM79" s="19" t="e">
        <f t="shared" si="47"/>
        <v>#DIV/0!</v>
      </c>
      <c r="EN79" s="350" t="e">
        <f t="shared" si="48"/>
        <v>#DIV/0!</v>
      </c>
      <c r="EO79" s="4"/>
      <c r="EP79" s="117"/>
    </row>
    <row r="80" spans="1:146" s="118" customFormat="1" ht="20.100000000000001" hidden="1" customHeight="1">
      <c r="A80" s="161">
        <v>42326</v>
      </c>
      <c r="B80" s="228"/>
      <c r="C80" s="7"/>
      <c r="D80" s="1"/>
      <c r="E80" s="1"/>
      <c r="F80" s="1"/>
      <c r="G80" s="4"/>
      <c r="H80" s="3"/>
      <c r="I80" s="1"/>
      <c r="J80" s="1"/>
      <c r="K80" s="19"/>
      <c r="L80" s="1"/>
      <c r="M80" s="1"/>
      <c r="N80" s="1"/>
      <c r="O80" s="297"/>
      <c r="P80" s="1"/>
      <c r="Q80" s="22">
        <f t="shared" si="39"/>
        <v>0</v>
      </c>
      <c r="R80" s="116">
        <f t="shared" si="49"/>
        <v>0</v>
      </c>
      <c r="S80" s="17">
        <f t="shared" si="40"/>
        <v>0</v>
      </c>
      <c r="T80" s="3"/>
      <c r="U80" s="1"/>
      <c r="V80" s="1"/>
      <c r="W80" s="22">
        <f t="shared" si="50"/>
        <v>0</v>
      </c>
      <c r="X80" s="1"/>
      <c r="Y80" s="1"/>
      <c r="Z80" s="1"/>
      <c r="AA80" s="1"/>
      <c r="AB80" s="4"/>
      <c r="AC80" s="7"/>
      <c r="AD80" s="199"/>
      <c r="AE80" s="199"/>
      <c r="AF80" s="199"/>
      <c r="AG80" s="199"/>
      <c r="AH80" s="240">
        <f t="shared" si="60"/>
        <v>0</v>
      </c>
      <c r="AI80" s="237" t="e">
        <f t="shared" si="61"/>
        <v>#DIV/0!</v>
      </c>
      <c r="AJ80" s="1"/>
      <c r="AK80" s="1"/>
      <c r="AL80" s="1"/>
      <c r="AM80" s="1"/>
      <c r="AN80" s="1"/>
      <c r="AO80" s="1"/>
      <c r="AP80" s="3"/>
      <c r="AQ80" s="7"/>
      <c r="AR80" s="22">
        <f t="shared" si="35"/>
        <v>0</v>
      </c>
      <c r="AS80" s="270" t="e">
        <f t="shared" si="51"/>
        <v>#DIV/0!</v>
      </c>
      <c r="AT80" s="1"/>
      <c r="AU80" s="1"/>
      <c r="AV80" s="7"/>
      <c r="AW80" s="1"/>
      <c r="AX80" s="1"/>
      <c r="AY80" s="2"/>
      <c r="AZ80" s="3"/>
      <c r="BA80" s="2"/>
      <c r="BB80" s="3"/>
      <c r="BC80" s="4"/>
      <c r="BD80" s="3"/>
      <c r="BE80" s="1"/>
      <c r="BF80" s="1"/>
      <c r="BG80" s="1"/>
      <c r="BH80" s="4"/>
      <c r="BI80" s="3"/>
      <c r="BJ80" s="7"/>
      <c r="BK80" s="1"/>
      <c r="BL80" s="1"/>
      <c r="BM80" s="2"/>
      <c r="BN80" s="3"/>
      <c r="BO80" s="1"/>
      <c r="BP80" s="2"/>
      <c r="BQ80" s="3"/>
      <c r="BR80" s="1"/>
      <c r="BS80" s="2"/>
      <c r="BT80" s="6"/>
      <c r="BU80" s="278"/>
      <c r="BV80" s="272">
        <f t="shared" si="52"/>
        <v>0</v>
      </c>
      <c r="BW80" s="272">
        <f t="shared" si="53"/>
        <v>0</v>
      </c>
      <c r="BX80" s="282" t="e">
        <f t="shared" si="54"/>
        <v>#DIV/0!</v>
      </c>
      <c r="BY80" s="282" t="e">
        <f t="shared" si="55"/>
        <v>#DIV/0!</v>
      </c>
      <c r="BZ80" s="3"/>
      <c r="CA80" s="1"/>
      <c r="CB80" s="1"/>
      <c r="CC80" s="4"/>
      <c r="CD80" s="7"/>
      <c r="CE80" s="7"/>
      <c r="CF80" s="1" t="e">
        <f t="shared" si="56"/>
        <v>#N/A</v>
      </c>
      <c r="CG80" s="1">
        <f t="shared" si="57"/>
        <v>0</v>
      </c>
      <c r="CH80" s="1" t="e">
        <f t="shared" si="34"/>
        <v>#N/A</v>
      </c>
      <c r="CI80" s="1"/>
      <c r="CJ80" s="189" t="e">
        <f t="shared" si="58"/>
        <v>#N/A</v>
      </c>
      <c r="CK80" s="3"/>
      <c r="CL80" s="7"/>
      <c r="CM80" s="1"/>
      <c r="CN80" s="2">
        <v>109</v>
      </c>
      <c r="CO80" s="2">
        <f t="shared" si="36"/>
        <v>0</v>
      </c>
      <c r="CP80" s="2">
        <f t="shared" si="37"/>
        <v>0</v>
      </c>
      <c r="CQ80" s="190" t="e">
        <f t="shared" si="38"/>
        <v>#DIV/0!</v>
      </c>
      <c r="CR80" s="8"/>
      <c r="CS80" s="8"/>
      <c r="CT80" s="8"/>
      <c r="CU80" s="6"/>
      <c r="CV80" s="6"/>
      <c r="CW80" s="6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3"/>
      <c r="DJ80" s="2"/>
      <c r="DK80" s="212" t="e">
        <f t="shared" si="41"/>
        <v>#DIV/0!</v>
      </c>
      <c r="DL80" s="212" t="e">
        <f t="shared" si="42"/>
        <v>#DIV/0!</v>
      </c>
      <c r="DM80" s="3"/>
      <c r="DN80" s="2"/>
      <c r="DO80" s="3"/>
      <c r="DP80" s="2"/>
      <c r="DQ80" s="8"/>
      <c r="DR80" s="3"/>
      <c r="DS80" s="2"/>
      <c r="DT80" s="8"/>
      <c r="DU80" s="3"/>
      <c r="DV80" s="1"/>
      <c r="DW80" s="337" t="e">
        <f t="shared" si="43"/>
        <v>#DIV/0!</v>
      </c>
      <c r="DX80" s="212" t="e">
        <f t="shared" si="44"/>
        <v>#DIV/0!</v>
      </c>
      <c r="DY80" s="303"/>
      <c r="DZ80" s="212"/>
      <c r="EA80" s="3"/>
      <c r="EB80" s="2"/>
      <c r="EC80" s="3"/>
      <c r="ED80" s="2"/>
      <c r="EE80" s="155"/>
      <c r="EF80" s="156"/>
      <c r="EG80" s="155"/>
      <c r="EH80" s="157"/>
      <c r="EI80" s="348">
        <f t="shared" si="59"/>
        <v>0</v>
      </c>
      <c r="EJ80" s="349" t="e">
        <f t="shared" si="45"/>
        <v>#DIV/0!</v>
      </c>
      <c r="EK80" s="240" t="e">
        <f t="shared" si="46"/>
        <v>#DIV/0!</v>
      </c>
      <c r="EL80" s="1"/>
      <c r="EM80" s="19" t="e">
        <f t="shared" si="47"/>
        <v>#DIV/0!</v>
      </c>
      <c r="EN80" s="350" t="e">
        <f t="shared" si="48"/>
        <v>#DIV/0!</v>
      </c>
      <c r="EO80" s="4"/>
      <c r="EP80" s="117"/>
    </row>
    <row r="81" spans="1:146" s="121" customFormat="1" ht="20.100000000000001" hidden="1" customHeight="1">
      <c r="A81" s="162">
        <v>42326</v>
      </c>
      <c r="B81" s="229"/>
      <c r="C81" s="15"/>
      <c r="D81" s="9"/>
      <c r="E81" s="9"/>
      <c r="F81" s="9"/>
      <c r="G81" s="12"/>
      <c r="H81" s="11"/>
      <c r="I81" s="9"/>
      <c r="J81" s="9"/>
      <c r="K81" s="20"/>
      <c r="L81" s="9"/>
      <c r="M81" s="9"/>
      <c r="N81" s="9"/>
      <c r="O81" s="298"/>
      <c r="P81" s="9"/>
      <c r="Q81" s="24">
        <f t="shared" si="39"/>
        <v>0</v>
      </c>
      <c r="R81" s="119">
        <f t="shared" si="49"/>
        <v>0</v>
      </c>
      <c r="S81" s="18">
        <f t="shared" si="40"/>
        <v>0</v>
      </c>
      <c r="T81" s="11"/>
      <c r="U81" s="9"/>
      <c r="V81" s="9"/>
      <c r="W81" s="24">
        <f t="shared" si="50"/>
        <v>0</v>
      </c>
      <c r="X81" s="9"/>
      <c r="Y81" s="9"/>
      <c r="Z81" s="9"/>
      <c r="AA81" s="9"/>
      <c r="AB81" s="12"/>
      <c r="AC81" s="15"/>
      <c r="AD81" s="200"/>
      <c r="AE81" s="200"/>
      <c r="AF81" s="200"/>
      <c r="AG81" s="200"/>
      <c r="AH81" s="241">
        <f t="shared" si="60"/>
        <v>0</v>
      </c>
      <c r="AI81" s="239" t="e">
        <f t="shared" si="61"/>
        <v>#DIV/0!</v>
      </c>
      <c r="AJ81" s="9"/>
      <c r="AK81" s="9"/>
      <c r="AL81" s="9"/>
      <c r="AM81" s="9"/>
      <c r="AN81" s="9"/>
      <c r="AO81" s="9"/>
      <c r="AP81" s="11"/>
      <c r="AQ81" s="15"/>
      <c r="AR81" s="24">
        <f t="shared" si="35"/>
        <v>0</v>
      </c>
      <c r="AS81" s="271" t="e">
        <f t="shared" si="51"/>
        <v>#DIV/0!</v>
      </c>
      <c r="AT81" s="9"/>
      <c r="AU81" s="9"/>
      <c r="AV81" s="15"/>
      <c r="AW81" s="9"/>
      <c r="AX81" s="9"/>
      <c r="AY81" s="10"/>
      <c r="AZ81" s="11"/>
      <c r="BA81" s="10"/>
      <c r="BB81" s="11"/>
      <c r="BC81" s="12"/>
      <c r="BD81" s="11"/>
      <c r="BE81" s="9"/>
      <c r="BF81" s="9"/>
      <c r="BG81" s="9"/>
      <c r="BH81" s="12"/>
      <c r="BI81" s="11"/>
      <c r="BJ81" s="15"/>
      <c r="BK81" s="9"/>
      <c r="BL81" s="9"/>
      <c r="BM81" s="10"/>
      <c r="BN81" s="11"/>
      <c r="BO81" s="9"/>
      <c r="BP81" s="10"/>
      <c r="BQ81" s="11"/>
      <c r="BR81" s="9"/>
      <c r="BS81" s="10"/>
      <c r="BT81" s="14"/>
      <c r="BU81" s="279"/>
      <c r="BV81" s="273">
        <f t="shared" si="52"/>
        <v>0</v>
      </c>
      <c r="BW81" s="273">
        <f t="shared" si="53"/>
        <v>0</v>
      </c>
      <c r="BX81" s="283" t="e">
        <f t="shared" si="54"/>
        <v>#DIV/0!</v>
      </c>
      <c r="BY81" s="283" t="e">
        <f t="shared" si="55"/>
        <v>#DIV/0!</v>
      </c>
      <c r="BZ81" s="11"/>
      <c r="CA81" s="9"/>
      <c r="CB81" s="9"/>
      <c r="CC81" s="12"/>
      <c r="CD81" s="15"/>
      <c r="CE81" s="15"/>
      <c r="CF81" s="9" t="e">
        <f t="shared" si="56"/>
        <v>#N/A</v>
      </c>
      <c r="CG81" s="9">
        <f t="shared" si="57"/>
        <v>0</v>
      </c>
      <c r="CH81" s="9" t="e">
        <f t="shared" si="34"/>
        <v>#N/A</v>
      </c>
      <c r="CI81" s="9"/>
      <c r="CJ81" s="296" t="e">
        <f t="shared" si="58"/>
        <v>#N/A</v>
      </c>
      <c r="CK81" s="11"/>
      <c r="CL81" s="15"/>
      <c r="CM81" s="9"/>
      <c r="CN81" s="10">
        <v>109</v>
      </c>
      <c r="CO81" s="10">
        <f t="shared" si="36"/>
        <v>0</v>
      </c>
      <c r="CP81" s="10">
        <f t="shared" si="37"/>
        <v>0</v>
      </c>
      <c r="CQ81" s="191" t="e">
        <f t="shared" si="38"/>
        <v>#DIV/0!</v>
      </c>
      <c r="CR81" s="16"/>
      <c r="CS81" s="16"/>
      <c r="CT81" s="16"/>
      <c r="CU81" s="14"/>
      <c r="CV81" s="14"/>
      <c r="CW81" s="14"/>
      <c r="CX81" s="16"/>
      <c r="CY81" s="16"/>
      <c r="CZ81" s="16"/>
      <c r="DA81" s="16"/>
      <c r="DB81" s="16"/>
      <c r="DC81" s="16"/>
      <c r="DD81" s="16"/>
      <c r="DE81" s="16"/>
      <c r="DF81" s="16"/>
      <c r="DG81" s="16"/>
      <c r="DH81" s="16"/>
      <c r="DI81" s="11"/>
      <c r="DJ81" s="10"/>
      <c r="DK81" s="213" t="e">
        <f t="shared" si="41"/>
        <v>#DIV/0!</v>
      </c>
      <c r="DL81" s="213" t="e">
        <f t="shared" si="42"/>
        <v>#DIV/0!</v>
      </c>
      <c r="DM81" s="11"/>
      <c r="DN81" s="10"/>
      <c r="DO81" s="11"/>
      <c r="DP81" s="10"/>
      <c r="DQ81" s="16"/>
      <c r="DR81" s="11"/>
      <c r="DS81" s="10"/>
      <c r="DT81" s="16"/>
      <c r="DU81" s="11"/>
      <c r="DV81" s="9"/>
      <c r="DW81" s="338" t="e">
        <f t="shared" si="43"/>
        <v>#DIV/0!</v>
      </c>
      <c r="DX81" s="213" t="e">
        <f t="shared" si="44"/>
        <v>#DIV/0!</v>
      </c>
      <c r="DY81" s="304"/>
      <c r="DZ81" s="213"/>
      <c r="EA81" s="11"/>
      <c r="EB81" s="10"/>
      <c r="EC81" s="11"/>
      <c r="ED81" s="10"/>
      <c r="EE81" s="158"/>
      <c r="EF81" s="159"/>
      <c r="EG81" s="158"/>
      <c r="EH81" s="160"/>
      <c r="EI81" s="351">
        <f t="shared" si="59"/>
        <v>0</v>
      </c>
      <c r="EJ81" s="352" t="e">
        <f t="shared" si="45"/>
        <v>#DIV/0!</v>
      </c>
      <c r="EK81" s="241" t="e">
        <f t="shared" si="46"/>
        <v>#DIV/0!</v>
      </c>
      <c r="EL81" s="9"/>
      <c r="EM81" s="20" t="e">
        <f t="shared" si="47"/>
        <v>#DIV/0!</v>
      </c>
      <c r="EN81" s="353" t="e">
        <f t="shared" si="48"/>
        <v>#DIV/0!</v>
      </c>
      <c r="EO81" s="12"/>
      <c r="EP81" s="120"/>
    </row>
    <row r="82" spans="1:146" s="121" customFormat="1" ht="20.100000000000001" hidden="1" customHeight="1">
      <c r="A82" s="162">
        <v>42326</v>
      </c>
      <c r="B82" s="229"/>
      <c r="C82" s="15"/>
      <c r="D82" s="9"/>
      <c r="E82" s="9"/>
      <c r="F82" s="9"/>
      <c r="G82" s="12"/>
      <c r="H82" s="11"/>
      <c r="I82" s="9"/>
      <c r="J82" s="9"/>
      <c r="K82" s="20"/>
      <c r="L82" s="9"/>
      <c r="M82" s="9"/>
      <c r="N82" s="9"/>
      <c r="O82" s="298"/>
      <c r="P82" s="9"/>
      <c r="Q82" s="24">
        <f t="shared" si="39"/>
        <v>0</v>
      </c>
      <c r="R82" s="119">
        <f t="shared" si="49"/>
        <v>0</v>
      </c>
      <c r="S82" s="18">
        <f t="shared" si="40"/>
        <v>0</v>
      </c>
      <c r="T82" s="11"/>
      <c r="U82" s="9"/>
      <c r="V82" s="9"/>
      <c r="W82" s="24">
        <f t="shared" si="50"/>
        <v>0</v>
      </c>
      <c r="X82" s="9"/>
      <c r="Y82" s="9"/>
      <c r="Z82" s="9"/>
      <c r="AA82" s="9"/>
      <c r="AB82" s="12"/>
      <c r="AC82" s="15"/>
      <c r="AD82" s="200"/>
      <c r="AE82" s="200"/>
      <c r="AF82" s="200"/>
      <c r="AG82" s="200"/>
      <c r="AH82" s="241">
        <f t="shared" si="60"/>
        <v>0</v>
      </c>
      <c r="AI82" s="239" t="e">
        <f t="shared" si="61"/>
        <v>#DIV/0!</v>
      </c>
      <c r="AJ82" s="9"/>
      <c r="AK82" s="9"/>
      <c r="AL82" s="9"/>
      <c r="AM82" s="9"/>
      <c r="AN82" s="9"/>
      <c r="AO82" s="9"/>
      <c r="AP82" s="11"/>
      <c r="AQ82" s="15"/>
      <c r="AR82" s="24">
        <f t="shared" si="35"/>
        <v>0</v>
      </c>
      <c r="AS82" s="271" t="e">
        <f t="shared" si="51"/>
        <v>#DIV/0!</v>
      </c>
      <c r="AT82" s="9"/>
      <c r="AU82" s="9"/>
      <c r="AV82" s="15"/>
      <c r="AW82" s="9"/>
      <c r="AX82" s="9"/>
      <c r="AY82" s="10"/>
      <c r="AZ82" s="11"/>
      <c r="BA82" s="10"/>
      <c r="BB82" s="11"/>
      <c r="BC82" s="12"/>
      <c r="BD82" s="11"/>
      <c r="BE82" s="9"/>
      <c r="BF82" s="9"/>
      <c r="BG82" s="9"/>
      <c r="BH82" s="12"/>
      <c r="BI82" s="11"/>
      <c r="BJ82" s="15"/>
      <c r="BK82" s="9"/>
      <c r="BL82" s="9"/>
      <c r="BM82" s="10"/>
      <c r="BN82" s="11"/>
      <c r="BO82" s="9"/>
      <c r="BP82" s="10"/>
      <c r="BQ82" s="11"/>
      <c r="BR82" s="9"/>
      <c r="BS82" s="10"/>
      <c r="BT82" s="14"/>
      <c r="BU82" s="279"/>
      <c r="BV82" s="273">
        <f t="shared" si="52"/>
        <v>0</v>
      </c>
      <c r="BW82" s="273">
        <f t="shared" si="53"/>
        <v>0</v>
      </c>
      <c r="BX82" s="283" t="e">
        <f t="shared" si="54"/>
        <v>#DIV/0!</v>
      </c>
      <c r="BY82" s="283" t="e">
        <f t="shared" si="55"/>
        <v>#DIV/0!</v>
      </c>
      <c r="BZ82" s="11"/>
      <c r="CA82" s="9"/>
      <c r="CB82" s="9"/>
      <c r="CC82" s="12"/>
      <c r="CD82" s="15"/>
      <c r="CE82" s="15"/>
      <c r="CF82" s="9" t="e">
        <f t="shared" si="56"/>
        <v>#N/A</v>
      </c>
      <c r="CG82" s="9">
        <f t="shared" si="57"/>
        <v>0</v>
      </c>
      <c r="CH82" s="9" t="e">
        <f t="shared" si="34"/>
        <v>#N/A</v>
      </c>
      <c r="CI82" s="9"/>
      <c r="CJ82" s="296" t="e">
        <f t="shared" si="58"/>
        <v>#N/A</v>
      </c>
      <c r="CK82" s="11"/>
      <c r="CL82" s="15"/>
      <c r="CM82" s="9"/>
      <c r="CN82" s="10">
        <v>109</v>
      </c>
      <c r="CO82" s="10">
        <f t="shared" si="36"/>
        <v>0</v>
      </c>
      <c r="CP82" s="10">
        <f t="shared" si="37"/>
        <v>0</v>
      </c>
      <c r="CQ82" s="191" t="e">
        <f t="shared" si="38"/>
        <v>#DIV/0!</v>
      </c>
      <c r="CR82" s="16"/>
      <c r="CS82" s="16"/>
      <c r="CT82" s="16"/>
      <c r="CU82" s="14"/>
      <c r="CV82" s="14"/>
      <c r="CW82" s="14"/>
      <c r="CX82" s="16"/>
      <c r="CY82" s="16"/>
      <c r="CZ82" s="16"/>
      <c r="DA82" s="16"/>
      <c r="DB82" s="16"/>
      <c r="DC82" s="16"/>
      <c r="DD82" s="16"/>
      <c r="DE82" s="16"/>
      <c r="DF82" s="16"/>
      <c r="DG82" s="16"/>
      <c r="DH82" s="16"/>
      <c r="DI82" s="11"/>
      <c r="DJ82" s="10"/>
      <c r="DK82" s="213" t="e">
        <f t="shared" si="41"/>
        <v>#DIV/0!</v>
      </c>
      <c r="DL82" s="213" t="e">
        <f t="shared" si="42"/>
        <v>#DIV/0!</v>
      </c>
      <c r="DM82" s="11"/>
      <c r="DN82" s="10"/>
      <c r="DO82" s="11"/>
      <c r="DP82" s="10"/>
      <c r="DQ82" s="16"/>
      <c r="DR82" s="11"/>
      <c r="DS82" s="10"/>
      <c r="DT82" s="16"/>
      <c r="DU82" s="11"/>
      <c r="DV82" s="9"/>
      <c r="DW82" s="338" t="e">
        <f t="shared" si="43"/>
        <v>#DIV/0!</v>
      </c>
      <c r="DX82" s="213" t="e">
        <f t="shared" si="44"/>
        <v>#DIV/0!</v>
      </c>
      <c r="DY82" s="304"/>
      <c r="DZ82" s="213"/>
      <c r="EA82" s="11"/>
      <c r="EB82" s="10"/>
      <c r="EC82" s="11"/>
      <c r="ED82" s="10"/>
      <c r="EE82" s="158"/>
      <c r="EF82" s="159"/>
      <c r="EG82" s="158"/>
      <c r="EH82" s="160"/>
      <c r="EI82" s="351">
        <f t="shared" si="59"/>
        <v>0</v>
      </c>
      <c r="EJ82" s="352" t="e">
        <f t="shared" si="45"/>
        <v>#DIV/0!</v>
      </c>
      <c r="EK82" s="241" t="e">
        <f t="shared" si="46"/>
        <v>#DIV/0!</v>
      </c>
      <c r="EL82" s="9"/>
      <c r="EM82" s="20" t="e">
        <f t="shared" si="47"/>
        <v>#DIV/0!</v>
      </c>
      <c r="EN82" s="353" t="e">
        <f t="shared" si="48"/>
        <v>#DIV/0!</v>
      </c>
      <c r="EO82" s="12"/>
      <c r="EP82" s="120"/>
    </row>
    <row r="83" spans="1:146" s="118" customFormat="1" ht="20.100000000000001" hidden="1" customHeight="1">
      <c r="A83" s="161">
        <v>42327</v>
      </c>
      <c r="B83" s="228"/>
      <c r="C83" s="7"/>
      <c r="D83" s="1"/>
      <c r="E83" s="1"/>
      <c r="F83" s="1"/>
      <c r="G83" s="4"/>
      <c r="H83" s="3"/>
      <c r="I83" s="1"/>
      <c r="J83" s="1"/>
      <c r="K83" s="19"/>
      <c r="L83" s="1"/>
      <c r="M83" s="1"/>
      <c r="N83" s="1"/>
      <c r="O83" s="297"/>
      <c r="P83" s="1"/>
      <c r="Q83" s="22">
        <f t="shared" si="39"/>
        <v>0</v>
      </c>
      <c r="R83" s="116">
        <f t="shared" si="49"/>
        <v>0</v>
      </c>
      <c r="S83" s="17">
        <f t="shared" si="40"/>
        <v>0</v>
      </c>
      <c r="T83" s="3"/>
      <c r="U83" s="1"/>
      <c r="V83" s="1"/>
      <c r="W83" s="22">
        <f t="shared" si="50"/>
        <v>0</v>
      </c>
      <c r="X83" s="1"/>
      <c r="Y83" s="1"/>
      <c r="Z83" s="1"/>
      <c r="AA83" s="1"/>
      <c r="AB83" s="4"/>
      <c r="AC83" s="7"/>
      <c r="AD83" s="199"/>
      <c r="AE83" s="199"/>
      <c r="AF83" s="199"/>
      <c r="AG83" s="199"/>
      <c r="AH83" s="240">
        <f t="shared" si="60"/>
        <v>0</v>
      </c>
      <c r="AI83" s="237" t="e">
        <f t="shared" si="61"/>
        <v>#DIV/0!</v>
      </c>
      <c r="AJ83" s="1"/>
      <c r="AK83" s="1"/>
      <c r="AL83" s="1"/>
      <c r="AM83" s="1"/>
      <c r="AN83" s="1"/>
      <c r="AO83" s="1"/>
      <c r="AP83" s="3"/>
      <c r="AQ83" s="7"/>
      <c r="AR83" s="22">
        <f t="shared" si="35"/>
        <v>0</v>
      </c>
      <c r="AS83" s="270" t="e">
        <f t="shared" si="51"/>
        <v>#DIV/0!</v>
      </c>
      <c r="AT83" s="1"/>
      <c r="AU83" s="1"/>
      <c r="AV83" s="7"/>
      <c r="AW83" s="1"/>
      <c r="AX83" s="1"/>
      <c r="AY83" s="2"/>
      <c r="AZ83" s="3"/>
      <c r="BA83" s="2"/>
      <c r="BB83" s="3"/>
      <c r="BC83" s="4"/>
      <c r="BD83" s="3"/>
      <c r="BE83" s="1"/>
      <c r="BF83" s="1"/>
      <c r="BG83" s="1"/>
      <c r="BH83" s="4"/>
      <c r="BI83" s="3"/>
      <c r="BJ83" s="7"/>
      <c r="BK83" s="1"/>
      <c r="BL83" s="1"/>
      <c r="BM83" s="2"/>
      <c r="BN83" s="3"/>
      <c r="BO83" s="1"/>
      <c r="BP83" s="2"/>
      <c r="BQ83" s="3"/>
      <c r="BR83" s="1"/>
      <c r="BS83" s="2"/>
      <c r="BT83" s="6"/>
      <c r="BU83" s="278"/>
      <c r="BV83" s="272">
        <f t="shared" si="52"/>
        <v>0</v>
      </c>
      <c r="BW83" s="272">
        <f t="shared" si="53"/>
        <v>0</v>
      </c>
      <c r="BX83" s="282" t="e">
        <f t="shared" si="54"/>
        <v>#DIV/0!</v>
      </c>
      <c r="BY83" s="282" t="e">
        <f t="shared" si="55"/>
        <v>#DIV/0!</v>
      </c>
      <c r="BZ83" s="3"/>
      <c r="CA83" s="1"/>
      <c r="CB83" s="1"/>
      <c r="CC83" s="4"/>
      <c r="CD83" s="7"/>
      <c r="CE83" s="7"/>
      <c r="CF83" s="1" t="e">
        <f t="shared" si="56"/>
        <v>#N/A</v>
      </c>
      <c r="CG83" s="1">
        <f t="shared" si="57"/>
        <v>0</v>
      </c>
      <c r="CH83" s="1" t="e">
        <f t="shared" si="34"/>
        <v>#N/A</v>
      </c>
      <c r="CI83" s="1"/>
      <c r="CJ83" s="189" t="e">
        <f t="shared" si="58"/>
        <v>#N/A</v>
      </c>
      <c r="CK83" s="3"/>
      <c r="CL83" s="7"/>
      <c r="CM83" s="1"/>
      <c r="CN83" s="2">
        <v>109</v>
      </c>
      <c r="CO83" s="2">
        <f t="shared" si="36"/>
        <v>0</v>
      </c>
      <c r="CP83" s="2">
        <f t="shared" si="37"/>
        <v>0</v>
      </c>
      <c r="CQ83" s="190" t="e">
        <f t="shared" si="38"/>
        <v>#DIV/0!</v>
      </c>
      <c r="CR83" s="8"/>
      <c r="CS83" s="8"/>
      <c r="CT83" s="8"/>
      <c r="CU83" s="6"/>
      <c r="CV83" s="6"/>
      <c r="CW83" s="6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3"/>
      <c r="DJ83" s="2"/>
      <c r="DK83" s="212" t="e">
        <f t="shared" si="41"/>
        <v>#DIV/0!</v>
      </c>
      <c r="DL83" s="212" t="e">
        <f t="shared" si="42"/>
        <v>#DIV/0!</v>
      </c>
      <c r="DM83" s="3"/>
      <c r="DN83" s="2"/>
      <c r="DO83" s="3"/>
      <c r="DP83" s="2"/>
      <c r="DQ83" s="8"/>
      <c r="DR83" s="3"/>
      <c r="DS83" s="2"/>
      <c r="DT83" s="8"/>
      <c r="DU83" s="3"/>
      <c r="DV83" s="1"/>
      <c r="DW83" s="337" t="e">
        <f t="shared" si="43"/>
        <v>#DIV/0!</v>
      </c>
      <c r="DX83" s="212" t="e">
        <f t="shared" si="44"/>
        <v>#DIV/0!</v>
      </c>
      <c r="DY83" s="303"/>
      <c r="DZ83" s="212"/>
      <c r="EA83" s="3"/>
      <c r="EB83" s="2"/>
      <c r="EC83" s="3"/>
      <c r="ED83" s="2"/>
      <c r="EE83" s="155"/>
      <c r="EF83" s="156"/>
      <c r="EG83" s="155"/>
      <c r="EH83" s="157"/>
      <c r="EI83" s="348">
        <f t="shared" si="59"/>
        <v>0</v>
      </c>
      <c r="EJ83" s="349" t="e">
        <f t="shared" si="45"/>
        <v>#DIV/0!</v>
      </c>
      <c r="EK83" s="240" t="e">
        <f t="shared" si="46"/>
        <v>#DIV/0!</v>
      </c>
      <c r="EL83" s="1"/>
      <c r="EM83" s="19" t="e">
        <f t="shared" si="47"/>
        <v>#DIV/0!</v>
      </c>
      <c r="EN83" s="350" t="e">
        <f t="shared" si="48"/>
        <v>#DIV/0!</v>
      </c>
      <c r="EO83" s="4"/>
      <c r="EP83" s="117"/>
    </row>
    <row r="84" spans="1:146" s="118" customFormat="1" ht="20.100000000000001" hidden="1" customHeight="1">
      <c r="A84" s="161">
        <v>42327</v>
      </c>
      <c r="B84" s="228"/>
      <c r="C84" s="7"/>
      <c r="D84" s="1"/>
      <c r="E84" s="1"/>
      <c r="F84" s="1"/>
      <c r="G84" s="4"/>
      <c r="H84" s="3"/>
      <c r="I84" s="1"/>
      <c r="J84" s="1"/>
      <c r="K84" s="19"/>
      <c r="L84" s="1"/>
      <c r="M84" s="1"/>
      <c r="N84" s="1"/>
      <c r="O84" s="297"/>
      <c r="P84" s="1"/>
      <c r="Q84" s="22">
        <f t="shared" si="39"/>
        <v>0</v>
      </c>
      <c r="R84" s="116">
        <f t="shared" si="49"/>
        <v>0</v>
      </c>
      <c r="S84" s="17">
        <f t="shared" si="40"/>
        <v>0</v>
      </c>
      <c r="T84" s="3"/>
      <c r="U84" s="1"/>
      <c r="V84" s="1"/>
      <c r="W84" s="22">
        <f t="shared" si="50"/>
        <v>0</v>
      </c>
      <c r="X84" s="1"/>
      <c r="Y84" s="1"/>
      <c r="Z84" s="1"/>
      <c r="AA84" s="1"/>
      <c r="AB84" s="4"/>
      <c r="AC84" s="7"/>
      <c r="AD84" s="199"/>
      <c r="AE84" s="199"/>
      <c r="AF84" s="199"/>
      <c r="AG84" s="199"/>
      <c r="AH84" s="240">
        <f t="shared" si="60"/>
        <v>0</v>
      </c>
      <c r="AI84" s="237" t="e">
        <f t="shared" si="61"/>
        <v>#DIV/0!</v>
      </c>
      <c r="AJ84" s="1"/>
      <c r="AK84" s="1"/>
      <c r="AL84" s="1"/>
      <c r="AM84" s="1"/>
      <c r="AN84" s="1"/>
      <c r="AO84" s="1"/>
      <c r="AP84" s="3"/>
      <c r="AQ84" s="7"/>
      <c r="AR84" s="22">
        <f t="shared" si="35"/>
        <v>0</v>
      </c>
      <c r="AS84" s="270" t="e">
        <f t="shared" si="51"/>
        <v>#DIV/0!</v>
      </c>
      <c r="AT84" s="1"/>
      <c r="AU84" s="1"/>
      <c r="AV84" s="7"/>
      <c r="AW84" s="1"/>
      <c r="AX84" s="1"/>
      <c r="AY84" s="2"/>
      <c r="AZ84" s="3"/>
      <c r="BA84" s="2"/>
      <c r="BB84" s="3"/>
      <c r="BC84" s="4"/>
      <c r="BD84" s="3"/>
      <c r="BE84" s="1"/>
      <c r="BF84" s="1"/>
      <c r="BG84" s="1"/>
      <c r="BH84" s="4"/>
      <c r="BI84" s="3"/>
      <c r="BJ84" s="7"/>
      <c r="BK84" s="1"/>
      <c r="BL84" s="1"/>
      <c r="BM84" s="2"/>
      <c r="BN84" s="3"/>
      <c r="BO84" s="1"/>
      <c r="BP84" s="2"/>
      <c r="BQ84" s="3"/>
      <c r="BR84" s="1"/>
      <c r="BS84" s="2"/>
      <c r="BT84" s="6"/>
      <c r="BU84" s="278"/>
      <c r="BV84" s="272">
        <f t="shared" si="52"/>
        <v>0</v>
      </c>
      <c r="BW84" s="272">
        <f t="shared" si="53"/>
        <v>0</v>
      </c>
      <c r="BX84" s="282" t="e">
        <f t="shared" si="54"/>
        <v>#DIV/0!</v>
      </c>
      <c r="BY84" s="282" t="e">
        <f t="shared" si="55"/>
        <v>#DIV/0!</v>
      </c>
      <c r="BZ84" s="3"/>
      <c r="CA84" s="1"/>
      <c r="CB84" s="1"/>
      <c r="CC84" s="4"/>
      <c r="CD84" s="7"/>
      <c r="CE84" s="7"/>
      <c r="CF84" s="1" t="e">
        <f t="shared" si="56"/>
        <v>#N/A</v>
      </c>
      <c r="CG84" s="1">
        <f t="shared" si="57"/>
        <v>0</v>
      </c>
      <c r="CH84" s="1" t="e">
        <f t="shared" si="34"/>
        <v>#N/A</v>
      </c>
      <c r="CI84" s="1"/>
      <c r="CJ84" s="189" t="e">
        <f t="shared" si="58"/>
        <v>#N/A</v>
      </c>
      <c r="CK84" s="3"/>
      <c r="CL84" s="7"/>
      <c r="CM84" s="1"/>
      <c r="CN84" s="2">
        <v>109</v>
      </c>
      <c r="CO84" s="2">
        <f t="shared" si="36"/>
        <v>0</v>
      </c>
      <c r="CP84" s="2">
        <f t="shared" si="37"/>
        <v>0</v>
      </c>
      <c r="CQ84" s="190" t="e">
        <f t="shared" si="38"/>
        <v>#DIV/0!</v>
      </c>
      <c r="CR84" s="8"/>
      <c r="CS84" s="8"/>
      <c r="CT84" s="8"/>
      <c r="CU84" s="6"/>
      <c r="CV84" s="6"/>
      <c r="CW84" s="6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3"/>
      <c r="DJ84" s="2"/>
      <c r="DK84" s="212" t="e">
        <f t="shared" si="41"/>
        <v>#DIV/0!</v>
      </c>
      <c r="DL84" s="212" t="e">
        <f t="shared" si="42"/>
        <v>#DIV/0!</v>
      </c>
      <c r="DM84" s="3"/>
      <c r="DN84" s="2"/>
      <c r="DO84" s="3"/>
      <c r="DP84" s="2"/>
      <c r="DQ84" s="8"/>
      <c r="DR84" s="3"/>
      <c r="DS84" s="2"/>
      <c r="DT84" s="8"/>
      <c r="DU84" s="3"/>
      <c r="DV84" s="1"/>
      <c r="DW84" s="337" t="e">
        <f t="shared" si="43"/>
        <v>#DIV/0!</v>
      </c>
      <c r="DX84" s="212" t="e">
        <f t="shared" si="44"/>
        <v>#DIV/0!</v>
      </c>
      <c r="DY84" s="303"/>
      <c r="DZ84" s="212"/>
      <c r="EA84" s="3"/>
      <c r="EB84" s="2"/>
      <c r="EC84" s="3"/>
      <c r="ED84" s="2"/>
      <c r="EE84" s="155"/>
      <c r="EF84" s="156"/>
      <c r="EG84" s="155"/>
      <c r="EH84" s="157"/>
      <c r="EI84" s="348">
        <f t="shared" si="59"/>
        <v>0</v>
      </c>
      <c r="EJ84" s="349" t="e">
        <f t="shared" si="45"/>
        <v>#DIV/0!</v>
      </c>
      <c r="EK84" s="240" t="e">
        <f t="shared" si="46"/>
        <v>#DIV/0!</v>
      </c>
      <c r="EL84" s="1"/>
      <c r="EM84" s="19" t="e">
        <f t="shared" si="47"/>
        <v>#DIV/0!</v>
      </c>
      <c r="EN84" s="350" t="e">
        <f t="shared" si="48"/>
        <v>#DIV/0!</v>
      </c>
      <c r="EO84" s="4"/>
      <c r="EP84" s="117"/>
    </row>
    <row r="85" spans="1:146" s="121" customFormat="1" ht="20.100000000000001" hidden="1" customHeight="1">
      <c r="A85" s="162">
        <v>42327</v>
      </c>
      <c r="B85" s="229"/>
      <c r="C85" s="15"/>
      <c r="D85" s="9"/>
      <c r="E85" s="9"/>
      <c r="F85" s="9"/>
      <c r="G85" s="12"/>
      <c r="H85" s="11"/>
      <c r="I85" s="9"/>
      <c r="J85" s="9"/>
      <c r="K85" s="20"/>
      <c r="L85" s="9"/>
      <c r="M85" s="9"/>
      <c r="N85" s="9"/>
      <c r="O85" s="298"/>
      <c r="P85" s="9"/>
      <c r="Q85" s="24">
        <f t="shared" si="39"/>
        <v>0</v>
      </c>
      <c r="R85" s="119">
        <f t="shared" si="49"/>
        <v>0</v>
      </c>
      <c r="S85" s="18">
        <f t="shared" si="40"/>
        <v>0</v>
      </c>
      <c r="T85" s="11"/>
      <c r="U85" s="9"/>
      <c r="V85" s="9"/>
      <c r="W85" s="24">
        <f t="shared" si="50"/>
        <v>0</v>
      </c>
      <c r="X85" s="9"/>
      <c r="Y85" s="9"/>
      <c r="Z85" s="9"/>
      <c r="AA85" s="9"/>
      <c r="AB85" s="12"/>
      <c r="AC85" s="15"/>
      <c r="AD85" s="200"/>
      <c r="AE85" s="200"/>
      <c r="AF85" s="200"/>
      <c r="AG85" s="200"/>
      <c r="AH85" s="241">
        <f t="shared" si="60"/>
        <v>0</v>
      </c>
      <c r="AI85" s="239" t="e">
        <f t="shared" si="61"/>
        <v>#DIV/0!</v>
      </c>
      <c r="AJ85" s="9"/>
      <c r="AK85" s="9"/>
      <c r="AL85" s="9"/>
      <c r="AM85" s="9"/>
      <c r="AN85" s="9"/>
      <c r="AO85" s="9"/>
      <c r="AP85" s="11"/>
      <c r="AQ85" s="15"/>
      <c r="AR85" s="24">
        <f t="shared" si="35"/>
        <v>0</v>
      </c>
      <c r="AS85" s="271" t="e">
        <f t="shared" si="51"/>
        <v>#DIV/0!</v>
      </c>
      <c r="AT85" s="9"/>
      <c r="AU85" s="9"/>
      <c r="AV85" s="15"/>
      <c r="AW85" s="9"/>
      <c r="AX85" s="9"/>
      <c r="AY85" s="10"/>
      <c r="AZ85" s="11"/>
      <c r="BA85" s="10"/>
      <c r="BB85" s="11"/>
      <c r="BC85" s="12"/>
      <c r="BD85" s="11"/>
      <c r="BE85" s="9"/>
      <c r="BF85" s="9"/>
      <c r="BG85" s="9"/>
      <c r="BH85" s="12"/>
      <c r="BI85" s="11"/>
      <c r="BJ85" s="15"/>
      <c r="BK85" s="9"/>
      <c r="BL85" s="9"/>
      <c r="BM85" s="10"/>
      <c r="BN85" s="11"/>
      <c r="BO85" s="9"/>
      <c r="BP85" s="10"/>
      <c r="BQ85" s="11"/>
      <c r="BR85" s="9"/>
      <c r="BS85" s="10"/>
      <c r="BT85" s="14"/>
      <c r="BU85" s="279"/>
      <c r="BV85" s="273">
        <f t="shared" si="52"/>
        <v>0</v>
      </c>
      <c r="BW85" s="273">
        <f t="shared" si="53"/>
        <v>0</v>
      </c>
      <c r="BX85" s="283" t="e">
        <f t="shared" si="54"/>
        <v>#DIV/0!</v>
      </c>
      <c r="BY85" s="283" t="e">
        <f t="shared" si="55"/>
        <v>#DIV/0!</v>
      </c>
      <c r="BZ85" s="11"/>
      <c r="CA85" s="9"/>
      <c r="CB85" s="9"/>
      <c r="CC85" s="12"/>
      <c r="CD85" s="15"/>
      <c r="CE85" s="15"/>
      <c r="CF85" s="9" t="e">
        <f t="shared" si="56"/>
        <v>#N/A</v>
      </c>
      <c r="CG85" s="9">
        <f t="shared" si="57"/>
        <v>0</v>
      </c>
      <c r="CH85" s="9" t="e">
        <f t="shared" si="34"/>
        <v>#N/A</v>
      </c>
      <c r="CI85" s="9"/>
      <c r="CJ85" s="296" t="e">
        <f t="shared" si="58"/>
        <v>#N/A</v>
      </c>
      <c r="CK85" s="11"/>
      <c r="CL85" s="15"/>
      <c r="CM85" s="9"/>
      <c r="CN85" s="10">
        <v>109</v>
      </c>
      <c r="CO85" s="10">
        <f t="shared" si="36"/>
        <v>0</v>
      </c>
      <c r="CP85" s="10">
        <f t="shared" si="37"/>
        <v>0</v>
      </c>
      <c r="CQ85" s="191" t="e">
        <f t="shared" si="38"/>
        <v>#DIV/0!</v>
      </c>
      <c r="CR85" s="16"/>
      <c r="CS85" s="16"/>
      <c r="CT85" s="16"/>
      <c r="CU85" s="14"/>
      <c r="CV85" s="14"/>
      <c r="CW85" s="14"/>
      <c r="CX85" s="16"/>
      <c r="CY85" s="16"/>
      <c r="CZ85" s="16"/>
      <c r="DA85" s="16"/>
      <c r="DB85" s="16"/>
      <c r="DC85" s="16"/>
      <c r="DD85" s="16"/>
      <c r="DE85" s="16"/>
      <c r="DF85" s="16"/>
      <c r="DG85" s="16"/>
      <c r="DH85" s="16"/>
      <c r="DI85" s="11"/>
      <c r="DJ85" s="10"/>
      <c r="DK85" s="213" t="e">
        <f t="shared" si="41"/>
        <v>#DIV/0!</v>
      </c>
      <c r="DL85" s="213" t="e">
        <f t="shared" si="42"/>
        <v>#DIV/0!</v>
      </c>
      <c r="DM85" s="11"/>
      <c r="DN85" s="10"/>
      <c r="DO85" s="11"/>
      <c r="DP85" s="10"/>
      <c r="DQ85" s="16"/>
      <c r="DR85" s="11"/>
      <c r="DS85" s="10"/>
      <c r="DT85" s="16"/>
      <c r="DU85" s="11"/>
      <c r="DV85" s="9"/>
      <c r="DW85" s="338" t="e">
        <f t="shared" si="43"/>
        <v>#DIV/0!</v>
      </c>
      <c r="DX85" s="213" t="e">
        <f t="shared" si="44"/>
        <v>#DIV/0!</v>
      </c>
      <c r="DY85" s="304"/>
      <c r="DZ85" s="213"/>
      <c r="EA85" s="11"/>
      <c r="EB85" s="10"/>
      <c r="EC85" s="11"/>
      <c r="ED85" s="10"/>
      <c r="EE85" s="158"/>
      <c r="EF85" s="159"/>
      <c r="EG85" s="158"/>
      <c r="EH85" s="160"/>
      <c r="EI85" s="351">
        <f t="shared" si="59"/>
        <v>0</v>
      </c>
      <c r="EJ85" s="352" t="e">
        <f t="shared" si="45"/>
        <v>#DIV/0!</v>
      </c>
      <c r="EK85" s="241" t="e">
        <f t="shared" si="46"/>
        <v>#DIV/0!</v>
      </c>
      <c r="EL85" s="9"/>
      <c r="EM85" s="20" t="e">
        <f t="shared" si="47"/>
        <v>#DIV/0!</v>
      </c>
      <c r="EN85" s="353" t="e">
        <f t="shared" si="48"/>
        <v>#DIV/0!</v>
      </c>
      <c r="EO85" s="12"/>
      <c r="EP85" s="120"/>
    </row>
    <row r="86" spans="1:146" s="121" customFormat="1" ht="20.100000000000001" hidden="1" customHeight="1">
      <c r="A86" s="162">
        <v>42327</v>
      </c>
      <c r="B86" s="229"/>
      <c r="C86" s="15"/>
      <c r="D86" s="9"/>
      <c r="E86" s="9"/>
      <c r="F86" s="9"/>
      <c r="G86" s="12"/>
      <c r="H86" s="11"/>
      <c r="I86" s="9"/>
      <c r="J86" s="9"/>
      <c r="K86" s="20"/>
      <c r="L86" s="9"/>
      <c r="M86" s="9"/>
      <c r="N86" s="9"/>
      <c r="O86" s="298"/>
      <c r="P86" s="9"/>
      <c r="Q86" s="24">
        <f t="shared" si="39"/>
        <v>0</v>
      </c>
      <c r="R86" s="119">
        <f t="shared" si="49"/>
        <v>0</v>
      </c>
      <c r="S86" s="18">
        <f t="shared" si="40"/>
        <v>0</v>
      </c>
      <c r="T86" s="11"/>
      <c r="U86" s="9"/>
      <c r="V86" s="9"/>
      <c r="W86" s="24">
        <f t="shared" si="50"/>
        <v>0</v>
      </c>
      <c r="X86" s="9"/>
      <c r="Y86" s="9"/>
      <c r="Z86" s="9"/>
      <c r="AA86" s="9"/>
      <c r="AB86" s="12"/>
      <c r="AC86" s="15"/>
      <c r="AD86" s="200"/>
      <c r="AE86" s="200"/>
      <c r="AF86" s="200"/>
      <c r="AG86" s="200"/>
      <c r="AH86" s="241">
        <f t="shared" si="60"/>
        <v>0</v>
      </c>
      <c r="AI86" s="239" t="e">
        <f t="shared" si="61"/>
        <v>#DIV/0!</v>
      </c>
      <c r="AJ86" s="9"/>
      <c r="AK86" s="9"/>
      <c r="AL86" s="9"/>
      <c r="AM86" s="9"/>
      <c r="AN86" s="9"/>
      <c r="AO86" s="9"/>
      <c r="AP86" s="11"/>
      <c r="AQ86" s="15"/>
      <c r="AR86" s="24">
        <f t="shared" si="35"/>
        <v>0</v>
      </c>
      <c r="AS86" s="271" t="e">
        <f t="shared" si="51"/>
        <v>#DIV/0!</v>
      </c>
      <c r="AT86" s="9"/>
      <c r="AU86" s="9"/>
      <c r="AV86" s="15"/>
      <c r="AW86" s="9"/>
      <c r="AX86" s="9"/>
      <c r="AY86" s="10"/>
      <c r="AZ86" s="11"/>
      <c r="BA86" s="10"/>
      <c r="BB86" s="11"/>
      <c r="BC86" s="12"/>
      <c r="BD86" s="11"/>
      <c r="BE86" s="9"/>
      <c r="BF86" s="9"/>
      <c r="BG86" s="9"/>
      <c r="BH86" s="12"/>
      <c r="BI86" s="11"/>
      <c r="BJ86" s="15"/>
      <c r="BK86" s="9"/>
      <c r="BL86" s="9"/>
      <c r="BM86" s="10"/>
      <c r="BN86" s="11"/>
      <c r="BO86" s="9"/>
      <c r="BP86" s="10"/>
      <c r="BQ86" s="11"/>
      <c r="BR86" s="9"/>
      <c r="BS86" s="10"/>
      <c r="BT86" s="14"/>
      <c r="BU86" s="279"/>
      <c r="BV86" s="273">
        <f t="shared" si="52"/>
        <v>0</v>
      </c>
      <c r="BW86" s="273">
        <f t="shared" si="53"/>
        <v>0</v>
      </c>
      <c r="BX86" s="283" t="e">
        <f t="shared" si="54"/>
        <v>#DIV/0!</v>
      </c>
      <c r="BY86" s="283" t="e">
        <f t="shared" si="55"/>
        <v>#DIV/0!</v>
      </c>
      <c r="BZ86" s="11"/>
      <c r="CA86" s="9"/>
      <c r="CB86" s="9"/>
      <c r="CC86" s="12"/>
      <c r="CD86" s="15"/>
      <c r="CE86" s="15"/>
      <c r="CF86" s="9" t="e">
        <f t="shared" si="56"/>
        <v>#N/A</v>
      </c>
      <c r="CG86" s="9">
        <f t="shared" si="57"/>
        <v>0</v>
      </c>
      <c r="CH86" s="9" t="e">
        <f t="shared" si="34"/>
        <v>#N/A</v>
      </c>
      <c r="CI86" s="9"/>
      <c r="CJ86" s="296" t="e">
        <f t="shared" si="58"/>
        <v>#N/A</v>
      </c>
      <c r="CK86" s="11"/>
      <c r="CL86" s="15"/>
      <c r="CM86" s="9"/>
      <c r="CN86" s="10">
        <v>109</v>
      </c>
      <c r="CO86" s="10">
        <f t="shared" si="36"/>
        <v>0</v>
      </c>
      <c r="CP86" s="10">
        <f t="shared" si="37"/>
        <v>0</v>
      </c>
      <c r="CQ86" s="191" t="e">
        <f t="shared" si="38"/>
        <v>#DIV/0!</v>
      </c>
      <c r="CR86" s="16"/>
      <c r="CS86" s="16"/>
      <c r="CT86" s="16"/>
      <c r="CU86" s="14"/>
      <c r="CV86" s="14"/>
      <c r="CW86" s="14"/>
      <c r="CX86" s="16"/>
      <c r="CY86" s="16"/>
      <c r="CZ86" s="16"/>
      <c r="DA86" s="16"/>
      <c r="DB86" s="16"/>
      <c r="DC86" s="16"/>
      <c r="DD86" s="16"/>
      <c r="DE86" s="16"/>
      <c r="DF86" s="16"/>
      <c r="DG86" s="16"/>
      <c r="DH86" s="16"/>
      <c r="DI86" s="11"/>
      <c r="DJ86" s="10"/>
      <c r="DK86" s="213" t="e">
        <f t="shared" si="41"/>
        <v>#DIV/0!</v>
      </c>
      <c r="DL86" s="213" t="e">
        <f t="shared" si="42"/>
        <v>#DIV/0!</v>
      </c>
      <c r="DM86" s="11"/>
      <c r="DN86" s="10"/>
      <c r="DO86" s="11"/>
      <c r="DP86" s="10"/>
      <c r="DQ86" s="16"/>
      <c r="DR86" s="11"/>
      <c r="DS86" s="10"/>
      <c r="DT86" s="16"/>
      <c r="DU86" s="11"/>
      <c r="DV86" s="9"/>
      <c r="DW86" s="338" t="e">
        <f t="shared" si="43"/>
        <v>#DIV/0!</v>
      </c>
      <c r="DX86" s="213" t="e">
        <f t="shared" si="44"/>
        <v>#DIV/0!</v>
      </c>
      <c r="DY86" s="304"/>
      <c r="DZ86" s="213"/>
      <c r="EA86" s="11"/>
      <c r="EB86" s="10"/>
      <c r="EC86" s="11"/>
      <c r="ED86" s="10"/>
      <c r="EE86" s="158"/>
      <c r="EF86" s="159"/>
      <c r="EG86" s="158"/>
      <c r="EH86" s="160"/>
      <c r="EI86" s="351">
        <f t="shared" si="59"/>
        <v>0</v>
      </c>
      <c r="EJ86" s="352" t="e">
        <f t="shared" si="45"/>
        <v>#DIV/0!</v>
      </c>
      <c r="EK86" s="241" t="e">
        <f t="shared" si="46"/>
        <v>#DIV/0!</v>
      </c>
      <c r="EL86" s="9"/>
      <c r="EM86" s="20" t="e">
        <f t="shared" si="47"/>
        <v>#DIV/0!</v>
      </c>
      <c r="EN86" s="353" t="e">
        <f t="shared" si="48"/>
        <v>#DIV/0!</v>
      </c>
      <c r="EO86" s="12"/>
      <c r="EP86" s="120"/>
    </row>
    <row r="87" spans="1:146" s="118" customFormat="1" ht="20.100000000000001" hidden="1" customHeight="1">
      <c r="A87" s="161">
        <v>42328</v>
      </c>
      <c r="B87" s="228"/>
      <c r="C87" s="7"/>
      <c r="D87" s="1"/>
      <c r="E87" s="1"/>
      <c r="F87" s="1"/>
      <c r="G87" s="4"/>
      <c r="H87" s="3"/>
      <c r="I87" s="1"/>
      <c r="J87" s="1"/>
      <c r="K87" s="19"/>
      <c r="L87" s="1"/>
      <c r="M87" s="1"/>
      <c r="N87" s="1"/>
      <c r="O87" s="297"/>
      <c r="P87" s="1"/>
      <c r="Q87" s="22">
        <f t="shared" si="39"/>
        <v>0</v>
      </c>
      <c r="R87" s="116">
        <f t="shared" si="49"/>
        <v>0</v>
      </c>
      <c r="S87" s="17">
        <f t="shared" si="40"/>
        <v>0</v>
      </c>
      <c r="T87" s="3"/>
      <c r="U87" s="1"/>
      <c r="V87" s="1"/>
      <c r="W87" s="22">
        <f t="shared" si="50"/>
        <v>0</v>
      </c>
      <c r="X87" s="1"/>
      <c r="Y87" s="1"/>
      <c r="Z87" s="1"/>
      <c r="AA87" s="1"/>
      <c r="AB87" s="4"/>
      <c r="AC87" s="7"/>
      <c r="AD87" s="199"/>
      <c r="AE87" s="199"/>
      <c r="AF87" s="199"/>
      <c r="AG87" s="199"/>
      <c r="AH87" s="240">
        <f t="shared" si="60"/>
        <v>0</v>
      </c>
      <c r="AI87" s="237" t="e">
        <f t="shared" si="61"/>
        <v>#DIV/0!</v>
      </c>
      <c r="AJ87" s="1"/>
      <c r="AK87" s="1"/>
      <c r="AL87" s="1"/>
      <c r="AM87" s="1"/>
      <c r="AN87" s="1"/>
      <c r="AO87" s="1"/>
      <c r="AP87" s="3"/>
      <c r="AQ87" s="7"/>
      <c r="AR87" s="22">
        <f t="shared" si="35"/>
        <v>0</v>
      </c>
      <c r="AS87" s="270" t="e">
        <f t="shared" si="51"/>
        <v>#DIV/0!</v>
      </c>
      <c r="AT87" s="1"/>
      <c r="AU87" s="1"/>
      <c r="AV87" s="7"/>
      <c r="AW87" s="1"/>
      <c r="AX87" s="1"/>
      <c r="AY87" s="2"/>
      <c r="AZ87" s="3"/>
      <c r="BA87" s="2"/>
      <c r="BB87" s="3"/>
      <c r="BC87" s="4"/>
      <c r="BD87" s="3"/>
      <c r="BE87" s="1"/>
      <c r="BF87" s="1"/>
      <c r="BG87" s="1"/>
      <c r="BH87" s="4"/>
      <c r="BI87" s="3"/>
      <c r="BJ87" s="7"/>
      <c r="BK87" s="1"/>
      <c r="BL87" s="1"/>
      <c r="BM87" s="2"/>
      <c r="BN87" s="3"/>
      <c r="BO87" s="1"/>
      <c r="BP87" s="2"/>
      <c r="BQ87" s="3"/>
      <c r="BR87" s="1"/>
      <c r="BS87" s="2"/>
      <c r="BT87" s="6"/>
      <c r="BU87" s="278"/>
      <c r="BV87" s="272">
        <f t="shared" si="52"/>
        <v>0</v>
      </c>
      <c r="BW87" s="272">
        <f t="shared" si="53"/>
        <v>0</v>
      </c>
      <c r="BX87" s="282" t="e">
        <f t="shared" si="54"/>
        <v>#DIV/0!</v>
      </c>
      <c r="BY87" s="282" t="e">
        <f t="shared" si="55"/>
        <v>#DIV/0!</v>
      </c>
      <c r="BZ87" s="3"/>
      <c r="CA87" s="1"/>
      <c r="CB87" s="1"/>
      <c r="CC87" s="4"/>
      <c r="CD87" s="7"/>
      <c r="CE87" s="7"/>
      <c r="CF87" s="1" t="e">
        <f t="shared" si="56"/>
        <v>#N/A</v>
      </c>
      <c r="CG87" s="1">
        <f t="shared" si="57"/>
        <v>0</v>
      </c>
      <c r="CH87" s="1" t="e">
        <f t="shared" si="34"/>
        <v>#N/A</v>
      </c>
      <c r="CI87" s="1"/>
      <c r="CJ87" s="189" t="e">
        <f t="shared" si="58"/>
        <v>#N/A</v>
      </c>
      <c r="CK87" s="3"/>
      <c r="CL87" s="7"/>
      <c r="CM87" s="1"/>
      <c r="CN87" s="2">
        <v>109</v>
      </c>
      <c r="CO87" s="2">
        <f t="shared" si="36"/>
        <v>0</v>
      </c>
      <c r="CP87" s="2">
        <f t="shared" si="37"/>
        <v>0</v>
      </c>
      <c r="CQ87" s="190" t="e">
        <f t="shared" si="38"/>
        <v>#DIV/0!</v>
      </c>
      <c r="CR87" s="8"/>
      <c r="CS87" s="8"/>
      <c r="CT87" s="8"/>
      <c r="CU87" s="6"/>
      <c r="CV87" s="6"/>
      <c r="CW87" s="6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3"/>
      <c r="DJ87" s="2"/>
      <c r="DK87" s="212" t="e">
        <f t="shared" si="41"/>
        <v>#DIV/0!</v>
      </c>
      <c r="DL87" s="212" t="e">
        <f t="shared" si="42"/>
        <v>#DIV/0!</v>
      </c>
      <c r="DM87" s="3"/>
      <c r="DN87" s="2"/>
      <c r="DO87" s="3"/>
      <c r="DP87" s="2"/>
      <c r="DQ87" s="8"/>
      <c r="DR87" s="3"/>
      <c r="DS87" s="2"/>
      <c r="DT87" s="8"/>
      <c r="DU87" s="3"/>
      <c r="DV87" s="1"/>
      <c r="DW87" s="337" t="e">
        <f t="shared" si="43"/>
        <v>#DIV/0!</v>
      </c>
      <c r="DX87" s="212" t="e">
        <f t="shared" si="44"/>
        <v>#DIV/0!</v>
      </c>
      <c r="DY87" s="303"/>
      <c r="DZ87" s="212"/>
      <c r="EA87" s="3"/>
      <c r="EB87" s="2"/>
      <c r="EC87" s="3"/>
      <c r="ED87" s="2"/>
      <c r="EE87" s="155"/>
      <c r="EF87" s="156"/>
      <c r="EG87" s="155"/>
      <c r="EH87" s="157"/>
      <c r="EI87" s="348">
        <f t="shared" si="59"/>
        <v>0</v>
      </c>
      <c r="EJ87" s="349" t="e">
        <f t="shared" si="45"/>
        <v>#DIV/0!</v>
      </c>
      <c r="EK87" s="240" t="e">
        <f t="shared" si="46"/>
        <v>#DIV/0!</v>
      </c>
      <c r="EL87" s="1"/>
      <c r="EM87" s="19" t="e">
        <f t="shared" si="47"/>
        <v>#DIV/0!</v>
      </c>
      <c r="EN87" s="350" t="e">
        <f t="shared" si="48"/>
        <v>#DIV/0!</v>
      </c>
      <c r="EO87" s="4"/>
      <c r="EP87" s="117"/>
    </row>
    <row r="88" spans="1:146" s="118" customFormat="1" ht="20.100000000000001" hidden="1" customHeight="1">
      <c r="A88" s="161">
        <v>42328</v>
      </c>
      <c r="B88" s="228"/>
      <c r="C88" s="7"/>
      <c r="D88" s="1"/>
      <c r="E88" s="1"/>
      <c r="F88" s="1"/>
      <c r="G88" s="4"/>
      <c r="H88" s="3"/>
      <c r="I88" s="1"/>
      <c r="J88" s="1"/>
      <c r="K88" s="19"/>
      <c r="L88" s="1"/>
      <c r="M88" s="1"/>
      <c r="N88" s="1"/>
      <c r="O88" s="297"/>
      <c r="P88" s="1"/>
      <c r="Q88" s="22">
        <f t="shared" si="39"/>
        <v>0</v>
      </c>
      <c r="R88" s="116">
        <f t="shared" si="49"/>
        <v>0</v>
      </c>
      <c r="S88" s="17">
        <f t="shared" si="40"/>
        <v>0</v>
      </c>
      <c r="T88" s="3"/>
      <c r="U88" s="1"/>
      <c r="V88" s="1"/>
      <c r="W88" s="22">
        <f t="shared" si="50"/>
        <v>0</v>
      </c>
      <c r="X88" s="1"/>
      <c r="Y88" s="1"/>
      <c r="Z88" s="1"/>
      <c r="AA88" s="1"/>
      <c r="AB88" s="4"/>
      <c r="AC88" s="7"/>
      <c r="AD88" s="199"/>
      <c r="AE88" s="199"/>
      <c r="AF88" s="199"/>
      <c r="AG88" s="199"/>
      <c r="AH88" s="240">
        <f t="shared" si="60"/>
        <v>0</v>
      </c>
      <c r="AI88" s="237" t="e">
        <f t="shared" si="61"/>
        <v>#DIV/0!</v>
      </c>
      <c r="AJ88" s="1"/>
      <c r="AK88" s="1"/>
      <c r="AL88" s="1"/>
      <c r="AM88" s="1"/>
      <c r="AN88" s="1"/>
      <c r="AO88" s="1"/>
      <c r="AP88" s="3"/>
      <c r="AQ88" s="7"/>
      <c r="AR88" s="22">
        <f t="shared" si="35"/>
        <v>0</v>
      </c>
      <c r="AS88" s="270" t="e">
        <f t="shared" si="51"/>
        <v>#DIV/0!</v>
      </c>
      <c r="AT88" s="1"/>
      <c r="AU88" s="1"/>
      <c r="AV88" s="7"/>
      <c r="AW88" s="1"/>
      <c r="AX88" s="1"/>
      <c r="AY88" s="2"/>
      <c r="AZ88" s="3"/>
      <c r="BA88" s="2"/>
      <c r="BB88" s="3"/>
      <c r="BC88" s="4"/>
      <c r="BD88" s="3"/>
      <c r="BE88" s="1"/>
      <c r="BF88" s="1"/>
      <c r="BG88" s="1"/>
      <c r="BH88" s="4"/>
      <c r="BI88" s="3"/>
      <c r="BJ88" s="7"/>
      <c r="BK88" s="1"/>
      <c r="BL88" s="1"/>
      <c r="BM88" s="2"/>
      <c r="BN88" s="3"/>
      <c r="BO88" s="1"/>
      <c r="BP88" s="2"/>
      <c r="BQ88" s="3"/>
      <c r="BR88" s="1"/>
      <c r="BS88" s="2"/>
      <c r="BT88" s="6"/>
      <c r="BU88" s="278"/>
      <c r="BV88" s="272">
        <f t="shared" si="52"/>
        <v>0</v>
      </c>
      <c r="BW88" s="272">
        <f t="shared" si="53"/>
        <v>0</v>
      </c>
      <c r="BX88" s="282" t="e">
        <f t="shared" si="54"/>
        <v>#DIV/0!</v>
      </c>
      <c r="BY88" s="282" t="e">
        <f t="shared" si="55"/>
        <v>#DIV/0!</v>
      </c>
      <c r="BZ88" s="3"/>
      <c r="CA88" s="1"/>
      <c r="CB88" s="1"/>
      <c r="CC88" s="4"/>
      <c r="CD88" s="7"/>
      <c r="CE88" s="7"/>
      <c r="CF88" s="1" t="e">
        <f t="shared" si="56"/>
        <v>#N/A</v>
      </c>
      <c r="CG88" s="1">
        <f t="shared" si="57"/>
        <v>0</v>
      </c>
      <c r="CH88" s="1" t="e">
        <f t="shared" si="34"/>
        <v>#N/A</v>
      </c>
      <c r="CI88" s="1"/>
      <c r="CJ88" s="189" t="e">
        <f t="shared" si="58"/>
        <v>#N/A</v>
      </c>
      <c r="CK88" s="3"/>
      <c r="CL88" s="7"/>
      <c r="CM88" s="1"/>
      <c r="CN88" s="2">
        <v>109</v>
      </c>
      <c r="CO88" s="2">
        <f t="shared" si="36"/>
        <v>0</v>
      </c>
      <c r="CP88" s="2">
        <f t="shared" si="37"/>
        <v>0</v>
      </c>
      <c r="CQ88" s="190" t="e">
        <f t="shared" si="38"/>
        <v>#DIV/0!</v>
      </c>
      <c r="CR88" s="8"/>
      <c r="CS88" s="8"/>
      <c r="CT88" s="8"/>
      <c r="CU88" s="6"/>
      <c r="CV88" s="6"/>
      <c r="CW88" s="6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3"/>
      <c r="DJ88" s="2"/>
      <c r="DK88" s="212" t="e">
        <f t="shared" si="41"/>
        <v>#DIV/0!</v>
      </c>
      <c r="DL88" s="212" t="e">
        <f t="shared" si="42"/>
        <v>#DIV/0!</v>
      </c>
      <c r="DM88" s="3"/>
      <c r="DN88" s="2"/>
      <c r="DO88" s="3"/>
      <c r="DP88" s="2"/>
      <c r="DQ88" s="8"/>
      <c r="DR88" s="3"/>
      <c r="DS88" s="2"/>
      <c r="DT88" s="8"/>
      <c r="DU88" s="3"/>
      <c r="DV88" s="1"/>
      <c r="DW88" s="337" t="e">
        <f t="shared" si="43"/>
        <v>#DIV/0!</v>
      </c>
      <c r="DX88" s="212" t="e">
        <f t="shared" si="44"/>
        <v>#DIV/0!</v>
      </c>
      <c r="DY88" s="303"/>
      <c r="DZ88" s="212"/>
      <c r="EA88" s="3"/>
      <c r="EB88" s="2"/>
      <c r="EC88" s="3"/>
      <c r="ED88" s="2"/>
      <c r="EE88" s="155"/>
      <c r="EF88" s="156"/>
      <c r="EG88" s="155"/>
      <c r="EH88" s="157"/>
      <c r="EI88" s="348">
        <f t="shared" si="59"/>
        <v>0</v>
      </c>
      <c r="EJ88" s="349" t="e">
        <f t="shared" si="45"/>
        <v>#DIV/0!</v>
      </c>
      <c r="EK88" s="240" t="e">
        <f t="shared" si="46"/>
        <v>#DIV/0!</v>
      </c>
      <c r="EL88" s="1"/>
      <c r="EM88" s="19" t="e">
        <f t="shared" si="47"/>
        <v>#DIV/0!</v>
      </c>
      <c r="EN88" s="350" t="e">
        <f t="shared" si="48"/>
        <v>#DIV/0!</v>
      </c>
      <c r="EO88" s="4"/>
      <c r="EP88" s="117"/>
    </row>
    <row r="89" spans="1:146" s="121" customFormat="1" ht="20.100000000000001" hidden="1" customHeight="1">
      <c r="A89" s="162">
        <v>42328</v>
      </c>
      <c r="B89" s="229"/>
      <c r="C89" s="15"/>
      <c r="D89" s="9"/>
      <c r="E89" s="9"/>
      <c r="F89" s="9"/>
      <c r="G89" s="12"/>
      <c r="H89" s="11"/>
      <c r="I89" s="9"/>
      <c r="J89" s="9"/>
      <c r="K89" s="20"/>
      <c r="L89" s="9"/>
      <c r="M89" s="9"/>
      <c r="N89" s="9"/>
      <c r="O89" s="298"/>
      <c r="P89" s="9"/>
      <c r="Q89" s="24">
        <f t="shared" si="39"/>
        <v>0</v>
      </c>
      <c r="R89" s="119">
        <f t="shared" si="49"/>
        <v>0</v>
      </c>
      <c r="S89" s="18">
        <f t="shared" si="40"/>
        <v>0</v>
      </c>
      <c r="T89" s="11"/>
      <c r="U89" s="9"/>
      <c r="V89" s="9"/>
      <c r="W89" s="24">
        <f t="shared" si="50"/>
        <v>0</v>
      </c>
      <c r="X89" s="9"/>
      <c r="Y89" s="9"/>
      <c r="Z89" s="9"/>
      <c r="AA89" s="9"/>
      <c r="AB89" s="12"/>
      <c r="AC89" s="15"/>
      <c r="AD89" s="200"/>
      <c r="AE89" s="200"/>
      <c r="AF89" s="200"/>
      <c r="AG89" s="200"/>
      <c r="AH89" s="241">
        <f t="shared" si="60"/>
        <v>0</v>
      </c>
      <c r="AI89" s="239" t="e">
        <f t="shared" si="61"/>
        <v>#DIV/0!</v>
      </c>
      <c r="AJ89" s="9"/>
      <c r="AK89" s="9"/>
      <c r="AL89" s="9"/>
      <c r="AM89" s="9"/>
      <c r="AN89" s="9"/>
      <c r="AO89" s="9"/>
      <c r="AP89" s="11"/>
      <c r="AQ89" s="15"/>
      <c r="AR89" s="24">
        <f t="shared" si="35"/>
        <v>0</v>
      </c>
      <c r="AS89" s="271" t="e">
        <f t="shared" si="51"/>
        <v>#DIV/0!</v>
      </c>
      <c r="AT89" s="9"/>
      <c r="AU89" s="9"/>
      <c r="AV89" s="15"/>
      <c r="AW89" s="9"/>
      <c r="AX89" s="9"/>
      <c r="AY89" s="10"/>
      <c r="AZ89" s="11"/>
      <c r="BA89" s="10"/>
      <c r="BB89" s="11"/>
      <c r="BC89" s="12"/>
      <c r="BD89" s="11"/>
      <c r="BE89" s="9"/>
      <c r="BF89" s="9"/>
      <c r="BG89" s="9"/>
      <c r="BH89" s="12"/>
      <c r="BI89" s="11"/>
      <c r="BJ89" s="15"/>
      <c r="BK89" s="9"/>
      <c r="BL89" s="9"/>
      <c r="BM89" s="10"/>
      <c r="BN89" s="11"/>
      <c r="BO89" s="9"/>
      <c r="BP89" s="10"/>
      <c r="BQ89" s="11"/>
      <c r="BR89" s="9"/>
      <c r="BS89" s="10"/>
      <c r="BT89" s="14"/>
      <c r="BU89" s="279"/>
      <c r="BV89" s="273">
        <f t="shared" si="52"/>
        <v>0</v>
      </c>
      <c r="BW89" s="273">
        <f t="shared" si="53"/>
        <v>0</v>
      </c>
      <c r="BX89" s="283" t="e">
        <f t="shared" si="54"/>
        <v>#DIV/0!</v>
      </c>
      <c r="BY89" s="283" t="e">
        <f t="shared" si="55"/>
        <v>#DIV/0!</v>
      </c>
      <c r="BZ89" s="11"/>
      <c r="CA89" s="9"/>
      <c r="CB89" s="9"/>
      <c r="CC89" s="12"/>
      <c r="CD89" s="15"/>
      <c r="CE89" s="15"/>
      <c r="CF89" s="9" t="e">
        <f t="shared" si="56"/>
        <v>#N/A</v>
      </c>
      <c r="CG89" s="9">
        <f t="shared" si="57"/>
        <v>0</v>
      </c>
      <c r="CH89" s="9" t="e">
        <f t="shared" si="34"/>
        <v>#N/A</v>
      </c>
      <c r="CI89" s="9"/>
      <c r="CJ89" s="296" t="e">
        <f t="shared" si="58"/>
        <v>#N/A</v>
      </c>
      <c r="CK89" s="11"/>
      <c r="CL89" s="15"/>
      <c r="CM89" s="9"/>
      <c r="CN89" s="10">
        <v>109</v>
      </c>
      <c r="CO89" s="10">
        <f t="shared" si="36"/>
        <v>0</v>
      </c>
      <c r="CP89" s="10">
        <f t="shared" si="37"/>
        <v>0</v>
      </c>
      <c r="CQ89" s="191" t="e">
        <f t="shared" si="38"/>
        <v>#DIV/0!</v>
      </c>
      <c r="CR89" s="16"/>
      <c r="CS89" s="16"/>
      <c r="CT89" s="16"/>
      <c r="CU89" s="14"/>
      <c r="CV89" s="14"/>
      <c r="CW89" s="14"/>
      <c r="CX89" s="16"/>
      <c r="CY89" s="16"/>
      <c r="CZ89" s="16"/>
      <c r="DA89" s="16"/>
      <c r="DB89" s="16"/>
      <c r="DC89" s="16"/>
      <c r="DD89" s="16"/>
      <c r="DE89" s="16"/>
      <c r="DF89" s="16"/>
      <c r="DG89" s="16"/>
      <c r="DH89" s="16"/>
      <c r="DI89" s="11"/>
      <c r="DJ89" s="10"/>
      <c r="DK89" s="213" t="e">
        <f t="shared" si="41"/>
        <v>#DIV/0!</v>
      </c>
      <c r="DL89" s="213" t="e">
        <f t="shared" si="42"/>
        <v>#DIV/0!</v>
      </c>
      <c r="DM89" s="11"/>
      <c r="DN89" s="10"/>
      <c r="DO89" s="11"/>
      <c r="DP89" s="10"/>
      <c r="DQ89" s="16"/>
      <c r="DR89" s="11"/>
      <c r="DS89" s="10"/>
      <c r="DT89" s="16"/>
      <c r="DU89" s="11"/>
      <c r="DV89" s="9"/>
      <c r="DW89" s="338" t="e">
        <f t="shared" si="43"/>
        <v>#DIV/0!</v>
      </c>
      <c r="DX89" s="213" t="e">
        <f t="shared" si="44"/>
        <v>#DIV/0!</v>
      </c>
      <c r="DY89" s="304"/>
      <c r="DZ89" s="213"/>
      <c r="EA89" s="11"/>
      <c r="EB89" s="10"/>
      <c r="EC89" s="11"/>
      <c r="ED89" s="10"/>
      <c r="EE89" s="158"/>
      <c r="EF89" s="159"/>
      <c r="EG89" s="158"/>
      <c r="EH89" s="160"/>
      <c r="EI89" s="351">
        <f t="shared" si="59"/>
        <v>0</v>
      </c>
      <c r="EJ89" s="352" t="e">
        <f t="shared" si="45"/>
        <v>#DIV/0!</v>
      </c>
      <c r="EK89" s="241" t="e">
        <f t="shared" si="46"/>
        <v>#DIV/0!</v>
      </c>
      <c r="EL89" s="9"/>
      <c r="EM89" s="20" t="e">
        <f t="shared" si="47"/>
        <v>#DIV/0!</v>
      </c>
      <c r="EN89" s="353" t="e">
        <f t="shared" si="48"/>
        <v>#DIV/0!</v>
      </c>
      <c r="EO89" s="12"/>
      <c r="EP89" s="120"/>
    </row>
    <row r="90" spans="1:146" s="121" customFormat="1" ht="20.100000000000001" hidden="1" customHeight="1">
      <c r="A90" s="162">
        <v>42328</v>
      </c>
      <c r="B90" s="229"/>
      <c r="C90" s="15"/>
      <c r="D90" s="9"/>
      <c r="E90" s="9"/>
      <c r="F90" s="9"/>
      <c r="G90" s="12"/>
      <c r="H90" s="11"/>
      <c r="I90" s="9"/>
      <c r="J90" s="9"/>
      <c r="K90" s="20"/>
      <c r="L90" s="9"/>
      <c r="M90" s="9"/>
      <c r="N90" s="9"/>
      <c r="O90" s="298"/>
      <c r="P90" s="9"/>
      <c r="Q90" s="24">
        <f t="shared" si="39"/>
        <v>0</v>
      </c>
      <c r="R90" s="119">
        <f t="shared" si="49"/>
        <v>0</v>
      </c>
      <c r="S90" s="18">
        <f t="shared" si="40"/>
        <v>0</v>
      </c>
      <c r="T90" s="11"/>
      <c r="U90" s="9"/>
      <c r="V90" s="9"/>
      <c r="W90" s="24">
        <f t="shared" si="50"/>
        <v>0</v>
      </c>
      <c r="X90" s="9"/>
      <c r="Y90" s="9"/>
      <c r="Z90" s="9"/>
      <c r="AA90" s="9"/>
      <c r="AB90" s="12"/>
      <c r="AC90" s="15"/>
      <c r="AD90" s="200"/>
      <c r="AE90" s="200"/>
      <c r="AF90" s="200"/>
      <c r="AG90" s="200"/>
      <c r="AH90" s="241">
        <f t="shared" si="60"/>
        <v>0</v>
      </c>
      <c r="AI90" s="239" t="e">
        <f t="shared" si="61"/>
        <v>#DIV/0!</v>
      </c>
      <c r="AJ90" s="9"/>
      <c r="AK90" s="9"/>
      <c r="AL90" s="9"/>
      <c r="AM90" s="9"/>
      <c r="AN90" s="9"/>
      <c r="AO90" s="9"/>
      <c r="AP90" s="11"/>
      <c r="AQ90" s="15"/>
      <c r="AR90" s="24">
        <f t="shared" si="35"/>
        <v>0</v>
      </c>
      <c r="AS90" s="271" t="e">
        <f t="shared" si="51"/>
        <v>#DIV/0!</v>
      </c>
      <c r="AT90" s="9"/>
      <c r="AU90" s="9"/>
      <c r="AV90" s="15"/>
      <c r="AW90" s="9"/>
      <c r="AX90" s="9"/>
      <c r="AY90" s="10"/>
      <c r="AZ90" s="11"/>
      <c r="BA90" s="10"/>
      <c r="BB90" s="11"/>
      <c r="BC90" s="12"/>
      <c r="BD90" s="11"/>
      <c r="BE90" s="9"/>
      <c r="BF90" s="9"/>
      <c r="BG90" s="9"/>
      <c r="BH90" s="12"/>
      <c r="BI90" s="11"/>
      <c r="BJ90" s="15"/>
      <c r="BK90" s="9"/>
      <c r="BL90" s="9"/>
      <c r="BM90" s="10"/>
      <c r="BN90" s="11"/>
      <c r="BO90" s="9"/>
      <c r="BP90" s="10"/>
      <c r="BQ90" s="11"/>
      <c r="BR90" s="9"/>
      <c r="BS90" s="10"/>
      <c r="BT90" s="14"/>
      <c r="BU90" s="279"/>
      <c r="BV90" s="273">
        <f t="shared" si="52"/>
        <v>0</v>
      </c>
      <c r="BW90" s="273">
        <f t="shared" si="53"/>
        <v>0</v>
      </c>
      <c r="BX90" s="283" t="e">
        <f t="shared" si="54"/>
        <v>#DIV/0!</v>
      </c>
      <c r="BY90" s="283" t="e">
        <f t="shared" si="55"/>
        <v>#DIV/0!</v>
      </c>
      <c r="BZ90" s="11"/>
      <c r="CA90" s="9"/>
      <c r="CB90" s="9"/>
      <c r="CC90" s="12"/>
      <c r="CD90" s="15"/>
      <c r="CE90" s="15"/>
      <c r="CF90" s="9" t="e">
        <f t="shared" si="56"/>
        <v>#N/A</v>
      </c>
      <c r="CG90" s="9">
        <f t="shared" si="57"/>
        <v>0</v>
      </c>
      <c r="CH90" s="9" t="e">
        <f t="shared" si="34"/>
        <v>#N/A</v>
      </c>
      <c r="CI90" s="9"/>
      <c r="CJ90" s="296" t="e">
        <f t="shared" si="58"/>
        <v>#N/A</v>
      </c>
      <c r="CK90" s="11"/>
      <c r="CL90" s="15"/>
      <c r="CM90" s="9"/>
      <c r="CN90" s="10">
        <v>109</v>
      </c>
      <c r="CO90" s="10">
        <f t="shared" si="36"/>
        <v>0</v>
      </c>
      <c r="CP90" s="10">
        <f t="shared" si="37"/>
        <v>0</v>
      </c>
      <c r="CQ90" s="191" t="e">
        <f t="shared" si="38"/>
        <v>#DIV/0!</v>
      </c>
      <c r="CR90" s="16"/>
      <c r="CS90" s="16"/>
      <c r="CT90" s="16"/>
      <c r="CU90" s="14"/>
      <c r="CV90" s="14"/>
      <c r="CW90" s="14"/>
      <c r="CX90" s="16"/>
      <c r="CY90" s="16"/>
      <c r="CZ90" s="16"/>
      <c r="DA90" s="16"/>
      <c r="DB90" s="16"/>
      <c r="DC90" s="16"/>
      <c r="DD90" s="16"/>
      <c r="DE90" s="16"/>
      <c r="DF90" s="16"/>
      <c r="DG90" s="16"/>
      <c r="DH90" s="16"/>
      <c r="DI90" s="11"/>
      <c r="DJ90" s="10"/>
      <c r="DK90" s="213" t="e">
        <f t="shared" si="41"/>
        <v>#DIV/0!</v>
      </c>
      <c r="DL90" s="213" t="e">
        <f t="shared" si="42"/>
        <v>#DIV/0!</v>
      </c>
      <c r="DM90" s="11"/>
      <c r="DN90" s="10"/>
      <c r="DO90" s="11"/>
      <c r="DP90" s="10"/>
      <c r="DQ90" s="16"/>
      <c r="DR90" s="11"/>
      <c r="DS90" s="10"/>
      <c r="DT90" s="16"/>
      <c r="DU90" s="11"/>
      <c r="DV90" s="9"/>
      <c r="DW90" s="338" t="e">
        <f t="shared" si="43"/>
        <v>#DIV/0!</v>
      </c>
      <c r="DX90" s="213" t="e">
        <f t="shared" si="44"/>
        <v>#DIV/0!</v>
      </c>
      <c r="DY90" s="304"/>
      <c r="DZ90" s="213"/>
      <c r="EA90" s="11"/>
      <c r="EB90" s="10"/>
      <c r="EC90" s="11"/>
      <c r="ED90" s="10"/>
      <c r="EE90" s="158"/>
      <c r="EF90" s="159"/>
      <c r="EG90" s="158"/>
      <c r="EH90" s="160"/>
      <c r="EI90" s="351">
        <f t="shared" si="59"/>
        <v>0</v>
      </c>
      <c r="EJ90" s="352" t="e">
        <f t="shared" si="45"/>
        <v>#DIV/0!</v>
      </c>
      <c r="EK90" s="241" t="e">
        <f t="shared" si="46"/>
        <v>#DIV/0!</v>
      </c>
      <c r="EL90" s="9"/>
      <c r="EM90" s="20" t="e">
        <f t="shared" si="47"/>
        <v>#DIV/0!</v>
      </c>
      <c r="EN90" s="353" t="e">
        <f t="shared" si="48"/>
        <v>#DIV/0!</v>
      </c>
      <c r="EO90" s="12"/>
      <c r="EP90" s="120"/>
    </row>
    <row r="91" spans="1:146" s="118" customFormat="1" ht="20.100000000000001" hidden="1" customHeight="1">
      <c r="A91" s="161">
        <v>42329</v>
      </c>
      <c r="B91" s="228">
        <v>0.64583333333333404</v>
      </c>
      <c r="C91" s="7">
        <v>3</v>
      </c>
      <c r="D91" s="1" t="s">
        <v>130</v>
      </c>
      <c r="E91" s="1" t="s">
        <v>136</v>
      </c>
      <c r="F91" s="1" t="s">
        <v>141</v>
      </c>
      <c r="G91" s="4" t="s">
        <v>142</v>
      </c>
      <c r="H91" s="3" t="s">
        <v>172</v>
      </c>
      <c r="I91" s="1">
        <v>17</v>
      </c>
      <c r="J91" s="1" t="s">
        <v>276</v>
      </c>
      <c r="K91" s="19">
        <v>20.5</v>
      </c>
      <c r="L91" s="1" t="s">
        <v>190</v>
      </c>
      <c r="M91" s="1">
        <v>84</v>
      </c>
      <c r="N91" s="1">
        <v>2750</v>
      </c>
      <c r="O91" s="297"/>
      <c r="P91" s="1">
        <v>1600</v>
      </c>
      <c r="Q91" s="22">
        <f t="shared" si="39"/>
        <v>1272</v>
      </c>
      <c r="R91" s="116">
        <f t="shared" si="49"/>
        <v>3.6977039999999999</v>
      </c>
      <c r="S91" s="17">
        <f t="shared" si="40"/>
        <v>3.5679599999999998</v>
      </c>
      <c r="T91" s="3">
        <v>1073</v>
      </c>
      <c r="U91" s="1">
        <v>1008</v>
      </c>
      <c r="V91" s="1">
        <v>0.95099999999999996</v>
      </c>
      <c r="W91" s="22">
        <f t="shared" si="50"/>
        <v>1521.6</v>
      </c>
      <c r="X91" s="1">
        <v>11.8</v>
      </c>
      <c r="Y91" s="1">
        <v>321</v>
      </c>
      <c r="Z91" s="1">
        <v>25</v>
      </c>
      <c r="AA91" s="1">
        <v>25</v>
      </c>
      <c r="AB91" s="4">
        <v>5.3</v>
      </c>
      <c r="AC91" s="7">
        <v>4</v>
      </c>
      <c r="AD91" s="199">
        <v>-28</v>
      </c>
      <c r="AE91" s="199">
        <v>-33</v>
      </c>
      <c r="AF91" s="199">
        <v>-33</v>
      </c>
      <c r="AG91" s="199"/>
      <c r="AH91" s="240">
        <f t="shared" si="60"/>
        <v>-94</v>
      </c>
      <c r="AI91" s="237">
        <f t="shared" si="61"/>
        <v>1</v>
      </c>
      <c r="AJ91" s="1">
        <v>50</v>
      </c>
      <c r="AK91" s="1">
        <v>50</v>
      </c>
      <c r="AL91" s="1">
        <v>100</v>
      </c>
      <c r="AM91" s="1">
        <v>100</v>
      </c>
      <c r="AN91" s="1">
        <v>3</v>
      </c>
      <c r="AO91" s="1">
        <v>0</v>
      </c>
      <c r="AP91" s="3">
        <v>1971</v>
      </c>
      <c r="AQ91" s="7">
        <v>1428</v>
      </c>
      <c r="AR91" s="22">
        <f t="shared" si="35"/>
        <v>543</v>
      </c>
      <c r="AS91" s="270">
        <f t="shared" si="51"/>
        <v>0.27549467275494671</v>
      </c>
      <c r="AT91" s="1">
        <v>69</v>
      </c>
      <c r="AU91" s="1">
        <v>85</v>
      </c>
      <c r="AV91" s="7">
        <v>4.2</v>
      </c>
      <c r="AW91" s="1">
        <v>634</v>
      </c>
      <c r="AX91" s="1">
        <v>675</v>
      </c>
      <c r="AY91" s="2">
        <v>45</v>
      </c>
      <c r="AZ91" s="3">
        <v>355</v>
      </c>
      <c r="BA91" s="2">
        <v>62</v>
      </c>
      <c r="BB91" s="3"/>
      <c r="BC91" s="4"/>
      <c r="BD91" s="3">
        <v>4431</v>
      </c>
      <c r="BE91" s="1">
        <v>35</v>
      </c>
      <c r="BF91" s="1">
        <v>25</v>
      </c>
      <c r="BG91" s="1">
        <v>1</v>
      </c>
      <c r="BH91" s="4">
        <v>97</v>
      </c>
      <c r="BI91" s="3">
        <v>550</v>
      </c>
      <c r="BJ91" s="7">
        <v>172</v>
      </c>
      <c r="BK91" s="1">
        <v>1666</v>
      </c>
      <c r="BL91" s="1">
        <v>152</v>
      </c>
      <c r="BM91" s="2">
        <v>87.8</v>
      </c>
      <c r="BN91" s="3">
        <v>458</v>
      </c>
      <c r="BO91" s="1">
        <v>1700</v>
      </c>
      <c r="BP91" s="2">
        <v>194</v>
      </c>
      <c r="BQ91" s="3">
        <v>448</v>
      </c>
      <c r="BR91" s="1">
        <v>1692</v>
      </c>
      <c r="BS91" s="2">
        <v>166</v>
      </c>
      <c r="BT91" s="6">
        <v>1300</v>
      </c>
      <c r="BU91" s="278">
        <v>534</v>
      </c>
      <c r="BV91" s="272">
        <f t="shared" si="52"/>
        <v>0.90600000000000003</v>
      </c>
      <c r="BW91" s="272">
        <f t="shared" si="53"/>
        <v>0.70512820512820518</v>
      </c>
      <c r="BX91" s="282">
        <f t="shared" si="54"/>
        <v>0.56233886112614184</v>
      </c>
      <c r="BY91" s="282">
        <f t="shared" si="55"/>
        <v>0.4376611388738581</v>
      </c>
      <c r="BZ91" s="3">
        <v>3.2</v>
      </c>
      <c r="CA91" s="1">
        <v>3</v>
      </c>
      <c r="CB91" s="1">
        <v>30</v>
      </c>
      <c r="CC91" s="4">
        <v>1.8</v>
      </c>
      <c r="CD91" s="7" t="s">
        <v>163</v>
      </c>
      <c r="CE91" s="7">
        <v>38</v>
      </c>
      <c r="CF91" s="1">
        <f t="shared" si="56"/>
        <v>15.6</v>
      </c>
      <c r="CG91" s="1">
        <f t="shared" si="57"/>
        <v>5408</v>
      </c>
      <c r="CH91" s="1">
        <f t="shared" si="34"/>
        <v>7.4879999999999995</v>
      </c>
      <c r="CI91" s="1">
        <v>48</v>
      </c>
      <c r="CJ91" s="189">
        <f t="shared" si="58"/>
        <v>1.3846153846153846</v>
      </c>
      <c r="CK91" s="3" t="s">
        <v>165</v>
      </c>
      <c r="CL91" s="7">
        <v>50</v>
      </c>
      <c r="CM91" s="1">
        <v>50</v>
      </c>
      <c r="CN91" s="2">
        <v>109</v>
      </c>
      <c r="CO91" s="2">
        <f t="shared" si="36"/>
        <v>5408</v>
      </c>
      <c r="CP91" s="2">
        <f t="shared" si="37"/>
        <v>54.5</v>
      </c>
      <c r="CQ91" s="190">
        <f t="shared" si="38"/>
        <v>10.077662721893491</v>
      </c>
      <c r="CR91" s="8">
        <v>41</v>
      </c>
      <c r="CS91" s="8">
        <v>4</v>
      </c>
      <c r="CT91" s="8">
        <v>400</v>
      </c>
      <c r="CU91" s="6">
        <v>7</v>
      </c>
      <c r="CV91" s="6">
        <v>49</v>
      </c>
      <c r="CW91" s="6"/>
      <c r="CX91" s="8">
        <v>520</v>
      </c>
      <c r="CY91" s="8">
        <v>530</v>
      </c>
      <c r="CZ91" s="8">
        <v>540</v>
      </c>
      <c r="DA91" s="8">
        <v>550</v>
      </c>
      <c r="DB91" s="8">
        <v>2</v>
      </c>
      <c r="DC91" s="8">
        <v>4</v>
      </c>
      <c r="DD91" s="8">
        <v>1</v>
      </c>
      <c r="DE91" s="8"/>
      <c r="DF91" s="8">
        <v>10</v>
      </c>
      <c r="DG91" s="8">
        <v>50</v>
      </c>
      <c r="DH91" s="8">
        <v>1.7</v>
      </c>
      <c r="DI91" s="3" t="s">
        <v>301</v>
      </c>
      <c r="DJ91" s="2">
        <v>510</v>
      </c>
      <c r="DK91" s="212">
        <f t="shared" si="41"/>
        <v>137.92342491448747</v>
      </c>
      <c r="DL91" s="212">
        <f t="shared" si="42"/>
        <v>142.93882218410522</v>
      </c>
      <c r="DM91" s="3"/>
      <c r="DN91" s="2"/>
      <c r="DO91" s="3"/>
      <c r="DP91" s="2"/>
      <c r="DQ91" s="8">
        <v>25</v>
      </c>
      <c r="DR91" s="3" t="s">
        <v>184</v>
      </c>
      <c r="DS91" s="2">
        <v>5.7</v>
      </c>
      <c r="DT91" s="8">
        <v>20</v>
      </c>
      <c r="DU91" s="3"/>
      <c r="DV91" s="1"/>
      <c r="DW91" s="337">
        <f t="shared" si="43"/>
        <v>0</v>
      </c>
      <c r="DX91" s="212">
        <f t="shared" si="44"/>
        <v>0</v>
      </c>
      <c r="DY91" s="303"/>
      <c r="DZ91" s="212"/>
      <c r="EA91" s="3"/>
      <c r="EB91" s="2"/>
      <c r="EC91" s="3"/>
      <c r="ED91" s="2"/>
      <c r="EE91" s="155"/>
      <c r="EF91" s="156"/>
      <c r="EG91" s="155"/>
      <c r="EH91" s="157"/>
      <c r="EI91" s="348">
        <f t="shared" si="59"/>
        <v>360</v>
      </c>
      <c r="EJ91" s="349">
        <f t="shared" si="45"/>
        <v>97.357711704344098</v>
      </c>
      <c r="EK91" s="240">
        <f t="shared" si="46"/>
        <v>100.89799212995662</v>
      </c>
      <c r="EL91" s="1">
        <v>4.1900000000000004</v>
      </c>
      <c r="EM91" s="19">
        <f t="shared" si="47"/>
        <v>1.1331355890033383</v>
      </c>
      <c r="EN91" s="350">
        <f t="shared" si="48"/>
        <v>1.1743405195125507</v>
      </c>
      <c r="EO91" s="4">
        <v>294</v>
      </c>
      <c r="EP91" s="117"/>
    </row>
    <row r="92" spans="1:146" s="118" customFormat="1" ht="20.100000000000001" hidden="1" customHeight="1">
      <c r="A92" s="161">
        <v>42329</v>
      </c>
      <c r="B92" s="228"/>
      <c r="C92" s="7"/>
      <c r="D92" s="1"/>
      <c r="E92" s="1"/>
      <c r="F92" s="1"/>
      <c r="G92" s="4"/>
      <c r="H92" s="3"/>
      <c r="I92" s="1"/>
      <c r="J92" s="1"/>
      <c r="K92" s="19"/>
      <c r="L92" s="1"/>
      <c r="M92" s="1"/>
      <c r="N92" s="1"/>
      <c r="O92" s="297"/>
      <c r="P92" s="1"/>
      <c r="Q92" s="22">
        <f t="shared" si="39"/>
        <v>0</v>
      </c>
      <c r="R92" s="116">
        <f t="shared" si="49"/>
        <v>0</v>
      </c>
      <c r="S92" s="17">
        <f t="shared" si="40"/>
        <v>0</v>
      </c>
      <c r="T92" s="3"/>
      <c r="U92" s="1"/>
      <c r="V92" s="1"/>
      <c r="W92" s="22">
        <f t="shared" si="50"/>
        <v>0</v>
      </c>
      <c r="X92" s="1"/>
      <c r="Y92" s="1"/>
      <c r="Z92" s="1"/>
      <c r="AA92" s="1"/>
      <c r="AB92" s="4"/>
      <c r="AC92" s="7"/>
      <c r="AD92" s="199"/>
      <c r="AE92" s="199"/>
      <c r="AF92" s="199"/>
      <c r="AG92" s="199"/>
      <c r="AH92" s="240">
        <f t="shared" si="60"/>
        <v>0</v>
      </c>
      <c r="AI92" s="237" t="e">
        <f t="shared" si="61"/>
        <v>#DIV/0!</v>
      </c>
      <c r="AJ92" s="1"/>
      <c r="AK92" s="1"/>
      <c r="AL92" s="1"/>
      <c r="AM92" s="1"/>
      <c r="AN92" s="1"/>
      <c r="AO92" s="1"/>
      <c r="AP92" s="3"/>
      <c r="AQ92" s="7"/>
      <c r="AR92" s="22">
        <f t="shared" si="35"/>
        <v>0</v>
      </c>
      <c r="AS92" s="270" t="e">
        <f t="shared" si="51"/>
        <v>#DIV/0!</v>
      </c>
      <c r="AT92" s="1"/>
      <c r="AU92" s="1"/>
      <c r="AV92" s="7"/>
      <c r="AW92" s="1"/>
      <c r="AX92" s="1"/>
      <c r="AY92" s="2"/>
      <c r="AZ92" s="3"/>
      <c r="BA92" s="2"/>
      <c r="BB92" s="3"/>
      <c r="BC92" s="4"/>
      <c r="BD92" s="3"/>
      <c r="BE92" s="1"/>
      <c r="BF92" s="1"/>
      <c r="BG92" s="1"/>
      <c r="BH92" s="4"/>
      <c r="BI92" s="3"/>
      <c r="BJ92" s="7"/>
      <c r="BK92" s="1"/>
      <c r="BL92" s="1"/>
      <c r="BM92" s="2"/>
      <c r="BN92" s="3"/>
      <c r="BO92" s="1"/>
      <c r="BP92" s="2"/>
      <c r="BQ92" s="3"/>
      <c r="BR92" s="1"/>
      <c r="BS92" s="2"/>
      <c r="BT92" s="6"/>
      <c r="BU92" s="278"/>
      <c r="BV92" s="272">
        <f t="shared" si="52"/>
        <v>0</v>
      </c>
      <c r="BW92" s="272">
        <f t="shared" si="53"/>
        <v>0</v>
      </c>
      <c r="BX92" s="282" t="e">
        <f t="shared" si="54"/>
        <v>#DIV/0!</v>
      </c>
      <c r="BY92" s="282" t="e">
        <f t="shared" si="55"/>
        <v>#DIV/0!</v>
      </c>
      <c r="BZ92" s="3"/>
      <c r="CA92" s="1"/>
      <c r="CB92" s="1"/>
      <c r="CC92" s="4"/>
      <c r="CD92" s="7"/>
      <c r="CE92" s="7"/>
      <c r="CF92" s="1" t="e">
        <f t="shared" si="56"/>
        <v>#N/A</v>
      </c>
      <c r="CG92" s="1">
        <f t="shared" si="57"/>
        <v>0</v>
      </c>
      <c r="CH92" s="1" t="e">
        <f t="shared" si="34"/>
        <v>#N/A</v>
      </c>
      <c r="CI92" s="1"/>
      <c r="CJ92" s="189" t="e">
        <f t="shared" si="58"/>
        <v>#N/A</v>
      </c>
      <c r="CK92" s="3"/>
      <c r="CL92" s="7"/>
      <c r="CM92" s="1"/>
      <c r="CN92" s="2">
        <v>109</v>
      </c>
      <c r="CO92" s="2">
        <f t="shared" si="36"/>
        <v>0</v>
      </c>
      <c r="CP92" s="2">
        <f t="shared" si="37"/>
        <v>0</v>
      </c>
      <c r="CQ92" s="190" t="e">
        <f t="shared" si="38"/>
        <v>#DIV/0!</v>
      </c>
      <c r="CR92" s="8"/>
      <c r="CS92" s="8"/>
      <c r="CT92" s="8"/>
      <c r="CU92" s="6"/>
      <c r="CV92" s="6"/>
      <c r="CW92" s="6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3"/>
      <c r="DJ92" s="2"/>
      <c r="DK92" s="212" t="e">
        <f t="shared" si="41"/>
        <v>#DIV/0!</v>
      </c>
      <c r="DL92" s="212" t="e">
        <f t="shared" si="42"/>
        <v>#DIV/0!</v>
      </c>
      <c r="DM92" s="3"/>
      <c r="DN92" s="2"/>
      <c r="DO92" s="3"/>
      <c r="DP92" s="2"/>
      <c r="DQ92" s="8"/>
      <c r="DR92" s="3"/>
      <c r="DS92" s="2"/>
      <c r="DT92" s="8"/>
      <c r="DU92" s="3"/>
      <c r="DV92" s="1"/>
      <c r="DW92" s="337" t="e">
        <f t="shared" si="43"/>
        <v>#DIV/0!</v>
      </c>
      <c r="DX92" s="212" t="e">
        <f t="shared" si="44"/>
        <v>#DIV/0!</v>
      </c>
      <c r="DY92" s="303"/>
      <c r="DZ92" s="212"/>
      <c r="EA92" s="3"/>
      <c r="EB92" s="2"/>
      <c r="EC92" s="3"/>
      <c r="ED92" s="2"/>
      <c r="EE92" s="155"/>
      <c r="EF92" s="156"/>
      <c r="EG92" s="155"/>
      <c r="EH92" s="157"/>
      <c r="EI92" s="348">
        <f t="shared" si="59"/>
        <v>0</v>
      </c>
      <c r="EJ92" s="349" t="e">
        <f t="shared" si="45"/>
        <v>#DIV/0!</v>
      </c>
      <c r="EK92" s="240" t="e">
        <f t="shared" si="46"/>
        <v>#DIV/0!</v>
      </c>
      <c r="EL92" s="1"/>
      <c r="EM92" s="19" t="e">
        <f t="shared" si="47"/>
        <v>#DIV/0!</v>
      </c>
      <c r="EN92" s="350" t="e">
        <f t="shared" si="48"/>
        <v>#DIV/0!</v>
      </c>
      <c r="EO92" s="4"/>
      <c r="EP92" s="117"/>
    </row>
    <row r="93" spans="1:146" s="121" customFormat="1" ht="20.100000000000001" hidden="1" customHeight="1">
      <c r="A93" s="162">
        <v>42329</v>
      </c>
      <c r="B93" s="229">
        <v>0.12167824074074074</v>
      </c>
      <c r="C93" s="15">
        <v>2</v>
      </c>
      <c r="D93" s="9" t="s">
        <v>132</v>
      </c>
      <c r="E93" s="9" t="s">
        <v>137</v>
      </c>
      <c r="F93" s="9" t="s">
        <v>140</v>
      </c>
      <c r="G93" s="12"/>
      <c r="H93" s="11" t="s">
        <v>172</v>
      </c>
      <c r="I93" s="9">
        <v>17</v>
      </c>
      <c r="J93" s="9" t="s">
        <v>276</v>
      </c>
      <c r="K93" s="20">
        <v>21</v>
      </c>
      <c r="L93" s="9" t="s">
        <v>190</v>
      </c>
      <c r="M93" s="9">
        <v>84</v>
      </c>
      <c r="N93" s="9">
        <v>2750</v>
      </c>
      <c r="O93" s="298"/>
      <c r="P93" s="9">
        <v>1600</v>
      </c>
      <c r="Q93" s="24">
        <f t="shared" si="39"/>
        <v>1264</v>
      </c>
      <c r="R93" s="119">
        <f t="shared" si="49"/>
        <v>3.6744479999999999</v>
      </c>
      <c r="S93" s="18">
        <f t="shared" si="40"/>
        <v>3.5455199999999998</v>
      </c>
      <c r="T93" s="11">
        <v>1071</v>
      </c>
      <c r="U93" s="9">
        <v>1001</v>
      </c>
      <c r="V93" s="9">
        <v>0.94899999999999995</v>
      </c>
      <c r="W93" s="24">
        <f t="shared" si="50"/>
        <v>1518.3999999999999</v>
      </c>
      <c r="X93" s="9">
        <v>11.8</v>
      </c>
      <c r="Y93" s="9">
        <v>320</v>
      </c>
      <c r="Z93" s="9">
        <v>25</v>
      </c>
      <c r="AA93" s="9">
        <v>25</v>
      </c>
      <c r="AB93" s="12">
        <v>5.3</v>
      </c>
      <c r="AC93" s="15">
        <v>4</v>
      </c>
      <c r="AD93" s="200">
        <v>-29</v>
      </c>
      <c r="AE93" s="200">
        <v>-33</v>
      </c>
      <c r="AF93" s="200">
        <v>-33</v>
      </c>
      <c r="AG93" s="200"/>
      <c r="AH93" s="241">
        <f t="shared" si="60"/>
        <v>-95</v>
      </c>
      <c r="AI93" s="239">
        <f t="shared" si="61"/>
        <v>1</v>
      </c>
      <c r="AJ93" s="9">
        <v>50</v>
      </c>
      <c r="AK93" s="9">
        <v>50</v>
      </c>
      <c r="AL93" s="9">
        <v>100</v>
      </c>
      <c r="AM93" s="9">
        <v>100</v>
      </c>
      <c r="AN93" s="9">
        <v>4</v>
      </c>
      <c r="AO93" s="9">
        <v>7</v>
      </c>
      <c r="AP93" s="11">
        <v>1950</v>
      </c>
      <c r="AQ93" s="15">
        <v>1420</v>
      </c>
      <c r="AR93" s="24">
        <f t="shared" si="35"/>
        <v>530</v>
      </c>
      <c r="AS93" s="271">
        <f t="shared" si="51"/>
        <v>0.27179487179487177</v>
      </c>
      <c r="AT93" s="9">
        <v>69</v>
      </c>
      <c r="AU93" s="9">
        <v>85</v>
      </c>
      <c r="AV93" s="15">
        <v>4.2</v>
      </c>
      <c r="AW93" s="9">
        <v>420</v>
      </c>
      <c r="AX93" s="9">
        <v>900</v>
      </c>
      <c r="AY93" s="10">
        <v>35</v>
      </c>
      <c r="AZ93" s="11">
        <v>355</v>
      </c>
      <c r="BA93" s="10">
        <v>61</v>
      </c>
      <c r="BB93" s="11"/>
      <c r="BC93" s="12"/>
      <c r="BD93" s="11">
        <v>4500</v>
      </c>
      <c r="BE93" s="9">
        <v>35</v>
      </c>
      <c r="BF93" s="9">
        <v>35</v>
      </c>
      <c r="BG93" s="9">
        <v>1</v>
      </c>
      <c r="BH93" s="12">
        <v>97</v>
      </c>
      <c r="BI93" s="11">
        <v>570</v>
      </c>
      <c r="BJ93" s="15">
        <v>117</v>
      </c>
      <c r="BK93" s="9">
        <v>1662</v>
      </c>
      <c r="BL93" s="9">
        <v>154</v>
      </c>
      <c r="BM93" s="10">
        <v>78</v>
      </c>
      <c r="BN93" s="11">
        <v>488</v>
      </c>
      <c r="BO93" s="9">
        <v>1350</v>
      </c>
      <c r="BP93" s="10">
        <v>228</v>
      </c>
      <c r="BQ93" s="11">
        <v>458</v>
      </c>
      <c r="BR93" s="9">
        <v>1350</v>
      </c>
      <c r="BS93" s="10">
        <v>175</v>
      </c>
      <c r="BT93" s="14">
        <v>1500</v>
      </c>
      <c r="BU93" s="279">
        <v>482</v>
      </c>
      <c r="BV93" s="273">
        <f t="shared" si="52"/>
        <v>0.94599999999999995</v>
      </c>
      <c r="BW93" s="273">
        <f t="shared" si="53"/>
        <v>0.73076923076923073</v>
      </c>
      <c r="BX93" s="283">
        <f t="shared" si="54"/>
        <v>0.56418020001835034</v>
      </c>
      <c r="BY93" s="283">
        <f t="shared" si="55"/>
        <v>0.43581979998164971</v>
      </c>
      <c r="BZ93" s="11">
        <v>3</v>
      </c>
      <c r="CA93" s="9">
        <v>3</v>
      </c>
      <c r="CB93" s="9">
        <v>30</v>
      </c>
      <c r="CC93" s="12">
        <v>1.4</v>
      </c>
      <c r="CD93" s="15" t="s">
        <v>163</v>
      </c>
      <c r="CE93" s="15">
        <v>55</v>
      </c>
      <c r="CF93" s="9">
        <f t="shared" si="56"/>
        <v>15.6</v>
      </c>
      <c r="CG93" s="9">
        <f t="shared" si="57"/>
        <v>5408</v>
      </c>
      <c r="CH93" s="9">
        <f t="shared" si="34"/>
        <v>10.92</v>
      </c>
      <c r="CI93" s="9">
        <v>70</v>
      </c>
      <c r="CJ93" s="296">
        <f t="shared" si="58"/>
        <v>2.0192307692307692</v>
      </c>
      <c r="CK93" s="11" t="s">
        <v>165</v>
      </c>
      <c r="CL93" s="15">
        <v>51</v>
      </c>
      <c r="CM93" s="9">
        <v>51</v>
      </c>
      <c r="CN93" s="10">
        <v>109</v>
      </c>
      <c r="CO93" s="10">
        <f t="shared" si="36"/>
        <v>5408</v>
      </c>
      <c r="CP93" s="10">
        <f t="shared" si="37"/>
        <v>55.59</v>
      </c>
      <c r="CQ93" s="191">
        <f t="shared" si="38"/>
        <v>10.279215976331361</v>
      </c>
      <c r="CR93" s="16">
        <v>39</v>
      </c>
      <c r="CS93" s="16">
        <v>4</v>
      </c>
      <c r="CT93" s="16">
        <v>400</v>
      </c>
      <c r="CU93" s="14">
        <v>5</v>
      </c>
      <c r="CV93" s="14">
        <v>52</v>
      </c>
      <c r="CW93" s="14"/>
      <c r="CX93" s="16">
        <v>480</v>
      </c>
      <c r="CY93" s="16">
        <v>510</v>
      </c>
      <c r="CZ93" s="16">
        <v>520</v>
      </c>
      <c r="DA93" s="16">
        <v>530</v>
      </c>
      <c r="DB93" s="16">
        <v>2</v>
      </c>
      <c r="DC93" s="16">
        <v>4</v>
      </c>
      <c r="DD93" s="16">
        <v>1</v>
      </c>
      <c r="DE93" s="16"/>
      <c r="DF93" s="16">
        <v>10</v>
      </c>
      <c r="DG93" s="16">
        <v>50</v>
      </c>
      <c r="DH93" s="16">
        <v>1.7</v>
      </c>
      <c r="DI93" s="11" t="s">
        <v>301</v>
      </c>
      <c r="DJ93" s="10">
        <v>510</v>
      </c>
      <c r="DK93" s="213">
        <f t="shared" si="41"/>
        <v>138.79635798356651</v>
      </c>
      <c r="DL93" s="213">
        <f t="shared" si="42"/>
        <v>143.84349827387803</v>
      </c>
      <c r="DM93" s="11"/>
      <c r="DN93" s="10"/>
      <c r="DO93" s="11"/>
      <c r="DP93" s="10"/>
      <c r="DQ93" s="16">
        <v>25</v>
      </c>
      <c r="DR93" s="11" t="s">
        <v>184</v>
      </c>
      <c r="DS93" s="10">
        <v>6.1</v>
      </c>
      <c r="DT93" s="16">
        <v>20</v>
      </c>
      <c r="DU93" s="11"/>
      <c r="DV93" s="9"/>
      <c r="DW93" s="338">
        <f t="shared" si="43"/>
        <v>0</v>
      </c>
      <c r="DX93" s="213">
        <f t="shared" si="44"/>
        <v>0</v>
      </c>
      <c r="DY93" s="304"/>
      <c r="DZ93" s="213"/>
      <c r="EA93" s="11"/>
      <c r="EB93" s="10"/>
      <c r="EC93" s="11"/>
      <c r="ED93" s="10"/>
      <c r="EE93" s="158"/>
      <c r="EF93" s="159"/>
      <c r="EG93" s="158"/>
      <c r="EH93" s="160"/>
      <c r="EI93" s="351">
        <f t="shared" si="59"/>
        <v>403</v>
      </c>
      <c r="EJ93" s="352">
        <f t="shared" si="45"/>
        <v>109.67633777917119</v>
      </c>
      <c r="EK93" s="241">
        <f t="shared" si="46"/>
        <v>113.66456824386833</v>
      </c>
      <c r="EL93" s="9">
        <v>4</v>
      </c>
      <c r="EM93" s="20">
        <f t="shared" si="47"/>
        <v>1.0885988861456197</v>
      </c>
      <c r="EN93" s="353">
        <f t="shared" si="48"/>
        <v>1.1281843001872787</v>
      </c>
      <c r="EO93" s="12">
        <v>375</v>
      </c>
      <c r="EP93" s="120"/>
    </row>
    <row r="94" spans="1:146" s="121" customFormat="1" ht="20.100000000000001" hidden="1" customHeight="1">
      <c r="A94" s="162">
        <v>42329</v>
      </c>
      <c r="B94" s="229"/>
      <c r="C94" s="15"/>
      <c r="D94" s="9"/>
      <c r="E94" s="9"/>
      <c r="F94" s="9"/>
      <c r="G94" s="12"/>
      <c r="H94" s="11"/>
      <c r="I94" s="9"/>
      <c r="J94" s="9"/>
      <c r="K94" s="20"/>
      <c r="L94" s="9"/>
      <c r="M94" s="9"/>
      <c r="N94" s="9"/>
      <c r="O94" s="298"/>
      <c r="P94" s="9"/>
      <c r="Q94" s="24">
        <f t="shared" si="39"/>
        <v>0</v>
      </c>
      <c r="R94" s="119">
        <f t="shared" si="49"/>
        <v>0</v>
      </c>
      <c r="S94" s="18">
        <f t="shared" si="40"/>
        <v>0</v>
      </c>
      <c r="T94" s="11"/>
      <c r="U94" s="9"/>
      <c r="V94" s="9"/>
      <c r="W94" s="24">
        <f t="shared" si="50"/>
        <v>0</v>
      </c>
      <c r="X94" s="9"/>
      <c r="Y94" s="9"/>
      <c r="Z94" s="9"/>
      <c r="AA94" s="9"/>
      <c r="AB94" s="12"/>
      <c r="AC94" s="15"/>
      <c r="AD94" s="200"/>
      <c r="AE94" s="200"/>
      <c r="AF94" s="200"/>
      <c r="AG94" s="200"/>
      <c r="AH94" s="241">
        <f t="shared" si="60"/>
        <v>0</v>
      </c>
      <c r="AI94" s="239" t="e">
        <f t="shared" si="61"/>
        <v>#DIV/0!</v>
      </c>
      <c r="AJ94" s="9"/>
      <c r="AK94" s="9"/>
      <c r="AL94" s="9"/>
      <c r="AM94" s="9"/>
      <c r="AN94" s="9"/>
      <c r="AO94" s="9"/>
      <c r="AP94" s="11"/>
      <c r="AQ94" s="15"/>
      <c r="AR94" s="24">
        <f t="shared" si="35"/>
        <v>0</v>
      </c>
      <c r="AS94" s="271" t="e">
        <f t="shared" si="51"/>
        <v>#DIV/0!</v>
      </c>
      <c r="AT94" s="9"/>
      <c r="AU94" s="9"/>
      <c r="AV94" s="15"/>
      <c r="AW94" s="9"/>
      <c r="AX94" s="9"/>
      <c r="AY94" s="10"/>
      <c r="AZ94" s="11"/>
      <c r="BA94" s="10"/>
      <c r="BB94" s="11"/>
      <c r="BC94" s="12"/>
      <c r="BD94" s="11"/>
      <c r="BE94" s="9"/>
      <c r="BF94" s="9"/>
      <c r="BG94" s="9"/>
      <c r="BH94" s="12"/>
      <c r="BI94" s="11"/>
      <c r="BJ94" s="15"/>
      <c r="BK94" s="9"/>
      <c r="BL94" s="9"/>
      <c r="BM94" s="10"/>
      <c r="BN94" s="11"/>
      <c r="BO94" s="9"/>
      <c r="BP94" s="10"/>
      <c r="BQ94" s="11"/>
      <c r="BR94" s="9"/>
      <c r="BS94" s="10"/>
      <c r="BT94" s="14"/>
      <c r="BU94" s="279"/>
      <c r="BV94" s="273">
        <f t="shared" si="52"/>
        <v>0</v>
      </c>
      <c r="BW94" s="273">
        <f t="shared" si="53"/>
        <v>0</v>
      </c>
      <c r="BX94" s="283" t="e">
        <f t="shared" si="54"/>
        <v>#DIV/0!</v>
      </c>
      <c r="BY94" s="283" t="e">
        <f t="shared" si="55"/>
        <v>#DIV/0!</v>
      </c>
      <c r="BZ94" s="11"/>
      <c r="CA94" s="9"/>
      <c r="CB94" s="9"/>
      <c r="CC94" s="12"/>
      <c r="CD94" s="15"/>
      <c r="CE94" s="15"/>
      <c r="CF94" s="9" t="e">
        <f t="shared" si="56"/>
        <v>#N/A</v>
      </c>
      <c r="CG94" s="9">
        <f t="shared" si="57"/>
        <v>0</v>
      </c>
      <c r="CH94" s="9" t="e">
        <f t="shared" si="34"/>
        <v>#N/A</v>
      </c>
      <c r="CI94" s="9"/>
      <c r="CJ94" s="296" t="e">
        <f t="shared" si="58"/>
        <v>#N/A</v>
      </c>
      <c r="CK94" s="11"/>
      <c r="CL94" s="15"/>
      <c r="CM94" s="9"/>
      <c r="CN94" s="10">
        <v>109</v>
      </c>
      <c r="CO94" s="10">
        <f t="shared" si="36"/>
        <v>0</v>
      </c>
      <c r="CP94" s="10">
        <f t="shared" si="37"/>
        <v>0</v>
      </c>
      <c r="CQ94" s="191" t="e">
        <f t="shared" si="38"/>
        <v>#DIV/0!</v>
      </c>
      <c r="CR94" s="16"/>
      <c r="CS94" s="16"/>
      <c r="CT94" s="16"/>
      <c r="CU94" s="14"/>
      <c r="CV94" s="14"/>
      <c r="CW94" s="14"/>
      <c r="CX94" s="16"/>
      <c r="CY94" s="16"/>
      <c r="CZ94" s="16"/>
      <c r="DA94" s="16"/>
      <c r="DB94" s="16"/>
      <c r="DC94" s="16"/>
      <c r="DD94" s="16"/>
      <c r="DE94" s="16"/>
      <c r="DF94" s="16"/>
      <c r="DG94" s="16"/>
      <c r="DH94" s="16"/>
      <c r="DI94" s="11"/>
      <c r="DJ94" s="10"/>
      <c r="DK94" s="213" t="e">
        <f t="shared" si="41"/>
        <v>#DIV/0!</v>
      </c>
      <c r="DL94" s="213" t="e">
        <f t="shared" si="42"/>
        <v>#DIV/0!</v>
      </c>
      <c r="DM94" s="11"/>
      <c r="DN94" s="10"/>
      <c r="DO94" s="11"/>
      <c r="DP94" s="10"/>
      <c r="DQ94" s="16"/>
      <c r="DR94" s="11"/>
      <c r="DS94" s="10"/>
      <c r="DT94" s="16"/>
      <c r="DU94" s="11"/>
      <c r="DV94" s="9"/>
      <c r="DW94" s="338" t="e">
        <f t="shared" si="43"/>
        <v>#DIV/0!</v>
      </c>
      <c r="DX94" s="213" t="e">
        <f t="shared" si="44"/>
        <v>#DIV/0!</v>
      </c>
      <c r="DY94" s="304"/>
      <c r="DZ94" s="213"/>
      <c r="EA94" s="11"/>
      <c r="EB94" s="10"/>
      <c r="EC94" s="11"/>
      <c r="ED94" s="10"/>
      <c r="EE94" s="158"/>
      <c r="EF94" s="159"/>
      <c r="EG94" s="158"/>
      <c r="EH94" s="160"/>
      <c r="EI94" s="351">
        <f t="shared" si="59"/>
        <v>0</v>
      </c>
      <c r="EJ94" s="352" t="e">
        <f t="shared" si="45"/>
        <v>#DIV/0!</v>
      </c>
      <c r="EK94" s="241" t="e">
        <f t="shared" si="46"/>
        <v>#DIV/0!</v>
      </c>
      <c r="EL94" s="9"/>
      <c r="EM94" s="20" t="e">
        <f t="shared" si="47"/>
        <v>#DIV/0!</v>
      </c>
      <c r="EN94" s="353" t="e">
        <f t="shared" si="48"/>
        <v>#DIV/0!</v>
      </c>
      <c r="EO94" s="12"/>
      <c r="EP94" s="120"/>
    </row>
    <row r="95" spans="1:146" s="118" customFormat="1" ht="20.100000000000001" hidden="1" customHeight="1">
      <c r="A95" s="161">
        <v>42330</v>
      </c>
      <c r="B95" s="228"/>
      <c r="C95" s="7"/>
      <c r="D95" s="1"/>
      <c r="E95" s="1"/>
      <c r="F95" s="1"/>
      <c r="G95" s="4"/>
      <c r="H95" s="3"/>
      <c r="I95" s="1"/>
      <c r="J95" s="1"/>
      <c r="K95" s="19"/>
      <c r="L95" s="1"/>
      <c r="M95" s="1"/>
      <c r="N95" s="1"/>
      <c r="O95" s="297"/>
      <c r="P95" s="1"/>
      <c r="Q95" s="22">
        <f t="shared" si="39"/>
        <v>0</v>
      </c>
      <c r="R95" s="116">
        <f t="shared" si="49"/>
        <v>0</v>
      </c>
      <c r="S95" s="17">
        <f t="shared" si="40"/>
        <v>0</v>
      </c>
      <c r="T95" s="3"/>
      <c r="U95" s="1"/>
      <c r="V95" s="1"/>
      <c r="W95" s="22">
        <f t="shared" si="50"/>
        <v>0</v>
      </c>
      <c r="X95" s="1"/>
      <c r="Y95" s="1"/>
      <c r="Z95" s="1"/>
      <c r="AA95" s="1"/>
      <c r="AB95" s="4"/>
      <c r="AC95" s="7"/>
      <c r="AD95" s="199"/>
      <c r="AE95" s="199"/>
      <c r="AF95" s="199"/>
      <c r="AG95" s="199"/>
      <c r="AH95" s="240">
        <f t="shared" si="60"/>
        <v>0</v>
      </c>
      <c r="AI95" s="237" t="e">
        <f t="shared" si="61"/>
        <v>#DIV/0!</v>
      </c>
      <c r="AJ95" s="1"/>
      <c r="AK95" s="1"/>
      <c r="AL95" s="1"/>
      <c r="AM95" s="1"/>
      <c r="AN95" s="1"/>
      <c r="AO95" s="1"/>
      <c r="AP95" s="3"/>
      <c r="AQ95" s="7"/>
      <c r="AR95" s="22">
        <f t="shared" si="35"/>
        <v>0</v>
      </c>
      <c r="AS95" s="270" t="e">
        <f t="shared" si="51"/>
        <v>#DIV/0!</v>
      </c>
      <c r="AT95" s="1"/>
      <c r="AU95" s="1"/>
      <c r="AV95" s="7"/>
      <c r="AW95" s="1"/>
      <c r="AX95" s="1"/>
      <c r="AY95" s="2"/>
      <c r="AZ95" s="3"/>
      <c r="BA95" s="2"/>
      <c r="BB95" s="3"/>
      <c r="BC95" s="4"/>
      <c r="BD95" s="3"/>
      <c r="BE95" s="1"/>
      <c r="BF95" s="1"/>
      <c r="BG95" s="1"/>
      <c r="BH95" s="4"/>
      <c r="BI95" s="3"/>
      <c r="BJ95" s="7"/>
      <c r="BK95" s="1"/>
      <c r="BL95" s="1"/>
      <c r="BM95" s="2"/>
      <c r="BN95" s="3"/>
      <c r="BO95" s="1"/>
      <c r="BP95" s="2"/>
      <c r="BQ95" s="3"/>
      <c r="BR95" s="1"/>
      <c r="BS95" s="2"/>
      <c r="BT95" s="6"/>
      <c r="BU95" s="278"/>
      <c r="BV95" s="272">
        <f t="shared" si="52"/>
        <v>0</v>
      </c>
      <c r="BW95" s="272">
        <f t="shared" si="53"/>
        <v>0</v>
      </c>
      <c r="BX95" s="282" t="e">
        <f t="shared" si="54"/>
        <v>#DIV/0!</v>
      </c>
      <c r="BY95" s="282" t="e">
        <f t="shared" si="55"/>
        <v>#DIV/0!</v>
      </c>
      <c r="BZ95" s="3"/>
      <c r="CA95" s="1"/>
      <c r="CB95" s="1"/>
      <c r="CC95" s="4"/>
      <c r="CD95" s="7"/>
      <c r="CE95" s="7"/>
      <c r="CF95" s="1" t="e">
        <f t="shared" si="56"/>
        <v>#N/A</v>
      </c>
      <c r="CG95" s="1">
        <f t="shared" si="57"/>
        <v>0</v>
      </c>
      <c r="CH95" s="1" t="e">
        <f t="shared" si="34"/>
        <v>#N/A</v>
      </c>
      <c r="CI95" s="1"/>
      <c r="CJ95" s="189" t="e">
        <f t="shared" si="58"/>
        <v>#N/A</v>
      </c>
      <c r="CK95" s="3"/>
      <c r="CL95" s="7"/>
      <c r="CM95" s="1"/>
      <c r="CN95" s="2">
        <v>109</v>
      </c>
      <c r="CO95" s="2">
        <f t="shared" si="36"/>
        <v>0</v>
      </c>
      <c r="CP95" s="2">
        <f t="shared" si="37"/>
        <v>0</v>
      </c>
      <c r="CQ95" s="190" t="e">
        <f t="shared" si="38"/>
        <v>#DIV/0!</v>
      </c>
      <c r="CR95" s="8"/>
      <c r="CS95" s="8"/>
      <c r="CT95" s="8"/>
      <c r="CU95" s="6"/>
      <c r="CV95" s="6"/>
      <c r="CW95" s="6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3"/>
      <c r="DJ95" s="2"/>
      <c r="DK95" s="212" t="e">
        <f t="shared" si="41"/>
        <v>#DIV/0!</v>
      </c>
      <c r="DL95" s="212" t="e">
        <f t="shared" si="42"/>
        <v>#DIV/0!</v>
      </c>
      <c r="DM95" s="3"/>
      <c r="DN95" s="2"/>
      <c r="DO95" s="3"/>
      <c r="DP95" s="2"/>
      <c r="DQ95" s="8"/>
      <c r="DR95" s="3"/>
      <c r="DS95" s="2"/>
      <c r="DT95" s="8"/>
      <c r="DU95" s="3"/>
      <c r="DV95" s="1"/>
      <c r="DW95" s="337" t="e">
        <f t="shared" si="43"/>
        <v>#DIV/0!</v>
      </c>
      <c r="DX95" s="212" t="e">
        <f t="shared" si="44"/>
        <v>#DIV/0!</v>
      </c>
      <c r="DY95" s="303"/>
      <c r="DZ95" s="212"/>
      <c r="EA95" s="3"/>
      <c r="EB95" s="2"/>
      <c r="EC95" s="3"/>
      <c r="ED95" s="2"/>
      <c r="EE95" s="155"/>
      <c r="EF95" s="156"/>
      <c r="EG95" s="155"/>
      <c r="EH95" s="157"/>
      <c r="EI95" s="348">
        <f t="shared" si="59"/>
        <v>0</v>
      </c>
      <c r="EJ95" s="349" t="e">
        <f t="shared" si="45"/>
        <v>#DIV/0!</v>
      </c>
      <c r="EK95" s="240" t="e">
        <f t="shared" si="46"/>
        <v>#DIV/0!</v>
      </c>
      <c r="EL95" s="1"/>
      <c r="EM95" s="19" t="e">
        <f t="shared" si="47"/>
        <v>#DIV/0!</v>
      </c>
      <c r="EN95" s="350" t="e">
        <f t="shared" si="48"/>
        <v>#DIV/0!</v>
      </c>
      <c r="EO95" s="4"/>
      <c r="EP95" s="117"/>
    </row>
    <row r="96" spans="1:146" s="118" customFormat="1" ht="20.100000000000001" hidden="1" customHeight="1">
      <c r="A96" s="161">
        <v>42330</v>
      </c>
      <c r="B96" s="228"/>
      <c r="C96" s="7"/>
      <c r="D96" s="1"/>
      <c r="E96" s="1"/>
      <c r="F96" s="1"/>
      <c r="G96" s="4"/>
      <c r="H96" s="3"/>
      <c r="I96" s="1"/>
      <c r="J96" s="1"/>
      <c r="K96" s="19"/>
      <c r="L96" s="1"/>
      <c r="M96" s="1"/>
      <c r="N96" s="1"/>
      <c r="O96" s="297"/>
      <c r="P96" s="1"/>
      <c r="Q96" s="22">
        <f t="shared" si="39"/>
        <v>0</v>
      </c>
      <c r="R96" s="116">
        <f t="shared" si="49"/>
        <v>0</v>
      </c>
      <c r="S96" s="17">
        <f t="shared" si="40"/>
        <v>0</v>
      </c>
      <c r="T96" s="3"/>
      <c r="U96" s="1"/>
      <c r="V96" s="1"/>
      <c r="W96" s="22">
        <f t="shared" si="50"/>
        <v>0</v>
      </c>
      <c r="X96" s="1"/>
      <c r="Y96" s="1"/>
      <c r="Z96" s="1"/>
      <c r="AA96" s="1"/>
      <c r="AB96" s="4"/>
      <c r="AC96" s="7"/>
      <c r="AD96" s="199"/>
      <c r="AE96" s="199"/>
      <c r="AF96" s="199"/>
      <c r="AG96" s="199"/>
      <c r="AH96" s="240">
        <f t="shared" si="60"/>
        <v>0</v>
      </c>
      <c r="AI96" s="237" t="e">
        <f t="shared" si="61"/>
        <v>#DIV/0!</v>
      </c>
      <c r="AJ96" s="1"/>
      <c r="AK96" s="1"/>
      <c r="AL96" s="1"/>
      <c r="AM96" s="1"/>
      <c r="AN96" s="1"/>
      <c r="AO96" s="1"/>
      <c r="AP96" s="3"/>
      <c r="AQ96" s="7"/>
      <c r="AR96" s="22">
        <f t="shared" si="35"/>
        <v>0</v>
      </c>
      <c r="AS96" s="270" t="e">
        <f t="shared" si="51"/>
        <v>#DIV/0!</v>
      </c>
      <c r="AT96" s="1"/>
      <c r="AU96" s="1"/>
      <c r="AV96" s="7"/>
      <c r="AW96" s="1"/>
      <c r="AX96" s="1"/>
      <c r="AY96" s="2"/>
      <c r="AZ96" s="3"/>
      <c r="BA96" s="2"/>
      <c r="BB96" s="3"/>
      <c r="BC96" s="4"/>
      <c r="BD96" s="3"/>
      <c r="BE96" s="1"/>
      <c r="BF96" s="1"/>
      <c r="BG96" s="1"/>
      <c r="BH96" s="4"/>
      <c r="BI96" s="3"/>
      <c r="BJ96" s="7"/>
      <c r="BK96" s="1"/>
      <c r="BL96" s="1"/>
      <c r="BM96" s="2"/>
      <c r="BN96" s="3"/>
      <c r="BO96" s="1"/>
      <c r="BP96" s="2"/>
      <c r="BQ96" s="3"/>
      <c r="BR96" s="1"/>
      <c r="BS96" s="2"/>
      <c r="BT96" s="6"/>
      <c r="BU96" s="278"/>
      <c r="BV96" s="272">
        <f t="shared" si="52"/>
        <v>0</v>
      </c>
      <c r="BW96" s="272">
        <f t="shared" si="53"/>
        <v>0</v>
      </c>
      <c r="BX96" s="282" t="e">
        <f t="shared" si="54"/>
        <v>#DIV/0!</v>
      </c>
      <c r="BY96" s="282" t="e">
        <f t="shared" si="55"/>
        <v>#DIV/0!</v>
      </c>
      <c r="BZ96" s="3"/>
      <c r="CA96" s="1"/>
      <c r="CB96" s="1"/>
      <c r="CC96" s="4"/>
      <c r="CD96" s="7"/>
      <c r="CE96" s="7"/>
      <c r="CF96" s="1" t="e">
        <f t="shared" si="56"/>
        <v>#N/A</v>
      </c>
      <c r="CG96" s="1">
        <f t="shared" si="57"/>
        <v>0</v>
      </c>
      <c r="CH96" s="1" t="e">
        <f t="shared" ref="CH96:CH134" si="62">CF96*CI96/100</f>
        <v>#N/A</v>
      </c>
      <c r="CI96" s="1"/>
      <c r="CJ96" s="189" t="e">
        <f t="shared" si="58"/>
        <v>#N/A</v>
      </c>
      <c r="CK96" s="3"/>
      <c r="CL96" s="7"/>
      <c r="CM96" s="1"/>
      <c r="CN96" s="2">
        <v>109</v>
      </c>
      <c r="CO96" s="2">
        <f t="shared" si="36"/>
        <v>0</v>
      </c>
      <c r="CP96" s="2">
        <f t="shared" si="37"/>
        <v>0</v>
      </c>
      <c r="CQ96" s="190" t="e">
        <f t="shared" si="38"/>
        <v>#DIV/0!</v>
      </c>
      <c r="CR96" s="8"/>
      <c r="CS96" s="8"/>
      <c r="CT96" s="8"/>
      <c r="CU96" s="6"/>
      <c r="CV96" s="6"/>
      <c r="CW96" s="6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3"/>
      <c r="DJ96" s="2"/>
      <c r="DK96" s="212" t="e">
        <f t="shared" si="41"/>
        <v>#DIV/0!</v>
      </c>
      <c r="DL96" s="212" t="e">
        <f t="shared" si="42"/>
        <v>#DIV/0!</v>
      </c>
      <c r="DM96" s="3"/>
      <c r="DN96" s="2"/>
      <c r="DO96" s="3"/>
      <c r="DP96" s="2"/>
      <c r="DQ96" s="8"/>
      <c r="DR96" s="3"/>
      <c r="DS96" s="2"/>
      <c r="DT96" s="8"/>
      <c r="DU96" s="3"/>
      <c r="DV96" s="1"/>
      <c r="DW96" s="337" t="e">
        <f t="shared" si="43"/>
        <v>#DIV/0!</v>
      </c>
      <c r="DX96" s="212" t="e">
        <f t="shared" si="44"/>
        <v>#DIV/0!</v>
      </c>
      <c r="DY96" s="303"/>
      <c r="DZ96" s="212"/>
      <c r="EA96" s="3"/>
      <c r="EB96" s="2"/>
      <c r="EC96" s="3"/>
      <c r="ED96" s="2"/>
      <c r="EE96" s="155"/>
      <c r="EF96" s="156"/>
      <c r="EG96" s="155"/>
      <c r="EH96" s="157"/>
      <c r="EI96" s="348">
        <f t="shared" si="59"/>
        <v>0</v>
      </c>
      <c r="EJ96" s="349" t="e">
        <f t="shared" si="45"/>
        <v>#DIV/0!</v>
      </c>
      <c r="EK96" s="240" t="e">
        <f t="shared" si="46"/>
        <v>#DIV/0!</v>
      </c>
      <c r="EL96" s="1"/>
      <c r="EM96" s="19" t="e">
        <f t="shared" si="47"/>
        <v>#DIV/0!</v>
      </c>
      <c r="EN96" s="350" t="e">
        <f t="shared" si="48"/>
        <v>#DIV/0!</v>
      </c>
      <c r="EO96" s="4"/>
      <c r="EP96" s="117"/>
    </row>
    <row r="97" spans="1:146" s="121" customFormat="1" ht="20.100000000000001" hidden="1" customHeight="1">
      <c r="A97" s="162">
        <v>42330</v>
      </c>
      <c r="B97" s="229">
        <v>0.18295138888888887</v>
      </c>
      <c r="C97" s="15">
        <v>3</v>
      </c>
      <c r="D97" s="9" t="s">
        <v>130</v>
      </c>
      <c r="E97" s="9" t="s">
        <v>136</v>
      </c>
      <c r="F97" s="9" t="s">
        <v>141</v>
      </c>
      <c r="G97" s="12" t="s">
        <v>142</v>
      </c>
      <c r="H97" s="11" t="s">
        <v>172</v>
      </c>
      <c r="I97" s="9">
        <v>15</v>
      </c>
      <c r="J97" s="9" t="s">
        <v>276</v>
      </c>
      <c r="K97" s="20">
        <v>21.5</v>
      </c>
      <c r="L97" s="9" t="s">
        <v>190</v>
      </c>
      <c r="M97" s="9">
        <v>84</v>
      </c>
      <c r="N97" s="9">
        <v>2760</v>
      </c>
      <c r="O97" s="298"/>
      <c r="P97" s="9">
        <v>1600</v>
      </c>
      <c r="Q97" s="24">
        <f t="shared" si="39"/>
        <v>1256</v>
      </c>
      <c r="R97" s="119">
        <f t="shared" si="49"/>
        <v>3.2216399999999998</v>
      </c>
      <c r="S97" s="18">
        <f t="shared" si="40"/>
        <v>3.119904</v>
      </c>
      <c r="T97" s="11">
        <v>1050</v>
      </c>
      <c r="U97" s="9">
        <v>1001</v>
      </c>
      <c r="V97" s="9">
        <v>0.94299999999999995</v>
      </c>
      <c r="W97" s="24">
        <f t="shared" si="50"/>
        <v>1508.8</v>
      </c>
      <c r="X97" s="9">
        <v>11.4</v>
      </c>
      <c r="Y97" s="9">
        <v>315</v>
      </c>
      <c r="Z97" s="9">
        <v>25</v>
      </c>
      <c r="AA97" s="9">
        <v>25</v>
      </c>
      <c r="AB97" s="12">
        <v>5.0999999999999996</v>
      </c>
      <c r="AC97" s="15">
        <v>4.2</v>
      </c>
      <c r="AD97" s="200">
        <v>-30</v>
      </c>
      <c r="AE97" s="200">
        <v>-35</v>
      </c>
      <c r="AF97" s="200">
        <v>-36</v>
      </c>
      <c r="AG97" s="200"/>
      <c r="AH97" s="241">
        <f t="shared" si="60"/>
        <v>-101</v>
      </c>
      <c r="AI97" s="239">
        <f t="shared" si="61"/>
        <v>1</v>
      </c>
      <c r="AJ97" s="9">
        <v>50</v>
      </c>
      <c r="AK97" s="9">
        <v>50</v>
      </c>
      <c r="AL97" s="9">
        <v>100</v>
      </c>
      <c r="AM97" s="9">
        <v>100</v>
      </c>
      <c r="AN97" s="9">
        <v>4</v>
      </c>
      <c r="AO97" s="9">
        <v>7</v>
      </c>
      <c r="AP97" s="11">
        <v>1922</v>
      </c>
      <c r="AQ97" s="15">
        <v>1250</v>
      </c>
      <c r="AR97" s="24">
        <f t="shared" si="35"/>
        <v>672</v>
      </c>
      <c r="AS97" s="271">
        <f t="shared" si="51"/>
        <v>0.34963579604578565</v>
      </c>
      <c r="AT97" s="9">
        <v>71</v>
      </c>
      <c r="AU97" s="9">
        <v>70</v>
      </c>
      <c r="AV97" s="15">
        <v>4.3499999999999996</v>
      </c>
      <c r="AW97" s="9">
        <v>469</v>
      </c>
      <c r="AX97" s="9">
        <v>692</v>
      </c>
      <c r="AY97" s="10">
        <v>40</v>
      </c>
      <c r="AZ97" s="11">
        <v>355</v>
      </c>
      <c r="BA97" s="10">
        <v>63</v>
      </c>
      <c r="BB97" s="11"/>
      <c r="BC97" s="12"/>
      <c r="BD97" s="11">
        <v>3919</v>
      </c>
      <c r="BE97" s="9">
        <v>35</v>
      </c>
      <c r="BF97" s="9">
        <v>35</v>
      </c>
      <c r="BG97" s="9">
        <v>1</v>
      </c>
      <c r="BH97" s="12">
        <v>97</v>
      </c>
      <c r="BI97" s="11">
        <v>440</v>
      </c>
      <c r="BJ97" s="15">
        <v>113</v>
      </c>
      <c r="BK97" s="9">
        <v>1662</v>
      </c>
      <c r="BL97" s="9">
        <v>144</v>
      </c>
      <c r="BM97" s="10">
        <v>85.7</v>
      </c>
      <c r="BN97" s="11">
        <v>390</v>
      </c>
      <c r="BO97" s="9">
        <v>1350</v>
      </c>
      <c r="BP97" s="10">
        <v>174</v>
      </c>
      <c r="BQ97" s="11">
        <v>360</v>
      </c>
      <c r="BR97" s="9">
        <v>1340</v>
      </c>
      <c r="BS97" s="10">
        <v>135</v>
      </c>
      <c r="BT97" s="14">
        <v>1500</v>
      </c>
      <c r="BU97" s="279">
        <v>308</v>
      </c>
      <c r="BV97" s="273">
        <f t="shared" si="52"/>
        <v>0.75</v>
      </c>
      <c r="BW97" s="273">
        <f t="shared" si="53"/>
        <v>0.5641025641025641</v>
      </c>
      <c r="BX97" s="283">
        <f t="shared" si="54"/>
        <v>0.57073170731707312</v>
      </c>
      <c r="BY97" s="283">
        <f t="shared" si="55"/>
        <v>0.42926829268292682</v>
      </c>
      <c r="BZ97" s="11">
        <v>3</v>
      </c>
      <c r="CA97" s="9">
        <v>2.9</v>
      </c>
      <c r="CB97" s="9">
        <v>30</v>
      </c>
      <c r="CC97" s="12">
        <v>1.8</v>
      </c>
      <c r="CD97" s="15" t="s">
        <v>163</v>
      </c>
      <c r="CE97" s="15">
        <v>61</v>
      </c>
      <c r="CF97" s="9">
        <f t="shared" si="56"/>
        <v>15.6</v>
      </c>
      <c r="CG97" s="9">
        <f t="shared" si="57"/>
        <v>5408</v>
      </c>
      <c r="CH97" s="9">
        <f t="shared" si="62"/>
        <v>11.075999999999999</v>
      </c>
      <c r="CI97" s="9">
        <v>71</v>
      </c>
      <c r="CJ97" s="296">
        <f t="shared" si="58"/>
        <v>2.0480769230769229</v>
      </c>
      <c r="CK97" s="11" t="s">
        <v>165</v>
      </c>
      <c r="CL97" s="15">
        <v>46</v>
      </c>
      <c r="CM97" s="9">
        <v>46</v>
      </c>
      <c r="CN97" s="10">
        <v>109</v>
      </c>
      <c r="CO97" s="10">
        <f t="shared" si="36"/>
        <v>5408</v>
      </c>
      <c r="CP97" s="10">
        <f t="shared" si="37"/>
        <v>50.14</v>
      </c>
      <c r="CQ97" s="191">
        <f t="shared" si="38"/>
        <v>9.271449704142011</v>
      </c>
      <c r="CR97" s="16">
        <v>41</v>
      </c>
      <c r="CS97" s="16">
        <v>4</v>
      </c>
      <c r="CT97" s="16">
        <v>400</v>
      </c>
      <c r="CU97" s="14">
        <v>10</v>
      </c>
      <c r="CV97" s="14">
        <v>47</v>
      </c>
      <c r="CW97" s="14"/>
      <c r="CX97" s="16">
        <v>544</v>
      </c>
      <c r="CY97" s="16">
        <v>510</v>
      </c>
      <c r="CZ97" s="16">
        <v>540</v>
      </c>
      <c r="DA97" s="16">
        <v>550</v>
      </c>
      <c r="DB97" s="16">
        <v>2</v>
      </c>
      <c r="DC97" s="16">
        <v>4</v>
      </c>
      <c r="DD97" s="16">
        <v>1</v>
      </c>
      <c r="DE97" s="16"/>
      <c r="DF97" s="16">
        <v>10</v>
      </c>
      <c r="DG97" s="16">
        <v>50</v>
      </c>
      <c r="DH97" s="16">
        <v>1.7</v>
      </c>
      <c r="DI97" s="11" t="s">
        <v>301</v>
      </c>
      <c r="DJ97" s="10">
        <v>510</v>
      </c>
      <c r="DK97" s="213">
        <f t="shared" si="41"/>
        <v>158.30446604834805</v>
      </c>
      <c r="DL97" s="213">
        <f t="shared" si="42"/>
        <v>163.46656820209853</v>
      </c>
      <c r="DM97" s="11"/>
      <c r="DN97" s="10"/>
      <c r="DO97" s="11"/>
      <c r="DP97" s="10"/>
      <c r="DQ97" s="16">
        <v>25</v>
      </c>
      <c r="DR97" s="11" t="s">
        <v>184</v>
      </c>
      <c r="DS97" s="10">
        <v>5.9</v>
      </c>
      <c r="DT97" s="16">
        <v>20</v>
      </c>
      <c r="DU97" s="11"/>
      <c r="DV97" s="9"/>
      <c r="DW97" s="338">
        <f t="shared" si="43"/>
        <v>0</v>
      </c>
      <c r="DX97" s="213">
        <f t="shared" si="44"/>
        <v>0</v>
      </c>
      <c r="DY97" s="304"/>
      <c r="DZ97" s="213"/>
      <c r="EA97" s="11"/>
      <c r="EB97" s="10"/>
      <c r="EC97" s="11"/>
      <c r="ED97" s="10"/>
      <c r="EE97" s="158"/>
      <c r="EF97" s="159"/>
      <c r="EG97" s="158"/>
      <c r="EH97" s="160"/>
      <c r="EI97" s="351">
        <f t="shared" si="59"/>
        <v>309</v>
      </c>
      <c r="EJ97" s="352">
        <f t="shared" si="45"/>
        <v>95.913882370469707</v>
      </c>
      <c r="EK97" s="241">
        <f t="shared" si="46"/>
        <v>99.041508969506751</v>
      </c>
      <c r="EL97" s="9">
        <v>3.98</v>
      </c>
      <c r="EM97" s="20">
        <f t="shared" si="47"/>
        <v>1.2353956370047554</v>
      </c>
      <c r="EN97" s="353">
        <f t="shared" si="48"/>
        <v>1.275680277341867</v>
      </c>
      <c r="EO97" s="12">
        <v>312</v>
      </c>
      <c r="EP97" s="120"/>
    </row>
    <row r="98" spans="1:146" s="121" customFormat="1" ht="20.100000000000001" hidden="1" customHeight="1">
      <c r="A98" s="162">
        <v>42330</v>
      </c>
      <c r="B98" s="229"/>
      <c r="C98" s="15"/>
      <c r="D98" s="9"/>
      <c r="E98" s="9"/>
      <c r="F98" s="9"/>
      <c r="G98" s="12"/>
      <c r="H98" s="11"/>
      <c r="I98" s="9"/>
      <c r="J98" s="9"/>
      <c r="K98" s="20"/>
      <c r="L98" s="9"/>
      <c r="M98" s="9"/>
      <c r="N98" s="9"/>
      <c r="O98" s="298"/>
      <c r="P98" s="9"/>
      <c r="Q98" s="24">
        <f t="shared" si="39"/>
        <v>0</v>
      </c>
      <c r="R98" s="119">
        <f t="shared" si="49"/>
        <v>0</v>
      </c>
      <c r="S98" s="18">
        <f t="shared" si="40"/>
        <v>0</v>
      </c>
      <c r="T98" s="11"/>
      <c r="U98" s="9"/>
      <c r="V98" s="9"/>
      <c r="W98" s="24">
        <f t="shared" si="50"/>
        <v>0</v>
      </c>
      <c r="X98" s="9"/>
      <c r="Y98" s="9"/>
      <c r="Z98" s="9"/>
      <c r="AA98" s="9"/>
      <c r="AB98" s="12"/>
      <c r="AC98" s="15"/>
      <c r="AD98" s="200"/>
      <c r="AE98" s="200"/>
      <c r="AF98" s="200"/>
      <c r="AG98" s="200"/>
      <c r="AH98" s="241">
        <f t="shared" si="60"/>
        <v>0</v>
      </c>
      <c r="AI98" s="239" t="e">
        <f t="shared" si="61"/>
        <v>#DIV/0!</v>
      </c>
      <c r="AJ98" s="9"/>
      <c r="AK98" s="9"/>
      <c r="AL98" s="9"/>
      <c r="AM98" s="9"/>
      <c r="AN98" s="9"/>
      <c r="AO98" s="9"/>
      <c r="AP98" s="11"/>
      <c r="AQ98" s="15"/>
      <c r="AR98" s="24">
        <f t="shared" si="35"/>
        <v>0</v>
      </c>
      <c r="AS98" s="271" t="e">
        <f t="shared" si="51"/>
        <v>#DIV/0!</v>
      </c>
      <c r="AT98" s="9"/>
      <c r="AU98" s="9"/>
      <c r="AV98" s="15"/>
      <c r="AW98" s="9"/>
      <c r="AX98" s="9"/>
      <c r="AY98" s="10"/>
      <c r="AZ98" s="11"/>
      <c r="BA98" s="10"/>
      <c r="BB98" s="11"/>
      <c r="BC98" s="12"/>
      <c r="BD98" s="11"/>
      <c r="BE98" s="9"/>
      <c r="BF98" s="9"/>
      <c r="BG98" s="9"/>
      <c r="BH98" s="12"/>
      <c r="BI98" s="11"/>
      <c r="BJ98" s="15"/>
      <c r="BK98" s="9"/>
      <c r="BL98" s="9"/>
      <c r="BM98" s="10"/>
      <c r="BN98" s="11"/>
      <c r="BO98" s="9"/>
      <c r="BP98" s="10"/>
      <c r="BQ98" s="11"/>
      <c r="BR98" s="9"/>
      <c r="BS98" s="10"/>
      <c r="BT98" s="14"/>
      <c r="BU98" s="279"/>
      <c r="BV98" s="273">
        <f t="shared" si="52"/>
        <v>0</v>
      </c>
      <c r="BW98" s="273">
        <f t="shared" si="53"/>
        <v>0</v>
      </c>
      <c r="BX98" s="283" t="e">
        <f t="shared" si="54"/>
        <v>#DIV/0!</v>
      </c>
      <c r="BY98" s="283" t="e">
        <f t="shared" si="55"/>
        <v>#DIV/0!</v>
      </c>
      <c r="BZ98" s="11"/>
      <c r="CA98" s="9"/>
      <c r="CB98" s="9"/>
      <c r="CC98" s="12"/>
      <c r="CD98" s="15"/>
      <c r="CE98" s="15"/>
      <c r="CF98" s="9" t="e">
        <f t="shared" si="56"/>
        <v>#N/A</v>
      </c>
      <c r="CG98" s="9">
        <f t="shared" si="57"/>
        <v>0</v>
      </c>
      <c r="CH98" s="9" t="e">
        <f t="shared" si="62"/>
        <v>#N/A</v>
      </c>
      <c r="CI98" s="9"/>
      <c r="CJ98" s="296" t="e">
        <f t="shared" si="58"/>
        <v>#N/A</v>
      </c>
      <c r="CK98" s="11"/>
      <c r="CL98" s="15"/>
      <c r="CM98" s="9"/>
      <c r="CN98" s="10">
        <v>109</v>
      </c>
      <c r="CO98" s="10">
        <f t="shared" si="36"/>
        <v>0</v>
      </c>
      <c r="CP98" s="10">
        <f t="shared" si="37"/>
        <v>0</v>
      </c>
      <c r="CQ98" s="191" t="e">
        <f t="shared" si="38"/>
        <v>#DIV/0!</v>
      </c>
      <c r="CR98" s="16"/>
      <c r="CS98" s="16"/>
      <c r="CT98" s="16"/>
      <c r="CU98" s="14"/>
      <c r="CV98" s="14"/>
      <c r="CW98" s="14"/>
      <c r="CX98" s="16"/>
      <c r="CY98" s="16"/>
      <c r="CZ98" s="16"/>
      <c r="DA98" s="16"/>
      <c r="DB98" s="16"/>
      <c r="DC98" s="16"/>
      <c r="DD98" s="16"/>
      <c r="DE98" s="16"/>
      <c r="DF98" s="16"/>
      <c r="DG98" s="16"/>
      <c r="DH98" s="16"/>
      <c r="DI98" s="11"/>
      <c r="DJ98" s="10"/>
      <c r="DK98" s="213" t="e">
        <f t="shared" si="41"/>
        <v>#DIV/0!</v>
      </c>
      <c r="DL98" s="213" t="e">
        <f t="shared" si="42"/>
        <v>#DIV/0!</v>
      </c>
      <c r="DM98" s="11"/>
      <c r="DN98" s="10"/>
      <c r="DO98" s="11"/>
      <c r="DP98" s="10"/>
      <c r="DQ98" s="16"/>
      <c r="DR98" s="11"/>
      <c r="DS98" s="10"/>
      <c r="DT98" s="16"/>
      <c r="DU98" s="11"/>
      <c r="DV98" s="9"/>
      <c r="DW98" s="338" t="e">
        <f t="shared" si="43"/>
        <v>#DIV/0!</v>
      </c>
      <c r="DX98" s="213" t="e">
        <f t="shared" si="44"/>
        <v>#DIV/0!</v>
      </c>
      <c r="DY98" s="304"/>
      <c r="DZ98" s="213"/>
      <c r="EA98" s="11"/>
      <c r="EB98" s="10"/>
      <c r="EC98" s="11"/>
      <c r="ED98" s="10"/>
      <c r="EE98" s="158"/>
      <c r="EF98" s="159"/>
      <c r="EG98" s="158"/>
      <c r="EH98" s="160"/>
      <c r="EI98" s="351">
        <f t="shared" si="59"/>
        <v>0</v>
      </c>
      <c r="EJ98" s="352" t="e">
        <f t="shared" si="45"/>
        <v>#DIV/0!</v>
      </c>
      <c r="EK98" s="241" t="e">
        <f t="shared" si="46"/>
        <v>#DIV/0!</v>
      </c>
      <c r="EL98" s="9"/>
      <c r="EM98" s="20" t="e">
        <f t="shared" si="47"/>
        <v>#DIV/0!</v>
      </c>
      <c r="EN98" s="353" t="e">
        <f t="shared" si="48"/>
        <v>#DIV/0!</v>
      </c>
      <c r="EO98" s="12"/>
      <c r="EP98" s="120"/>
    </row>
    <row r="99" spans="1:146" s="118" customFormat="1" ht="20.100000000000001" hidden="1" customHeight="1">
      <c r="A99" s="161">
        <v>42331</v>
      </c>
      <c r="B99" s="228"/>
      <c r="C99" s="7"/>
      <c r="D99" s="1"/>
      <c r="E99" s="1"/>
      <c r="F99" s="1"/>
      <c r="G99" s="4"/>
      <c r="H99" s="3"/>
      <c r="I99" s="1"/>
      <c r="J99" s="1"/>
      <c r="K99" s="19"/>
      <c r="L99" s="1"/>
      <c r="M99" s="1"/>
      <c r="N99" s="1"/>
      <c r="O99" s="297"/>
      <c r="P99" s="1"/>
      <c r="Q99" s="22">
        <f t="shared" si="39"/>
        <v>0</v>
      </c>
      <c r="R99" s="116">
        <f t="shared" si="49"/>
        <v>0</v>
      </c>
      <c r="S99" s="17">
        <f t="shared" si="40"/>
        <v>0</v>
      </c>
      <c r="T99" s="3"/>
      <c r="U99" s="1"/>
      <c r="V99" s="1"/>
      <c r="W99" s="22">
        <f t="shared" si="50"/>
        <v>0</v>
      </c>
      <c r="X99" s="1"/>
      <c r="Y99" s="1"/>
      <c r="Z99" s="1"/>
      <c r="AA99" s="1"/>
      <c r="AB99" s="4"/>
      <c r="AC99" s="7"/>
      <c r="AD99" s="199"/>
      <c r="AE99" s="199"/>
      <c r="AF99" s="199"/>
      <c r="AG99" s="199"/>
      <c r="AH99" s="240">
        <f t="shared" si="60"/>
        <v>0</v>
      </c>
      <c r="AI99" s="237" t="e">
        <f t="shared" si="61"/>
        <v>#DIV/0!</v>
      </c>
      <c r="AJ99" s="1"/>
      <c r="AK99" s="1"/>
      <c r="AL99" s="1"/>
      <c r="AM99" s="1"/>
      <c r="AN99" s="1"/>
      <c r="AO99" s="1"/>
      <c r="AP99" s="3"/>
      <c r="AQ99" s="7"/>
      <c r="AR99" s="22">
        <f t="shared" si="35"/>
        <v>0</v>
      </c>
      <c r="AS99" s="270" t="e">
        <f t="shared" si="51"/>
        <v>#DIV/0!</v>
      </c>
      <c r="AT99" s="1"/>
      <c r="AU99" s="1"/>
      <c r="AV99" s="7"/>
      <c r="AW99" s="1"/>
      <c r="AX99" s="1"/>
      <c r="AY99" s="2"/>
      <c r="AZ99" s="3"/>
      <c r="BA99" s="2"/>
      <c r="BB99" s="3"/>
      <c r="BC99" s="4"/>
      <c r="BD99" s="3"/>
      <c r="BE99" s="1"/>
      <c r="BF99" s="1"/>
      <c r="BG99" s="1"/>
      <c r="BH99" s="4"/>
      <c r="BI99" s="3"/>
      <c r="BJ99" s="7"/>
      <c r="BK99" s="1"/>
      <c r="BL99" s="1"/>
      <c r="BM99" s="2"/>
      <c r="BN99" s="3"/>
      <c r="BO99" s="1"/>
      <c r="BP99" s="2"/>
      <c r="BQ99" s="3"/>
      <c r="BR99" s="1"/>
      <c r="BS99" s="2"/>
      <c r="BT99" s="6"/>
      <c r="BU99" s="278"/>
      <c r="BV99" s="272">
        <f t="shared" si="52"/>
        <v>0</v>
      </c>
      <c r="BW99" s="272">
        <f t="shared" si="53"/>
        <v>0</v>
      </c>
      <c r="BX99" s="282" t="e">
        <f t="shared" si="54"/>
        <v>#DIV/0!</v>
      </c>
      <c r="BY99" s="282" t="e">
        <f t="shared" si="55"/>
        <v>#DIV/0!</v>
      </c>
      <c r="BZ99" s="3"/>
      <c r="CA99" s="1"/>
      <c r="CB99" s="1"/>
      <c r="CC99" s="4"/>
      <c r="CD99" s="7"/>
      <c r="CE99" s="7"/>
      <c r="CF99" s="1" t="e">
        <f t="shared" si="56"/>
        <v>#N/A</v>
      </c>
      <c r="CG99" s="1">
        <f t="shared" si="57"/>
        <v>0</v>
      </c>
      <c r="CH99" s="1" t="e">
        <f t="shared" si="62"/>
        <v>#N/A</v>
      </c>
      <c r="CI99" s="1"/>
      <c r="CJ99" s="189" t="e">
        <f t="shared" si="58"/>
        <v>#N/A</v>
      </c>
      <c r="CK99" s="3"/>
      <c r="CL99" s="7"/>
      <c r="CM99" s="1"/>
      <c r="CN99" s="2">
        <v>109</v>
      </c>
      <c r="CO99" s="2">
        <f t="shared" si="36"/>
        <v>0</v>
      </c>
      <c r="CP99" s="2">
        <f t="shared" si="37"/>
        <v>0</v>
      </c>
      <c r="CQ99" s="190" t="e">
        <f t="shared" si="38"/>
        <v>#DIV/0!</v>
      </c>
      <c r="CR99" s="8"/>
      <c r="CS99" s="8"/>
      <c r="CT99" s="8"/>
      <c r="CU99" s="6"/>
      <c r="CV99" s="6"/>
      <c r="CW99" s="6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3"/>
      <c r="DJ99" s="2"/>
      <c r="DK99" s="212" t="e">
        <f t="shared" si="41"/>
        <v>#DIV/0!</v>
      </c>
      <c r="DL99" s="212" t="e">
        <f t="shared" si="42"/>
        <v>#DIV/0!</v>
      </c>
      <c r="DM99" s="3"/>
      <c r="DN99" s="2"/>
      <c r="DO99" s="3"/>
      <c r="DP99" s="2"/>
      <c r="DQ99" s="8"/>
      <c r="DR99" s="3"/>
      <c r="DS99" s="2"/>
      <c r="DT99" s="8"/>
      <c r="DU99" s="3"/>
      <c r="DV99" s="1"/>
      <c r="DW99" s="337" t="e">
        <f t="shared" si="43"/>
        <v>#DIV/0!</v>
      </c>
      <c r="DX99" s="212" t="e">
        <f t="shared" si="44"/>
        <v>#DIV/0!</v>
      </c>
      <c r="DY99" s="303"/>
      <c r="DZ99" s="212"/>
      <c r="EA99" s="3"/>
      <c r="EB99" s="2"/>
      <c r="EC99" s="3"/>
      <c r="ED99" s="2"/>
      <c r="EE99" s="155"/>
      <c r="EF99" s="156"/>
      <c r="EG99" s="155"/>
      <c r="EH99" s="157"/>
      <c r="EI99" s="348">
        <f t="shared" si="59"/>
        <v>0</v>
      </c>
      <c r="EJ99" s="349" t="e">
        <f t="shared" si="45"/>
        <v>#DIV/0!</v>
      </c>
      <c r="EK99" s="240" t="e">
        <f t="shared" si="46"/>
        <v>#DIV/0!</v>
      </c>
      <c r="EL99" s="1"/>
      <c r="EM99" s="19" t="e">
        <f t="shared" si="47"/>
        <v>#DIV/0!</v>
      </c>
      <c r="EN99" s="350" t="e">
        <f t="shared" si="48"/>
        <v>#DIV/0!</v>
      </c>
      <c r="EO99" s="4"/>
      <c r="EP99" s="117"/>
    </row>
    <row r="100" spans="1:146" s="118" customFormat="1" ht="20.100000000000001" hidden="1" customHeight="1">
      <c r="A100" s="161">
        <v>42331</v>
      </c>
      <c r="B100" s="228"/>
      <c r="C100" s="7"/>
      <c r="D100" s="1"/>
      <c r="E100" s="1"/>
      <c r="F100" s="1"/>
      <c r="G100" s="4"/>
      <c r="H100" s="3"/>
      <c r="I100" s="1"/>
      <c r="J100" s="1"/>
      <c r="K100" s="19"/>
      <c r="L100" s="1"/>
      <c r="M100" s="1"/>
      <c r="N100" s="1"/>
      <c r="O100" s="297"/>
      <c r="P100" s="1"/>
      <c r="Q100" s="22">
        <f t="shared" si="39"/>
        <v>0</v>
      </c>
      <c r="R100" s="116">
        <f t="shared" si="49"/>
        <v>0</v>
      </c>
      <c r="S100" s="17">
        <f t="shared" si="40"/>
        <v>0</v>
      </c>
      <c r="T100" s="3"/>
      <c r="U100" s="1"/>
      <c r="V100" s="1"/>
      <c r="W100" s="22">
        <f t="shared" si="50"/>
        <v>0</v>
      </c>
      <c r="X100" s="1"/>
      <c r="Y100" s="1"/>
      <c r="Z100" s="1"/>
      <c r="AA100" s="1"/>
      <c r="AB100" s="4"/>
      <c r="AC100" s="7"/>
      <c r="AD100" s="199"/>
      <c r="AE100" s="199"/>
      <c r="AF100" s="199"/>
      <c r="AG100" s="199"/>
      <c r="AH100" s="240">
        <f t="shared" si="60"/>
        <v>0</v>
      </c>
      <c r="AI100" s="237" t="e">
        <f t="shared" si="61"/>
        <v>#DIV/0!</v>
      </c>
      <c r="AJ100" s="1"/>
      <c r="AK100" s="1"/>
      <c r="AL100" s="1"/>
      <c r="AM100" s="1"/>
      <c r="AN100" s="1"/>
      <c r="AO100" s="1"/>
      <c r="AP100" s="3"/>
      <c r="AQ100" s="7"/>
      <c r="AR100" s="22">
        <f t="shared" ref="AR100:AR134" si="63">AP100-AQ100</f>
        <v>0</v>
      </c>
      <c r="AS100" s="270" t="e">
        <f t="shared" si="51"/>
        <v>#DIV/0!</v>
      </c>
      <c r="AT100" s="1"/>
      <c r="AU100" s="1"/>
      <c r="AV100" s="7"/>
      <c r="AW100" s="1"/>
      <c r="AX100" s="1"/>
      <c r="AY100" s="2"/>
      <c r="AZ100" s="3"/>
      <c r="BA100" s="2"/>
      <c r="BB100" s="3"/>
      <c r="BC100" s="4"/>
      <c r="BD100" s="3"/>
      <c r="BE100" s="1"/>
      <c r="BF100" s="1"/>
      <c r="BG100" s="1"/>
      <c r="BH100" s="4"/>
      <c r="BI100" s="3"/>
      <c r="BJ100" s="7"/>
      <c r="BK100" s="1"/>
      <c r="BL100" s="1"/>
      <c r="BM100" s="2"/>
      <c r="BN100" s="3"/>
      <c r="BO100" s="1"/>
      <c r="BP100" s="2"/>
      <c r="BQ100" s="3"/>
      <c r="BR100" s="1"/>
      <c r="BS100" s="2"/>
      <c r="BT100" s="6"/>
      <c r="BU100" s="278"/>
      <c r="BV100" s="272">
        <f t="shared" si="52"/>
        <v>0</v>
      </c>
      <c r="BW100" s="272">
        <f t="shared" si="53"/>
        <v>0</v>
      </c>
      <c r="BX100" s="282" t="e">
        <f t="shared" si="54"/>
        <v>#DIV/0!</v>
      </c>
      <c r="BY100" s="282" t="e">
        <f t="shared" si="55"/>
        <v>#DIV/0!</v>
      </c>
      <c r="BZ100" s="3"/>
      <c r="CA100" s="1"/>
      <c r="CB100" s="1"/>
      <c r="CC100" s="4"/>
      <c r="CD100" s="7"/>
      <c r="CE100" s="7"/>
      <c r="CF100" s="1" t="e">
        <f t="shared" si="56"/>
        <v>#N/A</v>
      </c>
      <c r="CG100" s="1">
        <f t="shared" si="57"/>
        <v>0</v>
      </c>
      <c r="CH100" s="1" t="e">
        <f t="shared" si="62"/>
        <v>#N/A</v>
      </c>
      <c r="CI100" s="1"/>
      <c r="CJ100" s="189" t="e">
        <f t="shared" si="58"/>
        <v>#N/A</v>
      </c>
      <c r="CK100" s="3"/>
      <c r="CL100" s="7"/>
      <c r="CM100" s="1"/>
      <c r="CN100" s="2">
        <v>109</v>
      </c>
      <c r="CO100" s="2">
        <f t="shared" ref="CO100:CO134" si="64">P100*3.38</f>
        <v>0</v>
      </c>
      <c r="CP100" s="2">
        <f t="shared" ref="CP100:CP134" si="65">CN100*CM100/100</f>
        <v>0</v>
      </c>
      <c r="CQ100" s="190" t="e">
        <f t="shared" ref="CQ100:CQ134" si="66">CP100/CO100*1000</f>
        <v>#DIV/0!</v>
      </c>
      <c r="CR100" s="8"/>
      <c r="CS100" s="8"/>
      <c r="CT100" s="8"/>
      <c r="CU100" s="6"/>
      <c r="CV100" s="6"/>
      <c r="CW100" s="6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3"/>
      <c r="DJ100" s="2"/>
      <c r="DK100" s="212" t="e">
        <f t="shared" si="41"/>
        <v>#DIV/0!</v>
      </c>
      <c r="DL100" s="212" t="e">
        <f t="shared" si="42"/>
        <v>#DIV/0!</v>
      </c>
      <c r="DM100" s="3"/>
      <c r="DN100" s="2"/>
      <c r="DO100" s="3"/>
      <c r="DP100" s="2"/>
      <c r="DQ100" s="8"/>
      <c r="DR100" s="3"/>
      <c r="DS100" s="2"/>
      <c r="DT100" s="8"/>
      <c r="DU100" s="3"/>
      <c r="DV100" s="1"/>
      <c r="DW100" s="337" t="e">
        <f t="shared" si="43"/>
        <v>#DIV/0!</v>
      </c>
      <c r="DX100" s="212" t="e">
        <f t="shared" si="44"/>
        <v>#DIV/0!</v>
      </c>
      <c r="DY100" s="303"/>
      <c r="DZ100" s="212"/>
      <c r="EA100" s="3"/>
      <c r="EB100" s="2"/>
      <c r="EC100" s="3"/>
      <c r="ED100" s="2"/>
      <c r="EE100" s="155"/>
      <c r="EF100" s="156"/>
      <c r="EG100" s="155"/>
      <c r="EH100" s="157"/>
      <c r="EI100" s="348">
        <f t="shared" si="59"/>
        <v>0</v>
      </c>
      <c r="EJ100" s="349" t="e">
        <f t="shared" si="45"/>
        <v>#DIV/0!</v>
      </c>
      <c r="EK100" s="240" t="e">
        <f t="shared" si="46"/>
        <v>#DIV/0!</v>
      </c>
      <c r="EL100" s="1"/>
      <c r="EM100" s="19" t="e">
        <f t="shared" si="47"/>
        <v>#DIV/0!</v>
      </c>
      <c r="EN100" s="350" t="e">
        <f t="shared" si="48"/>
        <v>#DIV/0!</v>
      </c>
      <c r="EO100" s="4"/>
      <c r="EP100" s="117"/>
    </row>
    <row r="101" spans="1:146" s="121" customFormat="1" ht="20.100000000000001" hidden="1" customHeight="1">
      <c r="A101" s="162">
        <v>42331</v>
      </c>
      <c r="B101" s="229"/>
      <c r="C101" s="15"/>
      <c r="D101" s="9"/>
      <c r="E101" s="9"/>
      <c r="F101" s="9"/>
      <c r="G101" s="12"/>
      <c r="H101" s="11"/>
      <c r="I101" s="9"/>
      <c r="J101" s="9"/>
      <c r="K101" s="20"/>
      <c r="L101" s="9"/>
      <c r="M101" s="9"/>
      <c r="N101" s="9"/>
      <c r="O101" s="298"/>
      <c r="P101" s="9"/>
      <c r="Q101" s="24">
        <f t="shared" si="39"/>
        <v>0</v>
      </c>
      <c r="R101" s="119">
        <f t="shared" si="49"/>
        <v>0</v>
      </c>
      <c r="S101" s="18">
        <f t="shared" si="40"/>
        <v>0</v>
      </c>
      <c r="T101" s="11"/>
      <c r="U101" s="9"/>
      <c r="V101" s="9"/>
      <c r="W101" s="24">
        <f t="shared" si="50"/>
        <v>0</v>
      </c>
      <c r="X101" s="9"/>
      <c r="Y101" s="9"/>
      <c r="Z101" s="9"/>
      <c r="AA101" s="9"/>
      <c r="AB101" s="12"/>
      <c r="AC101" s="15"/>
      <c r="AD101" s="200"/>
      <c r="AE101" s="200"/>
      <c r="AF101" s="200"/>
      <c r="AG101" s="200"/>
      <c r="AH101" s="241">
        <f t="shared" si="60"/>
        <v>0</v>
      </c>
      <c r="AI101" s="239" t="e">
        <f t="shared" si="61"/>
        <v>#DIV/0!</v>
      </c>
      <c r="AJ101" s="9"/>
      <c r="AK101" s="9"/>
      <c r="AL101" s="9"/>
      <c r="AM101" s="9"/>
      <c r="AN101" s="9"/>
      <c r="AO101" s="9"/>
      <c r="AP101" s="11"/>
      <c r="AQ101" s="15"/>
      <c r="AR101" s="24">
        <f t="shared" si="63"/>
        <v>0</v>
      </c>
      <c r="AS101" s="271" t="e">
        <f t="shared" si="51"/>
        <v>#DIV/0!</v>
      </c>
      <c r="AT101" s="9"/>
      <c r="AU101" s="9"/>
      <c r="AV101" s="15"/>
      <c r="AW101" s="9"/>
      <c r="AX101" s="9"/>
      <c r="AY101" s="10"/>
      <c r="AZ101" s="11"/>
      <c r="BA101" s="10"/>
      <c r="BB101" s="11"/>
      <c r="BC101" s="12"/>
      <c r="BD101" s="11"/>
      <c r="BE101" s="9"/>
      <c r="BF101" s="9"/>
      <c r="BG101" s="9"/>
      <c r="BH101" s="12"/>
      <c r="BI101" s="11"/>
      <c r="BJ101" s="15"/>
      <c r="BK101" s="9"/>
      <c r="BL101" s="9"/>
      <c r="BM101" s="10"/>
      <c r="BN101" s="11"/>
      <c r="BO101" s="9"/>
      <c r="BP101" s="10"/>
      <c r="BQ101" s="11"/>
      <c r="BR101" s="9"/>
      <c r="BS101" s="10"/>
      <c r="BT101" s="14"/>
      <c r="BU101" s="279"/>
      <c r="BV101" s="273">
        <f t="shared" si="52"/>
        <v>0</v>
      </c>
      <c r="BW101" s="273">
        <f t="shared" si="53"/>
        <v>0</v>
      </c>
      <c r="BX101" s="283" t="e">
        <f t="shared" si="54"/>
        <v>#DIV/0!</v>
      </c>
      <c r="BY101" s="283" t="e">
        <f t="shared" si="55"/>
        <v>#DIV/0!</v>
      </c>
      <c r="BZ101" s="11"/>
      <c r="CA101" s="9"/>
      <c r="CB101" s="9"/>
      <c r="CC101" s="12"/>
      <c r="CD101" s="15"/>
      <c r="CE101" s="15"/>
      <c r="CF101" s="9" t="e">
        <f t="shared" si="56"/>
        <v>#N/A</v>
      </c>
      <c r="CG101" s="9">
        <f t="shared" si="57"/>
        <v>0</v>
      </c>
      <c r="CH101" s="9" t="e">
        <f t="shared" si="62"/>
        <v>#N/A</v>
      </c>
      <c r="CI101" s="9"/>
      <c r="CJ101" s="296" t="e">
        <f t="shared" si="58"/>
        <v>#N/A</v>
      </c>
      <c r="CK101" s="11"/>
      <c r="CL101" s="15"/>
      <c r="CM101" s="9"/>
      <c r="CN101" s="10">
        <v>109</v>
      </c>
      <c r="CO101" s="10">
        <f t="shared" si="64"/>
        <v>0</v>
      </c>
      <c r="CP101" s="10">
        <f t="shared" si="65"/>
        <v>0</v>
      </c>
      <c r="CQ101" s="191" t="e">
        <f t="shared" si="66"/>
        <v>#DIV/0!</v>
      </c>
      <c r="CR101" s="16"/>
      <c r="CS101" s="16"/>
      <c r="CT101" s="16"/>
      <c r="CU101" s="14"/>
      <c r="CV101" s="14"/>
      <c r="CW101" s="14"/>
      <c r="CX101" s="16"/>
      <c r="CY101" s="16"/>
      <c r="CZ101" s="16"/>
      <c r="DA101" s="16"/>
      <c r="DB101" s="16"/>
      <c r="DC101" s="16"/>
      <c r="DD101" s="16"/>
      <c r="DE101" s="16"/>
      <c r="DF101" s="16"/>
      <c r="DG101" s="16"/>
      <c r="DH101" s="16"/>
      <c r="DI101" s="11"/>
      <c r="DJ101" s="10"/>
      <c r="DK101" s="213" t="e">
        <f t="shared" si="41"/>
        <v>#DIV/0!</v>
      </c>
      <c r="DL101" s="213" t="e">
        <f t="shared" si="42"/>
        <v>#DIV/0!</v>
      </c>
      <c r="DM101" s="11"/>
      <c r="DN101" s="10"/>
      <c r="DO101" s="11"/>
      <c r="DP101" s="10"/>
      <c r="DQ101" s="16"/>
      <c r="DR101" s="11"/>
      <c r="DS101" s="10"/>
      <c r="DT101" s="16"/>
      <c r="DU101" s="11"/>
      <c r="DV101" s="9"/>
      <c r="DW101" s="338" t="e">
        <f t="shared" si="43"/>
        <v>#DIV/0!</v>
      </c>
      <c r="DX101" s="213" t="e">
        <f t="shared" si="44"/>
        <v>#DIV/0!</v>
      </c>
      <c r="DY101" s="304"/>
      <c r="DZ101" s="213"/>
      <c r="EA101" s="11"/>
      <c r="EB101" s="10"/>
      <c r="EC101" s="11"/>
      <c r="ED101" s="10"/>
      <c r="EE101" s="158"/>
      <c r="EF101" s="159"/>
      <c r="EG101" s="158"/>
      <c r="EH101" s="160"/>
      <c r="EI101" s="351">
        <f t="shared" si="59"/>
        <v>0</v>
      </c>
      <c r="EJ101" s="352" t="e">
        <f t="shared" si="45"/>
        <v>#DIV/0!</v>
      </c>
      <c r="EK101" s="241" t="e">
        <f t="shared" si="46"/>
        <v>#DIV/0!</v>
      </c>
      <c r="EL101" s="9"/>
      <c r="EM101" s="20" t="e">
        <f t="shared" si="47"/>
        <v>#DIV/0!</v>
      </c>
      <c r="EN101" s="353" t="e">
        <f t="shared" si="48"/>
        <v>#DIV/0!</v>
      </c>
      <c r="EO101" s="12"/>
      <c r="EP101" s="120"/>
    </row>
    <row r="102" spans="1:146" s="121" customFormat="1" ht="20.100000000000001" hidden="1" customHeight="1">
      <c r="A102" s="162">
        <v>42331</v>
      </c>
      <c r="B102" s="229"/>
      <c r="C102" s="15"/>
      <c r="D102" s="9"/>
      <c r="E102" s="9"/>
      <c r="F102" s="9"/>
      <c r="G102" s="12"/>
      <c r="H102" s="11"/>
      <c r="I102" s="9"/>
      <c r="J102" s="9"/>
      <c r="K102" s="20"/>
      <c r="L102" s="9"/>
      <c r="M102" s="9"/>
      <c r="N102" s="9"/>
      <c r="O102" s="298"/>
      <c r="P102" s="9"/>
      <c r="Q102" s="24">
        <f t="shared" si="39"/>
        <v>0</v>
      </c>
      <c r="R102" s="119">
        <f t="shared" si="49"/>
        <v>0</v>
      </c>
      <c r="S102" s="18">
        <f t="shared" si="40"/>
        <v>0</v>
      </c>
      <c r="T102" s="11"/>
      <c r="U102" s="9"/>
      <c r="V102" s="9"/>
      <c r="W102" s="24">
        <f t="shared" si="50"/>
        <v>0</v>
      </c>
      <c r="X102" s="9"/>
      <c r="Y102" s="9"/>
      <c r="Z102" s="9"/>
      <c r="AA102" s="9"/>
      <c r="AB102" s="12"/>
      <c r="AC102" s="15"/>
      <c r="AD102" s="200"/>
      <c r="AE102" s="200"/>
      <c r="AF102" s="200"/>
      <c r="AG102" s="200"/>
      <c r="AH102" s="241">
        <f t="shared" si="60"/>
        <v>0</v>
      </c>
      <c r="AI102" s="239" t="e">
        <f t="shared" si="61"/>
        <v>#DIV/0!</v>
      </c>
      <c r="AJ102" s="9"/>
      <c r="AK102" s="9"/>
      <c r="AL102" s="9"/>
      <c r="AM102" s="9"/>
      <c r="AN102" s="9"/>
      <c r="AO102" s="9"/>
      <c r="AP102" s="11"/>
      <c r="AQ102" s="15"/>
      <c r="AR102" s="24">
        <f t="shared" si="63"/>
        <v>0</v>
      </c>
      <c r="AS102" s="271" t="e">
        <f t="shared" si="51"/>
        <v>#DIV/0!</v>
      </c>
      <c r="AT102" s="9"/>
      <c r="AU102" s="9"/>
      <c r="AV102" s="15"/>
      <c r="AW102" s="9"/>
      <c r="AX102" s="9"/>
      <c r="AY102" s="10"/>
      <c r="AZ102" s="11"/>
      <c r="BA102" s="10"/>
      <c r="BB102" s="11"/>
      <c r="BC102" s="12"/>
      <c r="BD102" s="11"/>
      <c r="BE102" s="9"/>
      <c r="BF102" s="9"/>
      <c r="BG102" s="9"/>
      <c r="BH102" s="12"/>
      <c r="BI102" s="11"/>
      <c r="BJ102" s="15"/>
      <c r="BK102" s="9"/>
      <c r="BL102" s="9"/>
      <c r="BM102" s="10"/>
      <c r="BN102" s="11"/>
      <c r="BO102" s="9"/>
      <c r="BP102" s="10"/>
      <c r="BQ102" s="11"/>
      <c r="BR102" s="9"/>
      <c r="BS102" s="10"/>
      <c r="BT102" s="14"/>
      <c r="BU102" s="279"/>
      <c r="BV102" s="273">
        <f t="shared" si="52"/>
        <v>0</v>
      </c>
      <c r="BW102" s="273">
        <f t="shared" si="53"/>
        <v>0</v>
      </c>
      <c r="BX102" s="283" t="e">
        <f t="shared" si="54"/>
        <v>#DIV/0!</v>
      </c>
      <c r="BY102" s="283" t="e">
        <f t="shared" si="55"/>
        <v>#DIV/0!</v>
      </c>
      <c r="BZ102" s="11"/>
      <c r="CA102" s="9"/>
      <c r="CB102" s="9"/>
      <c r="CC102" s="12"/>
      <c r="CD102" s="15"/>
      <c r="CE102" s="15"/>
      <c r="CF102" s="9" t="e">
        <f t="shared" si="56"/>
        <v>#N/A</v>
      </c>
      <c r="CG102" s="9">
        <f t="shared" si="57"/>
        <v>0</v>
      </c>
      <c r="CH102" s="9" t="e">
        <f t="shared" si="62"/>
        <v>#N/A</v>
      </c>
      <c r="CI102" s="9"/>
      <c r="CJ102" s="296" t="e">
        <f t="shared" si="58"/>
        <v>#N/A</v>
      </c>
      <c r="CK102" s="11"/>
      <c r="CL102" s="15"/>
      <c r="CM102" s="9"/>
      <c r="CN102" s="10">
        <v>109</v>
      </c>
      <c r="CO102" s="10">
        <f t="shared" si="64"/>
        <v>0</v>
      </c>
      <c r="CP102" s="10">
        <f t="shared" si="65"/>
        <v>0</v>
      </c>
      <c r="CQ102" s="191" t="e">
        <f t="shared" si="66"/>
        <v>#DIV/0!</v>
      </c>
      <c r="CR102" s="16"/>
      <c r="CS102" s="16"/>
      <c r="CT102" s="16"/>
      <c r="CU102" s="14"/>
      <c r="CV102" s="14"/>
      <c r="CW102" s="14"/>
      <c r="CX102" s="16"/>
      <c r="CY102" s="16"/>
      <c r="CZ102" s="16"/>
      <c r="DA102" s="16"/>
      <c r="DB102" s="16"/>
      <c r="DC102" s="16"/>
      <c r="DD102" s="16"/>
      <c r="DE102" s="16"/>
      <c r="DF102" s="16"/>
      <c r="DG102" s="16"/>
      <c r="DH102" s="16"/>
      <c r="DI102" s="11"/>
      <c r="DJ102" s="10"/>
      <c r="DK102" s="213" t="e">
        <f t="shared" si="41"/>
        <v>#DIV/0!</v>
      </c>
      <c r="DL102" s="213" t="e">
        <f t="shared" si="42"/>
        <v>#DIV/0!</v>
      </c>
      <c r="DM102" s="11"/>
      <c r="DN102" s="10"/>
      <c r="DO102" s="11"/>
      <c r="DP102" s="10"/>
      <c r="DQ102" s="16"/>
      <c r="DR102" s="11"/>
      <c r="DS102" s="10"/>
      <c r="DT102" s="16"/>
      <c r="DU102" s="11"/>
      <c r="DV102" s="9"/>
      <c r="DW102" s="338" t="e">
        <f t="shared" si="43"/>
        <v>#DIV/0!</v>
      </c>
      <c r="DX102" s="213" t="e">
        <f t="shared" si="44"/>
        <v>#DIV/0!</v>
      </c>
      <c r="DY102" s="304"/>
      <c r="DZ102" s="213"/>
      <c r="EA102" s="11"/>
      <c r="EB102" s="10"/>
      <c r="EC102" s="11"/>
      <c r="ED102" s="10"/>
      <c r="EE102" s="158"/>
      <c r="EF102" s="159"/>
      <c r="EG102" s="158"/>
      <c r="EH102" s="160"/>
      <c r="EI102" s="351">
        <f t="shared" si="59"/>
        <v>0</v>
      </c>
      <c r="EJ102" s="352" t="e">
        <f t="shared" si="45"/>
        <v>#DIV/0!</v>
      </c>
      <c r="EK102" s="241" t="e">
        <f t="shared" si="46"/>
        <v>#DIV/0!</v>
      </c>
      <c r="EL102" s="9"/>
      <c r="EM102" s="20" t="e">
        <f t="shared" si="47"/>
        <v>#DIV/0!</v>
      </c>
      <c r="EN102" s="353" t="e">
        <f t="shared" si="48"/>
        <v>#DIV/0!</v>
      </c>
      <c r="EO102" s="12"/>
      <c r="EP102" s="120"/>
    </row>
    <row r="103" spans="1:146" s="118" customFormat="1" ht="20.100000000000001" hidden="1" customHeight="1">
      <c r="A103" s="161">
        <v>42332</v>
      </c>
      <c r="B103" s="228"/>
      <c r="C103" s="7"/>
      <c r="D103" s="1"/>
      <c r="E103" s="1"/>
      <c r="F103" s="1"/>
      <c r="G103" s="4"/>
      <c r="H103" s="3"/>
      <c r="I103" s="1"/>
      <c r="J103" s="1"/>
      <c r="K103" s="19"/>
      <c r="L103" s="1"/>
      <c r="M103" s="1"/>
      <c r="N103" s="1"/>
      <c r="O103" s="297"/>
      <c r="P103" s="1"/>
      <c r="Q103" s="22">
        <f t="shared" si="39"/>
        <v>0</v>
      </c>
      <c r="R103" s="116">
        <f t="shared" si="49"/>
        <v>0</v>
      </c>
      <c r="S103" s="17">
        <f t="shared" si="40"/>
        <v>0</v>
      </c>
      <c r="T103" s="3"/>
      <c r="U103" s="1"/>
      <c r="V103" s="1"/>
      <c r="W103" s="22">
        <f t="shared" si="50"/>
        <v>0</v>
      </c>
      <c r="X103" s="1"/>
      <c r="Y103" s="1"/>
      <c r="Z103" s="1"/>
      <c r="AA103" s="1"/>
      <c r="AB103" s="4"/>
      <c r="AC103" s="7"/>
      <c r="AD103" s="199"/>
      <c r="AE103" s="199"/>
      <c r="AF103" s="199"/>
      <c r="AG103" s="199"/>
      <c r="AH103" s="240">
        <f t="shared" si="60"/>
        <v>0</v>
      </c>
      <c r="AI103" s="237" t="e">
        <f t="shared" si="61"/>
        <v>#DIV/0!</v>
      </c>
      <c r="AJ103" s="1"/>
      <c r="AK103" s="1"/>
      <c r="AL103" s="1"/>
      <c r="AM103" s="1"/>
      <c r="AN103" s="1"/>
      <c r="AO103" s="1"/>
      <c r="AP103" s="3"/>
      <c r="AQ103" s="7"/>
      <c r="AR103" s="22">
        <f t="shared" si="63"/>
        <v>0</v>
      </c>
      <c r="AS103" s="270" t="e">
        <f t="shared" si="51"/>
        <v>#DIV/0!</v>
      </c>
      <c r="AT103" s="1"/>
      <c r="AU103" s="1"/>
      <c r="AV103" s="7"/>
      <c r="AW103" s="1"/>
      <c r="AX103" s="1"/>
      <c r="AY103" s="2"/>
      <c r="AZ103" s="3"/>
      <c r="BA103" s="2"/>
      <c r="BB103" s="3"/>
      <c r="BC103" s="4"/>
      <c r="BD103" s="3"/>
      <c r="BE103" s="1"/>
      <c r="BF103" s="1"/>
      <c r="BG103" s="1"/>
      <c r="BH103" s="4"/>
      <c r="BI103" s="3"/>
      <c r="BJ103" s="7"/>
      <c r="BK103" s="1"/>
      <c r="BL103" s="1"/>
      <c r="BM103" s="2"/>
      <c r="BN103" s="3"/>
      <c r="BO103" s="1"/>
      <c r="BP103" s="2"/>
      <c r="BQ103" s="3"/>
      <c r="BR103" s="1"/>
      <c r="BS103" s="2"/>
      <c r="BT103" s="6"/>
      <c r="BU103" s="278"/>
      <c r="BV103" s="272">
        <f t="shared" si="52"/>
        <v>0</v>
      </c>
      <c r="BW103" s="272">
        <f t="shared" si="53"/>
        <v>0</v>
      </c>
      <c r="BX103" s="282" t="e">
        <f t="shared" si="54"/>
        <v>#DIV/0!</v>
      </c>
      <c r="BY103" s="282" t="e">
        <f t="shared" si="55"/>
        <v>#DIV/0!</v>
      </c>
      <c r="BZ103" s="3"/>
      <c r="CA103" s="1"/>
      <c r="CB103" s="1"/>
      <c r="CC103" s="4"/>
      <c r="CD103" s="7"/>
      <c r="CE103" s="7"/>
      <c r="CF103" s="1" t="e">
        <f t="shared" si="56"/>
        <v>#N/A</v>
      </c>
      <c r="CG103" s="1">
        <f t="shared" si="57"/>
        <v>0</v>
      </c>
      <c r="CH103" s="1" t="e">
        <f t="shared" si="62"/>
        <v>#N/A</v>
      </c>
      <c r="CI103" s="1"/>
      <c r="CJ103" s="189" t="e">
        <f t="shared" si="58"/>
        <v>#N/A</v>
      </c>
      <c r="CK103" s="3"/>
      <c r="CL103" s="7"/>
      <c r="CM103" s="1"/>
      <c r="CN103" s="2">
        <v>109</v>
      </c>
      <c r="CO103" s="2">
        <f t="shared" si="64"/>
        <v>0</v>
      </c>
      <c r="CP103" s="2">
        <f t="shared" si="65"/>
        <v>0</v>
      </c>
      <c r="CQ103" s="190" t="e">
        <f t="shared" si="66"/>
        <v>#DIV/0!</v>
      </c>
      <c r="CR103" s="8"/>
      <c r="CS103" s="8"/>
      <c r="CT103" s="8"/>
      <c r="CU103" s="6"/>
      <c r="CV103" s="6"/>
      <c r="CW103" s="6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3"/>
      <c r="DJ103" s="2"/>
      <c r="DK103" s="212" t="e">
        <f t="shared" si="41"/>
        <v>#DIV/0!</v>
      </c>
      <c r="DL103" s="212" t="e">
        <f t="shared" si="42"/>
        <v>#DIV/0!</v>
      </c>
      <c r="DM103" s="3"/>
      <c r="DN103" s="2"/>
      <c r="DO103" s="3"/>
      <c r="DP103" s="2"/>
      <c r="DQ103" s="8"/>
      <c r="DR103" s="3"/>
      <c r="DS103" s="2"/>
      <c r="DT103" s="8"/>
      <c r="DU103" s="3"/>
      <c r="DV103" s="1"/>
      <c r="DW103" s="337" t="e">
        <f t="shared" si="43"/>
        <v>#DIV/0!</v>
      </c>
      <c r="DX103" s="212" t="e">
        <f t="shared" si="44"/>
        <v>#DIV/0!</v>
      </c>
      <c r="DY103" s="303"/>
      <c r="DZ103" s="212"/>
      <c r="EA103" s="3"/>
      <c r="EB103" s="2"/>
      <c r="EC103" s="3"/>
      <c r="ED103" s="2"/>
      <c r="EE103" s="155"/>
      <c r="EF103" s="156"/>
      <c r="EG103" s="155"/>
      <c r="EH103" s="157"/>
      <c r="EI103" s="348">
        <f t="shared" si="59"/>
        <v>0</v>
      </c>
      <c r="EJ103" s="349" t="e">
        <f t="shared" si="45"/>
        <v>#DIV/0!</v>
      </c>
      <c r="EK103" s="240" t="e">
        <f t="shared" si="46"/>
        <v>#DIV/0!</v>
      </c>
      <c r="EL103" s="1"/>
      <c r="EM103" s="19" t="e">
        <f t="shared" si="47"/>
        <v>#DIV/0!</v>
      </c>
      <c r="EN103" s="350" t="e">
        <f t="shared" si="48"/>
        <v>#DIV/0!</v>
      </c>
      <c r="EO103" s="4"/>
      <c r="EP103" s="117"/>
    </row>
    <row r="104" spans="1:146" s="118" customFormat="1" ht="20.100000000000001" hidden="1" customHeight="1">
      <c r="A104" s="161">
        <v>42332</v>
      </c>
      <c r="B104" s="228"/>
      <c r="C104" s="7"/>
      <c r="D104" s="1"/>
      <c r="E104" s="1"/>
      <c r="F104" s="1"/>
      <c r="G104" s="4"/>
      <c r="H104" s="3"/>
      <c r="I104" s="1"/>
      <c r="J104" s="1"/>
      <c r="K104" s="19"/>
      <c r="L104" s="1"/>
      <c r="M104" s="1"/>
      <c r="N104" s="1"/>
      <c r="O104" s="297"/>
      <c r="P104" s="1"/>
      <c r="Q104" s="22">
        <f t="shared" si="39"/>
        <v>0</v>
      </c>
      <c r="R104" s="116">
        <f t="shared" si="49"/>
        <v>0</v>
      </c>
      <c r="S104" s="17">
        <f t="shared" si="40"/>
        <v>0</v>
      </c>
      <c r="T104" s="3"/>
      <c r="U104" s="1"/>
      <c r="V104" s="1"/>
      <c r="W104" s="22">
        <f t="shared" si="50"/>
        <v>0</v>
      </c>
      <c r="X104" s="1"/>
      <c r="Y104" s="1"/>
      <c r="Z104" s="1"/>
      <c r="AA104" s="1"/>
      <c r="AB104" s="4"/>
      <c r="AC104" s="7"/>
      <c r="AD104" s="199"/>
      <c r="AE104" s="199"/>
      <c r="AF104" s="199"/>
      <c r="AG104" s="199"/>
      <c r="AH104" s="240">
        <f t="shared" si="60"/>
        <v>0</v>
      </c>
      <c r="AI104" s="237" t="e">
        <f t="shared" si="61"/>
        <v>#DIV/0!</v>
      </c>
      <c r="AJ104" s="1"/>
      <c r="AK104" s="1"/>
      <c r="AL104" s="1"/>
      <c r="AM104" s="1"/>
      <c r="AN104" s="1"/>
      <c r="AO104" s="1"/>
      <c r="AP104" s="3"/>
      <c r="AQ104" s="7"/>
      <c r="AR104" s="22">
        <f t="shared" si="63"/>
        <v>0</v>
      </c>
      <c r="AS104" s="270" t="e">
        <f t="shared" si="51"/>
        <v>#DIV/0!</v>
      </c>
      <c r="AT104" s="1"/>
      <c r="AU104" s="1"/>
      <c r="AV104" s="7"/>
      <c r="AW104" s="1"/>
      <c r="AX104" s="1"/>
      <c r="AY104" s="2"/>
      <c r="AZ104" s="3"/>
      <c r="BA104" s="2"/>
      <c r="BB104" s="3"/>
      <c r="BC104" s="4"/>
      <c r="BD104" s="3"/>
      <c r="BE104" s="1"/>
      <c r="BF104" s="1"/>
      <c r="BG104" s="1"/>
      <c r="BH104" s="4"/>
      <c r="BI104" s="3"/>
      <c r="BJ104" s="7"/>
      <c r="BK104" s="1"/>
      <c r="BL104" s="1"/>
      <c r="BM104" s="2"/>
      <c r="BN104" s="3"/>
      <c r="BO104" s="1"/>
      <c r="BP104" s="2"/>
      <c r="BQ104" s="3"/>
      <c r="BR104" s="1"/>
      <c r="BS104" s="2"/>
      <c r="BT104" s="6"/>
      <c r="BU104" s="278"/>
      <c r="BV104" s="272">
        <f t="shared" si="52"/>
        <v>0</v>
      </c>
      <c r="BW104" s="272">
        <f t="shared" si="53"/>
        <v>0</v>
      </c>
      <c r="BX104" s="282" t="e">
        <f t="shared" si="54"/>
        <v>#DIV/0!</v>
      </c>
      <c r="BY104" s="282" t="e">
        <f t="shared" si="55"/>
        <v>#DIV/0!</v>
      </c>
      <c r="BZ104" s="3"/>
      <c r="CA104" s="1"/>
      <c r="CB104" s="1"/>
      <c r="CC104" s="4"/>
      <c r="CD104" s="7"/>
      <c r="CE104" s="7"/>
      <c r="CF104" s="1" t="e">
        <f t="shared" si="56"/>
        <v>#N/A</v>
      </c>
      <c r="CG104" s="1">
        <f t="shared" si="57"/>
        <v>0</v>
      </c>
      <c r="CH104" s="1" t="e">
        <f t="shared" si="62"/>
        <v>#N/A</v>
      </c>
      <c r="CI104" s="1"/>
      <c r="CJ104" s="189" t="e">
        <f t="shared" si="58"/>
        <v>#N/A</v>
      </c>
      <c r="CK104" s="3"/>
      <c r="CL104" s="7"/>
      <c r="CM104" s="1"/>
      <c r="CN104" s="2">
        <v>109</v>
      </c>
      <c r="CO104" s="2">
        <f t="shared" si="64"/>
        <v>0</v>
      </c>
      <c r="CP104" s="2">
        <f t="shared" si="65"/>
        <v>0</v>
      </c>
      <c r="CQ104" s="190" t="e">
        <f t="shared" si="66"/>
        <v>#DIV/0!</v>
      </c>
      <c r="CR104" s="8"/>
      <c r="CS104" s="8"/>
      <c r="CT104" s="8"/>
      <c r="CU104" s="6"/>
      <c r="CV104" s="6"/>
      <c r="CW104" s="6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3"/>
      <c r="DJ104" s="2"/>
      <c r="DK104" s="212" t="e">
        <f t="shared" si="41"/>
        <v>#DIV/0!</v>
      </c>
      <c r="DL104" s="212" t="e">
        <f t="shared" si="42"/>
        <v>#DIV/0!</v>
      </c>
      <c r="DM104" s="3"/>
      <c r="DN104" s="2"/>
      <c r="DO104" s="3"/>
      <c r="DP104" s="2"/>
      <c r="DQ104" s="8"/>
      <c r="DR104" s="3"/>
      <c r="DS104" s="2"/>
      <c r="DT104" s="8"/>
      <c r="DU104" s="3"/>
      <c r="DV104" s="1"/>
      <c r="DW104" s="337" t="e">
        <f t="shared" si="43"/>
        <v>#DIV/0!</v>
      </c>
      <c r="DX104" s="212" t="e">
        <f t="shared" si="44"/>
        <v>#DIV/0!</v>
      </c>
      <c r="DY104" s="303"/>
      <c r="DZ104" s="212"/>
      <c r="EA104" s="3"/>
      <c r="EB104" s="2"/>
      <c r="EC104" s="3"/>
      <c r="ED104" s="2"/>
      <c r="EE104" s="155"/>
      <c r="EF104" s="156"/>
      <c r="EG104" s="155"/>
      <c r="EH104" s="157"/>
      <c r="EI104" s="348">
        <f t="shared" si="59"/>
        <v>0</v>
      </c>
      <c r="EJ104" s="349" t="e">
        <f t="shared" si="45"/>
        <v>#DIV/0!</v>
      </c>
      <c r="EK104" s="240" t="e">
        <f t="shared" si="46"/>
        <v>#DIV/0!</v>
      </c>
      <c r="EL104" s="1"/>
      <c r="EM104" s="19" t="e">
        <f t="shared" si="47"/>
        <v>#DIV/0!</v>
      </c>
      <c r="EN104" s="350" t="e">
        <f t="shared" si="48"/>
        <v>#DIV/0!</v>
      </c>
      <c r="EO104" s="4"/>
      <c r="EP104" s="117"/>
    </row>
    <row r="105" spans="1:146" s="121" customFormat="1" ht="20.100000000000001" hidden="1" customHeight="1">
      <c r="A105" s="162">
        <v>42332</v>
      </c>
      <c r="B105" s="229">
        <v>0.89583333333333404</v>
      </c>
      <c r="C105" s="15">
        <v>1</v>
      </c>
      <c r="D105" s="9" t="s">
        <v>134</v>
      </c>
      <c r="E105" s="9" t="s">
        <v>135</v>
      </c>
      <c r="F105" s="9" t="s">
        <v>144</v>
      </c>
      <c r="G105" s="12" t="s">
        <v>303</v>
      </c>
      <c r="H105" s="11" t="s">
        <v>172</v>
      </c>
      <c r="I105" s="9">
        <v>16</v>
      </c>
      <c r="J105" s="9" t="s">
        <v>278</v>
      </c>
      <c r="K105" s="20">
        <v>17.5</v>
      </c>
      <c r="L105" s="9" t="s">
        <v>190</v>
      </c>
      <c r="M105" s="9">
        <v>84</v>
      </c>
      <c r="N105" s="9">
        <v>2700</v>
      </c>
      <c r="O105" s="298"/>
      <c r="P105" s="9">
        <v>1200</v>
      </c>
      <c r="Q105" s="24">
        <f t="shared" si="39"/>
        <v>990</v>
      </c>
      <c r="R105" s="119">
        <f t="shared" si="49"/>
        <v>2.7086399999999999</v>
      </c>
      <c r="S105" s="18">
        <f t="shared" si="40"/>
        <v>2.5660799999999999</v>
      </c>
      <c r="T105" s="11">
        <v>780.6</v>
      </c>
      <c r="U105" s="9">
        <v>1001</v>
      </c>
      <c r="V105" s="9">
        <v>0.95499999999999996</v>
      </c>
      <c r="W105" s="24">
        <f t="shared" si="50"/>
        <v>1146</v>
      </c>
      <c r="X105" s="9">
        <v>10.199999999999999</v>
      </c>
      <c r="Y105" s="9">
        <v>182</v>
      </c>
      <c r="Z105" s="9">
        <v>25</v>
      </c>
      <c r="AA105" s="9">
        <v>25</v>
      </c>
      <c r="AB105" s="12">
        <v>6.9</v>
      </c>
      <c r="AC105" s="15">
        <v>4.5999999999999996</v>
      </c>
      <c r="AD105" s="200">
        <v>-28</v>
      </c>
      <c r="AE105" s="200">
        <v>-33</v>
      </c>
      <c r="AF105" s="200">
        <v>-32</v>
      </c>
      <c r="AG105" s="200"/>
      <c r="AH105" s="241">
        <f t="shared" si="60"/>
        <v>-93</v>
      </c>
      <c r="AI105" s="239">
        <f t="shared" si="61"/>
        <v>1</v>
      </c>
      <c r="AJ105" s="9">
        <v>50</v>
      </c>
      <c r="AK105" s="9">
        <v>50</v>
      </c>
      <c r="AL105" s="9">
        <v>95</v>
      </c>
      <c r="AM105" s="9">
        <v>95</v>
      </c>
      <c r="AN105" s="9">
        <v>4</v>
      </c>
      <c r="AO105" s="9">
        <v>10</v>
      </c>
      <c r="AP105" s="11">
        <v>1220</v>
      </c>
      <c r="AQ105" s="15">
        <v>1038</v>
      </c>
      <c r="AR105" s="24">
        <f t="shared" si="63"/>
        <v>182</v>
      </c>
      <c r="AS105" s="271">
        <f t="shared" si="51"/>
        <v>0.14918032786885246</v>
      </c>
      <c r="AT105" s="9">
        <v>59</v>
      </c>
      <c r="AU105" s="9">
        <v>80</v>
      </c>
      <c r="AV105" s="15">
        <v>4.0999999999999996</v>
      </c>
      <c r="AW105" s="9">
        <v>310</v>
      </c>
      <c r="AX105" s="9">
        <v>730</v>
      </c>
      <c r="AY105" s="10">
        <v>30</v>
      </c>
      <c r="AZ105" s="11">
        <v>255</v>
      </c>
      <c r="BA105" s="10">
        <v>69</v>
      </c>
      <c r="BB105" s="11"/>
      <c r="BC105" s="12"/>
      <c r="BD105" s="11">
        <v>4038</v>
      </c>
      <c r="BE105" s="9">
        <v>30</v>
      </c>
      <c r="BF105" s="9">
        <v>30</v>
      </c>
      <c r="BG105" s="9">
        <v>1</v>
      </c>
      <c r="BH105" s="12">
        <v>97</v>
      </c>
      <c r="BI105" s="11">
        <v>346</v>
      </c>
      <c r="BJ105" s="15">
        <v>75.8</v>
      </c>
      <c r="BK105" s="9">
        <v>1667</v>
      </c>
      <c r="BL105" s="9">
        <v>139</v>
      </c>
      <c r="BM105" s="10">
        <v>85.8</v>
      </c>
      <c r="BN105" s="11">
        <v>325</v>
      </c>
      <c r="BO105" s="9">
        <v>1198</v>
      </c>
      <c r="BP105" s="10">
        <v>121</v>
      </c>
      <c r="BQ105" s="11">
        <v>305</v>
      </c>
      <c r="BR105" s="9">
        <v>1116</v>
      </c>
      <c r="BS105" s="10">
        <v>90</v>
      </c>
      <c r="BT105" s="14">
        <v>1300</v>
      </c>
      <c r="BU105" s="279">
        <v>224</v>
      </c>
      <c r="BV105" s="273">
        <f t="shared" si="52"/>
        <v>0.63</v>
      </c>
      <c r="BW105" s="273">
        <f t="shared" si="53"/>
        <v>0.44358974358974357</v>
      </c>
      <c r="BX105" s="283">
        <f t="shared" si="54"/>
        <v>0.58681633627895868</v>
      </c>
      <c r="BY105" s="283">
        <f t="shared" si="55"/>
        <v>0.41318366372104126</v>
      </c>
      <c r="BZ105" s="11">
        <v>2.8</v>
      </c>
      <c r="CA105" s="9" t="s">
        <v>302</v>
      </c>
      <c r="CB105" s="9">
        <v>30</v>
      </c>
      <c r="CC105" s="12">
        <v>1.4</v>
      </c>
      <c r="CD105" s="15" t="s">
        <v>163</v>
      </c>
      <c r="CE105" s="15">
        <v>30</v>
      </c>
      <c r="CF105" s="9">
        <f t="shared" si="56"/>
        <v>15.6</v>
      </c>
      <c r="CG105" s="9">
        <f t="shared" si="57"/>
        <v>4056</v>
      </c>
      <c r="CH105" s="9">
        <f t="shared" si="62"/>
        <v>4.2119999999999997</v>
      </c>
      <c r="CI105" s="9">
        <v>27</v>
      </c>
      <c r="CJ105" s="296">
        <f t="shared" si="58"/>
        <v>1.0384615384615385</v>
      </c>
      <c r="CK105" s="11" t="s">
        <v>165</v>
      </c>
      <c r="CL105" s="15">
        <v>52</v>
      </c>
      <c r="CM105" s="9">
        <v>50</v>
      </c>
      <c r="CN105" s="10">
        <v>109</v>
      </c>
      <c r="CO105" s="10">
        <f t="shared" si="64"/>
        <v>4056</v>
      </c>
      <c r="CP105" s="10">
        <f t="shared" si="65"/>
        <v>54.5</v>
      </c>
      <c r="CQ105" s="191">
        <f t="shared" si="66"/>
        <v>13.436883629191321</v>
      </c>
      <c r="CR105" s="16">
        <v>41</v>
      </c>
      <c r="CS105" s="16">
        <v>4</v>
      </c>
      <c r="CT105" s="16">
        <v>400</v>
      </c>
      <c r="CU105" s="14">
        <v>10</v>
      </c>
      <c r="CV105" s="14">
        <v>50</v>
      </c>
      <c r="CW105" s="14"/>
      <c r="CX105" s="16">
        <v>500</v>
      </c>
      <c r="CY105" s="16">
        <v>510</v>
      </c>
      <c r="CZ105" s="16">
        <v>540</v>
      </c>
      <c r="DA105" s="16">
        <v>550</v>
      </c>
      <c r="DB105" s="16">
        <v>2</v>
      </c>
      <c r="DC105" s="16">
        <v>4</v>
      </c>
      <c r="DD105" s="16">
        <v>1</v>
      </c>
      <c r="DE105" s="16"/>
      <c r="DF105" s="16">
        <v>10</v>
      </c>
      <c r="DG105" s="16">
        <v>50</v>
      </c>
      <c r="DH105" s="16">
        <v>1.7</v>
      </c>
      <c r="DI105" s="11" t="s">
        <v>301</v>
      </c>
      <c r="DJ105" s="10">
        <v>510</v>
      </c>
      <c r="DK105" s="213">
        <f t="shared" si="41"/>
        <v>188.28637249689882</v>
      </c>
      <c r="DL105" s="213">
        <f t="shared" si="42"/>
        <v>198.74672652450431</v>
      </c>
      <c r="DM105" s="11"/>
      <c r="DN105" s="10"/>
      <c r="DO105" s="11"/>
      <c r="DP105" s="10"/>
      <c r="DQ105" s="16">
        <v>15</v>
      </c>
      <c r="DR105" s="11" t="s">
        <v>184</v>
      </c>
      <c r="DS105" s="10">
        <v>5.6</v>
      </c>
      <c r="DT105" s="16">
        <v>20</v>
      </c>
      <c r="DU105" s="11"/>
      <c r="DV105" s="9"/>
      <c r="DW105" s="338">
        <f t="shared" si="43"/>
        <v>0</v>
      </c>
      <c r="DX105" s="213">
        <f t="shared" si="44"/>
        <v>0</v>
      </c>
      <c r="DY105" s="304"/>
      <c r="DZ105" s="213"/>
      <c r="EA105" s="11"/>
      <c r="EB105" s="10"/>
      <c r="EC105" s="11"/>
      <c r="ED105" s="10"/>
      <c r="EE105" s="158"/>
      <c r="EF105" s="159"/>
      <c r="EG105" s="158"/>
      <c r="EH105" s="160"/>
      <c r="EI105" s="351">
        <f t="shared" si="59"/>
        <v>211</v>
      </c>
      <c r="EJ105" s="352">
        <f t="shared" si="45"/>
        <v>77.898871758520883</v>
      </c>
      <c r="EK105" s="241">
        <f t="shared" si="46"/>
        <v>82.226586856216485</v>
      </c>
      <c r="EL105" s="9">
        <v>4</v>
      </c>
      <c r="EM105" s="20">
        <f t="shared" si="47"/>
        <v>1.4767558627207751</v>
      </c>
      <c r="EN105" s="353">
        <f t="shared" si="48"/>
        <v>1.5587978550941515</v>
      </c>
      <c r="EO105" s="12">
        <v>325</v>
      </c>
      <c r="EP105" s="120"/>
    </row>
    <row r="106" spans="1:146" s="121" customFormat="1" ht="20.100000000000001" hidden="1" customHeight="1">
      <c r="A106" s="162">
        <v>42332</v>
      </c>
      <c r="B106" s="229"/>
      <c r="C106" s="15"/>
      <c r="D106" s="9"/>
      <c r="E106" s="9"/>
      <c r="F106" s="9"/>
      <c r="G106" s="12"/>
      <c r="H106" s="11"/>
      <c r="I106" s="9"/>
      <c r="J106" s="9"/>
      <c r="K106" s="20"/>
      <c r="L106" s="9"/>
      <c r="M106" s="9"/>
      <c r="N106" s="9"/>
      <c r="O106" s="298"/>
      <c r="P106" s="9"/>
      <c r="Q106" s="24">
        <f t="shared" si="39"/>
        <v>0</v>
      </c>
      <c r="R106" s="119">
        <f t="shared" si="49"/>
        <v>0</v>
      </c>
      <c r="S106" s="18">
        <f t="shared" si="40"/>
        <v>0</v>
      </c>
      <c r="T106" s="11"/>
      <c r="U106" s="9"/>
      <c r="V106" s="9"/>
      <c r="W106" s="24">
        <f t="shared" si="50"/>
        <v>0</v>
      </c>
      <c r="X106" s="9"/>
      <c r="Y106" s="9"/>
      <c r="Z106" s="9"/>
      <c r="AA106" s="9"/>
      <c r="AB106" s="12"/>
      <c r="AC106" s="15"/>
      <c r="AD106" s="200"/>
      <c r="AE106" s="200"/>
      <c r="AF106" s="200"/>
      <c r="AG106" s="200"/>
      <c r="AH106" s="241">
        <f t="shared" si="60"/>
        <v>0</v>
      </c>
      <c r="AI106" s="239" t="e">
        <f t="shared" si="61"/>
        <v>#DIV/0!</v>
      </c>
      <c r="AJ106" s="9"/>
      <c r="AK106" s="9"/>
      <c r="AL106" s="9"/>
      <c r="AM106" s="9"/>
      <c r="AN106" s="9"/>
      <c r="AO106" s="9"/>
      <c r="AP106" s="11"/>
      <c r="AQ106" s="15"/>
      <c r="AR106" s="24">
        <f t="shared" si="63"/>
        <v>0</v>
      </c>
      <c r="AS106" s="271" t="e">
        <f t="shared" si="51"/>
        <v>#DIV/0!</v>
      </c>
      <c r="AT106" s="9"/>
      <c r="AU106" s="9"/>
      <c r="AV106" s="15"/>
      <c r="AW106" s="9"/>
      <c r="AX106" s="9"/>
      <c r="AY106" s="10"/>
      <c r="AZ106" s="11"/>
      <c r="BA106" s="10"/>
      <c r="BB106" s="11"/>
      <c r="BC106" s="12"/>
      <c r="BD106" s="11"/>
      <c r="BE106" s="9"/>
      <c r="BF106" s="9"/>
      <c r="BG106" s="9"/>
      <c r="BH106" s="12"/>
      <c r="BI106" s="11"/>
      <c r="BJ106" s="15"/>
      <c r="BK106" s="9"/>
      <c r="BL106" s="9"/>
      <c r="BM106" s="10"/>
      <c r="BN106" s="11"/>
      <c r="BO106" s="9"/>
      <c r="BP106" s="10"/>
      <c r="BQ106" s="11"/>
      <c r="BR106" s="9"/>
      <c r="BS106" s="10"/>
      <c r="BT106" s="14"/>
      <c r="BU106" s="279"/>
      <c r="BV106" s="273">
        <f t="shared" si="52"/>
        <v>0</v>
      </c>
      <c r="BW106" s="273">
        <f t="shared" si="53"/>
        <v>0</v>
      </c>
      <c r="BX106" s="283" t="e">
        <f t="shared" si="54"/>
        <v>#DIV/0!</v>
      </c>
      <c r="BY106" s="283" t="e">
        <f t="shared" si="55"/>
        <v>#DIV/0!</v>
      </c>
      <c r="BZ106" s="11"/>
      <c r="CA106" s="9"/>
      <c r="CB106" s="9"/>
      <c r="CC106" s="12"/>
      <c r="CD106" s="15"/>
      <c r="CE106" s="15"/>
      <c r="CF106" s="9" t="e">
        <f t="shared" si="56"/>
        <v>#N/A</v>
      </c>
      <c r="CG106" s="9">
        <f t="shared" si="57"/>
        <v>0</v>
      </c>
      <c r="CH106" s="9" t="e">
        <f t="shared" si="62"/>
        <v>#N/A</v>
      </c>
      <c r="CI106" s="9"/>
      <c r="CJ106" s="296" t="e">
        <f t="shared" si="58"/>
        <v>#N/A</v>
      </c>
      <c r="CK106" s="11"/>
      <c r="CL106" s="15"/>
      <c r="CM106" s="9"/>
      <c r="CN106" s="10">
        <v>109</v>
      </c>
      <c r="CO106" s="10">
        <f t="shared" si="64"/>
        <v>0</v>
      </c>
      <c r="CP106" s="10">
        <f t="shared" si="65"/>
        <v>0</v>
      </c>
      <c r="CQ106" s="191" t="e">
        <f t="shared" si="66"/>
        <v>#DIV/0!</v>
      </c>
      <c r="CR106" s="16"/>
      <c r="CS106" s="16"/>
      <c r="CT106" s="16"/>
      <c r="CU106" s="14"/>
      <c r="CV106" s="14"/>
      <c r="CW106" s="14"/>
      <c r="CX106" s="16"/>
      <c r="CY106" s="16"/>
      <c r="CZ106" s="16"/>
      <c r="DA106" s="16"/>
      <c r="DB106" s="16"/>
      <c r="DC106" s="16"/>
      <c r="DD106" s="16"/>
      <c r="DE106" s="16"/>
      <c r="DF106" s="16"/>
      <c r="DG106" s="16"/>
      <c r="DH106" s="16"/>
      <c r="DI106" s="11"/>
      <c r="DJ106" s="10"/>
      <c r="DK106" s="213" t="e">
        <f t="shared" si="41"/>
        <v>#DIV/0!</v>
      </c>
      <c r="DL106" s="213" t="e">
        <f t="shared" si="42"/>
        <v>#DIV/0!</v>
      </c>
      <c r="DM106" s="11"/>
      <c r="DN106" s="10"/>
      <c r="DO106" s="11"/>
      <c r="DP106" s="10"/>
      <c r="DQ106" s="16"/>
      <c r="DR106" s="11"/>
      <c r="DS106" s="10"/>
      <c r="DT106" s="16"/>
      <c r="DU106" s="11"/>
      <c r="DV106" s="9"/>
      <c r="DW106" s="338" t="e">
        <f t="shared" si="43"/>
        <v>#DIV/0!</v>
      </c>
      <c r="DX106" s="213" t="e">
        <f t="shared" si="44"/>
        <v>#DIV/0!</v>
      </c>
      <c r="DY106" s="304"/>
      <c r="DZ106" s="213"/>
      <c r="EA106" s="11"/>
      <c r="EB106" s="10"/>
      <c r="EC106" s="11"/>
      <c r="ED106" s="10"/>
      <c r="EE106" s="158"/>
      <c r="EF106" s="159"/>
      <c r="EG106" s="158"/>
      <c r="EH106" s="160"/>
      <c r="EI106" s="351">
        <f t="shared" si="59"/>
        <v>0</v>
      </c>
      <c r="EJ106" s="352" t="e">
        <f t="shared" si="45"/>
        <v>#DIV/0!</v>
      </c>
      <c r="EK106" s="241" t="e">
        <f t="shared" si="46"/>
        <v>#DIV/0!</v>
      </c>
      <c r="EL106" s="9"/>
      <c r="EM106" s="20" t="e">
        <f t="shared" si="47"/>
        <v>#DIV/0!</v>
      </c>
      <c r="EN106" s="353" t="e">
        <f t="shared" si="48"/>
        <v>#DIV/0!</v>
      </c>
      <c r="EO106" s="12"/>
      <c r="EP106" s="120"/>
    </row>
    <row r="107" spans="1:146" s="118" customFormat="1" ht="20.100000000000001" hidden="1" customHeight="1">
      <c r="A107" s="161">
        <v>42333</v>
      </c>
      <c r="B107" s="228">
        <v>0.65625</v>
      </c>
      <c r="C107" s="7">
        <v>3</v>
      </c>
      <c r="D107" s="1" t="s">
        <v>130</v>
      </c>
      <c r="E107" s="1" t="s">
        <v>136</v>
      </c>
      <c r="F107" s="1" t="s">
        <v>141</v>
      </c>
      <c r="G107" s="4" t="s">
        <v>142</v>
      </c>
      <c r="H107" s="3" t="s">
        <v>172</v>
      </c>
      <c r="I107" s="1">
        <v>15</v>
      </c>
      <c r="J107" s="1" t="s">
        <v>278</v>
      </c>
      <c r="K107" s="19">
        <v>21.8</v>
      </c>
      <c r="L107" s="1" t="s">
        <v>190</v>
      </c>
      <c r="M107" s="1">
        <v>84</v>
      </c>
      <c r="N107" s="1">
        <v>2760</v>
      </c>
      <c r="O107" s="297"/>
      <c r="P107" s="1">
        <v>1500</v>
      </c>
      <c r="Q107" s="22">
        <f t="shared" si="39"/>
        <v>1173</v>
      </c>
      <c r="R107" s="116">
        <f t="shared" si="49"/>
        <v>3.0087449999999998</v>
      </c>
      <c r="S107" s="17">
        <f t="shared" si="40"/>
        <v>2.913732</v>
      </c>
      <c r="T107" s="3">
        <v>981</v>
      </c>
      <c r="U107" s="1">
        <v>1007</v>
      </c>
      <c r="V107" s="1">
        <v>0.95799999999999996</v>
      </c>
      <c r="W107" s="22">
        <f t="shared" si="50"/>
        <v>1437</v>
      </c>
      <c r="X107" s="1">
        <v>10.8</v>
      </c>
      <c r="Y107" s="1">
        <v>286</v>
      </c>
      <c r="Z107" s="1">
        <v>25</v>
      </c>
      <c r="AA107" s="1">
        <v>25</v>
      </c>
      <c r="AB107" s="4">
        <v>6.9</v>
      </c>
      <c r="AC107" s="7">
        <v>4.2</v>
      </c>
      <c r="AD107" s="199">
        <v>-30</v>
      </c>
      <c r="AE107" s="199">
        <v>-35</v>
      </c>
      <c r="AF107" s="199">
        <v>-35</v>
      </c>
      <c r="AG107" s="199"/>
      <c r="AH107" s="240">
        <f t="shared" si="60"/>
        <v>-100</v>
      </c>
      <c r="AI107" s="237">
        <f t="shared" si="61"/>
        <v>1</v>
      </c>
      <c r="AJ107" s="1">
        <v>50</v>
      </c>
      <c r="AK107" s="1">
        <v>50</v>
      </c>
      <c r="AL107" s="1">
        <v>95</v>
      </c>
      <c r="AM107" s="1">
        <v>95</v>
      </c>
      <c r="AN107" s="1">
        <v>4</v>
      </c>
      <c r="AO107" s="1">
        <v>10</v>
      </c>
      <c r="AP107" s="3">
        <v>1561</v>
      </c>
      <c r="AQ107" s="7">
        <v>1167</v>
      </c>
      <c r="AR107" s="22">
        <f t="shared" si="63"/>
        <v>394</v>
      </c>
      <c r="AS107" s="270">
        <f t="shared" si="51"/>
        <v>0.25240230621396542</v>
      </c>
      <c r="AT107" s="1">
        <v>64</v>
      </c>
      <c r="AU107" s="1">
        <v>80</v>
      </c>
      <c r="AV107" s="7">
        <v>4.2</v>
      </c>
      <c r="AW107" s="1">
        <v>606</v>
      </c>
      <c r="AX107" s="1">
        <v>563</v>
      </c>
      <c r="AY107" s="2">
        <v>50</v>
      </c>
      <c r="AZ107" s="3">
        <v>308</v>
      </c>
      <c r="BA107" s="2">
        <v>66</v>
      </c>
      <c r="BB107" s="3"/>
      <c r="BC107" s="4"/>
      <c r="BD107" s="3">
        <v>4068</v>
      </c>
      <c r="BE107" s="1">
        <v>30</v>
      </c>
      <c r="BF107" s="1">
        <v>30</v>
      </c>
      <c r="BG107" s="1">
        <v>1</v>
      </c>
      <c r="BH107" s="4">
        <v>97</v>
      </c>
      <c r="BI107" s="3">
        <v>410</v>
      </c>
      <c r="BJ107" s="7">
        <v>141</v>
      </c>
      <c r="BK107" s="1">
        <v>1640</v>
      </c>
      <c r="BL107" s="1">
        <v>143</v>
      </c>
      <c r="BM107" s="2">
        <v>73.599999999999994</v>
      </c>
      <c r="BN107" s="3">
        <v>392</v>
      </c>
      <c r="BO107" s="1">
        <v>1460</v>
      </c>
      <c r="BP107" s="2">
        <v>169</v>
      </c>
      <c r="BQ107" s="3">
        <v>357</v>
      </c>
      <c r="BR107" s="1">
        <v>1333</v>
      </c>
      <c r="BS107" s="2">
        <v>132</v>
      </c>
      <c r="BT107" s="6">
        <v>1300</v>
      </c>
      <c r="BU107" s="278">
        <v>330</v>
      </c>
      <c r="BV107" s="272">
        <f t="shared" si="52"/>
        <v>0.749</v>
      </c>
      <c r="BW107" s="272">
        <f t="shared" si="53"/>
        <v>0.52564102564102566</v>
      </c>
      <c r="BX107" s="282">
        <f t="shared" si="54"/>
        <v>0.58761642292450367</v>
      </c>
      <c r="BY107" s="282">
        <f t="shared" si="55"/>
        <v>0.41238357707549639</v>
      </c>
      <c r="BZ107" s="3">
        <v>2.8</v>
      </c>
      <c r="CA107" s="1">
        <v>2.8</v>
      </c>
      <c r="CB107" s="1">
        <v>30</v>
      </c>
      <c r="CC107" s="4">
        <v>1.8</v>
      </c>
      <c r="CD107" s="7" t="s">
        <v>163</v>
      </c>
      <c r="CE107" s="7">
        <v>54</v>
      </c>
      <c r="CF107" s="1">
        <f t="shared" si="56"/>
        <v>15.6</v>
      </c>
      <c r="CG107" s="1">
        <f t="shared" si="57"/>
        <v>5070</v>
      </c>
      <c r="CH107" s="1">
        <f t="shared" si="62"/>
        <v>8.4239999999999995</v>
      </c>
      <c r="CI107" s="1">
        <v>54</v>
      </c>
      <c r="CJ107" s="189">
        <f t="shared" si="58"/>
        <v>1.6615384615384614</v>
      </c>
      <c r="CK107" s="3" t="s">
        <v>165</v>
      </c>
      <c r="CL107" s="7">
        <v>37</v>
      </c>
      <c r="CM107" s="1">
        <v>37</v>
      </c>
      <c r="CN107" s="2">
        <v>109</v>
      </c>
      <c r="CO107" s="2">
        <f t="shared" si="64"/>
        <v>5070</v>
      </c>
      <c r="CP107" s="2">
        <f t="shared" si="65"/>
        <v>40.33</v>
      </c>
      <c r="CQ107" s="190">
        <f t="shared" si="66"/>
        <v>7.9546351084812619</v>
      </c>
      <c r="CR107" s="8">
        <v>40</v>
      </c>
      <c r="CS107" s="8">
        <v>4</v>
      </c>
      <c r="CT107" s="8">
        <v>400</v>
      </c>
      <c r="CU107" s="6">
        <v>11</v>
      </c>
      <c r="CV107" s="6">
        <v>50</v>
      </c>
      <c r="CW107" s="6"/>
      <c r="CX107" s="8">
        <v>644</v>
      </c>
      <c r="CY107" s="8">
        <v>510</v>
      </c>
      <c r="CZ107" s="8">
        <v>540</v>
      </c>
      <c r="DA107" s="8">
        <v>550</v>
      </c>
      <c r="DB107" s="8">
        <v>2</v>
      </c>
      <c r="DC107" s="8">
        <v>4</v>
      </c>
      <c r="DD107" s="8">
        <v>1</v>
      </c>
      <c r="DE107" s="8"/>
      <c r="DF107" s="8">
        <v>10</v>
      </c>
      <c r="DG107" s="8">
        <v>50</v>
      </c>
      <c r="DH107" s="8">
        <v>1.7</v>
      </c>
      <c r="DI107" s="3" t="s">
        <v>301</v>
      </c>
      <c r="DJ107" s="2">
        <v>510</v>
      </c>
      <c r="DK107" s="212">
        <f t="shared" si="41"/>
        <v>169.50589032968898</v>
      </c>
      <c r="DL107" s="212">
        <f t="shared" si="42"/>
        <v>175.03325631870055</v>
      </c>
      <c r="DM107" s="3"/>
      <c r="DN107" s="2"/>
      <c r="DO107" s="3"/>
      <c r="DP107" s="2"/>
      <c r="DQ107" s="8">
        <v>15</v>
      </c>
      <c r="DR107" s="3" t="s">
        <v>184</v>
      </c>
      <c r="DS107" s="2">
        <v>5.6</v>
      </c>
      <c r="DT107" s="8">
        <v>20</v>
      </c>
      <c r="DU107" s="3"/>
      <c r="DV107" s="1"/>
      <c r="DW107" s="337">
        <f t="shared" si="43"/>
        <v>0</v>
      </c>
      <c r="DX107" s="212">
        <f t="shared" si="44"/>
        <v>0</v>
      </c>
      <c r="DY107" s="303"/>
      <c r="DZ107" s="212"/>
      <c r="EA107" s="3"/>
      <c r="EB107" s="2"/>
      <c r="EC107" s="3"/>
      <c r="ED107" s="2"/>
      <c r="EE107" s="155"/>
      <c r="EF107" s="156"/>
      <c r="EG107" s="155"/>
      <c r="EH107" s="157"/>
      <c r="EI107" s="348">
        <f t="shared" si="59"/>
        <v>301</v>
      </c>
      <c r="EJ107" s="349">
        <f t="shared" si="45"/>
        <v>100.04171174360074</v>
      </c>
      <c r="EK107" s="240">
        <f t="shared" si="46"/>
        <v>103.30394147437033</v>
      </c>
      <c r="EL107" s="1">
        <v>4.01</v>
      </c>
      <c r="EM107" s="19">
        <f t="shared" si="47"/>
        <v>1.3327816082785349</v>
      </c>
      <c r="EN107" s="350">
        <f t="shared" si="48"/>
        <v>1.3762418781137042</v>
      </c>
      <c r="EO107" s="4">
        <v>345</v>
      </c>
      <c r="EP107" s="117"/>
    </row>
    <row r="108" spans="1:146" s="118" customFormat="1" ht="20.100000000000001" hidden="1" customHeight="1">
      <c r="A108" s="161">
        <v>42333</v>
      </c>
      <c r="B108" s="228"/>
      <c r="C108" s="7"/>
      <c r="D108" s="1"/>
      <c r="E108" s="1"/>
      <c r="F108" s="1"/>
      <c r="G108" s="4"/>
      <c r="H108" s="3"/>
      <c r="I108" s="1"/>
      <c r="J108" s="1"/>
      <c r="K108" s="19"/>
      <c r="L108" s="1"/>
      <c r="M108" s="1"/>
      <c r="N108" s="1"/>
      <c r="O108" s="297"/>
      <c r="P108" s="1"/>
      <c r="Q108" s="22">
        <f t="shared" si="39"/>
        <v>0</v>
      </c>
      <c r="R108" s="116">
        <f t="shared" si="49"/>
        <v>0</v>
      </c>
      <c r="S108" s="17">
        <f t="shared" si="40"/>
        <v>0</v>
      </c>
      <c r="T108" s="3"/>
      <c r="U108" s="1"/>
      <c r="V108" s="1"/>
      <c r="W108" s="22">
        <f t="shared" si="50"/>
        <v>0</v>
      </c>
      <c r="X108" s="1"/>
      <c r="Y108" s="1"/>
      <c r="Z108" s="1"/>
      <c r="AA108" s="1"/>
      <c r="AB108" s="4"/>
      <c r="AC108" s="7"/>
      <c r="AD108" s="199"/>
      <c r="AE108" s="199"/>
      <c r="AF108" s="199"/>
      <c r="AG108" s="199"/>
      <c r="AH108" s="240">
        <f t="shared" si="60"/>
        <v>0</v>
      </c>
      <c r="AI108" s="237" t="e">
        <f t="shared" si="61"/>
        <v>#DIV/0!</v>
      </c>
      <c r="AJ108" s="1"/>
      <c r="AK108" s="1"/>
      <c r="AL108" s="1"/>
      <c r="AM108" s="1"/>
      <c r="AN108" s="1"/>
      <c r="AO108" s="1"/>
      <c r="AP108" s="3"/>
      <c r="AQ108" s="7"/>
      <c r="AR108" s="22">
        <f t="shared" si="63"/>
        <v>0</v>
      </c>
      <c r="AS108" s="270" t="e">
        <f t="shared" si="51"/>
        <v>#DIV/0!</v>
      </c>
      <c r="AT108" s="1"/>
      <c r="AU108" s="1"/>
      <c r="AV108" s="7"/>
      <c r="AW108" s="1"/>
      <c r="AX108" s="1"/>
      <c r="AY108" s="2"/>
      <c r="AZ108" s="3"/>
      <c r="BA108" s="2"/>
      <c r="BB108" s="3"/>
      <c r="BC108" s="4"/>
      <c r="BD108" s="3"/>
      <c r="BE108" s="1"/>
      <c r="BF108" s="1"/>
      <c r="BG108" s="1"/>
      <c r="BH108" s="4"/>
      <c r="BI108" s="3"/>
      <c r="BJ108" s="7"/>
      <c r="BK108" s="1"/>
      <c r="BL108" s="1"/>
      <c r="BM108" s="2"/>
      <c r="BN108" s="3"/>
      <c r="BO108" s="1"/>
      <c r="BP108" s="2"/>
      <c r="BQ108" s="3"/>
      <c r="BR108" s="1"/>
      <c r="BS108" s="2"/>
      <c r="BT108" s="6"/>
      <c r="BU108" s="278"/>
      <c r="BV108" s="272">
        <f t="shared" si="52"/>
        <v>0</v>
      </c>
      <c r="BW108" s="272">
        <f t="shared" si="53"/>
        <v>0</v>
      </c>
      <c r="BX108" s="282" t="e">
        <f t="shared" si="54"/>
        <v>#DIV/0!</v>
      </c>
      <c r="BY108" s="282" t="e">
        <f t="shared" si="55"/>
        <v>#DIV/0!</v>
      </c>
      <c r="BZ108" s="3"/>
      <c r="CA108" s="1"/>
      <c r="CB108" s="1"/>
      <c r="CC108" s="4"/>
      <c r="CD108" s="7"/>
      <c r="CE108" s="7"/>
      <c r="CF108" s="1" t="e">
        <f t="shared" si="56"/>
        <v>#N/A</v>
      </c>
      <c r="CG108" s="1">
        <f t="shared" si="57"/>
        <v>0</v>
      </c>
      <c r="CH108" s="1" t="e">
        <f t="shared" si="62"/>
        <v>#N/A</v>
      </c>
      <c r="CI108" s="1"/>
      <c r="CJ108" s="189" t="e">
        <f t="shared" si="58"/>
        <v>#N/A</v>
      </c>
      <c r="CK108" s="3"/>
      <c r="CL108" s="7"/>
      <c r="CM108" s="1"/>
      <c r="CN108" s="2">
        <v>109</v>
      </c>
      <c r="CO108" s="2">
        <f t="shared" si="64"/>
        <v>0</v>
      </c>
      <c r="CP108" s="2">
        <f t="shared" si="65"/>
        <v>0</v>
      </c>
      <c r="CQ108" s="190" t="e">
        <f t="shared" si="66"/>
        <v>#DIV/0!</v>
      </c>
      <c r="CR108" s="8"/>
      <c r="CS108" s="8"/>
      <c r="CT108" s="8"/>
      <c r="CU108" s="6"/>
      <c r="CV108" s="6"/>
      <c r="CW108" s="6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3"/>
      <c r="DJ108" s="2"/>
      <c r="DK108" s="212" t="e">
        <f t="shared" si="41"/>
        <v>#DIV/0!</v>
      </c>
      <c r="DL108" s="212" t="e">
        <f t="shared" si="42"/>
        <v>#DIV/0!</v>
      </c>
      <c r="DM108" s="3"/>
      <c r="DN108" s="2"/>
      <c r="DO108" s="3"/>
      <c r="DP108" s="2"/>
      <c r="DQ108" s="8"/>
      <c r="DR108" s="3"/>
      <c r="DS108" s="2"/>
      <c r="DT108" s="8"/>
      <c r="DU108" s="3"/>
      <c r="DV108" s="1"/>
      <c r="DW108" s="337" t="e">
        <f t="shared" si="43"/>
        <v>#DIV/0!</v>
      </c>
      <c r="DX108" s="212" t="e">
        <f t="shared" si="44"/>
        <v>#DIV/0!</v>
      </c>
      <c r="DY108" s="303"/>
      <c r="DZ108" s="212"/>
      <c r="EA108" s="3"/>
      <c r="EB108" s="2"/>
      <c r="EC108" s="3"/>
      <c r="ED108" s="2"/>
      <c r="EE108" s="155"/>
      <c r="EF108" s="156"/>
      <c r="EG108" s="155"/>
      <c r="EH108" s="157"/>
      <c r="EI108" s="348">
        <f t="shared" si="59"/>
        <v>0</v>
      </c>
      <c r="EJ108" s="349" t="e">
        <f t="shared" si="45"/>
        <v>#DIV/0!</v>
      </c>
      <c r="EK108" s="240" t="e">
        <f t="shared" si="46"/>
        <v>#DIV/0!</v>
      </c>
      <c r="EL108" s="1"/>
      <c r="EM108" s="19" t="e">
        <f t="shared" si="47"/>
        <v>#DIV/0!</v>
      </c>
      <c r="EN108" s="350" t="e">
        <f t="shared" si="48"/>
        <v>#DIV/0!</v>
      </c>
      <c r="EO108" s="4"/>
      <c r="EP108" s="117"/>
    </row>
    <row r="109" spans="1:146" s="121" customFormat="1" ht="20.100000000000001" customHeight="1">
      <c r="A109" s="162">
        <v>42333</v>
      </c>
      <c r="B109" s="229"/>
      <c r="C109" s="15">
        <v>2</v>
      </c>
      <c r="D109" s="9" t="s">
        <v>132</v>
      </c>
      <c r="E109" s="9" t="s">
        <v>138</v>
      </c>
      <c r="F109" s="9" t="s">
        <v>140</v>
      </c>
      <c r="G109" s="12" t="s">
        <v>145</v>
      </c>
      <c r="H109" s="11" t="s">
        <v>172</v>
      </c>
      <c r="I109" s="9">
        <v>17</v>
      </c>
      <c r="J109" s="9" t="s">
        <v>219</v>
      </c>
      <c r="K109" s="20">
        <v>16</v>
      </c>
      <c r="L109" s="9"/>
      <c r="M109" s="9">
        <v>80</v>
      </c>
      <c r="N109" s="9">
        <v>2700</v>
      </c>
      <c r="O109" s="298"/>
      <c r="P109" s="9">
        <v>1700</v>
      </c>
      <c r="Q109" s="24">
        <f t="shared" si="39"/>
        <v>1428</v>
      </c>
      <c r="R109" s="119">
        <f t="shared" si="49"/>
        <v>4.1511959999999997</v>
      </c>
      <c r="S109" s="18">
        <f t="shared" si="40"/>
        <v>3.932712</v>
      </c>
      <c r="T109" s="11">
        <v>1131</v>
      </c>
      <c r="U109" s="9">
        <v>1007</v>
      </c>
      <c r="V109" s="9">
        <v>0.96799999999999997</v>
      </c>
      <c r="W109" s="24">
        <f t="shared" si="50"/>
        <v>1645.6</v>
      </c>
      <c r="X109" s="9">
        <v>11.2</v>
      </c>
      <c r="Y109" s="9">
        <v>376</v>
      </c>
      <c r="Z109" s="9">
        <v>20</v>
      </c>
      <c r="AA109" s="9">
        <v>20</v>
      </c>
      <c r="AB109" s="12">
        <v>6.9</v>
      </c>
      <c r="AC109" s="15">
        <v>3.7</v>
      </c>
      <c r="AD109" s="200">
        <v>-33</v>
      </c>
      <c r="AE109" s="200">
        <v>-36</v>
      </c>
      <c r="AF109" s="200">
        <v>-38</v>
      </c>
      <c r="AG109" s="200"/>
      <c r="AH109" s="241">
        <f t="shared" si="60"/>
        <v>-107</v>
      </c>
      <c r="AI109" s="239">
        <f t="shared" si="61"/>
        <v>1</v>
      </c>
      <c r="AJ109" s="9">
        <v>50</v>
      </c>
      <c r="AK109" s="9">
        <v>50</v>
      </c>
      <c r="AL109" s="9">
        <v>95</v>
      </c>
      <c r="AM109" s="9">
        <v>95</v>
      </c>
      <c r="AN109" s="9">
        <v>4</v>
      </c>
      <c r="AO109" s="9">
        <v>10</v>
      </c>
      <c r="AP109" s="11">
        <v>1590</v>
      </c>
      <c r="AQ109" s="15">
        <v>1572</v>
      </c>
      <c r="AR109" s="24">
        <f t="shared" si="63"/>
        <v>18</v>
      </c>
      <c r="AS109" s="271">
        <f t="shared" si="51"/>
        <v>1.1320754716981131E-2</v>
      </c>
      <c r="AT109" s="9">
        <v>73</v>
      </c>
      <c r="AU109" s="9">
        <v>80</v>
      </c>
      <c r="AV109" s="15">
        <v>4.3</v>
      </c>
      <c r="AW109" s="9">
        <v>475</v>
      </c>
      <c r="AX109" s="9">
        <v>910</v>
      </c>
      <c r="AY109" s="10">
        <v>34</v>
      </c>
      <c r="AZ109" s="11">
        <v>315</v>
      </c>
      <c r="BA109" s="10">
        <v>65</v>
      </c>
      <c r="BB109" s="11"/>
      <c r="BC109" s="12"/>
      <c r="BD109" s="11">
        <v>4646</v>
      </c>
      <c r="BE109" s="9">
        <v>30</v>
      </c>
      <c r="BF109" s="9">
        <v>29</v>
      </c>
      <c r="BG109" s="9">
        <v>1</v>
      </c>
      <c r="BH109" s="12">
        <v>97</v>
      </c>
      <c r="BI109" s="11">
        <v>510</v>
      </c>
      <c r="BJ109" s="15">
        <v>122</v>
      </c>
      <c r="BK109" s="9">
        <v>1650</v>
      </c>
      <c r="BL109" s="9">
        <v>150</v>
      </c>
      <c r="BM109" s="10">
        <v>70.900000000000006</v>
      </c>
      <c r="BN109" s="11">
        <v>460</v>
      </c>
      <c r="BO109" s="9">
        <v>1700</v>
      </c>
      <c r="BP109" s="10">
        <v>216</v>
      </c>
      <c r="BQ109" s="11">
        <v>450</v>
      </c>
      <c r="BR109" s="9">
        <v>1700</v>
      </c>
      <c r="BS109" s="10">
        <v>196</v>
      </c>
      <c r="BT109" s="14">
        <v>1500</v>
      </c>
      <c r="BU109" s="279">
        <v>501</v>
      </c>
      <c r="BV109" s="273">
        <f t="shared" si="52"/>
        <v>0.91</v>
      </c>
      <c r="BW109" s="273">
        <f t="shared" si="53"/>
        <v>0.65384615384615385</v>
      </c>
      <c r="BX109" s="283">
        <f t="shared" si="54"/>
        <v>0.58189867191342848</v>
      </c>
      <c r="BY109" s="283">
        <f t="shared" si="55"/>
        <v>0.41810132808657158</v>
      </c>
      <c r="BZ109" s="11">
        <v>2.8</v>
      </c>
      <c r="CA109" s="9">
        <v>2.8</v>
      </c>
      <c r="CB109" s="9">
        <v>30</v>
      </c>
      <c r="CC109" s="12">
        <v>1.8</v>
      </c>
      <c r="CD109" s="15" t="s">
        <v>163</v>
      </c>
      <c r="CE109" s="15">
        <v>40</v>
      </c>
      <c r="CF109" s="9">
        <f t="shared" si="56"/>
        <v>15.6</v>
      </c>
      <c r="CG109" s="9">
        <f t="shared" si="57"/>
        <v>5746</v>
      </c>
      <c r="CH109" s="9">
        <f t="shared" si="62"/>
        <v>6.24</v>
      </c>
      <c r="CI109" s="9">
        <v>40</v>
      </c>
      <c r="CJ109" s="296">
        <f t="shared" si="58"/>
        <v>1.0859728506787332</v>
      </c>
      <c r="CK109" s="11" t="s">
        <v>165</v>
      </c>
      <c r="CL109" s="15">
        <v>45</v>
      </c>
      <c r="CM109" s="9">
        <v>45</v>
      </c>
      <c r="CN109" s="10">
        <v>109</v>
      </c>
      <c r="CO109" s="10">
        <f t="shared" si="64"/>
        <v>5746</v>
      </c>
      <c r="CP109" s="10">
        <f t="shared" si="65"/>
        <v>49.05</v>
      </c>
      <c r="CQ109" s="191">
        <f t="shared" si="66"/>
        <v>8.5363731291333096</v>
      </c>
      <c r="CR109" s="16">
        <v>41</v>
      </c>
      <c r="CS109" s="16">
        <v>4</v>
      </c>
      <c r="CT109" s="16">
        <v>400</v>
      </c>
      <c r="CU109" s="14">
        <v>13</v>
      </c>
      <c r="CV109" s="14">
        <v>50</v>
      </c>
      <c r="CW109" s="14"/>
      <c r="CX109" s="16">
        <v>644</v>
      </c>
      <c r="CY109" s="16">
        <v>510</v>
      </c>
      <c r="CZ109" s="16">
        <v>540</v>
      </c>
      <c r="DA109" s="16">
        <v>550</v>
      </c>
      <c r="DB109" s="16">
        <v>2</v>
      </c>
      <c r="DC109" s="16">
        <v>5</v>
      </c>
      <c r="DD109" s="16">
        <v>1</v>
      </c>
      <c r="DE109" s="16"/>
      <c r="DF109" s="16">
        <v>10</v>
      </c>
      <c r="DG109" s="16">
        <v>50</v>
      </c>
      <c r="DH109" s="16">
        <v>1.7</v>
      </c>
      <c r="DI109" s="11" t="s">
        <v>301</v>
      </c>
      <c r="DJ109" s="10">
        <v>510</v>
      </c>
      <c r="DK109" s="213">
        <f t="shared" si="41"/>
        <v>122.8561600078628</v>
      </c>
      <c r="DL109" s="213">
        <f t="shared" si="42"/>
        <v>129.68150223052183</v>
      </c>
      <c r="DM109" s="11"/>
      <c r="DN109" s="10"/>
      <c r="DO109" s="11"/>
      <c r="DP109" s="10"/>
      <c r="DQ109" s="16">
        <v>20</v>
      </c>
      <c r="DR109" s="11" t="s">
        <v>184</v>
      </c>
      <c r="DS109" s="10">
        <v>5.5</v>
      </c>
      <c r="DT109" s="16">
        <v>20</v>
      </c>
      <c r="DU109" s="11"/>
      <c r="DV109" s="9"/>
      <c r="DW109" s="338">
        <f t="shared" si="43"/>
        <v>0</v>
      </c>
      <c r="DX109" s="213">
        <f t="shared" si="44"/>
        <v>0</v>
      </c>
      <c r="DY109" s="304"/>
      <c r="DZ109" s="213"/>
      <c r="EA109" s="11"/>
      <c r="EB109" s="10"/>
      <c r="EC109" s="11"/>
      <c r="ED109" s="10"/>
      <c r="EE109" s="158"/>
      <c r="EF109" s="159"/>
      <c r="EG109" s="158"/>
      <c r="EH109" s="160"/>
      <c r="EI109" s="351">
        <f t="shared" si="59"/>
        <v>412</v>
      </c>
      <c r="EJ109" s="352">
        <f t="shared" si="45"/>
        <v>99.248505731842116</v>
      </c>
      <c r="EK109" s="241">
        <f t="shared" si="46"/>
        <v>104.76231160583333</v>
      </c>
      <c r="EL109" s="9">
        <v>4.3</v>
      </c>
      <c r="EM109" s="20">
        <f t="shared" si="47"/>
        <v>1.0358460549682549</v>
      </c>
      <c r="EN109" s="353">
        <f t="shared" si="48"/>
        <v>1.0933930580220468</v>
      </c>
      <c r="EO109" s="12">
        <v>367</v>
      </c>
      <c r="EP109" s="120"/>
    </row>
    <row r="110" spans="1:146" s="121" customFormat="1" ht="20.100000000000001" hidden="1" customHeight="1">
      <c r="A110" s="162">
        <v>42333</v>
      </c>
      <c r="B110" s="229"/>
      <c r="C110" s="15"/>
      <c r="D110" s="9"/>
      <c r="E110" s="9"/>
      <c r="F110" s="9"/>
      <c r="G110" s="12"/>
      <c r="H110" s="11"/>
      <c r="I110" s="9"/>
      <c r="J110" s="9"/>
      <c r="K110" s="20"/>
      <c r="L110" s="9"/>
      <c r="M110" s="9"/>
      <c r="N110" s="9"/>
      <c r="O110" s="298"/>
      <c r="P110" s="9"/>
      <c r="Q110" s="24">
        <f t="shared" si="39"/>
        <v>0</v>
      </c>
      <c r="R110" s="119">
        <f t="shared" si="49"/>
        <v>0</v>
      </c>
      <c r="S110" s="18">
        <f t="shared" si="40"/>
        <v>0</v>
      </c>
      <c r="T110" s="11"/>
      <c r="U110" s="9"/>
      <c r="V110" s="9"/>
      <c r="W110" s="24">
        <f t="shared" si="50"/>
        <v>0</v>
      </c>
      <c r="X110" s="9"/>
      <c r="Y110" s="9"/>
      <c r="Z110" s="9"/>
      <c r="AA110" s="9"/>
      <c r="AB110" s="12"/>
      <c r="AC110" s="15"/>
      <c r="AD110" s="200"/>
      <c r="AE110" s="200"/>
      <c r="AF110" s="200"/>
      <c r="AG110" s="200"/>
      <c r="AH110" s="241">
        <f t="shared" si="60"/>
        <v>0</v>
      </c>
      <c r="AI110" s="239" t="e">
        <f t="shared" si="61"/>
        <v>#DIV/0!</v>
      </c>
      <c r="AJ110" s="9"/>
      <c r="AK110" s="9"/>
      <c r="AL110" s="9"/>
      <c r="AM110" s="9"/>
      <c r="AN110" s="9"/>
      <c r="AO110" s="9"/>
      <c r="AP110" s="11"/>
      <c r="AQ110" s="15"/>
      <c r="AR110" s="24">
        <f t="shared" si="63"/>
        <v>0</v>
      </c>
      <c r="AS110" s="271" t="e">
        <f t="shared" si="51"/>
        <v>#DIV/0!</v>
      </c>
      <c r="AT110" s="9"/>
      <c r="AU110" s="9"/>
      <c r="AV110" s="15"/>
      <c r="AW110" s="9"/>
      <c r="AX110" s="9"/>
      <c r="AY110" s="10"/>
      <c r="AZ110" s="11"/>
      <c r="BA110" s="10"/>
      <c r="BB110" s="11"/>
      <c r="BC110" s="12"/>
      <c r="BD110" s="11"/>
      <c r="BE110" s="9"/>
      <c r="BF110" s="9"/>
      <c r="BG110" s="9"/>
      <c r="BH110" s="12"/>
      <c r="BI110" s="11"/>
      <c r="BJ110" s="15"/>
      <c r="BK110" s="9"/>
      <c r="BL110" s="9"/>
      <c r="BM110" s="10"/>
      <c r="BN110" s="11"/>
      <c r="BO110" s="9"/>
      <c r="BP110" s="10"/>
      <c r="BQ110" s="11"/>
      <c r="BR110" s="9"/>
      <c r="BS110" s="10"/>
      <c r="BT110" s="14"/>
      <c r="BU110" s="279"/>
      <c r="BV110" s="273">
        <f t="shared" si="52"/>
        <v>0</v>
      </c>
      <c r="BW110" s="273">
        <f t="shared" si="53"/>
        <v>0</v>
      </c>
      <c r="BX110" s="283" t="e">
        <f t="shared" si="54"/>
        <v>#DIV/0!</v>
      </c>
      <c r="BY110" s="283" t="e">
        <f t="shared" si="55"/>
        <v>#DIV/0!</v>
      </c>
      <c r="BZ110" s="11"/>
      <c r="CA110" s="9"/>
      <c r="CB110" s="9"/>
      <c r="CC110" s="12"/>
      <c r="CD110" s="15"/>
      <c r="CE110" s="15"/>
      <c r="CF110" s="9" t="e">
        <f t="shared" si="56"/>
        <v>#N/A</v>
      </c>
      <c r="CG110" s="9">
        <f t="shared" si="57"/>
        <v>0</v>
      </c>
      <c r="CH110" s="9" t="e">
        <f t="shared" si="62"/>
        <v>#N/A</v>
      </c>
      <c r="CI110" s="9"/>
      <c r="CJ110" s="296" t="e">
        <f t="shared" si="58"/>
        <v>#N/A</v>
      </c>
      <c r="CK110" s="11"/>
      <c r="CL110" s="15"/>
      <c r="CM110" s="9"/>
      <c r="CN110" s="10">
        <v>109</v>
      </c>
      <c r="CO110" s="10">
        <f t="shared" si="64"/>
        <v>0</v>
      </c>
      <c r="CP110" s="10">
        <f t="shared" si="65"/>
        <v>0</v>
      </c>
      <c r="CQ110" s="191" t="e">
        <f t="shared" si="66"/>
        <v>#DIV/0!</v>
      </c>
      <c r="CR110" s="16"/>
      <c r="CS110" s="16"/>
      <c r="CT110" s="16"/>
      <c r="CU110" s="14"/>
      <c r="CV110" s="14"/>
      <c r="CW110" s="14"/>
      <c r="CX110" s="16"/>
      <c r="CY110" s="16"/>
      <c r="CZ110" s="16"/>
      <c r="DA110" s="16"/>
      <c r="DB110" s="16"/>
      <c r="DC110" s="16"/>
      <c r="DD110" s="16"/>
      <c r="DE110" s="16"/>
      <c r="DF110" s="16"/>
      <c r="DG110" s="16"/>
      <c r="DH110" s="16"/>
      <c r="DI110" s="11"/>
      <c r="DJ110" s="10"/>
      <c r="DK110" s="213" t="e">
        <f t="shared" si="41"/>
        <v>#DIV/0!</v>
      </c>
      <c r="DL110" s="213" t="e">
        <f t="shared" si="42"/>
        <v>#DIV/0!</v>
      </c>
      <c r="DM110" s="11"/>
      <c r="DN110" s="10"/>
      <c r="DO110" s="11"/>
      <c r="DP110" s="10"/>
      <c r="DQ110" s="16"/>
      <c r="DR110" s="11"/>
      <c r="DS110" s="10"/>
      <c r="DT110" s="16"/>
      <c r="DU110" s="11"/>
      <c r="DV110" s="9"/>
      <c r="DW110" s="338" t="e">
        <f t="shared" si="43"/>
        <v>#DIV/0!</v>
      </c>
      <c r="DX110" s="213" t="e">
        <f t="shared" si="44"/>
        <v>#DIV/0!</v>
      </c>
      <c r="DY110" s="304"/>
      <c r="DZ110" s="213"/>
      <c r="EA110" s="11"/>
      <c r="EB110" s="10"/>
      <c r="EC110" s="11"/>
      <c r="ED110" s="10"/>
      <c r="EE110" s="158"/>
      <c r="EF110" s="159"/>
      <c r="EG110" s="158"/>
      <c r="EH110" s="160"/>
      <c r="EI110" s="351">
        <f t="shared" si="59"/>
        <v>0</v>
      </c>
      <c r="EJ110" s="352" t="e">
        <f t="shared" si="45"/>
        <v>#DIV/0!</v>
      </c>
      <c r="EK110" s="241" t="e">
        <f t="shared" si="46"/>
        <v>#DIV/0!</v>
      </c>
      <c r="EL110" s="9"/>
      <c r="EM110" s="20" t="e">
        <f t="shared" si="47"/>
        <v>#DIV/0!</v>
      </c>
      <c r="EN110" s="353" t="e">
        <f t="shared" si="48"/>
        <v>#DIV/0!</v>
      </c>
      <c r="EO110" s="12"/>
      <c r="EP110" s="120"/>
    </row>
    <row r="111" spans="1:146" s="118" customFormat="1" ht="20.100000000000001" customHeight="1">
      <c r="A111" s="161">
        <v>42334</v>
      </c>
      <c r="B111" s="228">
        <v>0.46875</v>
      </c>
      <c r="C111" s="7">
        <v>4</v>
      </c>
      <c r="D111" s="1" t="s">
        <v>133</v>
      </c>
      <c r="E111" s="1" t="s">
        <v>137</v>
      </c>
      <c r="F111" s="1" t="s">
        <v>139</v>
      </c>
      <c r="G111" s="4" t="s">
        <v>267</v>
      </c>
      <c r="H111" s="3" t="s">
        <v>172</v>
      </c>
      <c r="I111" s="1">
        <v>17</v>
      </c>
      <c r="J111" s="1" t="s">
        <v>268</v>
      </c>
      <c r="K111" s="19">
        <v>16</v>
      </c>
      <c r="L111" s="1"/>
      <c r="M111" s="1">
        <v>80</v>
      </c>
      <c r="N111" s="1">
        <v>2700</v>
      </c>
      <c r="O111" s="297"/>
      <c r="P111" s="1">
        <v>1700</v>
      </c>
      <c r="Q111" s="22">
        <f t="shared" si="39"/>
        <v>1428</v>
      </c>
      <c r="R111" s="116">
        <f t="shared" si="49"/>
        <v>4.1511959999999997</v>
      </c>
      <c r="S111" s="17">
        <f t="shared" si="40"/>
        <v>3.932712</v>
      </c>
      <c r="T111" s="3">
        <v>1134</v>
      </c>
      <c r="U111" s="1">
        <v>1007</v>
      </c>
      <c r="V111" s="1">
        <v>0.96799999999999997</v>
      </c>
      <c r="W111" s="22">
        <f t="shared" si="50"/>
        <v>1645.6</v>
      </c>
      <c r="X111" s="1">
        <v>11.2</v>
      </c>
      <c r="Y111" s="1">
        <v>375</v>
      </c>
      <c r="Z111" s="1">
        <v>20</v>
      </c>
      <c r="AA111" s="1">
        <v>20</v>
      </c>
      <c r="AB111" s="4">
        <v>6.9</v>
      </c>
      <c r="AC111" s="7">
        <v>3.7</v>
      </c>
      <c r="AD111" s="199">
        <v>-34</v>
      </c>
      <c r="AE111" s="199">
        <v>-37</v>
      </c>
      <c r="AF111" s="199">
        <v>-37</v>
      </c>
      <c r="AG111" s="199"/>
      <c r="AH111" s="240">
        <f t="shared" si="60"/>
        <v>-108</v>
      </c>
      <c r="AI111" s="237">
        <f t="shared" si="61"/>
        <v>1</v>
      </c>
      <c r="AJ111" s="1">
        <v>50</v>
      </c>
      <c r="AK111" s="1">
        <v>50</v>
      </c>
      <c r="AL111" s="1">
        <v>95</v>
      </c>
      <c r="AM111" s="1">
        <v>95</v>
      </c>
      <c r="AN111" s="1">
        <v>4</v>
      </c>
      <c r="AO111" s="1">
        <v>10</v>
      </c>
      <c r="AP111" s="3">
        <v>1608</v>
      </c>
      <c r="AQ111" s="7">
        <v>1578</v>
      </c>
      <c r="AR111" s="22">
        <f t="shared" si="63"/>
        <v>30</v>
      </c>
      <c r="AS111" s="270">
        <f t="shared" si="51"/>
        <v>1.8656716417910446E-2</v>
      </c>
      <c r="AT111" s="1">
        <v>73</v>
      </c>
      <c r="AU111" s="1">
        <v>80</v>
      </c>
      <c r="AV111" s="7">
        <v>4.3</v>
      </c>
      <c r="AW111" s="1">
        <v>282</v>
      </c>
      <c r="AX111" s="1">
        <v>1130</v>
      </c>
      <c r="AY111" s="2">
        <v>20</v>
      </c>
      <c r="AZ111" s="3">
        <v>318</v>
      </c>
      <c r="BA111" s="2">
        <v>64</v>
      </c>
      <c r="BB111" s="3"/>
      <c r="BC111" s="4"/>
      <c r="BD111" s="3">
        <v>4440</v>
      </c>
      <c r="BE111" s="1">
        <v>30</v>
      </c>
      <c r="BF111" s="1">
        <v>30</v>
      </c>
      <c r="BG111" s="1">
        <v>1</v>
      </c>
      <c r="BH111" s="4">
        <v>97</v>
      </c>
      <c r="BI111" s="3">
        <v>510</v>
      </c>
      <c r="BJ111" s="7">
        <v>120</v>
      </c>
      <c r="BK111" s="1">
        <v>1658</v>
      </c>
      <c r="BL111" s="1">
        <v>150</v>
      </c>
      <c r="BM111" s="2">
        <v>78.2</v>
      </c>
      <c r="BN111" s="3">
        <v>455</v>
      </c>
      <c r="BO111" s="1">
        <v>1667</v>
      </c>
      <c r="BP111" s="2">
        <v>226</v>
      </c>
      <c r="BQ111" s="3">
        <v>444</v>
      </c>
      <c r="BR111" s="1">
        <v>1623</v>
      </c>
      <c r="BS111" s="2">
        <v>187</v>
      </c>
      <c r="BT111" s="6">
        <v>1500</v>
      </c>
      <c r="BU111" s="278">
        <v>487</v>
      </c>
      <c r="BV111" s="272">
        <f t="shared" si="52"/>
        <v>0.89900000000000002</v>
      </c>
      <c r="BW111" s="272">
        <f t="shared" si="53"/>
        <v>0.65384615384615385</v>
      </c>
      <c r="BX111" s="282">
        <f t="shared" si="54"/>
        <v>0.57893693961460346</v>
      </c>
      <c r="BY111" s="282">
        <f t="shared" si="55"/>
        <v>0.42106306038539659</v>
      </c>
      <c r="BZ111" s="3">
        <v>2.8</v>
      </c>
      <c r="CA111" s="1">
        <v>2.8</v>
      </c>
      <c r="CB111" s="1">
        <v>30</v>
      </c>
      <c r="CC111" s="4">
        <v>1.8</v>
      </c>
      <c r="CD111" s="7" t="s">
        <v>163</v>
      </c>
      <c r="CE111" s="7">
        <v>41</v>
      </c>
      <c r="CF111" s="1">
        <f t="shared" si="56"/>
        <v>15.6</v>
      </c>
      <c r="CG111" s="1">
        <f t="shared" si="57"/>
        <v>5746</v>
      </c>
      <c r="CH111" s="1">
        <f t="shared" si="62"/>
        <v>6.3959999999999999</v>
      </c>
      <c r="CI111" s="1">
        <v>41</v>
      </c>
      <c r="CJ111" s="189">
        <f t="shared" si="58"/>
        <v>1.1131221719457014</v>
      </c>
      <c r="CK111" s="3" t="s">
        <v>165</v>
      </c>
      <c r="CL111" s="7">
        <v>47</v>
      </c>
      <c r="CM111" s="1">
        <v>47</v>
      </c>
      <c r="CN111" s="2">
        <v>109</v>
      </c>
      <c r="CO111" s="2">
        <f t="shared" si="64"/>
        <v>5746</v>
      </c>
      <c r="CP111" s="2">
        <f t="shared" si="65"/>
        <v>51.23</v>
      </c>
      <c r="CQ111" s="190">
        <f t="shared" si="66"/>
        <v>8.9157674904281237</v>
      </c>
      <c r="CR111" s="8">
        <v>41</v>
      </c>
      <c r="CS111" s="8">
        <v>4</v>
      </c>
      <c r="CT111" s="8">
        <v>400</v>
      </c>
      <c r="CU111" s="6">
        <v>11</v>
      </c>
      <c r="CV111" s="6">
        <v>50</v>
      </c>
      <c r="CW111" s="6"/>
      <c r="CX111" s="8">
        <v>500</v>
      </c>
      <c r="CY111" s="8">
        <v>510</v>
      </c>
      <c r="CZ111" s="8">
        <v>540</v>
      </c>
      <c r="DA111" s="8">
        <v>550</v>
      </c>
      <c r="DB111" s="8">
        <v>2</v>
      </c>
      <c r="DC111" s="8">
        <v>5</v>
      </c>
      <c r="DD111" s="8">
        <v>1</v>
      </c>
      <c r="DE111" s="8"/>
      <c r="DF111" s="8">
        <v>10</v>
      </c>
      <c r="DG111" s="8">
        <v>50</v>
      </c>
      <c r="DH111" s="8">
        <v>1.7</v>
      </c>
      <c r="DI111" s="3" t="s">
        <v>301</v>
      </c>
      <c r="DJ111" s="2">
        <v>510</v>
      </c>
      <c r="DK111" s="212">
        <f t="shared" si="41"/>
        <v>122.8561600078628</v>
      </c>
      <c r="DL111" s="212">
        <f t="shared" si="42"/>
        <v>129.68150223052183</v>
      </c>
      <c r="DM111" s="3"/>
      <c r="DN111" s="2"/>
      <c r="DO111" s="3"/>
      <c r="DP111" s="2"/>
      <c r="DQ111" s="8">
        <v>30</v>
      </c>
      <c r="DR111" s="3" t="s">
        <v>184</v>
      </c>
      <c r="DS111" s="2">
        <v>5.5</v>
      </c>
      <c r="DT111" s="8">
        <v>20</v>
      </c>
      <c r="DU111" s="3"/>
      <c r="DV111" s="1"/>
      <c r="DW111" s="337">
        <f t="shared" si="43"/>
        <v>0</v>
      </c>
      <c r="DX111" s="212">
        <f t="shared" si="44"/>
        <v>0</v>
      </c>
      <c r="DY111" s="303"/>
      <c r="DZ111" s="212"/>
      <c r="EA111" s="3"/>
      <c r="EB111" s="2"/>
      <c r="EC111" s="3"/>
      <c r="ED111" s="2"/>
      <c r="EE111" s="155"/>
      <c r="EF111" s="156"/>
      <c r="EG111" s="155"/>
      <c r="EH111" s="157"/>
      <c r="EI111" s="348">
        <f t="shared" si="59"/>
        <v>413</v>
      </c>
      <c r="EJ111" s="349">
        <f t="shared" si="45"/>
        <v>99.489400163230073</v>
      </c>
      <c r="EK111" s="240">
        <f t="shared" si="46"/>
        <v>105.01658906118729</v>
      </c>
      <c r="EL111" s="1">
        <v>4.3</v>
      </c>
      <c r="EM111" s="19">
        <f t="shared" si="47"/>
        <v>1.0358460549682549</v>
      </c>
      <c r="EN111" s="350">
        <f t="shared" si="48"/>
        <v>1.0933930580220468</v>
      </c>
      <c r="EO111" s="4">
        <v>380</v>
      </c>
      <c r="EP111" s="117"/>
    </row>
    <row r="112" spans="1:146" s="118" customFormat="1" ht="20.100000000000001" hidden="1" customHeight="1">
      <c r="A112" s="161">
        <v>42334</v>
      </c>
      <c r="B112" s="228"/>
      <c r="C112" s="7"/>
      <c r="D112" s="1"/>
      <c r="E112" s="1"/>
      <c r="F112" s="1"/>
      <c r="G112" s="4"/>
      <c r="H112" s="3"/>
      <c r="I112" s="1"/>
      <c r="J112" s="1"/>
      <c r="K112" s="19"/>
      <c r="L112" s="1"/>
      <c r="M112" s="1"/>
      <c r="N112" s="1"/>
      <c r="O112" s="297"/>
      <c r="P112" s="1"/>
      <c r="Q112" s="22">
        <f t="shared" si="39"/>
        <v>0</v>
      </c>
      <c r="R112" s="116">
        <f t="shared" si="49"/>
        <v>0</v>
      </c>
      <c r="S112" s="17">
        <f t="shared" si="40"/>
        <v>0</v>
      </c>
      <c r="T112" s="3"/>
      <c r="U112" s="1"/>
      <c r="V112" s="1"/>
      <c r="W112" s="22">
        <f t="shared" si="50"/>
        <v>0</v>
      </c>
      <c r="X112" s="1"/>
      <c r="Y112" s="1"/>
      <c r="Z112" s="1"/>
      <c r="AA112" s="1"/>
      <c r="AB112" s="4"/>
      <c r="AC112" s="7"/>
      <c r="AD112" s="199"/>
      <c r="AE112" s="199"/>
      <c r="AF112" s="199"/>
      <c r="AG112" s="199"/>
      <c r="AH112" s="240">
        <f t="shared" si="60"/>
        <v>0</v>
      </c>
      <c r="AI112" s="237" t="e">
        <f t="shared" si="61"/>
        <v>#DIV/0!</v>
      </c>
      <c r="AJ112" s="1"/>
      <c r="AK112" s="1"/>
      <c r="AL112" s="1"/>
      <c r="AM112" s="1"/>
      <c r="AN112" s="1"/>
      <c r="AO112" s="1"/>
      <c r="AP112" s="3"/>
      <c r="AQ112" s="7"/>
      <c r="AR112" s="22">
        <f t="shared" si="63"/>
        <v>0</v>
      </c>
      <c r="AS112" s="270" t="e">
        <f t="shared" si="51"/>
        <v>#DIV/0!</v>
      </c>
      <c r="AT112" s="1"/>
      <c r="AU112" s="1"/>
      <c r="AV112" s="7"/>
      <c r="AW112" s="1"/>
      <c r="AX112" s="1"/>
      <c r="AY112" s="2"/>
      <c r="AZ112" s="3"/>
      <c r="BA112" s="2"/>
      <c r="BB112" s="3"/>
      <c r="BC112" s="4"/>
      <c r="BD112" s="3"/>
      <c r="BE112" s="1"/>
      <c r="BF112" s="1"/>
      <c r="BG112" s="1"/>
      <c r="BH112" s="4"/>
      <c r="BI112" s="3"/>
      <c r="BJ112" s="7"/>
      <c r="BK112" s="1"/>
      <c r="BL112" s="1"/>
      <c r="BM112" s="2"/>
      <c r="BN112" s="3"/>
      <c r="BO112" s="1"/>
      <c r="BP112" s="2"/>
      <c r="BQ112" s="3"/>
      <c r="BR112" s="1"/>
      <c r="BS112" s="2"/>
      <c r="BT112" s="6"/>
      <c r="BU112" s="278"/>
      <c r="BV112" s="272">
        <f t="shared" si="52"/>
        <v>0</v>
      </c>
      <c r="BW112" s="272">
        <f t="shared" si="53"/>
        <v>0</v>
      </c>
      <c r="BX112" s="282" t="e">
        <f t="shared" si="54"/>
        <v>#DIV/0!</v>
      </c>
      <c r="BY112" s="282" t="e">
        <f t="shared" si="55"/>
        <v>#DIV/0!</v>
      </c>
      <c r="BZ112" s="3"/>
      <c r="CA112" s="1"/>
      <c r="CB112" s="1"/>
      <c r="CC112" s="4"/>
      <c r="CD112" s="7"/>
      <c r="CE112" s="7"/>
      <c r="CF112" s="1" t="e">
        <f t="shared" si="56"/>
        <v>#N/A</v>
      </c>
      <c r="CG112" s="1">
        <f t="shared" si="57"/>
        <v>0</v>
      </c>
      <c r="CH112" s="1" t="e">
        <f t="shared" si="62"/>
        <v>#N/A</v>
      </c>
      <c r="CI112" s="1"/>
      <c r="CJ112" s="189" t="e">
        <f t="shared" si="58"/>
        <v>#N/A</v>
      </c>
      <c r="CK112" s="3"/>
      <c r="CL112" s="7"/>
      <c r="CM112" s="1"/>
      <c r="CN112" s="2">
        <v>109</v>
      </c>
      <c r="CO112" s="2">
        <f t="shared" si="64"/>
        <v>0</v>
      </c>
      <c r="CP112" s="2">
        <f t="shared" si="65"/>
        <v>0</v>
      </c>
      <c r="CQ112" s="190" t="e">
        <f t="shared" si="66"/>
        <v>#DIV/0!</v>
      </c>
      <c r="CR112" s="8"/>
      <c r="CS112" s="8"/>
      <c r="CT112" s="8"/>
      <c r="CU112" s="6"/>
      <c r="CV112" s="6"/>
      <c r="CW112" s="6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3"/>
      <c r="DJ112" s="2"/>
      <c r="DK112" s="212" t="e">
        <f t="shared" si="41"/>
        <v>#DIV/0!</v>
      </c>
      <c r="DL112" s="212" t="e">
        <f t="shared" si="42"/>
        <v>#DIV/0!</v>
      </c>
      <c r="DM112" s="3"/>
      <c r="DN112" s="2"/>
      <c r="DO112" s="3"/>
      <c r="DP112" s="2"/>
      <c r="DQ112" s="8"/>
      <c r="DR112" s="3"/>
      <c r="DS112" s="2"/>
      <c r="DT112" s="8"/>
      <c r="DU112" s="3"/>
      <c r="DV112" s="1"/>
      <c r="DW112" s="337" t="e">
        <f t="shared" si="43"/>
        <v>#DIV/0!</v>
      </c>
      <c r="DX112" s="212" t="e">
        <f t="shared" si="44"/>
        <v>#DIV/0!</v>
      </c>
      <c r="DY112" s="303"/>
      <c r="DZ112" s="212"/>
      <c r="EA112" s="3"/>
      <c r="EB112" s="2"/>
      <c r="EC112" s="3"/>
      <c r="ED112" s="2"/>
      <c r="EE112" s="155"/>
      <c r="EF112" s="156"/>
      <c r="EG112" s="155"/>
      <c r="EH112" s="157"/>
      <c r="EI112" s="348">
        <f t="shared" si="59"/>
        <v>0</v>
      </c>
      <c r="EJ112" s="349" t="e">
        <f t="shared" si="45"/>
        <v>#DIV/0!</v>
      </c>
      <c r="EK112" s="240" t="e">
        <f t="shared" si="46"/>
        <v>#DIV/0!</v>
      </c>
      <c r="EL112" s="1"/>
      <c r="EM112" s="19" t="e">
        <f t="shared" si="47"/>
        <v>#DIV/0!</v>
      </c>
      <c r="EN112" s="350" t="e">
        <f t="shared" si="48"/>
        <v>#DIV/0!</v>
      </c>
      <c r="EO112" s="4"/>
      <c r="EP112" s="117"/>
    </row>
    <row r="113" spans="1:146" s="121" customFormat="1" ht="20.100000000000001" hidden="1" customHeight="1">
      <c r="A113" s="162">
        <v>42334</v>
      </c>
      <c r="B113" s="229">
        <v>0.14241898148148149</v>
      </c>
      <c r="C113" s="15">
        <v>3</v>
      </c>
      <c r="D113" s="9" t="s">
        <v>130</v>
      </c>
      <c r="E113" s="9" t="s">
        <v>136</v>
      </c>
      <c r="F113" s="9" t="s">
        <v>141</v>
      </c>
      <c r="G113" s="12" t="s">
        <v>142</v>
      </c>
      <c r="H113" s="11" t="s">
        <v>172</v>
      </c>
      <c r="I113" s="9">
        <v>17</v>
      </c>
      <c r="J113" s="9" t="s">
        <v>219</v>
      </c>
      <c r="K113" s="20">
        <v>16.3</v>
      </c>
      <c r="L113" s="9"/>
      <c r="M113" s="9">
        <v>80</v>
      </c>
      <c r="N113" s="9">
        <v>2720</v>
      </c>
      <c r="O113" s="298"/>
      <c r="P113" s="9">
        <v>1750</v>
      </c>
      <c r="Q113" s="24">
        <f t="shared" si="39"/>
        <v>1464.75</v>
      </c>
      <c r="R113" s="119">
        <f t="shared" si="49"/>
        <v>4.2580282499999997</v>
      </c>
      <c r="S113" s="18">
        <f t="shared" si="40"/>
        <v>4.0638024000000001</v>
      </c>
      <c r="T113" s="11">
        <v>1171</v>
      </c>
      <c r="U113" s="9">
        <v>1007</v>
      </c>
      <c r="V113" s="9">
        <v>0.97</v>
      </c>
      <c r="W113" s="24">
        <f t="shared" si="50"/>
        <v>1697.5</v>
      </c>
      <c r="X113" s="9">
        <v>11.3</v>
      </c>
      <c r="Y113" s="9">
        <v>400</v>
      </c>
      <c r="Z113" s="9">
        <v>20</v>
      </c>
      <c r="AA113" s="9">
        <v>20</v>
      </c>
      <c r="AB113" s="12">
        <v>6.8</v>
      </c>
      <c r="AC113" s="15">
        <v>3.9</v>
      </c>
      <c r="AD113" s="200">
        <v>-34</v>
      </c>
      <c r="AE113" s="200">
        <v>-39</v>
      </c>
      <c r="AF113" s="200">
        <v>-38</v>
      </c>
      <c r="AG113" s="200"/>
      <c r="AH113" s="241">
        <f t="shared" si="60"/>
        <v>-111</v>
      </c>
      <c r="AI113" s="239">
        <f t="shared" si="61"/>
        <v>1</v>
      </c>
      <c r="AJ113" s="9">
        <v>50</v>
      </c>
      <c r="AK113" s="9">
        <v>50</v>
      </c>
      <c r="AL113" s="9">
        <v>95</v>
      </c>
      <c r="AM113" s="9">
        <v>95</v>
      </c>
      <c r="AN113" s="9">
        <v>4</v>
      </c>
      <c r="AO113" s="9">
        <v>10</v>
      </c>
      <c r="AP113" s="11">
        <v>1587</v>
      </c>
      <c r="AQ113" s="15">
        <v>1600</v>
      </c>
      <c r="AR113" s="24">
        <f t="shared" si="63"/>
        <v>-13</v>
      </c>
      <c r="AS113" s="271">
        <f t="shared" si="51"/>
        <v>-8.1915563957151855E-3</v>
      </c>
      <c r="AT113" s="9">
        <v>74</v>
      </c>
      <c r="AU113" s="9">
        <v>80</v>
      </c>
      <c r="AV113" s="15">
        <v>4.4000000000000004</v>
      </c>
      <c r="AW113" s="9">
        <v>482</v>
      </c>
      <c r="AX113" s="9">
        <v>923</v>
      </c>
      <c r="AY113" s="10">
        <v>35</v>
      </c>
      <c r="AZ113" s="11">
        <v>320</v>
      </c>
      <c r="BA113" s="10">
        <v>65</v>
      </c>
      <c r="BB113" s="11"/>
      <c r="BC113" s="12"/>
      <c r="BD113" s="11">
        <v>4668</v>
      </c>
      <c r="BE113" s="9">
        <v>30</v>
      </c>
      <c r="BF113" s="9">
        <v>25</v>
      </c>
      <c r="BG113" s="9">
        <v>1</v>
      </c>
      <c r="BH113" s="12">
        <v>97</v>
      </c>
      <c r="BI113" s="11">
        <v>510</v>
      </c>
      <c r="BJ113" s="15">
        <v>151</v>
      </c>
      <c r="BK113" s="9">
        <v>1649</v>
      </c>
      <c r="BL113" s="9">
        <v>149</v>
      </c>
      <c r="BM113" s="10">
        <v>70</v>
      </c>
      <c r="BN113" s="11">
        <v>468</v>
      </c>
      <c r="BO113" s="9">
        <v>1692</v>
      </c>
      <c r="BP113" s="10">
        <v>235</v>
      </c>
      <c r="BQ113" s="11">
        <v>458</v>
      </c>
      <c r="BR113" s="9">
        <v>1649</v>
      </c>
      <c r="BS113" s="10">
        <v>198</v>
      </c>
      <c r="BT113" s="14">
        <v>1500</v>
      </c>
      <c r="BU113" s="279">
        <v>535</v>
      </c>
      <c r="BV113" s="273">
        <f t="shared" si="52"/>
        <v>0.92600000000000005</v>
      </c>
      <c r="BW113" s="273">
        <f t="shared" si="53"/>
        <v>0.65384615384615385</v>
      </c>
      <c r="BX113" s="283">
        <f t="shared" si="54"/>
        <v>0.5861330217158438</v>
      </c>
      <c r="BY113" s="283">
        <f t="shared" si="55"/>
        <v>0.4138669782841562</v>
      </c>
      <c r="BZ113" s="11">
        <v>2.8</v>
      </c>
      <c r="CA113" s="9">
        <v>2.8</v>
      </c>
      <c r="CB113" s="9">
        <v>30</v>
      </c>
      <c r="CC113" s="12">
        <v>1.8</v>
      </c>
      <c r="CD113" s="15" t="s">
        <v>163</v>
      </c>
      <c r="CE113" s="15">
        <v>38</v>
      </c>
      <c r="CF113" s="9">
        <f t="shared" si="56"/>
        <v>15.6</v>
      </c>
      <c r="CG113" s="9">
        <f t="shared" si="57"/>
        <v>5915</v>
      </c>
      <c r="CH113" s="9">
        <f t="shared" si="62"/>
        <v>5.9279999999999999</v>
      </c>
      <c r="CI113" s="9">
        <v>38</v>
      </c>
      <c r="CJ113" s="296">
        <f t="shared" si="58"/>
        <v>1.0021978021978022</v>
      </c>
      <c r="CK113" s="11" t="s">
        <v>165</v>
      </c>
      <c r="CL113" s="15">
        <v>50</v>
      </c>
      <c r="CM113" s="9">
        <v>50</v>
      </c>
      <c r="CN113" s="10">
        <v>109</v>
      </c>
      <c r="CO113" s="10">
        <f t="shared" si="64"/>
        <v>5915</v>
      </c>
      <c r="CP113" s="10">
        <f t="shared" si="65"/>
        <v>54.5</v>
      </c>
      <c r="CQ113" s="191">
        <f t="shared" si="66"/>
        <v>9.2138630600169051</v>
      </c>
      <c r="CR113" s="16">
        <v>41</v>
      </c>
      <c r="CS113" s="16">
        <v>4</v>
      </c>
      <c r="CT113" s="16">
        <v>400</v>
      </c>
      <c r="CU113" s="14">
        <v>11</v>
      </c>
      <c r="CV113" s="14">
        <v>50</v>
      </c>
      <c r="CW113" s="14"/>
      <c r="CX113" s="16">
        <v>542</v>
      </c>
      <c r="CY113" s="16">
        <v>510</v>
      </c>
      <c r="CZ113" s="16">
        <v>540</v>
      </c>
      <c r="DA113" s="16">
        <v>550</v>
      </c>
      <c r="DB113" s="16">
        <v>2</v>
      </c>
      <c r="DC113" s="16">
        <v>5</v>
      </c>
      <c r="DD113" s="16">
        <v>1</v>
      </c>
      <c r="DE113" s="16"/>
      <c r="DF113" s="16">
        <v>10</v>
      </c>
      <c r="DG113" s="16">
        <v>50</v>
      </c>
      <c r="DH113" s="16">
        <v>1.7</v>
      </c>
      <c r="DI113" s="11" t="s">
        <v>301</v>
      </c>
      <c r="DJ113" s="10">
        <v>510</v>
      </c>
      <c r="DK113" s="213">
        <f t="shared" si="41"/>
        <v>119.77374739117808</v>
      </c>
      <c r="DL113" s="213">
        <f t="shared" si="42"/>
        <v>125.49822796502113</v>
      </c>
      <c r="DM113" s="11"/>
      <c r="DN113" s="10"/>
      <c r="DO113" s="11"/>
      <c r="DP113" s="10"/>
      <c r="DQ113" s="16">
        <v>30</v>
      </c>
      <c r="DR113" s="11" t="s">
        <v>184</v>
      </c>
      <c r="DS113" s="10">
        <v>5.6</v>
      </c>
      <c r="DT113" s="16">
        <v>20</v>
      </c>
      <c r="DU113" s="11"/>
      <c r="DV113" s="9"/>
      <c r="DW113" s="338">
        <f t="shared" si="43"/>
        <v>0</v>
      </c>
      <c r="DX113" s="213">
        <f t="shared" si="44"/>
        <v>0</v>
      </c>
      <c r="DY113" s="304"/>
      <c r="DZ113" s="213"/>
      <c r="EA113" s="11"/>
      <c r="EB113" s="10"/>
      <c r="EC113" s="11"/>
      <c r="ED113" s="10"/>
      <c r="EE113" s="158"/>
      <c r="EF113" s="159"/>
      <c r="EG113" s="158"/>
      <c r="EH113" s="160"/>
      <c r="EI113" s="351">
        <f t="shared" si="59"/>
        <v>433</v>
      </c>
      <c r="EJ113" s="352">
        <f t="shared" si="45"/>
        <v>101.69026003996099</v>
      </c>
      <c r="EK113" s="241">
        <f t="shared" si="46"/>
        <v>106.55045629187089</v>
      </c>
      <c r="EL113" s="9">
        <v>4.37</v>
      </c>
      <c r="EM113" s="20">
        <f t="shared" si="47"/>
        <v>1.0262966198028396</v>
      </c>
      <c r="EN113" s="353">
        <f t="shared" si="48"/>
        <v>1.0753475611904753</v>
      </c>
      <c r="EO113" s="12">
        <v>338</v>
      </c>
      <c r="EP113" s="120"/>
    </row>
    <row r="114" spans="1:146" s="121" customFormat="1" ht="20.100000000000001" hidden="1" customHeight="1">
      <c r="A114" s="162">
        <v>42334</v>
      </c>
      <c r="B114" s="229"/>
      <c r="C114" s="15"/>
      <c r="D114" s="9"/>
      <c r="E114" s="9"/>
      <c r="F114" s="9"/>
      <c r="G114" s="12"/>
      <c r="H114" s="11"/>
      <c r="I114" s="9"/>
      <c r="J114" s="9"/>
      <c r="K114" s="20"/>
      <c r="L114" s="9"/>
      <c r="M114" s="9"/>
      <c r="N114" s="9"/>
      <c r="O114" s="298"/>
      <c r="P114" s="9"/>
      <c r="Q114" s="24">
        <f t="shared" si="39"/>
        <v>0</v>
      </c>
      <c r="R114" s="119">
        <f t="shared" si="49"/>
        <v>0</v>
      </c>
      <c r="S114" s="18">
        <f t="shared" si="40"/>
        <v>0</v>
      </c>
      <c r="T114" s="11"/>
      <c r="U114" s="9"/>
      <c r="V114" s="9"/>
      <c r="W114" s="24">
        <f t="shared" si="50"/>
        <v>0</v>
      </c>
      <c r="X114" s="9"/>
      <c r="Y114" s="9"/>
      <c r="Z114" s="9"/>
      <c r="AA114" s="9"/>
      <c r="AB114" s="12"/>
      <c r="AC114" s="15"/>
      <c r="AD114" s="200"/>
      <c r="AE114" s="200"/>
      <c r="AF114" s="200"/>
      <c r="AG114" s="200"/>
      <c r="AH114" s="241">
        <f t="shared" si="60"/>
        <v>0</v>
      </c>
      <c r="AI114" s="239" t="e">
        <f t="shared" si="61"/>
        <v>#DIV/0!</v>
      </c>
      <c r="AJ114" s="9"/>
      <c r="AK114" s="9"/>
      <c r="AL114" s="9"/>
      <c r="AM114" s="9"/>
      <c r="AN114" s="9"/>
      <c r="AO114" s="9"/>
      <c r="AP114" s="11"/>
      <c r="AQ114" s="15"/>
      <c r="AR114" s="24">
        <f t="shared" si="63"/>
        <v>0</v>
      </c>
      <c r="AS114" s="271" t="e">
        <f t="shared" si="51"/>
        <v>#DIV/0!</v>
      </c>
      <c r="AT114" s="9"/>
      <c r="AU114" s="9"/>
      <c r="AV114" s="15"/>
      <c r="AW114" s="9"/>
      <c r="AX114" s="9"/>
      <c r="AY114" s="10"/>
      <c r="AZ114" s="11"/>
      <c r="BA114" s="10"/>
      <c r="BB114" s="11"/>
      <c r="BC114" s="12"/>
      <c r="BD114" s="11"/>
      <c r="BE114" s="9"/>
      <c r="BF114" s="9"/>
      <c r="BG114" s="9"/>
      <c r="BH114" s="12"/>
      <c r="BI114" s="11"/>
      <c r="BJ114" s="15"/>
      <c r="BK114" s="9"/>
      <c r="BL114" s="9"/>
      <c r="BM114" s="10"/>
      <c r="BN114" s="11"/>
      <c r="BO114" s="9"/>
      <c r="BP114" s="10"/>
      <c r="BQ114" s="11"/>
      <c r="BR114" s="9"/>
      <c r="BS114" s="10"/>
      <c r="BT114" s="14"/>
      <c r="BU114" s="279"/>
      <c r="BV114" s="273">
        <f t="shared" si="52"/>
        <v>0</v>
      </c>
      <c r="BW114" s="273">
        <f t="shared" si="53"/>
        <v>0</v>
      </c>
      <c r="BX114" s="283" t="e">
        <f t="shared" si="54"/>
        <v>#DIV/0!</v>
      </c>
      <c r="BY114" s="283" t="e">
        <f t="shared" si="55"/>
        <v>#DIV/0!</v>
      </c>
      <c r="BZ114" s="11"/>
      <c r="CA114" s="9"/>
      <c r="CB114" s="9"/>
      <c r="CC114" s="12"/>
      <c r="CD114" s="15"/>
      <c r="CE114" s="15"/>
      <c r="CF114" s="9" t="e">
        <f t="shared" si="56"/>
        <v>#N/A</v>
      </c>
      <c r="CG114" s="9">
        <f t="shared" si="57"/>
        <v>0</v>
      </c>
      <c r="CH114" s="9" t="e">
        <f t="shared" si="62"/>
        <v>#N/A</v>
      </c>
      <c r="CI114" s="9"/>
      <c r="CJ114" s="296" t="e">
        <f t="shared" si="58"/>
        <v>#N/A</v>
      </c>
      <c r="CK114" s="11"/>
      <c r="CL114" s="15"/>
      <c r="CM114" s="9"/>
      <c r="CN114" s="10">
        <v>109</v>
      </c>
      <c r="CO114" s="10">
        <f t="shared" si="64"/>
        <v>0</v>
      </c>
      <c r="CP114" s="10">
        <f t="shared" si="65"/>
        <v>0</v>
      </c>
      <c r="CQ114" s="191" t="e">
        <f t="shared" si="66"/>
        <v>#DIV/0!</v>
      </c>
      <c r="CR114" s="16"/>
      <c r="CS114" s="16"/>
      <c r="CT114" s="16"/>
      <c r="CU114" s="14"/>
      <c r="CV114" s="14"/>
      <c r="CW114" s="14"/>
      <c r="CX114" s="16"/>
      <c r="CY114" s="16"/>
      <c r="CZ114" s="16"/>
      <c r="DA114" s="16"/>
      <c r="DB114" s="16"/>
      <c r="DC114" s="16"/>
      <c r="DD114" s="16"/>
      <c r="DE114" s="16"/>
      <c r="DF114" s="16"/>
      <c r="DG114" s="16"/>
      <c r="DH114" s="16"/>
      <c r="DI114" s="11"/>
      <c r="DJ114" s="10"/>
      <c r="DK114" s="213" t="e">
        <f t="shared" si="41"/>
        <v>#DIV/0!</v>
      </c>
      <c r="DL114" s="213" t="e">
        <f t="shared" si="42"/>
        <v>#DIV/0!</v>
      </c>
      <c r="DM114" s="11"/>
      <c r="DN114" s="10"/>
      <c r="DO114" s="11"/>
      <c r="DP114" s="10"/>
      <c r="DQ114" s="16"/>
      <c r="DR114" s="11"/>
      <c r="DS114" s="10"/>
      <c r="DT114" s="16"/>
      <c r="DU114" s="11"/>
      <c r="DV114" s="9"/>
      <c r="DW114" s="338" t="e">
        <f t="shared" si="43"/>
        <v>#DIV/0!</v>
      </c>
      <c r="DX114" s="213" t="e">
        <f t="shared" si="44"/>
        <v>#DIV/0!</v>
      </c>
      <c r="DY114" s="304"/>
      <c r="DZ114" s="213"/>
      <c r="EA114" s="11"/>
      <c r="EB114" s="10"/>
      <c r="EC114" s="11"/>
      <c r="ED114" s="10"/>
      <c r="EE114" s="158"/>
      <c r="EF114" s="159"/>
      <c r="EG114" s="158"/>
      <c r="EH114" s="160"/>
      <c r="EI114" s="351">
        <f t="shared" si="59"/>
        <v>0</v>
      </c>
      <c r="EJ114" s="352" t="e">
        <f t="shared" si="45"/>
        <v>#DIV/0!</v>
      </c>
      <c r="EK114" s="241" t="e">
        <f t="shared" si="46"/>
        <v>#DIV/0!</v>
      </c>
      <c r="EL114" s="9"/>
      <c r="EM114" s="20" t="e">
        <f t="shared" si="47"/>
        <v>#DIV/0!</v>
      </c>
      <c r="EN114" s="353" t="e">
        <f t="shared" si="48"/>
        <v>#DIV/0!</v>
      </c>
      <c r="EO114" s="12"/>
      <c r="EP114" s="120"/>
    </row>
    <row r="115" spans="1:146" s="118" customFormat="1" ht="20.100000000000001" hidden="1" customHeight="1">
      <c r="A115" s="161">
        <v>42335</v>
      </c>
      <c r="B115" s="228"/>
      <c r="C115" s="7"/>
      <c r="D115" s="1"/>
      <c r="E115" s="1"/>
      <c r="F115" s="1"/>
      <c r="G115" s="4"/>
      <c r="H115" s="3"/>
      <c r="I115" s="1"/>
      <c r="J115" s="1"/>
      <c r="K115" s="19"/>
      <c r="L115" s="1"/>
      <c r="M115" s="1"/>
      <c r="N115" s="1"/>
      <c r="O115" s="297"/>
      <c r="P115" s="1"/>
      <c r="Q115" s="22">
        <f t="shared" si="39"/>
        <v>0</v>
      </c>
      <c r="R115" s="116">
        <f t="shared" si="49"/>
        <v>0</v>
      </c>
      <c r="S115" s="17">
        <f t="shared" si="40"/>
        <v>0</v>
      </c>
      <c r="T115" s="3"/>
      <c r="U115" s="1"/>
      <c r="V115" s="1"/>
      <c r="W115" s="22">
        <f t="shared" si="50"/>
        <v>0</v>
      </c>
      <c r="X115" s="1"/>
      <c r="Y115" s="1"/>
      <c r="Z115" s="1"/>
      <c r="AA115" s="1"/>
      <c r="AB115" s="4"/>
      <c r="AC115" s="7"/>
      <c r="AD115" s="199"/>
      <c r="AE115" s="199"/>
      <c r="AF115" s="199"/>
      <c r="AG115" s="199"/>
      <c r="AH115" s="240">
        <f t="shared" si="60"/>
        <v>0</v>
      </c>
      <c r="AI115" s="237" t="e">
        <f t="shared" si="61"/>
        <v>#DIV/0!</v>
      </c>
      <c r="AJ115" s="1"/>
      <c r="AK115" s="1"/>
      <c r="AL115" s="1"/>
      <c r="AM115" s="1"/>
      <c r="AN115" s="1"/>
      <c r="AO115" s="1"/>
      <c r="AP115" s="3"/>
      <c r="AQ115" s="7"/>
      <c r="AR115" s="22">
        <f t="shared" si="63"/>
        <v>0</v>
      </c>
      <c r="AS115" s="270" t="e">
        <f t="shared" si="51"/>
        <v>#DIV/0!</v>
      </c>
      <c r="AT115" s="1"/>
      <c r="AU115" s="1"/>
      <c r="AV115" s="7"/>
      <c r="AW115" s="1"/>
      <c r="AX115" s="1"/>
      <c r="AY115" s="2"/>
      <c r="AZ115" s="3"/>
      <c r="BA115" s="2"/>
      <c r="BB115" s="3"/>
      <c r="BC115" s="4"/>
      <c r="BD115" s="3"/>
      <c r="BE115" s="1"/>
      <c r="BF115" s="1"/>
      <c r="BG115" s="1"/>
      <c r="BH115" s="4"/>
      <c r="BI115" s="3"/>
      <c r="BJ115" s="7"/>
      <c r="BK115" s="1"/>
      <c r="BL115" s="1"/>
      <c r="BM115" s="2"/>
      <c r="BN115" s="3"/>
      <c r="BO115" s="1"/>
      <c r="BP115" s="2"/>
      <c r="BQ115" s="3"/>
      <c r="BR115" s="1"/>
      <c r="BS115" s="2"/>
      <c r="BT115" s="6"/>
      <c r="BU115" s="278"/>
      <c r="BV115" s="272">
        <f t="shared" si="52"/>
        <v>0</v>
      </c>
      <c r="BW115" s="272">
        <f t="shared" si="53"/>
        <v>0</v>
      </c>
      <c r="BX115" s="282" t="e">
        <f t="shared" si="54"/>
        <v>#DIV/0!</v>
      </c>
      <c r="BY115" s="282" t="e">
        <f t="shared" si="55"/>
        <v>#DIV/0!</v>
      </c>
      <c r="BZ115" s="3"/>
      <c r="CA115" s="1"/>
      <c r="CB115" s="1"/>
      <c r="CC115" s="4"/>
      <c r="CD115" s="7"/>
      <c r="CE115" s="7"/>
      <c r="CF115" s="1" t="e">
        <f t="shared" si="56"/>
        <v>#N/A</v>
      </c>
      <c r="CG115" s="1">
        <f t="shared" si="57"/>
        <v>0</v>
      </c>
      <c r="CH115" s="1" t="e">
        <f t="shared" si="62"/>
        <v>#N/A</v>
      </c>
      <c r="CI115" s="1"/>
      <c r="CJ115" s="189" t="e">
        <f t="shared" si="58"/>
        <v>#N/A</v>
      </c>
      <c r="CK115" s="3"/>
      <c r="CL115" s="7"/>
      <c r="CM115" s="1"/>
      <c r="CN115" s="2">
        <v>109</v>
      </c>
      <c r="CO115" s="2">
        <f t="shared" si="64"/>
        <v>0</v>
      </c>
      <c r="CP115" s="2">
        <f t="shared" si="65"/>
        <v>0</v>
      </c>
      <c r="CQ115" s="190" t="e">
        <f t="shared" si="66"/>
        <v>#DIV/0!</v>
      </c>
      <c r="CR115" s="8"/>
      <c r="CS115" s="8"/>
      <c r="CT115" s="8"/>
      <c r="CU115" s="6"/>
      <c r="CV115" s="6"/>
      <c r="CW115" s="6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3"/>
      <c r="DJ115" s="2"/>
      <c r="DK115" s="212" t="e">
        <f t="shared" si="41"/>
        <v>#DIV/0!</v>
      </c>
      <c r="DL115" s="212" t="e">
        <f t="shared" si="42"/>
        <v>#DIV/0!</v>
      </c>
      <c r="DM115" s="3"/>
      <c r="DN115" s="2"/>
      <c r="DO115" s="3"/>
      <c r="DP115" s="2"/>
      <c r="DQ115" s="8"/>
      <c r="DR115" s="3"/>
      <c r="DS115" s="2"/>
      <c r="DT115" s="8"/>
      <c r="DU115" s="3"/>
      <c r="DV115" s="1"/>
      <c r="DW115" s="337" t="e">
        <f t="shared" si="43"/>
        <v>#DIV/0!</v>
      </c>
      <c r="DX115" s="212" t="e">
        <f t="shared" si="44"/>
        <v>#DIV/0!</v>
      </c>
      <c r="DY115" s="303"/>
      <c r="DZ115" s="212"/>
      <c r="EA115" s="3"/>
      <c r="EB115" s="2"/>
      <c r="EC115" s="3"/>
      <c r="ED115" s="2"/>
      <c r="EE115" s="155"/>
      <c r="EF115" s="156"/>
      <c r="EG115" s="155"/>
      <c r="EH115" s="157"/>
      <c r="EI115" s="348">
        <f t="shared" si="59"/>
        <v>0</v>
      </c>
      <c r="EJ115" s="349" t="e">
        <f t="shared" si="45"/>
        <v>#DIV/0!</v>
      </c>
      <c r="EK115" s="240" t="e">
        <f t="shared" si="46"/>
        <v>#DIV/0!</v>
      </c>
      <c r="EL115" s="1"/>
      <c r="EM115" s="19" t="e">
        <f t="shared" si="47"/>
        <v>#DIV/0!</v>
      </c>
      <c r="EN115" s="350" t="e">
        <f t="shared" si="48"/>
        <v>#DIV/0!</v>
      </c>
      <c r="EO115" s="4"/>
      <c r="EP115" s="117"/>
    </row>
    <row r="116" spans="1:146" s="118" customFormat="1" ht="20.100000000000001" hidden="1" customHeight="1">
      <c r="A116" s="161">
        <v>42335</v>
      </c>
      <c r="B116" s="228"/>
      <c r="C116" s="7"/>
      <c r="D116" s="1"/>
      <c r="E116" s="1"/>
      <c r="F116" s="1"/>
      <c r="G116" s="4"/>
      <c r="H116" s="3"/>
      <c r="I116" s="1"/>
      <c r="J116" s="1"/>
      <c r="K116" s="19"/>
      <c r="L116" s="1"/>
      <c r="M116" s="1"/>
      <c r="N116" s="1"/>
      <c r="O116" s="297"/>
      <c r="P116" s="1"/>
      <c r="Q116" s="22">
        <f t="shared" si="39"/>
        <v>0</v>
      </c>
      <c r="R116" s="116">
        <f t="shared" si="49"/>
        <v>0</v>
      </c>
      <c r="S116" s="17">
        <f t="shared" si="40"/>
        <v>0</v>
      </c>
      <c r="T116" s="3"/>
      <c r="U116" s="1"/>
      <c r="V116" s="1"/>
      <c r="W116" s="22">
        <f t="shared" si="50"/>
        <v>0</v>
      </c>
      <c r="X116" s="1"/>
      <c r="Y116" s="1"/>
      <c r="Z116" s="1"/>
      <c r="AA116" s="1"/>
      <c r="AB116" s="4"/>
      <c r="AC116" s="7"/>
      <c r="AD116" s="199"/>
      <c r="AE116" s="199"/>
      <c r="AF116" s="199"/>
      <c r="AG116" s="199"/>
      <c r="AH116" s="240">
        <f t="shared" si="60"/>
        <v>0</v>
      </c>
      <c r="AI116" s="237" t="e">
        <f t="shared" si="61"/>
        <v>#DIV/0!</v>
      </c>
      <c r="AJ116" s="1"/>
      <c r="AK116" s="1"/>
      <c r="AL116" s="1"/>
      <c r="AM116" s="1"/>
      <c r="AN116" s="1"/>
      <c r="AO116" s="1"/>
      <c r="AP116" s="3"/>
      <c r="AQ116" s="7"/>
      <c r="AR116" s="22">
        <f t="shared" si="63"/>
        <v>0</v>
      </c>
      <c r="AS116" s="270" t="e">
        <f t="shared" si="51"/>
        <v>#DIV/0!</v>
      </c>
      <c r="AT116" s="1"/>
      <c r="AU116" s="1"/>
      <c r="AV116" s="7"/>
      <c r="AW116" s="1"/>
      <c r="AX116" s="1"/>
      <c r="AY116" s="2"/>
      <c r="AZ116" s="3"/>
      <c r="BA116" s="2"/>
      <c r="BB116" s="3"/>
      <c r="BC116" s="4"/>
      <c r="BD116" s="3"/>
      <c r="BE116" s="1"/>
      <c r="BF116" s="1"/>
      <c r="BG116" s="1"/>
      <c r="BH116" s="4"/>
      <c r="BI116" s="3"/>
      <c r="BJ116" s="7"/>
      <c r="BK116" s="1"/>
      <c r="BL116" s="1"/>
      <c r="BM116" s="2"/>
      <c r="BN116" s="3"/>
      <c r="BO116" s="1"/>
      <c r="BP116" s="2"/>
      <c r="BQ116" s="3"/>
      <c r="BR116" s="1"/>
      <c r="BS116" s="2"/>
      <c r="BT116" s="6"/>
      <c r="BU116" s="278"/>
      <c r="BV116" s="272">
        <f t="shared" si="52"/>
        <v>0</v>
      </c>
      <c r="BW116" s="272">
        <f t="shared" si="53"/>
        <v>0</v>
      </c>
      <c r="BX116" s="282" t="e">
        <f t="shared" si="54"/>
        <v>#DIV/0!</v>
      </c>
      <c r="BY116" s="282" t="e">
        <f t="shared" si="55"/>
        <v>#DIV/0!</v>
      </c>
      <c r="BZ116" s="3"/>
      <c r="CA116" s="1"/>
      <c r="CB116" s="1"/>
      <c r="CC116" s="4"/>
      <c r="CD116" s="7"/>
      <c r="CE116" s="7"/>
      <c r="CF116" s="1" t="e">
        <f t="shared" si="56"/>
        <v>#N/A</v>
      </c>
      <c r="CG116" s="1">
        <f t="shared" si="57"/>
        <v>0</v>
      </c>
      <c r="CH116" s="1" t="e">
        <f t="shared" si="62"/>
        <v>#N/A</v>
      </c>
      <c r="CI116" s="1"/>
      <c r="CJ116" s="189" t="e">
        <f t="shared" si="58"/>
        <v>#N/A</v>
      </c>
      <c r="CK116" s="3"/>
      <c r="CL116" s="7"/>
      <c r="CM116" s="1"/>
      <c r="CN116" s="2">
        <v>109</v>
      </c>
      <c r="CO116" s="2">
        <f t="shared" si="64"/>
        <v>0</v>
      </c>
      <c r="CP116" s="2">
        <f t="shared" si="65"/>
        <v>0</v>
      </c>
      <c r="CQ116" s="190" t="e">
        <f t="shared" si="66"/>
        <v>#DIV/0!</v>
      </c>
      <c r="CR116" s="8"/>
      <c r="CS116" s="8"/>
      <c r="CT116" s="8"/>
      <c r="CU116" s="6"/>
      <c r="CV116" s="6"/>
      <c r="CW116" s="6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3"/>
      <c r="DJ116" s="2"/>
      <c r="DK116" s="212" t="e">
        <f t="shared" si="41"/>
        <v>#DIV/0!</v>
      </c>
      <c r="DL116" s="212" t="e">
        <f t="shared" si="42"/>
        <v>#DIV/0!</v>
      </c>
      <c r="DM116" s="3"/>
      <c r="DN116" s="2"/>
      <c r="DO116" s="3"/>
      <c r="DP116" s="2"/>
      <c r="DQ116" s="8"/>
      <c r="DR116" s="3"/>
      <c r="DS116" s="2"/>
      <c r="DT116" s="8"/>
      <c r="DU116" s="3"/>
      <c r="DV116" s="1"/>
      <c r="DW116" s="337" t="e">
        <f t="shared" si="43"/>
        <v>#DIV/0!</v>
      </c>
      <c r="DX116" s="212" t="e">
        <f t="shared" si="44"/>
        <v>#DIV/0!</v>
      </c>
      <c r="DY116" s="303"/>
      <c r="DZ116" s="212"/>
      <c r="EA116" s="3"/>
      <c r="EB116" s="2"/>
      <c r="EC116" s="3"/>
      <c r="ED116" s="2"/>
      <c r="EE116" s="155"/>
      <c r="EF116" s="156"/>
      <c r="EG116" s="155"/>
      <c r="EH116" s="157"/>
      <c r="EI116" s="348">
        <f t="shared" si="59"/>
        <v>0</v>
      </c>
      <c r="EJ116" s="349" t="e">
        <f t="shared" si="45"/>
        <v>#DIV/0!</v>
      </c>
      <c r="EK116" s="240" t="e">
        <f t="shared" si="46"/>
        <v>#DIV/0!</v>
      </c>
      <c r="EL116" s="1"/>
      <c r="EM116" s="19" t="e">
        <f t="shared" si="47"/>
        <v>#DIV/0!</v>
      </c>
      <c r="EN116" s="350" t="e">
        <f t="shared" si="48"/>
        <v>#DIV/0!</v>
      </c>
      <c r="EO116" s="4"/>
      <c r="EP116" s="117"/>
    </row>
    <row r="117" spans="1:146" s="121" customFormat="1" ht="20.100000000000001" hidden="1" customHeight="1">
      <c r="A117" s="162">
        <v>42335</v>
      </c>
      <c r="B117" s="229">
        <v>0.1524537037037037</v>
      </c>
      <c r="C117" s="15">
        <v>4</v>
      </c>
      <c r="D117" s="9" t="s">
        <v>133</v>
      </c>
      <c r="E117" s="9" t="s">
        <v>137</v>
      </c>
      <c r="F117" s="9" t="s">
        <v>139</v>
      </c>
      <c r="G117" s="12" t="s">
        <v>267</v>
      </c>
      <c r="H117" s="11" t="s">
        <v>172</v>
      </c>
      <c r="I117" s="9">
        <v>16</v>
      </c>
      <c r="J117" s="9" t="s">
        <v>278</v>
      </c>
      <c r="K117" s="20">
        <v>17</v>
      </c>
      <c r="L117" s="9"/>
      <c r="M117" s="9">
        <v>80</v>
      </c>
      <c r="N117" s="9">
        <v>2750</v>
      </c>
      <c r="O117" s="298"/>
      <c r="P117" s="9">
        <v>1800</v>
      </c>
      <c r="Q117" s="24">
        <f t="shared" si="39"/>
        <v>1494</v>
      </c>
      <c r="R117" s="119">
        <f t="shared" si="49"/>
        <v>4.0875839999999997</v>
      </c>
      <c r="S117" s="18">
        <f t="shared" si="40"/>
        <v>3.9441600000000001</v>
      </c>
      <c r="T117" s="11">
        <v>1208</v>
      </c>
      <c r="U117" s="9">
        <v>1007</v>
      </c>
      <c r="V117" s="9">
        <v>0.96599999999999997</v>
      </c>
      <c r="W117" s="24">
        <f t="shared" si="50"/>
        <v>1738.8</v>
      </c>
      <c r="X117" s="9">
        <v>11.4</v>
      </c>
      <c r="Y117" s="9">
        <v>419</v>
      </c>
      <c r="Z117" s="9">
        <v>20</v>
      </c>
      <c r="AA117" s="9">
        <v>20</v>
      </c>
      <c r="AB117" s="12">
        <v>6.8</v>
      </c>
      <c r="AC117" s="15">
        <v>3.8</v>
      </c>
      <c r="AD117" s="200">
        <v>-33</v>
      </c>
      <c r="AE117" s="200">
        <v>-36</v>
      </c>
      <c r="AF117" s="200">
        <v>-36</v>
      </c>
      <c r="AG117" s="200"/>
      <c r="AH117" s="241">
        <f t="shared" si="60"/>
        <v>-105</v>
      </c>
      <c r="AI117" s="239">
        <f t="shared" si="61"/>
        <v>1</v>
      </c>
      <c r="AJ117" s="9">
        <v>50</v>
      </c>
      <c r="AK117" s="9">
        <v>50</v>
      </c>
      <c r="AL117" s="9">
        <v>95</v>
      </c>
      <c r="AM117" s="9">
        <v>95</v>
      </c>
      <c r="AN117" s="9">
        <v>4</v>
      </c>
      <c r="AO117" s="9">
        <v>10</v>
      </c>
      <c r="AP117" s="11">
        <v>1536</v>
      </c>
      <c r="AQ117" s="15">
        <v>1485</v>
      </c>
      <c r="AR117" s="24">
        <f t="shared" si="63"/>
        <v>51</v>
      </c>
      <c r="AS117" s="271">
        <f t="shared" si="51"/>
        <v>3.3203125E-2</v>
      </c>
      <c r="AT117" s="9">
        <v>71</v>
      </c>
      <c r="AU117" s="9">
        <v>80</v>
      </c>
      <c r="AV117" s="15">
        <v>4.4000000000000004</v>
      </c>
      <c r="AW117" s="9">
        <v>405</v>
      </c>
      <c r="AX117" s="9">
        <v>922</v>
      </c>
      <c r="AY117" s="10">
        <v>30</v>
      </c>
      <c r="AZ117" s="11">
        <v>307</v>
      </c>
      <c r="BA117" s="10">
        <v>65</v>
      </c>
      <c r="BB117" s="11"/>
      <c r="BC117" s="12"/>
      <c r="BD117" s="11">
        <v>4618</v>
      </c>
      <c r="BE117" s="9">
        <v>30</v>
      </c>
      <c r="BF117" s="9">
        <v>25</v>
      </c>
      <c r="BG117" s="9">
        <v>1</v>
      </c>
      <c r="BH117" s="12">
        <v>97</v>
      </c>
      <c r="BI117" s="11">
        <v>500</v>
      </c>
      <c r="BJ117" s="15">
        <v>162</v>
      </c>
      <c r="BK117" s="9">
        <v>1660</v>
      </c>
      <c r="BL117" s="9">
        <v>148</v>
      </c>
      <c r="BM117" s="10">
        <v>85.5</v>
      </c>
      <c r="BN117" s="11">
        <v>459</v>
      </c>
      <c r="BO117" s="9">
        <v>1687</v>
      </c>
      <c r="BP117" s="10">
        <v>225</v>
      </c>
      <c r="BQ117" s="11">
        <v>450</v>
      </c>
      <c r="BR117" s="9">
        <v>1641</v>
      </c>
      <c r="BS117" s="10">
        <v>191</v>
      </c>
      <c r="BT117" s="14">
        <v>1500</v>
      </c>
      <c r="BU117" s="279">
        <v>468</v>
      </c>
      <c r="BV117" s="273">
        <f t="shared" si="52"/>
        <v>0.90900000000000003</v>
      </c>
      <c r="BW117" s="273">
        <f t="shared" si="53"/>
        <v>0.64102564102564108</v>
      </c>
      <c r="BX117" s="283">
        <f t="shared" si="54"/>
        <v>0.58644191163090764</v>
      </c>
      <c r="BY117" s="283">
        <f t="shared" si="55"/>
        <v>0.4135580883690923</v>
      </c>
      <c r="BZ117" s="11">
        <v>2.8</v>
      </c>
      <c r="CA117" s="9">
        <v>3</v>
      </c>
      <c r="CB117" s="9">
        <v>30</v>
      </c>
      <c r="CC117" s="12">
        <v>1.8</v>
      </c>
      <c r="CD117" s="15" t="s">
        <v>163</v>
      </c>
      <c r="CE117" s="15">
        <v>35</v>
      </c>
      <c r="CF117" s="9">
        <f t="shared" si="56"/>
        <v>15.6</v>
      </c>
      <c r="CG117" s="9">
        <f t="shared" si="57"/>
        <v>6084</v>
      </c>
      <c r="CH117" s="9">
        <f t="shared" si="62"/>
        <v>5.46</v>
      </c>
      <c r="CI117" s="9">
        <v>35</v>
      </c>
      <c r="CJ117" s="296">
        <f t="shared" si="58"/>
        <v>0.89743589743589747</v>
      </c>
      <c r="CK117" s="11" t="s">
        <v>165</v>
      </c>
      <c r="CL117" s="15">
        <v>61</v>
      </c>
      <c r="CM117" s="9">
        <v>65</v>
      </c>
      <c r="CN117" s="10">
        <v>109</v>
      </c>
      <c r="CO117" s="10">
        <f t="shared" si="64"/>
        <v>6084</v>
      </c>
      <c r="CP117" s="10">
        <f t="shared" si="65"/>
        <v>70.849999999999994</v>
      </c>
      <c r="CQ117" s="191">
        <f t="shared" si="66"/>
        <v>11.645299145299143</v>
      </c>
      <c r="CR117" s="16">
        <v>41</v>
      </c>
      <c r="CS117" s="16">
        <v>4</v>
      </c>
      <c r="CT117" s="16">
        <v>400</v>
      </c>
      <c r="CU117" s="14">
        <v>10</v>
      </c>
      <c r="CV117" s="14">
        <v>53</v>
      </c>
      <c r="CW117" s="14"/>
      <c r="CX117" s="16">
        <v>510</v>
      </c>
      <c r="CY117" s="16">
        <v>530</v>
      </c>
      <c r="CZ117" s="16">
        <v>550</v>
      </c>
      <c r="DA117" s="16">
        <v>560</v>
      </c>
      <c r="DB117" s="16">
        <v>2</v>
      </c>
      <c r="DC117" s="16">
        <v>5</v>
      </c>
      <c r="DD117" s="16">
        <v>1</v>
      </c>
      <c r="DE117" s="16"/>
      <c r="DF117" s="16">
        <v>10</v>
      </c>
      <c r="DG117" s="16">
        <v>50</v>
      </c>
      <c r="DH117" s="16">
        <v>1.7</v>
      </c>
      <c r="DI117" s="11" t="s">
        <v>301</v>
      </c>
      <c r="DJ117" s="10">
        <v>510</v>
      </c>
      <c r="DK117" s="213">
        <f t="shared" si="41"/>
        <v>124.76807816059561</v>
      </c>
      <c r="DL117" s="213">
        <f t="shared" si="42"/>
        <v>129.30509918461726</v>
      </c>
      <c r="DM117" s="11"/>
      <c r="DN117" s="10"/>
      <c r="DO117" s="11"/>
      <c r="DP117" s="10"/>
      <c r="DQ117" s="16">
        <v>30</v>
      </c>
      <c r="DR117" s="11" t="s">
        <v>184</v>
      </c>
      <c r="DS117" s="10">
        <v>3.8</v>
      </c>
      <c r="DT117" s="16">
        <v>20</v>
      </c>
      <c r="DU117" s="11"/>
      <c r="DV117" s="9"/>
      <c r="DW117" s="338">
        <f t="shared" si="43"/>
        <v>0</v>
      </c>
      <c r="DX117" s="213">
        <f t="shared" si="44"/>
        <v>0</v>
      </c>
      <c r="DY117" s="304"/>
      <c r="DZ117" s="213"/>
      <c r="EA117" s="11"/>
      <c r="EB117" s="10"/>
      <c r="EC117" s="11"/>
      <c r="ED117" s="10"/>
      <c r="EE117" s="158"/>
      <c r="EF117" s="159"/>
      <c r="EG117" s="158"/>
      <c r="EH117" s="160"/>
      <c r="EI117" s="351">
        <f t="shared" si="59"/>
        <v>416</v>
      </c>
      <c r="EJ117" s="352">
        <f t="shared" si="45"/>
        <v>101.77160885256426</v>
      </c>
      <c r="EK117" s="241">
        <f t="shared" si="46"/>
        <v>105.47239462902114</v>
      </c>
      <c r="EL117" s="9">
        <v>4</v>
      </c>
      <c r="EM117" s="20">
        <f t="shared" si="47"/>
        <v>0.97857316204388711</v>
      </c>
      <c r="EN117" s="353">
        <f t="shared" si="48"/>
        <v>1.0141576406636648</v>
      </c>
      <c r="EO117" s="12">
        <v>380</v>
      </c>
      <c r="EP117" s="120"/>
    </row>
    <row r="118" spans="1:146" s="121" customFormat="1" ht="20.100000000000001" hidden="1" customHeight="1">
      <c r="A118" s="162">
        <v>42335</v>
      </c>
      <c r="B118" s="229"/>
      <c r="C118" s="15"/>
      <c r="D118" s="9"/>
      <c r="E118" s="9"/>
      <c r="F118" s="9"/>
      <c r="G118" s="12"/>
      <c r="H118" s="11"/>
      <c r="I118" s="9"/>
      <c r="J118" s="9"/>
      <c r="K118" s="20"/>
      <c r="L118" s="9"/>
      <c r="M118" s="9"/>
      <c r="N118" s="9"/>
      <c r="O118" s="298"/>
      <c r="P118" s="9"/>
      <c r="Q118" s="24">
        <f t="shared" si="39"/>
        <v>0</v>
      </c>
      <c r="R118" s="119">
        <f t="shared" si="49"/>
        <v>0</v>
      </c>
      <c r="S118" s="18">
        <f t="shared" si="40"/>
        <v>0</v>
      </c>
      <c r="T118" s="11"/>
      <c r="U118" s="9"/>
      <c r="V118" s="9"/>
      <c r="W118" s="24">
        <f t="shared" si="50"/>
        <v>0</v>
      </c>
      <c r="X118" s="9"/>
      <c r="Y118" s="9"/>
      <c r="Z118" s="9"/>
      <c r="AA118" s="9"/>
      <c r="AB118" s="12"/>
      <c r="AC118" s="15"/>
      <c r="AD118" s="200"/>
      <c r="AE118" s="200"/>
      <c r="AF118" s="200"/>
      <c r="AG118" s="200"/>
      <c r="AH118" s="241">
        <f t="shared" si="60"/>
        <v>0</v>
      </c>
      <c r="AI118" s="239" t="e">
        <f t="shared" si="61"/>
        <v>#DIV/0!</v>
      </c>
      <c r="AJ118" s="9"/>
      <c r="AK118" s="9"/>
      <c r="AL118" s="9"/>
      <c r="AM118" s="9"/>
      <c r="AN118" s="9"/>
      <c r="AO118" s="9"/>
      <c r="AP118" s="11"/>
      <c r="AQ118" s="15"/>
      <c r="AR118" s="24">
        <f t="shared" si="63"/>
        <v>0</v>
      </c>
      <c r="AS118" s="271" t="e">
        <f t="shared" si="51"/>
        <v>#DIV/0!</v>
      </c>
      <c r="AT118" s="9"/>
      <c r="AU118" s="9"/>
      <c r="AV118" s="15"/>
      <c r="AW118" s="9"/>
      <c r="AX118" s="9"/>
      <c r="AY118" s="10"/>
      <c r="AZ118" s="11"/>
      <c r="BA118" s="10"/>
      <c r="BB118" s="11"/>
      <c r="BC118" s="12"/>
      <c r="BD118" s="11"/>
      <c r="BE118" s="9"/>
      <c r="BF118" s="9"/>
      <c r="BG118" s="9"/>
      <c r="BH118" s="12"/>
      <c r="BI118" s="11"/>
      <c r="BJ118" s="15"/>
      <c r="BK118" s="9"/>
      <c r="BL118" s="9"/>
      <c r="BM118" s="10"/>
      <c r="BN118" s="11"/>
      <c r="BO118" s="9"/>
      <c r="BP118" s="10"/>
      <c r="BQ118" s="11"/>
      <c r="BR118" s="9"/>
      <c r="BS118" s="10"/>
      <c r="BT118" s="14"/>
      <c r="BU118" s="279"/>
      <c r="BV118" s="273">
        <f t="shared" si="52"/>
        <v>0</v>
      </c>
      <c r="BW118" s="273">
        <f t="shared" si="53"/>
        <v>0</v>
      </c>
      <c r="BX118" s="283" t="e">
        <f t="shared" si="54"/>
        <v>#DIV/0!</v>
      </c>
      <c r="BY118" s="283" t="e">
        <f t="shared" si="55"/>
        <v>#DIV/0!</v>
      </c>
      <c r="BZ118" s="11"/>
      <c r="CA118" s="9"/>
      <c r="CB118" s="9"/>
      <c r="CC118" s="12"/>
      <c r="CD118" s="15"/>
      <c r="CE118" s="15"/>
      <c r="CF118" s="9" t="e">
        <f t="shared" si="56"/>
        <v>#N/A</v>
      </c>
      <c r="CG118" s="9">
        <f t="shared" si="57"/>
        <v>0</v>
      </c>
      <c r="CH118" s="9" t="e">
        <f t="shared" si="62"/>
        <v>#N/A</v>
      </c>
      <c r="CI118" s="9"/>
      <c r="CJ118" s="296" t="e">
        <f t="shared" si="58"/>
        <v>#N/A</v>
      </c>
      <c r="CK118" s="11"/>
      <c r="CL118" s="15"/>
      <c r="CM118" s="9"/>
      <c r="CN118" s="10">
        <v>109</v>
      </c>
      <c r="CO118" s="10">
        <f t="shared" si="64"/>
        <v>0</v>
      </c>
      <c r="CP118" s="10">
        <f t="shared" si="65"/>
        <v>0</v>
      </c>
      <c r="CQ118" s="191" t="e">
        <f t="shared" si="66"/>
        <v>#DIV/0!</v>
      </c>
      <c r="CR118" s="16"/>
      <c r="CS118" s="16"/>
      <c r="CT118" s="16"/>
      <c r="CU118" s="14"/>
      <c r="CV118" s="14"/>
      <c r="CW118" s="14"/>
      <c r="CX118" s="16"/>
      <c r="CY118" s="16"/>
      <c r="CZ118" s="16"/>
      <c r="DA118" s="16"/>
      <c r="DB118" s="16"/>
      <c r="DC118" s="16"/>
      <c r="DD118" s="16"/>
      <c r="DE118" s="16"/>
      <c r="DF118" s="16"/>
      <c r="DG118" s="16"/>
      <c r="DH118" s="16"/>
      <c r="DI118" s="11"/>
      <c r="DJ118" s="10"/>
      <c r="DK118" s="213" t="e">
        <f t="shared" si="41"/>
        <v>#DIV/0!</v>
      </c>
      <c r="DL118" s="213" t="e">
        <f t="shared" si="42"/>
        <v>#DIV/0!</v>
      </c>
      <c r="DM118" s="11"/>
      <c r="DN118" s="10"/>
      <c r="DO118" s="11"/>
      <c r="DP118" s="10"/>
      <c r="DQ118" s="16"/>
      <c r="DR118" s="11"/>
      <c r="DS118" s="10"/>
      <c r="DT118" s="16"/>
      <c r="DU118" s="11"/>
      <c r="DV118" s="9"/>
      <c r="DW118" s="338" t="e">
        <f t="shared" si="43"/>
        <v>#DIV/0!</v>
      </c>
      <c r="DX118" s="213" t="e">
        <f t="shared" si="44"/>
        <v>#DIV/0!</v>
      </c>
      <c r="DY118" s="304"/>
      <c r="DZ118" s="213"/>
      <c r="EA118" s="11"/>
      <c r="EB118" s="10"/>
      <c r="EC118" s="11"/>
      <c r="ED118" s="10"/>
      <c r="EE118" s="158"/>
      <c r="EF118" s="159"/>
      <c r="EG118" s="158"/>
      <c r="EH118" s="160"/>
      <c r="EI118" s="351">
        <f t="shared" si="59"/>
        <v>0</v>
      </c>
      <c r="EJ118" s="352" t="e">
        <f t="shared" si="45"/>
        <v>#DIV/0!</v>
      </c>
      <c r="EK118" s="241" t="e">
        <f t="shared" si="46"/>
        <v>#DIV/0!</v>
      </c>
      <c r="EL118" s="9"/>
      <c r="EM118" s="20" t="e">
        <f t="shared" si="47"/>
        <v>#DIV/0!</v>
      </c>
      <c r="EN118" s="353" t="e">
        <f t="shared" si="48"/>
        <v>#DIV/0!</v>
      </c>
      <c r="EO118" s="12"/>
      <c r="EP118" s="120"/>
    </row>
    <row r="119" spans="1:146" s="118" customFormat="1" ht="20.100000000000001" hidden="1" customHeight="1">
      <c r="A119" s="161">
        <v>42336</v>
      </c>
      <c r="B119" s="228">
        <v>0.76971064814814805</v>
      </c>
      <c r="C119" s="7">
        <v>2</v>
      </c>
      <c r="D119" s="1" t="s">
        <v>132</v>
      </c>
      <c r="E119" s="1" t="s">
        <v>138</v>
      </c>
      <c r="F119" s="1" t="s">
        <v>140</v>
      </c>
      <c r="G119" s="4" t="s">
        <v>145</v>
      </c>
      <c r="H119" s="3" t="s">
        <v>172</v>
      </c>
      <c r="I119" s="1">
        <v>16</v>
      </c>
      <c r="J119" s="1" t="s">
        <v>278</v>
      </c>
      <c r="K119" s="19">
        <v>16.3</v>
      </c>
      <c r="L119" s="1"/>
      <c r="M119" s="1">
        <v>80</v>
      </c>
      <c r="N119" s="1">
        <v>2750</v>
      </c>
      <c r="O119" s="297"/>
      <c r="P119" s="1">
        <v>1820</v>
      </c>
      <c r="Q119" s="22">
        <f t="shared" si="39"/>
        <v>1523.34</v>
      </c>
      <c r="R119" s="116">
        <f t="shared" si="49"/>
        <v>4.1678582400000002</v>
      </c>
      <c r="S119" s="17">
        <f t="shared" si="40"/>
        <v>4.0216175999999999</v>
      </c>
      <c r="T119" s="3">
        <v>1198</v>
      </c>
      <c r="U119" s="1">
        <v>1007</v>
      </c>
      <c r="V119" s="1">
        <v>0.96599999999999997</v>
      </c>
      <c r="W119" s="22">
        <f t="shared" si="50"/>
        <v>1758.12</v>
      </c>
      <c r="X119" s="1">
        <v>10.8</v>
      </c>
      <c r="Y119" s="1">
        <v>429</v>
      </c>
      <c r="Z119" s="1">
        <v>20</v>
      </c>
      <c r="AA119" s="1">
        <v>20</v>
      </c>
      <c r="AB119" s="4">
        <v>6.8</v>
      </c>
      <c r="AC119" s="7">
        <v>3.7</v>
      </c>
      <c r="AD119" s="199">
        <v>-34</v>
      </c>
      <c r="AE119" s="199">
        <v>-36</v>
      </c>
      <c r="AF119" s="199">
        <v>-38</v>
      </c>
      <c r="AG119" s="199"/>
      <c r="AH119" s="240">
        <f t="shared" si="60"/>
        <v>-108</v>
      </c>
      <c r="AI119" s="237">
        <f t="shared" si="61"/>
        <v>1</v>
      </c>
      <c r="AJ119" s="1">
        <v>50</v>
      </c>
      <c r="AK119" s="1">
        <v>50</v>
      </c>
      <c r="AL119" s="1">
        <v>95</v>
      </c>
      <c r="AM119" s="1">
        <v>95</v>
      </c>
      <c r="AN119" s="1">
        <v>4</v>
      </c>
      <c r="AO119" s="1">
        <v>10</v>
      </c>
      <c r="AP119" s="3">
        <v>1646</v>
      </c>
      <c r="AQ119" s="7">
        <v>1600</v>
      </c>
      <c r="AR119" s="22">
        <f t="shared" si="63"/>
        <v>46</v>
      </c>
      <c r="AS119" s="270">
        <f t="shared" si="51"/>
        <v>2.7946537059538274E-2</v>
      </c>
      <c r="AT119" s="1">
        <v>74</v>
      </c>
      <c r="AU119" s="1">
        <v>80</v>
      </c>
      <c r="AV119" s="7">
        <v>4.4000000000000004</v>
      </c>
      <c r="AW119" s="1">
        <v>480</v>
      </c>
      <c r="AX119" s="1">
        <v>960</v>
      </c>
      <c r="AY119" s="2">
        <v>34</v>
      </c>
      <c r="AZ119" s="3">
        <v>335</v>
      </c>
      <c r="BA119" s="2">
        <v>68</v>
      </c>
      <c r="BB119" s="3"/>
      <c r="BC119" s="4"/>
      <c r="BD119" s="3">
        <v>4410</v>
      </c>
      <c r="BE119" s="1">
        <v>30</v>
      </c>
      <c r="BF119" s="1">
        <v>25</v>
      </c>
      <c r="BG119" s="1">
        <v>1</v>
      </c>
      <c r="BH119" s="4">
        <v>97</v>
      </c>
      <c r="BI119" s="3">
        <v>500</v>
      </c>
      <c r="BJ119" s="7">
        <v>120</v>
      </c>
      <c r="BK119" s="1">
        <v>1650</v>
      </c>
      <c r="BL119" s="1">
        <v>147</v>
      </c>
      <c r="BM119" s="2">
        <v>92.5</v>
      </c>
      <c r="BN119" s="3">
        <v>470</v>
      </c>
      <c r="BO119" s="1">
        <v>1694</v>
      </c>
      <c r="BP119" s="2">
        <v>235</v>
      </c>
      <c r="BQ119" s="3">
        <v>460</v>
      </c>
      <c r="BR119" s="1">
        <v>1649</v>
      </c>
      <c r="BS119" s="2">
        <v>202</v>
      </c>
      <c r="BT119" s="6">
        <v>1500</v>
      </c>
      <c r="BU119" s="278">
        <v>552</v>
      </c>
      <c r="BV119" s="272">
        <f t="shared" si="52"/>
        <v>0.93</v>
      </c>
      <c r="BW119" s="272">
        <f t="shared" si="53"/>
        <v>0.64102564102564108</v>
      </c>
      <c r="BX119" s="282">
        <f t="shared" si="54"/>
        <v>0.59196996898971765</v>
      </c>
      <c r="BY119" s="282">
        <f t="shared" si="55"/>
        <v>0.40803003101028235</v>
      </c>
      <c r="BZ119" s="3">
        <v>3</v>
      </c>
      <c r="CA119" s="1">
        <v>3</v>
      </c>
      <c r="CB119" s="1">
        <v>30</v>
      </c>
      <c r="CC119" s="4">
        <v>1.8</v>
      </c>
      <c r="CD119" s="7" t="s">
        <v>163</v>
      </c>
      <c r="CE119" s="7">
        <v>39</v>
      </c>
      <c r="CF119" s="1">
        <f t="shared" si="56"/>
        <v>15.6</v>
      </c>
      <c r="CG119" s="1">
        <f t="shared" si="57"/>
        <v>6151.5999999999995</v>
      </c>
      <c r="CH119" s="1">
        <f t="shared" si="62"/>
        <v>6.24</v>
      </c>
      <c r="CI119" s="1">
        <v>40</v>
      </c>
      <c r="CJ119" s="189">
        <f t="shared" si="58"/>
        <v>1.014370245139476</v>
      </c>
      <c r="CK119" s="3" t="s">
        <v>165</v>
      </c>
      <c r="CL119" s="7">
        <v>70</v>
      </c>
      <c r="CM119" s="1">
        <v>74</v>
      </c>
      <c r="CN119" s="2">
        <v>109</v>
      </c>
      <c r="CO119" s="2">
        <f t="shared" si="64"/>
        <v>6151.5999999999995</v>
      </c>
      <c r="CP119" s="2">
        <f t="shared" si="65"/>
        <v>80.66</v>
      </c>
      <c r="CQ119" s="190">
        <f t="shared" si="66"/>
        <v>13.112035893100984</v>
      </c>
      <c r="CR119" s="8">
        <v>41</v>
      </c>
      <c r="CS119" s="8">
        <v>4</v>
      </c>
      <c r="CT119" s="8">
        <v>400</v>
      </c>
      <c r="CU119" s="6">
        <v>9</v>
      </c>
      <c r="CV119" s="6">
        <v>50</v>
      </c>
      <c r="CW119" s="6"/>
      <c r="CX119" s="8">
        <v>510</v>
      </c>
      <c r="CY119" s="8">
        <v>530</v>
      </c>
      <c r="CZ119" s="8">
        <v>550</v>
      </c>
      <c r="DA119" s="8">
        <v>560</v>
      </c>
      <c r="DB119" s="8">
        <v>2</v>
      </c>
      <c r="DC119" s="8">
        <v>3</v>
      </c>
      <c r="DD119" s="8">
        <v>1</v>
      </c>
      <c r="DE119" s="8"/>
      <c r="DF119" s="8">
        <v>11</v>
      </c>
      <c r="DG119" s="8">
        <v>50</v>
      </c>
      <c r="DH119" s="8">
        <v>1.7</v>
      </c>
      <c r="DI119" s="3" t="s">
        <v>301</v>
      </c>
      <c r="DJ119" s="2">
        <v>510</v>
      </c>
      <c r="DK119" s="212">
        <f t="shared" si="41"/>
        <v>122.36500634916028</v>
      </c>
      <c r="DL119" s="212">
        <f t="shared" si="42"/>
        <v>126.81464294367521</v>
      </c>
      <c r="DM119" s="3"/>
      <c r="DN119" s="2"/>
      <c r="DO119" s="3"/>
      <c r="DP119" s="2"/>
      <c r="DQ119" s="8">
        <v>30</v>
      </c>
      <c r="DR119" s="3" t="s">
        <v>184</v>
      </c>
      <c r="DS119" s="2">
        <v>3.8</v>
      </c>
      <c r="DT119" s="8">
        <v>20</v>
      </c>
      <c r="DU119" s="3"/>
      <c r="DV119" s="1"/>
      <c r="DW119" s="337">
        <f t="shared" si="43"/>
        <v>0</v>
      </c>
      <c r="DX119" s="212">
        <f t="shared" si="44"/>
        <v>0</v>
      </c>
      <c r="DY119" s="303"/>
      <c r="DZ119" s="212"/>
      <c r="EA119" s="3"/>
      <c r="EB119" s="2"/>
      <c r="EC119" s="3"/>
      <c r="ED119" s="2"/>
      <c r="EE119" s="155"/>
      <c r="EF119" s="156"/>
      <c r="EG119" s="155"/>
      <c r="EH119" s="157"/>
      <c r="EI119" s="348">
        <f t="shared" si="59"/>
        <v>437</v>
      </c>
      <c r="EJ119" s="349">
        <f t="shared" si="45"/>
        <v>104.85001524428047</v>
      </c>
      <c r="EK119" s="240">
        <f t="shared" si="46"/>
        <v>108.66274307134522</v>
      </c>
      <c r="EL119" s="1">
        <v>4.2</v>
      </c>
      <c r="EM119" s="19">
        <f t="shared" si="47"/>
        <v>1.0077118169930848</v>
      </c>
      <c r="EN119" s="350">
        <f t="shared" si="48"/>
        <v>1.0443558830655606</v>
      </c>
      <c r="EO119" s="4">
        <v>371</v>
      </c>
      <c r="EP119" s="117"/>
    </row>
    <row r="120" spans="1:146" s="118" customFormat="1" ht="20.100000000000001" hidden="1" customHeight="1">
      <c r="A120" s="161">
        <v>42336</v>
      </c>
      <c r="B120" s="228"/>
      <c r="C120" s="7"/>
      <c r="D120" s="1"/>
      <c r="E120" s="1"/>
      <c r="F120" s="1"/>
      <c r="G120" s="4"/>
      <c r="H120" s="3"/>
      <c r="I120" s="1"/>
      <c r="J120" s="1"/>
      <c r="K120" s="19"/>
      <c r="L120" s="1"/>
      <c r="M120" s="1"/>
      <c r="N120" s="1"/>
      <c r="O120" s="297"/>
      <c r="P120" s="1"/>
      <c r="Q120" s="22">
        <f t="shared" si="39"/>
        <v>0</v>
      </c>
      <c r="R120" s="116">
        <f t="shared" si="49"/>
        <v>0</v>
      </c>
      <c r="S120" s="17">
        <f t="shared" si="40"/>
        <v>0</v>
      </c>
      <c r="T120" s="3"/>
      <c r="U120" s="1"/>
      <c r="V120" s="1"/>
      <c r="W120" s="22">
        <f t="shared" si="50"/>
        <v>0</v>
      </c>
      <c r="X120" s="1"/>
      <c r="Y120" s="1"/>
      <c r="Z120" s="1"/>
      <c r="AA120" s="1"/>
      <c r="AB120" s="4"/>
      <c r="AC120" s="7"/>
      <c r="AD120" s="199"/>
      <c r="AE120" s="199"/>
      <c r="AF120" s="199"/>
      <c r="AG120" s="199"/>
      <c r="AH120" s="240">
        <f t="shared" si="60"/>
        <v>0</v>
      </c>
      <c r="AI120" s="237" t="e">
        <f t="shared" si="61"/>
        <v>#DIV/0!</v>
      </c>
      <c r="AJ120" s="1"/>
      <c r="AK120" s="1"/>
      <c r="AL120" s="1"/>
      <c r="AM120" s="1"/>
      <c r="AN120" s="1"/>
      <c r="AO120" s="1"/>
      <c r="AP120" s="3"/>
      <c r="AQ120" s="7"/>
      <c r="AR120" s="22">
        <f t="shared" si="63"/>
        <v>0</v>
      </c>
      <c r="AS120" s="270" t="e">
        <f t="shared" si="51"/>
        <v>#DIV/0!</v>
      </c>
      <c r="AT120" s="1"/>
      <c r="AU120" s="1"/>
      <c r="AV120" s="7"/>
      <c r="AW120" s="1"/>
      <c r="AX120" s="1"/>
      <c r="AY120" s="2"/>
      <c r="AZ120" s="3"/>
      <c r="BA120" s="2"/>
      <c r="BB120" s="3"/>
      <c r="BC120" s="4"/>
      <c r="BD120" s="3"/>
      <c r="BE120" s="1"/>
      <c r="BF120" s="1"/>
      <c r="BG120" s="1"/>
      <c r="BH120" s="4"/>
      <c r="BI120" s="3"/>
      <c r="BJ120" s="7"/>
      <c r="BK120" s="1"/>
      <c r="BL120" s="1"/>
      <c r="BM120" s="2"/>
      <c r="BN120" s="3"/>
      <c r="BO120" s="1"/>
      <c r="BP120" s="2"/>
      <c r="BQ120" s="3"/>
      <c r="BR120" s="1"/>
      <c r="BS120" s="2"/>
      <c r="BT120" s="6"/>
      <c r="BU120" s="278"/>
      <c r="BV120" s="272">
        <f t="shared" si="52"/>
        <v>0</v>
      </c>
      <c r="BW120" s="272">
        <f t="shared" si="53"/>
        <v>0</v>
      </c>
      <c r="BX120" s="282" t="e">
        <f t="shared" si="54"/>
        <v>#DIV/0!</v>
      </c>
      <c r="BY120" s="282" t="e">
        <f t="shared" si="55"/>
        <v>#DIV/0!</v>
      </c>
      <c r="BZ120" s="3"/>
      <c r="CA120" s="1"/>
      <c r="CB120" s="1"/>
      <c r="CC120" s="4"/>
      <c r="CD120" s="7"/>
      <c r="CE120" s="7"/>
      <c r="CF120" s="1" t="e">
        <f t="shared" si="56"/>
        <v>#N/A</v>
      </c>
      <c r="CG120" s="1">
        <f t="shared" si="57"/>
        <v>0</v>
      </c>
      <c r="CH120" s="1" t="e">
        <f t="shared" si="62"/>
        <v>#N/A</v>
      </c>
      <c r="CI120" s="1"/>
      <c r="CJ120" s="189" t="e">
        <f t="shared" si="58"/>
        <v>#N/A</v>
      </c>
      <c r="CK120" s="3"/>
      <c r="CL120" s="7"/>
      <c r="CM120" s="1"/>
      <c r="CN120" s="2">
        <v>109</v>
      </c>
      <c r="CO120" s="2">
        <f t="shared" si="64"/>
        <v>0</v>
      </c>
      <c r="CP120" s="2">
        <f t="shared" si="65"/>
        <v>0</v>
      </c>
      <c r="CQ120" s="190" t="e">
        <f t="shared" si="66"/>
        <v>#DIV/0!</v>
      </c>
      <c r="CR120" s="8"/>
      <c r="CS120" s="8"/>
      <c r="CT120" s="8"/>
      <c r="CU120" s="6"/>
      <c r="CV120" s="6"/>
      <c r="CW120" s="6"/>
      <c r="CX120" s="8"/>
      <c r="CY120" s="8"/>
      <c r="CZ120" s="8"/>
      <c r="DA120" s="8"/>
      <c r="DB120" s="8"/>
      <c r="DC120" s="8"/>
      <c r="DD120" s="8"/>
      <c r="DE120" s="8"/>
      <c r="DF120" s="8"/>
      <c r="DG120" s="8"/>
      <c r="DH120" s="8"/>
      <c r="DI120" s="3"/>
      <c r="DJ120" s="2"/>
      <c r="DK120" s="212" t="e">
        <f t="shared" si="41"/>
        <v>#DIV/0!</v>
      </c>
      <c r="DL120" s="212" t="e">
        <f t="shared" si="42"/>
        <v>#DIV/0!</v>
      </c>
      <c r="DM120" s="3"/>
      <c r="DN120" s="2"/>
      <c r="DO120" s="3"/>
      <c r="DP120" s="2"/>
      <c r="DQ120" s="8"/>
      <c r="DR120" s="3"/>
      <c r="DS120" s="2"/>
      <c r="DT120" s="8"/>
      <c r="DU120" s="3"/>
      <c r="DV120" s="1"/>
      <c r="DW120" s="337" t="e">
        <f t="shared" si="43"/>
        <v>#DIV/0!</v>
      </c>
      <c r="DX120" s="212" t="e">
        <f t="shared" si="44"/>
        <v>#DIV/0!</v>
      </c>
      <c r="DY120" s="303"/>
      <c r="DZ120" s="212"/>
      <c r="EA120" s="3"/>
      <c r="EB120" s="2"/>
      <c r="EC120" s="3"/>
      <c r="ED120" s="2"/>
      <c r="EE120" s="155"/>
      <c r="EF120" s="156"/>
      <c r="EG120" s="155"/>
      <c r="EH120" s="157"/>
      <c r="EI120" s="348">
        <f t="shared" si="59"/>
        <v>0</v>
      </c>
      <c r="EJ120" s="349" t="e">
        <f t="shared" si="45"/>
        <v>#DIV/0!</v>
      </c>
      <c r="EK120" s="240" t="e">
        <f t="shared" si="46"/>
        <v>#DIV/0!</v>
      </c>
      <c r="EL120" s="1"/>
      <c r="EM120" s="19" t="e">
        <f t="shared" si="47"/>
        <v>#DIV/0!</v>
      </c>
      <c r="EN120" s="350" t="e">
        <f t="shared" si="48"/>
        <v>#DIV/0!</v>
      </c>
      <c r="EO120" s="4"/>
      <c r="EP120" s="117"/>
    </row>
    <row r="121" spans="1:146" s="121" customFormat="1" ht="20.100000000000001" hidden="1" customHeight="1">
      <c r="A121" s="162">
        <v>42336</v>
      </c>
      <c r="B121" s="229"/>
      <c r="C121" s="15"/>
      <c r="D121" s="9"/>
      <c r="E121" s="9"/>
      <c r="F121" s="9"/>
      <c r="G121" s="12"/>
      <c r="H121" s="11"/>
      <c r="I121" s="9"/>
      <c r="J121" s="9"/>
      <c r="K121" s="20"/>
      <c r="L121" s="9"/>
      <c r="M121" s="9"/>
      <c r="N121" s="9"/>
      <c r="O121" s="298"/>
      <c r="P121" s="9"/>
      <c r="Q121" s="24">
        <f t="shared" si="39"/>
        <v>0</v>
      </c>
      <c r="R121" s="119">
        <f t="shared" si="49"/>
        <v>0</v>
      </c>
      <c r="S121" s="18">
        <f t="shared" si="40"/>
        <v>0</v>
      </c>
      <c r="T121" s="11"/>
      <c r="U121" s="9"/>
      <c r="V121" s="9"/>
      <c r="W121" s="24">
        <f t="shared" si="50"/>
        <v>0</v>
      </c>
      <c r="X121" s="9"/>
      <c r="Y121" s="9"/>
      <c r="Z121" s="9"/>
      <c r="AA121" s="9"/>
      <c r="AB121" s="12"/>
      <c r="AC121" s="15"/>
      <c r="AD121" s="200"/>
      <c r="AE121" s="200"/>
      <c r="AF121" s="200"/>
      <c r="AG121" s="200"/>
      <c r="AH121" s="241">
        <f t="shared" si="60"/>
        <v>0</v>
      </c>
      <c r="AI121" s="239" t="e">
        <f t="shared" si="61"/>
        <v>#DIV/0!</v>
      </c>
      <c r="AJ121" s="9"/>
      <c r="AK121" s="9"/>
      <c r="AL121" s="9"/>
      <c r="AM121" s="9"/>
      <c r="AN121" s="9"/>
      <c r="AO121" s="9"/>
      <c r="AP121" s="11"/>
      <c r="AQ121" s="15"/>
      <c r="AR121" s="24">
        <f t="shared" si="63"/>
        <v>0</v>
      </c>
      <c r="AS121" s="271" t="e">
        <f t="shared" si="51"/>
        <v>#DIV/0!</v>
      </c>
      <c r="AT121" s="9"/>
      <c r="AU121" s="9"/>
      <c r="AV121" s="15"/>
      <c r="AW121" s="9"/>
      <c r="AX121" s="9"/>
      <c r="AY121" s="10"/>
      <c r="AZ121" s="11"/>
      <c r="BA121" s="10"/>
      <c r="BB121" s="11"/>
      <c r="BC121" s="12"/>
      <c r="BD121" s="11"/>
      <c r="BE121" s="9"/>
      <c r="BF121" s="9"/>
      <c r="BG121" s="9"/>
      <c r="BH121" s="12"/>
      <c r="BI121" s="11"/>
      <c r="BJ121" s="15"/>
      <c r="BK121" s="9"/>
      <c r="BL121" s="9"/>
      <c r="BM121" s="10"/>
      <c r="BN121" s="11"/>
      <c r="BO121" s="9"/>
      <c r="BP121" s="10"/>
      <c r="BQ121" s="11"/>
      <c r="BR121" s="9"/>
      <c r="BS121" s="10"/>
      <c r="BT121" s="14"/>
      <c r="BU121" s="279"/>
      <c r="BV121" s="273">
        <f t="shared" si="52"/>
        <v>0</v>
      </c>
      <c r="BW121" s="273">
        <f t="shared" si="53"/>
        <v>0</v>
      </c>
      <c r="BX121" s="283" t="e">
        <f t="shared" si="54"/>
        <v>#DIV/0!</v>
      </c>
      <c r="BY121" s="283" t="e">
        <f t="shared" si="55"/>
        <v>#DIV/0!</v>
      </c>
      <c r="BZ121" s="11"/>
      <c r="CA121" s="9"/>
      <c r="CB121" s="9"/>
      <c r="CC121" s="12"/>
      <c r="CD121" s="15"/>
      <c r="CE121" s="15"/>
      <c r="CF121" s="9" t="e">
        <f t="shared" si="56"/>
        <v>#N/A</v>
      </c>
      <c r="CG121" s="9">
        <f t="shared" si="57"/>
        <v>0</v>
      </c>
      <c r="CH121" s="9" t="e">
        <f t="shared" si="62"/>
        <v>#N/A</v>
      </c>
      <c r="CI121" s="9"/>
      <c r="CJ121" s="296" t="e">
        <f t="shared" si="58"/>
        <v>#N/A</v>
      </c>
      <c r="CK121" s="11"/>
      <c r="CL121" s="15"/>
      <c r="CM121" s="9"/>
      <c r="CN121" s="10">
        <v>109</v>
      </c>
      <c r="CO121" s="10">
        <f t="shared" si="64"/>
        <v>0</v>
      </c>
      <c r="CP121" s="10">
        <f t="shared" si="65"/>
        <v>0</v>
      </c>
      <c r="CQ121" s="191" t="e">
        <f t="shared" si="66"/>
        <v>#DIV/0!</v>
      </c>
      <c r="CR121" s="16"/>
      <c r="CS121" s="16"/>
      <c r="CT121" s="16"/>
      <c r="CU121" s="14"/>
      <c r="CV121" s="14"/>
      <c r="CW121" s="14"/>
      <c r="CX121" s="16"/>
      <c r="CY121" s="16"/>
      <c r="CZ121" s="16"/>
      <c r="DA121" s="16"/>
      <c r="DB121" s="16"/>
      <c r="DC121" s="16"/>
      <c r="DD121" s="16"/>
      <c r="DE121" s="16"/>
      <c r="DF121" s="16"/>
      <c r="DG121" s="16"/>
      <c r="DH121" s="16"/>
      <c r="DI121" s="11"/>
      <c r="DJ121" s="10"/>
      <c r="DK121" s="213" t="e">
        <f t="shared" si="41"/>
        <v>#DIV/0!</v>
      </c>
      <c r="DL121" s="213" t="e">
        <f t="shared" si="42"/>
        <v>#DIV/0!</v>
      </c>
      <c r="DM121" s="11"/>
      <c r="DN121" s="10"/>
      <c r="DO121" s="11"/>
      <c r="DP121" s="10"/>
      <c r="DQ121" s="16"/>
      <c r="DR121" s="11"/>
      <c r="DS121" s="10"/>
      <c r="DT121" s="16"/>
      <c r="DU121" s="11"/>
      <c r="DV121" s="9"/>
      <c r="DW121" s="338" t="e">
        <f t="shared" si="43"/>
        <v>#DIV/0!</v>
      </c>
      <c r="DX121" s="213" t="e">
        <f t="shared" si="44"/>
        <v>#DIV/0!</v>
      </c>
      <c r="DY121" s="304"/>
      <c r="DZ121" s="213"/>
      <c r="EA121" s="11"/>
      <c r="EB121" s="10"/>
      <c r="EC121" s="11"/>
      <c r="ED121" s="10"/>
      <c r="EE121" s="158"/>
      <c r="EF121" s="159"/>
      <c r="EG121" s="158"/>
      <c r="EH121" s="160"/>
      <c r="EI121" s="351">
        <f t="shared" si="59"/>
        <v>0</v>
      </c>
      <c r="EJ121" s="352" t="e">
        <f t="shared" si="45"/>
        <v>#DIV/0!</v>
      </c>
      <c r="EK121" s="241" t="e">
        <f t="shared" si="46"/>
        <v>#DIV/0!</v>
      </c>
      <c r="EL121" s="9"/>
      <c r="EM121" s="20" t="e">
        <f t="shared" si="47"/>
        <v>#DIV/0!</v>
      </c>
      <c r="EN121" s="353" t="e">
        <f t="shared" si="48"/>
        <v>#DIV/0!</v>
      </c>
      <c r="EO121" s="12"/>
      <c r="EP121" s="120"/>
    </row>
    <row r="122" spans="1:146" s="121" customFormat="1" ht="20.100000000000001" hidden="1" customHeight="1">
      <c r="A122" s="162">
        <v>42336</v>
      </c>
      <c r="B122" s="229">
        <v>1.1666666666666701</v>
      </c>
      <c r="C122" s="15">
        <v>1</v>
      </c>
      <c r="D122" s="9" t="s">
        <v>131</v>
      </c>
      <c r="E122" s="9" t="s">
        <v>135</v>
      </c>
      <c r="F122" s="9" t="s">
        <v>144</v>
      </c>
      <c r="G122" s="12" t="s">
        <v>303</v>
      </c>
      <c r="H122" s="11" t="s">
        <v>172</v>
      </c>
      <c r="I122" s="9">
        <v>17</v>
      </c>
      <c r="J122" s="9" t="s">
        <v>280</v>
      </c>
      <c r="K122" s="20">
        <v>17.3</v>
      </c>
      <c r="L122" s="9"/>
      <c r="M122" s="9">
        <v>80</v>
      </c>
      <c r="N122" s="9">
        <v>2750</v>
      </c>
      <c r="O122" s="298"/>
      <c r="P122" s="9">
        <v>1830</v>
      </c>
      <c r="Q122" s="24">
        <f t="shared" si="39"/>
        <v>1513.41</v>
      </c>
      <c r="R122" s="119">
        <f t="shared" si="49"/>
        <v>4.3994828699999999</v>
      </c>
      <c r="S122" s="18">
        <f t="shared" si="40"/>
        <v>4.2451150499999999</v>
      </c>
      <c r="T122" s="11">
        <v>1207</v>
      </c>
      <c r="U122" s="9">
        <v>1007</v>
      </c>
      <c r="V122" s="9">
        <v>0.96799999999999997</v>
      </c>
      <c r="W122" s="24">
        <f t="shared" si="50"/>
        <v>1771.44</v>
      </c>
      <c r="X122" s="9">
        <v>10.8</v>
      </c>
      <c r="Y122" s="9">
        <v>435</v>
      </c>
      <c r="Z122" s="9">
        <v>25</v>
      </c>
      <c r="AA122" s="9">
        <v>25</v>
      </c>
      <c r="AB122" s="12">
        <v>6.6</v>
      </c>
      <c r="AC122" s="15">
        <v>4</v>
      </c>
      <c r="AD122" s="200">
        <v>-33</v>
      </c>
      <c r="AE122" s="200">
        <v>-37</v>
      </c>
      <c r="AF122" s="200">
        <v>-35</v>
      </c>
      <c r="AG122" s="200"/>
      <c r="AH122" s="241">
        <f t="shared" si="60"/>
        <v>-105</v>
      </c>
      <c r="AI122" s="239">
        <f t="shared" si="61"/>
        <v>1</v>
      </c>
      <c r="AJ122" s="9">
        <v>50</v>
      </c>
      <c r="AK122" s="9">
        <v>50</v>
      </c>
      <c r="AL122" s="9">
        <v>95</v>
      </c>
      <c r="AM122" s="9">
        <v>95</v>
      </c>
      <c r="AN122" s="9">
        <v>3</v>
      </c>
      <c r="AO122" s="9">
        <v>10</v>
      </c>
      <c r="AP122" s="11">
        <v>1670</v>
      </c>
      <c r="AQ122" s="15">
        <v>1670</v>
      </c>
      <c r="AR122" s="24">
        <f t="shared" si="63"/>
        <v>0</v>
      </c>
      <c r="AS122" s="271">
        <f t="shared" si="51"/>
        <v>0</v>
      </c>
      <c r="AT122" s="9">
        <v>75</v>
      </c>
      <c r="AU122" s="9">
        <v>80</v>
      </c>
      <c r="AV122" s="15">
        <v>4.4000000000000004</v>
      </c>
      <c r="AW122" s="9">
        <v>690</v>
      </c>
      <c r="AX122" s="9">
        <v>1000</v>
      </c>
      <c r="AY122" s="10">
        <v>45</v>
      </c>
      <c r="AZ122" s="11">
        <v>324</v>
      </c>
      <c r="BA122" s="10">
        <v>64</v>
      </c>
      <c r="BB122" s="11"/>
      <c r="BC122" s="12"/>
      <c r="BD122" s="11">
        <v>4440</v>
      </c>
      <c r="BE122" s="9">
        <v>30</v>
      </c>
      <c r="BF122" s="9">
        <v>25</v>
      </c>
      <c r="BG122" s="9">
        <v>1</v>
      </c>
      <c r="BH122" s="12">
        <v>96</v>
      </c>
      <c r="BI122" s="11">
        <v>510</v>
      </c>
      <c r="BJ122" s="15">
        <v>121</v>
      </c>
      <c r="BK122" s="9">
        <v>1650</v>
      </c>
      <c r="BL122" s="9">
        <v>147</v>
      </c>
      <c r="BM122" s="10">
        <v>95.7</v>
      </c>
      <c r="BN122" s="11">
        <v>476</v>
      </c>
      <c r="BO122" s="9">
        <v>1700</v>
      </c>
      <c r="BP122" s="10">
        <v>240</v>
      </c>
      <c r="BQ122" s="11">
        <v>466</v>
      </c>
      <c r="BR122" s="9">
        <v>1672</v>
      </c>
      <c r="BS122" s="10">
        <v>201</v>
      </c>
      <c r="BT122" s="14">
        <v>1500</v>
      </c>
      <c r="BU122" s="279">
        <v>582</v>
      </c>
      <c r="BV122" s="273">
        <f t="shared" si="52"/>
        <v>0.94199999999999995</v>
      </c>
      <c r="BW122" s="273">
        <f t="shared" si="53"/>
        <v>0.65384615384615385</v>
      </c>
      <c r="BX122" s="283">
        <f t="shared" si="54"/>
        <v>0.59028246408946294</v>
      </c>
      <c r="BY122" s="283">
        <f t="shared" si="55"/>
        <v>0.40971753591053695</v>
      </c>
      <c r="BZ122" s="11">
        <v>3</v>
      </c>
      <c r="CA122" s="9">
        <v>3</v>
      </c>
      <c r="CB122" s="9">
        <v>30</v>
      </c>
      <c r="CC122" s="12">
        <v>1.8</v>
      </c>
      <c r="CD122" s="15" t="s">
        <v>163</v>
      </c>
      <c r="CE122" s="15">
        <v>48</v>
      </c>
      <c r="CF122" s="9">
        <f t="shared" si="56"/>
        <v>15.6</v>
      </c>
      <c r="CG122" s="9">
        <f t="shared" si="57"/>
        <v>6185.4</v>
      </c>
      <c r="CH122" s="9">
        <f t="shared" si="62"/>
        <v>7.6440000000000001</v>
      </c>
      <c r="CI122" s="9">
        <v>49</v>
      </c>
      <c r="CJ122" s="296">
        <f t="shared" si="58"/>
        <v>1.2358133669609079</v>
      </c>
      <c r="CK122" s="11" t="s">
        <v>165</v>
      </c>
      <c r="CL122" s="15">
        <v>50</v>
      </c>
      <c r="CM122" s="9">
        <v>55</v>
      </c>
      <c r="CN122" s="10">
        <v>109</v>
      </c>
      <c r="CO122" s="10">
        <f t="shared" si="64"/>
        <v>6185.4</v>
      </c>
      <c r="CP122" s="10">
        <f t="shared" si="65"/>
        <v>59.95</v>
      </c>
      <c r="CQ122" s="191">
        <f t="shared" si="66"/>
        <v>9.692178355482266</v>
      </c>
      <c r="CR122" s="16">
        <v>41</v>
      </c>
      <c r="CS122" s="16">
        <v>4</v>
      </c>
      <c r="CT122" s="16">
        <v>400</v>
      </c>
      <c r="CU122" s="14">
        <v>9</v>
      </c>
      <c r="CV122" s="14">
        <v>51</v>
      </c>
      <c r="CW122" s="14"/>
      <c r="CX122" s="16">
        <v>510</v>
      </c>
      <c r="CY122" s="16">
        <v>530</v>
      </c>
      <c r="CZ122" s="16">
        <v>550</v>
      </c>
      <c r="DA122" s="16">
        <v>560</v>
      </c>
      <c r="DB122" s="16">
        <v>2</v>
      </c>
      <c r="DC122" s="16">
        <v>3</v>
      </c>
      <c r="DD122" s="16">
        <v>1</v>
      </c>
      <c r="DE122" s="16"/>
      <c r="DF122" s="16">
        <v>11</v>
      </c>
      <c r="DG122" s="16">
        <v>2</v>
      </c>
      <c r="DH122" s="16">
        <v>1.7</v>
      </c>
      <c r="DI122" s="11" t="s">
        <v>301</v>
      </c>
      <c r="DJ122" s="10">
        <v>510</v>
      </c>
      <c r="DK122" s="213">
        <f t="shared" si="41"/>
        <v>115.92271525312246</v>
      </c>
      <c r="DL122" s="213">
        <f t="shared" si="42"/>
        <v>120.13808671687238</v>
      </c>
      <c r="DM122" s="11"/>
      <c r="DN122" s="10"/>
      <c r="DO122" s="11"/>
      <c r="DP122" s="10"/>
      <c r="DQ122" s="16">
        <v>30</v>
      </c>
      <c r="DR122" s="11" t="s">
        <v>184</v>
      </c>
      <c r="DS122" s="10">
        <v>4</v>
      </c>
      <c r="DT122" s="16">
        <v>20</v>
      </c>
      <c r="DU122" s="11"/>
      <c r="DV122" s="9"/>
      <c r="DW122" s="338">
        <f t="shared" si="43"/>
        <v>0</v>
      </c>
      <c r="DX122" s="213">
        <f t="shared" si="44"/>
        <v>0</v>
      </c>
      <c r="DY122" s="304"/>
      <c r="DZ122" s="213"/>
      <c r="EA122" s="11"/>
      <c r="EB122" s="10"/>
      <c r="EC122" s="11"/>
      <c r="ED122" s="10"/>
      <c r="EE122" s="158"/>
      <c r="EF122" s="159"/>
      <c r="EG122" s="158"/>
      <c r="EH122" s="160"/>
      <c r="EI122" s="351">
        <f t="shared" si="59"/>
        <v>441</v>
      </c>
      <c r="EJ122" s="352">
        <f t="shared" si="45"/>
        <v>100.23905377770002</v>
      </c>
      <c r="EK122" s="241">
        <f t="shared" si="46"/>
        <v>103.8841102787073</v>
      </c>
      <c r="EL122" s="9"/>
      <c r="EM122" s="20">
        <f t="shared" si="47"/>
        <v>0</v>
      </c>
      <c r="EN122" s="353">
        <f t="shared" si="48"/>
        <v>0</v>
      </c>
      <c r="EO122" s="12"/>
      <c r="EP122" s="120"/>
    </row>
    <row r="123" spans="1:146" s="118" customFormat="1" ht="20.100000000000001" customHeight="1">
      <c r="A123" s="161">
        <v>42337</v>
      </c>
      <c r="B123" s="228">
        <v>0.6855902777777777</v>
      </c>
      <c r="C123" s="7">
        <v>3</v>
      </c>
      <c r="D123" s="1" t="s">
        <v>130</v>
      </c>
      <c r="E123" s="1" t="s">
        <v>136</v>
      </c>
      <c r="F123" s="1" t="s">
        <v>141</v>
      </c>
      <c r="G123" s="4" t="s">
        <v>142</v>
      </c>
      <c r="H123" s="3" t="s">
        <v>172</v>
      </c>
      <c r="I123" s="1">
        <v>17</v>
      </c>
      <c r="J123" s="1" t="s">
        <v>278</v>
      </c>
      <c r="K123" s="19">
        <v>17.5</v>
      </c>
      <c r="L123" s="1"/>
      <c r="M123" s="1">
        <v>80</v>
      </c>
      <c r="N123" s="1">
        <v>2700</v>
      </c>
      <c r="O123" s="297"/>
      <c r="P123" s="1">
        <v>1850</v>
      </c>
      <c r="Q123" s="22">
        <f t="shared" si="39"/>
        <v>1526.25</v>
      </c>
      <c r="R123" s="116">
        <f t="shared" si="49"/>
        <v>4.43680875</v>
      </c>
      <c r="S123" s="17">
        <f t="shared" si="40"/>
        <v>4.2032924999999999</v>
      </c>
      <c r="T123" s="3">
        <v>1224</v>
      </c>
      <c r="U123" s="1">
        <v>1007</v>
      </c>
      <c r="V123" s="1">
        <v>0.96799999999999997</v>
      </c>
      <c r="W123" s="22">
        <f t="shared" si="50"/>
        <v>1790.8</v>
      </c>
      <c r="X123" s="1">
        <v>10.8</v>
      </c>
      <c r="Y123" s="1">
        <v>445</v>
      </c>
      <c r="Z123" s="1">
        <v>25</v>
      </c>
      <c r="AA123" s="1">
        <v>25</v>
      </c>
      <c r="AB123" s="4">
        <v>6.8</v>
      </c>
      <c r="AC123" s="7">
        <v>3.7</v>
      </c>
      <c r="AD123" s="199">
        <v>-33</v>
      </c>
      <c r="AE123" s="199">
        <v>-37</v>
      </c>
      <c r="AF123" s="199">
        <v>-35</v>
      </c>
      <c r="AG123" s="199"/>
      <c r="AH123" s="240">
        <f t="shared" si="60"/>
        <v>-105</v>
      </c>
      <c r="AI123" s="237">
        <f t="shared" si="61"/>
        <v>0</v>
      </c>
      <c r="AJ123" s="1">
        <v>50</v>
      </c>
      <c r="AK123" s="1">
        <v>50</v>
      </c>
      <c r="AL123" s="1">
        <v>95</v>
      </c>
      <c r="AM123" s="1">
        <v>95</v>
      </c>
      <c r="AN123" s="1">
        <v>3</v>
      </c>
      <c r="AO123" s="1">
        <v>10</v>
      </c>
      <c r="AP123" s="3">
        <v>1687</v>
      </c>
      <c r="AQ123" s="7">
        <v>1660</v>
      </c>
      <c r="AR123" s="22">
        <f t="shared" si="63"/>
        <v>27</v>
      </c>
      <c r="AS123" s="270">
        <f t="shared" si="51"/>
        <v>1.6004742145820983E-2</v>
      </c>
      <c r="AT123" s="1">
        <v>75</v>
      </c>
      <c r="AU123" s="1">
        <v>80</v>
      </c>
      <c r="AV123" s="7">
        <v>4.4000000000000004</v>
      </c>
      <c r="AW123" s="1">
        <v>514</v>
      </c>
      <c r="AX123" s="1">
        <v>947</v>
      </c>
      <c r="AY123" s="2">
        <v>35</v>
      </c>
      <c r="AZ123" s="3">
        <v>345</v>
      </c>
      <c r="BA123" s="2">
        <v>66</v>
      </c>
      <c r="BB123" s="3"/>
      <c r="BC123" s="4"/>
      <c r="BD123" s="3">
        <v>4825</v>
      </c>
      <c r="BE123" s="1">
        <v>30</v>
      </c>
      <c r="BF123" s="1">
        <v>25</v>
      </c>
      <c r="BG123" s="1">
        <v>1</v>
      </c>
      <c r="BH123" s="4">
        <v>97</v>
      </c>
      <c r="BI123" s="3">
        <v>520</v>
      </c>
      <c r="BJ123" s="7">
        <v>145</v>
      </c>
      <c r="BK123" s="1">
        <v>1652</v>
      </c>
      <c r="BL123" s="1">
        <v>148</v>
      </c>
      <c r="BM123" s="2">
        <v>90.4</v>
      </c>
      <c r="BN123" s="3">
        <v>486</v>
      </c>
      <c r="BO123" s="1">
        <v>1700</v>
      </c>
      <c r="BP123" s="2">
        <v>240</v>
      </c>
      <c r="BQ123" s="3">
        <v>476</v>
      </c>
      <c r="BR123" s="1">
        <v>1670</v>
      </c>
      <c r="BS123" s="2">
        <v>211</v>
      </c>
      <c r="BT123" s="6">
        <v>1500</v>
      </c>
      <c r="BU123" s="278">
        <v>619</v>
      </c>
      <c r="BV123" s="272">
        <f t="shared" si="52"/>
        <v>0.96199999999999997</v>
      </c>
      <c r="BW123" s="272">
        <f t="shared" si="53"/>
        <v>0.66666666666666663</v>
      </c>
      <c r="BX123" s="282">
        <f t="shared" si="54"/>
        <v>0.59066721244371667</v>
      </c>
      <c r="BY123" s="282">
        <f t="shared" si="55"/>
        <v>0.40933278755628322</v>
      </c>
      <c r="BZ123" s="3">
        <v>3</v>
      </c>
      <c r="CA123" s="1">
        <v>3</v>
      </c>
      <c r="CB123" s="1">
        <v>30</v>
      </c>
      <c r="CC123" s="4">
        <v>1.8</v>
      </c>
      <c r="CD123" s="7" t="s">
        <v>163</v>
      </c>
      <c r="CE123" s="7">
        <v>48</v>
      </c>
      <c r="CF123" s="1">
        <f t="shared" si="56"/>
        <v>15.6</v>
      </c>
      <c r="CG123" s="1">
        <f t="shared" si="57"/>
        <v>6253</v>
      </c>
      <c r="CH123" s="1">
        <f t="shared" si="62"/>
        <v>7.4879999999999995</v>
      </c>
      <c r="CI123" s="1">
        <v>48</v>
      </c>
      <c r="CJ123" s="189">
        <f t="shared" si="58"/>
        <v>1.1975051975051976</v>
      </c>
      <c r="CK123" s="3" t="s">
        <v>165</v>
      </c>
      <c r="CL123" s="7">
        <v>45</v>
      </c>
      <c r="CM123" s="1">
        <v>47</v>
      </c>
      <c r="CN123" s="2">
        <v>109</v>
      </c>
      <c r="CO123" s="2">
        <f t="shared" si="64"/>
        <v>6253</v>
      </c>
      <c r="CP123" s="2">
        <f t="shared" si="65"/>
        <v>51.23</v>
      </c>
      <c r="CQ123" s="190">
        <f t="shared" si="66"/>
        <v>8.1928674236366525</v>
      </c>
      <c r="CR123" s="8">
        <v>42</v>
      </c>
      <c r="CS123" s="8">
        <v>4</v>
      </c>
      <c r="CT123" s="8">
        <v>400</v>
      </c>
      <c r="CU123" s="6">
        <v>6</v>
      </c>
      <c r="CV123" s="6">
        <v>51</v>
      </c>
      <c r="CW123" s="6"/>
      <c r="CX123" s="8">
        <v>510</v>
      </c>
      <c r="CY123" s="8">
        <v>530</v>
      </c>
      <c r="CZ123" s="8">
        <v>550</v>
      </c>
      <c r="DA123" s="8">
        <v>560</v>
      </c>
      <c r="DB123" s="8">
        <v>2</v>
      </c>
      <c r="DC123" s="8">
        <v>3</v>
      </c>
      <c r="DD123" s="8">
        <v>1</v>
      </c>
      <c r="DE123" s="8"/>
      <c r="DF123" s="8">
        <v>11</v>
      </c>
      <c r="DG123" s="8">
        <v>2</v>
      </c>
      <c r="DH123" s="8">
        <v>1.7</v>
      </c>
      <c r="DI123" s="3" t="s">
        <v>301</v>
      </c>
      <c r="DJ123" s="2">
        <v>510</v>
      </c>
      <c r="DK123" s="212">
        <f t="shared" si="41"/>
        <v>114.947483368536</v>
      </c>
      <c r="DL123" s="212">
        <f t="shared" si="42"/>
        <v>121.333454666788</v>
      </c>
      <c r="DM123" s="3"/>
      <c r="DN123" s="2"/>
      <c r="DO123" s="3"/>
      <c r="DP123" s="2"/>
      <c r="DQ123" s="8">
        <v>30</v>
      </c>
      <c r="DR123" s="3" t="s">
        <v>184</v>
      </c>
      <c r="DS123" s="2">
        <v>4.2</v>
      </c>
      <c r="DT123" s="8">
        <v>20</v>
      </c>
      <c r="DU123" s="3"/>
      <c r="DV123" s="1"/>
      <c r="DW123" s="337">
        <f t="shared" si="43"/>
        <v>0</v>
      </c>
      <c r="DX123" s="212">
        <f t="shared" si="44"/>
        <v>0</v>
      </c>
      <c r="DY123" s="303"/>
      <c r="DZ123" s="212"/>
      <c r="EA123" s="3"/>
      <c r="EB123" s="2"/>
      <c r="EC123" s="3"/>
      <c r="ED123" s="2"/>
      <c r="EE123" s="155"/>
      <c r="EF123" s="156"/>
      <c r="EG123" s="155"/>
      <c r="EH123" s="157"/>
      <c r="EI123" s="348">
        <f t="shared" si="59"/>
        <v>451</v>
      </c>
      <c r="EJ123" s="349">
        <f t="shared" si="45"/>
        <v>101.64963725335242</v>
      </c>
      <c r="EK123" s="240">
        <f t="shared" si="46"/>
        <v>107.29683932298312</v>
      </c>
      <c r="EL123" s="1">
        <v>4.42</v>
      </c>
      <c r="EM123" s="19">
        <f t="shared" si="47"/>
        <v>0.99621152252731204</v>
      </c>
      <c r="EN123" s="350">
        <f t="shared" si="48"/>
        <v>1.0515566071121627</v>
      </c>
      <c r="EO123" s="4">
        <v>371</v>
      </c>
      <c r="EP123" s="117"/>
    </row>
    <row r="124" spans="1:146" s="118" customFormat="1" ht="20.100000000000001" hidden="1" customHeight="1">
      <c r="A124" s="161">
        <v>42337</v>
      </c>
      <c r="B124" s="228"/>
      <c r="C124" s="7"/>
      <c r="D124" s="1"/>
      <c r="E124" s="1"/>
      <c r="F124" s="1"/>
      <c r="G124" s="4"/>
      <c r="H124" s="3"/>
      <c r="I124" s="1"/>
      <c r="J124" s="1"/>
      <c r="K124" s="19"/>
      <c r="L124" s="1"/>
      <c r="M124" s="1"/>
      <c r="N124" s="1"/>
      <c r="O124" s="297"/>
      <c r="P124" s="1"/>
      <c r="Q124" s="22">
        <f t="shared" si="39"/>
        <v>0</v>
      </c>
      <c r="R124" s="116">
        <f t="shared" si="49"/>
        <v>0</v>
      </c>
      <c r="S124" s="17">
        <f t="shared" si="40"/>
        <v>0</v>
      </c>
      <c r="T124" s="3"/>
      <c r="U124" s="1"/>
      <c r="V124" s="1"/>
      <c r="W124" s="22">
        <f t="shared" si="50"/>
        <v>0</v>
      </c>
      <c r="X124" s="1"/>
      <c r="Y124" s="1"/>
      <c r="Z124" s="1"/>
      <c r="AA124" s="1"/>
      <c r="AB124" s="4"/>
      <c r="AC124" s="7"/>
      <c r="AD124" s="199"/>
      <c r="AE124" s="199"/>
      <c r="AF124" s="199"/>
      <c r="AG124" s="199"/>
      <c r="AH124" s="240">
        <f t="shared" si="60"/>
        <v>0</v>
      </c>
      <c r="AI124" s="237" t="e">
        <f t="shared" si="61"/>
        <v>#DIV/0!</v>
      </c>
      <c r="AJ124" s="1"/>
      <c r="AK124" s="1"/>
      <c r="AL124" s="1"/>
      <c r="AM124" s="1"/>
      <c r="AN124" s="1"/>
      <c r="AO124" s="1"/>
      <c r="AP124" s="3"/>
      <c r="AQ124" s="7"/>
      <c r="AR124" s="22">
        <f t="shared" si="63"/>
        <v>0</v>
      </c>
      <c r="AS124" s="270" t="e">
        <f t="shared" si="51"/>
        <v>#DIV/0!</v>
      </c>
      <c r="AT124" s="1"/>
      <c r="AU124" s="1"/>
      <c r="AV124" s="7"/>
      <c r="AW124" s="1"/>
      <c r="AX124" s="1"/>
      <c r="AY124" s="2"/>
      <c r="AZ124" s="3"/>
      <c r="BA124" s="2"/>
      <c r="BB124" s="3"/>
      <c r="BC124" s="4"/>
      <c r="BD124" s="3"/>
      <c r="BE124" s="1"/>
      <c r="BF124" s="1"/>
      <c r="BG124" s="1"/>
      <c r="BH124" s="4"/>
      <c r="BI124" s="3"/>
      <c r="BJ124" s="7"/>
      <c r="BK124" s="1"/>
      <c r="BL124" s="1"/>
      <c r="BM124" s="2"/>
      <c r="BN124" s="3"/>
      <c r="BO124" s="1"/>
      <c r="BP124" s="2"/>
      <c r="BQ124" s="3"/>
      <c r="BR124" s="1"/>
      <c r="BS124" s="2"/>
      <c r="BT124" s="6"/>
      <c r="BU124" s="278"/>
      <c r="BV124" s="272">
        <f t="shared" si="52"/>
        <v>0</v>
      </c>
      <c r="BW124" s="272">
        <f t="shared" si="53"/>
        <v>0</v>
      </c>
      <c r="BX124" s="282" t="e">
        <f t="shared" si="54"/>
        <v>#DIV/0!</v>
      </c>
      <c r="BY124" s="282" t="e">
        <f t="shared" si="55"/>
        <v>#DIV/0!</v>
      </c>
      <c r="BZ124" s="3"/>
      <c r="CA124" s="1"/>
      <c r="CB124" s="1"/>
      <c r="CC124" s="4"/>
      <c r="CD124" s="7"/>
      <c r="CE124" s="7"/>
      <c r="CF124" s="1" t="e">
        <f t="shared" si="56"/>
        <v>#N/A</v>
      </c>
      <c r="CG124" s="1">
        <f t="shared" si="57"/>
        <v>0</v>
      </c>
      <c r="CH124" s="1" t="e">
        <f t="shared" si="62"/>
        <v>#N/A</v>
      </c>
      <c r="CI124" s="1"/>
      <c r="CJ124" s="189" t="e">
        <f t="shared" si="58"/>
        <v>#N/A</v>
      </c>
      <c r="CK124" s="3"/>
      <c r="CL124" s="7"/>
      <c r="CM124" s="1"/>
      <c r="CN124" s="2">
        <v>109</v>
      </c>
      <c r="CO124" s="2">
        <f t="shared" si="64"/>
        <v>0</v>
      </c>
      <c r="CP124" s="2">
        <f t="shared" si="65"/>
        <v>0</v>
      </c>
      <c r="CQ124" s="190" t="e">
        <f t="shared" si="66"/>
        <v>#DIV/0!</v>
      </c>
      <c r="CR124" s="8"/>
      <c r="CS124" s="8"/>
      <c r="CT124" s="8"/>
      <c r="CU124" s="6"/>
      <c r="CV124" s="6"/>
      <c r="CW124" s="6"/>
      <c r="CX124" s="8"/>
      <c r="CY124" s="8"/>
      <c r="CZ124" s="8"/>
      <c r="DA124" s="8"/>
      <c r="DB124" s="8"/>
      <c r="DC124" s="8"/>
      <c r="DD124" s="8"/>
      <c r="DE124" s="8"/>
      <c r="DF124" s="8"/>
      <c r="DG124" s="8"/>
      <c r="DH124" s="8"/>
      <c r="DI124" s="3"/>
      <c r="DJ124" s="2"/>
      <c r="DK124" s="212" t="e">
        <f t="shared" si="41"/>
        <v>#DIV/0!</v>
      </c>
      <c r="DL124" s="212" t="e">
        <f t="shared" si="42"/>
        <v>#DIV/0!</v>
      </c>
      <c r="DM124" s="3"/>
      <c r="DN124" s="2"/>
      <c r="DO124" s="3"/>
      <c r="DP124" s="2"/>
      <c r="DQ124" s="8"/>
      <c r="DR124" s="3"/>
      <c r="DS124" s="2"/>
      <c r="DT124" s="8"/>
      <c r="DU124" s="3"/>
      <c r="DV124" s="1"/>
      <c r="DW124" s="337" t="e">
        <f t="shared" si="43"/>
        <v>#DIV/0!</v>
      </c>
      <c r="DX124" s="212" t="e">
        <f t="shared" si="44"/>
        <v>#DIV/0!</v>
      </c>
      <c r="DY124" s="303"/>
      <c r="DZ124" s="212"/>
      <c r="EA124" s="3"/>
      <c r="EB124" s="2"/>
      <c r="EC124" s="3"/>
      <c r="ED124" s="2"/>
      <c r="EE124" s="155"/>
      <c r="EF124" s="156"/>
      <c r="EG124" s="155"/>
      <c r="EH124" s="157"/>
      <c r="EI124" s="348">
        <f t="shared" si="59"/>
        <v>0</v>
      </c>
      <c r="EJ124" s="349" t="e">
        <f t="shared" si="45"/>
        <v>#DIV/0!</v>
      </c>
      <c r="EK124" s="240" t="e">
        <f t="shared" si="46"/>
        <v>#DIV/0!</v>
      </c>
      <c r="EL124" s="1"/>
      <c r="EM124" s="19" t="e">
        <f t="shared" si="47"/>
        <v>#DIV/0!</v>
      </c>
      <c r="EN124" s="350" t="e">
        <f t="shared" si="48"/>
        <v>#DIV/0!</v>
      </c>
      <c r="EO124" s="4"/>
      <c r="EP124" s="117"/>
    </row>
    <row r="125" spans="1:146" s="121" customFormat="1" ht="20.100000000000001" customHeight="1">
      <c r="A125" s="162">
        <v>42337</v>
      </c>
      <c r="B125" s="229">
        <v>0.12596064814814814</v>
      </c>
      <c r="C125" s="15">
        <v>2</v>
      </c>
      <c r="D125" s="9" t="s">
        <v>132</v>
      </c>
      <c r="E125" s="9" t="s">
        <v>138</v>
      </c>
      <c r="F125" s="9" t="s">
        <v>140</v>
      </c>
      <c r="G125" s="12" t="s">
        <v>145</v>
      </c>
      <c r="H125" s="11" t="s">
        <v>172</v>
      </c>
      <c r="I125" s="9">
        <v>17</v>
      </c>
      <c r="J125" s="9" t="s">
        <v>219</v>
      </c>
      <c r="K125" s="20">
        <v>17</v>
      </c>
      <c r="L125" s="9"/>
      <c r="M125" s="9">
        <v>80</v>
      </c>
      <c r="N125" s="9">
        <v>2700</v>
      </c>
      <c r="O125" s="298"/>
      <c r="P125" s="9">
        <v>1850</v>
      </c>
      <c r="Q125" s="24">
        <f t="shared" si="39"/>
        <v>1535.5</v>
      </c>
      <c r="R125" s="119">
        <f t="shared" si="49"/>
        <v>4.4636984999999996</v>
      </c>
      <c r="S125" s="18">
        <f t="shared" si="40"/>
        <v>4.2287670000000004</v>
      </c>
      <c r="T125" s="11">
        <v>1222</v>
      </c>
      <c r="U125" s="9">
        <v>1007</v>
      </c>
      <c r="V125" s="9">
        <v>0.96799999999999997</v>
      </c>
      <c r="W125" s="24">
        <f t="shared" si="50"/>
        <v>1790.8</v>
      </c>
      <c r="X125" s="9">
        <v>10.9</v>
      </c>
      <c r="Y125" s="9">
        <v>445</v>
      </c>
      <c r="Z125" s="9">
        <v>25</v>
      </c>
      <c r="AA125" s="9">
        <v>25</v>
      </c>
      <c r="AB125" s="12">
        <v>6.7</v>
      </c>
      <c r="AC125" s="15">
        <v>3.6</v>
      </c>
      <c r="AD125" s="200">
        <v>-33</v>
      </c>
      <c r="AE125" s="200">
        <v>-36</v>
      </c>
      <c r="AF125" s="200">
        <v>-38</v>
      </c>
      <c r="AG125" s="200"/>
      <c r="AH125" s="241">
        <f t="shared" si="60"/>
        <v>-107</v>
      </c>
      <c r="AI125" s="239">
        <f t="shared" si="61"/>
        <v>1</v>
      </c>
      <c r="AJ125" s="9">
        <v>50</v>
      </c>
      <c r="AK125" s="9">
        <v>50</v>
      </c>
      <c r="AL125" s="9">
        <v>95</v>
      </c>
      <c r="AM125" s="9">
        <v>95</v>
      </c>
      <c r="AN125" s="9">
        <v>3</v>
      </c>
      <c r="AO125" s="9">
        <v>10</v>
      </c>
      <c r="AP125" s="11">
        <v>1773</v>
      </c>
      <c r="AQ125" s="15">
        <v>1668</v>
      </c>
      <c r="AR125" s="24">
        <f t="shared" si="63"/>
        <v>105</v>
      </c>
      <c r="AS125" s="271">
        <f t="shared" si="51"/>
        <v>5.9221658206429779E-2</v>
      </c>
      <c r="AT125" s="9">
        <v>76</v>
      </c>
      <c r="AU125" s="9">
        <v>80</v>
      </c>
      <c r="AV125" s="15">
        <v>4.4000000000000004</v>
      </c>
      <c r="AW125" s="9">
        <v>530</v>
      </c>
      <c r="AX125" s="9">
        <v>1030</v>
      </c>
      <c r="AY125" s="10">
        <v>35</v>
      </c>
      <c r="AZ125" s="11">
        <v>350</v>
      </c>
      <c r="BA125" s="10">
        <v>70</v>
      </c>
      <c r="BB125" s="11"/>
      <c r="BC125" s="12"/>
      <c r="BD125" s="11">
        <v>4488</v>
      </c>
      <c r="BE125" s="9">
        <v>30</v>
      </c>
      <c r="BF125" s="9">
        <v>25</v>
      </c>
      <c r="BG125" s="9">
        <v>1</v>
      </c>
      <c r="BH125" s="12">
        <v>97</v>
      </c>
      <c r="BI125" s="11">
        <v>520</v>
      </c>
      <c r="BJ125" s="15">
        <v>140</v>
      </c>
      <c r="BK125" s="9">
        <v>1650</v>
      </c>
      <c r="BL125" s="9">
        <v>148</v>
      </c>
      <c r="BM125" s="10">
        <v>91.2</v>
      </c>
      <c r="BN125" s="11">
        <v>486</v>
      </c>
      <c r="BO125" s="9">
        <v>1700</v>
      </c>
      <c r="BP125" s="10">
        <v>240</v>
      </c>
      <c r="BQ125" s="11">
        <v>478</v>
      </c>
      <c r="BR125" s="9">
        <v>1700</v>
      </c>
      <c r="BS125" s="10">
        <v>219</v>
      </c>
      <c r="BT125" s="14">
        <v>1500</v>
      </c>
      <c r="BU125" s="279">
        <v>623</v>
      </c>
      <c r="BV125" s="273">
        <f t="shared" si="52"/>
        <v>0.96399999999999997</v>
      </c>
      <c r="BW125" s="273">
        <f t="shared" si="53"/>
        <v>0.66666666666666663</v>
      </c>
      <c r="BX125" s="283">
        <f t="shared" si="54"/>
        <v>0.59116925592804581</v>
      </c>
      <c r="BY125" s="283">
        <f t="shared" si="55"/>
        <v>0.40883074407195424</v>
      </c>
      <c r="BZ125" s="11"/>
      <c r="CA125" s="9"/>
      <c r="CB125" s="9"/>
      <c r="CC125" s="12"/>
      <c r="CD125" s="15" t="s">
        <v>163</v>
      </c>
      <c r="CE125" s="15">
        <v>47</v>
      </c>
      <c r="CF125" s="9">
        <f t="shared" si="56"/>
        <v>15.6</v>
      </c>
      <c r="CG125" s="9">
        <f t="shared" si="57"/>
        <v>6253</v>
      </c>
      <c r="CH125" s="9">
        <f t="shared" si="62"/>
        <v>7.8</v>
      </c>
      <c r="CI125" s="9">
        <v>50</v>
      </c>
      <c r="CJ125" s="296">
        <f t="shared" si="58"/>
        <v>1.2474012474012475</v>
      </c>
      <c r="CK125" s="11" t="s">
        <v>165</v>
      </c>
      <c r="CL125" s="15">
        <v>56</v>
      </c>
      <c r="CM125" s="9">
        <v>58</v>
      </c>
      <c r="CN125" s="10">
        <v>109</v>
      </c>
      <c r="CO125" s="10">
        <f t="shared" si="64"/>
        <v>6253</v>
      </c>
      <c r="CP125" s="10">
        <f t="shared" si="65"/>
        <v>63.22</v>
      </c>
      <c r="CQ125" s="191">
        <f t="shared" si="66"/>
        <v>10.110347033423956</v>
      </c>
      <c r="CR125" s="16">
        <v>41</v>
      </c>
      <c r="CS125" s="16">
        <v>4</v>
      </c>
      <c r="CT125" s="16">
        <v>400</v>
      </c>
      <c r="CU125" s="14">
        <v>6</v>
      </c>
      <c r="CV125" s="14">
        <v>51</v>
      </c>
      <c r="CW125" s="14"/>
      <c r="CX125" s="16"/>
      <c r="CY125" s="16"/>
      <c r="CZ125" s="16"/>
      <c r="DA125" s="16"/>
      <c r="DB125" s="16"/>
      <c r="DC125" s="16"/>
      <c r="DD125" s="16"/>
      <c r="DE125" s="16"/>
      <c r="DF125" s="16"/>
      <c r="DG125" s="16"/>
      <c r="DH125" s="16"/>
      <c r="DI125" s="11" t="s">
        <v>301</v>
      </c>
      <c r="DJ125" s="10">
        <v>510</v>
      </c>
      <c r="DK125" s="213">
        <f t="shared" si="41"/>
        <v>114.25502864944845</v>
      </c>
      <c r="DL125" s="213">
        <f t="shared" si="42"/>
        <v>120.60253024108445</v>
      </c>
      <c r="DM125" s="11"/>
      <c r="DN125" s="10"/>
      <c r="DO125" s="11"/>
      <c r="DP125" s="10"/>
      <c r="DQ125" s="16">
        <v>30</v>
      </c>
      <c r="DR125" s="11" t="s">
        <v>184</v>
      </c>
      <c r="DS125" s="10">
        <v>2.2000000000000002</v>
      </c>
      <c r="DT125" s="16">
        <v>20</v>
      </c>
      <c r="DU125" s="11"/>
      <c r="DV125" s="9"/>
      <c r="DW125" s="338">
        <f t="shared" si="43"/>
        <v>0</v>
      </c>
      <c r="DX125" s="213">
        <f t="shared" si="44"/>
        <v>0</v>
      </c>
      <c r="DY125" s="304"/>
      <c r="DZ125" s="213"/>
      <c r="EA125" s="11"/>
      <c r="EB125" s="10"/>
      <c r="EC125" s="11"/>
      <c r="ED125" s="10"/>
      <c r="EE125" s="158"/>
      <c r="EF125" s="159"/>
      <c r="EG125" s="158"/>
      <c r="EH125" s="160"/>
      <c r="EI125" s="351">
        <f t="shared" si="59"/>
        <v>459</v>
      </c>
      <c r="EJ125" s="352">
        <f t="shared" si="45"/>
        <v>102.8295257845036</v>
      </c>
      <c r="EK125" s="241">
        <f t="shared" si="46"/>
        <v>108.542277216976</v>
      </c>
      <c r="EL125" s="9">
        <v>4.42</v>
      </c>
      <c r="EM125" s="20">
        <f t="shared" si="47"/>
        <v>0.99021024829521986</v>
      </c>
      <c r="EN125" s="353">
        <f t="shared" si="48"/>
        <v>1.0452219287560651</v>
      </c>
      <c r="EO125" s="12">
        <v>372</v>
      </c>
      <c r="EP125" s="120"/>
    </row>
    <row r="126" spans="1:146" s="121" customFormat="1" ht="20.100000000000001" hidden="1" customHeight="1">
      <c r="A126" s="162">
        <v>42337</v>
      </c>
      <c r="B126" s="229"/>
      <c r="C126" s="15"/>
      <c r="D126" s="9"/>
      <c r="E126" s="9"/>
      <c r="F126" s="9"/>
      <c r="G126" s="12"/>
      <c r="H126" s="11"/>
      <c r="I126" s="9"/>
      <c r="J126" s="9"/>
      <c r="K126" s="20"/>
      <c r="L126" s="9"/>
      <c r="M126" s="9"/>
      <c r="N126" s="9"/>
      <c r="O126" s="298"/>
      <c r="P126" s="9"/>
      <c r="Q126" s="24">
        <f t="shared" si="39"/>
        <v>0</v>
      </c>
      <c r="R126" s="119">
        <f t="shared" si="49"/>
        <v>0</v>
      </c>
      <c r="S126" s="18">
        <f t="shared" si="40"/>
        <v>0</v>
      </c>
      <c r="T126" s="11"/>
      <c r="U126" s="9"/>
      <c r="V126" s="9"/>
      <c r="W126" s="24">
        <f t="shared" si="50"/>
        <v>0</v>
      </c>
      <c r="X126" s="9"/>
      <c r="Y126" s="9"/>
      <c r="Z126" s="9"/>
      <c r="AA126" s="9"/>
      <c r="AB126" s="12"/>
      <c r="AC126" s="15"/>
      <c r="AD126" s="200"/>
      <c r="AE126" s="200"/>
      <c r="AF126" s="200"/>
      <c r="AG126" s="200"/>
      <c r="AH126" s="241">
        <f t="shared" si="60"/>
        <v>0</v>
      </c>
      <c r="AI126" s="239" t="e">
        <f t="shared" si="61"/>
        <v>#DIV/0!</v>
      </c>
      <c r="AJ126" s="9"/>
      <c r="AK126" s="9"/>
      <c r="AL126" s="9"/>
      <c r="AM126" s="9"/>
      <c r="AN126" s="9"/>
      <c r="AO126" s="9"/>
      <c r="AP126" s="11"/>
      <c r="AQ126" s="15"/>
      <c r="AR126" s="24">
        <f t="shared" si="63"/>
        <v>0</v>
      </c>
      <c r="AS126" s="271" t="e">
        <f t="shared" si="51"/>
        <v>#DIV/0!</v>
      </c>
      <c r="AT126" s="9"/>
      <c r="AU126" s="9"/>
      <c r="AV126" s="15"/>
      <c r="AW126" s="9"/>
      <c r="AX126" s="9"/>
      <c r="AY126" s="10"/>
      <c r="AZ126" s="11"/>
      <c r="BA126" s="10"/>
      <c r="BB126" s="11"/>
      <c r="BC126" s="12"/>
      <c r="BD126" s="11"/>
      <c r="BE126" s="9"/>
      <c r="BF126" s="9"/>
      <c r="BG126" s="9"/>
      <c r="BH126" s="12"/>
      <c r="BI126" s="11"/>
      <c r="BJ126" s="15"/>
      <c r="BK126" s="9"/>
      <c r="BL126" s="9"/>
      <c r="BM126" s="10"/>
      <c r="BN126" s="11"/>
      <c r="BO126" s="9"/>
      <c r="BP126" s="10"/>
      <c r="BQ126" s="11"/>
      <c r="BR126" s="9"/>
      <c r="BS126" s="10"/>
      <c r="BT126" s="14"/>
      <c r="BU126" s="279"/>
      <c r="BV126" s="273">
        <f t="shared" si="52"/>
        <v>0</v>
      </c>
      <c r="BW126" s="273">
        <f t="shared" si="53"/>
        <v>0</v>
      </c>
      <c r="BX126" s="283" t="e">
        <f t="shared" si="54"/>
        <v>#DIV/0!</v>
      </c>
      <c r="BY126" s="283" t="e">
        <f t="shared" si="55"/>
        <v>#DIV/0!</v>
      </c>
      <c r="BZ126" s="11"/>
      <c r="CA126" s="9"/>
      <c r="CB126" s="9"/>
      <c r="CC126" s="12"/>
      <c r="CD126" s="15"/>
      <c r="CE126" s="15"/>
      <c r="CF126" s="9" t="e">
        <f t="shared" si="56"/>
        <v>#N/A</v>
      </c>
      <c r="CG126" s="9">
        <f t="shared" si="57"/>
        <v>0</v>
      </c>
      <c r="CH126" s="9" t="e">
        <f t="shared" si="62"/>
        <v>#N/A</v>
      </c>
      <c r="CI126" s="9"/>
      <c r="CJ126" s="296" t="e">
        <f t="shared" si="58"/>
        <v>#N/A</v>
      </c>
      <c r="CK126" s="11"/>
      <c r="CL126" s="15"/>
      <c r="CM126" s="9"/>
      <c r="CN126" s="10">
        <v>109</v>
      </c>
      <c r="CO126" s="10">
        <f t="shared" si="64"/>
        <v>0</v>
      </c>
      <c r="CP126" s="10">
        <f t="shared" si="65"/>
        <v>0</v>
      </c>
      <c r="CQ126" s="191" t="e">
        <f t="shared" si="66"/>
        <v>#DIV/0!</v>
      </c>
      <c r="CR126" s="16"/>
      <c r="CS126" s="16"/>
      <c r="CT126" s="16"/>
      <c r="CU126" s="14"/>
      <c r="CV126" s="14"/>
      <c r="CW126" s="14"/>
      <c r="CX126" s="16"/>
      <c r="CY126" s="16"/>
      <c r="CZ126" s="16"/>
      <c r="DA126" s="16"/>
      <c r="DB126" s="16"/>
      <c r="DC126" s="16"/>
      <c r="DD126" s="16"/>
      <c r="DE126" s="16"/>
      <c r="DF126" s="16"/>
      <c r="DG126" s="16"/>
      <c r="DH126" s="16"/>
      <c r="DI126" s="11"/>
      <c r="DJ126" s="10"/>
      <c r="DK126" s="213" t="e">
        <f t="shared" si="41"/>
        <v>#DIV/0!</v>
      </c>
      <c r="DL126" s="213" t="e">
        <f t="shared" si="42"/>
        <v>#DIV/0!</v>
      </c>
      <c r="DM126" s="11"/>
      <c r="DN126" s="10"/>
      <c r="DO126" s="11"/>
      <c r="DP126" s="10"/>
      <c r="DQ126" s="16"/>
      <c r="DR126" s="11"/>
      <c r="DS126" s="10"/>
      <c r="DT126" s="16"/>
      <c r="DU126" s="11"/>
      <c r="DV126" s="9"/>
      <c r="DW126" s="338" t="e">
        <f t="shared" si="43"/>
        <v>#DIV/0!</v>
      </c>
      <c r="DX126" s="213" t="e">
        <f t="shared" si="44"/>
        <v>#DIV/0!</v>
      </c>
      <c r="DY126" s="304"/>
      <c r="DZ126" s="213"/>
      <c r="EA126" s="11"/>
      <c r="EB126" s="10"/>
      <c r="EC126" s="11"/>
      <c r="ED126" s="10"/>
      <c r="EE126" s="158"/>
      <c r="EF126" s="159"/>
      <c r="EG126" s="158"/>
      <c r="EH126" s="160"/>
      <c r="EI126" s="351">
        <f t="shared" si="59"/>
        <v>0</v>
      </c>
      <c r="EJ126" s="352" t="e">
        <f t="shared" si="45"/>
        <v>#DIV/0!</v>
      </c>
      <c r="EK126" s="241" t="e">
        <f t="shared" si="46"/>
        <v>#DIV/0!</v>
      </c>
      <c r="EL126" s="9"/>
      <c r="EM126" s="20" t="e">
        <f t="shared" si="47"/>
        <v>#DIV/0!</v>
      </c>
      <c r="EN126" s="353" t="e">
        <f t="shared" si="48"/>
        <v>#DIV/0!</v>
      </c>
      <c r="EO126" s="12"/>
      <c r="EP126" s="120"/>
    </row>
    <row r="127" spans="1:146" s="118" customFormat="1" ht="20.100000000000001" hidden="1" customHeight="1">
      <c r="A127" s="161">
        <v>42338</v>
      </c>
      <c r="B127" s="228"/>
      <c r="C127" s="7"/>
      <c r="D127" s="1"/>
      <c r="E127" s="1"/>
      <c r="F127" s="1"/>
      <c r="G127" s="4"/>
      <c r="H127" s="3"/>
      <c r="I127" s="1"/>
      <c r="J127" s="1"/>
      <c r="K127" s="19"/>
      <c r="L127" s="1"/>
      <c r="M127" s="1"/>
      <c r="N127" s="1"/>
      <c r="O127" s="297"/>
      <c r="P127" s="1"/>
      <c r="Q127" s="22">
        <f t="shared" si="39"/>
        <v>0</v>
      </c>
      <c r="R127" s="116">
        <f t="shared" si="49"/>
        <v>0</v>
      </c>
      <c r="S127" s="17">
        <f t="shared" si="40"/>
        <v>0</v>
      </c>
      <c r="T127" s="3"/>
      <c r="U127" s="1"/>
      <c r="V127" s="1"/>
      <c r="W127" s="22">
        <f t="shared" si="50"/>
        <v>0</v>
      </c>
      <c r="X127" s="1"/>
      <c r="Y127" s="1"/>
      <c r="Z127" s="1"/>
      <c r="AA127" s="1"/>
      <c r="AB127" s="4"/>
      <c r="AC127" s="7"/>
      <c r="AD127" s="199"/>
      <c r="AE127" s="199"/>
      <c r="AF127" s="199"/>
      <c r="AG127" s="199"/>
      <c r="AH127" s="240">
        <f t="shared" si="60"/>
        <v>0</v>
      </c>
      <c r="AI127" s="237" t="e">
        <f t="shared" si="61"/>
        <v>#DIV/0!</v>
      </c>
      <c r="AJ127" s="1"/>
      <c r="AK127" s="1"/>
      <c r="AL127" s="1"/>
      <c r="AM127" s="1"/>
      <c r="AN127" s="1"/>
      <c r="AO127" s="1"/>
      <c r="AP127" s="3"/>
      <c r="AQ127" s="7"/>
      <c r="AR127" s="22">
        <f t="shared" si="63"/>
        <v>0</v>
      </c>
      <c r="AS127" s="270" t="e">
        <f t="shared" si="51"/>
        <v>#DIV/0!</v>
      </c>
      <c r="AT127" s="1"/>
      <c r="AU127" s="1"/>
      <c r="AV127" s="7"/>
      <c r="AW127" s="1"/>
      <c r="AX127" s="1"/>
      <c r="AY127" s="2"/>
      <c r="AZ127" s="3"/>
      <c r="BA127" s="2"/>
      <c r="BB127" s="3"/>
      <c r="BC127" s="4"/>
      <c r="BD127" s="3"/>
      <c r="BE127" s="1"/>
      <c r="BF127" s="1"/>
      <c r="BG127" s="1"/>
      <c r="BH127" s="4"/>
      <c r="BI127" s="3"/>
      <c r="BJ127" s="7"/>
      <c r="BK127" s="1"/>
      <c r="BL127" s="1"/>
      <c r="BM127" s="2"/>
      <c r="BN127" s="3"/>
      <c r="BO127" s="1"/>
      <c r="BP127" s="2"/>
      <c r="BQ127" s="3"/>
      <c r="BR127" s="1"/>
      <c r="BS127" s="2"/>
      <c r="BT127" s="6"/>
      <c r="BU127" s="278"/>
      <c r="BV127" s="272">
        <f t="shared" si="52"/>
        <v>0</v>
      </c>
      <c r="BW127" s="272">
        <f t="shared" si="53"/>
        <v>0</v>
      </c>
      <c r="BX127" s="282" t="e">
        <f t="shared" si="54"/>
        <v>#DIV/0!</v>
      </c>
      <c r="BY127" s="282" t="e">
        <f t="shared" si="55"/>
        <v>#DIV/0!</v>
      </c>
      <c r="BZ127" s="3"/>
      <c r="CA127" s="1"/>
      <c r="CB127" s="1"/>
      <c r="CC127" s="4"/>
      <c r="CD127" s="7"/>
      <c r="CE127" s="7"/>
      <c r="CF127" s="1" t="e">
        <f t="shared" si="56"/>
        <v>#N/A</v>
      </c>
      <c r="CG127" s="1">
        <f t="shared" si="57"/>
        <v>0</v>
      </c>
      <c r="CH127" s="1" t="e">
        <f t="shared" si="62"/>
        <v>#N/A</v>
      </c>
      <c r="CI127" s="1"/>
      <c r="CJ127" s="189" t="e">
        <f t="shared" si="58"/>
        <v>#N/A</v>
      </c>
      <c r="CK127" s="3"/>
      <c r="CL127" s="7"/>
      <c r="CM127" s="1"/>
      <c r="CN127" s="2">
        <v>109</v>
      </c>
      <c r="CO127" s="2">
        <f t="shared" si="64"/>
        <v>0</v>
      </c>
      <c r="CP127" s="2">
        <f t="shared" si="65"/>
        <v>0</v>
      </c>
      <c r="CQ127" s="190" t="e">
        <f t="shared" si="66"/>
        <v>#DIV/0!</v>
      </c>
      <c r="CR127" s="8"/>
      <c r="CS127" s="8"/>
      <c r="CT127" s="8"/>
      <c r="CU127" s="6"/>
      <c r="CV127" s="6"/>
      <c r="CW127" s="6"/>
      <c r="CX127" s="8"/>
      <c r="CY127" s="8"/>
      <c r="CZ127" s="8"/>
      <c r="DA127" s="8"/>
      <c r="DB127" s="8"/>
      <c r="DC127" s="8"/>
      <c r="DD127" s="8"/>
      <c r="DE127" s="8"/>
      <c r="DF127" s="8"/>
      <c r="DG127" s="8"/>
      <c r="DH127" s="8"/>
      <c r="DI127" s="3"/>
      <c r="DJ127" s="2"/>
      <c r="DK127" s="212" t="e">
        <f t="shared" si="41"/>
        <v>#DIV/0!</v>
      </c>
      <c r="DL127" s="212" t="e">
        <f t="shared" si="42"/>
        <v>#DIV/0!</v>
      </c>
      <c r="DM127" s="3"/>
      <c r="DN127" s="2"/>
      <c r="DO127" s="3"/>
      <c r="DP127" s="2"/>
      <c r="DQ127" s="8"/>
      <c r="DR127" s="3"/>
      <c r="DS127" s="2"/>
      <c r="DT127" s="8"/>
      <c r="DU127" s="3"/>
      <c r="DV127" s="1"/>
      <c r="DW127" s="337" t="e">
        <f t="shared" si="43"/>
        <v>#DIV/0!</v>
      </c>
      <c r="DX127" s="212" t="e">
        <f t="shared" si="44"/>
        <v>#DIV/0!</v>
      </c>
      <c r="DY127" s="303"/>
      <c r="DZ127" s="212"/>
      <c r="EA127" s="3"/>
      <c r="EB127" s="2"/>
      <c r="EC127" s="3"/>
      <c r="ED127" s="2"/>
      <c r="EE127" s="155"/>
      <c r="EF127" s="156"/>
      <c r="EG127" s="155"/>
      <c r="EH127" s="157"/>
      <c r="EI127" s="348">
        <f t="shared" si="59"/>
        <v>0</v>
      </c>
      <c r="EJ127" s="349" t="e">
        <f t="shared" si="45"/>
        <v>#DIV/0!</v>
      </c>
      <c r="EK127" s="240" t="e">
        <f t="shared" si="46"/>
        <v>#DIV/0!</v>
      </c>
      <c r="EL127" s="1"/>
      <c r="EM127" s="19" t="e">
        <f t="shared" si="47"/>
        <v>#DIV/0!</v>
      </c>
      <c r="EN127" s="350" t="e">
        <f t="shared" si="48"/>
        <v>#DIV/0!</v>
      </c>
      <c r="EO127" s="4"/>
      <c r="EP127" s="117"/>
    </row>
    <row r="128" spans="1:146" s="118" customFormat="1" ht="20.100000000000001" hidden="1" customHeight="1">
      <c r="A128" s="161">
        <v>42338</v>
      </c>
      <c r="B128" s="228"/>
      <c r="C128" s="7"/>
      <c r="D128" s="1"/>
      <c r="E128" s="1"/>
      <c r="F128" s="1"/>
      <c r="G128" s="4"/>
      <c r="H128" s="3"/>
      <c r="I128" s="1"/>
      <c r="J128" s="1"/>
      <c r="K128" s="19"/>
      <c r="L128" s="1"/>
      <c r="M128" s="1"/>
      <c r="N128" s="1"/>
      <c r="O128" s="297"/>
      <c r="P128" s="1"/>
      <c r="Q128" s="22">
        <f t="shared" si="39"/>
        <v>0</v>
      </c>
      <c r="R128" s="116">
        <f t="shared" si="49"/>
        <v>0</v>
      </c>
      <c r="S128" s="17">
        <f t="shared" si="40"/>
        <v>0</v>
      </c>
      <c r="T128" s="3"/>
      <c r="U128" s="1"/>
      <c r="V128" s="1"/>
      <c r="W128" s="22">
        <f t="shared" si="50"/>
        <v>0</v>
      </c>
      <c r="X128" s="1"/>
      <c r="Y128" s="1"/>
      <c r="Z128" s="1"/>
      <c r="AA128" s="1"/>
      <c r="AB128" s="4"/>
      <c r="AC128" s="7"/>
      <c r="AD128" s="199"/>
      <c r="AE128" s="199"/>
      <c r="AF128" s="199"/>
      <c r="AG128" s="199"/>
      <c r="AH128" s="240">
        <f t="shared" si="60"/>
        <v>0</v>
      </c>
      <c r="AI128" s="237" t="e">
        <f t="shared" si="61"/>
        <v>#DIV/0!</v>
      </c>
      <c r="AJ128" s="1"/>
      <c r="AK128" s="1"/>
      <c r="AL128" s="1"/>
      <c r="AM128" s="1"/>
      <c r="AN128" s="1"/>
      <c r="AO128" s="1"/>
      <c r="AP128" s="3"/>
      <c r="AQ128" s="7"/>
      <c r="AR128" s="22">
        <f t="shared" si="63"/>
        <v>0</v>
      </c>
      <c r="AS128" s="270" t="e">
        <f t="shared" si="51"/>
        <v>#DIV/0!</v>
      </c>
      <c r="AT128" s="1"/>
      <c r="AU128" s="1"/>
      <c r="AV128" s="7"/>
      <c r="AW128" s="1"/>
      <c r="AX128" s="1"/>
      <c r="AY128" s="2"/>
      <c r="AZ128" s="3"/>
      <c r="BA128" s="2"/>
      <c r="BB128" s="3"/>
      <c r="BC128" s="4"/>
      <c r="BD128" s="3"/>
      <c r="BE128" s="1"/>
      <c r="BF128" s="1"/>
      <c r="BG128" s="1"/>
      <c r="BH128" s="4"/>
      <c r="BI128" s="3"/>
      <c r="BJ128" s="7"/>
      <c r="BK128" s="1"/>
      <c r="BL128" s="1"/>
      <c r="BM128" s="2"/>
      <c r="BN128" s="3"/>
      <c r="BO128" s="1"/>
      <c r="BP128" s="2"/>
      <c r="BQ128" s="3"/>
      <c r="BR128" s="1"/>
      <c r="BS128" s="2"/>
      <c r="BT128" s="6"/>
      <c r="BU128" s="278"/>
      <c r="BV128" s="272">
        <f t="shared" si="52"/>
        <v>0</v>
      </c>
      <c r="BW128" s="272">
        <f t="shared" si="53"/>
        <v>0</v>
      </c>
      <c r="BX128" s="282" t="e">
        <f t="shared" si="54"/>
        <v>#DIV/0!</v>
      </c>
      <c r="BY128" s="282" t="e">
        <f t="shared" si="55"/>
        <v>#DIV/0!</v>
      </c>
      <c r="BZ128" s="3"/>
      <c r="CA128" s="1"/>
      <c r="CB128" s="1"/>
      <c r="CC128" s="4"/>
      <c r="CD128" s="7"/>
      <c r="CE128" s="7"/>
      <c r="CF128" s="1" t="e">
        <f t="shared" si="56"/>
        <v>#N/A</v>
      </c>
      <c r="CG128" s="1">
        <f t="shared" si="57"/>
        <v>0</v>
      </c>
      <c r="CH128" s="1" t="e">
        <f t="shared" si="62"/>
        <v>#N/A</v>
      </c>
      <c r="CI128" s="1"/>
      <c r="CJ128" s="189" t="e">
        <f t="shared" si="58"/>
        <v>#N/A</v>
      </c>
      <c r="CK128" s="3"/>
      <c r="CL128" s="7"/>
      <c r="CM128" s="1"/>
      <c r="CN128" s="2">
        <v>109</v>
      </c>
      <c r="CO128" s="2">
        <f t="shared" si="64"/>
        <v>0</v>
      </c>
      <c r="CP128" s="2">
        <f t="shared" si="65"/>
        <v>0</v>
      </c>
      <c r="CQ128" s="190" t="e">
        <f t="shared" si="66"/>
        <v>#DIV/0!</v>
      </c>
      <c r="CR128" s="8"/>
      <c r="CS128" s="8"/>
      <c r="CT128" s="8"/>
      <c r="CU128" s="6"/>
      <c r="CV128" s="6"/>
      <c r="CW128" s="6"/>
      <c r="CX128" s="8"/>
      <c r="CY128" s="8"/>
      <c r="CZ128" s="8"/>
      <c r="DA128" s="8"/>
      <c r="DB128" s="8"/>
      <c r="DC128" s="8"/>
      <c r="DD128" s="8"/>
      <c r="DE128" s="8"/>
      <c r="DF128" s="8"/>
      <c r="DG128" s="8"/>
      <c r="DH128" s="8"/>
      <c r="DI128" s="3"/>
      <c r="DJ128" s="2"/>
      <c r="DK128" s="212" t="e">
        <f t="shared" si="41"/>
        <v>#DIV/0!</v>
      </c>
      <c r="DL128" s="212" t="e">
        <f t="shared" si="42"/>
        <v>#DIV/0!</v>
      </c>
      <c r="DM128" s="3"/>
      <c r="DN128" s="2"/>
      <c r="DO128" s="3"/>
      <c r="DP128" s="2"/>
      <c r="DQ128" s="8"/>
      <c r="DR128" s="3"/>
      <c r="DS128" s="2"/>
      <c r="DT128" s="8"/>
      <c r="DU128" s="3"/>
      <c r="DV128" s="1"/>
      <c r="DW128" s="337" t="e">
        <f t="shared" si="43"/>
        <v>#DIV/0!</v>
      </c>
      <c r="DX128" s="212" t="e">
        <f t="shared" si="44"/>
        <v>#DIV/0!</v>
      </c>
      <c r="DY128" s="303"/>
      <c r="DZ128" s="212"/>
      <c r="EA128" s="3"/>
      <c r="EB128" s="2"/>
      <c r="EC128" s="3"/>
      <c r="ED128" s="2"/>
      <c r="EE128" s="155"/>
      <c r="EF128" s="156"/>
      <c r="EG128" s="155"/>
      <c r="EH128" s="157"/>
      <c r="EI128" s="348">
        <f t="shared" si="59"/>
        <v>0</v>
      </c>
      <c r="EJ128" s="349" t="e">
        <f t="shared" si="45"/>
        <v>#DIV/0!</v>
      </c>
      <c r="EK128" s="240" t="e">
        <f t="shared" si="46"/>
        <v>#DIV/0!</v>
      </c>
      <c r="EL128" s="1"/>
      <c r="EM128" s="19" t="e">
        <f t="shared" si="47"/>
        <v>#DIV/0!</v>
      </c>
      <c r="EN128" s="350" t="e">
        <f t="shared" si="48"/>
        <v>#DIV/0!</v>
      </c>
      <c r="EO128" s="4"/>
      <c r="EP128" s="117"/>
    </row>
    <row r="129" spans="1:146" s="121" customFormat="1" ht="20.100000000000001" hidden="1" customHeight="1">
      <c r="A129" s="162">
        <v>42338</v>
      </c>
      <c r="B129" s="229">
        <v>3.078703703703704E-2</v>
      </c>
      <c r="C129" s="15">
        <v>3</v>
      </c>
      <c r="D129" s="9" t="s">
        <v>130</v>
      </c>
      <c r="E129" s="9" t="s">
        <v>136</v>
      </c>
      <c r="F129" s="9" t="s">
        <v>141</v>
      </c>
      <c r="G129" s="12" t="s">
        <v>142</v>
      </c>
      <c r="H129" s="11" t="s">
        <v>172</v>
      </c>
      <c r="I129" s="9">
        <v>17</v>
      </c>
      <c r="J129" s="9" t="s">
        <v>219</v>
      </c>
      <c r="K129" s="20">
        <v>17.2</v>
      </c>
      <c r="L129" s="9"/>
      <c r="M129" s="9">
        <v>80</v>
      </c>
      <c r="N129" s="9">
        <v>2720</v>
      </c>
      <c r="O129" s="298"/>
      <c r="P129" s="9">
        <v>1850</v>
      </c>
      <c r="Q129" s="24">
        <f t="shared" si="39"/>
        <v>1531.8</v>
      </c>
      <c r="R129" s="119">
        <f t="shared" si="49"/>
        <v>4.4529426000000001</v>
      </c>
      <c r="S129" s="18">
        <f t="shared" si="40"/>
        <v>4.2498259200000001</v>
      </c>
      <c r="T129" s="11">
        <v>1216</v>
      </c>
      <c r="U129" s="9">
        <v>1007</v>
      </c>
      <c r="V129" s="9">
        <v>0.96599999999999997</v>
      </c>
      <c r="W129" s="24">
        <f t="shared" si="50"/>
        <v>1787.1</v>
      </c>
      <c r="X129" s="9">
        <v>10.8</v>
      </c>
      <c r="Y129" s="9">
        <v>443</v>
      </c>
      <c r="Z129" s="9">
        <v>25</v>
      </c>
      <c r="AA129" s="9">
        <v>25</v>
      </c>
      <c r="AB129" s="12">
        <v>6.6</v>
      </c>
      <c r="AC129" s="15">
        <v>4.0999999999999996</v>
      </c>
      <c r="AD129" s="200">
        <v>-33</v>
      </c>
      <c r="AE129" s="200">
        <v>-37</v>
      </c>
      <c r="AF129" s="200">
        <v>-37</v>
      </c>
      <c r="AG129" s="200"/>
      <c r="AH129" s="241">
        <f t="shared" si="60"/>
        <v>-107</v>
      </c>
      <c r="AI129" s="239">
        <f t="shared" si="61"/>
        <v>1</v>
      </c>
      <c r="AJ129" s="9">
        <v>50</v>
      </c>
      <c r="AK129" s="9">
        <v>50</v>
      </c>
      <c r="AL129" s="9">
        <v>100</v>
      </c>
      <c r="AM129" s="9">
        <v>100</v>
      </c>
      <c r="AN129" s="9">
        <v>3</v>
      </c>
      <c r="AO129" s="9">
        <v>10</v>
      </c>
      <c r="AP129" s="11">
        <v>1741</v>
      </c>
      <c r="AQ129" s="15">
        <v>1690</v>
      </c>
      <c r="AR129" s="24">
        <f t="shared" si="63"/>
        <v>51</v>
      </c>
      <c r="AS129" s="271">
        <f t="shared" si="51"/>
        <v>2.929350947731189E-2</v>
      </c>
      <c r="AT129" s="9">
        <v>77</v>
      </c>
      <c r="AU129" s="9">
        <v>80</v>
      </c>
      <c r="AV129" s="15">
        <v>4.4000000000000004</v>
      </c>
      <c r="AW129" s="9">
        <v>517</v>
      </c>
      <c r="AX129" s="9">
        <v>1010</v>
      </c>
      <c r="AY129" s="10">
        <v>35</v>
      </c>
      <c r="AZ129" s="11">
        <v>355</v>
      </c>
      <c r="BA129" s="10">
        <v>67</v>
      </c>
      <c r="BB129" s="11"/>
      <c r="BC129" s="12"/>
      <c r="BD129" s="11">
        <v>4414</v>
      </c>
      <c r="BE129" s="9">
        <v>30</v>
      </c>
      <c r="BF129" s="9">
        <v>26</v>
      </c>
      <c r="BG129" s="9">
        <v>1</v>
      </c>
      <c r="BH129" s="12">
        <v>97</v>
      </c>
      <c r="BI129" s="11">
        <v>540</v>
      </c>
      <c r="BJ129" s="15">
        <v>87.4</v>
      </c>
      <c r="BK129" s="9">
        <v>1654</v>
      </c>
      <c r="BL129" s="9">
        <v>150</v>
      </c>
      <c r="BM129" s="10">
        <v>90.7</v>
      </c>
      <c r="BN129" s="11">
        <v>490</v>
      </c>
      <c r="BO129" s="9">
        <v>1700</v>
      </c>
      <c r="BP129" s="10">
        <v>243</v>
      </c>
      <c r="BQ129" s="11">
        <v>480</v>
      </c>
      <c r="BR129" s="9">
        <v>1700</v>
      </c>
      <c r="BS129" s="10">
        <v>213</v>
      </c>
      <c r="BT129" s="14">
        <v>1500</v>
      </c>
      <c r="BU129" s="279">
        <v>637</v>
      </c>
      <c r="BV129" s="273">
        <f t="shared" si="52"/>
        <v>0.97</v>
      </c>
      <c r="BW129" s="273">
        <f t="shared" si="53"/>
        <v>0.69230769230769229</v>
      </c>
      <c r="BX129" s="283">
        <f t="shared" si="54"/>
        <v>0.58352614530310043</v>
      </c>
      <c r="BY129" s="283">
        <f t="shared" si="55"/>
        <v>0.41647385469689957</v>
      </c>
      <c r="BZ129" s="11">
        <v>3</v>
      </c>
      <c r="CA129" s="9">
        <v>3</v>
      </c>
      <c r="CB129" s="9">
        <v>30</v>
      </c>
      <c r="CC129" s="12">
        <v>1.8</v>
      </c>
      <c r="CD129" s="15" t="s">
        <v>163</v>
      </c>
      <c r="CE129" s="15">
        <v>32</v>
      </c>
      <c r="CF129" s="9">
        <f t="shared" si="56"/>
        <v>15.6</v>
      </c>
      <c r="CG129" s="9">
        <f t="shared" si="57"/>
        <v>6253</v>
      </c>
      <c r="CH129" s="9">
        <f t="shared" si="62"/>
        <v>5.6160000000000005</v>
      </c>
      <c r="CI129" s="9">
        <v>36</v>
      </c>
      <c r="CJ129" s="296">
        <f t="shared" si="58"/>
        <v>0.89812889812889818</v>
      </c>
      <c r="CK129" s="11" t="s">
        <v>165</v>
      </c>
      <c r="CL129" s="15">
        <v>56</v>
      </c>
      <c r="CM129" s="9">
        <v>58</v>
      </c>
      <c r="CN129" s="10">
        <v>109</v>
      </c>
      <c r="CO129" s="10">
        <f t="shared" si="64"/>
        <v>6253</v>
      </c>
      <c r="CP129" s="10">
        <f t="shared" si="65"/>
        <v>63.22</v>
      </c>
      <c r="CQ129" s="191">
        <f t="shared" si="66"/>
        <v>10.110347033423956</v>
      </c>
      <c r="CR129" s="16">
        <v>41</v>
      </c>
      <c r="CS129" s="16">
        <v>4</v>
      </c>
      <c r="CT129" s="16">
        <v>400</v>
      </c>
      <c r="CU129" s="14">
        <v>12</v>
      </c>
      <c r="CV129" s="14">
        <v>51</v>
      </c>
      <c r="CW129" s="14"/>
      <c r="CX129" s="16">
        <v>500</v>
      </c>
      <c r="CY129" s="16">
        <v>662</v>
      </c>
      <c r="CZ129" s="16">
        <v>608</v>
      </c>
      <c r="DA129" s="16">
        <v>554</v>
      </c>
      <c r="DB129" s="16">
        <v>2</v>
      </c>
      <c r="DC129" s="16">
        <v>3</v>
      </c>
      <c r="DD129" s="16">
        <v>1</v>
      </c>
      <c r="DE129" s="16"/>
      <c r="DF129" s="16">
        <v>11</v>
      </c>
      <c r="DG129" s="16">
        <v>2</v>
      </c>
      <c r="DH129" s="16">
        <v>1.7</v>
      </c>
      <c r="DI129" s="11" t="s">
        <v>301</v>
      </c>
      <c r="DJ129" s="10"/>
      <c r="DK129" s="213">
        <f t="shared" si="41"/>
        <v>0</v>
      </c>
      <c r="DL129" s="213">
        <f t="shared" si="42"/>
        <v>0</v>
      </c>
      <c r="DM129" s="11"/>
      <c r="DN129" s="10"/>
      <c r="DO129" s="11"/>
      <c r="DP129" s="10"/>
      <c r="DQ129" s="16">
        <v>30</v>
      </c>
      <c r="DR129" s="11" t="s">
        <v>184</v>
      </c>
      <c r="DS129" s="10">
        <v>4</v>
      </c>
      <c r="DT129" s="16">
        <v>20</v>
      </c>
      <c r="DU129" s="11"/>
      <c r="DV129" s="9"/>
      <c r="DW129" s="338">
        <f t="shared" si="43"/>
        <v>0</v>
      </c>
      <c r="DX129" s="213">
        <f t="shared" si="44"/>
        <v>0</v>
      </c>
      <c r="DY129" s="304"/>
      <c r="DZ129" s="213"/>
      <c r="EA129" s="11"/>
      <c r="EB129" s="10"/>
      <c r="EC129" s="11"/>
      <c r="ED129" s="10"/>
      <c r="EE129" s="158"/>
      <c r="EF129" s="159"/>
      <c r="EG129" s="158"/>
      <c r="EH129" s="160"/>
      <c r="EI129" s="351">
        <f t="shared" si="59"/>
        <v>456</v>
      </c>
      <c r="EJ129" s="352">
        <f t="shared" si="45"/>
        <v>102.40419447580572</v>
      </c>
      <c r="EK129" s="241">
        <f t="shared" si="46"/>
        <v>107.29851259413468</v>
      </c>
      <c r="EL129" s="9">
        <v>4.54</v>
      </c>
      <c r="EM129" s="20">
        <f t="shared" si="47"/>
        <v>1.0195505327196448</v>
      </c>
      <c r="EN129" s="353">
        <f t="shared" si="48"/>
        <v>1.068279050827569</v>
      </c>
      <c r="EO129" s="12">
        <v>395</v>
      </c>
      <c r="EP129" s="120"/>
    </row>
    <row r="130" spans="1:146" s="121" customFormat="1" ht="20.100000000000001" hidden="1" customHeight="1">
      <c r="A130" s="162">
        <v>42338</v>
      </c>
      <c r="B130" s="229"/>
      <c r="C130" s="15"/>
      <c r="D130" s="9"/>
      <c r="E130" s="9"/>
      <c r="F130" s="9"/>
      <c r="G130" s="12"/>
      <c r="H130" s="11"/>
      <c r="I130" s="9"/>
      <c r="J130" s="9"/>
      <c r="K130" s="20"/>
      <c r="L130" s="9"/>
      <c r="M130" s="9"/>
      <c r="N130" s="9"/>
      <c r="O130" s="298"/>
      <c r="P130" s="9"/>
      <c r="Q130" s="24">
        <f t="shared" si="39"/>
        <v>0</v>
      </c>
      <c r="R130" s="119">
        <f t="shared" si="49"/>
        <v>0</v>
      </c>
      <c r="S130" s="18">
        <f t="shared" si="40"/>
        <v>0</v>
      </c>
      <c r="T130" s="11"/>
      <c r="U130" s="9"/>
      <c r="V130" s="9"/>
      <c r="W130" s="24">
        <f t="shared" si="50"/>
        <v>0</v>
      </c>
      <c r="X130" s="9"/>
      <c r="Y130" s="9"/>
      <c r="Z130" s="9"/>
      <c r="AA130" s="9"/>
      <c r="AB130" s="12"/>
      <c r="AC130" s="15"/>
      <c r="AD130" s="200"/>
      <c r="AE130" s="200"/>
      <c r="AF130" s="200"/>
      <c r="AG130" s="200"/>
      <c r="AH130" s="241">
        <f t="shared" si="60"/>
        <v>0</v>
      </c>
      <c r="AI130" s="239" t="e">
        <f t="shared" si="61"/>
        <v>#DIV/0!</v>
      </c>
      <c r="AJ130" s="9"/>
      <c r="AK130" s="9"/>
      <c r="AL130" s="9"/>
      <c r="AM130" s="9"/>
      <c r="AN130" s="9"/>
      <c r="AO130" s="9"/>
      <c r="AP130" s="11"/>
      <c r="AQ130" s="15"/>
      <c r="AR130" s="24">
        <f t="shared" si="63"/>
        <v>0</v>
      </c>
      <c r="AS130" s="271" t="e">
        <f t="shared" si="51"/>
        <v>#DIV/0!</v>
      </c>
      <c r="AT130" s="9"/>
      <c r="AU130" s="9"/>
      <c r="AV130" s="15"/>
      <c r="AW130" s="9"/>
      <c r="AX130" s="9"/>
      <c r="AY130" s="10"/>
      <c r="AZ130" s="11"/>
      <c r="BA130" s="10"/>
      <c r="BB130" s="11"/>
      <c r="BC130" s="12"/>
      <c r="BD130" s="11"/>
      <c r="BE130" s="9"/>
      <c r="BF130" s="9"/>
      <c r="BG130" s="9"/>
      <c r="BH130" s="12"/>
      <c r="BI130" s="11"/>
      <c r="BJ130" s="15"/>
      <c r="BK130" s="9"/>
      <c r="BL130" s="9"/>
      <c r="BM130" s="10"/>
      <c r="BN130" s="11"/>
      <c r="BO130" s="9"/>
      <c r="BP130" s="10"/>
      <c r="BQ130" s="11"/>
      <c r="BR130" s="9"/>
      <c r="BS130" s="10"/>
      <c r="BT130" s="14"/>
      <c r="BU130" s="279"/>
      <c r="BV130" s="273">
        <f t="shared" si="52"/>
        <v>0</v>
      </c>
      <c r="BW130" s="273">
        <f t="shared" si="53"/>
        <v>0</v>
      </c>
      <c r="BX130" s="283" t="e">
        <f t="shared" si="54"/>
        <v>#DIV/0!</v>
      </c>
      <c r="BY130" s="283" t="e">
        <f t="shared" si="55"/>
        <v>#DIV/0!</v>
      </c>
      <c r="BZ130" s="11"/>
      <c r="CA130" s="9"/>
      <c r="CB130" s="9"/>
      <c r="CC130" s="12"/>
      <c r="CD130" s="15"/>
      <c r="CE130" s="15"/>
      <c r="CF130" s="9" t="e">
        <f t="shared" si="56"/>
        <v>#N/A</v>
      </c>
      <c r="CG130" s="9">
        <f t="shared" si="57"/>
        <v>0</v>
      </c>
      <c r="CH130" s="9" t="e">
        <f t="shared" si="62"/>
        <v>#N/A</v>
      </c>
      <c r="CI130" s="9"/>
      <c r="CJ130" s="296" t="e">
        <f t="shared" si="58"/>
        <v>#N/A</v>
      </c>
      <c r="CK130" s="11"/>
      <c r="CL130" s="15"/>
      <c r="CM130" s="9"/>
      <c r="CN130" s="10">
        <v>109</v>
      </c>
      <c r="CO130" s="10">
        <f t="shared" si="64"/>
        <v>0</v>
      </c>
      <c r="CP130" s="10">
        <f t="shared" si="65"/>
        <v>0</v>
      </c>
      <c r="CQ130" s="191" t="e">
        <f t="shared" si="66"/>
        <v>#DIV/0!</v>
      </c>
      <c r="CR130" s="16"/>
      <c r="CS130" s="16"/>
      <c r="CT130" s="16"/>
      <c r="CU130" s="14"/>
      <c r="CV130" s="14"/>
      <c r="CW130" s="14"/>
      <c r="CX130" s="16"/>
      <c r="CY130" s="16"/>
      <c r="CZ130" s="16"/>
      <c r="DA130" s="16"/>
      <c r="DB130" s="16"/>
      <c r="DC130" s="16"/>
      <c r="DD130" s="16"/>
      <c r="DE130" s="16"/>
      <c r="DF130" s="16"/>
      <c r="DG130" s="16"/>
      <c r="DH130" s="16"/>
      <c r="DI130" s="11"/>
      <c r="DJ130" s="10"/>
      <c r="DK130" s="213" t="e">
        <f t="shared" si="41"/>
        <v>#DIV/0!</v>
      </c>
      <c r="DL130" s="213" t="e">
        <f t="shared" si="42"/>
        <v>#DIV/0!</v>
      </c>
      <c r="DM130" s="11"/>
      <c r="DN130" s="10"/>
      <c r="DO130" s="11"/>
      <c r="DP130" s="10"/>
      <c r="DQ130" s="16"/>
      <c r="DR130" s="11"/>
      <c r="DS130" s="10"/>
      <c r="DT130" s="16"/>
      <c r="DU130" s="11"/>
      <c r="DV130" s="9"/>
      <c r="DW130" s="338" t="e">
        <f t="shared" si="43"/>
        <v>#DIV/0!</v>
      </c>
      <c r="DX130" s="213" t="e">
        <f t="shared" si="44"/>
        <v>#DIV/0!</v>
      </c>
      <c r="DY130" s="304"/>
      <c r="DZ130" s="213"/>
      <c r="EA130" s="11"/>
      <c r="EB130" s="10"/>
      <c r="EC130" s="11"/>
      <c r="ED130" s="10"/>
      <c r="EE130" s="158"/>
      <c r="EF130" s="159"/>
      <c r="EG130" s="158"/>
      <c r="EH130" s="160"/>
      <c r="EI130" s="351">
        <f t="shared" si="59"/>
        <v>0</v>
      </c>
      <c r="EJ130" s="352" t="e">
        <f t="shared" si="45"/>
        <v>#DIV/0!</v>
      </c>
      <c r="EK130" s="241" t="e">
        <f t="shared" si="46"/>
        <v>#DIV/0!</v>
      </c>
      <c r="EL130" s="9"/>
      <c r="EM130" s="20" t="e">
        <f t="shared" si="47"/>
        <v>#DIV/0!</v>
      </c>
      <c r="EN130" s="353" t="e">
        <f t="shared" si="48"/>
        <v>#DIV/0!</v>
      </c>
      <c r="EO130" s="12"/>
      <c r="EP130" s="120"/>
    </row>
    <row r="131" spans="1:146" s="118" customFormat="1" ht="20.100000000000001" hidden="1" customHeight="1">
      <c r="A131" s="161" t="s">
        <v>307</v>
      </c>
      <c r="B131" s="228"/>
      <c r="C131" s="7"/>
      <c r="D131" s="1"/>
      <c r="E131" s="1"/>
      <c r="F131" s="1"/>
      <c r="G131" s="4"/>
      <c r="H131" s="3"/>
      <c r="I131" s="1"/>
      <c r="J131" s="1"/>
      <c r="K131" s="19"/>
      <c r="L131" s="1"/>
      <c r="M131" s="1"/>
      <c r="N131" s="1"/>
      <c r="O131" s="297"/>
      <c r="P131" s="1"/>
      <c r="Q131" s="22">
        <f t="shared" si="39"/>
        <v>0</v>
      </c>
      <c r="R131" s="116">
        <f t="shared" si="49"/>
        <v>0</v>
      </c>
      <c r="S131" s="17">
        <f t="shared" si="40"/>
        <v>0</v>
      </c>
      <c r="T131" s="3"/>
      <c r="U131" s="1"/>
      <c r="V131" s="1"/>
      <c r="W131" s="22">
        <f t="shared" si="50"/>
        <v>0</v>
      </c>
      <c r="X131" s="1"/>
      <c r="Y131" s="1"/>
      <c r="Z131" s="1"/>
      <c r="AA131" s="1"/>
      <c r="AB131" s="4"/>
      <c r="AC131" s="7"/>
      <c r="AD131" s="199"/>
      <c r="AE131" s="199"/>
      <c r="AF131" s="199"/>
      <c r="AG131" s="199"/>
      <c r="AH131" s="240">
        <f t="shared" si="60"/>
        <v>0</v>
      </c>
      <c r="AI131" s="237" t="e">
        <f t="shared" si="61"/>
        <v>#DIV/0!</v>
      </c>
      <c r="AJ131" s="1"/>
      <c r="AK131" s="1"/>
      <c r="AL131" s="1"/>
      <c r="AM131" s="1"/>
      <c r="AN131" s="1"/>
      <c r="AO131" s="1"/>
      <c r="AP131" s="3"/>
      <c r="AQ131" s="7"/>
      <c r="AR131" s="22">
        <f t="shared" si="63"/>
        <v>0</v>
      </c>
      <c r="AS131" s="270" t="e">
        <f t="shared" si="51"/>
        <v>#DIV/0!</v>
      </c>
      <c r="AT131" s="1"/>
      <c r="AU131" s="1"/>
      <c r="AV131" s="7"/>
      <c r="AW131" s="1"/>
      <c r="AX131" s="1"/>
      <c r="AY131" s="2"/>
      <c r="AZ131" s="3"/>
      <c r="BA131" s="2"/>
      <c r="BB131" s="3"/>
      <c r="BC131" s="4"/>
      <c r="BD131" s="3"/>
      <c r="BE131" s="1"/>
      <c r="BF131" s="1"/>
      <c r="BG131" s="1"/>
      <c r="BH131" s="4"/>
      <c r="BI131" s="3"/>
      <c r="BJ131" s="7"/>
      <c r="BK131" s="1"/>
      <c r="BL131" s="1"/>
      <c r="BM131" s="2"/>
      <c r="BN131" s="3"/>
      <c r="BO131" s="1"/>
      <c r="BP131" s="2"/>
      <c r="BQ131" s="3"/>
      <c r="BR131" s="1"/>
      <c r="BS131" s="2"/>
      <c r="BT131" s="6"/>
      <c r="BU131" s="278"/>
      <c r="BV131" s="272">
        <f t="shared" si="52"/>
        <v>0</v>
      </c>
      <c r="BW131" s="272">
        <f t="shared" si="53"/>
        <v>0</v>
      </c>
      <c r="BX131" s="282" t="e">
        <f t="shared" si="54"/>
        <v>#DIV/0!</v>
      </c>
      <c r="BY131" s="282" t="e">
        <f t="shared" si="55"/>
        <v>#DIV/0!</v>
      </c>
      <c r="BZ131" s="3"/>
      <c r="CA131" s="1"/>
      <c r="CB131" s="1"/>
      <c r="CC131" s="4"/>
      <c r="CD131" s="7"/>
      <c r="CE131" s="7"/>
      <c r="CF131" s="1" t="e">
        <f t="shared" si="56"/>
        <v>#N/A</v>
      </c>
      <c r="CG131" s="1">
        <f t="shared" si="57"/>
        <v>0</v>
      </c>
      <c r="CH131" s="1" t="e">
        <f t="shared" si="62"/>
        <v>#N/A</v>
      </c>
      <c r="CI131" s="1"/>
      <c r="CJ131" s="189" t="e">
        <f t="shared" si="58"/>
        <v>#N/A</v>
      </c>
      <c r="CK131" s="3"/>
      <c r="CL131" s="7"/>
      <c r="CM131" s="1"/>
      <c r="CN131" s="2">
        <v>109</v>
      </c>
      <c r="CO131" s="2">
        <f t="shared" si="64"/>
        <v>0</v>
      </c>
      <c r="CP131" s="2">
        <f t="shared" si="65"/>
        <v>0</v>
      </c>
      <c r="CQ131" s="190" t="e">
        <f t="shared" si="66"/>
        <v>#DIV/0!</v>
      </c>
      <c r="CR131" s="8"/>
      <c r="CS131" s="8"/>
      <c r="CT131" s="8"/>
      <c r="CU131" s="6"/>
      <c r="CV131" s="6"/>
      <c r="CW131" s="6"/>
      <c r="CX131" s="8"/>
      <c r="CY131" s="8"/>
      <c r="CZ131" s="8"/>
      <c r="DA131" s="8"/>
      <c r="DB131" s="8"/>
      <c r="DC131" s="8"/>
      <c r="DD131" s="8"/>
      <c r="DE131" s="8"/>
      <c r="DF131" s="8"/>
      <c r="DG131" s="8"/>
      <c r="DH131" s="8"/>
      <c r="DI131" s="3"/>
      <c r="DJ131" s="2"/>
      <c r="DK131" s="212" t="e">
        <f t="shared" si="41"/>
        <v>#DIV/0!</v>
      </c>
      <c r="DL131" s="212" t="e">
        <f t="shared" si="42"/>
        <v>#DIV/0!</v>
      </c>
      <c r="DM131" s="3"/>
      <c r="DN131" s="2"/>
      <c r="DO131" s="3"/>
      <c r="DP131" s="2"/>
      <c r="DQ131" s="8"/>
      <c r="DR131" s="3"/>
      <c r="DS131" s="2"/>
      <c r="DT131" s="8"/>
      <c r="DU131" s="3"/>
      <c r="DV131" s="1"/>
      <c r="DW131" s="337" t="e">
        <f t="shared" si="43"/>
        <v>#DIV/0!</v>
      </c>
      <c r="DX131" s="212" t="e">
        <f t="shared" si="44"/>
        <v>#DIV/0!</v>
      </c>
      <c r="DY131" s="303"/>
      <c r="DZ131" s="212"/>
      <c r="EA131" s="3"/>
      <c r="EB131" s="2"/>
      <c r="EC131" s="3"/>
      <c r="ED131" s="2"/>
      <c r="EE131" s="155"/>
      <c r="EF131" s="156"/>
      <c r="EG131" s="155"/>
      <c r="EH131" s="157"/>
      <c r="EI131" s="348">
        <f t="shared" si="59"/>
        <v>0</v>
      </c>
      <c r="EJ131" s="349" t="e">
        <f t="shared" si="45"/>
        <v>#DIV/0!</v>
      </c>
      <c r="EK131" s="240" t="e">
        <f t="shared" si="46"/>
        <v>#DIV/0!</v>
      </c>
      <c r="EL131" s="1"/>
      <c r="EM131" s="19" t="e">
        <f t="shared" si="47"/>
        <v>#DIV/0!</v>
      </c>
      <c r="EN131" s="350" t="e">
        <f t="shared" si="48"/>
        <v>#DIV/0!</v>
      </c>
      <c r="EO131" s="4"/>
      <c r="EP131" s="117"/>
    </row>
    <row r="132" spans="1:146" s="118" customFormat="1" ht="20.100000000000001" hidden="1" customHeight="1">
      <c r="A132" s="161" t="s">
        <v>307</v>
      </c>
      <c r="B132" s="228"/>
      <c r="C132" s="7"/>
      <c r="D132" s="1"/>
      <c r="E132" s="1"/>
      <c r="F132" s="1"/>
      <c r="G132" s="4"/>
      <c r="H132" s="3"/>
      <c r="I132" s="1"/>
      <c r="J132" s="1"/>
      <c r="K132" s="19"/>
      <c r="L132" s="1"/>
      <c r="M132" s="1"/>
      <c r="N132" s="1"/>
      <c r="O132" s="297"/>
      <c r="P132" s="1"/>
      <c r="Q132" s="22">
        <f t="shared" si="39"/>
        <v>0</v>
      </c>
      <c r="R132" s="116">
        <f t="shared" si="49"/>
        <v>0</v>
      </c>
      <c r="S132" s="17">
        <f t="shared" si="40"/>
        <v>0</v>
      </c>
      <c r="T132" s="3"/>
      <c r="U132" s="1"/>
      <c r="V132" s="1"/>
      <c r="W132" s="22">
        <f t="shared" si="50"/>
        <v>0</v>
      </c>
      <c r="X132" s="1"/>
      <c r="Y132" s="1"/>
      <c r="Z132" s="1"/>
      <c r="AA132" s="1"/>
      <c r="AB132" s="4"/>
      <c r="AC132" s="7"/>
      <c r="AD132" s="199"/>
      <c r="AE132" s="199"/>
      <c r="AF132" s="199"/>
      <c r="AG132" s="199"/>
      <c r="AH132" s="240">
        <f t="shared" si="60"/>
        <v>0</v>
      </c>
      <c r="AI132" s="237" t="e">
        <f t="shared" si="61"/>
        <v>#DIV/0!</v>
      </c>
      <c r="AJ132" s="1"/>
      <c r="AK132" s="1"/>
      <c r="AL132" s="1"/>
      <c r="AM132" s="1"/>
      <c r="AN132" s="1"/>
      <c r="AO132" s="1"/>
      <c r="AP132" s="3"/>
      <c r="AQ132" s="7"/>
      <c r="AR132" s="22">
        <f t="shared" si="63"/>
        <v>0</v>
      </c>
      <c r="AS132" s="270" t="e">
        <f t="shared" si="51"/>
        <v>#DIV/0!</v>
      </c>
      <c r="AT132" s="1"/>
      <c r="AU132" s="1"/>
      <c r="AV132" s="7"/>
      <c r="AW132" s="1"/>
      <c r="AX132" s="1"/>
      <c r="AY132" s="2"/>
      <c r="AZ132" s="3"/>
      <c r="BA132" s="2"/>
      <c r="BB132" s="3"/>
      <c r="BC132" s="4"/>
      <c r="BD132" s="3"/>
      <c r="BE132" s="1"/>
      <c r="BF132" s="1"/>
      <c r="BG132" s="1"/>
      <c r="BH132" s="4"/>
      <c r="BI132" s="3"/>
      <c r="BJ132" s="7"/>
      <c r="BK132" s="1"/>
      <c r="BL132" s="1"/>
      <c r="BM132" s="2"/>
      <c r="BN132" s="3"/>
      <c r="BO132" s="1"/>
      <c r="BP132" s="2"/>
      <c r="BQ132" s="3"/>
      <c r="BR132" s="1"/>
      <c r="BS132" s="2"/>
      <c r="BT132" s="6"/>
      <c r="BU132" s="278"/>
      <c r="BV132" s="272">
        <f t="shared" si="52"/>
        <v>0</v>
      </c>
      <c r="BW132" s="272">
        <f t="shared" si="53"/>
        <v>0</v>
      </c>
      <c r="BX132" s="282" t="e">
        <f t="shared" si="54"/>
        <v>#DIV/0!</v>
      </c>
      <c r="BY132" s="282" t="e">
        <f t="shared" si="55"/>
        <v>#DIV/0!</v>
      </c>
      <c r="BZ132" s="3"/>
      <c r="CA132" s="1"/>
      <c r="CB132" s="1"/>
      <c r="CC132" s="4"/>
      <c r="CD132" s="7"/>
      <c r="CE132" s="7"/>
      <c r="CF132" s="1" t="e">
        <f t="shared" si="56"/>
        <v>#N/A</v>
      </c>
      <c r="CG132" s="1">
        <f t="shared" si="57"/>
        <v>0</v>
      </c>
      <c r="CH132" s="1" t="e">
        <f t="shared" si="62"/>
        <v>#N/A</v>
      </c>
      <c r="CI132" s="1"/>
      <c r="CJ132" s="189" t="e">
        <f t="shared" si="58"/>
        <v>#N/A</v>
      </c>
      <c r="CK132" s="3"/>
      <c r="CL132" s="7"/>
      <c r="CM132" s="1"/>
      <c r="CN132" s="2">
        <v>109</v>
      </c>
      <c r="CO132" s="2">
        <f t="shared" si="64"/>
        <v>0</v>
      </c>
      <c r="CP132" s="2">
        <f t="shared" si="65"/>
        <v>0</v>
      </c>
      <c r="CQ132" s="190" t="e">
        <f t="shared" si="66"/>
        <v>#DIV/0!</v>
      </c>
      <c r="CR132" s="8"/>
      <c r="CS132" s="8"/>
      <c r="CT132" s="8"/>
      <c r="CU132" s="6"/>
      <c r="CV132" s="6"/>
      <c r="CW132" s="6"/>
      <c r="CX132" s="8"/>
      <c r="CY132" s="8"/>
      <c r="CZ132" s="8"/>
      <c r="DA132" s="8"/>
      <c r="DB132" s="8"/>
      <c r="DC132" s="8"/>
      <c r="DD132" s="8"/>
      <c r="DE132" s="8"/>
      <c r="DF132" s="8"/>
      <c r="DG132" s="8"/>
      <c r="DH132" s="8"/>
      <c r="DI132" s="3"/>
      <c r="DJ132" s="2"/>
      <c r="DK132" s="212" t="e">
        <f t="shared" si="41"/>
        <v>#DIV/0!</v>
      </c>
      <c r="DL132" s="212" t="e">
        <f t="shared" si="42"/>
        <v>#DIV/0!</v>
      </c>
      <c r="DM132" s="3"/>
      <c r="DN132" s="2"/>
      <c r="DO132" s="3"/>
      <c r="DP132" s="2"/>
      <c r="DQ132" s="8"/>
      <c r="DR132" s="3"/>
      <c r="DS132" s="2"/>
      <c r="DT132" s="8"/>
      <c r="DU132" s="3"/>
      <c r="DV132" s="1"/>
      <c r="DW132" s="337" t="e">
        <f t="shared" si="43"/>
        <v>#DIV/0!</v>
      </c>
      <c r="DX132" s="212" t="e">
        <f t="shared" si="44"/>
        <v>#DIV/0!</v>
      </c>
      <c r="DY132" s="303"/>
      <c r="DZ132" s="212"/>
      <c r="EA132" s="3"/>
      <c r="EB132" s="2"/>
      <c r="EC132" s="3"/>
      <c r="ED132" s="2"/>
      <c r="EE132" s="155"/>
      <c r="EF132" s="156"/>
      <c r="EG132" s="155"/>
      <c r="EH132" s="157"/>
      <c r="EI132" s="348">
        <f t="shared" si="59"/>
        <v>0</v>
      </c>
      <c r="EJ132" s="349" t="e">
        <f t="shared" si="45"/>
        <v>#DIV/0!</v>
      </c>
      <c r="EK132" s="240" t="e">
        <f t="shared" si="46"/>
        <v>#DIV/0!</v>
      </c>
      <c r="EL132" s="1"/>
      <c r="EM132" s="19" t="e">
        <f t="shared" si="47"/>
        <v>#DIV/0!</v>
      </c>
      <c r="EN132" s="350" t="e">
        <f t="shared" si="48"/>
        <v>#DIV/0!</v>
      </c>
      <c r="EO132" s="4"/>
      <c r="EP132" s="117"/>
    </row>
    <row r="133" spans="1:146" s="121" customFormat="1" ht="20.100000000000001" hidden="1" customHeight="1">
      <c r="A133" s="162" t="s">
        <v>307</v>
      </c>
      <c r="B133" s="229"/>
      <c r="C133" s="15"/>
      <c r="D133" s="9"/>
      <c r="E133" s="9"/>
      <c r="F133" s="9"/>
      <c r="G133" s="12"/>
      <c r="H133" s="11"/>
      <c r="I133" s="9"/>
      <c r="J133" s="9"/>
      <c r="K133" s="20"/>
      <c r="L133" s="9"/>
      <c r="M133" s="9"/>
      <c r="N133" s="9"/>
      <c r="O133" s="298"/>
      <c r="P133" s="9"/>
      <c r="Q133" s="24">
        <f t="shared" si="39"/>
        <v>0</v>
      </c>
      <c r="R133" s="119">
        <f t="shared" si="49"/>
        <v>0</v>
      </c>
      <c r="S133" s="18">
        <f t="shared" si="40"/>
        <v>0</v>
      </c>
      <c r="T133" s="11"/>
      <c r="U133" s="9"/>
      <c r="V133" s="9"/>
      <c r="W133" s="24">
        <f t="shared" si="50"/>
        <v>0</v>
      </c>
      <c r="X133" s="9"/>
      <c r="Y133" s="9"/>
      <c r="Z133" s="9"/>
      <c r="AA133" s="9"/>
      <c r="AB133" s="12"/>
      <c r="AC133" s="15"/>
      <c r="AD133" s="200"/>
      <c r="AE133" s="200"/>
      <c r="AF133" s="200"/>
      <c r="AG133" s="200"/>
      <c r="AH133" s="241">
        <f t="shared" si="60"/>
        <v>0</v>
      </c>
      <c r="AI133" s="239" t="e">
        <f t="shared" si="61"/>
        <v>#DIV/0!</v>
      </c>
      <c r="AJ133" s="9"/>
      <c r="AK133" s="9"/>
      <c r="AL133" s="9"/>
      <c r="AM133" s="9"/>
      <c r="AN133" s="9"/>
      <c r="AO133" s="9"/>
      <c r="AP133" s="11"/>
      <c r="AQ133" s="15"/>
      <c r="AR133" s="24">
        <f t="shared" si="63"/>
        <v>0</v>
      </c>
      <c r="AS133" s="271" t="e">
        <f t="shared" si="51"/>
        <v>#DIV/0!</v>
      </c>
      <c r="AT133" s="9"/>
      <c r="AU133" s="9"/>
      <c r="AV133" s="15"/>
      <c r="AW133" s="9"/>
      <c r="AX133" s="9"/>
      <c r="AY133" s="10"/>
      <c r="AZ133" s="11"/>
      <c r="BA133" s="10"/>
      <c r="BB133" s="11"/>
      <c r="BC133" s="12"/>
      <c r="BD133" s="11"/>
      <c r="BE133" s="9"/>
      <c r="BF133" s="9"/>
      <c r="BG133" s="9"/>
      <c r="BH133" s="12"/>
      <c r="BI133" s="11"/>
      <c r="BJ133" s="15"/>
      <c r="BK133" s="9"/>
      <c r="BL133" s="9"/>
      <c r="BM133" s="10"/>
      <c r="BN133" s="11"/>
      <c r="BO133" s="9"/>
      <c r="BP133" s="10"/>
      <c r="BQ133" s="11"/>
      <c r="BR133" s="9"/>
      <c r="BS133" s="10"/>
      <c r="BT133" s="14"/>
      <c r="BU133" s="279"/>
      <c r="BV133" s="273">
        <f t="shared" si="52"/>
        <v>0</v>
      </c>
      <c r="BW133" s="273">
        <f t="shared" si="53"/>
        <v>0</v>
      </c>
      <c r="BX133" s="283" t="e">
        <f t="shared" si="54"/>
        <v>#DIV/0!</v>
      </c>
      <c r="BY133" s="283" t="e">
        <f t="shared" si="55"/>
        <v>#DIV/0!</v>
      </c>
      <c r="BZ133" s="11"/>
      <c r="CA133" s="9"/>
      <c r="CB133" s="9"/>
      <c r="CC133" s="12"/>
      <c r="CD133" s="15"/>
      <c r="CE133" s="15"/>
      <c r="CF133" s="9" t="e">
        <f t="shared" si="56"/>
        <v>#N/A</v>
      </c>
      <c r="CG133" s="9">
        <f t="shared" si="57"/>
        <v>0</v>
      </c>
      <c r="CH133" s="9" t="e">
        <f t="shared" si="62"/>
        <v>#N/A</v>
      </c>
      <c r="CI133" s="9"/>
      <c r="CJ133" s="296" t="e">
        <f t="shared" si="58"/>
        <v>#N/A</v>
      </c>
      <c r="CK133" s="11"/>
      <c r="CL133" s="15"/>
      <c r="CM133" s="9"/>
      <c r="CN133" s="10">
        <v>109</v>
      </c>
      <c r="CO133" s="10">
        <f t="shared" si="64"/>
        <v>0</v>
      </c>
      <c r="CP133" s="10">
        <f t="shared" si="65"/>
        <v>0</v>
      </c>
      <c r="CQ133" s="191" t="e">
        <f t="shared" si="66"/>
        <v>#DIV/0!</v>
      </c>
      <c r="CR133" s="16"/>
      <c r="CS133" s="16"/>
      <c r="CT133" s="16"/>
      <c r="CU133" s="14"/>
      <c r="CV133" s="14"/>
      <c r="CW133" s="14"/>
      <c r="CX133" s="16"/>
      <c r="CY133" s="16"/>
      <c r="CZ133" s="16"/>
      <c r="DA133" s="16"/>
      <c r="DB133" s="16"/>
      <c r="DC133" s="16"/>
      <c r="DD133" s="16"/>
      <c r="DE133" s="16"/>
      <c r="DF133" s="16"/>
      <c r="DG133" s="16"/>
      <c r="DH133" s="16"/>
      <c r="DI133" s="11"/>
      <c r="DJ133" s="10"/>
      <c r="DK133" s="213" t="e">
        <f t="shared" si="41"/>
        <v>#DIV/0!</v>
      </c>
      <c r="DL133" s="213" t="e">
        <f t="shared" si="42"/>
        <v>#DIV/0!</v>
      </c>
      <c r="DM133" s="11"/>
      <c r="DN133" s="10"/>
      <c r="DO133" s="11"/>
      <c r="DP133" s="10"/>
      <c r="DQ133" s="16"/>
      <c r="DR133" s="11"/>
      <c r="DS133" s="10"/>
      <c r="DT133" s="16"/>
      <c r="DU133" s="11"/>
      <c r="DV133" s="9"/>
      <c r="DW133" s="338" t="e">
        <f t="shared" si="43"/>
        <v>#DIV/0!</v>
      </c>
      <c r="DX133" s="213" t="e">
        <f t="shared" si="44"/>
        <v>#DIV/0!</v>
      </c>
      <c r="DY133" s="304"/>
      <c r="DZ133" s="213"/>
      <c r="EA133" s="11"/>
      <c r="EB133" s="10"/>
      <c r="EC133" s="11"/>
      <c r="ED133" s="10"/>
      <c r="EE133" s="158"/>
      <c r="EF133" s="159"/>
      <c r="EG133" s="158"/>
      <c r="EH133" s="160"/>
      <c r="EI133" s="351">
        <f t="shared" si="59"/>
        <v>0</v>
      </c>
      <c r="EJ133" s="352" t="e">
        <f t="shared" si="45"/>
        <v>#DIV/0!</v>
      </c>
      <c r="EK133" s="241" t="e">
        <f t="shared" si="46"/>
        <v>#DIV/0!</v>
      </c>
      <c r="EL133" s="9"/>
      <c r="EM133" s="20" t="e">
        <f t="shared" si="47"/>
        <v>#DIV/0!</v>
      </c>
      <c r="EN133" s="353" t="e">
        <f t="shared" si="48"/>
        <v>#DIV/0!</v>
      </c>
      <c r="EO133" s="12"/>
      <c r="EP133" s="120"/>
    </row>
    <row r="134" spans="1:146" s="538" customFormat="1" ht="20.100000000000001" hidden="1" customHeight="1" thickBot="1">
      <c r="A134" s="505" t="s">
        <v>307</v>
      </c>
      <c r="B134" s="506"/>
      <c r="C134" s="507"/>
      <c r="D134" s="508"/>
      <c r="E134" s="508"/>
      <c r="F134" s="508"/>
      <c r="G134" s="509"/>
      <c r="H134" s="510"/>
      <c r="I134" s="508"/>
      <c r="J134" s="508"/>
      <c r="K134" s="511"/>
      <c r="L134" s="508"/>
      <c r="M134" s="508"/>
      <c r="N134" s="508"/>
      <c r="O134" s="512"/>
      <c r="P134" s="508"/>
      <c r="Q134" s="513">
        <f t="shared" si="39"/>
        <v>0</v>
      </c>
      <c r="R134" s="514">
        <f t="shared" si="49"/>
        <v>0</v>
      </c>
      <c r="S134" s="515">
        <f t="shared" si="40"/>
        <v>0</v>
      </c>
      <c r="T134" s="510"/>
      <c r="U134" s="508"/>
      <c r="V134" s="508"/>
      <c r="W134" s="513">
        <f t="shared" si="50"/>
        <v>0</v>
      </c>
      <c r="X134" s="508"/>
      <c r="Y134" s="508"/>
      <c r="Z134" s="508"/>
      <c r="AA134" s="508"/>
      <c r="AB134" s="509"/>
      <c r="AC134" s="507"/>
      <c r="AD134" s="516"/>
      <c r="AE134" s="516"/>
      <c r="AF134" s="516"/>
      <c r="AG134" s="516"/>
      <c r="AH134" s="517">
        <f t="shared" si="60"/>
        <v>0</v>
      </c>
      <c r="AI134" s="518" t="e">
        <f t="shared" si="61"/>
        <v>#DIV/0!</v>
      </c>
      <c r="AJ134" s="508"/>
      <c r="AK134" s="508"/>
      <c r="AL134" s="508"/>
      <c r="AM134" s="508"/>
      <c r="AN134" s="508"/>
      <c r="AO134" s="508"/>
      <c r="AP134" s="510"/>
      <c r="AQ134" s="507"/>
      <c r="AR134" s="513">
        <f t="shared" si="63"/>
        <v>0</v>
      </c>
      <c r="AS134" s="519" t="e">
        <f t="shared" si="51"/>
        <v>#DIV/0!</v>
      </c>
      <c r="AT134" s="508"/>
      <c r="AU134" s="508"/>
      <c r="AV134" s="507"/>
      <c r="AW134" s="508"/>
      <c r="AX134" s="508"/>
      <c r="AY134" s="520"/>
      <c r="AZ134" s="510"/>
      <c r="BA134" s="520"/>
      <c r="BB134" s="510"/>
      <c r="BC134" s="509"/>
      <c r="BD134" s="510"/>
      <c r="BE134" s="508"/>
      <c r="BF134" s="508"/>
      <c r="BG134" s="508"/>
      <c r="BH134" s="509"/>
      <c r="BI134" s="510"/>
      <c r="BJ134" s="507"/>
      <c r="BK134" s="508"/>
      <c r="BL134" s="508"/>
      <c r="BM134" s="520"/>
      <c r="BN134" s="510"/>
      <c r="BO134" s="508"/>
      <c r="BP134" s="520"/>
      <c r="BQ134" s="510"/>
      <c r="BR134" s="508"/>
      <c r="BS134" s="520"/>
      <c r="BT134" s="521"/>
      <c r="BU134" s="522"/>
      <c r="BV134" s="523">
        <f t="shared" si="52"/>
        <v>0</v>
      </c>
      <c r="BW134" s="523">
        <f t="shared" si="53"/>
        <v>0</v>
      </c>
      <c r="BX134" s="524" t="e">
        <f t="shared" si="54"/>
        <v>#DIV/0!</v>
      </c>
      <c r="BY134" s="524" t="e">
        <f t="shared" si="55"/>
        <v>#DIV/0!</v>
      </c>
      <c r="BZ134" s="510"/>
      <c r="CA134" s="508"/>
      <c r="CB134" s="508"/>
      <c r="CC134" s="509"/>
      <c r="CD134" s="507"/>
      <c r="CE134" s="507"/>
      <c r="CF134" s="508" t="e">
        <f t="shared" si="56"/>
        <v>#N/A</v>
      </c>
      <c r="CG134" s="508">
        <f t="shared" si="57"/>
        <v>0</v>
      </c>
      <c r="CH134" s="508" t="e">
        <f t="shared" si="62"/>
        <v>#N/A</v>
      </c>
      <c r="CI134" s="508"/>
      <c r="CJ134" s="525" t="e">
        <f t="shared" si="58"/>
        <v>#N/A</v>
      </c>
      <c r="CK134" s="510"/>
      <c r="CL134" s="507"/>
      <c r="CM134" s="508"/>
      <c r="CN134" s="520">
        <v>109</v>
      </c>
      <c r="CO134" s="520">
        <f t="shared" si="64"/>
        <v>0</v>
      </c>
      <c r="CP134" s="520">
        <f t="shared" si="65"/>
        <v>0</v>
      </c>
      <c r="CQ134" s="526" t="e">
        <f t="shared" si="66"/>
        <v>#DIV/0!</v>
      </c>
      <c r="CR134" s="527"/>
      <c r="CS134" s="527"/>
      <c r="CT134" s="527"/>
      <c r="CU134" s="521"/>
      <c r="CV134" s="521"/>
      <c r="CW134" s="521"/>
      <c r="CX134" s="527"/>
      <c r="CY134" s="527"/>
      <c r="CZ134" s="527"/>
      <c r="DA134" s="527"/>
      <c r="DB134" s="527"/>
      <c r="DC134" s="527"/>
      <c r="DD134" s="527"/>
      <c r="DE134" s="527"/>
      <c r="DF134" s="527"/>
      <c r="DG134" s="527"/>
      <c r="DH134" s="527"/>
      <c r="DI134" s="510"/>
      <c r="DJ134" s="520"/>
      <c r="DK134" s="528" t="e">
        <f t="shared" si="41"/>
        <v>#DIV/0!</v>
      </c>
      <c r="DL134" s="528" t="e">
        <f t="shared" si="42"/>
        <v>#DIV/0!</v>
      </c>
      <c r="DM134" s="510"/>
      <c r="DN134" s="520"/>
      <c r="DO134" s="510"/>
      <c r="DP134" s="520"/>
      <c r="DQ134" s="527"/>
      <c r="DR134" s="510"/>
      <c r="DS134" s="520"/>
      <c r="DT134" s="527"/>
      <c r="DU134" s="510"/>
      <c r="DV134" s="508"/>
      <c r="DW134" s="529" t="e">
        <f t="shared" si="43"/>
        <v>#DIV/0!</v>
      </c>
      <c r="DX134" s="528" t="e">
        <f t="shared" si="44"/>
        <v>#DIV/0!</v>
      </c>
      <c r="DY134" s="530"/>
      <c r="DZ134" s="528"/>
      <c r="EA134" s="510"/>
      <c r="EB134" s="520"/>
      <c r="EC134" s="510"/>
      <c r="ED134" s="520"/>
      <c r="EE134" s="531"/>
      <c r="EF134" s="532"/>
      <c r="EG134" s="531"/>
      <c r="EH134" s="533"/>
      <c r="EI134" s="534">
        <f t="shared" si="59"/>
        <v>0</v>
      </c>
      <c r="EJ134" s="535" t="e">
        <f t="shared" si="45"/>
        <v>#DIV/0!</v>
      </c>
      <c r="EK134" s="517" t="e">
        <f t="shared" si="46"/>
        <v>#DIV/0!</v>
      </c>
      <c r="EL134" s="508"/>
      <c r="EM134" s="511" t="e">
        <f t="shared" si="47"/>
        <v>#DIV/0!</v>
      </c>
      <c r="EN134" s="536" t="e">
        <f t="shared" si="48"/>
        <v>#DIV/0!</v>
      </c>
      <c r="EO134" s="509"/>
      <c r="EP134" s="537"/>
    </row>
    <row r="135" spans="1:146" s="482" customFormat="1">
      <c r="A135" s="479"/>
      <c r="B135" s="480"/>
      <c r="C135" s="481"/>
      <c r="G135" s="480"/>
      <c r="H135" s="483"/>
      <c r="K135" s="484"/>
      <c r="R135" s="485"/>
      <c r="S135" s="486"/>
      <c r="T135" s="483"/>
      <c r="V135" s="487"/>
      <c r="X135" s="484"/>
      <c r="AB135" s="480"/>
      <c r="AC135" s="481"/>
      <c r="AD135" s="488"/>
      <c r="AE135" s="488"/>
      <c r="AF135" s="488"/>
      <c r="AG135" s="488"/>
      <c r="AH135" s="488"/>
      <c r="AI135" s="489"/>
      <c r="AN135" s="485"/>
      <c r="AO135" s="480"/>
      <c r="AP135" s="483"/>
      <c r="AQ135" s="481"/>
      <c r="AV135" s="490"/>
      <c r="AY135" s="485"/>
      <c r="AZ135" s="483"/>
      <c r="BA135" s="485"/>
      <c r="BB135" s="491"/>
      <c r="BC135" s="492"/>
      <c r="BD135" s="491"/>
      <c r="BE135" s="493"/>
      <c r="BF135" s="493"/>
      <c r="BH135" s="480"/>
      <c r="BI135" s="483"/>
      <c r="BM135" s="485"/>
      <c r="BN135" s="483"/>
      <c r="BP135" s="485"/>
      <c r="BQ135" s="483"/>
      <c r="BS135" s="485"/>
      <c r="BT135" s="494"/>
      <c r="BU135" s="495"/>
      <c r="BV135" s="496"/>
      <c r="BW135" s="496"/>
      <c r="BX135" s="497"/>
      <c r="BY135" s="497"/>
      <c r="BZ135" s="483"/>
      <c r="CC135" s="480"/>
      <c r="CD135" s="481"/>
      <c r="CE135" s="481"/>
      <c r="CJ135" s="498"/>
      <c r="CK135" s="483"/>
      <c r="CL135" s="481"/>
      <c r="CN135" s="485"/>
      <c r="CO135" s="485"/>
      <c r="CP135" s="485"/>
      <c r="CQ135" s="498"/>
      <c r="CR135" s="497"/>
      <c r="CS135" s="497"/>
      <c r="CT135" s="497"/>
      <c r="CU135" s="494"/>
      <c r="CV135" s="495"/>
      <c r="CW135" s="494"/>
      <c r="CX135" s="497"/>
      <c r="CY135" s="497"/>
      <c r="CZ135" s="497"/>
      <c r="DA135" s="497"/>
      <c r="DB135" s="497"/>
      <c r="DC135" s="497"/>
      <c r="DD135" s="497"/>
      <c r="DE135" s="497"/>
      <c r="DF135" s="497"/>
      <c r="DG135" s="497"/>
      <c r="DH135" s="497"/>
      <c r="DI135" s="483"/>
      <c r="DJ135" s="485"/>
      <c r="DK135" s="499"/>
      <c r="DL135" s="485"/>
      <c r="DM135" s="483"/>
      <c r="DN135" s="485"/>
      <c r="DO135" s="483"/>
      <c r="DP135" s="485"/>
      <c r="DQ135" s="497"/>
      <c r="DR135" s="483"/>
      <c r="DS135" s="485"/>
      <c r="DT135" s="497"/>
      <c r="DU135" s="483"/>
      <c r="DW135" s="499"/>
      <c r="DX135" s="498"/>
      <c r="DY135" s="500"/>
      <c r="DZ135" s="498"/>
      <c r="EA135" s="483"/>
      <c r="EB135" s="485"/>
      <c r="EC135" s="483"/>
      <c r="ED135" s="485"/>
      <c r="EE135" s="483"/>
      <c r="EF135" s="485"/>
      <c r="EG135" s="483"/>
      <c r="EH135" s="480"/>
      <c r="EI135" s="501"/>
      <c r="EJ135" s="502"/>
      <c r="EK135" s="503"/>
      <c r="EL135" s="503"/>
      <c r="EM135" s="503"/>
      <c r="EN135" s="503"/>
      <c r="EO135" s="504"/>
      <c r="EP135" s="481"/>
    </row>
    <row r="150" spans="1:138">
      <c r="A150" s="447"/>
      <c r="B150" s="439"/>
      <c r="C150" s="448"/>
      <c r="D150" s="422"/>
      <c r="E150" s="422"/>
      <c r="F150" s="422"/>
      <c r="G150" s="439"/>
      <c r="H150" s="449"/>
      <c r="I150" s="422"/>
      <c r="J150" s="422"/>
      <c r="K150" s="450"/>
      <c r="L150" s="422"/>
      <c r="M150" s="422"/>
      <c r="N150" s="422"/>
      <c r="O150" s="422"/>
      <c r="P150" s="422"/>
      <c r="Q150" s="422"/>
      <c r="R150" s="451"/>
    </row>
    <row r="151" spans="1:138" ht="19.5" thickBot="1">
      <c r="A151" s="456"/>
      <c r="B151" s="457"/>
      <c r="C151" s="457"/>
      <c r="D151" s="457"/>
      <c r="E151" s="457"/>
      <c r="F151" s="457"/>
      <c r="G151" s="457"/>
      <c r="H151" s="457"/>
      <c r="I151" s="457"/>
      <c r="J151" s="457"/>
      <c r="K151" s="458"/>
      <c r="L151" s="457"/>
      <c r="M151" s="457"/>
      <c r="N151" s="457"/>
      <c r="O151" s="457"/>
      <c r="P151" s="457"/>
      <c r="Q151" s="457"/>
      <c r="R151" s="457"/>
      <c r="S151" s="445"/>
    </row>
    <row r="152" spans="1:138" ht="19.5" outlineLevel="2" thickBot="1">
      <c r="A152" s="463">
        <f ca="1">TODAY()</f>
        <v>42428</v>
      </c>
      <c r="B152" s="464">
        <f ca="1">--TEXT(NOW(),"чч:мм:сс")</f>
        <v>0.15847222222222221</v>
      </c>
      <c r="C152" s="459"/>
      <c r="D152" s="459"/>
      <c r="E152" s="457"/>
      <c r="F152" s="457"/>
      <c r="G152" s="459"/>
      <c r="H152" s="459"/>
      <c r="I152" s="459"/>
      <c r="J152" s="459"/>
      <c r="K152" s="460"/>
      <c r="L152" s="459"/>
      <c r="M152" s="459"/>
      <c r="N152" s="459"/>
      <c r="O152" s="459"/>
      <c r="P152" s="459"/>
      <c r="Q152" s="459"/>
      <c r="R152" s="459"/>
      <c r="S152" s="446"/>
      <c r="T152" s="122"/>
      <c r="U152" s="123"/>
      <c r="V152" s="126"/>
      <c r="W152" s="123"/>
      <c r="X152" s="128"/>
      <c r="Y152" s="123"/>
      <c r="Z152" s="123"/>
      <c r="AA152" s="123"/>
      <c r="AB152" s="124"/>
      <c r="AC152" s="127"/>
      <c r="AD152" s="201"/>
      <c r="AE152" s="201"/>
      <c r="AF152" s="201"/>
      <c r="AG152" s="201"/>
      <c r="AH152" s="201"/>
      <c r="AI152" s="234"/>
      <c r="AJ152" s="123"/>
      <c r="AK152" s="123"/>
      <c r="AL152" s="123"/>
      <c r="AM152" s="123"/>
      <c r="AN152" s="129"/>
      <c r="AO152" s="124"/>
      <c r="AP152" s="122"/>
      <c r="AQ152" s="127"/>
      <c r="AR152" s="123"/>
      <c r="AS152" s="123"/>
      <c r="AT152" s="123"/>
      <c r="AU152" s="123"/>
      <c r="AV152" s="251"/>
      <c r="AW152" s="123"/>
      <c r="AX152" s="123"/>
      <c r="AY152" s="129"/>
      <c r="AZ152" s="122"/>
      <c r="BA152" s="129"/>
      <c r="BB152" s="130"/>
      <c r="BC152" s="131"/>
      <c r="BD152" s="130"/>
      <c r="BE152" s="132"/>
      <c r="BF152" s="132"/>
      <c r="BG152" s="123"/>
      <c r="BH152" s="124"/>
      <c r="BI152" s="122"/>
      <c r="BJ152" s="123"/>
      <c r="BK152" s="123"/>
      <c r="BL152" s="123"/>
      <c r="BM152" s="129"/>
      <c r="BN152" s="122"/>
      <c r="BO152" s="123"/>
      <c r="BP152" s="129"/>
      <c r="BQ152" s="122"/>
      <c r="BR152" s="123"/>
      <c r="BS152" s="129"/>
      <c r="BT152" s="135"/>
      <c r="BU152" s="280"/>
      <c r="BV152" s="246"/>
      <c r="BW152" s="246"/>
      <c r="BX152" s="133"/>
      <c r="BY152" s="133"/>
      <c r="BZ152" s="122"/>
      <c r="CA152" s="123"/>
      <c r="CB152" s="123"/>
      <c r="CC152" s="124"/>
      <c r="CD152" s="127"/>
      <c r="CE152" s="127"/>
      <c r="CF152" s="123"/>
      <c r="CG152" s="123"/>
      <c r="CH152" s="123"/>
      <c r="CI152" s="123"/>
      <c r="CJ152" s="134"/>
      <c r="CK152" s="122"/>
      <c r="CL152" s="127"/>
      <c r="CM152" s="123"/>
      <c r="CN152" s="129"/>
      <c r="CO152" s="129"/>
      <c r="CP152" s="129"/>
      <c r="CQ152" s="134"/>
      <c r="CR152" s="133"/>
      <c r="CS152" s="133"/>
      <c r="CT152" s="133"/>
      <c r="CU152" s="135"/>
      <c r="CV152" s="280"/>
      <c r="CW152" s="135"/>
      <c r="CX152" s="133"/>
      <c r="CY152" s="133"/>
      <c r="CZ152" s="133"/>
      <c r="DA152" s="133"/>
      <c r="DB152" s="133"/>
      <c r="DC152" s="133"/>
      <c r="DD152" s="133"/>
      <c r="DE152" s="133"/>
      <c r="DF152" s="133"/>
      <c r="DG152" s="133"/>
      <c r="DH152" s="133"/>
      <c r="DI152" s="122"/>
      <c r="DJ152" s="129"/>
      <c r="DK152" s="214"/>
      <c r="DL152" s="129"/>
      <c r="DM152" s="122"/>
      <c r="DN152" s="129"/>
      <c r="DO152" s="122"/>
      <c r="DP152" s="129"/>
      <c r="DQ152" s="133"/>
      <c r="DR152" s="122"/>
      <c r="DS152" s="129"/>
      <c r="DT152" s="133"/>
      <c r="DU152" s="122"/>
      <c r="DV152" s="123"/>
      <c r="DW152" s="214"/>
      <c r="DX152" s="134"/>
      <c r="DY152" s="305"/>
      <c r="DZ152" s="134"/>
      <c r="EA152" s="122"/>
      <c r="EB152" s="129"/>
      <c r="EC152" s="122"/>
      <c r="ED152" s="129"/>
      <c r="EE152" s="122"/>
      <c r="EF152" s="129"/>
      <c r="EG152" s="122"/>
      <c r="EH152" s="124"/>
    </row>
    <row r="153" spans="1:138" ht="20.25" outlineLevel="2" thickBot="1">
      <c r="A153" s="459"/>
      <c r="B153" s="465">
        <v>0.33333333333333331</v>
      </c>
      <c r="C153" s="471">
        <v>1</v>
      </c>
      <c r="D153" s="426" t="s">
        <v>134</v>
      </c>
      <c r="E153" s="427" t="s">
        <v>138</v>
      </c>
      <c r="F153" s="427" t="s">
        <v>138</v>
      </c>
      <c r="G153" s="124" t="s">
        <v>267</v>
      </c>
      <c r="H153" s="468" t="s">
        <v>172</v>
      </c>
      <c r="I153" s="459"/>
      <c r="J153" s="459"/>
      <c r="K153" s="460"/>
      <c r="L153" s="474" t="s">
        <v>190</v>
      </c>
      <c r="M153" s="474">
        <v>84</v>
      </c>
      <c r="N153" s="459"/>
      <c r="O153" s="477" t="s">
        <v>239</v>
      </c>
      <c r="P153" s="459"/>
      <c r="Q153" s="459"/>
      <c r="R153" s="459"/>
      <c r="S153" s="446"/>
      <c r="T153" s="122"/>
      <c r="U153" s="123"/>
      <c r="V153" s="126"/>
      <c r="W153" s="123"/>
      <c r="X153" s="128"/>
      <c r="Y153" s="123"/>
      <c r="Z153" s="123"/>
      <c r="AA153" s="123"/>
      <c r="AB153" s="124"/>
      <c r="AC153" s="127"/>
      <c r="AD153" s="201"/>
      <c r="AE153" s="201"/>
      <c r="AF153" s="201"/>
      <c r="AG153" s="201"/>
      <c r="AH153" s="201"/>
      <c r="AI153" s="234"/>
      <c r="AJ153" s="123"/>
      <c r="AK153" s="123"/>
      <c r="AL153" s="123"/>
      <c r="AM153" s="123"/>
      <c r="AN153" s="129"/>
      <c r="AO153" s="124"/>
      <c r="AP153" s="122"/>
      <c r="AQ153" s="127"/>
      <c r="AR153" s="123"/>
      <c r="AS153" s="123"/>
      <c r="AT153" s="123"/>
      <c r="AU153" s="123"/>
      <c r="AV153" s="251"/>
      <c r="AW153" s="123"/>
      <c r="AX153" s="123"/>
      <c r="AY153" s="129"/>
      <c r="AZ153" s="122"/>
      <c r="BA153" s="129"/>
      <c r="BB153" s="130"/>
      <c r="BC153" s="131"/>
      <c r="BD153" s="130"/>
      <c r="BE153" s="132"/>
      <c r="BF153" s="132"/>
      <c r="BG153" s="123"/>
      <c r="BH153" s="124"/>
      <c r="BI153" s="122"/>
      <c r="BJ153" s="123"/>
      <c r="BK153" s="123"/>
      <c r="BL153" s="123"/>
      <c r="BM153" s="129"/>
      <c r="BN153" s="122"/>
      <c r="BO153" s="123"/>
      <c r="BP153" s="129"/>
      <c r="BQ153" s="122"/>
      <c r="BR153" s="123"/>
      <c r="BS153" s="129"/>
      <c r="BT153" s="135"/>
      <c r="BU153" s="280"/>
      <c r="BV153" s="246"/>
      <c r="BW153" s="246"/>
      <c r="BX153" s="133"/>
      <c r="BY153" s="133"/>
      <c r="BZ153" s="122"/>
      <c r="CA153" s="123"/>
      <c r="CB153" s="123"/>
      <c r="CC153" s="124"/>
      <c r="CD153" s="127" t="s">
        <v>163</v>
      </c>
      <c r="CE153" s="127"/>
      <c r="CF153" s="123">
        <v>15.6</v>
      </c>
      <c r="CG153" s="123"/>
      <c r="CH153" s="123"/>
      <c r="CI153" s="123"/>
      <c r="CJ153" s="134"/>
      <c r="CK153" s="122" t="s">
        <v>165</v>
      </c>
      <c r="CL153" s="127"/>
      <c r="CM153" s="123"/>
      <c r="CN153" s="129"/>
      <c r="CO153" s="129"/>
      <c r="CP153" s="129"/>
      <c r="CQ153" s="134"/>
      <c r="CR153" s="133"/>
      <c r="CS153" s="133"/>
      <c r="CT153" s="133"/>
      <c r="CU153" s="135"/>
      <c r="CV153" s="280"/>
      <c r="CW153" s="135"/>
      <c r="CX153" s="133"/>
      <c r="CY153" s="133"/>
      <c r="CZ153" s="133"/>
      <c r="DA153" s="133"/>
      <c r="DB153" s="133"/>
      <c r="DC153" s="133"/>
      <c r="DD153" s="133"/>
      <c r="DE153" s="133"/>
      <c r="DF153" s="133"/>
      <c r="DG153" s="133"/>
      <c r="DH153" s="133"/>
      <c r="DI153" s="122" t="s">
        <v>202</v>
      </c>
      <c r="DJ153" s="129"/>
      <c r="DK153" s="214"/>
      <c r="DL153" s="129"/>
      <c r="DM153" s="122" t="s">
        <v>167</v>
      </c>
      <c r="DN153" s="129"/>
      <c r="DO153" s="122" t="s">
        <v>168</v>
      </c>
      <c r="DP153" s="129"/>
      <c r="DQ153" s="133"/>
      <c r="DR153" s="122" t="s">
        <v>184</v>
      </c>
      <c r="DS153" s="129"/>
      <c r="DT153" s="133"/>
      <c r="DU153" s="122" t="s">
        <v>171</v>
      </c>
      <c r="DV153" s="123"/>
      <c r="DW153" s="214"/>
      <c r="DX153" s="134"/>
      <c r="DY153" s="305"/>
      <c r="DZ153" s="134"/>
      <c r="EA153" s="122"/>
      <c r="EB153" s="129"/>
      <c r="EC153" s="122"/>
      <c r="ED153" s="129"/>
      <c r="EE153" s="122"/>
      <c r="EF153" s="129"/>
      <c r="EG153" s="122"/>
      <c r="EH153" s="124"/>
    </row>
    <row r="154" spans="1:138" outlineLevel="2">
      <c r="A154" s="459"/>
      <c r="B154" s="465">
        <v>0.34375</v>
      </c>
      <c r="C154" s="472">
        <v>2</v>
      </c>
      <c r="D154" s="429" t="s">
        <v>135</v>
      </c>
      <c r="E154" s="139" t="s">
        <v>134</v>
      </c>
      <c r="F154" s="140" t="s">
        <v>140</v>
      </c>
      <c r="G154" s="141" t="s">
        <v>144</v>
      </c>
      <c r="H154" s="469" t="s">
        <v>177</v>
      </c>
      <c r="I154" s="459"/>
      <c r="J154" s="459"/>
      <c r="K154" s="460"/>
      <c r="L154" s="475" t="s">
        <v>191</v>
      </c>
      <c r="M154" s="475">
        <v>80</v>
      </c>
      <c r="N154" s="459"/>
      <c r="O154" s="459"/>
      <c r="P154" s="459"/>
      <c r="Q154" s="459"/>
      <c r="R154" s="459"/>
      <c r="S154" s="446"/>
      <c r="T154" s="122"/>
      <c r="U154" s="123"/>
      <c r="V154" s="126"/>
      <c r="W154" s="123"/>
      <c r="X154" s="128"/>
      <c r="Y154" s="123"/>
      <c r="Z154" s="123"/>
      <c r="AA154" s="123"/>
      <c r="AB154" s="124"/>
      <c r="AC154" s="127"/>
      <c r="AD154" s="201"/>
      <c r="AE154" s="201"/>
      <c r="AF154" s="201"/>
      <c r="AG154" s="201"/>
      <c r="AH154" s="201"/>
      <c r="AI154" s="234"/>
      <c r="AJ154" s="123"/>
      <c r="AK154" s="123"/>
      <c r="AL154" s="123"/>
      <c r="AM154" s="123"/>
      <c r="AN154" s="129"/>
      <c r="AO154" s="124"/>
      <c r="AP154" s="122"/>
      <c r="AQ154" s="127"/>
      <c r="AR154" s="123"/>
      <c r="AS154" s="123"/>
      <c r="AT154" s="123"/>
      <c r="AU154" s="123"/>
      <c r="AV154" s="251"/>
      <c r="AW154" s="123"/>
      <c r="AX154" s="123"/>
      <c r="AY154" s="129"/>
      <c r="AZ154" s="122"/>
      <c r="BA154" s="129"/>
      <c r="BB154" s="130"/>
      <c r="BC154" s="131"/>
      <c r="BD154" s="130"/>
      <c r="BE154" s="132"/>
      <c r="BF154" s="132"/>
      <c r="BG154" s="123"/>
      <c r="BH154" s="124"/>
      <c r="BI154" s="122"/>
      <c r="BJ154" s="123"/>
      <c r="BK154" s="123"/>
      <c r="BL154" s="123"/>
      <c r="BM154" s="129"/>
      <c r="BN154" s="122"/>
      <c r="BO154" s="123"/>
      <c r="BP154" s="129"/>
      <c r="BQ154" s="122"/>
      <c r="BR154" s="123"/>
      <c r="BS154" s="129"/>
      <c r="BT154" s="135"/>
      <c r="BU154" s="280"/>
      <c r="BV154" s="246"/>
      <c r="BW154" s="246"/>
      <c r="BX154" s="133"/>
      <c r="BY154" s="133"/>
      <c r="BZ154" s="122"/>
      <c r="CA154" s="123"/>
      <c r="CB154" s="123"/>
      <c r="CC154" s="124"/>
      <c r="CD154" s="127" t="s">
        <v>164</v>
      </c>
      <c r="CE154" s="127"/>
      <c r="CF154" s="123">
        <v>16.64</v>
      </c>
      <c r="CG154" s="123"/>
      <c r="CH154" s="123"/>
      <c r="CI154" s="123"/>
      <c r="CJ154" s="134"/>
      <c r="CK154" s="122" t="s">
        <v>166</v>
      </c>
      <c r="CL154" s="127"/>
      <c r="CM154" s="123"/>
      <c r="CN154" s="129"/>
      <c r="CO154" s="129"/>
      <c r="CP154" s="129"/>
      <c r="CQ154" s="134"/>
      <c r="CR154" s="133"/>
      <c r="CS154" s="133"/>
      <c r="CT154" s="133"/>
      <c r="CU154" s="135"/>
      <c r="CV154" s="280"/>
      <c r="CW154" s="135"/>
      <c r="CX154" s="133"/>
      <c r="CY154" s="133"/>
      <c r="CZ154" s="133"/>
      <c r="DA154" s="133"/>
      <c r="DB154" s="133"/>
      <c r="DC154" s="133"/>
      <c r="DD154" s="133"/>
      <c r="DE154" s="133"/>
      <c r="DF154" s="133"/>
      <c r="DG154" s="133"/>
      <c r="DH154" s="133"/>
      <c r="DI154" s="122" t="s">
        <v>203</v>
      </c>
      <c r="DJ154" s="129"/>
      <c r="DK154" s="214"/>
      <c r="DL154" s="129"/>
      <c r="DM154" s="122"/>
      <c r="DN154" s="129"/>
      <c r="DO154" s="122"/>
      <c r="DP154" s="129"/>
      <c r="DQ154" s="133"/>
      <c r="DR154" s="122" t="s">
        <v>185</v>
      </c>
      <c r="DS154" s="129"/>
      <c r="DT154" s="133"/>
      <c r="DU154" s="122" t="s">
        <v>169</v>
      </c>
      <c r="DV154" s="123"/>
      <c r="DW154" s="214"/>
      <c r="DX154" s="134"/>
      <c r="DY154" s="305"/>
      <c r="DZ154" s="134"/>
      <c r="EA154" s="122"/>
      <c r="EB154" s="129"/>
      <c r="EC154" s="122"/>
      <c r="ED154" s="129"/>
      <c r="EE154" s="122"/>
      <c r="EF154" s="129"/>
      <c r="EG154" s="122"/>
      <c r="EH154" s="124"/>
    </row>
    <row r="155" spans="1:138" outlineLevel="2">
      <c r="A155" s="459" t="s">
        <v>218</v>
      </c>
      <c r="B155" s="465">
        <v>0.35416666666666669</v>
      </c>
      <c r="C155" s="472">
        <v>3</v>
      </c>
      <c r="D155" s="429" t="s">
        <v>130</v>
      </c>
      <c r="E155" s="140" t="s">
        <v>135</v>
      </c>
      <c r="F155" s="140" t="s">
        <v>144</v>
      </c>
      <c r="G155" s="141" t="s">
        <v>147</v>
      </c>
      <c r="H155" s="469" t="s">
        <v>173</v>
      </c>
      <c r="I155" s="459"/>
      <c r="J155" s="459"/>
      <c r="K155" s="460"/>
      <c r="L155" s="475" t="s">
        <v>192</v>
      </c>
      <c r="M155" s="475">
        <v>75</v>
      </c>
      <c r="N155" s="459"/>
      <c r="O155" s="459"/>
      <c r="P155" s="459"/>
      <c r="Q155" s="459"/>
      <c r="R155" s="459"/>
      <c r="S155" s="446"/>
      <c r="T155" s="122"/>
      <c r="U155" s="123"/>
      <c r="V155" s="126"/>
      <c r="W155" s="123"/>
      <c r="X155" s="128"/>
      <c r="Y155" s="123"/>
      <c r="Z155" s="123"/>
      <c r="AA155" s="123"/>
      <c r="AB155" s="124"/>
      <c r="AC155" s="127"/>
      <c r="AD155" s="201"/>
      <c r="AE155" s="201"/>
      <c r="AF155" s="201"/>
      <c r="AG155" s="201"/>
      <c r="AH155" s="201"/>
      <c r="AI155" s="234"/>
      <c r="AJ155" s="123"/>
      <c r="AK155" s="123"/>
      <c r="AL155" s="123"/>
      <c r="AM155" s="123"/>
      <c r="AN155" s="129"/>
      <c r="AO155" s="124"/>
      <c r="AP155" s="122"/>
      <c r="AQ155" s="127"/>
      <c r="AR155" s="123"/>
      <c r="AS155" s="123"/>
      <c r="AT155" s="123"/>
      <c r="AU155" s="123"/>
      <c r="AV155" s="251"/>
      <c r="AW155" s="123"/>
      <c r="AX155" s="123"/>
      <c r="AY155" s="129"/>
      <c r="AZ155" s="122"/>
      <c r="BA155" s="129"/>
      <c r="BB155" s="130"/>
      <c r="BC155" s="131"/>
      <c r="BD155" s="130"/>
      <c r="BE155" s="132"/>
      <c r="BF155" s="132"/>
      <c r="BG155" s="123"/>
      <c r="BH155" s="124"/>
      <c r="BI155" s="122"/>
      <c r="BJ155" s="123"/>
      <c r="BK155" s="123"/>
      <c r="BL155" s="123"/>
      <c r="BM155" s="129"/>
      <c r="BN155" s="122"/>
      <c r="BO155" s="123"/>
      <c r="BP155" s="129"/>
      <c r="BQ155" s="122"/>
      <c r="BR155" s="123"/>
      <c r="BS155" s="129"/>
      <c r="BT155" s="135"/>
      <c r="BU155" s="280"/>
      <c r="BV155" s="246"/>
      <c r="BW155" s="246"/>
      <c r="BX155" s="133"/>
      <c r="BY155" s="133"/>
      <c r="BZ155" s="122"/>
      <c r="CA155" s="123"/>
      <c r="CB155" s="123"/>
      <c r="CC155" s="124"/>
      <c r="CD155" s="127"/>
      <c r="CE155" s="127"/>
      <c r="CF155" s="123"/>
      <c r="CG155" s="123"/>
      <c r="CH155" s="123"/>
      <c r="CI155" s="123"/>
      <c r="CJ155" s="134"/>
      <c r="CK155" s="122"/>
      <c r="CL155" s="127"/>
      <c r="CM155" s="123"/>
      <c r="CN155" s="129"/>
      <c r="CO155" s="129"/>
      <c r="CP155" s="129"/>
      <c r="CQ155" s="134"/>
      <c r="CR155" s="133"/>
      <c r="CS155" s="133"/>
      <c r="CT155" s="133"/>
      <c r="CU155" s="135"/>
      <c r="CV155" s="280"/>
      <c r="CW155" s="135"/>
      <c r="CX155" s="133"/>
      <c r="CY155" s="133"/>
      <c r="CZ155" s="133"/>
      <c r="DA155" s="133"/>
      <c r="DB155" s="133"/>
      <c r="DC155" s="133"/>
      <c r="DD155" s="133"/>
      <c r="DE155" s="133"/>
      <c r="DF155" s="133"/>
      <c r="DG155" s="133"/>
      <c r="DH155" s="133"/>
      <c r="DI155" s="594" t="s">
        <v>301</v>
      </c>
      <c r="DJ155" s="129"/>
      <c r="DK155" s="214"/>
      <c r="DL155" s="129"/>
      <c r="DM155" s="122"/>
      <c r="DN155" s="129"/>
      <c r="DO155" s="122"/>
      <c r="DP155" s="129"/>
      <c r="DQ155" s="133"/>
      <c r="DR155" s="122" t="s">
        <v>186</v>
      </c>
      <c r="DS155" s="129"/>
      <c r="DT155" s="133"/>
      <c r="DU155" s="122" t="s">
        <v>170</v>
      </c>
      <c r="DV155" s="123"/>
      <c r="DW155" s="214"/>
      <c r="DX155" s="134"/>
      <c r="DY155" s="305"/>
      <c r="DZ155" s="134"/>
      <c r="EA155" s="122"/>
      <c r="EB155" s="129"/>
      <c r="EC155" s="122"/>
      <c r="ED155" s="129"/>
      <c r="EE155" s="122"/>
      <c r="EF155" s="129"/>
      <c r="EG155" s="122"/>
      <c r="EH155" s="124"/>
    </row>
    <row r="156" spans="1:138" ht="19.5" outlineLevel="2" thickBot="1">
      <c r="A156" s="459"/>
      <c r="B156" s="465">
        <v>0.36458333333333298</v>
      </c>
      <c r="C156" s="473">
        <v>4</v>
      </c>
      <c r="D156" s="429" t="s">
        <v>131</v>
      </c>
      <c r="E156" s="140" t="s">
        <v>136</v>
      </c>
      <c r="F156" s="140" t="s">
        <v>142</v>
      </c>
      <c r="G156" s="141" t="s">
        <v>146</v>
      </c>
      <c r="H156" s="469" t="s">
        <v>174</v>
      </c>
      <c r="I156" s="459"/>
      <c r="J156" s="459"/>
      <c r="K156" s="460"/>
      <c r="L156" s="475" t="s">
        <v>193</v>
      </c>
      <c r="M156" s="476">
        <v>55</v>
      </c>
      <c r="N156" s="459"/>
      <c r="O156" s="459"/>
      <c r="P156" s="459"/>
      <c r="Q156" s="459"/>
      <c r="R156" s="459"/>
      <c r="S156" s="446"/>
      <c r="T156" s="122"/>
      <c r="U156" s="123"/>
      <c r="V156" s="126"/>
      <c r="W156" s="123"/>
      <c r="X156" s="128"/>
      <c r="Y156" s="123"/>
      <c r="Z156" s="123"/>
      <c r="AA156" s="123"/>
      <c r="AB156" s="124"/>
      <c r="AC156" s="127"/>
      <c r="AD156" s="201"/>
      <c r="AE156" s="201"/>
      <c r="AF156" s="201"/>
      <c r="AG156" s="201"/>
      <c r="AH156" s="201"/>
      <c r="AI156" s="234"/>
      <c r="AJ156" s="123"/>
      <c r="AK156" s="123"/>
      <c r="AL156" s="123"/>
      <c r="AM156" s="123"/>
      <c r="AN156" s="129"/>
      <c r="AO156" s="124"/>
      <c r="AP156" s="122"/>
      <c r="AQ156" s="127"/>
      <c r="AR156" s="123"/>
      <c r="AS156" s="123"/>
      <c r="AT156" s="123"/>
      <c r="AU156" s="123"/>
      <c r="AV156" s="251"/>
      <c r="AW156" s="123"/>
      <c r="AX156" s="123"/>
      <c r="AY156" s="129"/>
      <c r="AZ156" s="122"/>
      <c r="BA156" s="129"/>
      <c r="BB156" s="130"/>
      <c r="BC156" s="131"/>
      <c r="BD156" s="130"/>
      <c r="BE156" s="132"/>
      <c r="BF156" s="132"/>
      <c r="BG156" s="123"/>
      <c r="BH156" s="124"/>
      <c r="BI156" s="122"/>
      <c r="BJ156" s="123"/>
      <c r="BK156" s="123"/>
      <c r="BL156" s="123"/>
      <c r="BM156" s="129"/>
      <c r="BN156" s="122"/>
      <c r="BO156" s="123"/>
      <c r="BP156" s="129"/>
      <c r="BQ156" s="122"/>
      <c r="BR156" s="123"/>
      <c r="BS156" s="129"/>
      <c r="BT156" s="135"/>
      <c r="BU156" s="280"/>
      <c r="BV156" s="246"/>
      <c r="BW156" s="246"/>
      <c r="BX156" s="133"/>
      <c r="BY156" s="133"/>
      <c r="BZ156" s="122"/>
      <c r="CA156" s="123"/>
      <c r="CB156" s="123"/>
      <c r="CC156" s="124"/>
      <c r="CD156" s="127"/>
      <c r="CE156" s="127"/>
      <c r="CF156" s="123"/>
      <c r="CG156" s="123"/>
      <c r="CH156" s="123"/>
      <c r="CI156" s="123"/>
      <c r="CJ156" s="134"/>
      <c r="CK156" s="122"/>
      <c r="CL156" s="127"/>
      <c r="CM156" s="123"/>
      <c r="CN156" s="129"/>
      <c r="CO156" s="129"/>
      <c r="CP156" s="129"/>
      <c r="CQ156" s="134"/>
      <c r="CR156" s="133"/>
      <c r="CS156" s="133"/>
      <c r="CT156" s="133"/>
      <c r="CU156" s="135"/>
      <c r="CV156" s="280"/>
      <c r="CW156" s="135"/>
      <c r="CX156" s="133"/>
      <c r="CY156" s="133"/>
      <c r="CZ156" s="133"/>
      <c r="DA156" s="133"/>
      <c r="DB156" s="133"/>
      <c r="DC156" s="133"/>
      <c r="DD156" s="133"/>
      <c r="DE156" s="133"/>
      <c r="DF156" s="133"/>
      <c r="DG156" s="133"/>
      <c r="DH156" s="133"/>
      <c r="DI156" s="122"/>
      <c r="DJ156" s="129"/>
      <c r="DK156" s="214"/>
      <c r="DL156" s="129"/>
      <c r="DM156" s="122"/>
      <c r="DN156" s="129"/>
      <c r="DO156" s="122"/>
      <c r="DP156" s="129"/>
      <c r="DQ156" s="133"/>
      <c r="DR156" s="122"/>
      <c r="DS156" s="129"/>
      <c r="DT156" s="133"/>
      <c r="DU156" s="122"/>
      <c r="DV156" s="123"/>
      <c r="DW156" s="214"/>
      <c r="DX156" s="134"/>
      <c r="DY156" s="305"/>
      <c r="DZ156" s="134"/>
      <c r="EA156" s="122"/>
      <c r="EB156" s="129"/>
      <c r="EC156" s="122"/>
      <c r="ED156" s="129"/>
      <c r="EE156" s="122"/>
      <c r="EF156" s="129"/>
      <c r="EG156" s="122"/>
      <c r="EH156" s="124"/>
    </row>
    <row r="157" spans="1:138" outlineLevel="2">
      <c r="A157" s="459"/>
      <c r="B157" s="465">
        <v>0.375</v>
      </c>
      <c r="C157" s="459"/>
      <c r="D157" s="429" t="s">
        <v>136</v>
      </c>
      <c r="E157" s="140" t="s">
        <v>139</v>
      </c>
      <c r="F157" s="140" t="s">
        <v>145</v>
      </c>
      <c r="G157" s="141" t="s">
        <v>142</v>
      </c>
      <c r="H157" s="469" t="s">
        <v>175</v>
      </c>
      <c r="I157" s="459"/>
      <c r="J157" s="459"/>
      <c r="K157" s="460"/>
      <c r="L157" s="475" t="s">
        <v>194</v>
      </c>
      <c r="M157" s="462"/>
      <c r="N157" s="459"/>
      <c r="O157" s="459"/>
      <c r="P157" s="459"/>
      <c r="Q157" s="459"/>
      <c r="R157" s="459"/>
      <c r="S157" s="446"/>
      <c r="T157" s="122"/>
      <c r="U157" s="123"/>
      <c r="V157" s="126"/>
      <c r="W157" s="123"/>
      <c r="X157" s="128"/>
      <c r="Y157" s="123"/>
      <c r="Z157" s="123"/>
      <c r="AA157" s="123"/>
      <c r="AB157" s="124"/>
      <c r="AC157" s="127"/>
      <c r="AD157" s="201"/>
      <c r="AE157" s="201"/>
      <c r="AF157" s="201"/>
      <c r="AG157" s="201"/>
      <c r="AH157" s="201"/>
      <c r="AI157" s="234"/>
      <c r="AJ157" s="123"/>
      <c r="AK157" s="123"/>
      <c r="AL157" s="123"/>
      <c r="AM157" s="123"/>
      <c r="AN157" s="129"/>
      <c r="AO157" s="124"/>
      <c r="AP157" s="122"/>
      <c r="AQ157" s="127"/>
      <c r="AR157" s="123"/>
      <c r="AS157" s="123"/>
      <c r="AT157" s="123"/>
      <c r="AU157" s="123"/>
      <c r="AV157" s="251"/>
      <c r="AW157" s="123"/>
      <c r="AX157" s="123"/>
      <c r="AY157" s="129"/>
      <c r="AZ157" s="122"/>
      <c r="BA157" s="129"/>
      <c r="BB157" s="130"/>
      <c r="BC157" s="131"/>
      <c r="BD157" s="130"/>
      <c r="BE157" s="132"/>
      <c r="BF157" s="132"/>
      <c r="BG157" s="123"/>
      <c r="BH157" s="124"/>
      <c r="BI157" s="122"/>
      <c r="BJ157" s="123"/>
      <c r="BK157" s="123"/>
      <c r="BL157" s="123"/>
      <c r="BM157" s="129"/>
      <c r="BN157" s="122"/>
      <c r="BO157" s="123"/>
      <c r="BP157" s="129"/>
      <c r="BQ157" s="122"/>
      <c r="BR157" s="123"/>
      <c r="BS157" s="129"/>
      <c r="BT157" s="135"/>
      <c r="BU157" s="280"/>
      <c r="BV157" s="246"/>
      <c r="BW157" s="246"/>
      <c r="BX157" s="133"/>
      <c r="BY157" s="133"/>
      <c r="BZ157" s="122"/>
      <c r="CA157" s="123"/>
      <c r="CB157" s="123"/>
      <c r="CC157" s="124"/>
      <c r="CD157" s="127"/>
      <c r="CE157" s="127"/>
      <c r="CF157" s="123"/>
      <c r="CG157" s="123"/>
      <c r="CH157" s="123"/>
      <c r="CI157" s="123"/>
      <c r="CJ157" s="134"/>
      <c r="CK157" s="122"/>
      <c r="CL157" s="127"/>
      <c r="CM157" s="123"/>
      <c r="CN157" s="129"/>
      <c r="CO157" s="129"/>
      <c r="CP157" s="129"/>
      <c r="CQ157" s="134"/>
      <c r="CR157" s="133"/>
      <c r="CS157" s="133"/>
      <c r="CT157" s="133"/>
      <c r="CU157" s="135"/>
      <c r="CV157" s="280"/>
      <c r="CW157" s="135"/>
      <c r="CX157" s="133"/>
      <c r="CY157" s="133"/>
      <c r="CZ157" s="133"/>
      <c r="DA157" s="133"/>
      <c r="DB157" s="133"/>
      <c r="DC157" s="133"/>
      <c r="DD157" s="133"/>
      <c r="DE157" s="133"/>
      <c r="DF157" s="133"/>
      <c r="DG157" s="133"/>
      <c r="DH157" s="133"/>
      <c r="DI157" s="122"/>
      <c r="DJ157" s="129"/>
      <c r="DK157" s="214"/>
      <c r="DL157" s="129"/>
      <c r="DM157" s="122"/>
      <c r="DN157" s="129"/>
      <c r="DO157" s="122"/>
      <c r="DP157" s="129"/>
      <c r="DQ157" s="133"/>
      <c r="DR157" s="122"/>
      <c r="DS157" s="129"/>
      <c r="DT157" s="133"/>
      <c r="DU157" s="122"/>
      <c r="DV157" s="123"/>
      <c r="DW157" s="214"/>
      <c r="DX157" s="134"/>
      <c r="DY157" s="305"/>
      <c r="DZ157" s="134"/>
      <c r="EA157" s="122"/>
      <c r="EB157" s="129"/>
      <c r="EC157" s="122"/>
      <c r="ED157" s="129"/>
      <c r="EE157" s="122"/>
      <c r="EF157" s="129"/>
      <c r="EG157" s="122"/>
      <c r="EH157" s="124"/>
    </row>
    <row r="158" spans="1:138" ht="19.5" outlineLevel="2" thickBot="1">
      <c r="A158" s="459"/>
      <c r="B158" s="465">
        <v>0.38541666666666702</v>
      </c>
      <c r="C158" s="459"/>
      <c r="D158" s="429" t="s">
        <v>133</v>
      </c>
      <c r="E158" s="140" t="s">
        <v>137</v>
      </c>
      <c r="F158" s="140" t="s">
        <v>139</v>
      </c>
      <c r="G158" s="141" t="s">
        <v>145</v>
      </c>
      <c r="H158" s="469" t="s">
        <v>176</v>
      </c>
      <c r="I158" s="459"/>
      <c r="J158" s="459"/>
      <c r="K158" s="460"/>
      <c r="L158" s="476" t="s">
        <v>195</v>
      </c>
      <c r="M158" s="462"/>
      <c r="N158" s="459"/>
      <c r="O158" s="459"/>
      <c r="P158" s="459"/>
      <c r="Q158" s="459"/>
      <c r="R158" s="459"/>
      <c r="S158" s="446"/>
      <c r="T158" s="122"/>
      <c r="U158" s="123"/>
      <c r="V158" s="126"/>
      <c r="W158" s="123"/>
      <c r="X158" s="128"/>
      <c r="Y158" s="123"/>
      <c r="Z158" s="123"/>
      <c r="AA158" s="123"/>
      <c r="AB158" s="124"/>
      <c r="AC158" s="127"/>
      <c r="AD158" s="201"/>
      <c r="AE158" s="201"/>
      <c r="AF158" s="201"/>
      <c r="AG158" s="201"/>
      <c r="AH158" s="201"/>
      <c r="AI158" s="234"/>
      <c r="AJ158" s="123"/>
      <c r="AK158" s="123"/>
      <c r="AL158" s="123"/>
      <c r="AM158" s="123"/>
      <c r="AN158" s="129"/>
      <c r="AO158" s="124"/>
      <c r="AP158" s="122"/>
      <c r="AQ158" s="127"/>
      <c r="AR158" s="123"/>
      <c r="AS158" s="123"/>
      <c r="AT158" s="123"/>
      <c r="AU158" s="123"/>
      <c r="AV158" s="251"/>
      <c r="AW158" s="123"/>
      <c r="AX158" s="123"/>
      <c r="AY158" s="129"/>
      <c r="AZ158" s="122"/>
      <c r="BA158" s="129"/>
      <c r="BB158" s="130"/>
      <c r="BC158" s="131"/>
      <c r="BD158" s="130"/>
      <c r="BE158" s="132"/>
      <c r="BF158" s="132"/>
      <c r="BG158" s="123"/>
      <c r="BH158" s="124"/>
      <c r="BI158" s="122"/>
      <c r="BJ158" s="123"/>
      <c r="BK158" s="123"/>
      <c r="BL158" s="123"/>
      <c r="BM158" s="129"/>
      <c r="BN158" s="122"/>
      <c r="BO158" s="123"/>
      <c r="BP158" s="129"/>
      <c r="BQ158" s="122"/>
      <c r="BR158" s="123"/>
      <c r="BS158" s="129"/>
      <c r="BT158" s="135"/>
      <c r="BU158" s="280"/>
      <c r="BV158" s="246"/>
      <c r="BW158" s="246"/>
      <c r="BX158" s="133"/>
      <c r="BY158" s="133"/>
      <c r="BZ158" s="122"/>
      <c r="CA158" s="123"/>
      <c r="CB158" s="123"/>
      <c r="CC158" s="124"/>
      <c r="CD158" s="127"/>
      <c r="CE158" s="127"/>
      <c r="CF158" s="123"/>
      <c r="CG158" s="123"/>
      <c r="CH158" s="123"/>
      <c r="CI158" s="123"/>
      <c r="CJ158" s="134"/>
      <c r="CK158" s="122"/>
      <c r="CL158" s="127"/>
      <c r="CM158" s="123"/>
      <c r="CN158" s="129"/>
      <c r="CO158" s="129"/>
      <c r="CP158" s="129"/>
      <c r="CQ158" s="134"/>
      <c r="CR158" s="133"/>
      <c r="CS158" s="133"/>
      <c r="CT158" s="133"/>
      <c r="CU158" s="135"/>
      <c r="CV158" s="280"/>
      <c r="CW158" s="135"/>
      <c r="CX158" s="133"/>
      <c r="CY158" s="133"/>
      <c r="CZ158" s="133"/>
      <c r="DA158" s="133"/>
      <c r="DB158" s="133"/>
      <c r="DC158" s="133"/>
      <c r="DD158" s="133"/>
      <c r="DE158" s="133"/>
      <c r="DF158" s="133"/>
      <c r="DG158" s="133"/>
      <c r="DH158" s="133"/>
      <c r="DI158" s="122"/>
      <c r="DJ158" s="129"/>
      <c r="DK158" s="214"/>
      <c r="DL158" s="129"/>
      <c r="DM158" s="122"/>
      <c r="DN158" s="129"/>
      <c r="DO158" s="122"/>
      <c r="DP158" s="129"/>
      <c r="DQ158" s="133"/>
      <c r="DR158" s="122"/>
      <c r="DS158" s="129"/>
      <c r="DT158" s="133"/>
      <c r="DU158" s="122"/>
      <c r="DV158" s="123"/>
      <c r="DW158" s="214"/>
      <c r="DX158" s="134"/>
      <c r="DY158" s="305"/>
      <c r="DZ158" s="134"/>
      <c r="EA158" s="122"/>
      <c r="EB158" s="129"/>
      <c r="EC158" s="122"/>
      <c r="ED158" s="129"/>
      <c r="EE158" s="122"/>
      <c r="EF158" s="129"/>
      <c r="EG158" s="122"/>
      <c r="EH158" s="124"/>
    </row>
    <row r="159" spans="1:138" ht="19.5" outlineLevel="2" thickBot="1">
      <c r="A159" s="459"/>
      <c r="B159" s="465">
        <v>0.39583333333333298</v>
      </c>
      <c r="C159" s="459"/>
      <c r="D159" s="429" t="s">
        <v>132</v>
      </c>
      <c r="E159" s="123"/>
      <c r="F159" s="140" t="s">
        <v>141</v>
      </c>
      <c r="G159" s="141" t="s">
        <v>303</v>
      </c>
      <c r="H159" s="470" t="s">
        <v>262</v>
      </c>
      <c r="I159" s="459"/>
      <c r="J159" s="459"/>
      <c r="K159" s="460"/>
      <c r="L159" s="459"/>
      <c r="M159" s="459"/>
      <c r="N159" s="459"/>
      <c r="O159" s="459"/>
      <c r="P159" s="459"/>
      <c r="Q159" s="459"/>
      <c r="R159" s="459"/>
      <c r="S159" s="446"/>
      <c r="T159" s="122"/>
      <c r="U159" s="123"/>
      <c r="V159" s="126"/>
      <c r="W159" s="123"/>
      <c r="X159" s="128"/>
      <c r="Y159" s="123"/>
      <c r="Z159" s="123"/>
      <c r="AA159" s="123"/>
      <c r="AB159" s="124"/>
      <c r="AC159" s="127"/>
      <c r="AD159" s="201"/>
      <c r="AE159" s="201"/>
      <c r="AF159" s="201"/>
      <c r="AG159" s="201"/>
      <c r="AH159" s="201"/>
      <c r="AI159" s="234"/>
      <c r="AJ159" s="123"/>
      <c r="AK159" s="123"/>
      <c r="AL159" s="123"/>
      <c r="AM159" s="123"/>
      <c r="AN159" s="129"/>
      <c r="AO159" s="124"/>
      <c r="AP159" s="122"/>
      <c r="AQ159" s="127"/>
      <c r="AR159" s="123"/>
      <c r="AS159" s="123"/>
      <c r="AT159" s="123"/>
      <c r="AU159" s="123"/>
      <c r="AV159" s="251"/>
      <c r="AW159" s="123"/>
      <c r="AX159" s="123"/>
      <c r="AY159" s="129"/>
      <c r="AZ159" s="122"/>
      <c r="BA159" s="129"/>
      <c r="BB159" s="130"/>
      <c r="BC159" s="131"/>
      <c r="BD159" s="130"/>
      <c r="BE159" s="132"/>
      <c r="BF159" s="132"/>
      <c r="BG159" s="123"/>
      <c r="BH159" s="124"/>
      <c r="BI159" s="122"/>
      <c r="BJ159" s="123"/>
      <c r="BK159" s="123"/>
      <c r="BL159" s="123"/>
      <c r="BM159" s="129"/>
      <c r="BN159" s="122"/>
      <c r="BO159" s="123"/>
      <c r="BP159" s="129"/>
      <c r="BQ159" s="122"/>
      <c r="BR159" s="123"/>
      <c r="BS159" s="129"/>
      <c r="BT159" s="135"/>
      <c r="BU159" s="280"/>
      <c r="BV159" s="246"/>
      <c r="BW159" s="246"/>
      <c r="BX159" s="133"/>
      <c r="BY159" s="133"/>
      <c r="BZ159" s="122"/>
      <c r="CA159" s="123"/>
      <c r="CB159" s="123"/>
      <c r="CC159" s="124"/>
      <c r="CD159" s="127"/>
      <c r="CE159" s="127"/>
      <c r="CF159" s="123"/>
      <c r="CG159" s="123"/>
      <c r="CH159" s="123"/>
      <c r="CI159" s="123"/>
      <c r="CJ159" s="134"/>
      <c r="CK159" s="122"/>
      <c r="CL159" s="127"/>
      <c r="CM159" s="123"/>
      <c r="CN159" s="129"/>
      <c r="CO159" s="129"/>
      <c r="CP159" s="129"/>
      <c r="CQ159" s="134"/>
      <c r="CR159" s="133"/>
      <c r="CS159" s="133"/>
      <c r="CT159" s="133"/>
      <c r="CU159" s="135"/>
      <c r="CV159" s="280"/>
      <c r="CW159" s="135"/>
      <c r="CX159" s="133"/>
      <c r="CY159" s="133"/>
      <c r="CZ159" s="133"/>
      <c r="DA159" s="133"/>
      <c r="DB159" s="133"/>
      <c r="DC159" s="133"/>
      <c r="DD159" s="133"/>
      <c r="DE159" s="133"/>
      <c r="DF159" s="133"/>
      <c r="DG159" s="133"/>
      <c r="DH159" s="133"/>
      <c r="DI159" s="122"/>
      <c r="DJ159" s="129"/>
      <c r="DK159" s="214"/>
      <c r="DL159" s="129"/>
      <c r="DM159" s="122"/>
      <c r="DN159" s="129"/>
      <c r="DO159" s="122"/>
      <c r="DP159" s="129"/>
      <c r="DQ159" s="133"/>
      <c r="DR159" s="122"/>
      <c r="DS159" s="129"/>
      <c r="DT159" s="133"/>
      <c r="DU159" s="122"/>
      <c r="DV159" s="123"/>
      <c r="DW159" s="214"/>
      <c r="DX159" s="134"/>
      <c r="DY159" s="305"/>
      <c r="DZ159" s="134"/>
      <c r="EA159" s="122"/>
      <c r="EB159" s="129"/>
      <c r="EC159" s="122"/>
      <c r="ED159" s="129"/>
      <c r="EE159" s="122"/>
      <c r="EF159" s="129"/>
      <c r="EG159" s="122"/>
      <c r="EH159" s="124"/>
    </row>
    <row r="160" spans="1:138" ht="19.5" outlineLevel="2" thickBot="1">
      <c r="A160" s="459"/>
      <c r="B160" s="465">
        <v>0.40625</v>
      </c>
      <c r="C160" s="459"/>
      <c r="D160" s="430" t="s">
        <v>137</v>
      </c>
      <c r="E160" s="431"/>
      <c r="F160" s="432"/>
      <c r="G160" s="433" t="s">
        <v>304</v>
      </c>
      <c r="H160" s="459"/>
      <c r="I160" s="459"/>
      <c r="J160" s="459"/>
      <c r="K160" s="460"/>
      <c r="L160" s="459"/>
      <c r="M160" s="459"/>
      <c r="N160" s="459"/>
      <c r="O160" s="459"/>
      <c r="P160" s="459"/>
      <c r="Q160" s="459"/>
      <c r="R160" s="459"/>
      <c r="S160" s="446"/>
      <c r="T160" s="122"/>
      <c r="U160" s="123"/>
      <c r="V160" s="126"/>
      <c r="W160" s="123"/>
      <c r="X160" s="128"/>
      <c r="Y160" s="123"/>
      <c r="Z160" s="123"/>
      <c r="AA160" s="123"/>
      <c r="AB160" s="124"/>
      <c r="AC160" s="127"/>
      <c r="AD160" s="201"/>
      <c r="AE160" s="201"/>
      <c r="AF160" s="201"/>
      <c r="AG160" s="201"/>
      <c r="AH160" s="201"/>
      <c r="AI160" s="234"/>
      <c r="AJ160" s="123"/>
      <c r="AK160" s="123"/>
      <c r="AL160" s="123"/>
      <c r="AM160" s="123"/>
      <c r="AN160" s="129"/>
      <c r="AO160" s="124"/>
      <c r="AP160" s="122"/>
      <c r="AQ160" s="127"/>
      <c r="AR160" s="123"/>
      <c r="AS160" s="123"/>
      <c r="AT160" s="123"/>
      <c r="AU160" s="123"/>
      <c r="AV160" s="251"/>
      <c r="AW160" s="123"/>
      <c r="AX160" s="123"/>
      <c r="AY160" s="129"/>
      <c r="AZ160" s="122"/>
      <c r="BA160" s="129"/>
      <c r="BB160" s="130"/>
      <c r="BC160" s="131"/>
      <c r="BD160" s="130"/>
      <c r="BE160" s="132"/>
      <c r="BF160" s="132"/>
      <c r="BG160" s="123"/>
      <c r="BH160" s="124"/>
      <c r="BI160" s="122"/>
      <c r="BJ160" s="123"/>
      <c r="BK160" s="123"/>
      <c r="BL160" s="123"/>
      <c r="BM160" s="129"/>
      <c r="BN160" s="122"/>
      <c r="BO160" s="123"/>
      <c r="BP160" s="129"/>
      <c r="BQ160" s="122"/>
      <c r="BR160" s="123"/>
      <c r="BS160" s="129"/>
      <c r="BT160" s="135"/>
      <c r="BU160" s="280"/>
      <c r="BV160" s="246"/>
      <c r="BW160" s="246"/>
      <c r="BX160" s="133"/>
      <c r="BY160" s="133"/>
      <c r="BZ160" s="122"/>
      <c r="CA160" s="123"/>
      <c r="CB160" s="123"/>
      <c r="CC160" s="124"/>
      <c r="CD160" s="127"/>
      <c r="CE160" s="127"/>
      <c r="CF160" s="123"/>
      <c r="CG160" s="123"/>
      <c r="CH160" s="123"/>
      <c r="CI160" s="123"/>
      <c r="CJ160" s="134"/>
      <c r="CK160" s="122"/>
      <c r="CL160" s="127"/>
      <c r="CM160" s="123"/>
      <c r="CN160" s="129"/>
      <c r="CO160" s="129"/>
      <c r="CP160" s="129"/>
      <c r="CQ160" s="134"/>
      <c r="CR160" s="133"/>
      <c r="CS160" s="133"/>
      <c r="CT160" s="133"/>
      <c r="CU160" s="135"/>
      <c r="CV160" s="280"/>
      <c r="CW160" s="135"/>
      <c r="CX160" s="133"/>
      <c r="CY160" s="133"/>
      <c r="CZ160" s="133"/>
      <c r="DA160" s="133"/>
      <c r="DB160" s="133"/>
      <c r="DC160" s="133"/>
      <c r="DD160" s="133"/>
      <c r="DE160" s="133"/>
      <c r="DF160" s="133"/>
      <c r="DG160" s="133"/>
      <c r="DH160" s="133"/>
      <c r="DI160" s="122"/>
      <c r="DJ160" s="129"/>
      <c r="DK160" s="214"/>
      <c r="DL160" s="129"/>
      <c r="DM160" s="122"/>
      <c r="DN160" s="129"/>
      <c r="DO160" s="122"/>
      <c r="DP160" s="129"/>
      <c r="DQ160" s="133"/>
      <c r="DR160" s="122"/>
      <c r="DS160" s="129"/>
      <c r="DT160" s="133"/>
      <c r="DU160" s="122"/>
      <c r="DV160" s="123"/>
      <c r="DW160" s="214"/>
      <c r="DX160" s="134"/>
      <c r="DY160" s="305"/>
      <c r="DZ160" s="134"/>
      <c r="EA160" s="122"/>
      <c r="EB160" s="129"/>
      <c r="EC160" s="122"/>
      <c r="ED160" s="129"/>
      <c r="EE160" s="122"/>
      <c r="EF160" s="129"/>
      <c r="EG160" s="122"/>
      <c r="EH160" s="124"/>
    </row>
    <row r="161" spans="1:138" outlineLevel="2">
      <c r="A161" s="459"/>
      <c r="B161" s="465">
        <v>0.41666666666666702</v>
      </c>
      <c r="C161" s="459"/>
      <c r="D161" s="459"/>
      <c r="E161" s="459"/>
      <c r="F161" s="459"/>
      <c r="G161" s="459"/>
      <c r="H161" s="459"/>
      <c r="I161" s="459"/>
      <c r="J161" s="459"/>
      <c r="K161" s="460"/>
      <c r="L161" s="459"/>
      <c r="M161" s="459"/>
      <c r="N161" s="459"/>
      <c r="O161" s="459"/>
      <c r="P161" s="459"/>
      <c r="Q161" s="459"/>
      <c r="R161" s="459"/>
      <c r="S161" s="446"/>
      <c r="T161" s="122"/>
      <c r="U161" s="123"/>
      <c r="V161" s="126"/>
      <c r="W161" s="123"/>
      <c r="X161" s="128"/>
      <c r="Y161" s="123"/>
      <c r="Z161" s="123"/>
      <c r="AA161" s="123"/>
      <c r="AB161" s="124"/>
      <c r="AC161" s="127"/>
      <c r="AD161" s="201"/>
      <c r="AE161" s="201"/>
      <c r="AF161" s="201"/>
      <c r="AG161" s="201"/>
      <c r="AH161" s="201"/>
      <c r="AI161" s="234"/>
      <c r="AJ161" s="123"/>
      <c r="AK161" s="123"/>
      <c r="AL161" s="123"/>
      <c r="AM161" s="123"/>
      <c r="AN161" s="129"/>
      <c r="AO161" s="124"/>
      <c r="AP161" s="122"/>
      <c r="AQ161" s="127"/>
      <c r="AR161" s="123"/>
      <c r="AS161" s="123"/>
      <c r="AT161" s="123"/>
      <c r="AU161" s="123"/>
      <c r="AV161" s="251"/>
      <c r="AW161" s="123"/>
      <c r="AX161" s="123"/>
      <c r="AY161" s="129"/>
      <c r="AZ161" s="122"/>
      <c r="BA161" s="129"/>
      <c r="BB161" s="130"/>
      <c r="BC161" s="131"/>
      <c r="BD161" s="130"/>
      <c r="BE161" s="132"/>
      <c r="BF161" s="132"/>
      <c r="BG161" s="123"/>
      <c r="BH161" s="124"/>
      <c r="BI161" s="122"/>
      <c r="BJ161" s="123"/>
      <c r="BK161" s="123"/>
      <c r="BL161" s="123"/>
      <c r="BM161" s="129"/>
      <c r="BN161" s="122"/>
      <c r="BO161" s="123"/>
      <c r="BP161" s="129"/>
      <c r="BQ161" s="122"/>
      <c r="BR161" s="123"/>
      <c r="BS161" s="129"/>
      <c r="BT161" s="135"/>
      <c r="BU161" s="280"/>
      <c r="BV161" s="246"/>
      <c r="BW161" s="246"/>
      <c r="BX161" s="133"/>
      <c r="BY161" s="133"/>
      <c r="BZ161" s="122"/>
      <c r="CA161" s="123"/>
      <c r="CB161" s="123"/>
      <c r="CC161" s="124"/>
      <c r="CD161" s="127"/>
      <c r="CE161" s="127"/>
      <c r="CF161" s="123"/>
      <c r="CG161" s="123"/>
      <c r="CH161" s="123"/>
      <c r="CI161" s="123"/>
      <c r="CJ161" s="134"/>
      <c r="CK161" s="122"/>
      <c r="CL161" s="127"/>
      <c r="CM161" s="123"/>
      <c r="CN161" s="129"/>
      <c r="CO161" s="129"/>
      <c r="CP161" s="129"/>
      <c r="CQ161" s="134"/>
      <c r="CR161" s="133"/>
      <c r="CS161" s="133"/>
      <c r="CT161" s="133"/>
      <c r="CU161" s="135"/>
      <c r="CV161" s="280"/>
      <c r="CW161" s="135"/>
      <c r="CX161" s="133"/>
      <c r="CY161" s="133"/>
      <c r="CZ161" s="133"/>
      <c r="DA161" s="133"/>
      <c r="DB161" s="133"/>
      <c r="DC161" s="133"/>
      <c r="DD161" s="133"/>
      <c r="DE161" s="133"/>
      <c r="DF161" s="133"/>
      <c r="DG161" s="133"/>
      <c r="DH161" s="133"/>
      <c r="DI161" s="122"/>
      <c r="DJ161" s="129"/>
      <c r="DK161" s="214"/>
      <c r="DL161" s="129"/>
      <c r="DM161" s="122"/>
      <c r="DN161" s="129"/>
      <c r="DO161" s="122"/>
      <c r="DP161" s="129"/>
      <c r="DQ161" s="133"/>
      <c r="DR161" s="122"/>
      <c r="DS161" s="129"/>
      <c r="DT161" s="133"/>
      <c r="DU161" s="122"/>
      <c r="DV161" s="123"/>
      <c r="DW161" s="214"/>
      <c r="DX161" s="134"/>
      <c r="DY161" s="305"/>
      <c r="DZ161" s="134"/>
      <c r="EA161" s="122"/>
      <c r="EB161" s="129"/>
      <c r="EC161" s="122"/>
      <c r="ED161" s="129"/>
      <c r="EE161" s="122"/>
      <c r="EF161" s="129"/>
      <c r="EG161" s="122"/>
      <c r="EH161" s="124"/>
    </row>
    <row r="162" spans="1:138" outlineLevel="2">
      <c r="A162" s="459"/>
      <c r="B162" s="465">
        <v>0.42708333333333298</v>
      </c>
      <c r="C162" s="459"/>
      <c r="D162" s="459"/>
      <c r="E162" s="459"/>
      <c r="F162" s="461"/>
      <c r="G162" s="459"/>
      <c r="H162" s="459"/>
      <c r="I162" s="459"/>
      <c r="J162" s="459"/>
      <c r="K162" s="460"/>
      <c r="L162" s="459"/>
      <c r="M162" s="459"/>
      <c r="N162" s="459"/>
      <c r="O162" s="459"/>
      <c r="P162" s="459"/>
      <c r="Q162" s="459"/>
      <c r="R162" s="459"/>
      <c r="S162" s="446"/>
      <c r="T162" s="122"/>
      <c r="U162" s="123"/>
      <c r="V162" s="126"/>
      <c r="W162" s="123"/>
      <c r="X162" s="128"/>
      <c r="Y162" s="123"/>
      <c r="Z162" s="123"/>
      <c r="AA162" s="123"/>
      <c r="AB162" s="124"/>
      <c r="AC162" s="127"/>
      <c r="AD162" s="201"/>
      <c r="AE162" s="201"/>
      <c r="AF162" s="201"/>
      <c r="AG162" s="201"/>
      <c r="AH162" s="201"/>
      <c r="AI162" s="234"/>
      <c r="AJ162" s="123"/>
      <c r="AK162" s="123"/>
      <c r="AL162" s="123"/>
      <c r="AM162" s="123"/>
      <c r="AN162" s="129"/>
      <c r="AO162" s="124"/>
      <c r="AP162" s="122"/>
      <c r="AQ162" s="127"/>
      <c r="AR162" s="123"/>
      <c r="AS162" s="123"/>
      <c r="AT162" s="123"/>
      <c r="AU162" s="123"/>
      <c r="AV162" s="251"/>
      <c r="AW162" s="123"/>
      <c r="AX162" s="123"/>
      <c r="AY162" s="129"/>
      <c r="AZ162" s="122"/>
      <c r="BA162" s="129"/>
      <c r="BB162" s="130"/>
      <c r="BC162" s="131"/>
      <c r="BD162" s="130"/>
      <c r="BE162" s="132"/>
      <c r="BF162" s="132"/>
      <c r="BG162" s="123"/>
      <c r="BH162" s="124"/>
      <c r="BI162" s="122"/>
      <c r="BJ162" s="123"/>
      <c r="BK162" s="123"/>
      <c r="BL162" s="123"/>
      <c r="BM162" s="129"/>
      <c r="BN162" s="122"/>
      <c r="BO162" s="123"/>
      <c r="BP162" s="129"/>
      <c r="BQ162" s="122"/>
      <c r="BR162" s="123"/>
      <c r="BS162" s="129"/>
      <c r="BT162" s="135"/>
      <c r="BU162" s="280"/>
      <c r="BV162" s="246"/>
      <c r="BW162" s="246"/>
      <c r="BX162" s="133"/>
      <c r="BY162" s="133"/>
      <c r="BZ162" s="122"/>
      <c r="CA162" s="123"/>
      <c r="CB162" s="123"/>
      <c r="CC162" s="124"/>
      <c r="CD162" s="127"/>
      <c r="CE162" s="127"/>
      <c r="CF162" s="123"/>
      <c r="CG162" s="123"/>
      <c r="CH162" s="123"/>
      <c r="CI162" s="123"/>
      <c r="CJ162" s="134"/>
      <c r="CK162" s="122"/>
      <c r="CL162" s="127"/>
      <c r="CM162" s="123"/>
      <c r="CN162" s="129"/>
      <c r="CO162" s="129"/>
      <c r="CP162" s="129"/>
      <c r="CQ162" s="134"/>
      <c r="CR162" s="133"/>
      <c r="CS162" s="133"/>
      <c r="CT162" s="133"/>
      <c r="CU162" s="135"/>
      <c r="CV162" s="280"/>
      <c r="CW162" s="135"/>
      <c r="CX162" s="133"/>
      <c r="CY162" s="133"/>
      <c r="CZ162" s="133"/>
      <c r="DA162" s="133"/>
      <c r="DB162" s="133"/>
      <c r="DC162" s="133"/>
      <c r="DD162" s="133"/>
      <c r="DE162" s="133"/>
      <c r="DF162" s="133"/>
      <c r="DG162" s="133"/>
      <c r="DH162" s="133"/>
      <c r="DI162" s="122"/>
      <c r="DJ162" s="129"/>
      <c r="DK162" s="214"/>
      <c r="DL162" s="129"/>
      <c r="DM162" s="122"/>
      <c r="DN162" s="129"/>
      <c r="DO162" s="122"/>
      <c r="DP162" s="129"/>
      <c r="DQ162" s="133"/>
      <c r="DR162" s="122"/>
      <c r="DS162" s="129"/>
      <c r="DT162" s="133"/>
      <c r="DU162" s="122"/>
      <c r="DV162" s="123"/>
      <c r="DW162" s="214"/>
      <c r="DX162" s="134"/>
      <c r="DY162" s="305"/>
      <c r="DZ162" s="134"/>
      <c r="EA162" s="122"/>
      <c r="EB162" s="129"/>
      <c r="EC162" s="122"/>
      <c r="ED162" s="129"/>
      <c r="EE162" s="122"/>
      <c r="EF162" s="129"/>
      <c r="EG162" s="122"/>
      <c r="EH162" s="124"/>
    </row>
    <row r="163" spans="1:138" outlineLevel="2">
      <c r="A163" s="459"/>
      <c r="B163" s="465">
        <v>0.4375</v>
      </c>
      <c r="C163" s="459"/>
      <c r="D163" s="459"/>
      <c r="E163" s="459"/>
      <c r="F163" s="461"/>
      <c r="G163" s="459"/>
      <c r="H163" s="459"/>
      <c r="I163" s="459"/>
      <c r="J163" s="459"/>
      <c r="K163" s="460"/>
      <c r="L163" s="459"/>
      <c r="M163" s="459"/>
      <c r="N163" s="459"/>
      <c r="O163" s="459"/>
      <c r="P163" s="459"/>
      <c r="Q163" s="459"/>
      <c r="R163" s="459"/>
      <c r="S163" s="446"/>
      <c r="T163" s="122"/>
      <c r="U163" s="123"/>
      <c r="V163" s="126"/>
      <c r="W163" s="123"/>
      <c r="X163" s="128"/>
      <c r="Y163" s="123"/>
      <c r="Z163" s="123"/>
      <c r="AA163" s="123"/>
      <c r="AB163" s="124"/>
      <c r="AC163" s="127"/>
      <c r="AD163" s="201"/>
      <c r="AE163" s="201"/>
      <c r="AF163" s="201"/>
      <c r="AG163" s="201"/>
      <c r="AH163" s="201"/>
      <c r="AI163" s="234"/>
      <c r="AJ163" s="123"/>
      <c r="AK163" s="123"/>
      <c r="AL163" s="123"/>
      <c r="AM163" s="123"/>
      <c r="AN163" s="129"/>
      <c r="AO163" s="124"/>
      <c r="AP163" s="122"/>
      <c r="AQ163" s="127"/>
      <c r="AR163" s="123"/>
      <c r="AS163" s="123"/>
      <c r="AT163" s="123"/>
      <c r="AU163" s="123"/>
      <c r="AV163" s="251"/>
      <c r="AW163" s="123"/>
      <c r="AX163" s="123"/>
      <c r="AY163" s="129"/>
      <c r="AZ163" s="122"/>
      <c r="BA163" s="129"/>
      <c r="BB163" s="130"/>
      <c r="BC163" s="131"/>
      <c r="BD163" s="130"/>
      <c r="BE163" s="132"/>
      <c r="BF163" s="132"/>
      <c r="BG163" s="123"/>
      <c r="BH163" s="124"/>
      <c r="BI163" s="122"/>
      <c r="BJ163" s="123"/>
      <c r="BK163" s="123"/>
      <c r="BL163" s="123"/>
      <c r="BM163" s="129"/>
      <c r="BN163" s="122"/>
      <c r="BO163" s="123"/>
      <c r="BP163" s="129"/>
      <c r="BQ163" s="122"/>
      <c r="BR163" s="123"/>
      <c r="BS163" s="129"/>
      <c r="BT163" s="135"/>
      <c r="BU163" s="280"/>
      <c r="BV163" s="246"/>
      <c r="BW163" s="246"/>
      <c r="BX163" s="133"/>
      <c r="BY163" s="133"/>
      <c r="BZ163" s="122"/>
      <c r="CA163" s="123"/>
      <c r="CB163" s="123"/>
      <c r="CC163" s="124"/>
      <c r="CD163" s="127"/>
      <c r="CE163" s="127"/>
      <c r="CF163" s="123"/>
      <c r="CG163" s="123"/>
      <c r="CH163" s="123"/>
      <c r="CI163" s="123"/>
      <c r="CJ163" s="134"/>
      <c r="CK163" s="122"/>
      <c r="CL163" s="127"/>
      <c r="CM163" s="123"/>
      <c r="CN163" s="129"/>
      <c r="CO163" s="129"/>
      <c r="CP163" s="129"/>
      <c r="CQ163" s="134"/>
      <c r="CR163" s="133"/>
      <c r="CS163" s="133"/>
      <c r="CT163" s="133"/>
      <c r="CU163" s="135"/>
      <c r="CV163" s="280"/>
      <c r="CW163" s="135"/>
      <c r="CX163" s="133"/>
      <c r="CY163" s="133"/>
      <c r="CZ163" s="133"/>
      <c r="DA163" s="133"/>
      <c r="DB163" s="133"/>
      <c r="DC163" s="133"/>
      <c r="DD163" s="133"/>
      <c r="DE163" s="133"/>
      <c r="DF163" s="133"/>
      <c r="DG163" s="133"/>
      <c r="DH163" s="133"/>
      <c r="DI163" s="122"/>
      <c r="DJ163" s="129"/>
      <c r="DK163" s="214"/>
      <c r="DL163" s="129"/>
      <c r="DM163" s="122"/>
      <c r="DN163" s="129"/>
      <c r="DO163" s="122"/>
      <c r="DP163" s="129"/>
      <c r="DQ163" s="133"/>
      <c r="DR163" s="122"/>
      <c r="DS163" s="129"/>
      <c r="DT163" s="133"/>
      <c r="DU163" s="122"/>
      <c r="DV163" s="123"/>
      <c r="DW163" s="214"/>
      <c r="DX163" s="134"/>
      <c r="DY163" s="305"/>
      <c r="DZ163" s="134"/>
      <c r="EA163" s="122"/>
      <c r="EB163" s="129"/>
      <c r="EC163" s="122"/>
      <c r="ED163" s="129"/>
      <c r="EE163" s="122"/>
      <c r="EF163" s="129"/>
      <c r="EG163" s="122"/>
      <c r="EH163" s="124"/>
    </row>
    <row r="164" spans="1:138" outlineLevel="2">
      <c r="A164" s="459"/>
      <c r="B164" s="465">
        <v>0.44791666666666702</v>
      </c>
      <c r="C164" s="459"/>
      <c r="D164" s="459"/>
      <c r="E164" s="459"/>
      <c r="F164" s="461"/>
      <c r="G164" s="459"/>
      <c r="H164" s="459"/>
      <c r="I164" s="459"/>
      <c r="J164" s="459"/>
      <c r="K164" s="460"/>
      <c r="L164" s="459"/>
      <c r="M164" s="459"/>
      <c r="N164" s="459"/>
      <c r="O164" s="459"/>
      <c r="P164" s="459"/>
      <c r="Q164" s="459"/>
      <c r="R164" s="459"/>
      <c r="S164" s="446"/>
      <c r="T164" s="122"/>
      <c r="U164" s="123"/>
      <c r="V164" s="126"/>
      <c r="W164" s="123"/>
      <c r="X164" s="128"/>
      <c r="Y164" s="123"/>
      <c r="Z164" s="123"/>
      <c r="AA164" s="123"/>
      <c r="AB164" s="124"/>
      <c r="AC164" s="127"/>
      <c r="AD164" s="201"/>
      <c r="AE164" s="201"/>
      <c r="AF164" s="201"/>
      <c r="AG164" s="201"/>
      <c r="AH164" s="201"/>
      <c r="AI164" s="234"/>
      <c r="AJ164" s="123"/>
      <c r="AK164" s="123"/>
      <c r="AL164" s="123"/>
      <c r="AM164" s="123"/>
      <c r="AN164" s="129"/>
      <c r="AO164" s="124"/>
      <c r="AP164" s="122"/>
      <c r="AQ164" s="127"/>
      <c r="AR164" s="123"/>
      <c r="AS164" s="123"/>
      <c r="AT164" s="123"/>
      <c r="AU164" s="123"/>
      <c r="AV164" s="251"/>
      <c r="AW164" s="123"/>
      <c r="AX164" s="123"/>
      <c r="AY164" s="129"/>
      <c r="AZ164" s="122"/>
      <c r="BA164" s="129"/>
      <c r="BB164" s="130"/>
      <c r="BC164" s="131"/>
      <c r="BD164" s="130"/>
      <c r="BE164" s="132"/>
      <c r="BF164" s="132"/>
      <c r="BG164" s="123"/>
      <c r="BH164" s="124"/>
      <c r="BI164" s="122"/>
      <c r="BJ164" s="123"/>
      <c r="BK164" s="123"/>
      <c r="BL164" s="123"/>
      <c r="BM164" s="129"/>
      <c r="BN164" s="122"/>
      <c r="BO164" s="123"/>
      <c r="BP164" s="129"/>
      <c r="BQ164" s="122"/>
      <c r="BR164" s="123"/>
      <c r="BS164" s="129"/>
      <c r="BT164" s="135"/>
      <c r="BU164" s="280"/>
      <c r="BV164" s="246"/>
      <c r="BW164" s="246"/>
      <c r="BX164" s="133"/>
      <c r="BY164" s="133"/>
      <c r="BZ164" s="122"/>
      <c r="CA164" s="123"/>
      <c r="CB164" s="123"/>
      <c r="CC164" s="124"/>
      <c r="CD164" s="127"/>
      <c r="CE164" s="127"/>
      <c r="CF164" s="123"/>
      <c r="CG164" s="123"/>
      <c r="CH164" s="123"/>
      <c r="CI164" s="123"/>
      <c r="CJ164" s="134"/>
      <c r="CK164" s="122"/>
      <c r="CL164" s="127"/>
      <c r="CM164" s="123"/>
      <c r="CN164" s="129"/>
      <c r="CO164" s="129"/>
      <c r="CP164" s="129"/>
      <c r="CQ164" s="134"/>
      <c r="CR164" s="133"/>
      <c r="CS164" s="133"/>
      <c r="CT164" s="133"/>
      <c r="CU164" s="135"/>
      <c r="CV164" s="280"/>
      <c r="CW164" s="135"/>
      <c r="CX164" s="133"/>
      <c r="CY164" s="133"/>
      <c r="CZ164" s="133"/>
      <c r="DA164" s="133"/>
      <c r="DB164" s="133"/>
      <c r="DC164" s="133"/>
      <c r="DD164" s="133"/>
      <c r="DE164" s="133"/>
      <c r="DF164" s="133"/>
      <c r="DG164" s="133"/>
      <c r="DH164" s="133"/>
      <c r="DI164" s="122"/>
      <c r="DJ164" s="129"/>
      <c r="DK164" s="214"/>
      <c r="DL164" s="129"/>
      <c r="DM164" s="122"/>
      <c r="DN164" s="129"/>
      <c r="DO164" s="122"/>
      <c r="DP164" s="129"/>
      <c r="DQ164" s="133"/>
      <c r="DR164" s="122"/>
      <c r="DS164" s="129"/>
      <c r="DT164" s="133"/>
      <c r="DU164" s="122"/>
      <c r="DV164" s="123"/>
      <c r="DW164" s="214"/>
      <c r="DX164" s="134"/>
      <c r="DY164" s="305"/>
      <c r="DZ164" s="134"/>
      <c r="EA164" s="122"/>
      <c r="EB164" s="129"/>
      <c r="EC164" s="122"/>
      <c r="ED164" s="129"/>
      <c r="EE164" s="122"/>
      <c r="EF164" s="129"/>
      <c r="EG164" s="122"/>
      <c r="EH164" s="124"/>
    </row>
    <row r="165" spans="1:138" outlineLevel="2">
      <c r="A165" s="459"/>
      <c r="B165" s="465">
        <v>0.45833333333333298</v>
      </c>
      <c r="C165" s="459"/>
      <c r="D165" s="459"/>
      <c r="E165" s="459"/>
      <c r="F165" s="459"/>
      <c r="G165" s="459"/>
      <c r="H165" s="459"/>
      <c r="I165" s="459"/>
      <c r="J165" s="459"/>
      <c r="K165" s="460"/>
      <c r="L165" s="459"/>
      <c r="M165" s="459"/>
      <c r="N165" s="459"/>
      <c r="O165" s="459"/>
      <c r="P165" s="459"/>
      <c r="Q165" s="459"/>
      <c r="R165" s="459"/>
      <c r="S165" s="446"/>
      <c r="T165" s="122"/>
      <c r="U165" s="123"/>
      <c r="V165" s="126"/>
      <c r="W165" s="123"/>
      <c r="X165" s="128"/>
      <c r="Y165" s="123"/>
      <c r="Z165" s="123"/>
      <c r="AA165" s="123"/>
      <c r="AB165" s="124"/>
      <c r="AC165" s="127"/>
      <c r="AD165" s="201"/>
      <c r="AE165" s="201"/>
      <c r="AF165" s="201"/>
      <c r="AG165" s="201"/>
      <c r="AH165" s="201"/>
      <c r="AI165" s="234"/>
      <c r="AJ165" s="123"/>
      <c r="AK165" s="123"/>
      <c r="AL165" s="123"/>
      <c r="AM165" s="123"/>
      <c r="AN165" s="129"/>
      <c r="AO165" s="124"/>
      <c r="AP165" s="122"/>
      <c r="AQ165" s="127"/>
      <c r="AR165" s="123"/>
      <c r="AS165" s="123"/>
      <c r="AT165" s="123"/>
      <c r="AU165" s="123"/>
      <c r="AV165" s="251"/>
      <c r="AW165" s="123"/>
      <c r="AX165" s="123"/>
      <c r="AY165" s="129"/>
      <c r="AZ165" s="122"/>
      <c r="BA165" s="129"/>
      <c r="BB165" s="130"/>
      <c r="BC165" s="131"/>
      <c r="BD165" s="130"/>
      <c r="BE165" s="132"/>
      <c r="BF165" s="132"/>
      <c r="BG165" s="123"/>
      <c r="BH165" s="124"/>
      <c r="BI165" s="122"/>
      <c r="BJ165" s="123"/>
      <c r="BK165" s="123"/>
      <c r="BL165" s="123"/>
      <c r="BM165" s="129"/>
      <c r="BN165" s="122"/>
      <c r="BO165" s="123"/>
      <c r="BP165" s="129"/>
      <c r="BQ165" s="122"/>
      <c r="BR165" s="123"/>
      <c r="BS165" s="129"/>
      <c r="BT165" s="135"/>
      <c r="BU165" s="280"/>
      <c r="BV165" s="246"/>
      <c r="BW165" s="246"/>
      <c r="BX165" s="133"/>
      <c r="BY165" s="133"/>
      <c r="BZ165" s="122"/>
      <c r="CA165" s="123"/>
      <c r="CB165" s="123"/>
      <c r="CC165" s="124"/>
      <c r="CD165" s="127"/>
      <c r="CE165" s="127"/>
      <c r="CF165" s="123"/>
      <c r="CG165" s="123"/>
      <c r="CH165" s="123"/>
      <c r="CI165" s="123"/>
      <c r="CJ165" s="134"/>
      <c r="CK165" s="122"/>
      <c r="CL165" s="127"/>
      <c r="CM165" s="123"/>
      <c r="CN165" s="129"/>
      <c r="CO165" s="129"/>
      <c r="CP165" s="129"/>
      <c r="CQ165" s="134"/>
      <c r="CR165" s="133"/>
      <c r="CS165" s="133"/>
      <c r="CT165" s="133"/>
      <c r="CU165" s="135"/>
      <c r="CV165" s="280"/>
      <c r="CW165" s="135"/>
      <c r="CX165" s="133"/>
      <c r="CY165" s="133"/>
      <c r="CZ165" s="133"/>
      <c r="DA165" s="133"/>
      <c r="DB165" s="133"/>
      <c r="DC165" s="133"/>
      <c r="DD165" s="133"/>
      <c r="DE165" s="133"/>
      <c r="DF165" s="133"/>
      <c r="DG165" s="133"/>
      <c r="DH165" s="133"/>
      <c r="DI165" s="122"/>
      <c r="DJ165" s="129"/>
      <c r="DK165" s="214"/>
      <c r="DL165" s="129"/>
      <c r="DM165" s="122"/>
      <c r="DN165" s="129"/>
      <c r="DO165" s="122"/>
      <c r="DP165" s="129"/>
      <c r="DQ165" s="133"/>
      <c r="DR165" s="122"/>
      <c r="DS165" s="129"/>
      <c r="DT165" s="133"/>
      <c r="DU165" s="122"/>
      <c r="DV165" s="123"/>
      <c r="DW165" s="214"/>
      <c r="DX165" s="134"/>
      <c r="DY165" s="305"/>
      <c r="DZ165" s="134"/>
      <c r="EA165" s="122"/>
      <c r="EB165" s="129"/>
      <c r="EC165" s="122"/>
      <c r="ED165" s="129"/>
      <c r="EE165" s="122"/>
      <c r="EF165" s="129"/>
      <c r="EG165" s="122"/>
      <c r="EH165" s="124"/>
    </row>
    <row r="166" spans="1:138" outlineLevel="2">
      <c r="A166" s="459"/>
      <c r="B166" s="465">
        <v>0.46875</v>
      </c>
      <c r="C166" s="459"/>
      <c r="D166" s="459"/>
      <c r="E166" s="459"/>
      <c r="F166" s="459"/>
      <c r="G166" s="459"/>
      <c r="H166" s="459"/>
      <c r="I166" s="459"/>
      <c r="J166" s="459"/>
      <c r="K166" s="460"/>
      <c r="L166" s="459"/>
      <c r="M166" s="459"/>
      <c r="N166" s="459"/>
      <c r="O166" s="459"/>
      <c r="P166" s="459"/>
      <c r="Q166" s="459"/>
      <c r="R166" s="459"/>
      <c r="S166" s="446"/>
      <c r="T166" s="122"/>
      <c r="U166" s="123"/>
      <c r="V166" s="126"/>
      <c r="W166" s="123"/>
      <c r="X166" s="128"/>
      <c r="Y166" s="123"/>
      <c r="Z166" s="123"/>
      <c r="AA166" s="123"/>
      <c r="AB166" s="124"/>
      <c r="AC166" s="127"/>
      <c r="AD166" s="201"/>
      <c r="AE166" s="201"/>
      <c r="AF166" s="201"/>
      <c r="AG166" s="201"/>
      <c r="AH166" s="201"/>
      <c r="AI166" s="234"/>
      <c r="AJ166" s="123"/>
      <c r="AK166" s="123"/>
      <c r="AL166" s="123"/>
      <c r="AM166" s="123"/>
      <c r="AN166" s="129"/>
      <c r="AO166" s="124"/>
      <c r="AP166" s="122"/>
      <c r="AQ166" s="127"/>
      <c r="AR166" s="123"/>
      <c r="AS166" s="123"/>
      <c r="AT166" s="123"/>
      <c r="AU166" s="123"/>
      <c r="AV166" s="251"/>
      <c r="AW166" s="123"/>
      <c r="AX166" s="123"/>
      <c r="AY166" s="129"/>
      <c r="AZ166" s="122"/>
      <c r="BA166" s="129"/>
      <c r="BB166" s="130"/>
      <c r="BC166" s="131"/>
      <c r="BD166" s="130"/>
      <c r="BE166" s="132"/>
      <c r="BF166" s="132"/>
      <c r="BG166" s="123"/>
      <c r="BH166" s="124"/>
      <c r="BI166" s="122"/>
      <c r="BJ166" s="123"/>
      <c r="BK166" s="123"/>
      <c r="BL166" s="123"/>
      <c r="BM166" s="129"/>
      <c r="BN166" s="122"/>
      <c r="BO166" s="123"/>
      <c r="BP166" s="129"/>
      <c r="BQ166" s="122"/>
      <c r="BR166" s="123"/>
      <c r="BS166" s="129"/>
      <c r="BT166" s="135"/>
      <c r="BU166" s="280"/>
      <c r="BV166" s="246"/>
      <c r="BW166" s="246"/>
      <c r="BX166" s="133"/>
      <c r="BY166" s="133"/>
      <c r="BZ166" s="122"/>
      <c r="CA166" s="123"/>
      <c r="CB166" s="123"/>
      <c r="CC166" s="124"/>
      <c r="CD166" s="127"/>
      <c r="CE166" s="127"/>
      <c r="CF166" s="123"/>
      <c r="CG166" s="123"/>
      <c r="CH166" s="123"/>
      <c r="CI166" s="123"/>
      <c r="CJ166" s="134"/>
      <c r="CK166" s="122"/>
      <c r="CL166" s="127"/>
      <c r="CM166" s="123"/>
      <c r="CN166" s="129"/>
      <c r="CO166" s="129"/>
      <c r="CP166" s="129"/>
      <c r="CQ166" s="134"/>
      <c r="CR166" s="133"/>
      <c r="CS166" s="133"/>
      <c r="CT166" s="133"/>
      <c r="CU166" s="135"/>
      <c r="CV166" s="280"/>
      <c r="CW166" s="135"/>
      <c r="CX166" s="133"/>
      <c r="CY166" s="133"/>
      <c r="CZ166" s="133"/>
      <c r="DA166" s="133"/>
      <c r="DB166" s="133"/>
      <c r="DC166" s="133"/>
      <c r="DD166" s="133"/>
      <c r="DE166" s="133"/>
      <c r="DF166" s="133"/>
      <c r="DG166" s="133"/>
      <c r="DH166" s="133"/>
      <c r="DI166" s="122"/>
      <c r="DJ166" s="129"/>
      <c r="DK166" s="214"/>
      <c r="DL166" s="129"/>
      <c r="DM166" s="122"/>
      <c r="DN166" s="129"/>
      <c r="DO166" s="122"/>
      <c r="DP166" s="129"/>
      <c r="DQ166" s="133"/>
      <c r="DR166" s="122"/>
      <c r="DS166" s="129"/>
      <c r="DT166" s="133"/>
      <c r="DU166" s="122"/>
      <c r="DV166" s="123"/>
      <c r="DW166" s="214"/>
      <c r="DX166" s="134"/>
      <c r="DY166" s="305"/>
      <c r="DZ166" s="134"/>
      <c r="EA166" s="122"/>
      <c r="EB166" s="129"/>
      <c r="EC166" s="122"/>
      <c r="ED166" s="129"/>
      <c r="EE166" s="122"/>
      <c r="EF166" s="129"/>
      <c r="EG166" s="122"/>
      <c r="EH166" s="124"/>
    </row>
    <row r="167" spans="1:138" outlineLevel="2">
      <c r="A167" s="459"/>
      <c r="B167" s="465">
        <v>0.47916666666666702</v>
      </c>
      <c r="C167" s="459"/>
      <c r="D167" s="459"/>
      <c r="E167" s="459"/>
      <c r="F167" s="459"/>
      <c r="G167" s="459"/>
      <c r="H167" s="459"/>
      <c r="I167" s="459"/>
      <c r="J167" s="459"/>
      <c r="K167" s="460"/>
      <c r="L167" s="459"/>
      <c r="M167" s="459"/>
      <c r="N167" s="459"/>
      <c r="O167" s="459"/>
      <c r="P167" s="459"/>
      <c r="Q167" s="459"/>
      <c r="R167" s="459"/>
      <c r="S167" s="446"/>
      <c r="T167" s="122"/>
      <c r="U167" s="123"/>
      <c r="V167" s="126"/>
      <c r="W167" s="123"/>
      <c r="X167" s="128"/>
      <c r="Y167" s="123"/>
      <c r="Z167" s="123"/>
      <c r="AA167" s="123"/>
      <c r="AB167" s="124"/>
      <c r="AC167" s="127"/>
      <c r="AD167" s="201"/>
      <c r="AE167" s="201"/>
      <c r="AF167" s="201"/>
      <c r="AG167" s="201"/>
      <c r="AH167" s="201"/>
      <c r="AI167" s="234"/>
      <c r="AJ167" s="123"/>
      <c r="AK167" s="123"/>
      <c r="AL167" s="123"/>
      <c r="AM167" s="123"/>
      <c r="AN167" s="129"/>
      <c r="AO167" s="124"/>
      <c r="AP167" s="122"/>
      <c r="AQ167" s="127"/>
      <c r="AR167" s="123"/>
      <c r="AS167" s="123"/>
      <c r="AT167" s="123"/>
      <c r="AU167" s="123"/>
      <c r="AV167" s="251"/>
      <c r="AW167" s="123"/>
      <c r="AX167" s="123"/>
      <c r="AY167" s="129"/>
      <c r="AZ167" s="122"/>
      <c r="BA167" s="129"/>
      <c r="BB167" s="130"/>
      <c r="BC167" s="131"/>
      <c r="BD167" s="130"/>
      <c r="BE167" s="132"/>
      <c r="BF167" s="132"/>
      <c r="BG167" s="123"/>
      <c r="BH167" s="124"/>
      <c r="BI167" s="122"/>
      <c r="BJ167" s="123"/>
      <c r="BK167" s="123"/>
      <c r="BL167" s="123"/>
      <c r="BM167" s="129"/>
      <c r="BN167" s="122"/>
      <c r="BO167" s="123"/>
      <c r="BP167" s="129"/>
      <c r="BQ167" s="122"/>
      <c r="BR167" s="123"/>
      <c r="BS167" s="129"/>
      <c r="BT167" s="135"/>
      <c r="BU167" s="280"/>
      <c r="BV167" s="246"/>
      <c r="BW167" s="246"/>
      <c r="BX167" s="133"/>
      <c r="BY167" s="133"/>
      <c r="BZ167" s="122"/>
      <c r="CA167" s="123"/>
      <c r="CB167" s="123"/>
      <c r="CC167" s="124"/>
      <c r="CD167" s="127"/>
      <c r="CE167" s="127"/>
      <c r="CF167" s="123"/>
      <c r="CG167" s="123"/>
      <c r="CH167" s="123"/>
      <c r="CI167" s="123"/>
      <c r="CJ167" s="134"/>
      <c r="CK167" s="122"/>
      <c r="CL167" s="127"/>
      <c r="CM167" s="123"/>
      <c r="CN167" s="129"/>
      <c r="CO167" s="129"/>
      <c r="CP167" s="129"/>
      <c r="CQ167" s="134"/>
      <c r="CR167" s="133"/>
      <c r="CS167" s="133"/>
      <c r="CT167" s="133"/>
      <c r="CU167" s="135"/>
      <c r="CV167" s="280"/>
      <c r="CW167" s="135"/>
      <c r="CX167" s="133"/>
      <c r="CY167" s="133"/>
      <c r="CZ167" s="133"/>
      <c r="DA167" s="133"/>
      <c r="DB167" s="133"/>
      <c r="DC167" s="133"/>
      <c r="DD167" s="133"/>
      <c r="DE167" s="133"/>
      <c r="DF167" s="133"/>
      <c r="DG167" s="133"/>
      <c r="DH167" s="133"/>
      <c r="DI167" s="122"/>
      <c r="DJ167" s="129"/>
      <c r="DK167" s="214"/>
      <c r="DL167" s="129"/>
      <c r="DM167" s="122"/>
      <c r="DN167" s="129"/>
      <c r="DO167" s="122"/>
      <c r="DP167" s="129"/>
      <c r="DQ167" s="133"/>
      <c r="DR167" s="122"/>
      <c r="DS167" s="129"/>
      <c r="DT167" s="133"/>
      <c r="DU167" s="122"/>
      <c r="DV167" s="123"/>
      <c r="DW167" s="214"/>
      <c r="DX167" s="134"/>
      <c r="DY167" s="305"/>
      <c r="DZ167" s="134"/>
      <c r="EA167" s="122"/>
      <c r="EB167" s="129"/>
      <c r="EC167" s="122"/>
      <c r="ED167" s="129"/>
      <c r="EE167" s="122"/>
      <c r="EF167" s="129"/>
      <c r="EG167" s="122"/>
      <c r="EH167" s="124"/>
    </row>
    <row r="168" spans="1:138" outlineLevel="2">
      <c r="A168" s="459"/>
      <c r="B168" s="465">
        <v>0.48958333333333298</v>
      </c>
      <c r="C168" s="459"/>
      <c r="D168" s="459"/>
      <c r="E168" s="459"/>
      <c r="F168" s="459"/>
      <c r="G168" s="459"/>
      <c r="H168" s="459"/>
      <c r="I168" s="459"/>
      <c r="J168" s="459"/>
      <c r="K168" s="460"/>
      <c r="L168" s="459"/>
      <c r="M168" s="459"/>
      <c r="N168" s="459"/>
      <c r="O168" s="459"/>
      <c r="P168" s="459"/>
      <c r="Q168" s="459"/>
      <c r="R168" s="459"/>
      <c r="S168" s="446"/>
      <c r="T168" s="122"/>
      <c r="U168" s="123"/>
      <c r="V168" s="126"/>
      <c r="W168" s="123"/>
      <c r="X168" s="128"/>
      <c r="Y168" s="123"/>
      <c r="Z168" s="123"/>
      <c r="AA168" s="123"/>
      <c r="AB168" s="124"/>
      <c r="AC168" s="127"/>
      <c r="AD168" s="201"/>
      <c r="AE168" s="201"/>
      <c r="AF168" s="201"/>
      <c r="AG168" s="201"/>
      <c r="AH168" s="201"/>
      <c r="AI168" s="234"/>
      <c r="AJ168" s="123"/>
      <c r="AK168" s="123"/>
      <c r="AL168" s="123"/>
      <c r="AM168" s="123"/>
      <c r="AN168" s="129"/>
      <c r="AO168" s="124"/>
      <c r="AP168" s="122"/>
      <c r="AQ168" s="127"/>
      <c r="AR168" s="123"/>
      <c r="AS168" s="123"/>
      <c r="AT168" s="123"/>
      <c r="AU168" s="123"/>
      <c r="AV168" s="251"/>
      <c r="AW168" s="123"/>
      <c r="AX168" s="123"/>
      <c r="AY168" s="129"/>
      <c r="AZ168" s="122"/>
      <c r="BA168" s="129"/>
      <c r="BB168" s="130"/>
      <c r="BC168" s="131"/>
      <c r="BD168" s="130"/>
      <c r="BE168" s="132"/>
      <c r="BF168" s="132"/>
      <c r="BG168" s="123"/>
      <c r="BH168" s="124"/>
      <c r="BI168" s="122"/>
      <c r="BJ168" s="123"/>
      <c r="BK168" s="123"/>
      <c r="BL168" s="123"/>
      <c r="BM168" s="129"/>
      <c r="BN168" s="122"/>
      <c r="BO168" s="123"/>
      <c r="BP168" s="129"/>
      <c r="BQ168" s="122"/>
      <c r="BR168" s="123"/>
      <c r="BS168" s="129"/>
      <c r="BT168" s="135"/>
      <c r="BU168" s="280"/>
      <c r="BV168" s="246"/>
      <c r="BW168" s="246"/>
      <c r="BX168" s="133"/>
      <c r="BY168" s="133"/>
      <c r="BZ168" s="122"/>
      <c r="CA168" s="123"/>
      <c r="CB168" s="123"/>
      <c r="CC168" s="124"/>
      <c r="CD168" s="127"/>
      <c r="CE168" s="127"/>
      <c r="CF168" s="123"/>
      <c r="CG168" s="123"/>
      <c r="CH168" s="123"/>
      <c r="CI168" s="123"/>
      <c r="CJ168" s="134"/>
      <c r="CK168" s="122"/>
      <c r="CL168" s="127"/>
      <c r="CM168" s="123"/>
      <c r="CN168" s="129"/>
      <c r="CO168" s="129"/>
      <c r="CP168" s="129"/>
      <c r="CQ168" s="134"/>
      <c r="CR168" s="133"/>
      <c r="CS168" s="133"/>
      <c r="CT168" s="133"/>
      <c r="CU168" s="135"/>
      <c r="CV168" s="280"/>
      <c r="CW168" s="135"/>
      <c r="CX168" s="133"/>
      <c r="CY168" s="133"/>
      <c r="CZ168" s="133"/>
      <c r="DA168" s="133"/>
      <c r="DB168" s="133"/>
      <c r="DC168" s="133"/>
      <c r="DD168" s="133"/>
      <c r="DE168" s="133"/>
      <c r="DF168" s="133"/>
      <c r="DG168" s="133"/>
      <c r="DH168" s="133"/>
      <c r="DI168" s="122"/>
      <c r="DJ168" s="129"/>
      <c r="DK168" s="214"/>
      <c r="DL168" s="129"/>
      <c r="DM168" s="122"/>
      <c r="DN168" s="129"/>
      <c r="DO168" s="122"/>
      <c r="DP168" s="129"/>
      <c r="DQ168" s="133"/>
      <c r="DR168" s="122"/>
      <c r="DS168" s="129"/>
      <c r="DT168" s="133"/>
      <c r="DU168" s="122"/>
      <c r="DV168" s="123"/>
      <c r="DW168" s="214"/>
      <c r="DX168" s="134"/>
      <c r="DY168" s="305"/>
      <c r="DZ168" s="134"/>
      <c r="EA168" s="122"/>
      <c r="EB168" s="129"/>
      <c r="EC168" s="122"/>
      <c r="ED168" s="129"/>
      <c r="EE168" s="122"/>
      <c r="EF168" s="129"/>
      <c r="EG168" s="122"/>
      <c r="EH168" s="124"/>
    </row>
    <row r="169" spans="1:138" outlineLevel="2">
      <c r="A169" s="459"/>
      <c r="B169" s="465">
        <v>0.5</v>
      </c>
      <c r="C169" s="459"/>
      <c r="D169" s="459"/>
      <c r="E169" s="459"/>
      <c r="F169" s="459"/>
      <c r="G169" s="459"/>
      <c r="H169" s="459"/>
      <c r="I169" s="459"/>
      <c r="J169" s="459"/>
      <c r="K169" s="460"/>
      <c r="L169" s="459"/>
      <c r="M169" s="459"/>
      <c r="N169" s="459"/>
      <c r="O169" s="459"/>
      <c r="P169" s="459"/>
      <c r="Q169" s="459"/>
      <c r="R169" s="459"/>
      <c r="S169" s="446"/>
      <c r="T169" s="122"/>
      <c r="U169" s="123"/>
      <c r="V169" s="126"/>
      <c r="W169" s="123"/>
      <c r="X169" s="128"/>
      <c r="Y169" s="123"/>
      <c r="Z169" s="123"/>
      <c r="AA169" s="123"/>
      <c r="AB169" s="124"/>
      <c r="AC169" s="127"/>
      <c r="AD169" s="201"/>
      <c r="AE169" s="201"/>
      <c r="AF169" s="201"/>
      <c r="AG169" s="201"/>
      <c r="AH169" s="201"/>
      <c r="AI169" s="234"/>
      <c r="AJ169" s="123"/>
      <c r="AK169" s="123"/>
      <c r="AL169" s="123"/>
      <c r="AM169" s="123"/>
      <c r="AN169" s="129"/>
      <c r="AO169" s="124"/>
      <c r="AP169" s="122"/>
      <c r="AQ169" s="127"/>
      <c r="AR169" s="123"/>
      <c r="AS169" s="123"/>
      <c r="AT169" s="123"/>
      <c r="AU169" s="123"/>
      <c r="AV169" s="251"/>
      <c r="AW169" s="123"/>
      <c r="AX169" s="123"/>
      <c r="AY169" s="129"/>
      <c r="AZ169" s="122"/>
      <c r="BA169" s="129"/>
      <c r="BB169" s="130"/>
      <c r="BC169" s="131"/>
      <c r="BD169" s="130"/>
      <c r="BE169" s="132"/>
      <c r="BF169" s="132"/>
      <c r="BG169" s="123"/>
      <c r="BH169" s="124"/>
      <c r="BI169" s="122"/>
      <c r="BJ169" s="123"/>
      <c r="BK169" s="123"/>
      <c r="BL169" s="123"/>
      <c r="BM169" s="129"/>
      <c r="BN169" s="122"/>
      <c r="BO169" s="123"/>
      <c r="BP169" s="129"/>
      <c r="BQ169" s="122"/>
      <c r="BR169" s="123"/>
      <c r="BS169" s="129"/>
      <c r="BT169" s="135"/>
      <c r="BU169" s="280"/>
      <c r="BV169" s="246"/>
      <c r="BW169" s="246"/>
      <c r="BX169" s="133"/>
      <c r="BY169" s="133"/>
      <c r="BZ169" s="122"/>
      <c r="CA169" s="123"/>
      <c r="CB169" s="123"/>
      <c r="CC169" s="124"/>
      <c r="CD169" s="127"/>
      <c r="CE169" s="127"/>
      <c r="CF169" s="123"/>
      <c r="CG169" s="123"/>
      <c r="CH169" s="123"/>
      <c r="CI169" s="123"/>
      <c r="CJ169" s="134"/>
      <c r="CK169" s="122"/>
      <c r="CL169" s="127"/>
      <c r="CM169" s="123"/>
      <c r="CN169" s="129"/>
      <c r="CO169" s="129"/>
      <c r="CP169" s="129"/>
      <c r="CQ169" s="134"/>
      <c r="CR169" s="133"/>
      <c r="CS169" s="133"/>
      <c r="CT169" s="133"/>
      <c r="CU169" s="135"/>
      <c r="CV169" s="280"/>
      <c r="CW169" s="135"/>
      <c r="CX169" s="133"/>
      <c r="CY169" s="133"/>
      <c r="CZ169" s="133"/>
      <c r="DA169" s="133"/>
      <c r="DB169" s="133"/>
      <c r="DC169" s="133"/>
      <c r="DD169" s="133"/>
      <c r="DE169" s="133"/>
      <c r="DF169" s="133"/>
      <c r="DG169" s="133"/>
      <c r="DH169" s="133"/>
      <c r="DI169" s="122"/>
      <c r="DJ169" s="129"/>
      <c r="DK169" s="214"/>
      <c r="DL169" s="129"/>
      <c r="DM169" s="122"/>
      <c r="DN169" s="129"/>
      <c r="DO169" s="122"/>
      <c r="DP169" s="129"/>
      <c r="DQ169" s="133"/>
      <c r="DR169" s="122"/>
      <c r="DS169" s="129"/>
      <c r="DT169" s="133"/>
      <c r="DU169" s="122"/>
      <c r="DV169" s="123"/>
      <c r="DW169" s="214"/>
      <c r="DX169" s="134"/>
      <c r="DY169" s="305"/>
      <c r="DZ169" s="134"/>
      <c r="EA169" s="122"/>
      <c r="EB169" s="129"/>
      <c r="EC169" s="122"/>
      <c r="ED169" s="129"/>
      <c r="EE169" s="122"/>
      <c r="EF169" s="129"/>
      <c r="EG169" s="122"/>
      <c r="EH169" s="124"/>
    </row>
    <row r="170" spans="1:138" outlineLevel="2">
      <c r="A170" s="459"/>
      <c r="B170" s="465">
        <v>0.51041666666666696</v>
      </c>
      <c r="C170" s="459"/>
      <c r="D170" s="459"/>
      <c r="E170" s="459"/>
      <c r="F170" s="459"/>
      <c r="G170" s="459"/>
      <c r="H170" s="459"/>
      <c r="I170" s="459"/>
      <c r="J170" s="459"/>
      <c r="K170" s="460"/>
      <c r="L170" s="459"/>
      <c r="M170" s="459"/>
      <c r="N170" s="459"/>
      <c r="O170" s="459"/>
      <c r="P170" s="459"/>
      <c r="Q170" s="459"/>
      <c r="R170" s="459"/>
      <c r="S170" s="446"/>
      <c r="T170" s="122"/>
      <c r="U170" s="123"/>
      <c r="V170" s="126"/>
      <c r="W170" s="123"/>
      <c r="X170" s="128"/>
      <c r="Y170" s="123"/>
      <c r="Z170" s="123"/>
      <c r="AA170" s="123"/>
      <c r="AB170" s="124"/>
      <c r="AC170" s="127"/>
      <c r="AD170" s="201"/>
      <c r="AE170" s="201"/>
      <c r="AF170" s="201"/>
      <c r="AG170" s="201"/>
      <c r="AH170" s="201"/>
      <c r="AI170" s="234"/>
      <c r="AJ170" s="123"/>
      <c r="AK170" s="123"/>
      <c r="AL170" s="123"/>
      <c r="AM170" s="123"/>
      <c r="AN170" s="129"/>
      <c r="AO170" s="124"/>
      <c r="AP170" s="122"/>
      <c r="AQ170" s="127"/>
      <c r="AR170" s="123"/>
      <c r="AS170" s="123"/>
      <c r="AT170" s="123"/>
      <c r="AU170" s="123"/>
      <c r="AV170" s="251"/>
      <c r="AW170" s="123"/>
      <c r="AX170" s="123"/>
      <c r="AY170" s="129"/>
      <c r="AZ170" s="122"/>
      <c r="BA170" s="129"/>
      <c r="BB170" s="130"/>
      <c r="BC170" s="131"/>
      <c r="BD170" s="130"/>
      <c r="BE170" s="132"/>
      <c r="BF170" s="132"/>
      <c r="BG170" s="123"/>
      <c r="BH170" s="124"/>
      <c r="BI170" s="122"/>
      <c r="BJ170" s="123"/>
      <c r="BK170" s="123"/>
      <c r="BL170" s="123"/>
      <c r="BM170" s="129"/>
      <c r="BN170" s="122"/>
      <c r="BO170" s="123"/>
      <c r="BP170" s="129"/>
      <c r="BQ170" s="122"/>
      <c r="BR170" s="123"/>
      <c r="BS170" s="129"/>
      <c r="BT170" s="135"/>
      <c r="BU170" s="280"/>
      <c r="BV170" s="246"/>
      <c r="BW170" s="246"/>
      <c r="BX170" s="133"/>
      <c r="BY170" s="133"/>
      <c r="BZ170" s="122"/>
      <c r="CA170" s="123"/>
      <c r="CB170" s="123"/>
      <c r="CC170" s="124"/>
      <c r="CD170" s="127"/>
      <c r="CE170" s="127"/>
      <c r="CF170" s="123"/>
      <c r="CG170" s="123"/>
      <c r="CH170" s="123"/>
      <c r="CI170" s="123"/>
      <c r="CJ170" s="134"/>
      <c r="CK170" s="122"/>
      <c r="CL170" s="127"/>
      <c r="CM170" s="123"/>
      <c r="CN170" s="129"/>
      <c r="CO170" s="129"/>
      <c r="CP170" s="129"/>
      <c r="CQ170" s="134"/>
      <c r="CR170" s="133"/>
      <c r="CS170" s="133"/>
      <c r="CT170" s="133"/>
      <c r="CU170" s="135"/>
      <c r="CV170" s="280"/>
      <c r="CW170" s="135"/>
      <c r="CX170" s="133"/>
      <c r="CY170" s="133"/>
      <c r="CZ170" s="133"/>
      <c r="DA170" s="133"/>
      <c r="DB170" s="133"/>
      <c r="DC170" s="133"/>
      <c r="DD170" s="133"/>
      <c r="DE170" s="133"/>
      <c r="DF170" s="133"/>
      <c r="DG170" s="133"/>
      <c r="DH170" s="133"/>
      <c r="DI170" s="122"/>
      <c r="DJ170" s="129"/>
      <c r="DK170" s="214"/>
      <c r="DL170" s="129"/>
      <c r="DM170" s="122"/>
      <c r="DN170" s="129"/>
      <c r="DO170" s="122"/>
      <c r="DP170" s="129"/>
      <c r="DQ170" s="133"/>
      <c r="DR170" s="122"/>
      <c r="DS170" s="129"/>
      <c r="DT170" s="133"/>
      <c r="DU170" s="122"/>
      <c r="DV170" s="123"/>
      <c r="DW170" s="214"/>
      <c r="DX170" s="134"/>
      <c r="DY170" s="305"/>
      <c r="DZ170" s="134"/>
      <c r="EA170" s="122"/>
      <c r="EB170" s="129"/>
      <c r="EC170" s="122"/>
      <c r="ED170" s="129"/>
      <c r="EE170" s="122"/>
      <c r="EF170" s="129"/>
      <c r="EG170" s="122"/>
      <c r="EH170" s="124"/>
    </row>
    <row r="171" spans="1:138" outlineLevel="2">
      <c r="A171" s="459"/>
      <c r="B171" s="465">
        <v>0.52083333333333304</v>
      </c>
      <c r="C171" s="459"/>
      <c r="D171" s="459"/>
      <c r="E171" s="459"/>
      <c r="F171" s="459"/>
      <c r="G171" s="459"/>
      <c r="H171" s="459"/>
      <c r="I171" s="459"/>
      <c r="J171" s="459"/>
      <c r="K171" s="460"/>
      <c r="L171" s="459"/>
      <c r="M171" s="459"/>
      <c r="N171" s="459"/>
      <c r="O171" s="459"/>
      <c r="P171" s="459"/>
      <c r="Q171" s="459"/>
      <c r="R171" s="459"/>
      <c r="S171" s="446"/>
      <c r="T171" s="122"/>
      <c r="U171" s="123"/>
      <c r="V171" s="126"/>
      <c r="W171" s="123"/>
      <c r="X171" s="128"/>
      <c r="Y171" s="123"/>
      <c r="Z171" s="123"/>
      <c r="AA171" s="123"/>
      <c r="AB171" s="124"/>
      <c r="AC171" s="127"/>
      <c r="AD171" s="201"/>
      <c r="AE171" s="201"/>
      <c r="AF171" s="201"/>
      <c r="AG171" s="201"/>
      <c r="AH171" s="201"/>
      <c r="AI171" s="234"/>
      <c r="AJ171" s="123"/>
      <c r="AK171" s="123"/>
      <c r="AL171" s="123"/>
      <c r="AM171" s="123"/>
      <c r="AN171" s="129"/>
      <c r="AO171" s="124"/>
      <c r="AP171" s="122"/>
      <c r="AQ171" s="127"/>
      <c r="AR171" s="123"/>
      <c r="AS171" s="123"/>
      <c r="AT171" s="123"/>
      <c r="AU171" s="123"/>
      <c r="AV171" s="251"/>
      <c r="AW171" s="123"/>
      <c r="AX171" s="123"/>
      <c r="AY171" s="129"/>
      <c r="AZ171" s="122"/>
      <c r="BA171" s="129"/>
      <c r="BB171" s="130"/>
      <c r="BC171" s="131"/>
      <c r="BD171" s="130"/>
      <c r="BE171" s="132"/>
      <c r="BF171" s="132"/>
      <c r="BG171" s="123"/>
      <c r="BH171" s="124"/>
      <c r="BI171" s="122"/>
      <c r="BJ171" s="123"/>
      <c r="BK171" s="123"/>
      <c r="BL171" s="123"/>
      <c r="BM171" s="129"/>
      <c r="BN171" s="122"/>
      <c r="BO171" s="123"/>
      <c r="BP171" s="129"/>
      <c r="BQ171" s="122"/>
      <c r="BR171" s="123"/>
      <c r="BS171" s="129"/>
      <c r="BT171" s="135"/>
      <c r="BU171" s="280"/>
      <c r="BV171" s="246"/>
      <c r="BW171" s="246"/>
      <c r="BX171" s="133"/>
      <c r="BY171" s="133"/>
      <c r="BZ171" s="122"/>
      <c r="CA171" s="123"/>
      <c r="CB171" s="123"/>
      <c r="CC171" s="124"/>
      <c r="CD171" s="127"/>
      <c r="CE171" s="127"/>
      <c r="CF171" s="123"/>
      <c r="CG171" s="123"/>
      <c r="CH171" s="123"/>
      <c r="CI171" s="123"/>
      <c r="CJ171" s="134"/>
      <c r="CK171" s="122"/>
      <c r="CL171" s="127"/>
      <c r="CM171" s="123"/>
      <c r="CN171" s="129"/>
      <c r="CO171" s="129"/>
      <c r="CP171" s="129"/>
      <c r="CQ171" s="134"/>
      <c r="CR171" s="133"/>
      <c r="CS171" s="133"/>
      <c r="CT171" s="133"/>
      <c r="CU171" s="135"/>
      <c r="CV171" s="280"/>
      <c r="CW171" s="135"/>
      <c r="CX171" s="133"/>
      <c r="CY171" s="133"/>
      <c r="CZ171" s="133"/>
      <c r="DA171" s="133"/>
      <c r="DB171" s="133"/>
      <c r="DC171" s="133"/>
      <c r="DD171" s="133"/>
      <c r="DE171" s="133"/>
      <c r="DF171" s="133"/>
      <c r="DG171" s="133"/>
      <c r="DH171" s="133"/>
      <c r="DI171" s="122"/>
      <c r="DJ171" s="129"/>
      <c r="DK171" s="214"/>
      <c r="DL171" s="129"/>
      <c r="DM171" s="122"/>
      <c r="DN171" s="129"/>
      <c r="DO171" s="122"/>
      <c r="DP171" s="129"/>
      <c r="DQ171" s="133"/>
      <c r="DR171" s="122"/>
      <c r="DS171" s="129"/>
      <c r="DT171" s="133"/>
      <c r="DU171" s="122"/>
      <c r="DV171" s="123"/>
      <c r="DW171" s="214"/>
      <c r="DX171" s="134"/>
      <c r="DY171" s="305"/>
      <c r="DZ171" s="134"/>
      <c r="EA171" s="122"/>
      <c r="EB171" s="129"/>
      <c r="EC171" s="122"/>
      <c r="ED171" s="129"/>
      <c r="EE171" s="122"/>
      <c r="EF171" s="129"/>
      <c r="EG171" s="122"/>
      <c r="EH171" s="124"/>
    </row>
    <row r="172" spans="1:138" outlineLevel="2">
      <c r="A172" s="459"/>
      <c r="B172" s="465">
        <v>0.53125</v>
      </c>
      <c r="C172" s="459"/>
      <c r="D172" s="459"/>
      <c r="E172" s="459"/>
      <c r="F172" s="459"/>
      <c r="G172" s="459"/>
      <c r="H172" s="459"/>
      <c r="I172" s="459"/>
      <c r="J172" s="459"/>
      <c r="K172" s="460"/>
      <c r="L172" s="459"/>
      <c r="M172" s="459"/>
      <c r="N172" s="459"/>
      <c r="O172" s="459"/>
      <c r="P172" s="459"/>
      <c r="Q172" s="459"/>
      <c r="R172" s="459"/>
      <c r="S172" s="446"/>
      <c r="T172" s="122"/>
      <c r="U172" s="123"/>
      <c r="V172" s="126"/>
      <c r="W172" s="123"/>
      <c r="X172" s="128"/>
      <c r="Y172" s="123"/>
      <c r="Z172" s="123"/>
      <c r="AA172" s="123"/>
      <c r="AB172" s="124"/>
      <c r="AC172" s="127"/>
      <c r="AD172" s="201"/>
      <c r="AE172" s="201"/>
      <c r="AF172" s="201"/>
      <c r="AG172" s="201"/>
      <c r="AH172" s="201"/>
      <c r="AI172" s="234"/>
      <c r="AJ172" s="123"/>
      <c r="AK172" s="123"/>
      <c r="AL172" s="123"/>
      <c r="AM172" s="123"/>
      <c r="AN172" s="129"/>
      <c r="AO172" s="124"/>
      <c r="AP172" s="122"/>
      <c r="AQ172" s="127"/>
      <c r="AR172" s="123"/>
      <c r="AS172" s="123"/>
      <c r="AT172" s="123"/>
      <c r="AU172" s="123"/>
      <c r="AV172" s="251"/>
      <c r="AW172" s="123"/>
      <c r="AX172" s="123"/>
      <c r="AY172" s="129"/>
      <c r="AZ172" s="122"/>
      <c r="BA172" s="129"/>
      <c r="BB172" s="130"/>
      <c r="BC172" s="131"/>
      <c r="BD172" s="130"/>
      <c r="BE172" s="132"/>
      <c r="BF172" s="132"/>
      <c r="BG172" s="123"/>
      <c r="BH172" s="124"/>
      <c r="BI172" s="122"/>
      <c r="BJ172" s="123"/>
      <c r="BK172" s="123"/>
      <c r="BL172" s="123"/>
      <c r="BM172" s="129"/>
      <c r="BN172" s="122"/>
      <c r="BO172" s="123"/>
      <c r="BP172" s="129"/>
      <c r="BQ172" s="122"/>
      <c r="BR172" s="123"/>
      <c r="BS172" s="129"/>
      <c r="BT172" s="135"/>
      <c r="BU172" s="280"/>
      <c r="BV172" s="246"/>
      <c r="BW172" s="246"/>
      <c r="BX172" s="133"/>
      <c r="BY172" s="133"/>
      <c r="BZ172" s="122"/>
      <c r="CA172" s="123"/>
      <c r="CB172" s="123"/>
      <c r="CC172" s="124"/>
      <c r="CD172" s="127"/>
      <c r="CE172" s="127"/>
      <c r="CF172" s="123"/>
      <c r="CG172" s="123"/>
      <c r="CH172" s="123"/>
      <c r="CI172" s="123"/>
      <c r="CJ172" s="134"/>
      <c r="CK172" s="122"/>
      <c r="CL172" s="127"/>
      <c r="CM172" s="123"/>
      <c r="CN172" s="129"/>
      <c r="CO172" s="129"/>
      <c r="CP172" s="129"/>
      <c r="CQ172" s="134"/>
      <c r="CR172" s="133"/>
      <c r="CS172" s="133"/>
      <c r="CT172" s="133"/>
      <c r="CU172" s="135"/>
      <c r="CV172" s="280"/>
      <c r="CW172" s="135"/>
      <c r="CX172" s="133"/>
      <c r="CY172" s="133"/>
      <c r="CZ172" s="133"/>
      <c r="DA172" s="133"/>
      <c r="DB172" s="133"/>
      <c r="DC172" s="133"/>
      <c r="DD172" s="133"/>
      <c r="DE172" s="133"/>
      <c r="DF172" s="133"/>
      <c r="DG172" s="133"/>
      <c r="DH172" s="133"/>
      <c r="DI172" s="122"/>
      <c r="DJ172" s="129"/>
      <c r="DK172" s="214"/>
      <c r="DL172" s="129"/>
      <c r="DM172" s="122"/>
      <c r="DN172" s="129"/>
      <c r="DO172" s="122"/>
      <c r="DP172" s="129"/>
      <c r="DQ172" s="133"/>
      <c r="DR172" s="122"/>
      <c r="DS172" s="129"/>
      <c r="DT172" s="133"/>
      <c r="DU172" s="122"/>
      <c r="DV172" s="123"/>
      <c r="DW172" s="214"/>
      <c r="DX172" s="134"/>
      <c r="DY172" s="305"/>
      <c r="DZ172" s="134"/>
      <c r="EA172" s="122"/>
      <c r="EB172" s="129"/>
      <c r="EC172" s="122"/>
      <c r="ED172" s="129"/>
      <c r="EE172" s="122"/>
      <c r="EF172" s="129"/>
      <c r="EG172" s="122"/>
      <c r="EH172" s="124"/>
    </row>
    <row r="173" spans="1:138" outlineLevel="2">
      <c r="A173" s="459"/>
      <c r="B173" s="465">
        <v>0.54166666666666696</v>
      </c>
      <c r="C173" s="459"/>
      <c r="D173" s="459"/>
      <c r="E173" s="459"/>
      <c r="F173" s="459"/>
      <c r="G173" s="459"/>
      <c r="H173" s="459"/>
      <c r="I173" s="459"/>
      <c r="J173" s="459"/>
      <c r="K173" s="460"/>
      <c r="L173" s="459"/>
      <c r="M173" s="459"/>
      <c r="N173" s="459"/>
      <c r="O173" s="459"/>
      <c r="P173" s="459"/>
      <c r="Q173" s="459"/>
      <c r="R173" s="459"/>
      <c r="S173" s="446"/>
      <c r="T173" s="122"/>
      <c r="U173" s="123"/>
      <c r="V173" s="126"/>
      <c r="W173" s="123"/>
      <c r="X173" s="128"/>
      <c r="Y173" s="123"/>
      <c r="Z173" s="123"/>
      <c r="AA173" s="123"/>
      <c r="AB173" s="124"/>
      <c r="AC173" s="127"/>
      <c r="AD173" s="201"/>
      <c r="AE173" s="201"/>
      <c r="AF173" s="201"/>
      <c r="AG173" s="201"/>
      <c r="AH173" s="201"/>
      <c r="AI173" s="234"/>
      <c r="AJ173" s="123"/>
      <c r="AK173" s="123"/>
      <c r="AL173" s="123"/>
      <c r="AM173" s="123"/>
      <c r="AN173" s="129"/>
      <c r="AO173" s="124"/>
      <c r="AP173" s="122"/>
      <c r="AQ173" s="127"/>
      <c r="AR173" s="123"/>
      <c r="AS173" s="123"/>
      <c r="AT173" s="123"/>
      <c r="AU173" s="123"/>
      <c r="AV173" s="251"/>
      <c r="AW173" s="123"/>
      <c r="AX173" s="123"/>
      <c r="AY173" s="129"/>
      <c r="AZ173" s="122"/>
      <c r="BA173" s="129"/>
      <c r="BB173" s="130"/>
      <c r="BC173" s="131"/>
      <c r="BD173" s="130"/>
      <c r="BE173" s="132"/>
      <c r="BF173" s="132"/>
      <c r="BG173" s="123"/>
      <c r="BH173" s="124"/>
      <c r="BI173" s="122"/>
      <c r="BJ173" s="123"/>
      <c r="BK173" s="123"/>
      <c r="BL173" s="123"/>
      <c r="BM173" s="129"/>
      <c r="BN173" s="122"/>
      <c r="BO173" s="123"/>
      <c r="BP173" s="129"/>
      <c r="BQ173" s="122"/>
      <c r="BR173" s="123"/>
      <c r="BS173" s="129"/>
      <c r="BT173" s="135"/>
      <c r="BU173" s="280"/>
      <c r="BV173" s="246"/>
      <c r="BW173" s="246"/>
      <c r="BX173" s="133"/>
      <c r="BY173" s="133"/>
      <c r="BZ173" s="122"/>
      <c r="CA173" s="123"/>
      <c r="CB173" s="123"/>
      <c r="CC173" s="124"/>
      <c r="CD173" s="127"/>
      <c r="CE173" s="127"/>
      <c r="CF173" s="123"/>
      <c r="CG173" s="123"/>
      <c r="CH173" s="123"/>
      <c r="CI173" s="123"/>
      <c r="CJ173" s="134"/>
      <c r="CK173" s="122"/>
      <c r="CL173" s="127"/>
      <c r="CM173" s="123"/>
      <c r="CN173" s="129"/>
      <c r="CO173" s="129"/>
      <c r="CP173" s="129"/>
      <c r="CQ173" s="134"/>
      <c r="CR173" s="133"/>
      <c r="CS173" s="133"/>
      <c r="CT173" s="133"/>
      <c r="CU173" s="135"/>
      <c r="CV173" s="280"/>
      <c r="CW173" s="135"/>
      <c r="CX173" s="133"/>
      <c r="CY173" s="133"/>
      <c r="CZ173" s="133"/>
      <c r="DA173" s="133"/>
      <c r="DB173" s="133"/>
      <c r="DC173" s="133"/>
      <c r="DD173" s="133"/>
      <c r="DE173" s="133"/>
      <c r="DF173" s="133"/>
      <c r="DG173" s="133"/>
      <c r="DH173" s="133"/>
      <c r="DI173" s="122"/>
      <c r="DJ173" s="129"/>
      <c r="DK173" s="214"/>
      <c r="DL173" s="129"/>
      <c r="DM173" s="122"/>
      <c r="DN173" s="129"/>
      <c r="DO173" s="122"/>
      <c r="DP173" s="129"/>
      <c r="DQ173" s="133"/>
      <c r="DR173" s="122"/>
      <c r="DS173" s="129"/>
      <c r="DT173" s="133"/>
      <c r="DU173" s="122"/>
      <c r="DV173" s="123"/>
      <c r="DW173" s="214"/>
      <c r="DX173" s="134"/>
      <c r="DY173" s="305"/>
      <c r="DZ173" s="134"/>
      <c r="EA173" s="122"/>
      <c r="EB173" s="129"/>
      <c r="EC173" s="122"/>
      <c r="ED173" s="129"/>
      <c r="EE173" s="122"/>
      <c r="EF173" s="129"/>
      <c r="EG173" s="122"/>
      <c r="EH173" s="124"/>
    </row>
    <row r="174" spans="1:138" outlineLevel="2">
      <c r="A174" s="459"/>
      <c r="B174" s="465">
        <v>0.55208333333333304</v>
      </c>
      <c r="C174" s="459"/>
      <c r="D174" s="459"/>
      <c r="E174" s="459"/>
      <c r="F174" s="459"/>
      <c r="G174" s="459"/>
      <c r="H174" s="459"/>
      <c r="I174" s="459"/>
      <c r="J174" s="459"/>
      <c r="K174" s="460"/>
      <c r="L174" s="459"/>
      <c r="M174" s="459"/>
      <c r="N174" s="459"/>
      <c r="O174" s="459"/>
      <c r="P174" s="459"/>
      <c r="Q174" s="459"/>
      <c r="R174" s="459"/>
      <c r="S174" s="446"/>
      <c r="T174" s="122"/>
      <c r="U174" s="123"/>
      <c r="V174" s="126"/>
      <c r="W174" s="123"/>
      <c r="X174" s="128"/>
      <c r="Y174" s="123"/>
      <c r="Z174" s="123"/>
      <c r="AA174" s="123"/>
      <c r="AB174" s="124"/>
      <c r="AC174" s="127"/>
      <c r="AD174" s="201"/>
      <c r="AE174" s="201"/>
      <c r="AF174" s="201"/>
      <c r="AG174" s="201"/>
      <c r="AH174" s="201"/>
      <c r="AI174" s="234"/>
      <c r="AJ174" s="123"/>
      <c r="AK174" s="123"/>
      <c r="AL174" s="123"/>
      <c r="AM174" s="123"/>
      <c r="AN174" s="129"/>
      <c r="AO174" s="124"/>
      <c r="AP174" s="122"/>
      <c r="AQ174" s="127"/>
      <c r="AR174" s="123"/>
      <c r="AS174" s="123"/>
      <c r="AT174" s="123"/>
      <c r="AU174" s="123"/>
      <c r="AV174" s="251"/>
      <c r="AW174" s="123"/>
      <c r="AX174" s="123"/>
      <c r="AY174" s="129"/>
      <c r="AZ174" s="122"/>
      <c r="BA174" s="129"/>
      <c r="BB174" s="130"/>
      <c r="BC174" s="131"/>
      <c r="BD174" s="130"/>
      <c r="BE174" s="132"/>
      <c r="BF174" s="132"/>
      <c r="BG174" s="123"/>
      <c r="BH174" s="124"/>
      <c r="BI174" s="122"/>
      <c r="BJ174" s="123"/>
      <c r="BK174" s="123"/>
      <c r="BL174" s="123"/>
      <c r="BM174" s="129"/>
      <c r="BN174" s="122"/>
      <c r="BO174" s="123"/>
      <c r="BP174" s="129"/>
      <c r="BQ174" s="122"/>
      <c r="BR174" s="123"/>
      <c r="BS174" s="129"/>
      <c r="BT174" s="135"/>
      <c r="BU174" s="280"/>
      <c r="BV174" s="246"/>
      <c r="BW174" s="246"/>
      <c r="BX174" s="133"/>
      <c r="BY174" s="133"/>
      <c r="BZ174" s="122"/>
      <c r="CA174" s="123"/>
      <c r="CB174" s="123"/>
      <c r="CC174" s="124"/>
      <c r="CD174" s="127"/>
      <c r="CE174" s="127"/>
      <c r="CF174" s="123"/>
      <c r="CG174" s="123"/>
      <c r="CH174" s="123"/>
      <c r="CI174" s="123"/>
      <c r="CJ174" s="134"/>
      <c r="CK174" s="122"/>
      <c r="CL174" s="127"/>
      <c r="CM174" s="123"/>
      <c r="CN174" s="129"/>
      <c r="CO174" s="129"/>
      <c r="CP174" s="129"/>
      <c r="CQ174" s="134"/>
      <c r="CR174" s="133"/>
      <c r="CS174" s="133"/>
      <c r="CT174" s="133"/>
      <c r="CU174" s="135"/>
      <c r="CV174" s="280"/>
      <c r="CW174" s="135"/>
      <c r="CX174" s="133"/>
      <c r="CY174" s="133"/>
      <c r="CZ174" s="133"/>
      <c r="DA174" s="133"/>
      <c r="DB174" s="133"/>
      <c r="DC174" s="133"/>
      <c r="DD174" s="133"/>
      <c r="DE174" s="133"/>
      <c r="DF174" s="133"/>
      <c r="DG174" s="133"/>
      <c r="DH174" s="133"/>
      <c r="DI174" s="122"/>
      <c r="DJ174" s="129"/>
      <c r="DK174" s="214"/>
      <c r="DL174" s="129"/>
      <c r="DM174" s="122"/>
      <c r="DN174" s="129"/>
      <c r="DO174" s="122"/>
      <c r="DP174" s="129"/>
      <c r="DQ174" s="133"/>
      <c r="DR174" s="122"/>
      <c r="DS174" s="129"/>
      <c r="DT174" s="133"/>
      <c r="DU174" s="122"/>
      <c r="DV174" s="123"/>
      <c r="DW174" s="214"/>
      <c r="DX174" s="134"/>
      <c r="DY174" s="305"/>
      <c r="DZ174" s="134"/>
      <c r="EA174" s="122"/>
      <c r="EB174" s="129"/>
      <c r="EC174" s="122"/>
      <c r="ED174" s="129"/>
      <c r="EE174" s="122"/>
      <c r="EF174" s="129"/>
      <c r="EG174" s="122"/>
      <c r="EH174" s="124"/>
    </row>
    <row r="175" spans="1:138" outlineLevel="2">
      <c r="A175" s="459"/>
      <c r="B175" s="465">
        <v>0.5625</v>
      </c>
      <c r="C175" s="459"/>
      <c r="D175" s="459"/>
      <c r="E175" s="459"/>
      <c r="F175" s="459"/>
      <c r="G175" s="459"/>
      <c r="H175" s="459"/>
      <c r="I175" s="459"/>
      <c r="J175" s="459"/>
      <c r="K175" s="460"/>
      <c r="L175" s="459"/>
      <c r="M175" s="459"/>
      <c r="N175" s="459"/>
      <c r="O175" s="459"/>
      <c r="P175" s="459"/>
      <c r="Q175" s="459"/>
      <c r="R175" s="459"/>
      <c r="S175" s="446"/>
      <c r="T175" s="122"/>
      <c r="U175" s="123"/>
      <c r="V175" s="126"/>
      <c r="W175" s="123"/>
      <c r="X175" s="128"/>
      <c r="Y175" s="123"/>
      <c r="Z175" s="123"/>
      <c r="AA175" s="123"/>
      <c r="AB175" s="124"/>
      <c r="AC175" s="127"/>
      <c r="AD175" s="201"/>
      <c r="AE175" s="201"/>
      <c r="AF175" s="201"/>
      <c r="AG175" s="201"/>
      <c r="AH175" s="201"/>
      <c r="AI175" s="234"/>
      <c r="AJ175" s="123"/>
      <c r="AK175" s="123"/>
      <c r="AL175" s="123"/>
      <c r="AM175" s="123"/>
      <c r="AN175" s="129"/>
      <c r="AO175" s="124"/>
      <c r="AP175" s="122"/>
      <c r="AQ175" s="127"/>
      <c r="AR175" s="123"/>
      <c r="AS175" s="123"/>
      <c r="AT175" s="123"/>
      <c r="AU175" s="123"/>
      <c r="AV175" s="251"/>
      <c r="AW175" s="123"/>
      <c r="AX175" s="123"/>
      <c r="AY175" s="129"/>
      <c r="AZ175" s="122"/>
      <c r="BA175" s="129"/>
      <c r="BB175" s="130"/>
      <c r="BC175" s="131"/>
      <c r="BD175" s="130"/>
      <c r="BE175" s="132"/>
      <c r="BF175" s="132"/>
      <c r="BG175" s="123"/>
      <c r="BH175" s="124"/>
      <c r="BI175" s="122"/>
      <c r="BJ175" s="123"/>
      <c r="BK175" s="123"/>
      <c r="BL175" s="123"/>
      <c r="BM175" s="129"/>
      <c r="BN175" s="122"/>
      <c r="BO175" s="123"/>
      <c r="BP175" s="129"/>
      <c r="BQ175" s="122"/>
      <c r="BR175" s="123"/>
      <c r="BS175" s="129"/>
      <c r="BT175" s="135"/>
      <c r="BU175" s="280"/>
      <c r="BV175" s="246"/>
      <c r="BW175" s="246"/>
      <c r="BX175" s="133"/>
      <c r="BY175" s="133"/>
      <c r="BZ175" s="122"/>
      <c r="CA175" s="123"/>
      <c r="CB175" s="123"/>
      <c r="CC175" s="124"/>
      <c r="CD175" s="127"/>
      <c r="CE175" s="127"/>
      <c r="CF175" s="123"/>
      <c r="CG175" s="123"/>
      <c r="CH175" s="123"/>
      <c r="CI175" s="123"/>
      <c r="CJ175" s="134"/>
      <c r="CK175" s="122"/>
      <c r="CL175" s="127"/>
      <c r="CM175" s="123"/>
      <c r="CN175" s="129"/>
      <c r="CO175" s="129"/>
      <c r="CP175" s="129"/>
      <c r="CQ175" s="134"/>
      <c r="CR175" s="133"/>
      <c r="CS175" s="133"/>
      <c r="CT175" s="133"/>
      <c r="CU175" s="135"/>
      <c r="CV175" s="280"/>
      <c r="CW175" s="135"/>
      <c r="CX175" s="133"/>
      <c r="CY175" s="133"/>
      <c r="CZ175" s="133"/>
      <c r="DA175" s="133"/>
      <c r="DB175" s="133"/>
      <c r="DC175" s="133"/>
      <c r="DD175" s="133"/>
      <c r="DE175" s="133"/>
      <c r="DF175" s="133"/>
      <c r="DG175" s="133"/>
      <c r="DH175" s="133"/>
      <c r="DI175" s="122"/>
      <c r="DJ175" s="129"/>
      <c r="DK175" s="214"/>
      <c r="DL175" s="129"/>
      <c r="DM175" s="122"/>
      <c r="DN175" s="129"/>
      <c r="DO175" s="122"/>
      <c r="DP175" s="129"/>
      <c r="DQ175" s="133"/>
      <c r="DR175" s="122"/>
      <c r="DS175" s="129"/>
      <c r="DT175" s="133"/>
      <c r="DU175" s="122"/>
      <c r="DV175" s="123"/>
      <c r="DW175" s="214"/>
      <c r="DX175" s="134"/>
      <c r="DY175" s="305"/>
      <c r="DZ175" s="134"/>
      <c r="EA175" s="122"/>
      <c r="EB175" s="129"/>
      <c r="EC175" s="122"/>
      <c r="ED175" s="129"/>
      <c r="EE175" s="122"/>
      <c r="EF175" s="129"/>
      <c r="EG175" s="122"/>
      <c r="EH175" s="124"/>
    </row>
    <row r="176" spans="1:138" outlineLevel="2">
      <c r="A176" s="459"/>
      <c r="B176" s="465">
        <v>0.57291666666666696</v>
      </c>
      <c r="C176" s="459"/>
      <c r="D176" s="459"/>
      <c r="E176" s="459"/>
      <c r="F176" s="459"/>
      <c r="G176" s="459"/>
      <c r="H176" s="459"/>
      <c r="I176" s="459"/>
      <c r="J176" s="459"/>
      <c r="K176" s="460"/>
      <c r="L176" s="459"/>
      <c r="M176" s="459"/>
      <c r="N176" s="459"/>
      <c r="O176" s="459"/>
      <c r="P176" s="459"/>
      <c r="Q176" s="459"/>
      <c r="R176" s="459"/>
      <c r="S176" s="446"/>
      <c r="T176" s="122"/>
      <c r="U176" s="123"/>
      <c r="V176" s="126"/>
      <c r="W176" s="123"/>
      <c r="X176" s="128"/>
      <c r="Y176" s="123"/>
      <c r="Z176" s="123"/>
      <c r="AA176" s="123"/>
      <c r="AB176" s="124"/>
      <c r="AC176" s="127"/>
      <c r="AD176" s="201"/>
      <c r="AE176" s="201"/>
      <c r="AF176" s="201"/>
      <c r="AG176" s="201"/>
      <c r="AH176" s="201"/>
      <c r="AI176" s="234"/>
      <c r="AJ176" s="123"/>
      <c r="AK176" s="123"/>
      <c r="AL176" s="123"/>
      <c r="AM176" s="123"/>
      <c r="AN176" s="129"/>
      <c r="AO176" s="124"/>
      <c r="AP176" s="122"/>
      <c r="AQ176" s="127"/>
      <c r="AR176" s="123"/>
      <c r="AS176" s="123"/>
      <c r="AT176" s="123"/>
      <c r="AU176" s="123"/>
      <c r="AV176" s="251"/>
      <c r="AW176" s="123"/>
      <c r="AX176" s="123"/>
      <c r="AY176" s="129"/>
      <c r="AZ176" s="122"/>
      <c r="BA176" s="129"/>
      <c r="BB176" s="130"/>
      <c r="BC176" s="131"/>
      <c r="BD176" s="130"/>
      <c r="BE176" s="132"/>
      <c r="BF176" s="132"/>
      <c r="BG176" s="123"/>
      <c r="BH176" s="124"/>
      <c r="BI176" s="122"/>
      <c r="BJ176" s="123"/>
      <c r="BK176" s="123"/>
      <c r="BL176" s="123"/>
      <c r="BM176" s="129"/>
      <c r="BN176" s="122"/>
      <c r="BO176" s="123"/>
      <c r="BP176" s="129"/>
      <c r="BQ176" s="122"/>
      <c r="BR176" s="123"/>
      <c r="BS176" s="129"/>
      <c r="BT176" s="135"/>
      <c r="BU176" s="280"/>
      <c r="BV176" s="246"/>
      <c r="BW176" s="246"/>
      <c r="BX176" s="133"/>
      <c r="BY176" s="133"/>
      <c r="BZ176" s="122"/>
      <c r="CA176" s="123"/>
      <c r="CB176" s="123"/>
      <c r="CC176" s="124"/>
      <c r="CD176" s="127"/>
      <c r="CE176" s="127"/>
      <c r="CF176" s="123"/>
      <c r="CG176" s="123"/>
      <c r="CH176" s="123"/>
      <c r="CI176" s="123"/>
      <c r="CJ176" s="134"/>
      <c r="CK176" s="122"/>
      <c r="CL176" s="127"/>
      <c r="CM176" s="123"/>
      <c r="CN176" s="129"/>
      <c r="CO176" s="129"/>
      <c r="CP176" s="129"/>
      <c r="CQ176" s="134"/>
      <c r="CR176" s="133"/>
      <c r="CS176" s="133"/>
      <c r="CT176" s="133"/>
      <c r="CU176" s="135"/>
      <c r="CV176" s="280"/>
      <c r="CW176" s="135"/>
      <c r="CX176" s="133"/>
      <c r="CY176" s="133"/>
      <c r="CZ176" s="133"/>
      <c r="DA176" s="133"/>
      <c r="DB176" s="133"/>
      <c r="DC176" s="133"/>
      <c r="DD176" s="133"/>
      <c r="DE176" s="133"/>
      <c r="DF176" s="133"/>
      <c r="DG176" s="133"/>
      <c r="DH176" s="133"/>
      <c r="DI176" s="122"/>
      <c r="DJ176" s="129"/>
      <c r="DK176" s="214"/>
      <c r="DL176" s="129"/>
      <c r="DM176" s="122"/>
      <c r="DN176" s="129"/>
      <c r="DO176" s="122"/>
      <c r="DP176" s="129"/>
      <c r="DQ176" s="133"/>
      <c r="DR176" s="122"/>
      <c r="DS176" s="129"/>
      <c r="DT176" s="133"/>
      <c r="DU176" s="122"/>
      <c r="DV176" s="123"/>
      <c r="DW176" s="214"/>
      <c r="DX176" s="134"/>
      <c r="DY176" s="305"/>
      <c r="DZ176" s="134"/>
      <c r="EA176" s="122"/>
      <c r="EB176" s="129"/>
      <c r="EC176" s="122"/>
      <c r="ED176" s="129"/>
      <c r="EE176" s="122"/>
      <c r="EF176" s="129"/>
      <c r="EG176" s="122"/>
      <c r="EH176" s="124"/>
    </row>
    <row r="177" spans="1:138" outlineLevel="2">
      <c r="A177" s="459"/>
      <c r="B177" s="465">
        <v>0.58333333333333304</v>
      </c>
      <c r="C177" s="459"/>
      <c r="D177" s="459"/>
      <c r="E177" s="459"/>
      <c r="F177" s="459"/>
      <c r="G177" s="459"/>
      <c r="H177" s="459"/>
      <c r="I177" s="459"/>
      <c r="J177" s="459"/>
      <c r="K177" s="460"/>
      <c r="L177" s="459"/>
      <c r="M177" s="459"/>
      <c r="N177" s="459"/>
      <c r="O177" s="459"/>
      <c r="P177" s="459"/>
      <c r="Q177" s="459"/>
      <c r="R177" s="459"/>
      <c r="S177" s="446"/>
      <c r="T177" s="122"/>
      <c r="U177" s="123"/>
      <c r="V177" s="126"/>
      <c r="W177" s="123"/>
      <c r="X177" s="128"/>
      <c r="Y177" s="123"/>
      <c r="Z177" s="123"/>
      <c r="AA177" s="123"/>
      <c r="AB177" s="124"/>
      <c r="AC177" s="127"/>
      <c r="AD177" s="201"/>
      <c r="AE177" s="201"/>
      <c r="AF177" s="201"/>
      <c r="AG177" s="201"/>
      <c r="AH177" s="201"/>
      <c r="AI177" s="234"/>
      <c r="AJ177" s="123"/>
      <c r="AK177" s="123"/>
      <c r="AL177" s="123"/>
      <c r="AM177" s="123"/>
      <c r="AN177" s="129"/>
      <c r="AO177" s="124"/>
      <c r="AP177" s="122"/>
      <c r="AQ177" s="127"/>
      <c r="AR177" s="123"/>
      <c r="AS177" s="123"/>
      <c r="AT177" s="123"/>
      <c r="AU177" s="123"/>
      <c r="AV177" s="251"/>
      <c r="AW177" s="123"/>
      <c r="AX177" s="123"/>
      <c r="AY177" s="129"/>
      <c r="AZ177" s="122"/>
      <c r="BA177" s="129"/>
      <c r="BB177" s="130"/>
      <c r="BC177" s="131"/>
      <c r="BD177" s="130"/>
      <c r="BE177" s="132"/>
      <c r="BF177" s="132"/>
      <c r="BG177" s="123"/>
      <c r="BH177" s="124"/>
      <c r="BI177" s="122"/>
      <c r="BJ177" s="123"/>
      <c r="BK177" s="123"/>
      <c r="BL177" s="123"/>
      <c r="BM177" s="129"/>
      <c r="BN177" s="122"/>
      <c r="BO177" s="123"/>
      <c r="BP177" s="129"/>
      <c r="BQ177" s="122"/>
      <c r="BR177" s="123"/>
      <c r="BS177" s="129"/>
      <c r="BT177" s="135"/>
      <c r="BU177" s="280"/>
      <c r="BV177" s="246"/>
      <c r="BW177" s="246"/>
      <c r="BX177" s="133"/>
      <c r="BY177" s="133"/>
      <c r="BZ177" s="122"/>
      <c r="CA177" s="123"/>
      <c r="CB177" s="123"/>
      <c r="CC177" s="124"/>
      <c r="CD177" s="127"/>
      <c r="CE177" s="127"/>
      <c r="CF177" s="123"/>
      <c r="CG177" s="123"/>
      <c r="CH177" s="123"/>
      <c r="CI177" s="123"/>
      <c r="CJ177" s="134"/>
      <c r="CK177" s="122"/>
      <c r="CL177" s="127"/>
      <c r="CM177" s="123"/>
      <c r="CN177" s="129"/>
      <c r="CO177" s="129"/>
      <c r="CP177" s="129"/>
      <c r="CQ177" s="134"/>
      <c r="CR177" s="133"/>
      <c r="CS177" s="133"/>
      <c r="CT177" s="133"/>
      <c r="CU177" s="135"/>
      <c r="CV177" s="280"/>
      <c r="CW177" s="135"/>
      <c r="CX177" s="133"/>
      <c r="CY177" s="133"/>
      <c r="CZ177" s="133"/>
      <c r="DA177" s="133"/>
      <c r="DB177" s="133"/>
      <c r="DC177" s="133"/>
      <c r="DD177" s="133"/>
      <c r="DE177" s="133"/>
      <c r="DF177" s="133"/>
      <c r="DG177" s="133"/>
      <c r="DH177" s="133"/>
      <c r="DI177" s="122"/>
      <c r="DJ177" s="129"/>
      <c r="DK177" s="214"/>
      <c r="DL177" s="129"/>
      <c r="DM177" s="122"/>
      <c r="DN177" s="129"/>
      <c r="DO177" s="122"/>
      <c r="DP177" s="129"/>
      <c r="DQ177" s="133"/>
      <c r="DR177" s="122"/>
      <c r="DS177" s="129"/>
      <c r="DT177" s="133"/>
      <c r="DU177" s="122"/>
      <c r="DV177" s="123"/>
      <c r="DW177" s="214"/>
      <c r="DX177" s="134"/>
      <c r="DY177" s="305"/>
      <c r="DZ177" s="134"/>
      <c r="EA177" s="122"/>
      <c r="EB177" s="129"/>
      <c r="EC177" s="122"/>
      <c r="ED177" s="129"/>
      <c r="EE177" s="122"/>
      <c r="EF177" s="129"/>
      <c r="EG177" s="122"/>
      <c r="EH177" s="124"/>
    </row>
    <row r="178" spans="1:138" outlineLevel="2">
      <c r="A178" s="459"/>
      <c r="B178" s="465">
        <v>0.59375</v>
      </c>
      <c r="C178" s="459"/>
      <c r="D178" s="459"/>
      <c r="E178" s="459"/>
      <c r="F178" s="459"/>
      <c r="G178" s="459"/>
      <c r="H178" s="459"/>
      <c r="I178" s="459"/>
      <c r="J178" s="459"/>
      <c r="K178" s="460"/>
      <c r="L178" s="459"/>
      <c r="M178" s="459"/>
      <c r="N178" s="459"/>
      <c r="O178" s="459"/>
      <c r="P178" s="459"/>
      <c r="Q178" s="459"/>
      <c r="R178" s="459"/>
      <c r="S178" s="446"/>
      <c r="T178" s="122"/>
      <c r="U178" s="123"/>
      <c r="V178" s="126"/>
      <c r="W178" s="123"/>
      <c r="X178" s="128"/>
      <c r="Y178" s="123"/>
      <c r="Z178" s="123"/>
      <c r="AA178" s="123"/>
      <c r="AB178" s="124"/>
      <c r="AC178" s="127"/>
      <c r="AD178" s="201"/>
      <c r="AE178" s="201"/>
      <c r="AF178" s="201"/>
      <c r="AG178" s="201"/>
      <c r="AH178" s="201"/>
      <c r="AI178" s="234"/>
      <c r="AJ178" s="123"/>
      <c r="AK178" s="123"/>
      <c r="AL178" s="123"/>
      <c r="AM178" s="123"/>
      <c r="AN178" s="129"/>
      <c r="AO178" s="124"/>
      <c r="AP178" s="122"/>
      <c r="AQ178" s="127"/>
      <c r="AR178" s="123"/>
      <c r="AS178" s="123"/>
      <c r="AT178" s="123"/>
      <c r="AU178" s="123"/>
      <c r="AV178" s="251"/>
      <c r="AW178" s="123"/>
      <c r="AX178" s="123"/>
      <c r="AY178" s="129"/>
      <c r="AZ178" s="122"/>
      <c r="BA178" s="129"/>
      <c r="BB178" s="130"/>
      <c r="BC178" s="131"/>
      <c r="BD178" s="130"/>
      <c r="BE178" s="132"/>
      <c r="BF178" s="132"/>
      <c r="BG178" s="123"/>
      <c r="BH178" s="124"/>
      <c r="BI178" s="122"/>
      <c r="BJ178" s="123"/>
      <c r="BK178" s="123"/>
      <c r="BL178" s="123"/>
      <c r="BM178" s="129"/>
      <c r="BN178" s="122"/>
      <c r="BO178" s="123"/>
      <c r="BP178" s="129"/>
      <c r="BQ178" s="122"/>
      <c r="BR178" s="123"/>
      <c r="BS178" s="129"/>
      <c r="BT178" s="135"/>
      <c r="BU178" s="280"/>
      <c r="BV178" s="246"/>
      <c r="BW178" s="246"/>
      <c r="BX178" s="133"/>
      <c r="BY178" s="133"/>
      <c r="BZ178" s="122"/>
      <c r="CA178" s="123"/>
      <c r="CB178" s="123"/>
      <c r="CC178" s="124"/>
      <c r="CD178" s="127"/>
      <c r="CE178" s="127"/>
      <c r="CF178" s="123"/>
      <c r="CG178" s="123"/>
      <c r="CH178" s="123"/>
      <c r="CI178" s="123"/>
      <c r="CJ178" s="134"/>
      <c r="CK178" s="122"/>
      <c r="CL178" s="127"/>
      <c r="CM178" s="123"/>
      <c r="CN178" s="129"/>
      <c r="CO178" s="129"/>
      <c r="CP178" s="129"/>
      <c r="CQ178" s="134"/>
      <c r="CR178" s="133"/>
      <c r="CS178" s="133"/>
      <c r="CT178" s="133"/>
      <c r="CU178" s="135"/>
      <c r="CV178" s="280"/>
      <c r="CW178" s="135"/>
      <c r="CX178" s="133"/>
      <c r="CY178" s="133"/>
      <c r="CZ178" s="133"/>
      <c r="DA178" s="133"/>
      <c r="DB178" s="133"/>
      <c r="DC178" s="133"/>
      <c r="DD178" s="133"/>
      <c r="DE178" s="133"/>
      <c r="DF178" s="133"/>
      <c r="DG178" s="133"/>
      <c r="DH178" s="133"/>
      <c r="DI178" s="122"/>
      <c r="DJ178" s="129"/>
      <c r="DK178" s="214"/>
      <c r="DL178" s="129"/>
      <c r="DM178" s="122"/>
      <c r="DN178" s="129"/>
      <c r="DO178" s="122"/>
      <c r="DP178" s="129"/>
      <c r="DQ178" s="133"/>
      <c r="DR178" s="122"/>
      <c r="DS178" s="129"/>
      <c r="DT178" s="133"/>
      <c r="DU178" s="122"/>
      <c r="DV178" s="123"/>
      <c r="DW178" s="214"/>
      <c r="DX178" s="134"/>
      <c r="DY178" s="305"/>
      <c r="DZ178" s="134"/>
      <c r="EA178" s="122"/>
      <c r="EB178" s="129"/>
      <c r="EC178" s="122"/>
      <c r="ED178" s="129"/>
      <c r="EE178" s="122"/>
      <c r="EF178" s="129"/>
      <c r="EG178" s="122"/>
      <c r="EH178" s="124"/>
    </row>
    <row r="179" spans="1:138" outlineLevel="2">
      <c r="A179" s="459"/>
      <c r="B179" s="465">
        <v>0.60416666666666696</v>
      </c>
      <c r="C179" s="459"/>
      <c r="D179" s="459"/>
      <c r="E179" s="459"/>
      <c r="F179" s="459"/>
      <c r="G179" s="459"/>
      <c r="H179" s="459"/>
      <c r="I179" s="459"/>
      <c r="J179" s="459"/>
      <c r="K179" s="460"/>
      <c r="L179" s="459"/>
      <c r="M179" s="459"/>
      <c r="N179" s="459"/>
      <c r="O179" s="459"/>
      <c r="P179" s="459"/>
      <c r="Q179" s="459"/>
      <c r="R179" s="459"/>
      <c r="S179" s="446"/>
      <c r="T179" s="122"/>
      <c r="U179" s="123"/>
      <c r="V179" s="126"/>
      <c r="W179" s="123"/>
      <c r="X179" s="128"/>
      <c r="Y179" s="123"/>
      <c r="Z179" s="123"/>
      <c r="AA179" s="123"/>
      <c r="AB179" s="124"/>
      <c r="AC179" s="127"/>
      <c r="AD179" s="201"/>
      <c r="AE179" s="201"/>
      <c r="AF179" s="201"/>
      <c r="AG179" s="201"/>
      <c r="AH179" s="201"/>
      <c r="AI179" s="234"/>
      <c r="AJ179" s="123"/>
      <c r="AK179" s="123"/>
      <c r="AL179" s="123"/>
      <c r="AM179" s="123"/>
      <c r="AN179" s="129"/>
      <c r="AO179" s="124"/>
      <c r="AP179" s="122"/>
      <c r="AQ179" s="127"/>
      <c r="AR179" s="123"/>
      <c r="AS179" s="123"/>
      <c r="AT179" s="123"/>
      <c r="AU179" s="123"/>
      <c r="AV179" s="251"/>
      <c r="AW179" s="123"/>
      <c r="AX179" s="123"/>
      <c r="AY179" s="129"/>
      <c r="AZ179" s="122"/>
      <c r="BA179" s="129"/>
      <c r="BB179" s="130"/>
      <c r="BC179" s="131"/>
      <c r="BD179" s="130"/>
      <c r="BE179" s="132"/>
      <c r="BF179" s="132"/>
      <c r="BG179" s="123"/>
      <c r="BH179" s="124"/>
      <c r="BI179" s="122"/>
      <c r="BJ179" s="123"/>
      <c r="BK179" s="123"/>
      <c r="BL179" s="123"/>
      <c r="BM179" s="129"/>
      <c r="BN179" s="122"/>
      <c r="BO179" s="123"/>
      <c r="BP179" s="129"/>
      <c r="BQ179" s="122"/>
      <c r="BR179" s="123"/>
      <c r="BS179" s="129"/>
      <c r="BT179" s="135"/>
      <c r="BU179" s="280"/>
      <c r="BV179" s="246"/>
      <c r="BW179" s="246"/>
      <c r="BX179" s="133"/>
      <c r="BY179" s="133"/>
      <c r="BZ179" s="122"/>
      <c r="CA179" s="123"/>
      <c r="CB179" s="123"/>
      <c r="CC179" s="124"/>
      <c r="CD179" s="127"/>
      <c r="CE179" s="127"/>
      <c r="CF179" s="123"/>
      <c r="CG179" s="123"/>
      <c r="CH179" s="123"/>
      <c r="CI179" s="123"/>
      <c r="CJ179" s="134"/>
      <c r="CK179" s="122"/>
      <c r="CL179" s="127"/>
      <c r="CM179" s="123"/>
      <c r="CN179" s="129"/>
      <c r="CO179" s="129"/>
      <c r="CP179" s="129"/>
      <c r="CQ179" s="134"/>
      <c r="CR179" s="133"/>
      <c r="CS179" s="133"/>
      <c r="CT179" s="133"/>
      <c r="CU179" s="135"/>
      <c r="CV179" s="280"/>
      <c r="CW179" s="135"/>
      <c r="CX179" s="133"/>
      <c r="CY179" s="133"/>
      <c r="CZ179" s="133"/>
      <c r="DA179" s="133"/>
      <c r="DB179" s="133"/>
      <c r="DC179" s="133"/>
      <c r="DD179" s="133"/>
      <c r="DE179" s="133"/>
      <c r="DF179" s="133"/>
      <c r="DG179" s="133"/>
      <c r="DH179" s="133"/>
      <c r="DI179" s="122"/>
      <c r="DJ179" s="129"/>
      <c r="DK179" s="214"/>
      <c r="DL179" s="129"/>
      <c r="DM179" s="122"/>
      <c r="DN179" s="129"/>
      <c r="DO179" s="122"/>
      <c r="DP179" s="129"/>
      <c r="DQ179" s="133"/>
      <c r="DR179" s="122"/>
      <c r="DS179" s="129"/>
      <c r="DT179" s="133"/>
      <c r="DU179" s="122"/>
      <c r="DV179" s="123"/>
      <c r="DW179" s="214"/>
      <c r="DX179" s="134"/>
      <c r="DY179" s="305"/>
      <c r="DZ179" s="134"/>
      <c r="EA179" s="122"/>
      <c r="EB179" s="129"/>
      <c r="EC179" s="122"/>
      <c r="ED179" s="129"/>
      <c r="EE179" s="122"/>
      <c r="EF179" s="129"/>
      <c r="EG179" s="122"/>
      <c r="EH179" s="124"/>
    </row>
    <row r="180" spans="1:138" outlineLevel="2">
      <c r="A180" s="459"/>
      <c r="B180" s="465">
        <v>0.61458333333333304</v>
      </c>
      <c r="C180" s="459"/>
      <c r="D180" s="459"/>
      <c r="E180" s="459"/>
      <c r="F180" s="459"/>
      <c r="G180" s="459"/>
      <c r="H180" s="459"/>
      <c r="I180" s="459"/>
      <c r="J180" s="459"/>
      <c r="K180" s="460"/>
      <c r="L180" s="459"/>
      <c r="M180" s="459"/>
      <c r="N180" s="459"/>
      <c r="O180" s="459"/>
      <c r="P180" s="459"/>
      <c r="Q180" s="459"/>
      <c r="R180" s="459"/>
      <c r="S180" s="446"/>
      <c r="T180" s="122"/>
      <c r="U180" s="123"/>
      <c r="V180" s="126"/>
      <c r="W180" s="123"/>
      <c r="X180" s="128"/>
      <c r="Y180" s="123"/>
      <c r="Z180" s="123"/>
      <c r="AA180" s="123"/>
      <c r="AB180" s="124"/>
      <c r="AC180" s="127"/>
      <c r="AD180" s="201"/>
      <c r="AE180" s="201"/>
      <c r="AF180" s="201"/>
      <c r="AG180" s="201"/>
      <c r="AH180" s="201"/>
      <c r="AI180" s="234"/>
      <c r="AJ180" s="123"/>
      <c r="AK180" s="123"/>
      <c r="AL180" s="123"/>
      <c r="AM180" s="123"/>
      <c r="AN180" s="129"/>
      <c r="AO180" s="124"/>
      <c r="AP180" s="122"/>
      <c r="AQ180" s="127"/>
      <c r="AR180" s="123"/>
      <c r="AS180" s="123"/>
      <c r="AT180" s="123"/>
      <c r="AU180" s="123"/>
      <c r="AV180" s="251"/>
      <c r="AW180" s="123"/>
      <c r="AX180" s="123"/>
      <c r="AY180" s="129"/>
      <c r="AZ180" s="122"/>
      <c r="BA180" s="129"/>
      <c r="BB180" s="130"/>
      <c r="BC180" s="131"/>
      <c r="BD180" s="130"/>
      <c r="BE180" s="132"/>
      <c r="BF180" s="132"/>
      <c r="BG180" s="123"/>
      <c r="BH180" s="124"/>
      <c r="BI180" s="122"/>
      <c r="BJ180" s="123"/>
      <c r="BK180" s="123"/>
      <c r="BL180" s="123"/>
      <c r="BM180" s="129"/>
      <c r="BN180" s="122"/>
      <c r="BO180" s="123"/>
      <c r="BP180" s="129"/>
      <c r="BQ180" s="122"/>
      <c r="BR180" s="123"/>
      <c r="BS180" s="129"/>
      <c r="BT180" s="135"/>
      <c r="BU180" s="280"/>
      <c r="BV180" s="246"/>
      <c r="BW180" s="246"/>
      <c r="BX180" s="133"/>
      <c r="BY180" s="133"/>
      <c r="BZ180" s="122"/>
      <c r="CA180" s="123"/>
      <c r="CB180" s="123"/>
      <c r="CC180" s="124"/>
      <c r="CD180" s="127"/>
      <c r="CE180" s="127"/>
      <c r="CF180" s="123"/>
      <c r="CG180" s="123"/>
      <c r="CH180" s="123"/>
      <c r="CI180" s="123"/>
      <c r="CJ180" s="134"/>
      <c r="CK180" s="122"/>
      <c r="CL180" s="127"/>
      <c r="CM180" s="123"/>
      <c r="CN180" s="129"/>
      <c r="CO180" s="129"/>
      <c r="CP180" s="129"/>
      <c r="CQ180" s="134"/>
      <c r="CR180" s="133"/>
      <c r="CS180" s="133"/>
      <c r="CT180" s="133"/>
      <c r="CU180" s="135"/>
      <c r="CV180" s="280"/>
      <c r="CW180" s="135"/>
      <c r="CX180" s="133"/>
      <c r="CY180" s="133"/>
      <c r="CZ180" s="133"/>
      <c r="DA180" s="133"/>
      <c r="DB180" s="133"/>
      <c r="DC180" s="133"/>
      <c r="DD180" s="133"/>
      <c r="DE180" s="133"/>
      <c r="DF180" s="133"/>
      <c r="DG180" s="133"/>
      <c r="DH180" s="133"/>
      <c r="DI180" s="122"/>
      <c r="DJ180" s="129"/>
      <c r="DK180" s="214"/>
      <c r="DL180" s="129"/>
      <c r="DM180" s="122"/>
      <c r="DN180" s="129"/>
      <c r="DO180" s="122"/>
      <c r="DP180" s="129"/>
      <c r="DQ180" s="133"/>
      <c r="DR180" s="122"/>
      <c r="DS180" s="129"/>
      <c r="DT180" s="133"/>
      <c r="DU180" s="122"/>
      <c r="DV180" s="123"/>
      <c r="DW180" s="214"/>
      <c r="DX180" s="134"/>
      <c r="DY180" s="305"/>
      <c r="DZ180" s="134"/>
      <c r="EA180" s="122"/>
      <c r="EB180" s="129"/>
      <c r="EC180" s="122"/>
      <c r="ED180" s="129"/>
      <c r="EE180" s="122"/>
      <c r="EF180" s="129"/>
      <c r="EG180" s="122"/>
      <c r="EH180" s="124"/>
    </row>
    <row r="181" spans="1:138" outlineLevel="2">
      <c r="A181" s="459"/>
      <c r="B181" s="465">
        <v>0.625</v>
      </c>
      <c r="C181" s="459"/>
      <c r="D181" s="459"/>
      <c r="E181" s="459"/>
      <c r="F181" s="459"/>
      <c r="G181" s="459"/>
      <c r="H181" s="459"/>
      <c r="I181" s="459"/>
      <c r="J181" s="459"/>
      <c r="K181" s="460"/>
      <c r="L181" s="459"/>
      <c r="M181" s="459"/>
      <c r="N181" s="459"/>
      <c r="O181" s="459"/>
      <c r="P181" s="459"/>
      <c r="Q181" s="459"/>
      <c r="R181" s="459"/>
      <c r="S181" s="446"/>
      <c r="T181" s="122"/>
      <c r="U181" s="123"/>
      <c r="V181" s="126"/>
      <c r="W181" s="123"/>
      <c r="X181" s="128"/>
      <c r="Y181" s="123"/>
      <c r="Z181" s="123"/>
      <c r="AA181" s="123"/>
      <c r="AB181" s="124"/>
      <c r="AC181" s="127"/>
      <c r="AD181" s="201"/>
      <c r="AE181" s="201"/>
      <c r="AF181" s="201"/>
      <c r="AG181" s="201"/>
      <c r="AH181" s="201"/>
      <c r="AI181" s="234"/>
      <c r="AJ181" s="123"/>
      <c r="AK181" s="123"/>
      <c r="AL181" s="123"/>
      <c r="AM181" s="123"/>
      <c r="AN181" s="129"/>
      <c r="AO181" s="124"/>
      <c r="AP181" s="122"/>
      <c r="AQ181" s="127"/>
      <c r="AR181" s="123"/>
      <c r="AS181" s="123"/>
      <c r="AT181" s="123"/>
      <c r="AU181" s="123"/>
      <c r="AV181" s="251"/>
      <c r="AW181" s="123"/>
      <c r="AX181" s="123"/>
      <c r="AY181" s="129"/>
      <c r="AZ181" s="122"/>
      <c r="BA181" s="129"/>
      <c r="BB181" s="130"/>
      <c r="BC181" s="131"/>
      <c r="BD181" s="130"/>
      <c r="BE181" s="132"/>
      <c r="BF181" s="132"/>
      <c r="BG181" s="123"/>
      <c r="BH181" s="124"/>
      <c r="BI181" s="122"/>
      <c r="BJ181" s="123"/>
      <c r="BK181" s="123"/>
      <c r="BL181" s="123"/>
      <c r="BM181" s="129"/>
      <c r="BN181" s="122"/>
      <c r="BO181" s="123"/>
      <c r="BP181" s="129"/>
      <c r="BQ181" s="122"/>
      <c r="BR181" s="123"/>
      <c r="BS181" s="129"/>
      <c r="BT181" s="135"/>
      <c r="BU181" s="280"/>
      <c r="BV181" s="246"/>
      <c r="BW181" s="246"/>
      <c r="BX181" s="133"/>
      <c r="BY181" s="133"/>
      <c r="BZ181" s="122"/>
      <c r="CA181" s="123"/>
      <c r="CB181" s="123"/>
      <c r="CC181" s="124"/>
      <c r="CD181" s="127"/>
      <c r="CE181" s="127"/>
      <c r="CF181" s="123"/>
      <c r="CG181" s="123"/>
      <c r="CH181" s="123"/>
      <c r="CI181" s="123"/>
      <c r="CJ181" s="134"/>
      <c r="CK181" s="122"/>
      <c r="CL181" s="127"/>
      <c r="CM181" s="123"/>
      <c r="CN181" s="129"/>
      <c r="CO181" s="129"/>
      <c r="CP181" s="129"/>
      <c r="CQ181" s="134"/>
      <c r="CR181" s="133"/>
      <c r="CS181" s="133"/>
      <c r="CT181" s="133"/>
      <c r="CU181" s="135"/>
      <c r="CV181" s="280"/>
      <c r="CW181" s="135"/>
      <c r="CX181" s="133"/>
      <c r="CY181" s="133"/>
      <c r="CZ181" s="133"/>
      <c r="DA181" s="133"/>
      <c r="DB181" s="133"/>
      <c r="DC181" s="133"/>
      <c r="DD181" s="133"/>
      <c r="DE181" s="133"/>
      <c r="DF181" s="133"/>
      <c r="DG181" s="133"/>
      <c r="DH181" s="133"/>
      <c r="DI181" s="122"/>
      <c r="DJ181" s="129"/>
      <c r="DK181" s="214"/>
      <c r="DL181" s="129"/>
      <c r="DM181" s="122"/>
      <c r="DN181" s="129"/>
      <c r="DO181" s="122"/>
      <c r="DP181" s="129"/>
      <c r="DQ181" s="133"/>
      <c r="DR181" s="122"/>
      <c r="DS181" s="129"/>
      <c r="DT181" s="133"/>
      <c r="DU181" s="122"/>
      <c r="DV181" s="123"/>
      <c r="DW181" s="214"/>
      <c r="DX181" s="134"/>
      <c r="DY181" s="305"/>
      <c r="DZ181" s="134"/>
      <c r="EA181" s="122"/>
      <c r="EB181" s="129"/>
      <c r="EC181" s="122"/>
      <c r="ED181" s="129"/>
      <c r="EE181" s="122"/>
      <c r="EF181" s="129"/>
      <c r="EG181" s="122"/>
      <c r="EH181" s="124"/>
    </row>
    <row r="182" spans="1:138" outlineLevel="2">
      <c r="A182" s="459"/>
      <c r="B182" s="465">
        <v>0.63541666666666696</v>
      </c>
      <c r="C182" s="459"/>
      <c r="D182" s="459"/>
      <c r="E182" s="459"/>
      <c r="F182" s="459"/>
      <c r="G182" s="459"/>
      <c r="H182" s="459"/>
      <c r="I182" s="459"/>
      <c r="J182" s="459"/>
      <c r="K182" s="460"/>
      <c r="L182" s="459"/>
      <c r="M182" s="459"/>
      <c r="N182" s="459"/>
      <c r="O182" s="459"/>
      <c r="P182" s="459"/>
      <c r="Q182" s="459"/>
      <c r="R182" s="459"/>
      <c r="S182" s="446"/>
      <c r="T182" s="122"/>
      <c r="U182" s="123"/>
      <c r="V182" s="126"/>
      <c r="W182" s="123"/>
      <c r="X182" s="128"/>
      <c r="Y182" s="123"/>
      <c r="Z182" s="123"/>
      <c r="AA182" s="123"/>
      <c r="AB182" s="124"/>
      <c r="AC182" s="127"/>
      <c r="AD182" s="201"/>
      <c r="AE182" s="201"/>
      <c r="AF182" s="201"/>
      <c r="AG182" s="201"/>
      <c r="AH182" s="201"/>
      <c r="AI182" s="234"/>
      <c r="AJ182" s="123"/>
      <c r="AK182" s="123"/>
      <c r="AL182" s="123"/>
      <c r="AM182" s="123"/>
      <c r="AN182" s="129"/>
      <c r="AO182" s="124"/>
      <c r="AP182" s="122"/>
      <c r="AQ182" s="127"/>
      <c r="AR182" s="123"/>
      <c r="AS182" s="123"/>
      <c r="AT182" s="123"/>
      <c r="AU182" s="123"/>
      <c r="AV182" s="251"/>
      <c r="AW182" s="123"/>
      <c r="AX182" s="123"/>
      <c r="AY182" s="129"/>
      <c r="AZ182" s="122"/>
      <c r="BA182" s="129"/>
      <c r="BB182" s="130"/>
      <c r="BC182" s="131"/>
      <c r="BD182" s="130"/>
      <c r="BE182" s="132"/>
      <c r="BF182" s="132"/>
      <c r="BG182" s="123"/>
      <c r="BH182" s="124"/>
      <c r="BI182" s="122"/>
      <c r="BJ182" s="123"/>
      <c r="BK182" s="123"/>
      <c r="BL182" s="123"/>
      <c r="BM182" s="129"/>
      <c r="BN182" s="122"/>
      <c r="BO182" s="123"/>
      <c r="BP182" s="129"/>
      <c r="BQ182" s="122"/>
      <c r="BR182" s="123"/>
      <c r="BS182" s="129"/>
      <c r="BT182" s="135"/>
      <c r="BU182" s="280"/>
      <c r="BV182" s="246"/>
      <c r="BW182" s="246"/>
      <c r="BX182" s="133"/>
      <c r="BY182" s="133"/>
      <c r="BZ182" s="122"/>
      <c r="CA182" s="123"/>
      <c r="CB182" s="123"/>
      <c r="CC182" s="124"/>
      <c r="CD182" s="127"/>
      <c r="CE182" s="127"/>
      <c r="CF182" s="123"/>
      <c r="CG182" s="123"/>
      <c r="CH182" s="123"/>
      <c r="CI182" s="123"/>
      <c r="CJ182" s="134"/>
      <c r="CK182" s="122"/>
      <c r="CL182" s="127"/>
      <c r="CM182" s="123"/>
      <c r="CN182" s="129"/>
      <c r="CO182" s="129"/>
      <c r="CP182" s="129"/>
      <c r="CQ182" s="134"/>
      <c r="CR182" s="133"/>
      <c r="CS182" s="133"/>
      <c r="CT182" s="133"/>
      <c r="CU182" s="135"/>
      <c r="CV182" s="280"/>
      <c r="CW182" s="135"/>
      <c r="CX182" s="133"/>
      <c r="CY182" s="133"/>
      <c r="CZ182" s="133"/>
      <c r="DA182" s="133"/>
      <c r="DB182" s="133"/>
      <c r="DC182" s="133"/>
      <c r="DD182" s="133"/>
      <c r="DE182" s="133"/>
      <c r="DF182" s="133"/>
      <c r="DG182" s="133"/>
      <c r="DH182" s="133"/>
      <c r="DI182" s="122"/>
      <c r="DJ182" s="129"/>
      <c r="DK182" s="214"/>
      <c r="DL182" s="129"/>
      <c r="DM182" s="122"/>
      <c r="DN182" s="129"/>
      <c r="DO182" s="122"/>
      <c r="DP182" s="129"/>
      <c r="DQ182" s="133"/>
      <c r="DR182" s="122"/>
      <c r="DS182" s="129"/>
      <c r="DT182" s="133"/>
      <c r="DU182" s="122"/>
      <c r="DV182" s="123"/>
      <c r="DW182" s="214"/>
      <c r="DX182" s="134"/>
      <c r="DY182" s="305"/>
      <c r="DZ182" s="134"/>
      <c r="EA182" s="122"/>
      <c r="EB182" s="129"/>
      <c r="EC182" s="122"/>
      <c r="ED182" s="129"/>
      <c r="EE182" s="122"/>
      <c r="EF182" s="129"/>
      <c r="EG182" s="122"/>
      <c r="EH182" s="124"/>
    </row>
    <row r="183" spans="1:138" outlineLevel="2">
      <c r="A183" s="459"/>
      <c r="B183" s="465">
        <v>0.64583333333333404</v>
      </c>
      <c r="C183" s="459"/>
      <c r="D183" s="459"/>
      <c r="E183" s="459"/>
      <c r="F183" s="459"/>
      <c r="G183" s="459"/>
      <c r="H183" s="459"/>
      <c r="I183" s="459"/>
      <c r="J183" s="459"/>
      <c r="K183" s="460"/>
      <c r="L183" s="459"/>
      <c r="M183" s="459"/>
      <c r="N183" s="459"/>
      <c r="O183" s="459"/>
      <c r="P183" s="459"/>
      <c r="Q183" s="459"/>
      <c r="R183" s="459"/>
      <c r="S183" s="446"/>
      <c r="T183" s="122"/>
      <c r="U183" s="123"/>
      <c r="V183" s="126"/>
      <c r="W183" s="123"/>
      <c r="X183" s="128"/>
      <c r="Y183" s="123"/>
      <c r="Z183" s="123"/>
      <c r="AA183" s="123"/>
      <c r="AB183" s="124"/>
      <c r="AC183" s="127"/>
      <c r="AD183" s="201"/>
      <c r="AE183" s="201"/>
      <c r="AF183" s="201"/>
      <c r="AG183" s="201"/>
      <c r="AH183" s="201"/>
      <c r="AI183" s="234"/>
      <c r="AJ183" s="123"/>
      <c r="AK183" s="123"/>
      <c r="AL183" s="123"/>
      <c r="AM183" s="123"/>
      <c r="AN183" s="129"/>
      <c r="AO183" s="124"/>
      <c r="AP183" s="122"/>
      <c r="AQ183" s="127"/>
      <c r="AR183" s="123"/>
      <c r="AS183" s="123"/>
      <c r="AT183" s="123"/>
      <c r="AU183" s="123"/>
      <c r="AV183" s="251"/>
      <c r="AW183" s="123"/>
      <c r="AX183" s="123"/>
      <c r="AY183" s="129"/>
      <c r="AZ183" s="122"/>
      <c r="BA183" s="129"/>
      <c r="BB183" s="130"/>
      <c r="BC183" s="131"/>
      <c r="BD183" s="130"/>
      <c r="BE183" s="132"/>
      <c r="BF183" s="132"/>
      <c r="BG183" s="123"/>
      <c r="BH183" s="124"/>
      <c r="BI183" s="122"/>
      <c r="BJ183" s="123"/>
      <c r="BK183" s="123"/>
      <c r="BL183" s="123"/>
      <c r="BM183" s="129"/>
      <c r="BN183" s="122"/>
      <c r="BO183" s="123"/>
      <c r="BP183" s="129"/>
      <c r="BQ183" s="122"/>
      <c r="BR183" s="123"/>
      <c r="BS183" s="129"/>
      <c r="BT183" s="135"/>
      <c r="BU183" s="280"/>
      <c r="BV183" s="246"/>
      <c r="BW183" s="246"/>
      <c r="BX183" s="133"/>
      <c r="BY183" s="133"/>
      <c r="BZ183" s="122"/>
      <c r="CA183" s="123"/>
      <c r="CB183" s="123"/>
      <c r="CC183" s="124"/>
      <c r="CD183" s="127"/>
      <c r="CE183" s="127"/>
      <c r="CF183" s="123"/>
      <c r="CG183" s="123"/>
      <c r="CH183" s="123"/>
      <c r="CI183" s="123"/>
      <c r="CJ183" s="134"/>
      <c r="CK183" s="122"/>
      <c r="CL183" s="127"/>
      <c r="CM183" s="123"/>
      <c r="CN183" s="129"/>
      <c r="CO183" s="129"/>
      <c r="CP183" s="129"/>
      <c r="CQ183" s="134"/>
      <c r="CR183" s="133"/>
      <c r="CS183" s="133"/>
      <c r="CT183" s="133"/>
      <c r="CU183" s="135"/>
      <c r="CV183" s="280"/>
      <c r="CW183" s="135"/>
      <c r="CX183" s="133"/>
      <c r="CY183" s="133"/>
      <c r="CZ183" s="133"/>
      <c r="DA183" s="133"/>
      <c r="DB183" s="133"/>
      <c r="DC183" s="133"/>
      <c r="DD183" s="133"/>
      <c r="DE183" s="133"/>
      <c r="DF183" s="133"/>
      <c r="DG183" s="133"/>
      <c r="DH183" s="133"/>
      <c r="DI183" s="122"/>
      <c r="DJ183" s="129"/>
      <c r="DK183" s="214"/>
      <c r="DL183" s="129"/>
      <c r="DM183" s="122"/>
      <c r="DN183" s="129"/>
      <c r="DO183" s="122"/>
      <c r="DP183" s="129"/>
      <c r="DQ183" s="133"/>
      <c r="DR183" s="122"/>
      <c r="DS183" s="129"/>
      <c r="DT183" s="133"/>
      <c r="DU183" s="122"/>
      <c r="DV183" s="123"/>
      <c r="DW183" s="214"/>
      <c r="DX183" s="134"/>
      <c r="DY183" s="305"/>
      <c r="DZ183" s="134"/>
      <c r="EA183" s="122"/>
      <c r="EB183" s="129"/>
      <c r="EC183" s="122"/>
      <c r="ED183" s="129"/>
      <c r="EE183" s="122"/>
      <c r="EF183" s="129"/>
      <c r="EG183" s="122"/>
      <c r="EH183" s="124"/>
    </row>
    <row r="184" spans="1:138" outlineLevel="2">
      <c r="A184" s="459"/>
      <c r="B184" s="465">
        <v>0.65625</v>
      </c>
      <c r="C184" s="459"/>
      <c r="D184" s="459"/>
      <c r="E184" s="459"/>
      <c r="F184" s="459"/>
      <c r="G184" s="459"/>
      <c r="H184" s="459"/>
      <c r="I184" s="459"/>
      <c r="J184" s="459"/>
      <c r="K184" s="460"/>
      <c r="L184" s="459"/>
      <c r="M184" s="459"/>
      <c r="N184" s="459"/>
      <c r="O184" s="459"/>
      <c r="P184" s="459"/>
      <c r="Q184" s="459"/>
      <c r="R184" s="459"/>
      <c r="S184" s="446"/>
      <c r="T184" s="122"/>
      <c r="U184" s="123"/>
      <c r="V184" s="126"/>
      <c r="W184" s="123"/>
      <c r="X184" s="128"/>
      <c r="Y184" s="123"/>
      <c r="Z184" s="123"/>
      <c r="AA184" s="123"/>
      <c r="AB184" s="124"/>
      <c r="AC184" s="127"/>
      <c r="AD184" s="201"/>
      <c r="AE184" s="201"/>
      <c r="AF184" s="201"/>
      <c r="AG184" s="201"/>
      <c r="AH184" s="201"/>
      <c r="AI184" s="234"/>
      <c r="AJ184" s="123"/>
      <c r="AK184" s="123"/>
      <c r="AL184" s="123"/>
      <c r="AM184" s="123"/>
      <c r="AN184" s="129"/>
      <c r="AO184" s="124"/>
      <c r="AP184" s="122"/>
      <c r="AQ184" s="127"/>
      <c r="AR184" s="123"/>
      <c r="AS184" s="123"/>
      <c r="AT184" s="123"/>
      <c r="AU184" s="123"/>
      <c r="AV184" s="251"/>
      <c r="AW184" s="123"/>
      <c r="AX184" s="123"/>
      <c r="AY184" s="129"/>
      <c r="AZ184" s="122"/>
      <c r="BA184" s="129"/>
      <c r="BB184" s="130"/>
      <c r="BC184" s="131"/>
      <c r="BD184" s="130"/>
      <c r="BE184" s="132"/>
      <c r="BF184" s="132"/>
      <c r="BG184" s="123"/>
      <c r="BH184" s="124"/>
      <c r="BI184" s="122"/>
      <c r="BJ184" s="123"/>
      <c r="BK184" s="123"/>
      <c r="BL184" s="123"/>
      <c r="BM184" s="129"/>
      <c r="BN184" s="122"/>
      <c r="BO184" s="123"/>
      <c r="BP184" s="129"/>
      <c r="BQ184" s="122"/>
      <c r="BR184" s="123"/>
      <c r="BS184" s="129"/>
      <c r="BT184" s="135"/>
      <c r="BU184" s="280"/>
      <c r="BV184" s="246"/>
      <c r="BW184" s="246"/>
      <c r="BX184" s="133"/>
      <c r="BY184" s="133"/>
      <c r="BZ184" s="122"/>
      <c r="CA184" s="123"/>
      <c r="CB184" s="123"/>
      <c r="CC184" s="124"/>
      <c r="CD184" s="127"/>
      <c r="CE184" s="127"/>
      <c r="CF184" s="123"/>
      <c r="CG184" s="123"/>
      <c r="CH184" s="123"/>
      <c r="CI184" s="123"/>
      <c r="CJ184" s="134"/>
      <c r="CK184" s="122"/>
      <c r="CL184" s="127"/>
      <c r="CM184" s="123"/>
      <c r="CN184" s="129"/>
      <c r="CO184" s="129"/>
      <c r="CP184" s="129"/>
      <c r="CQ184" s="134"/>
      <c r="CR184" s="133"/>
      <c r="CS184" s="133"/>
      <c r="CT184" s="133"/>
      <c r="CU184" s="135"/>
      <c r="CV184" s="280"/>
      <c r="CW184" s="135"/>
      <c r="CX184" s="133"/>
      <c r="CY184" s="133"/>
      <c r="CZ184" s="133"/>
      <c r="DA184" s="133"/>
      <c r="DB184" s="133"/>
      <c r="DC184" s="133"/>
      <c r="DD184" s="133"/>
      <c r="DE184" s="133"/>
      <c r="DF184" s="133"/>
      <c r="DG184" s="133"/>
      <c r="DH184" s="133"/>
      <c r="DI184" s="122"/>
      <c r="DJ184" s="129"/>
      <c r="DK184" s="214"/>
      <c r="DL184" s="129"/>
      <c r="DM184" s="122"/>
      <c r="DN184" s="129"/>
      <c r="DO184" s="122"/>
      <c r="DP184" s="129"/>
      <c r="DQ184" s="133"/>
      <c r="DR184" s="122"/>
      <c r="DS184" s="129"/>
      <c r="DT184" s="133"/>
      <c r="DU184" s="122"/>
      <c r="DV184" s="123"/>
      <c r="DW184" s="214"/>
      <c r="DX184" s="134"/>
      <c r="DY184" s="305"/>
      <c r="DZ184" s="134"/>
      <c r="EA184" s="122"/>
      <c r="EB184" s="129"/>
      <c r="EC184" s="122"/>
      <c r="ED184" s="129"/>
      <c r="EE184" s="122"/>
      <c r="EF184" s="129"/>
      <c r="EG184" s="122"/>
      <c r="EH184" s="124"/>
    </row>
    <row r="185" spans="1:138" outlineLevel="2">
      <c r="A185" s="459"/>
      <c r="B185" s="465">
        <v>0.66666666666666696</v>
      </c>
      <c r="C185" s="459"/>
      <c r="D185" s="459"/>
      <c r="E185" s="459"/>
      <c r="F185" s="459"/>
      <c r="G185" s="459"/>
      <c r="H185" s="459"/>
      <c r="I185" s="459"/>
      <c r="J185" s="459"/>
      <c r="K185" s="460"/>
      <c r="L185" s="459"/>
      <c r="M185" s="459"/>
      <c r="N185" s="459"/>
      <c r="O185" s="459"/>
      <c r="P185" s="459"/>
      <c r="Q185" s="459"/>
      <c r="R185" s="459"/>
      <c r="S185" s="446"/>
      <c r="T185" s="122"/>
      <c r="U185" s="123"/>
      <c r="V185" s="126"/>
      <c r="W185" s="123"/>
      <c r="X185" s="128"/>
      <c r="Y185" s="123"/>
      <c r="Z185" s="123"/>
      <c r="AA185" s="123"/>
      <c r="AB185" s="124"/>
      <c r="AC185" s="127"/>
      <c r="AD185" s="201"/>
      <c r="AE185" s="201"/>
      <c r="AF185" s="201"/>
      <c r="AG185" s="201"/>
      <c r="AH185" s="201"/>
      <c r="AI185" s="234"/>
      <c r="AJ185" s="123"/>
      <c r="AK185" s="123"/>
      <c r="AL185" s="123"/>
      <c r="AM185" s="123"/>
      <c r="AN185" s="129"/>
      <c r="AO185" s="124"/>
      <c r="AP185" s="122"/>
      <c r="AQ185" s="127"/>
      <c r="AR185" s="123"/>
      <c r="AS185" s="123"/>
      <c r="AT185" s="123"/>
      <c r="AU185" s="123"/>
      <c r="AV185" s="251"/>
      <c r="AW185" s="123"/>
      <c r="AX185" s="123"/>
      <c r="AY185" s="129"/>
      <c r="AZ185" s="122"/>
      <c r="BA185" s="129"/>
      <c r="BB185" s="130"/>
      <c r="BC185" s="131"/>
      <c r="BD185" s="130"/>
      <c r="BE185" s="132"/>
      <c r="BF185" s="132"/>
      <c r="BG185" s="123"/>
      <c r="BH185" s="124"/>
      <c r="BI185" s="122"/>
      <c r="BJ185" s="123"/>
      <c r="BK185" s="123"/>
      <c r="BL185" s="123"/>
      <c r="BM185" s="129"/>
      <c r="BN185" s="122"/>
      <c r="BO185" s="123"/>
      <c r="BP185" s="129"/>
      <c r="BQ185" s="122"/>
      <c r="BR185" s="123"/>
      <c r="BS185" s="129"/>
      <c r="BT185" s="135"/>
      <c r="BU185" s="280"/>
      <c r="BV185" s="246"/>
      <c r="BW185" s="246"/>
      <c r="BX185" s="133"/>
      <c r="BY185" s="133"/>
      <c r="BZ185" s="122"/>
      <c r="CA185" s="123"/>
      <c r="CB185" s="123"/>
      <c r="CC185" s="124"/>
      <c r="CD185" s="127"/>
      <c r="CE185" s="127"/>
      <c r="CF185" s="123"/>
      <c r="CG185" s="123"/>
      <c r="CH185" s="123"/>
      <c r="CI185" s="123"/>
      <c r="CJ185" s="134"/>
      <c r="CK185" s="122"/>
      <c r="CL185" s="127"/>
      <c r="CM185" s="123"/>
      <c r="CN185" s="129"/>
      <c r="CO185" s="129"/>
      <c r="CP185" s="129"/>
      <c r="CQ185" s="134"/>
      <c r="CR185" s="133"/>
      <c r="CS185" s="133"/>
      <c r="CT185" s="133"/>
      <c r="CU185" s="135"/>
      <c r="CV185" s="280"/>
      <c r="CW185" s="135"/>
      <c r="CX185" s="133"/>
      <c r="CY185" s="133"/>
      <c r="CZ185" s="133"/>
      <c r="DA185" s="133"/>
      <c r="DB185" s="133"/>
      <c r="DC185" s="133"/>
      <c r="DD185" s="133"/>
      <c r="DE185" s="133"/>
      <c r="DF185" s="133"/>
      <c r="DG185" s="133"/>
      <c r="DH185" s="133"/>
      <c r="DI185" s="122"/>
      <c r="DJ185" s="129"/>
      <c r="DK185" s="214"/>
      <c r="DL185" s="129"/>
      <c r="DM185" s="122"/>
      <c r="DN185" s="129"/>
      <c r="DO185" s="122"/>
      <c r="DP185" s="129"/>
      <c r="DQ185" s="133"/>
      <c r="DR185" s="122"/>
      <c r="DS185" s="129"/>
      <c r="DT185" s="133"/>
      <c r="DU185" s="122"/>
      <c r="DV185" s="123"/>
      <c r="DW185" s="214"/>
      <c r="DX185" s="134"/>
      <c r="DY185" s="305"/>
      <c r="DZ185" s="134"/>
      <c r="EA185" s="122"/>
      <c r="EB185" s="129"/>
      <c r="EC185" s="122"/>
      <c r="ED185" s="129"/>
      <c r="EE185" s="122"/>
      <c r="EF185" s="129"/>
      <c r="EG185" s="122"/>
      <c r="EH185" s="124"/>
    </row>
    <row r="186" spans="1:138" outlineLevel="2">
      <c r="A186" s="459"/>
      <c r="B186" s="465">
        <v>0.67708333333333404</v>
      </c>
      <c r="C186" s="459"/>
      <c r="D186" s="459"/>
      <c r="E186" s="459"/>
      <c r="F186" s="459"/>
      <c r="G186" s="459"/>
      <c r="H186" s="459"/>
      <c r="I186" s="459"/>
      <c r="J186" s="459"/>
      <c r="K186" s="460"/>
      <c r="L186" s="459"/>
      <c r="M186" s="459"/>
      <c r="N186" s="459"/>
      <c r="O186" s="459"/>
      <c r="P186" s="459"/>
      <c r="Q186" s="459"/>
      <c r="R186" s="459"/>
      <c r="S186" s="446"/>
      <c r="T186" s="122"/>
      <c r="U186" s="123"/>
      <c r="V186" s="126"/>
      <c r="W186" s="123"/>
      <c r="X186" s="128"/>
      <c r="Y186" s="123"/>
      <c r="Z186" s="123"/>
      <c r="AA186" s="123"/>
      <c r="AB186" s="124"/>
      <c r="AC186" s="127"/>
      <c r="AD186" s="201"/>
      <c r="AE186" s="201"/>
      <c r="AF186" s="201"/>
      <c r="AG186" s="201"/>
      <c r="AH186" s="201"/>
      <c r="AI186" s="234"/>
      <c r="AJ186" s="123"/>
      <c r="AK186" s="123"/>
      <c r="AL186" s="123"/>
      <c r="AM186" s="123"/>
      <c r="AN186" s="129"/>
      <c r="AO186" s="124"/>
      <c r="AP186" s="122"/>
      <c r="AQ186" s="127"/>
      <c r="AR186" s="123"/>
      <c r="AS186" s="123"/>
      <c r="AT186" s="123"/>
      <c r="AU186" s="123"/>
      <c r="AV186" s="251"/>
      <c r="AW186" s="123"/>
      <c r="AX186" s="123"/>
      <c r="AY186" s="129"/>
      <c r="AZ186" s="122"/>
      <c r="BA186" s="129"/>
      <c r="BB186" s="130"/>
      <c r="BC186" s="131"/>
      <c r="BD186" s="130"/>
      <c r="BE186" s="132"/>
      <c r="BF186" s="132"/>
      <c r="BG186" s="123"/>
      <c r="BH186" s="124"/>
      <c r="BI186" s="122"/>
      <c r="BJ186" s="123"/>
      <c r="BK186" s="123"/>
      <c r="BL186" s="123"/>
      <c r="BM186" s="129"/>
      <c r="BN186" s="122"/>
      <c r="BO186" s="123"/>
      <c r="BP186" s="129"/>
      <c r="BQ186" s="122"/>
      <c r="BR186" s="123"/>
      <c r="BS186" s="129"/>
      <c r="BT186" s="135"/>
      <c r="BU186" s="280"/>
      <c r="BV186" s="246"/>
      <c r="BW186" s="246"/>
      <c r="BX186" s="133"/>
      <c r="BY186" s="133"/>
      <c r="BZ186" s="122"/>
      <c r="CA186" s="123"/>
      <c r="CB186" s="123"/>
      <c r="CC186" s="124"/>
      <c r="CD186" s="127"/>
      <c r="CE186" s="127"/>
      <c r="CF186" s="123"/>
      <c r="CG186" s="123"/>
      <c r="CH186" s="123"/>
      <c r="CI186" s="123"/>
      <c r="CJ186" s="134"/>
      <c r="CK186" s="122"/>
      <c r="CL186" s="127"/>
      <c r="CM186" s="123"/>
      <c r="CN186" s="129"/>
      <c r="CO186" s="129"/>
      <c r="CP186" s="129"/>
      <c r="CQ186" s="134"/>
      <c r="CR186" s="133"/>
      <c r="CS186" s="133"/>
      <c r="CT186" s="133"/>
      <c r="CU186" s="135"/>
      <c r="CV186" s="280"/>
      <c r="CW186" s="135"/>
      <c r="CX186" s="133"/>
      <c r="CY186" s="133"/>
      <c r="CZ186" s="133"/>
      <c r="DA186" s="133"/>
      <c r="DB186" s="133"/>
      <c r="DC186" s="133"/>
      <c r="DD186" s="133"/>
      <c r="DE186" s="133"/>
      <c r="DF186" s="133"/>
      <c r="DG186" s="133"/>
      <c r="DH186" s="133"/>
      <c r="DI186" s="122"/>
      <c r="DJ186" s="129"/>
      <c r="DK186" s="214"/>
      <c r="DL186" s="129"/>
      <c r="DM186" s="122"/>
      <c r="DN186" s="129"/>
      <c r="DO186" s="122"/>
      <c r="DP186" s="129"/>
      <c r="DQ186" s="133"/>
      <c r="DR186" s="122"/>
      <c r="DS186" s="129"/>
      <c r="DT186" s="133"/>
      <c r="DU186" s="122"/>
      <c r="DV186" s="123"/>
      <c r="DW186" s="214"/>
      <c r="DX186" s="134"/>
      <c r="DY186" s="305"/>
      <c r="DZ186" s="134"/>
      <c r="EA186" s="122"/>
      <c r="EB186" s="129"/>
      <c r="EC186" s="122"/>
      <c r="ED186" s="129"/>
      <c r="EE186" s="122"/>
      <c r="EF186" s="129"/>
      <c r="EG186" s="122"/>
      <c r="EH186" s="124"/>
    </row>
    <row r="187" spans="1:138" outlineLevel="2">
      <c r="A187" s="459"/>
      <c r="B187" s="465">
        <v>0.6875</v>
      </c>
      <c r="C187" s="459"/>
      <c r="D187" s="459"/>
      <c r="E187" s="459"/>
      <c r="F187" s="459"/>
      <c r="G187" s="459"/>
      <c r="H187" s="459"/>
      <c r="I187" s="459"/>
      <c r="J187" s="459"/>
      <c r="K187" s="460"/>
      <c r="L187" s="459"/>
      <c r="M187" s="459"/>
      <c r="N187" s="459"/>
      <c r="O187" s="459"/>
      <c r="P187" s="459"/>
      <c r="Q187" s="459"/>
      <c r="R187" s="459"/>
      <c r="S187" s="446"/>
      <c r="T187" s="122"/>
      <c r="U187" s="123"/>
      <c r="V187" s="126"/>
      <c r="W187" s="123"/>
      <c r="X187" s="128"/>
      <c r="Y187" s="123"/>
      <c r="Z187" s="123"/>
      <c r="AA187" s="123"/>
      <c r="AB187" s="124"/>
      <c r="AC187" s="127"/>
      <c r="AD187" s="201"/>
      <c r="AE187" s="201"/>
      <c r="AF187" s="201"/>
      <c r="AG187" s="201"/>
      <c r="AH187" s="201"/>
      <c r="AI187" s="234"/>
      <c r="AJ187" s="123"/>
      <c r="AK187" s="123"/>
      <c r="AL187" s="123"/>
      <c r="AM187" s="123"/>
      <c r="AN187" s="129"/>
      <c r="AO187" s="124"/>
      <c r="AP187" s="122"/>
      <c r="AQ187" s="127"/>
      <c r="AR187" s="123"/>
      <c r="AS187" s="123"/>
      <c r="AT187" s="123"/>
      <c r="AU187" s="123"/>
      <c r="AV187" s="251"/>
      <c r="AW187" s="123"/>
      <c r="AX187" s="123"/>
      <c r="AY187" s="129"/>
      <c r="AZ187" s="122"/>
      <c r="BA187" s="129"/>
      <c r="BB187" s="130"/>
      <c r="BC187" s="131"/>
      <c r="BD187" s="130"/>
      <c r="BE187" s="132"/>
      <c r="BF187" s="132"/>
      <c r="BG187" s="123"/>
      <c r="BH187" s="124"/>
      <c r="BI187" s="122"/>
      <c r="BJ187" s="123"/>
      <c r="BK187" s="123"/>
      <c r="BL187" s="123"/>
      <c r="BM187" s="129"/>
      <c r="BN187" s="122"/>
      <c r="BO187" s="123"/>
      <c r="BP187" s="129"/>
      <c r="BQ187" s="122"/>
      <c r="BR187" s="123"/>
      <c r="BS187" s="129"/>
      <c r="BT187" s="135"/>
      <c r="BU187" s="280"/>
      <c r="BV187" s="246"/>
      <c r="BW187" s="246"/>
      <c r="BX187" s="133"/>
      <c r="BY187" s="133"/>
      <c r="BZ187" s="122"/>
      <c r="CA187" s="123"/>
      <c r="CB187" s="123"/>
      <c r="CC187" s="124"/>
      <c r="CD187" s="127"/>
      <c r="CE187" s="127"/>
      <c r="CF187" s="123"/>
      <c r="CG187" s="123"/>
      <c r="CH187" s="123"/>
      <c r="CI187" s="123"/>
      <c r="CJ187" s="134"/>
      <c r="CK187" s="122"/>
      <c r="CL187" s="127"/>
      <c r="CM187" s="123"/>
      <c r="CN187" s="129"/>
      <c r="CO187" s="129"/>
      <c r="CP187" s="129"/>
      <c r="CQ187" s="134"/>
      <c r="CR187" s="133"/>
      <c r="CS187" s="133"/>
      <c r="CT187" s="133"/>
      <c r="CU187" s="135"/>
      <c r="CV187" s="280"/>
      <c r="CW187" s="135"/>
      <c r="CX187" s="133"/>
      <c r="CY187" s="133"/>
      <c r="CZ187" s="133"/>
      <c r="DA187" s="133"/>
      <c r="DB187" s="133"/>
      <c r="DC187" s="133"/>
      <c r="DD187" s="133"/>
      <c r="DE187" s="133"/>
      <c r="DF187" s="133"/>
      <c r="DG187" s="133"/>
      <c r="DH187" s="133"/>
      <c r="DI187" s="122"/>
      <c r="DJ187" s="129"/>
      <c r="DK187" s="214"/>
      <c r="DL187" s="129"/>
      <c r="DM187" s="122"/>
      <c r="DN187" s="129"/>
      <c r="DO187" s="122"/>
      <c r="DP187" s="129"/>
      <c r="DQ187" s="133"/>
      <c r="DR187" s="122"/>
      <c r="DS187" s="129"/>
      <c r="DT187" s="133"/>
      <c r="DU187" s="122"/>
      <c r="DV187" s="123"/>
      <c r="DW187" s="214"/>
      <c r="DX187" s="134"/>
      <c r="DY187" s="305"/>
      <c r="DZ187" s="134"/>
      <c r="EA187" s="122"/>
      <c r="EB187" s="129"/>
      <c r="EC187" s="122"/>
      <c r="ED187" s="129"/>
      <c r="EE187" s="122"/>
      <c r="EF187" s="129"/>
      <c r="EG187" s="122"/>
      <c r="EH187" s="124"/>
    </row>
    <row r="188" spans="1:138" outlineLevel="2">
      <c r="A188" s="459"/>
      <c r="B188" s="465">
        <v>0.69791666666666696</v>
      </c>
      <c r="C188" s="459"/>
      <c r="D188" s="459"/>
      <c r="E188" s="459"/>
      <c r="F188" s="459"/>
      <c r="G188" s="459"/>
      <c r="H188" s="459"/>
      <c r="I188" s="459"/>
      <c r="J188" s="459"/>
      <c r="K188" s="460"/>
      <c r="L188" s="459"/>
      <c r="M188" s="459"/>
      <c r="N188" s="459"/>
      <c r="O188" s="459"/>
      <c r="P188" s="459"/>
      <c r="Q188" s="459"/>
      <c r="R188" s="459"/>
      <c r="S188" s="446"/>
      <c r="T188" s="122"/>
      <c r="U188" s="123"/>
      <c r="V188" s="126"/>
      <c r="W188" s="123"/>
      <c r="X188" s="128"/>
      <c r="Y188" s="123"/>
      <c r="Z188" s="123"/>
      <c r="AA188" s="123"/>
      <c r="AB188" s="124"/>
      <c r="AC188" s="127"/>
      <c r="AD188" s="201"/>
      <c r="AE188" s="201"/>
      <c r="AF188" s="201"/>
      <c r="AG188" s="201"/>
      <c r="AH188" s="201"/>
      <c r="AI188" s="234"/>
      <c r="AJ188" s="123"/>
      <c r="AK188" s="123"/>
      <c r="AL188" s="123"/>
      <c r="AM188" s="123"/>
      <c r="AN188" s="129"/>
      <c r="AO188" s="124"/>
      <c r="AP188" s="122"/>
      <c r="AQ188" s="127"/>
      <c r="AR188" s="123"/>
      <c r="AS188" s="123"/>
      <c r="AT188" s="123"/>
      <c r="AU188" s="123"/>
      <c r="AV188" s="251"/>
      <c r="AW188" s="123"/>
      <c r="AX188" s="123"/>
      <c r="AY188" s="129"/>
      <c r="AZ188" s="122"/>
      <c r="BA188" s="129"/>
      <c r="BB188" s="130"/>
      <c r="BC188" s="131"/>
      <c r="BD188" s="130"/>
      <c r="BE188" s="132"/>
      <c r="BF188" s="132"/>
      <c r="BG188" s="123"/>
      <c r="BH188" s="124"/>
      <c r="BI188" s="122"/>
      <c r="BJ188" s="123"/>
      <c r="BK188" s="123"/>
      <c r="BL188" s="123"/>
      <c r="BM188" s="129"/>
      <c r="BN188" s="122"/>
      <c r="BO188" s="123"/>
      <c r="BP188" s="129"/>
      <c r="BQ188" s="122"/>
      <c r="BR188" s="123"/>
      <c r="BS188" s="129"/>
      <c r="BT188" s="135"/>
      <c r="BU188" s="280"/>
      <c r="BV188" s="246"/>
      <c r="BW188" s="246"/>
      <c r="BX188" s="133"/>
      <c r="BY188" s="133"/>
      <c r="BZ188" s="122"/>
      <c r="CA188" s="123"/>
      <c r="CB188" s="123"/>
      <c r="CC188" s="124"/>
      <c r="CD188" s="127"/>
      <c r="CE188" s="127"/>
      <c r="CF188" s="123"/>
      <c r="CG188" s="123"/>
      <c r="CH188" s="123"/>
      <c r="CI188" s="123"/>
      <c r="CJ188" s="134"/>
      <c r="CK188" s="122"/>
      <c r="CL188" s="127"/>
      <c r="CM188" s="123"/>
      <c r="CN188" s="129"/>
      <c r="CO188" s="129"/>
      <c r="CP188" s="129"/>
      <c r="CQ188" s="134"/>
      <c r="CR188" s="133"/>
      <c r="CS188" s="133"/>
      <c r="CT188" s="133"/>
      <c r="CU188" s="135"/>
      <c r="CV188" s="280"/>
      <c r="CW188" s="135"/>
      <c r="CX188" s="133"/>
      <c r="CY188" s="133"/>
      <c r="CZ188" s="133"/>
      <c r="DA188" s="133"/>
      <c r="DB188" s="133"/>
      <c r="DC188" s="133"/>
      <c r="DD188" s="133"/>
      <c r="DE188" s="133"/>
      <c r="DF188" s="133"/>
      <c r="DG188" s="133"/>
      <c r="DH188" s="133"/>
      <c r="DI188" s="122"/>
      <c r="DJ188" s="129"/>
      <c r="DK188" s="214"/>
      <c r="DL188" s="129"/>
      <c r="DM188" s="122"/>
      <c r="DN188" s="129"/>
      <c r="DO188" s="122"/>
      <c r="DP188" s="129"/>
      <c r="DQ188" s="133"/>
      <c r="DR188" s="122"/>
      <c r="DS188" s="129"/>
      <c r="DT188" s="133"/>
      <c r="DU188" s="122"/>
      <c r="DV188" s="123"/>
      <c r="DW188" s="214"/>
      <c r="DX188" s="134"/>
      <c r="DY188" s="305"/>
      <c r="DZ188" s="134"/>
      <c r="EA188" s="122"/>
      <c r="EB188" s="129"/>
      <c r="EC188" s="122"/>
      <c r="ED188" s="129"/>
      <c r="EE188" s="122"/>
      <c r="EF188" s="129"/>
      <c r="EG188" s="122"/>
      <c r="EH188" s="124"/>
    </row>
    <row r="189" spans="1:138" outlineLevel="2">
      <c r="A189" s="459"/>
      <c r="B189" s="465">
        <v>0.70833333333333404</v>
      </c>
      <c r="C189" s="459"/>
      <c r="D189" s="459"/>
      <c r="E189" s="459"/>
      <c r="F189" s="459"/>
      <c r="G189" s="459"/>
      <c r="H189" s="459"/>
      <c r="I189" s="459"/>
      <c r="J189" s="459"/>
      <c r="K189" s="460"/>
      <c r="L189" s="459"/>
      <c r="M189" s="459"/>
      <c r="N189" s="459"/>
      <c r="O189" s="459"/>
      <c r="P189" s="459"/>
      <c r="Q189" s="459"/>
      <c r="R189" s="459"/>
      <c r="S189" s="446"/>
      <c r="T189" s="122"/>
      <c r="U189" s="123"/>
      <c r="V189" s="126"/>
      <c r="W189" s="123"/>
      <c r="X189" s="128"/>
      <c r="Y189" s="123"/>
      <c r="Z189" s="123"/>
      <c r="AA189" s="123"/>
      <c r="AB189" s="124"/>
      <c r="AC189" s="127"/>
      <c r="AD189" s="201"/>
      <c r="AE189" s="201"/>
      <c r="AF189" s="201"/>
      <c r="AG189" s="201"/>
      <c r="AH189" s="201"/>
      <c r="AI189" s="234"/>
      <c r="AJ189" s="123"/>
      <c r="AK189" s="123"/>
      <c r="AL189" s="123"/>
      <c r="AM189" s="123"/>
      <c r="AN189" s="129"/>
      <c r="AO189" s="124"/>
      <c r="AP189" s="122"/>
      <c r="AQ189" s="127"/>
      <c r="AR189" s="123"/>
      <c r="AS189" s="123"/>
      <c r="AT189" s="123"/>
      <c r="AU189" s="123"/>
      <c r="AV189" s="251"/>
      <c r="AW189" s="123"/>
      <c r="AX189" s="123"/>
      <c r="AY189" s="129"/>
      <c r="AZ189" s="122"/>
      <c r="BA189" s="129"/>
      <c r="BB189" s="130"/>
      <c r="BC189" s="131"/>
      <c r="BD189" s="130"/>
      <c r="BE189" s="132"/>
      <c r="BF189" s="132"/>
      <c r="BG189" s="123"/>
      <c r="BH189" s="124"/>
      <c r="BI189" s="122"/>
      <c r="BJ189" s="123"/>
      <c r="BK189" s="123"/>
      <c r="BL189" s="123"/>
      <c r="BM189" s="129"/>
      <c r="BN189" s="122"/>
      <c r="BO189" s="123"/>
      <c r="BP189" s="129"/>
      <c r="BQ189" s="122"/>
      <c r="BR189" s="123"/>
      <c r="BS189" s="129"/>
      <c r="BT189" s="135"/>
      <c r="BU189" s="280"/>
      <c r="BV189" s="246"/>
      <c r="BW189" s="246"/>
      <c r="BX189" s="133"/>
      <c r="BY189" s="133"/>
      <c r="BZ189" s="122"/>
      <c r="CA189" s="123"/>
      <c r="CB189" s="123"/>
      <c r="CC189" s="124"/>
      <c r="CD189" s="127"/>
      <c r="CE189" s="127"/>
      <c r="CF189" s="123"/>
      <c r="CG189" s="123"/>
      <c r="CH189" s="123"/>
      <c r="CI189" s="123"/>
      <c r="CJ189" s="134"/>
      <c r="CK189" s="122"/>
      <c r="CL189" s="127"/>
      <c r="CM189" s="123"/>
      <c r="CN189" s="129"/>
      <c r="CO189" s="129"/>
      <c r="CP189" s="129"/>
      <c r="CQ189" s="134"/>
      <c r="CR189" s="133"/>
      <c r="CS189" s="133"/>
      <c r="CT189" s="133"/>
      <c r="CU189" s="135"/>
      <c r="CV189" s="280"/>
      <c r="CW189" s="135"/>
      <c r="CX189" s="133"/>
      <c r="CY189" s="133"/>
      <c r="CZ189" s="133"/>
      <c r="DA189" s="133"/>
      <c r="DB189" s="133"/>
      <c r="DC189" s="133"/>
      <c r="DD189" s="133"/>
      <c r="DE189" s="133"/>
      <c r="DF189" s="133"/>
      <c r="DG189" s="133"/>
      <c r="DH189" s="133"/>
      <c r="DI189" s="122"/>
      <c r="DJ189" s="129"/>
      <c r="DK189" s="214"/>
      <c r="DL189" s="129"/>
      <c r="DM189" s="122"/>
      <c r="DN189" s="129"/>
      <c r="DO189" s="122"/>
      <c r="DP189" s="129"/>
      <c r="DQ189" s="133"/>
      <c r="DR189" s="122"/>
      <c r="DS189" s="129"/>
      <c r="DT189" s="133"/>
      <c r="DU189" s="122"/>
      <c r="DV189" s="123"/>
      <c r="DW189" s="214"/>
      <c r="DX189" s="134"/>
      <c r="DY189" s="305"/>
      <c r="DZ189" s="134"/>
      <c r="EA189" s="122"/>
      <c r="EB189" s="129"/>
      <c r="EC189" s="122"/>
      <c r="ED189" s="129"/>
      <c r="EE189" s="122"/>
      <c r="EF189" s="129"/>
      <c r="EG189" s="122"/>
      <c r="EH189" s="124"/>
    </row>
    <row r="190" spans="1:138" outlineLevel="2">
      <c r="A190" s="459"/>
      <c r="B190" s="465">
        <v>0.71875</v>
      </c>
      <c r="C190" s="459"/>
      <c r="D190" s="459"/>
      <c r="E190" s="459"/>
      <c r="F190" s="459"/>
      <c r="G190" s="459"/>
      <c r="H190" s="459"/>
      <c r="I190" s="459"/>
      <c r="J190" s="459"/>
      <c r="K190" s="460"/>
      <c r="L190" s="459"/>
      <c r="M190" s="459"/>
      <c r="N190" s="459"/>
      <c r="O190" s="459"/>
      <c r="P190" s="459"/>
      <c r="Q190" s="459"/>
      <c r="R190" s="459"/>
      <c r="S190" s="446"/>
      <c r="T190" s="122"/>
      <c r="U190" s="123"/>
      <c r="V190" s="126"/>
      <c r="W190" s="123"/>
      <c r="X190" s="128"/>
      <c r="Y190" s="123"/>
      <c r="Z190" s="123"/>
      <c r="AA190" s="123"/>
      <c r="AB190" s="124"/>
      <c r="AC190" s="127"/>
      <c r="AD190" s="201"/>
      <c r="AE190" s="201"/>
      <c r="AF190" s="201"/>
      <c r="AG190" s="201"/>
      <c r="AH190" s="201"/>
      <c r="AI190" s="234"/>
      <c r="AJ190" s="123"/>
      <c r="AK190" s="123"/>
      <c r="AL190" s="123"/>
      <c r="AM190" s="123"/>
      <c r="AN190" s="129"/>
      <c r="AO190" s="124"/>
      <c r="AP190" s="122"/>
      <c r="AQ190" s="127"/>
      <c r="AR190" s="123"/>
      <c r="AS190" s="123"/>
      <c r="AT190" s="123"/>
      <c r="AU190" s="123"/>
      <c r="AV190" s="251"/>
      <c r="AW190" s="123"/>
      <c r="AX190" s="123"/>
      <c r="AY190" s="129"/>
      <c r="AZ190" s="122"/>
      <c r="BA190" s="129"/>
      <c r="BB190" s="130"/>
      <c r="BC190" s="131"/>
      <c r="BD190" s="130"/>
      <c r="BE190" s="132"/>
      <c r="BF190" s="132"/>
      <c r="BG190" s="123"/>
      <c r="BH190" s="124"/>
      <c r="BI190" s="122"/>
      <c r="BJ190" s="123"/>
      <c r="BK190" s="123"/>
      <c r="BL190" s="123"/>
      <c r="BM190" s="129"/>
      <c r="BN190" s="122"/>
      <c r="BO190" s="123"/>
      <c r="BP190" s="129"/>
      <c r="BQ190" s="122"/>
      <c r="BR190" s="123"/>
      <c r="BS190" s="129"/>
      <c r="BT190" s="135"/>
      <c r="BU190" s="280"/>
      <c r="BV190" s="246"/>
      <c r="BW190" s="246"/>
      <c r="BX190" s="133"/>
      <c r="BY190" s="133"/>
      <c r="BZ190" s="122"/>
      <c r="CA190" s="123"/>
      <c r="CB190" s="123"/>
      <c r="CC190" s="124"/>
      <c r="CD190" s="127"/>
      <c r="CE190" s="127"/>
      <c r="CF190" s="123"/>
      <c r="CG190" s="123"/>
      <c r="CH190" s="123"/>
      <c r="CI190" s="123"/>
      <c r="CJ190" s="134"/>
      <c r="CK190" s="122"/>
      <c r="CL190" s="127"/>
      <c r="CM190" s="123"/>
      <c r="CN190" s="129"/>
      <c r="CO190" s="129"/>
      <c r="CP190" s="129"/>
      <c r="CQ190" s="134"/>
      <c r="CR190" s="133"/>
      <c r="CS190" s="133"/>
      <c r="CT190" s="133"/>
      <c r="CU190" s="135"/>
      <c r="CV190" s="280"/>
      <c r="CW190" s="135"/>
      <c r="CX190" s="133"/>
      <c r="CY190" s="133"/>
      <c r="CZ190" s="133"/>
      <c r="DA190" s="133"/>
      <c r="DB190" s="133"/>
      <c r="DC190" s="133"/>
      <c r="DD190" s="133"/>
      <c r="DE190" s="133"/>
      <c r="DF190" s="133"/>
      <c r="DG190" s="133"/>
      <c r="DH190" s="133"/>
      <c r="DI190" s="122"/>
      <c r="DJ190" s="129"/>
      <c r="DK190" s="214"/>
      <c r="DL190" s="129"/>
      <c r="DM190" s="122"/>
      <c r="DN190" s="129"/>
      <c r="DO190" s="122"/>
      <c r="DP190" s="129"/>
      <c r="DQ190" s="133"/>
      <c r="DR190" s="122"/>
      <c r="DS190" s="129"/>
      <c r="DT190" s="133"/>
      <c r="DU190" s="122"/>
      <c r="DV190" s="123"/>
      <c r="DW190" s="214"/>
      <c r="DX190" s="134"/>
      <c r="DY190" s="305"/>
      <c r="DZ190" s="134"/>
      <c r="EA190" s="122"/>
      <c r="EB190" s="129"/>
      <c r="EC190" s="122"/>
      <c r="ED190" s="129"/>
      <c r="EE190" s="122"/>
      <c r="EF190" s="129"/>
      <c r="EG190" s="122"/>
      <c r="EH190" s="124"/>
    </row>
    <row r="191" spans="1:138" outlineLevel="2">
      <c r="A191" s="459"/>
      <c r="B191" s="465">
        <v>0.72916666666666696</v>
      </c>
      <c r="C191" s="459"/>
      <c r="D191" s="459"/>
      <c r="E191" s="459"/>
      <c r="F191" s="459"/>
      <c r="G191" s="459"/>
      <c r="H191" s="459"/>
      <c r="I191" s="459"/>
      <c r="J191" s="459"/>
      <c r="K191" s="460"/>
      <c r="L191" s="459"/>
      <c r="M191" s="459"/>
      <c r="N191" s="459"/>
      <c r="O191" s="459"/>
      <c r="P191" s="459"/>
      <c r="Q191" s="459"/>
      <c r="R191" s="459"/>
      <c r="S191" s="446"/>
      <c r="T191" s="122"/>
      <c r="U191" s="123"/>
      <c r="V191" s="126"/>
      <c r="W191" s="123"/>
      <c r="X191" s="128"/>
      <c r="Y191" s="123"/>
      <c r="Z191" s="123"/>
      <c r="AA191" s="123"/>
      <c r="AB191" s="124"/>
      <c r="AC191" s="127"/>
      <c r="AD191" s="201"/>
      <c r="AE191" s="201"/>
      <c r="AF191" s="201"/>
      <c r="AG191" s="201"/>
      <c r="AH191" s="201"/>
      <c r="AI191" s="234"/>
      <c r="AJ191" s="123"/>
      <c r="AK191" s="123"/>
      <c r="AL191" s="123"/>
      <c r="AM191" s="123"/>
      <c r="AN191" s="129"/>
      <c r="AO191" s="124"/>
      <c r="AP191" s="122"/>
      <c r="AQ191" s="127"/>
      <c r="AR191" s="123"/>
      <c r="AS191" s="123"/>
      <c r="AT191" s="123"/>
      <c r="AU191" s="123"/>
      <c r="AV191" s="251"/>
      <c r="AW191" s="123"/>
      <c r="AX191" s="123"/>
      <c r="AY191" s="129"/>
      <c r="AZ191" s="122"/>
      <c r="BA191" s="129"/>
      <c r="BB191" s="130"/>
      <c r="BC191" s="131"/>
      <c r="BD191" s="130"/>
      <c r="BE191" s="132"/>
      <c r="BF191" s="132"/>
      <c r="BG191" s="123"/>
      <c r="BH191" s="124"/>
      <c r="BI191" s="122"/>
      <c r="BJ191" s="123"/>
      <c r="BK191" s="123"/>
      <c r="BL191" s="123"/>
      <c r="BM191" s="129"/>
      <c r="BN191" s="122"/>
      <c r="BO191" s="123"/>
      <c r="BP191" s="129"/>
      <c r="BQ191" s="122"/>
      <c r="BR191" s="123"/>
      <c r="BS191" s="129"/>
      <c r="BT191" s="135"/>
      <c r="BU191" s="280"/>
      <c r="BV191" s="246"/>
      <c r="BW191" s="246"/>
      <c r="BX191" s="133"/>
      <c r="BY191" s="133"/>
      <c r="BZ191" s="122"/>
      <c r="CA191" s="123"/>
      <c r="CB191" s="123"/>
      <c r="CC191" s="124"/>
      <c r="CD191" s="127"/>
      <c r="CE191" s="127"/>
      <c r="CF191" s="123"/>
      <c r="CG191" s="123"/>
      <c r="CH191" s="123"/>
      <c r="CI191" s="123"/>
      <c r="CJ191" s="134"/>
      <c r="CK191" s="122"/>
      <c r="CL191" s="127"/>
      <c r="CM191" s="123"/>
      <c r="CN191" s="129"/>
      <c r="CO191" s="129"/>
      <c r="CP191" s="129"/>
      <c r="CQ191" s="134"/>
      <c r="CR191" s="133"/>
      <c r="CS191" s="133"/>
      <c r="CT191" s="133"/>
      <c r="CU191" s="135"/>
      <c r="CV191" s="280"/>
      <c r="CW191" s="135"/>
      <c r="CX191" s="133"/>
      <c r="CY191" s="133"/>
      <c r="CZ191" s="133"/>
      <c r="DA191" s="133"/>
      <c r="DB191" s="133"/>
      <c r="DC191" s="133"/>
      <c r="DD191" s="133"/>
      <c r="DE191" s="133"/>
      <c r="DF191" s="133"/>
      <c r="DG191" s="133"/>
      <c r="DH191" s="133"/>
      <c r="DI191" s="122"/>
      <c r="DJ191" s="129"/>
      <c r="DK191" s="214"/>
      <c r="DL191" s="129"/>
      <c r="DM191" s="122"/>
      <c r="DN191" s="129"/>
      <c r="DO191" s="122"/>
      <c r="DP191" s="129"/>
      <c r="DQ191" s="133"/>
      <c r="DR191" s="122"/>
      <c r="DS191" s="129"/>
      <c r="DT191" s="133"/>
      <c r="DU191" s="122"/>
      <c r="DV191" s="123"/>
      <c r="DW191" s="214"/>
      <c r="DX191" s="134"/>
      <c r="DY191" s="305"/>
      <c r="DZ191" s="134"/>
      <c r="EA191" s="122"/>
      <c r="EB191" s="129"/>
      <c r="EC191" s="122"/>
      <c r="ED191" s="129"/>
      <c r="EE191" s="122"/>
      <c r="EF191" s="129"/>
      <c r="EG191" s="122"/>
      <c r="EH191" s="124"/>
    </row>
    <row r="192" spans="1:138" outlineLevel="2">
      <c r="A192" s="459"/>
      <c r="B192" s="465">
        <v>0.73958333333333404</v>
      </c>
      <c r="C192" s="459"/>
      <c r="D192" s="459"/>
      <c r="E192" s="459"/>
      <c r="F192" s="459"/>
      <c r="G192" s="459"/>
      <c r="H192" s="459"/>
      <c r="I192" s="459"/>
      <c r="J192" s="459"/>
      <c r="K192" s="460"/>
      <c r="L192" s="459"/>
      <c r="M192" s="459"/>
      <c r="N192" s="459"/>
      <c r="O192" s="459"/>
      <c r="P192" s="459"/>
      <c r="Q192" s="459"/>
      <c r="R192" s="459"/>
      <c r="S192" s="446"/>
      <c r="T192" s="122"/>
      <c r="U192" s="123"/>
      <c r="V192" s="126"/>
      <c r="W192" s="123"/>
      <c r="X192" s="128"/>
      <c r="Y192" s="123"/>
      <c r="Z192" s="123"/>
      <c r="AA192" s="123"/>
      <c r="AB192" s="124"/>
      <c r="AC192" s="127"/>
      <c r="AD192" s="201"/>
      <c r="AE192" s="201"/>
      <c r="AF192" s="201"/>
      <c r="AG192" s="201"/>
      <c r="AH192" s="201"/>
      <c r="AI192" s="234"/>
      <c r="AJ192" s="123"/>
      <c r="AK192" s="123"/>
      <c r="AL192" s="123"/>
      <c r="AM192" s="123"/>
      <c r="AN192" s="129"/>
      <c r="AO192" s="124"/>
      <c r="AP192" s="122"/>
      <c r="AQ192" s="127"/>
      <c r="AR192" s="123"/>
      <c r="AS192" s="123"/>
      <c r="AT192" s="123"/>
      <c r="AU192" s="123"/>
      <c r="AV192" s="251"/>
      <c r="AW192" s="123"/>
      <c r="AX192" s="123"/>
      <c r="AY192" s="129"/>
      <c r="AZ192" s="122"/>
      <c r="BA192" s="129"/>
      <c r="BB192" s="130"/>
      <c r="BC192" s="131"/>
      <c r="BD192" s="130"/>
      <c r="BE192" s="132"/>
      <c r="BF192" s="132"/>
      <c r="BG192" s="123"/>
      <c r="BH192" s="124"/>
      <c r="BI192" s="122"/>
      <c r="BJ192" s="123"/>
      <c r="BK192" s="123"/>
      <c r="BL192" s="123"/>
      <c r="BM192" s="129"/>
      <c r="BN192" s="122"/>
      <c r="BO192" s="123"/>
      <c r="BP192" s="129"/>
      <c r="BQ192" s="122"/>
      <c r="BR192" s="123"/>
      <c r="BS192" s="129"/>
      <c r="BT192" s="135"/>
      <c r="BU192" s="280"/>
      <c r="BV192" s="246"/>
      <c r="BW192" s="246"/>
      <c r="BX192" s="133"/>
      <c r="BY192" s="133"/>
      <c r="BZ192" s="122"/>
      <c r="CA192" s="123"/>
      <c r="CB192" s="123"/>
      <c r="CC192" s="124"/>
      <c r="CD192" s="127"/>
      <c r="CE192" s="127"/>
      <c r="CF192" s="123"/>
      <c r="CG192" s="123"/>
      <c r="CH192" s="123"/>
      <c r="CI192" s="123"/>
      <c r="CJ192" s="134"/>
      <c r="CK192" s="122"/>
      <c r="CL192" s="127"/>
      <c r="CM192" s="123"/>
      <c r="CN192" s="129"/>
      <c r="CO192" s="129"/>
      <c r="CP192" s="129"/>
      <c r="CQ192" s="134"/>
      <c r="CR192" s="133"/>
      <c r="CS192" s="133"/>
      <c r="CT192" s="133"/>
      <c r="CU192" s="135"/>
      <c r="CV192" s="280"/>
      <c r="CW192" s="135"/>
      <c r="CX192" s="133"/>
      <c r="CY192" s="133"/>
      <c r="CZ192" s="133"/>
      <c r="DA192" s="133"/>
      <c r="DB192" s="133"/>
      <c r="DC192" s="133"/>
      <c r="DD192" s="133"/>
      <c r="DE192" s="133"/>
      <c r="DF192" s="133"/>
      <c r="DG192" s="133"/>
      <c r="DH192" s="133"/>
      <c r="DI192" s="122"/>
      <c r="DJ192" s="129"/>
      <c r="DK192" s="214"/>
      <c r="DL192" s="129"/>
      <c r="DM192" s="122"/>
      <c r="DN192" s="129"/>
      <c r="DO192" s="122"/>
      <c r="DP192" s="129"/>
      <c r="DQ192" s="133"/>
      <c r="DR192" s="122"/>
      <c r="DS192" s="129"/>
      <c r="DT192" s="133"/>
      <c r="DU192" s="122"/>
      <c r="DV192" s="123"/>
      <c r="DW192" s="214"/>
      <c r="DX192" s="134"/>
      <c r="DY192" s="305"/>
      <c r="DZ192" s="134"/>
      <c r="EA192" s="122"/>
      <c r="EB192" s="129"/>
      <c r="EC192" s="122"/>
      <c r="ED192" s="129"/>
      <c r="EE192" s="122"/>
      <c r="EF192" s="129"/>
      <c r="EG192" s="122"/>
      <c r="EH192" s="124"/>
    </row>
    <row r="193" spans="1:138" outlineLevel="2">
      <c r="A193" s="459"/>
      <c r="B193" s="465">
        <v>0.75</v>
      </c>
      <c r="C193" s="459"/>
      <c r="D193" s="459"/>
      <c r="E193" s="459"/>
      <c r="F193" s="459"/>
      <c r="G193" s="459"/>
      <c r="H193" s="459"/>
      <c r="I193" s="459"/>
      <c r="J193" s="459"/>
      <c r="K193" s="460"/>
      <c r="L193" s="459"/>
      <c r="M193" s="459"/>
      <c r="N193" s="459"/>
      <c r="O193" s="459"/>
      <c r="P193" s="459"/>
      <c r="Q193" s="459"/>
      <c r="R193" s="459"/>
      <c r="S193" s="446"/>
      <c r="T193" s="122"/>
      <c r="U193" s="123"/>
      <c r="V193" s="126"/>
      <c r="W193" s="123"/>
      <c r="X193" s="128"/>
      <c r="Y193" s="123"/>
      <c r="Z193" s="123"/>
      <c r="AA193" s="123"/>
      <c r="AB193" s="124"/>
      <c r="AC193" s="127"/>
      <c r="AD193" s="201"/>
      <c r="AE193" s="201"/>
      <c r="AF193" s="201"/>
      <c r="AG193" s="201"/>
      <c r="AH193" s="201"/>
      <c r="AI193" s="234"/>
      <c r="AJ193" s="123"/>
      <c r="AK193" s="123"/>
      <c r="AL193" s="123"/>
      <c r="AM193" s="123"/>
      <c r="AN193" s="129"/>
      <c r="AO193" s="124"/>
      <c r="AP193" s="122"/>
      <c r="AQ193" s="127"/>
      <c r="AR193" s="123"/>
      <c r="AS193" s="123"/>
      <c r="AT193" s="123"/>
      <c r="AU193" s="123"/>
      <c r="AV193" s="251"/>
      <c r="AW193" s="123"/>
      <c r="AX193" s="123"/>
      <c r="AY193" s="129"/>
      <c r="AZ193" s="122"/>
      <c r="BA193" s="129"/>
      <c r="BB193" s="130"/>
      <c r="BC193" s="131"/>
      <c r="BD193" s="130"/>
      <c r="BE193" s="132"/>
      <c r="BF193" s="132"/>
      <c r="BG193" s="123"/>
      <c r="BH193" s="124"/>
      <c r="BI193" s="122"/>
      <c r="BJ193" s="123"/>
      <c r="BK193" s="123"/>
      <c r="BL193" s="123"/>
      <c r="BM193" s="129"/>
      <c r="BN193" s="122"/>
      <c r="BO193" s="123"/>
      <c r="BP193" s="129"/>
      <c r="BQ193" s="122"/>
      <c r="BR193" s="123"/>
      <c r="BS193" s="129"/>
      <c r="BT193" s="135"/>
      <c r="BU193" s="280"/>
      <c r="BV193" s="246"/>
      <c r="BW193" s="246"/>
      <c r="BX193" s="133"/>
      <c r="BY193" s="133"/>
      <c r="BZ193" s="122"/>
      <c r="CA193" s="123"/>
      <c r="CB193" s="123"/>
      <c r="CC193" s="124"/>
      <c r="CD193" s="127"/>
      <c r="CE193" s="127"/>
      <c r="CF193" s="123"/>
      <c r="CG193" s="123"/>
      <c r="CH193" s="123"/>
      <c r="CI193" s="123"/>
      <c r="CJ193" s="134"/>
      <c r="CK193" s="122"/>
      <c r="CL193" s="127"/>
      <c r="CM193" s="123"/>
      <c r="CN193" s="129"/>
      <c r="CO193" s="129"/>
      <c r="CP193" s="129"/>
      <c r="CQ193" s="134"/>
      <c r="CR193" s="133"/>
      <c r="CS193" s="133"/>
      <c r="CT193" s="133"/>
      <c r="CU193" s="135"/>
      <c r="CV193" s="280"/>
      <c r="CW193" s="135"/>
      <c r="CX193" s="133"/>
      <c r="CY193" s="133"/>
      <c r="CZ193" s="133"/>
      <c r="DA193" s="133"/>
      <c r="DB193" s="133"/>
      <c r="DC193" s="133"/>
      <c r="DD193" s="133"/>
      <c r="DE193" s="133"/>
      <c r="DF193" s="133"/>
      <c r="DG193" s="133"/>
      <c r="DH193" s="133"/>
      <c r="DI193" s="122"/>
      <c r="DJ193" s="129"/>
      <c r="DK193" s="214"/>
      <c r="DL193" s="129"/>
      <c r="DM193" s="122"/>
      <c r="DN193" s="129"/>
      <c r="DO193" s="122"/>
      <c r="DP193" s="129"/>
      <c r="DQ193" s="133"/>
      <c r="DR193" s="122"/>
      <c r="DS193" s="129"/>
      <c r="DT193" s="133"/>
      <c r="DU193" s="122"/>
      <c r="DV193" s="123"/>
      <c r="DW193" s="214"/>
      <c r="DX193" s="134"/>
      <c r="DY193" s="305"/>
      <c r="DZ193" s="134"/>
      <c r="EA193" s="122"/>
      <c r="EB193" s="129"/>
      <c r="EC193" s="122"/>
      <c r="ED193" s="129"/>
      <c r="EE193" s="122"/>
      <c r="EF193" s="129"/>
      <c r="EG193" s="122"/>
      <c r="EH193" s="124"/>
    </row>
    <row r="194" spans="1:138" outlineLevel="2">
      <c r="A194" s="459"/>
      <c r="B194" s="465">
        <v>0.76041666666666696</v>
      </c>
      <c r="C194" s="459"/>
      <c r="D194" s="459"/>
      <c r="E194" s="459"/>
      <c r="F194" s="459"/>
      <c r="G194" s="459"/>
      <c r="H194" s="459"/>
      <c r="I194" s="459"/>
      <c r="J194" s="459"/>
      <c r="K194" s="460"/>
      <c r="L194" s="459"/>
      <c r="M194" s="459"/>
      <c r="N194" s="459"/>
      <c r="O194" s="459"/>
      <c r="P194" s="459"/>
      <c r="Q194" s="459"/>
      <c r="R194" s="459"/>
      <c r="S194" s="446"/>
      <c r="T194" s="122"/>
      <c r="U194" s="123"/>
      <c r="V194" s="126"/>
      <c r="W194" s="123"/>
      <c r="X194" s="128"/>
      <c r="Y194" s="123"/>
      <c r="Z194" s="123"/>
      <c r="AA194" s="123"/>
      <c r="AB194" s="124"/>
      <c r="AC194" s="127"/>
      <c r="AD194" s="201"/>
      <c r="AE194" s="201"/>
      <c r="AF194" s="201"/>
      <c r="AG194" s="201"/>
      <c r="AH194" s="201"/>
      <c r="AI194" s="234"/>
      <c r="AJ194" s="123"/>
      <c r="AK194" s="123"/>
      <c r="AL194" s="123"/>
      <c r="AM194" s="123"/>
      <c r="AN194" s="129"/>
      <c r="AO194" s="124"/>
      <c r="AP194" s="122"/>
      <c r="AQ194" s="127"/>
      <c r="AR194" s="123"/>
      <c r="AS194" s="123"/>
      <c r="AT194" s="123"/>
      <c r="AU194" s="123"/>
      <c r="AV194" s="251"/>
      <c r="AW194" s="123"/>
      <c r="AX194" s="123"/>
      <c r="AY194" s="129"/>
      <c r="AZ194" s="122"/>
      <c r="BA194" s="129"/>
      <c r="BB194" s="130"/>
      <c r="BC194" s="131"/>
      <c r="BD194" s="130"/>
      <c r="BE194" s="132"/>
      <c r="BF194" s="132"/>
      <c r="BG194" s="123"/>
      <c r="BH194" s="124"/>
      <c r="BI194" s="122"/>
      <c r="BJ194" s="123"/>
      <c r="BK194" s="123"/>
      <c r="BL194" s="123"/>
      <c r="BM194" s="129"/>
      <c r="BN194" s="122"/>
      <c r="BO194" s="123"/>
      <c r="BP194" s="129"/>
      <c r="BQ194" s="122"/>
      <c r="BR194" s="123"/>
      <c r="BS194" s="129"/>
      <c r="BT194" s="135"/>
      <c r="BU194" s="280"/>
      <c r="BV194" s="246"/>
      <c r="BW194" s="246"/>
      <c r="BX194" s="133"/>
      <c r="BY194" s="133"/>
      <c r="BZ194" s="122"/>
      <c r="CA194" s="123"/>
      <c r="CB194" s="123"/>
      <c r="CC194" s="124"/>
      <c r="CD194" s="127"/>
      <c r="CE194" s="127"/>
      <c r="CF194" s="123"/>
      <c r="CG194" s="123"/>
      <c r="CH194" s="123"/>
      <c r="CI194" s="123"/>
      <c r="CJ194" s="134"/>
      <c r="CK194" s="122"/>
      <c r="CL194" s="127"/>
      <c r="CM194" s="123"/>
      <c r="CN194" s="129"/>
      <c r="CO194" s="129"/>
      <c r="CP194" s="129"/>
      <c r="CQ194" s="134"/>
      <c r="CR194" s="133"/>
      <c r="CS194" s="133"/>
      <c r="CT194" s="133"/>
      <c r="CU194" s="135"/>
      <c r="CV194" s="280"/>
      <c r="CW194" s="135"/>
      <c r="CX194" s="133"/>
      <c r="CY194" s="133"/>
      <c r="CZ194" s="133"/>
      <c r="DA194" s="133"/>
      <c r="DB194" s="133"/>
      <c r="DC194" s="133"/>
      <c r="DD194" s="133"/>
      <c r="DE194" s="133"/>
      <c r="DF194" s="133"/>
      <c r="DG194" s="133"/>
      <c r="DH194" s="133"/>
      <c r="DI194" s="122"/>
      <c r="DJ194" s="129"/>
      <c r="DK194" s="214"/>
      <c r="DL194" s="129"/>
      <c r="DM194" s="122"/>
      <c r="DN194" s="129"/>
      <c r="DO194" s="122"/>
      <c r="DP194" s="129"/>
      <c r="DQ194" s="133"/>
      <c r="DR194" s="122"/>
      <c r="DS194" s="129"/>
      <c r="DT194" s="133"/>
      <c r="DU194" s="122"/>
      <c r="DV194" s="123"/>
      <c r="DW194" s="214"/>
      <c r="DX194" s="134"/>
      <c r="DY194" s="305"/>
      <c r="DZ194" s="134"/>
      <c r="EA194" s="122"/>
      <c r="EB194" s="129"/>
      <c r="EC194" s="122"/>
      <c r="ED194" s="129"/>
      <c r="EE194" s="122"/>
      <c r="EF194" s="129"/>
      <c r="EG194" s="122"/>
      <c r="EH194" s="124"/>
    </row>
    <row r="195" spans="1:138" outlineLevel="2">
      <c r="A195" s="459"/>
      <c r="B195" s="465">
        <v>0.77083333333333404</v>
      </c>
      <c r="C195" s="459"/>
      <c r="D195" s="459"/>
      <c r="E195" s="459"/>
      <c r="F195" s="459"/>
      <c r="G195" s="459"/>
      <c r="H195" s="459"/>
      <c r="I195" s="459"/>
      <c r="J195" s="459"/>
      <c r="K195" s="460"/>
      <c r="L195" s="459"/>
      <c r="M195" s="459"/>
      <c r="N195" s="459"/>
      <c r="O195" s="459"/>
      <c r="P195" s="459"/>
      <c r="Q195" s="459"/>
      <c r="R195" s="459"/>
      <c r="S195" s="446"/>
      <c r="T195" s="122"/>
      <c r="U195" s="123"/>
      <c r="V195" s="126"/>
      <c r="W195" s="123"/>
      <c r="X195" s="128"/>
      <c r="Y195" s="123"/>
      <c r="Z195" s="123"/>
      <c r="AA195" s="123"/>
      <c r="AB195" s="124"/>
      <c r="AC195" s="127"/>
      <c r="AD195" s="201"/>
      <c r="AE195" s="201"/>
      <c r="AF195" s="201"/>
      <c r="AG195" s="201"/>
      <c r="AH195" s="201"/>
      <c r="AI195" s="234"/>
      <c r="AJ195" s="123"/>
      <c r="AK195" s="123"/>
      <c r="AL195" s="123"/>
      <c r="AM195" s="123"/>
      <c r="AN195" s="129"/>
      <c r="AO195" s="124"/>
      <c r="AP195" s="122"/>
      <c r="AQ195" s="127"/>
      <c r="AR195" s="123"/>
      <c r="AS195" s="123"/>
      <c r="AT195" s="123"/>
      <c r="AU195" s="123"/>
      <c r="AV195" s="251"/>
      <c r="AW195" s="123"/>
      <c r="AX195" s="123"/>
      <c r="AY195" s="129"/>
      <c r="AZ195" s="122"/>
      <c r="BA195" s="129"/>
      <c r="BB195" s="130"/>
      <c r="BC195" s="131"/>
      <c r="BD195" s="130"/>
      <c r="BE195" s="132"/>
      <c r="BF195" s="132"/>
      <c r="BG195" s="123"/>
      <c r="BH195" s="124"/>
      <c r="BI195" s="122"/>
      <c r="BJ195" s="123"/>
      <c r="BK195" s="123"/>
      <c r="BL195" s="123"/>
      <c r="BM195" s="129"/>
      <c r="BN195" s="122"/>
      <c r="BO195" s="123"/>
      <c r="BP195" s="129"/>
      <c r="BQ195" s="122"/>
      <c r="BR195" s="123"/>
      <c r="BS195" s="129"/>
      <c r="BT195" s="135"/>
      <c r="BU195" s="280"/>
      <c r="BV195" s="246"/>
      <c r="BW195" s="246"/>
      <c r="BX195" s="133"/>
      <c r="BY195" s="133"/>
      <c r="BZ195" s="122"/>
      <c r="CA195" s="123"/>
      <c r="CB195" s="123"/>
      <c r="CC195" s="124"/>
      <c r="CD195" s="127"/>
      <c r="CE195" s="127"/>
      <c r="CF195" s="123"/>
      <c r="CG195" s="123"/>
      <c r="CH195" s="123"/>
      <c r="CI195" s="123"/>
      <c r="CJ195" s="134"/>
      <c r="CK195" s="122"/>
      <c r="CL195" s="127"/>
      <c r="CM195" s="123"/>
      <c r="CN195" s="129"/>
      <c r="CO195" s="129"/>
      <c r="CP195" s="129"/>
      <c r="CQ195" s="134"/>
      <c r="CR195" s="133"/>
      <c r="CS195" s="133"/>
      <c r="CT195" s="133"/>
      <c r="CU195" s="135"/>
      <c r="CV195" s="280"/>
      <c r="CW195" s="135"/>
      <c r="CX195" s="133"/>
      <c r="CY195" s="133"/>
      <c r="CZ195" s="133"/>
      <c r="DA195" s="133"/>
      <c r="DB195" s="133"/>
      <c r="DC195" s="133"/>
      <c r="DD195" s="133"/>
      <c r="DE195" s="133"/>
      <c r="DF195" s="133"/>
      <c r="DG195" s="133"/>
      <c r="DH195" s="133"/>
      <c r="DI195" s="122"/>
      <c r="DJ195" s="129"/>
      <c r="DK195" s="214"/>
      <c r="DL195" s="129"/>
      <c r="DM195" s="122"/>
      <c r="DN195" s="129"/>
      <c r="DO195" s="122"/>
      <c r="DP195" s="129"/>
      <c r="DQ195" s="133"/>
      <c r="DR195" s="122"/>
      <c r="DS195" s="129"/>
      <c r="DT195" s="133"/>
      <c r="DU195" s="122"/>
      <c r="DV195" s="123"/>
      <c r="DW195" s="214"/>
      <c r="DX195" s="134"/>
      <c r="DY195" s="305"/>
      <c r="DZ195" s="134"/>
      <c r="EA195" s="122"/>
      <c r="EB195" s="129"/>
      <c r="EC195" s="122"/>
      <c r="ED195" s="129"/>
      <c r="EE195" s="122"/>
      <c r="EF195" s="129"/>
      <c r="EG195" s="122"/>
      <c r="EH195" s="124"/>
    </row>
    <row r="196" spans="1:138" outlineLevel="2">
      <c r="A196" s="459"/>
      <c r="B196" s="465">
        <v>0.78125</v>
      </c>
      <c r="C196" s="459"/>
      <c r="D196" s="459"/>
      <c r="E196" s="459"/>
      <c r="F196" s="459"/>
      <c r="G196" s="459"/>
      <c r="H196" s="459"/>
      <c r="I196" s="459"/>
      <c r="J196" s="459"/>
      <c r="K196" s="460"/>
      <c r="L196" s="459"/>
      <c r="M196" s="459"/>
      <c r="N196" s="459"/>
      <c r="O196" s="459"/>
      <c r="P196" s="459"/>
      <c r="Q196" s="459"/>
      <c r="R196" s="459"/>
      <c r="S196" s="446"/>
      <c r="T196" s="122"/>
      <c r="U196" s="123"/>
      <c r="V196" s="126"/>
      <c r="W196" s="123"/>
      <c r="X196" s="128"/>
      <c r="Y196" s="123"/>
      <c r="Z196" s="123"/>
      <c r="AA196" s="123"/>
      <c r="AB196" s="124"/>
      <c r="AC196" s="127"/>
      <c r="AD196" s="201"/>
      <c r="AE196" s="201"/>
      <c r="AF196" s="201"/>
      <c r="AG196" s="201"/>
      <c r="AH196" s="201"/>
      <c r="AI196" s="234"/>
      <c r="AJ196" s="123"/>
      <c r="AK196" s="123"/>
      <c r="AL196" s="123"/>
      <c r="AM196" s="123"/>
      <c r="AN196" s="129"/>
      <c r="AO196" s="124"/>
      <c r="AP196" s="122"/>
      <c r="AQ196" s="127"/>
      <c r="AR196" s="123"/>
      <c r="AS196" s="123"/>
      <c r="AT196" s="123"/>
      <c r="AU196" s="123"/>
      <c r="AV196" s="251"/>
      <c r="AW196" s="123"/>
      <c r="AX196" s="123"/>
      <c r="AY196" s="129"/>
      <c r="AZ196" s="122"/>
      <c r="BA196" s="129"/>
      <c r="BB196" s="130"/>
      <c r="BC196" s="131"/>
      <c r="BD196" s="130"/>
      <c r="BE196" s="132"/>
      <c r="BF196" s="132"/>
      <c r="BG196" s="123"/>
      <c r="BH196" s="124"/>
      <c r="BI196" s="122"/>
      <c r="BJ196" s="123"/>
      <c r="BK196" s="123"/>
      <c r="BL196" s="123"/>
      <c r="BM196" s="129"/>
      <c r="BN196" s="122"/>
      <c r="BO196" s="123"/>
      <c r="BP196" s="129"/>
      <c r="BQ196" s="122"/>
      <c r="BR196" s="123"/>
      <c r="BS196" s="129"/>
      <c r="BT196" s="135"/>
      <c r="BU196" s="280"/>
      <c r="BV196" s="246"/>
      <c r="BW196" s="246"/>
      <c r="BX196" s="133"/>
      <c r="BY196" s="133"/>
      <c r="BZ196" s="122"/>
      <c r="CA196" s="123"/>
      <c r="CB196" s="123"/>
      <c r="CC196" s="124"/>
      <c r="CD196" s="127"/>
      <c r="CE196" s="127"/>
      <c r="CF196" s="123"/>
      <c r="CG196" s="123"/>
      <c r="CH196" s="123"/>
      <c r="CI196" s="123"/>
      <c r="CJ196" s="134"/>
      <c r="CK196" s="122"/>
      <c r="CL196" s="127"/>
      <c r="CM196" s="123"/>
      <c r="CN196" s="129"/>
      <c r="CO196" s="129"/>
      <c r="CP196" s="129"/>
      <c r="CQ196" s="134"/>
      <c r="CR196" s="133"/>
      <c r="CS196" s="133"/>
      <c r="CT196" s="133"/>
      <c r="CU196" s="135"/>
      <c r="CV196" s="280"/>
      <c r="CW196" s="135"/>
      <c r="CX196" s="133"/>
      <c r="CY196" s="133"/>
      <c r="CZ196" s="133"/>
      <c r="DA196" s="133"/>
      <c r="DB196" s="133"/>
      <c r="DC196" s="133"/>
      <c r="DD196" s="133"/>
      <c r="DE196" s="133"/>
      <c r="DF196" s="133"/>
      <c r="DG196" s="133"/>
      <c r="DH196" s="133"/>
      <c r="DI196" s="122"/>
      <c r="DJ196" s="129"/>
      <c r="DK196" s="214"/>
      <c r="DL196" s="129"/>
      <c r="DM196" s="122"/>
      <c r="DN196" s="129"/>
      <c r="DO196" s="122"/>
      <c r="DP196" s="129"/>
      <c r="DQ196" s="133"/>
      <c r="DR196" s="122"/>
      <c r="DS196" s="129"/>
      <c r="DT196" s="133"/>
      <c r="DU196" s="122"/>
      <c r="DV196" s="123"/>
      <c r="DW196" s="214"/>
      <c r="DX196" s="134"/>
      <c r="DY196" s="305"/>
      <c r="DZ196" s="134"/>
      <c r="EA196" s="122"/>
      <c r="EB196" s="129"/>
      <c r="EC196" s="122"/>
      <c r="ED196" s="129"/>
      <c r="EE196" s="122"/>
      <c r="EF196" s="129"/>
      <c r="EG196" s="122"/>
      <c r="EH196" s="124"/>
    </row>
    <row r="197" spans="1:138" outlineLevel="2">
      <c r="A197" s="459"/>
      <c r="B197" s="465">
        <v>0.79166666666666696</v>
      </c>
      <c r="C197" s="459"/>
      <c r="D197" s="459"/>
      <c r="E197" s="459"/>
      <c r="F197" s="459"/>
      <c r="G197" s="459"/>
      <c r="H197" s="459"/>
      <c r="I197" s="459"/>
      <c r="J197" s="459"/>
      <c r="K197" s="460"/>
      <c r="L197" s="459"/>
      <c r="M197" s="459"/>
      <c r="N197" s="459"/>
      <c r="O197" s="459"/>
      <c r="P197" s="459"/>
      <c r="Q197" s="459"/>
      <c r="R197" s="459"/>
      <c r="S197" s="446"/>
      <c r="T197" s="122"/>
      <c r="U197" s="123"/>
      <c r="V197" s="126"/>
      <c r="W197" s="123"/>
      <c r="X197" s="128"/>
      <c r="Y197" s="123"/>
      <c r="Z197" s="123"/>
      <c r="AA197" s="123"/>
      <c r="AB197" s="124"/>
      <c r="AC197" s="127"/>
      <c r="AD197" s="201"/>
      <c r="AE197" s="201"/>
      <c r="AF197" s="201"/>
      <c r="AG197" s="201"/>
      <c r="AH197" s="201"/>
      <c r="AI197" s="234"/>
      <c r="AJ197" s="123"/>
      <c r="AK197" s="123"/>
      <c r="AL197" s="123"/>
      <c r="AM197" s="123"/>
      <c r="AN197" s="129"/>
      <c r="AO197" s="124"/>
      <c r="AP197" s="122"/>
      <c r="AQ197" s="127"/>
      <c r="AR197" s="123"/>
      <c r="AS197" s="123"/>
      <c r="AT197" s="123"/>
      <c r="AU197" s="123"/>
      <c r="AV197" s="251"/>
      <c r="AW197" s="123"/>
      <c r="AX197" s="123"/>
      <c r="AY197" s="129"/>
      <c r="AZ197" s="122"/>
      <c r="BA197" s="129"/>
      <c r="BB197" s="130"/>
      <c r="BC197" s="131"/>
      <c r="BD197" s="130"/>
      <c r="BE197" s="132"/>
      <c r="BF197" s="132"/>
      <c r="BG197" s="123"/>
      <c r="BH197" s="124"/>
      <c r="BI197" s="122"/>
      <c r="BJ197" s="123"/>
      <c r="BK197" s="123"/>
      <c r="BL197" s="123"/>
      <c r="BM197" s="129"/>
      <c r="BN197" s="122"/>
      <c r="BO197" s="123"/>
      <c r="BP197" s="129"/>
      <c r="BQ197" s="122"/>
      <c r="BR197" s="123"/>
      <c r="BS197" s="129"/>
      <c r="BT197" s="135"/>
      <c r="BU197" s="280"/>
      <c r="BV197" s="246"/>
      <c r="BW197" s="246"/>
      <c r="BX197" s="133"/>
      <c r="BY197" s="133"/>
      <c r="BZ197" s="122"/>
      <c r="CA197" s="123"/>
      <c r="CB197" s="123"/>
      <c r="CC197" s="124"/>
      <c r="CD197" s="127"/>
      <c r="CE197" s="127"/>
      <c r="CF197" s="123"/>
      <c r="CG197" s="123"/>
      <c r="CH197" s="123"/>
      <c r="CI197" s="123"/>
      <c r="CJ197" s="134"/>
      <c r="CK197" s="122"/>
      <c r="CL197" s="127"/>
      <c r="CM197" s="123"/>
      <c r="CN197" s="129"/>
      <c r="CO197" s="129"/>
      <c r="CP197" s="129"/>
      <c r="CQ197" s="134"/>
      <c r="CR197" s="133"/>
      <c r="CS197" s="133"/>
      <c r="CT197" s="133"/>
      <c r="CU197" s="135"/>
      <c r="CV197" s="280"/>
      <c r="CW197" s="135"/>
      <c r="CX197" s="133"/>
      <c r="CY197" s="133"/>
      <c r="CZ197" s="133"/>
      <c r="DA197" s="133"/>
      <c r="DB197" s="133"/>
      <c r="DC197" s="133"/>
      <c r="DD197" s="133"/>
      <c r="DE197" s="133"/>
      <c r="DF197" s="133"/>
      <c r="DG197" s="133"/>
      <c r="DH197" s="133"/>
      <c r="DI197" s="122"/>
      <c r="DJ197" s="129"/>
      <c r="DK197" s="214"/>
      <c r="DL197" s="129"/>
      <c r="DM197" s="122"/>
      <c r="DN197" s="129"/>
      <c r="DO197" s="122"/>
      <c r="DP197" s="129"/>
      <c r="DQ197" s="133"/>
      <c r="DR197" s="122"/>
      <c r="DS197" s="129"/>
      <c r="DT197" s="133"/>
      <c r="DU197" s="122"/>
      <c r="DV197" s="123"/>
      <c r="DW197" s="214"/>
      <c r="DX197" s="134"/>
      <c r="DY197" s="305"/>
      <c r="DZ197" s="134"/>
      <c r="EA197" s="122"/>
      <c r="EB197" s="129"/>
      <c r="EC197" s="122"/>
      <c r="ED197" s="129"/>
      <c r="EE197" s="122"/>
      <c r="EF197" s="129"/>
      <c r="EG197" s="122"/>
      <c r="EH197" s="124"/>
    </row>
    <row r="198" spans="1:138" outlineLevel="2">
      <c r="A198" s="459"/>
      <c r="B198" s="465">
        <v>0.80208333333333404</v>
      </c>
      <c r="C198" s="459"/>
      <c r="D198" s="459"/>
      <c r="E198" s="459"/>
      <c r="F198" s="459"/>
      <c r="G198" s="459"/>
      <c r="H198" s="459"/>
      <c r="I198" s="459"/>
      <c r="J198" s="459"/>
      <c r="K198" s="460"/>
      <c r="L198" s="459"/>
      <c r="M198" s="459"/>
      <c r="N198" s="459"/>
      <c r="O198" s="459"/>
      <c r="P198" s="459"/>
      <c r="Q198" s="459"/>
      <c r="R198" s="459"/>
      <c r="S198" s="446"/>
      <c r="T198" s="122"/>
      <c r="U198" s="123"/>
      <c r="V198" s="126"/>
      <c r="W198" s="123"/>
      <c r="X198" s="128"/>
      <c r="Y198" s="123"/>
      <c r="Z198" s="123"/>
      <c r="AA198" s="123"/>
      <c r="AB198" s="124"/>
      <c r="AC198" s="127"/>
      <c r="AD198" s="201"/>
      <c r="AE198" s="201"/>
      <c r="AF198" s="201"/>
      <c r="AG198" s="201"/>
      <c r="AH198" s="201"/>
      <c r="AI198" s="234"/>
      <c r="AJ198" s="123"/>
      <c r="AK198" s="123"/>
      <c r="AL198" s="123"/>
      <c r="AM198" s="123"/>
      <c r="AN198" s="129"/>
      <c r="AO198" s="124"/>
      <c r="AP198" s="122"/>
      <c r="AQ198" s="127"/>
      <c r="AR198" s="123"/>
      <c r="AS198" s="123"/>
      <c r="AT198" s="123"/>
      <c r="AU198" s="123"/>
      <c r="AV198" s="251"/>
      <c r="AW198" s="123"/>
      <c r="AX198" s="123"/>
      <c r="AY198" s="129"/>
      <c r="AZ198" s="122"/>
      <c r="BA198" s="129"/>
      <c r="BB198" s="130"/>
      <c r="BC198" s="131"/>
      <c r="BD198" s="130"/>
      <c r="BE198" s="132"/>
      <c r="BF198" s="132"/>
      <c r="BG198" s="123"/>
      <c r="BH198" s="124"/>
      <c r="BI198" s="122"/>
      <c r="BJ198" s="123"/>
      <c r="BK198" s="123"/>
      <c r="BL198" s="123"/>
      <c r="BM198" s="129"/>
      <c r="BN198" s="122"/>
      <c r="BO198" s="123"/>
      <c r="BP198" s="129"/>
      <c r="BQ198" s="122"/>
      <c r="BR198" s="123"/>
      <c r="BS198" s="129"/>
      <c r="BT198" s="135"/>
      <c r="BU198" s="280"/>
      <c r="BV198" s="246"/>
      <c r="BW198" s="246"/>
      <c r="BX198" s="133"/>
      <c r="BY198" s="133"/>
      <c r="BZ198" s="122"/>
      <c r="CA198" s="123"/>
      <c r="CB198" s="123"/>
      <c r="CC198" s="124"/>
      <c r="CD198" s="127"/>
      <c r="CE198" s="127"/>
      <c r="CF198" s="123"/>
      <c r="CG198" s="123"/>
      <c r="CH198" s="123"/>
      <c r="CI198" s="123"/>
      <c r="CJ198" s="134"/>
      <c r="CK198" s="122"/>
      <c r="CL198" s="127"/>
      <c r="CM198" s="123"/>
      <c r="CN198" s="129"/>
      <c r="CO198" s="129"/>
      <c r="CP198" s="129"/>
      <c r="CQ198" s="134"/>
      <c r="CR198" s="133"/>
      <c r="CS198" s="133"/>
      <c r="CT198" s="133"/>
      <c r="CU198" s="135"/>
      <c r="CV198" s="280"/>
      <c r="CW198" s="135"/>
      <c r="CX198" s="133"/>
      <c r="CY198" s="133"/>
      <c r="CZ198" s="133"/>
      <c r="DA198" s="133"/>
      <c r="DB198" s="133"/>
      <c r="DC198" s="133"/>
      <c r="DD198" s="133"/>
      <c r="DE198" s="133"/>
      <c r="DF198" s="133"/>
      <c r="DG198" s="133"/>
      <c r="DH198" s="133"/>
      <c r="DI198" s="122"/>
      <c r="DJ198" s="129"/>
      <c r="DK198" s="214"/>
      <c r="DL198" s="129"/>
      <c r="DM198" s="122"/>
      <c r="DN198" s="129"/>
      <c r="DO198" s="122"/>
      <c r="DP198" s="129"/>
      <c r="DQ198" s="133"/>
      <c r="DR198" s="122"/>
      <c r="DS198" s="129"/>
      <c r="DT198" s="133"/>
      <c r="DU198" s="122"/>
      <c r="DV198" s="123"/>
      <c r="DW198" s="214"/>
      <c r="DX198" s="134"/>
      <c r="DY198" s="305"/>
      <c r="DZ198" s="134"/>
      <c r="EA198" s="122"/>
      <c r="EB198" s="129"/>
      <c r="EC198" s="122"/>
      <c r="ED198" s="129"/>
      <c r="EE198" s="122"/>
      <c r="EF198" s="129"/>
      <c r="EG198" s="122"/>
      <c r="EH198" s="124"/>
    </row>
    <row r="199" spans="1:138" outlineLevel="2">
      <c r="A199" s="459"/>
      <c r="B199" s="465">
        <v>0.812500000000001</v>
      </c>
      <c r="C199" s="459"/>
      <c r="D199" s="459"/>
      <c r="E199" s="459"/>
      <c r="F199" s="459"/>
      <c r="G199" s="459"/>
      <c r="H199" s="459"/>
      <c r="I199" s="459"/>
      <c r="J199" s="459"/>
      <c r="K199" s="460"/>
      <c r="L199" s="459"/>
      <c r="M199" s="459"/>
      <c r="N199" s="459"/>
      <c r="O199" s="459"/>
      <c r="P199" s="459"/>
      <c r="Q199" s="459"/>
      <c r="R199" s="459"/>
      <c r="S199" s="446"/>
      <c r="T199" s="122"/>
      <c r="U199" s="123"/>
      <c r="V199" s="126"/>
      <c r="W199" s="123"/>
      <c r="X199" s="128"/>
      <c r="Y199" s="123"/>
      <c r="Z199" s="123"/>
      <c r="AA199" s="123"/>
      <c r="AB199" s="124"/>
      <c r="AC199" s="127"/>
      <c r="AD199" s="201"/>
      <c r="AE199" s="201"/>
      <c r="AF199" s="201"/>
      <c r="AG199" s="201"/>
      <c r="AH199" s="201"/>
      <c r="AI199" s="234"/>
      <c r="AJ199" s="123"/>
      <c r="AK199" s="123"/>
      <c r="AL199" s="123"/>
      <c r="AM199" s="123"/>
      <c r="AN199" s="129"/>
      <c r="AO199" s="124"/>
      <c r="AP199" s="122"/>
      <c r="AQ199" s="127"/>
      <c r="AR199" s="123"/>
      <c r="AS199" s="123"/>
      <c r="AT199" s="123"/>
      <c r="AU199" s="123"/>
      <c r="AV199" s="251"/>
      <c r="AW199" s="123"/>
      <c r="AX199" s="123"/>
      <c r="AY199" s="129"/>
      <c r="AZ199" s="122"/>
      <c r="BA199" s="129"/>
      <c r="BB199" s="130"/>
      <c r="BC199" s="131"/>
      <c r="BD199" s="130"/>
      <c r="BE199" s="132"/>
      <c r="BF199" s="132"/>
      <c r="BG199" s="123"/>
      <c r="BH199" s="124"/>
      <c r="BI199" s="122"/>
      <c r="BJ199" s="123"/>
      <c r="BK199" s="123"/>
      <c r="BL199" s="123"/>
      <c r="BM199" s="129"/>
      <c r="BN199" s="122"/>
      <c r="BO199" s="123"/>
      <c r="BP199" s="129"/>
      <c r="BQ199" s="122"/>
      <c r="BR199" s="123"/>
      <c r="BS199" s="129"/>
      <c r="BT199" s="135"/>
      <c r="BU199" s="280"/>
      <c r="BV199" s="246"/>
      <c r="BW199" s="246"/>
      <c r="BX199" s="133"/>
      <c r="BY199" s="133"/>
      <c r="BZ199" s="122"/>
      <c r="CA199" s="123"/>
      <c r="CB199" s="123"/>
      <c r="CC199" s="124"/>
      <c r="CD199" s="127"/>
      <c r="CE199" s="127"/>
      <c r="CF199" s="123"/>
      <c r="CG199" s="123"/>
      <c r="CH199" s="123"/>
      <c r="CI199" s="123"/>
      <c r="CJ199" s="134"/>
      <c r="CK199" s="122"/>
      <c r="CL199" s="127"/>
      <c r="CM199" s="123"/>
      <c r="CN199" s="129"/>
      <c r="CO199" s="129"/>
      <c r="CP199" s="129"/>
      <c r="CQ199" s="134"/>
      <c r="CR199" s="133"/>
      <c r="CS199" s="133"/>
      <c r="CT199" s="133"/>
      <c r="CU199" s="135"/>
      <c r="CV199" s="280"/>
      <c r="CW199" s="135"/>
      <c r="CX199" s="133"/>
      <c r="CY199" s="133"/>
      <c r="CZ199" s="133"/>
      <c r="DA199" s="133"/>
      <c r="DB199" s="133"/>
      <c r="DC199" s="133"/>
      <c r="DD199" s="133"/>
      <c r="DE199" s="133"/>
      <c r="DF199" s="133"/>
      <c r="DG199" s="133"/>
      <c r="DH199" s="133"/>
      <c r="DI199" s="122"/>
      <c r="DJ199" s="129"/>
      <c r="DK199" s="214"/>
      <c r="DL199" s="129"/>
      <c r="DM199" s="122"/>
      <c r="DN199" s="129"/>
      <c r="DO199" s="122"/>
      <c r="DP199" s="129"/>
      <c r="DQ199" s="133"/>
      <c r="DR199" s="122"/>
      <c r="DS199" s="129"/>
      <c r="DT199" s="133"/>
      <c r="DU199" s="122"/>
      <c r="DV199" s="123"/>
      <c r="DW199" s="214"/>
      <c r="DX199" s="134"/>
      <c r="DY199" s="305"/>
      <c r="DZ199" s="134"/>
      <c r="EA199" s="122"/>
      <c r="EB199" s="129"/>
      <c r="EC199" s="122"/>
      <c r="ED199" s="129"/>
      <c r="EE199" s="122"/>
      <c r="EF199" s="129"/>
      <c r="EG199" s="122"/>
      <c r="EH199" s="124"/>
    </row>
    <row r="200" spans="1:138" ht="19.5" outlineLevel="2" thickBot="1">
      <c r="A200" s="459"/>
      <c r="B200" s="467">
        <v>0.82291666666666696</v>
      </c>
      <c r="C200" s="459"/>
      <c r="D200" s="459"/>
      <c r="E200" s="459"/>
      <c r="F200" s="459"/>
      <c r="G200" s="459"/>
      <c r="H200" s="459"/>
      <c r="I200" s="459"/>
      <c r="J200" s="459"/>
      <c r="K200" s="460"/>
      <c r="L200" s="459"/>
      <c r="M200" s="459"/>
      <c r="N200" s="459"/>
      <c r="O200" s="459"/>
      <c r="P200" s="459"/>
      <c r="Q200" s="459"/>
      <c r="R200" s="459"/>
      <c r="S200" s="446"/>
      <c r="T200" s="122"/>
      <c r="U200" s="123"/>
      <c r="V200" s="126"/>
      <c r="W200" s="123"/>
      <c r="X200" s="128"/>
      <c r="Y200" s="123"/>
      <c r="Z200" s="123"/>
      <c r="AA200" s="123"/>
      <c r="AB200" s="124"/>
      <c r="AC200" s="127"/>
      <c r="AD200" s="201"/>
      <c r="AE200" s="201"/>
      <c r="AF200" s="201"/>
      <c r="AG200" s="201"/>
      <c r="AH200" s="201"/>
      <c r="AI200" s="234"/>
      <c r="AJ200" s="123"/>
      <c r="AK200" s="123"/>
      <c r="AL200" s="123"/>
      <c r="AM200" s="123"/>
      <c r="AN200" s="129"/>
      <c r="AO200" s="124"/>
      <c r="AP200" s="122"/>
      <c r="AQ200" s="127"/>
      <c r="AR200" s="123"/>
      <c r="AS200" s="123"/>
      <c r="AT200" s="123"/>
      <c r="AU200" s="123"/>
      <c r="AV200" s="251"/>
      <c r="AW200" s="123"/>
      <c r="AX200" s="123"/>
      <c r="AY200" s="129"/>
      <c r="AZ200" s="122"/>
      <c r="BA200" s="129"/>
      <c r="BB200" s="130"/>
      <c r="BC200" s="131"/>
      <c r="BD200" s="130"/>
      <c r="BE200" s="132"/>
      <c r="BF200" s="132"/>
      <c r="BG200" s="123"/>
      <c r="BH200" s="124"/>
      <c r="BI200" s="122"/>
      <c r="BJ200" s="123"/>
      <c r="BK200" s="123"/>
      <c r="BL200" s="123"/>
      <c r="BM200" s="129"/>
      <c r="BN200" s="122"/>
      <c r="BO200" s="123"/>
      <c r="BP200" s="129"/>
      <c r="BQ200" s="122"/>
      <c r="BR200" s="123"/>
      <c r="BS200" s="129"/>
      <c r="BT200" s="135"/>
      <c r="BU200" s="280"/>
      <c r="BV200" s="246"/>
      <c r="BW200" s="246"/>
      <c r="BX200" s="133"/>
      <c r="BY200" s="133"/>
      <c r="BZ200" s="122"/>
      <c r="CA200" s="123"/>
      <c r="CB200" s="123"/>
      <c r="CC200" s="124"/>
      <c r="CD200" s="127"/>
      <c r="CE200" s="127"/>
      <c r="CF200" s="123"/>
      <c r="CG200" s="123"/>
      <c r="CH200" s="123"/>
      <c r="CI200" s="123"/>
      <c r="CJ200" s="134"/>
      <c r="CK200" s="122"/>
      <c r="CL200" s="127"/>
      <c r="CM200" s="123"/>
      <c r="CN200" s="129"/>
      <c r="CO200" s="129"/>
      <c r="CP200" s="129"/>
      <c r="CQ200" s="134"/>
      <c r="CR200" s="133"/>
      <c r="CS200" s="133"/>
      <c r="CT200" s="133"/>
      <c r="CU200" s="135"/>
      <c r="CV200" s="280"/>
      <c r="CW200" s="135"/>
      <c r="CX200" s="133"/>
      <c r="CY200" s="133"/>
      <c r="CZ200" s="133"/>
      <c r="DA200" s="133"/>
      <c r="DB200" s="133"/>
      <c r="DC200" s="133"/>
      <c r="DD200" s="133"/>
      <c r="DE200" s="133"/>
      <c r="DF200" s="133"/>
      <c r="DG200" s="133"/>
      <c r="DH200" s="133"/>
      <c r="DI200" s="122"/>
      <c r="DJ200" s="129"/>
      <c r="DK200" s="214"/>
      <c r="DL200" s="129"/>
      <c r="DM200" s="122"/>
      <c r="DN200" s="129"/>
      <c r="DO200" s="122"/>
      <c r="DP200" s="129"/>
      <c r="DQ200" s="133"/>
      <c r="DR200" s="122"/>
      <c r="DS200" s="129"/>
      <c r="DT200" s="133"/>
      <c r="DU200" s="122"/>
      <c r="DV200" s="123"/>
      <c r="DW200" s="214"/>
      <c r="DX200" s="134"/>
      <c r="DY200" s="305"/>
      <c r="DZ200" s="134"/>
      <c r="EA200" s="122"/>
      <c r="EB200" s="129"/>
      <c r="EC200" s="122"/>
      <c r="ED200" s="129"/>
      <c r="EE200" s="122"/>
      <c r="EF200" s="129"/>
      <c r="EG200" s="122"/>
      <c r="EH200" s="124"/>
    </row>
    <row r="201" spans="1:138" outlineLevel="2">
      <c r="A201" s="459"/>
      <c r="B201" s="466">
        <f ca="1">--TEXT(NOW(),"чч:мм:сс")</f>
        <v>0.15847222222222221</v>
      </c>
      <c r="C201" s="459"/>
      <c r="D201" s="459"/>
      <c r="E201" s="459"/>
      <c r="F201" s="459"/>
      <c r="G201" s="459"/>
      <c r="H201" s="459"/>
      <c r="I201" s="459"/>
      <c r="J201" s="459"/>
      <c r="K201" s="460"/>
      <c r="L201" s="459"/>
      <c r="M201" s="459"/>
      <c r="N201" s="459"/>
      <c r="O201" s="459"/>
      <c r="P201" s="459"/>
      <c r="Q201" s="459"/>
      <c r="R201" s="459"/>
      <c r="S201" s="446"/>
      <c r="T201" s="122"/>
      <c r="U201" s="123"/>
      <c r="V201" s="126"/>
      <c r="W201" s="123"/>
      <c r="X201" s="128"/>
      <c r="Y201" s="123"/>
      <c r="Z201" s="123"/>
      <c r="AA201" s="123"/>
      <c r="AB201" s="124"/>
      <c r="AC201" s="127"/>
      <c r="AD201" s="201"/>
      <c r="AE201" s="201"/>
      <c r="AF201" s="201"/>
      <c r="AG201" s="201"/>
      <c r="AH201" s="201"/>
      <c r="AI201" s="234"/>
      <c r="AJ201" s="123"/>
      <c r="AK201" s="123"/>
      <c r="AL201" s="123"/>
      <c r="AM201" s="123"/>
      <c r="AN201" s="129"/>
      <c r="AO201" s="124"/>
      <c r="AP201" s="122"/>
      <c r="AQ201" s="127"/>
      <c r="AR201" s="123"/>
      <c r="AS201" s="123"/>
      <c r="AT201" s="123"/>
      <c r="AU201" s="123"/>
      <c r="AV201" s="251"/>
      <c r="AW201" s="123"/>
      <c r="AX201" s="123"/>
      <c r="AY201" s="129"/>
      <c r="AZ201" s="122"/>
      <c r="BA201" s="129"/>
      <c r="BB201" s="130"/>
      <c r="BC201" s="131"/>
      <c r="BD201" s="130"/>
      <c r="BE201" s="132"/>
      <c r="BF201" s="132"/>
      <c r="BG201" s="123"/>
      <c r="BH201" s="124"/>
      <c r="BI201" s="122"/>
      <c r="BJ201" s="123"/>
      <c r="BK201" s="123"/>
      <c r="BL201" s="123"/>
      <c r="BM201" s="129"/>
      <c r="BN201" s="122"/>
      <c r="BO201" s="123"/>
      <c r="BP201" s="129"/>
      <c r="BQ201" s="122"/>
      <c r="BR201" s="123"/>
      <c r="BS201" s="129"/>
      <c r="BT201" s="135"/>
      <c r="BU201" s="280"/>
      <c r="BV201" s="246"/>
      <c r="BW201" s="246"/>
      <c r="BX201" s="133"/>
      <c r="BY201" s="133"/>
      <c r="BZ201" s="122"/>
      <c r="CA201" s="123"/>
      <c r="CB201" s="123"/>
      <c r="CC201" s="124"/>
      <c r="CD201" s="127"/>
      <c r="CE201" s="127"/>
      <c r="CF201" s="123"/>
      <c r="CG201" s="123"/>
      <c r="CH201" s="123"/>
      <c r="CI201" s="123"/>
      <c r="CJ201" s="134"/>
      <c r="CK201" s="122"/>
      <c r="CL201" s="127"/>
      <c r="CM201" s="123"/>
      <c r="CN201" s="129"/>
      <c r="CO201" s="129"/>
      <c r="CP201" s="129"/>
      <c r="CQ201" s="134"/>
      <c r="CR201" s="133"/>
      <c r="CS201" s="133"/>
      <c r="CT201" s="133"/>
      <c r="CU201" s="135"/>
      <c r="CV201" s="280"/>
      <c r="CW201" s="135"/>
      <c r="CX201" s="133"/>
      <c r="CY201" s="133"/>
      <c r="CZ201" s="133"/>
      <c r="DA201" s="133"/>
      <c r="DB201" s="133"/>
      <c r="DC201" s="133"/>
      <c r="DD201" s="133"/>
      <c r="DE201" s="133"/>
      <c r="DF201" s="133"/>
      <c r="DG201" s="133"/>
      <c r="DH201" s="133"/>
      <c r="DI201" s="122"/>
      <c r="DJ201" s="129"/>
      <c r="DK201" s="214"/>
      <c r="DL201" s="129"/>
      <c r="DM201" s="122"/>
      <c r="DN201" s="129"/>
      <c r="DO201" s="122"/>
      <c r="DP201" s="129"/>
      <c r="DQ201" s="133"/>
      <c r="DR201" s="122"/>
      <c r="DS201" s="129"/>
      <c r="DT201" s="133"/>
      <c r="DU201" s="122"/>
      <c r="DV201" s="123"/>
      <c r="DW201" s="214"/>
      <c r="DX201" s="134"/>
      <c r="DY201" s="305"/>
      <c r="DZ201" s="134"/>
      <c r="EA201" s="122"/>
      <c r="EB201" s="129"/>
      <c r="EC201" s="122"/>
      <c r="ED201" s="129"/>
      <c r="EE201" s="122"/>
      <c r="EF201" s="129"/>
      <c r="EG201" s="122"/>
      <c r="EH201" s="124"/>
    </row>
    <row r="202" spans="1:138" outlineLevel="2">
      <c r="A202" s="459"/>
      <c r="B202" s="465">
        <v>0.83333333333333404</v>
      </c>
      <c r="C202" s="459"/>
      <c r="D202" s="459"/>
      <c r="E202" s="459"/>
      <c r="F202" s="459"/>
      <c r="G202" s="459"/>
      <c r="H202" s="459"/>
      <c r="I202" s="459"/>
      <c r="J202" s="459"/>
      <c r="K202" s="460"/>
      <c r="L202" s="459"/>
      <c r="M202" s="459"/>
      <c r="N202" s="459"/>
      <c r="O202" s="459"/>
      <c r="P202" s="459"/>
      <c r="Q202" s="459"/>
      <c r="R202" s="459"/>
      <c r="S202" s="446"/>
      <c r="T202" s="122"/>
      <c r="U202" s="123"/>
      <c r="V202" s="126"/>
      <c r="W202" s="123"/>
      <c r="X202" s="128"/>
      <c r="Y202" s="123"/>
      <c r="Z202" s="123"/>
      <c r="AA202" s="123"/>
      <c r="AB202" s="124"/>
      <c r="AC202" s="127"/>
      <c r="AD202" s="201"/>
      <c r="AE202" s="201"/>
      <c r="AF202" s="201"/>
      <c r="AG202" s="201"/>
      <c r="AH202" s="201"/>
      <c r="AI202" s="234"/>
      <c r="AJ202" s="123"/>
      <c r="AK202" s="123"/>
      <c r="AL202" s="123"/>
      <c r="AM202" s="123"/>
      <c r="AN202" s="129"/>
      <c r="AO202" s="124"/>
      <c r="AP202" s="122"/>
      <c r="AQ202" s="127"/>
      <c r="AR202" s="123"/>
      <c r="AS202" s="123"/>
      <c r="AT202" s="123"/>
      <c r="AU202" s="123"/>
      <c r="AV202" s="251"/>
      <c r="AW202" s="123"/>
      <c r="AX202" s="123"/>
      <c r="AY202" s="129"/>
      <c r="AZ202" s="122"/>
      <c r="BA202" s="129"/>
      <c r="BB202" s="130"/>
      <c r="BC202" s="131"/>
      <c r="BD202" s="130"/>
      <c r="BE202" s="132"/>
      <c r="BF202" s="132"/>
      <c r="BG202" s="123"/>
      <c r="BH202" s="124"/>
      <c r="BI202" s="122"/>
      <c r="BJ202" s="123"/>
      <c r="BK202" s="123"/>
      <c r="BL202" s="123"/>
      <c r="BM202" s="129"/>
      <c r="BN202" s="122"/>
      <c r="BO202" s="123"/>
      <c r="BP202" s="129"/>
      <c r="BQ202" s="122"/>
      <c r="BR202" s="123"/>
      <c r="BS202" s="129"/>
      <c r="BT202" s="135"/>
      <c r="BU202" s="280"/>
      <c r="BV202" s="246"/>
      <c r="BW202" s="246"/>
      <c r="BX202" s="133"/>
      <c r="BY202" s="133"/>
      <c r="BZ202" s="122"/>
      <c r="CA202" s="123"/>
      <c r="CB202" s="123"/>
      <c r="CC202" s="124"/>
      <c r="CD202" s="127"/>
      <c r="CE202" s="127"/>
      <c r="CF202" s="123"/>
      <c r="CG202" s="123"/>
      <c r="CH202" s="123"/>
      <c r="CI202" s="123"/>
      <c r="CJ202" s="134"/>
      <c r="CK202" s="122"/>
      <c r="CL202" s="127"/>
      <c r="CM202" s="123"/>
      <c r="CN202" s="129"/>
      <c r="CO202" s="129"/>
      <c r="CP202" s="129"/>
      <c r="CQ202" s="134"/>
      <c r="CR202" s="133"/>
      <c r="CS202" s="133"/>
      <c r="CT202" s="133"/>
      <c r="CU202" s="135"/>
      <c r="CV202" s="280"/>
      <c r="CW202" s="135"/>
      <c r="CX202" s="133"/>
      <c r="CY202" s="133"/>
      <c r="CZ202" s="133"/>
      <c r="DA202" s="133"/>
      <c r="DB202" s="133"/>
      <c r="DC202" s="133"/>
      <c r="DD202" s="133"/>
      <c r="DE202" s="133"/>
      <c r="DF202" s="133"/>
      <c r="DG202" s="133"/>
      <c r="DH202" s="133"/>
      <c r="DI202" s="122"/>
      <c r="DJ202" s="129"/>
      <c r="DK202" s="214"/>
      <c r="DL202" s="129"/>
      <c r="DM202" s="122"/>
      <c r="DN202" s="129"/>
      <c r="DO202" s="122"/>
      <c r="DP202" s="129"/>
      <c r="DQ202" s="133"/>
      <c r="DR202" s="122"/>
      <c r="DS202" s="129"/>
      <c r="DT202" s="133"/>
      <c r="DU202" s="122"/>
      <c r="DV202" s="123"/>
      <c r="DW202" s="214"/>
      <c r="DX202" s="134"/>
      <c r="DY202" s="305"/>
      <c r="DZ202" s="134"/>
      <c r="EA202" s="122"/>
      <c r="EB202" s="129"/>
      <c r="EC202" s="122"/>
      <c r="ED202" s="129"/>
      <c r="EE202" s="122"/>
      <c r="EF202" s="129"/>
      <c r="EG202" s="122"/>
      <c r="EH202" s="124"/>
    </row>
    <row r="203" spans="1:138" outlineLevel="2">
      <c r="A203" s="459"/>
      <c r="B203" s="465">
        <v>0.843750000000001</v>
      </c>
      <c r="C203" s="459"/>
      <c r="D203" s="459"/>
      <c r="E203" s="459"/>
      <c r="F203" s="459"/>
      <c r="G203" s="459"/>
      <c r="H203" s="459"/>
      <c r="I203" s="459"/>
      <c r="J203" s="459"/>
      <c r="K203" s="460"/>
      <c r="L203" s="459"/>
      <c r="M203" s="459"/>
      <c r="N203" s="459"/>
      <c r="O203" s="459"/>
      <c r="P203" s="459"/>
      <c r="Q203" s="459"/>
      <c r="R203" s="459"/>
      <c r="S203" s="446"/>
      <c r="T203" s="122"/>
      <c r="U203" s="123"/>
      <c r="V203" s="126"/>
      <c r="W203" s="123"/>
      <c r="X203" s="128"/>
      <c r="Y203" s="123"/>
      <c r="Z203" s="123"/>
      <c r="AA203" s="123"/>
      <c r="AB203" s="124"/>
      <c r="AC203" s="127"/>
      <c r="AD203" s="201"/>
      <c r="AE203" s="201"/>
      <c r="AF203" s="201"/>
      <c r="AG203" s="201"/>
      <c r="AH203" s="201"/>
      <c r="AI203" s="234"/>
      <c r="AJ203" s="123"/>
      <c r="AK203" s="123"/>
      <c r="AL203" s="123"/>
      <c r="AM203" s="123"/>
      <c r="AN203" s="129"/>
      <c r="AO203" s="124"/>
      <c r="AP203" s="122"/>
      <c r="AQ203" s="127"/>
      <c r="AR203" s="123"/>
      <c r="AS203" s="123"/>
      <c r="AT203" s="123"/>
      <c r="AU203" s="123"/>
      <c r="AV203" s="251"/>
      <c r="AW203" s="123"/>
      <c r="AX203" s="123"/>
      <c r="AY203" s="129"/>
      <c r="AZ203" s="122"/>
      <c r="BA203" s="129"/>
      <c r="BB203" s="130"/>
      <c r="BC203" s="131"/>
      <c r="BD203" s="130"/>
      <c r="BE203" s="132"/>
      <c r="BF203" s="132"/>
      <c r="BG203" s="123"/>
      <c r="BH203" s="124"/>
      <c r="BI203" s="122"/>
      <c r="BJ203" s="123"/>
      <c r="BK203" s="123"/>
      <c r="BL203" s="123"/>
      <c r="BM203" s="129"/>
      <c r="BN203" s="122"/>
      <c r="BO203" s="123"/>
      <c r="BP203" s="129"/>
      <c r="BQ203" s="122"/>
      <c r="BR203" s="123"/>
      <c r="BS203" s="129"/>
      <c r="BT203" s="135"/>
      <c r="BU203" s="280"/>
      <c r="BV203" s="246"/>
      <c r="BW203" s="246"/>
      <c r="BX203" s="133"/>
      <c r="BY203" s="133"/>
      <c r="BZ203" s="122"/>
      <c r="CA203" s="123"/>
      <c r="CB203" s="123"/>
      <c r="CC203" s="124"/>
      <c r="CD203" s="127"/>
      <c r="CE203" s="127"/>
      <c r="CF203" s="123"/>
      <c r="CG203" s="123"/>
      <c r="CH203" s="123"/>
      <c r="CI203" s="123"/>
      <c r="CJ203" s="134"/>
      <c r="CK203" s="122"/>
      <c r="CL203" s="127"/>
      <c r="CM203" s="123"/>
      <c r="CN203" s="129"/>
      <c r="CO203" s="129"/>
      <c r="CP203" s="129"/>
      <c r="CQ203" s="134"/>
      <c r="CR203" s="133"/>
      <c r="CS203" s="133"/>
      <c r="CT203" s="133"/>
      <c r="CU203" s="135"/>
      <c r="CV203" s="280"/>
      <c r="CW203" s="135"/>
      <c r="CX203" s="133"/>
      <c r="CY203" s="133"/>
      <c r="CZ203" s="133"/>
      <c r="DA203" s="133"/>
      <c r="DB203" s="133"/>
      <c r="DC203" s="133"/>
      <c r="DD203" s="133"/>
      <c r="DE203" s="133"/>
      <c r="DF203" s="133"/>
      <c r="DG203" s="133"/>
      <c r="DH203" s="133"/>
      <c r="DI203" s="122"/>
      <c r="DJ203" s="129"/>
      <c r="DK203" s="214"/>
      <c r="DL203" s="129"/>
      <c r="DM203" s="122"/>
      <c r="DN203" s="129"/>
      <c r="DO203" s="122"/>
      <c r="DP203" s="129"/>
      <c r="DQ203" s="133"/>
      <c r="DR203" s="122"/>
      <c r="DS203" s="129"/>
      <c r="DT203" s="133"/>
      <c r="DU203" s="122"/>
      <c r="DV203" s="123"/>
      <c r="DW203" s="214"/>
      <c r="DX203" s="134"/>
      <c r="DY203" s="305"/>
      <c r="DZ203" s="134"/>
      <c r="EA203" s="122"/>
      <c r="EB203" s="129"/>
      <c r="EC203" s="122"/>
      <c r="ED203" s="129"/>
      <c r="EE203" s="122"/>
      <c r="EF203" s="129"/>
      <c r="EG203" s="122"/>
      <c r="EH203" s="124"/>
    </row>
    <row r="204" spans="1:138" outlineLevel="2">
      <c r="A204" s="459"/>
      <c r="B204" s="465">
        <v>0.85416666666666696</v>
      </c>
      <c r="C204" s="459"/>
      <c r="D204" s="459"/>
      <c r="E204" s="459"/>
      <c r="F204" s="459"/>
      <c r="G204" s="459"/>
      <c r="H204" s="459"/>
      <c r="I204" s="459"/>
      <c r="J204" s="459"/>
      <c r="K204" s="460"/>
      <c r="L204" s="459"/>
      <c r="M204" s="459"/>
      <c r="N204" s="459"/>
      <c r="O204" s="459"/>
      <c r="P204" s="459"/>
      <c r="Q204" s="459"/>
      <c r="R204" s="459"/>
      <c r="S204" s="446"/>
      <c r="T204" s="122"/>
      <c r="U204" s="123"/>
      <c r="V204" s="126"/>
      <c r="W204" s="123"/>
      <c r="X204" s="128"/>
      <c r="Y204" s="123"/>
      <c r="Z204" s="123"/>
      <c r="AA204" s="123"/>
      <c r="AB204" s="124"/>
      <c r="AC204" s="127"/>
      <c r="AD204" s="201"/>
      <c r="AE204" s="201"/>
      <c r="AF204" s="201"/>
      <c r="AG204" s="201"/>
      <c r="AH204" s="201"/>
      <c r="AI204" s="234"/>
      <c r="AJ204" s="123"/>
      <c r="AK204" s="123"/>
      <c r="AL204" s="123"/>
      <c r="AM204" s="123"/>
      <c r="AN204" s="129"/>
      <c r="AO204" s="124"/>
      <c r="AP204" s="122"/>
      <c r="AQ204" s="127"/>
      <c r="AR204" s="123"/>
      <c r="AS204" s="123"/>
      <c r="AT204" s="123"/>
      <c r="AU204" s="123"/>
      <c r="AV204" s="251"/>
      <c r="AW204" s="123"/>
      <c r="AX204" s="123"/>
      <c r="AY204" s="129"/>
      <c r="AZ204" s="122"/>
      <c r="BA204" s="129"/>
      <c r="BB204" s="130"/>
      <c r="BC204" s="131"/>
      <c r="BD204" s="130"/>
      <c r="BE204" s="132"/>
      <c r="BF204" s="132"/>
      <c r="BG204" s="123"/>
      <c r="BH204" s="124"/>
      <c r="BI204" s="122"/>
      <c r="BJ204" s="123"/>
      <c r="BK204" s="123"/>
      <c r="BL204" s="123"/>
      <c r="BM204" s="129"/>
      <c r="BN204" s="122"/>
      <c r="BO204" s="123"/>
      <c r="BP204" s="129"/>
      <c r="BQ204" s="122"/>
      <c r="BR204" s="123"/>
      <c r="BS204" s="129"/>
      <c r="BT204" s="135"/>
      <c r="BU204" s="280"/>
      <c r="BV204" s="246"/>
      <c r="BW204" s="246"/>
      <c r="BX204" s="133"/>
      <c r="BY204" s="133"/>
      <c r="BZ204" s="122"/>
      <c r="CA204" s="123"/>
      <c r="CB204" s="123"/>
      <c r="CC204" s="124"/>
      <c r="CD204" s="127"/>
      <c r="CE204" s="127"/>
      <c r="CF204" s="123"/>
      <c r="CG204" s="123"/>
      <c r="CH204" s="123"/>
      <c r="CI204" s="123"/>
      <c r="CJ204" s="134"/>
      <c r="CK204" s="122"/>
      <c r="CL204" s="127"/>
      <c r="CM204" s="123"/>
      <c r="CN204" s="129"/>
      <c r="CO204" s="129"/>
      <c r="CP204" s="129"/>
      <c r="CQ204" s="134"/>
      <c r="CR204" s="133"/>
      <c r="CS204" s="133"/>
      <c r="CT204" s="133"/>
      <c r="CU204" s="135"/>
      <c r="CV204" s="280"/>
      <c r="CW204" s="135"/>
      <c r="CX204" s="133"/>
      <c r="CY204" s="133"/>
      <c r="CZ204" s="133"/>
      <c r="DA204" s="133"/>
      <c r="DB204" s="133"/>
      <c r="DC204" s="133"/>
      <c r="DD204" s="133"/>
      <c r="DE204" s="133"/>
      <c r="DF204" s="133"/>
      <c r="DG204" s="133"/>
      <c r="DH204" s="133"/>
      <c r="DI204" s="122"/>
      <c r="DJ204" s="129"/>
      <c r="DK204" s="214"/>
      <c r="DL204" s="129"/>
      <c r="DM204" s="122"/>
      <c r="DN204" s="129"/>
      <c r="DO204" s="122"/>
      <c r="DP204" s="129"/>
      <c r="DQ204" s="133"/>
      <c r="DR204" s="122"/>
      <c r="DS204" s="129"/>
      <c r="DT204" s="133"/>
      <c r="DU204" s="122"/>
      <c r="DV204" s="123"/>
      <c r="DW204" s="214"/>
      <c r="DX204" s="134"/>
      <c r="DY204" s="305"/>
      <c r="DZ204" s="134"/>
      <c r="EA204" s="122"/>
      <c r="EB204" s="129"/>
      <c r="EC204" s="122"/>
      <c r="ED204" s="129"/>
      <c r="EE204" s="122"/>
      <c r="EF204" s="129"/>
      <c r="EG204" s="122"/>
      <c r="EH204" s="124"/>
    </row>
    <row r="205" spans="1:138" outlineLevel="2">
      <c r="A205" s="459"/>
      <c r="B205" s="465">
        <v>0.86458333333333404</v>
      </c>
      <c r="C205" s="459"/>
      <c r="D205" s="459"/>
      <c r="E205" s="459"/>
      <c r="F205" s="459"/>
      <c r="G205" s="459"/>
      <c r="H205" s="459"/>
      <c r="I205" s="459"/>
      <c r="J205" s="459"/>
      <c r="K205" s="460"/>
      <c r="L205" s="459"/>
      <c r="M205" s="459"/>
      <c r="N205" s="459"/>
      <c r="O205" s="459"/>
      <c r="P205" s="459"/>
      <c r="Q205" s="459"/>
      <c r="R205" s="459"/>
      <c r="S205" s="446"/>
      <c r="T205" s="122"/>
      <c r="U205" s="123"/>
      <c r="V205" s="126"/>
      <c r="W205" s="123"/>
      <c r="X205" s="128"/>
      <c r="Y205" s="123"/>
      <c r="Z205" s="123"/>
      <c r="AA205" s="123"/>
      <c r="AB205" s="124"/>
      <c r="AC205" s="127"/>
      <c r="AD205" s="201"/>
      <c r="AE205" s="201"/>
      <c r="AF205" s="201"/>
      <c r="AG205" s="201"/>
      <c r="AH205" s="201"/>
      <c r="AI205" s="234"/>
      <c r="AJ205" s="123"/>
      <c r="AK205" s="123"/>
      <c r="AL205" s="123"/>
      <c r="AM205" s="123"/>
      <c r="AN205" s="129"/>
      <c r="AO205" s="124"/>
      <c r="AP205" s="122"/>
      <c r="AQ205" s="127"/>
      <c r="AR205" s="123"/>
      <c r="AS205" s="123"/>
      <c r="AT205" s="123"/>
      <c r="AU205" s="123"/>
      <c r="AV205" s="251"/>
      <c r="AW205" s="123"/>
      <c r="AX205" s="123"/>
      <c r="AY205" s="129"/>
      <c r="AZ205" s="122"/>
      <c r="BA205" s="129"/>
      <c r="BB205" s="130"/>
      <c r="BC205" s="131"/>
      <c r="BD205" s="130"/>
      <c r="BE205" s="132"/>
      <c r="BF205" s="132"/>
      <c r="BG205" s="123"/>
      <c r="BH205" s="124"/>
      <c r="BI205" s="122"/>
      <c r="BJ205" s="123"/>
      <c r="BK205" s="123"/>
      <c r="BL205" s="123"/>
      <c r="BM205" s="129"/>
      <c r="BN205" s="122"/>
      <c r="BO205" s="123"/>
      <c r="BP205" s="129"/>
      <c r="BQ205" s="122"/>
      <c r="BR205" s="123"/>
      <c r="BS205" s="129"/>
      <c r="BT205" s="135"/>
      <c r="BU205" s="280"/>
      <c r="BV205" s="246"/>
      <c r="BW205" s="246"/>
      <c r="BX205" s="133"/>
      <c r="BY205" s="133"/>
      <c r="BZ205" s="122"/>
      <c r="CA205" s="123"/>
      <c r="CB205" s="123"/>
      <c r="CC205" s="124"/>
      <c r="CD205" s="127"/>
      <c r="CE205" s="127"/>
      <c r="CF205" s="123"/>
      <c r="CG205" s="123"/>
      <c r="CH205" s="123"/>
      <c r="CI205" s="123"/>
      <c r="CJ205" s="134"/>
      <c r="CK205" s="122"/>
      <c r="CL205" s="127"/>
      <c r="CM205" s="123"/>
      <c r="CN205" s="129"/>
      <c r="CO205" s="129"/>
      <c r="CP205" s="129"/>
      <c r="CQ205" s="134"/>
      <c r="CR205" s="133"/>
      <c r="CS205" s="133"/>
      <c r="CT205" s="133"/>
      <c r="CU205" s="135"/>
      <c r="CV205" s="280"/>
      <c r="CW205" s="135"/>
      <c r="CX205" s="133"/>
      <c r="CY205" s="133"/>
      <c r="CZ205" s="133"/>
      <c r="DA205" s="133"/>
      <c r="DB205" s="133"/>
      <c r="DC205" s="133"/>
      <c r="DD205" s="133"/>
      <c r="DE205" s="133"/>
      <c r="DF205" s="133"/>
      <c r="DG205" s="133"/>
      <c r="DH205" s="133"/>
      <c r="DI205" s="122"/>
      <c r="DJ205" s="129"/>
      <c r="DK205" s="214"/>
      <c r="DL205" s="129"/>
      <c r="DM205" s="122"/>
      <c r="DN205" s="129"/>
      <c r="DO205" s="122"/>
      <c r="DP205" s="129"/>
      <c r="DQ205" s="133"/>
      <c r="DR205" s="122"/>
      <c r="DS205" s="129"/>
      <c r="DT205" s="133"/>
      <c r="DU205" s="122"/>
      <c r="DV205" s="123"/>
      <c r="DW205" s="214"/>
      <c r="DX205" s="134"/>
      <c r="DY205" s="305"/>
      <c r="DZ205" s="134"/>
      <c r="EA205" s="122"/>
      <c r="EB205" s="129"/>
      <c r="EC205" s="122"/>
      <c r="ED205" s="129"/>
      <c r="EE205" s="122"/>
      <c r="EF205" s="129"/>
      <c r="EG205" s="122"/>
      <c r="EH205" s="124"/>
    </row>
    <row r="206" spans="1:138" outlineLevel="2">
      <c r="A206" s="459"/>
      <c r="B206" s="465">
        <v>0.875000000000001</v>
      </c>
      <c r="C206" s="459"/>
      <c r="D206" s="459"/>
      <c r="E206" s="459"/>
      <c r="F206" s="459"/>
      <c r="G206" s="459"/>
      <c r="H206" s="459"/>
      <c r="I206" s="459"/>
      <c r="J206" s="459"/>
      <c r="K206" s="460"/>
      <c r="L206" s="459"/>
      <c r="M206" s="459"/>
      <c r="N206" s="459"/>
      <c r="O206" s="459"/>
      <c r="P206" s="459"/>
      <c r="Q206" s="459"/>
      <c r="R206" s="459"/>
      <c r="S206" s="446"/>
      <c r="T206" s="122"/>
      <c r="U206" s="123"/>
      <c r="V206" s="126"/>
      <c r="W206" s="123"/>
      <c r="X206" s="128"/>
      <c r="Y206" s="123"/>
      <c r="Z206" s="123"/>
      <c r="AA206" s="123"/>
      <c r="AB206" s="124"/>
      <c r="AC206" s="127"/>
      <c r="AD206" s="201"/>
      <c r="AE206" s="201"/>
      <c r="AF206" s="201"/>
      <c r="AG206" s="201"/>
      <c r="AH206" s="201"/>
      <c r="AI206" s="234"/>
      <c r="AJ206" s="123"/>
      <c r="AK206" s="123"/>
      <c r="AL206" s="123"/>
      <c r="AM206" s="123"/>
      <c r="AN206" s="129"/>
      <c r="AO206" s="124"/>
      <c r="AP206" s="122"/>
      <c r="AQ206" s="127"/>
      <c r="AR206" s="123"/>
      <c r="AS206" s="123"/>
      <c r="AT206" s="123"/>
      <c r="AU206" s="123"/>
      <c r="AV206" s="251"/>
      <c r="AW206" s="123"/>
      <c r="AX206" s="123"/>
      <c r="AY206" s="129"/>
      <c r="AZ206" s="122"/>
      <c r="BA206" s="129"/>
      <c r="BB206" s="130"/>
      <c r="BC206" s="131"/>
      <c r="BD206" s="130"/>
      <c r="BE206" s="132"/>
      <c r="BF206" s="132"/>
      <c r="BG206" s="123"/>
      <c r="BH206" s="124"/>
      <c r="BI206" s="122"/>
      <c r="BJ206" s="123"/>
      <c r="BK206" s="123"/>
      <c r="BL206" s="123"/>
      <c r="BM206" s="129"/>
      <c r="BN206" s="122"/>
      <c r="BO206" s="123"/>
      <c r="BP206" s="129"/>
      <c r="BQ206" s="122"/>
      <c r="BR206" s="123"/>
      <c r="BS206" s="129"/>
      <c r="BT206" s="135"/>
      <c r="BU206" s="280"/>
      <c r="BV206" s="246"/>
      <c r="BW206" s="246"/>
      <c r="BX206" s="133"/>
      <c r="BY206" s="133"/>
      <c r="BZ206" s="122"/>
      <c r="CA206" s="123"/>
      <c r="CB206" s="123"/>
      <c r="CC206" s="124"/>
      <c r="CD206" s="127"/>
      <c r="CE206" s="127"/>
      <c r="CF206" s="123"/>
      <c r="CG206" s="123"/>
      <c r="CH206" s="123"/>
      <c r="CI206" s="123"/>
      <c r="CJ206" s="134"/>
      <c r="CK206" s="122"/>
      <c r="CL206" s="127"/>
      <c r="CM206" s="123"/>
      <c r="CN206" s="129"/>
      <c r="CO206" s="129"/>
      <c r="CP206" s="129"/>
      <c r="CQ206" s="134"/>
      <c r="CR206" s="133"/>
      <c r="CS206" s="133"/>
      <c r="CT206" s="133"/>
      <c r="CU206" s="135"/>
      <c r="CV206" s="280"/>
      <c r="CW206" s="135"/>
      <c r="CX206" s="133"/>
      <c r="CY206" s="133"/>
      <c r="CZ206" s="133"/>
      <c r="DA206" s="133"/>
      <c r="DB206" s="133"/>
      <c r="DC206" s="133"/>
      <c r="DD206" s="133"/>
      <c r="DE206" s="133"/>
      <c r="DF206" s="133"/>
      <c r="DG206" s="133"/>
      <c r="DH206" s="133"/>
      <c r="DI206" s="122"/>
      <c r="DJ206" s="129"/>
      <c r="DK206" s="214"/>
      <c r="DL206" s="129"/>
      <c r="DM206" s="122"/>
      <c r="DN206" s="129"/>
      <c r="DO206" s="122"/>
      <c r="DP206" s="129"/>
      <c r="DQ206" s="133"/>
      <c r="DR206" s="122"/>
      <c r="DS206" s="129"/>
      <c r="DT206" s="133"/>
      <c r="DU206" s="122"/>
      <c r="DV206" s="123"/>
      <c r="DW206" s="214"/>
      <c r="DX206" s="134"/>
      <c r="DY206" s="305"/>
      <c r="DZ206" s="134"/>
      <c r="EA206" s="122"/>
      <c r="EB206" s="129"/>
      <c r="EC206" s="122"/>
      <c r="ED206" s="129"/>
      <c r="EE206" s="122"/>
      <c r="EF206" s="129"/>
      <c r="EG206" s="122"/>
      <c r="EH206" s="124"/>
    </row>
    <row r="207" spans="1:138" outlineLevel="2">
      <c r="A207" s="459"/>
      <c r="B207" s="465">
        <v>0.88541666666666696</v>
      </c>
      <c r="C207" s="459"/>
      <c r="D207" s="459"/>
      <c r="E207" s="459"/>
      <c r="F207" s="459"/>
      <c r="G207" s="459"/>
      <c r="H207" s="459"/>
      <c r="I207" s="459"/>
      <c r="J207" s="459"/>
      <c r="K207" s="460"/>
      <c r="L207" s="459"/>
      <c r="M207" s="459"/>
      <c r="N207" s="459"/>
      <c r="O207" s="459"/>
      <c r="P207" s="459"/>
      <c r="Q207" s="459"/>
      <c r="R207" s="459"/>
      <c r="S207" s="446"/>
      <c r="T207" s="122"/>
      <c r="U207" s="123"/>
      <c r="V207" s="126"/>
      <c r="W207" s="123"/>
      <c r="X207" s="128"/>
      <c r="Y207" s="123"/>
      <c r="Z207" s="123"/>
      <c r="AA207" s="123"/>
      <c r="AB207" s="124"/>
      <c r="AC207" s="127"/>
      <c r="AD207" s="201"/>
      <c r="AE207" s="201"/>
      <c r="AF207" s="201"/>
      <c r="AG207" s="201"/>
      <c r="AH207" s="201"/>
      <c r="AI207" s="234"/>
      <c r="AJ207" s="123"/>
      <c r="AK207" s="123"/>
      <c r="AL207" s="123"/>
      <c r="AM207" s="123"/>
      <c r="AN207" s="129"/>
      <c r="AO207" s="124"/>
      <c r="AP207" s="122"/>
      <c r="AQ207" s="127"/>
      <c r="AR207" s="123"/>
      <c r="AS207" s="123"/>
      <c r="AT207" s="123"/>
      <c r="AU207" s="123"/>
      <c r="AV207" s="251"/>
      <c r="AW207" s="123"/>
      <c r="AX207" s="123"/>
      <c r="AY207" s="129"/>
      <c r="AZ207" s="122"/>
      <c r="BA207" s="129"/>
      <c r="BB207" s="130"/>
      <c r="BC207" s="131"/>
      <c r="BD207" s="130"/>
      <c r="BE207" s="132"/>
      <c r="BF207" s="132"/>
      <c r="BG207" s="123"/>
      <c r="BH207" s="124"/>
      <c r="BI207" s="122"/>
      <c r="BJ207" s="123"/>
      <c r="BK207" s="123"/>
      <c r="BL207" s="123"/>
      <c r="BM207" s="129"/>
      <c r="BN207" s="122"/>
      <c r="BO207" s="123"/>
      <c r="BP207" s="129"/>
      <c r="BQ207" s="122"/>
      <c r="BR207" s="123"/>
      <c r="BS207" s="129"/>
      <c r="BT207" s="135"/>
      <c r="BU207" s="280"/>
      <c r="BV207" s="246"/>
      <c r="BW207" s="246"/>
      <c r="BX207" s="133"/>
      <c r="BY207" s="133"/>
      <c r="BZ207" s="122"/>
      <c r="CA207" s="123"/>
      <c r="CB207" s="123"/>
      <c r="CC207" s="124"/>
      <c r="CD207" s="127"/>
      <c r="CE207" s="127"/>
      <c r="CF207" s="123"/>
      <c r="CG207" s="123"/>
      <c r="CH207" s="123"/>
      <c r="CI207" s="123"/>
      <c r="CJ207" s="134"/>
      <c r="CK207" s="122"/>
      <c r="CL207" s="127"/>
      <c r="CM207" s="123"/>
      <c r="CN207" s="129"/>
      <c r="CO207" s="129"/>
      <c r="CP207" s="129"/>
      <c r="CQ207" s="134"/>
      <c r="CR207" s="133"/>
      <c r="CS207" s="133"/>
      <c r="CT207" s="133"/>
      <c r="CU207" s="135"/>
      <c r="CV207" s="280"/>
      <c r="CW207" s="135"/>
      <c r="CX207" s="133"/>
      <c r="CY207" s="133"/>
      <c r="CZ207" s="133"/>
      <c r="DA207" s="133"/>
      <c r="DB207" s="133"/>
      <c r="DC207" s="133"/>
      <c r="DD207" s="133"/>
      <c r="DE207" s="133"/>
      <c r="DF207" s="133"/>
      <c r="DG207" s="133"/>
      <c r="DH207" s="133"/>
      <c r="DI207" s="122"/>
      <c r="DJ207" s="129"/>
      <c r="DK207" s="214"/>
      <c r="DL207" s="129"/>
      <c r="DM207" s="122"/>
      <c r="DN207" s="129"/>
      <c r="DO207" s="122"/>
      <c r="DP207" s="129"/>
      <c r="DQ207" s="133"/>
      <c r="DR207" s="122"/>
      <c r="DS207" s="129"/>
      <c r="DT207" s="133"/>
      <c r="DU207" s="122"/>
      <c r="DV207" s="123"/>
      <c r="DW207" s="214"/>
      <c r="DX207" s="134"/>
      <c r="DY207" s="305"/>
      <c r="DZ207" s="134"/>
      <c r="EA207" s="122"/>
      <c r="EB207" s="129"/>
      <c r="EC207" s="122"/>
      <c r="ED207" s="129"/>
      <c r="EE207" s="122"/>
      <c r="EF207" s="129"/>
      <c r="EG207" s="122"/>
      <c r="EH207" s="124"/>
    </row>
    <row r="208" spans="1:138" outlineLevel="2">
      <c r="A208" s="459"/>
      <c r="B208" s="465">
        <v>0.89583333333333404</v>
      </c>
      <c r="C208" s="459"/>
      <c r="D208" s="459"/>
      <c r="E208" s="459"/>
      <c r="F208" s="459"/>
      <c r="G208" s="459"/>
      <c r="H208" s="459"/>
      <c r="I208" s="459"/>
      <c r="J208" s="459"/>
      <c r="K208" s="460"/>
      <c r="L208" s="459"/>
      <c r="M208" s="459"/>
      <c r="N208" s="459"/>
      <c r="O208" s="459"/>
      <c r="P208" s="459"/>
      <c r="Q208" s="459"/>
      <c r="R208" s="459"/>
      <c r="S208" s="446"/>
      <c r="T208" s="122"/>
      <c r="U208" s="123"/>
      <c r="V208" s="126"/>
      <c r="W208" s="123"/>
      <c r="X208" s="128"/>
      <c r="Y208" s="123"/>
      <c r="Z208" s="123"/>
      <c r="AA208" s="123"/>
      <c r="AB208" s="124"/>
      <c r="AC208" s="127"/>
      <c r="AD208" s="201"/>
      <c r="AE208" s="201"/>
      <c r="AF208" s="201"/>
      <c r="AG208" s="201"/>
      <c r="AH208" s="201"/>
      <c r="AI208" s="234"/>
      <c r="AJ208" s="123"/>
      <c r="AK208" s="123"/>
      <c r="AL208" s="123"/>
      <c r="AM208" s="123"/>
      <c r="AN208" s="129"/>
      <c r="AO208" s="124"/>
      <c r="AP208" s="122"/>
      <c r="AQ208" s="127"/>
      <c r="AR208" s="123"/>
      <c r="AS208" s="123"/>
      <c r="AT208" s="123"/>
      <c r="AU208" s="123"/>
      <c r="AV208" s="251"/>
      <c r="AW208" s="123"/>
      <c r="AX208" s="123"/>
      <c r="AY208" s="129"/>
      <c r="AZ208" s="122"/>
      <c r="BA208" s="129"/>
      <c r="BB208" s="130"/>
      <c r="BC208" s="131"/>
      <c r="BD208" s="130"/>
      <c r="BE208" s="132"/>
      <c r="BF208" s="132"/>
      <c r="BG208" s="123"/>
      <c r="BH208" s="124"/>
      <c r="BI208" s="122"/>
      <c r="BJ208" s="123"/>
      <c r="BK208" s="123"/>
      <c r="BL208" s="123"/>
      <c r="BM208" s="129"/>
      <c r="BN208" s="122"/>
      <c r="BO208" s="123"/>
      <c r="BP208" s="129"/>
      <c r="BQ208" s="122"/>
      <c r="BR208" s="123"/>
      <c r="BS208" s="129"/>
      <c r="BT208" s="135"/>
      <c r="BU208" s="280"/>
      <c r="BV208" s="246"/>
      <c r="BW208" s="246"/>
      <c r="BX208" s="133"/>
      <c r="BY208" s="133"/>
      <c r="BZ208" s="122"/>
      <c r="CA208" s="123"/>
      <c r="CB208" s="123"/>
      <c r="CC208" s="124"/>
      <c r="CD208" s="127"/>
      <c r="CE208" s="127"/>
      <c r="CF208" s="123"/>
      <c r="CG208" s="123"/>
      <c r="CH208" s="123"/>
      <c r="CI208" s="123"/>
      <c r="CJ208" s="134"/>
      <c r="CK208" s="122"/>
      <c r="CL208" s="127"/>
      <c r="CM208" s="123"/>
      <c r="CN208" s="129"/>
      <c r="CO208" s="129"/>
      <c r="CP208" s="129"/>
      <c r="CQ208" s="134"/>
      <c r="CR208" s="133"/>
      <c r="CS208" s="133"/>
      <c r="CT208" s="133"/>
      <c r="CU208" s="135"/>
      <c r="CV208" s="280"/>
      <c r="CW208" s="135"/>
      <c r="CX208" s="133"/>
      <c r="CY208" s="133"/>
      <c r="CZ208" s="133"/>
      <c r="DA208" s="133"/>
      <c r="DB208" s="133"/>
      <c r="DC208" s="133"/>
      <c r="DD208" s="133"/>
      <c r="DE208" s="133"/>
      <c r="DF208" s="133"/>
      <c r="DG208" s="133"/>
      <c r="DH208" s="133"/>
      <c r="DI208" s="122"/>
      <c r="DJ208" s="129"/>
      <c r="DK208" s="214"/>
      <c r="DL208" s="129"/>
      <c r="DM208" s="122"/>
      <c r="DN208" s="129"/>
      <c r="DO208" s="122"/>
      <c r="DP208" s="129"/>
      <c r="DQ208" s="133"/>
      <c r="DR208" s="122"/>
      <c r="DS208" s="129"/>
      <c r="DT208" s="133"/>
      <c r="DU208" s="122"/>
      <c r="DV208" s="123"/>
      <c r="DW208" s="214"/>
      <c r="DX208" s="134"/>
      <c r="DY208" s="305"/>
      <c r="DZ208" s="134"/>
      <c r="EA208" s="122"/>
      <c r="EB208" s="129"/>
      <c r="EC208" s="122"/>
      <c r="ED208" s="129"/>
      <c r="EE208" s="122"/>
      <c r="EF208" s="129"/>
      <c r="EG208" s="122"/>
      <c r="EH208" s="124"/>
    </row>
    <row r="209" spans="1:138" outlineLevel="2">
      <c r="A209" s="459"/>
      <c r="B209" s="465">
        <v>0.906250000000001</v>
      </c>
      <c r="C209" s="459"/>
      <c r="D209" s="459"/>
      <c r="E209" s="459"/>
      <c r="F209" s="459"/>
      <c r="G209" s="459"/>
      <c r="H209" s="459"/>
      <c r="I209" s="459"/>
      <c r="J209" s="459"/>
      <c r="K209" s="460"/>
      <c r="L209" s="459"/>
      <c r="M209" s="459"/>
      <c r="N209" s="459"/>
      <c r="O209" s="459"/>
      <c r="P209" s="459"/>
      <c r="Q209" s="459"/>
      <c r="R209" s="459"/>
      <c r="S209" s="446"/>
      <c r="T209" s="122"/>
      <c r="U209" s="123"/>
      <c r="V209" s="126"/>
      <c r="W209" s="123"/>
      <c r="X209" s="128"/>
      <c r="Y209" s="123"/>
      <c r="Z209" s="123"/>
      <c r="AA209" s="123"/>
      <c r="AB209" s="124"/>
      <c r="AC209" s="127"/>
      <c r="AD209" s="201"/>
      <c r="AE209" s="201"/>
      <c r="AF209" s="201"/>
      <c r="AG209" s="201"/>
      <c r="AH209" s="201"/>
      <c r="AI209" s="234"/>
      <c r="AJ209" s="123"/>
      <c r="AK209" s="123"/>
      <c r="AL209" s="123"/>
      <c r="AM209" s="123"/>
      <c r="AN209" s="129"/>
      <c r="AO209" s="124"/>
      <c r="AP209" s="122"/>
      <c r="AQ209" s="127"/>
      <c r="AR209" s="123"/>
      <c r="AS209" s="123"/>
      <c r="AT209" s="123"/>
      <c r="AU209" s="123"/>
      <c r="AV209" s="251"/>
      <c r="AW209" s="123"/>
      <c r="AX209" s="123"/>
      <c r="AY209" s="129"/>
      <c r="AZ209" s="122"/>
      <c r="BA209" s="129"/>
      <c r="BB209" s="130"/>
      <c r="BC209" s="131"/>
      <c r="BD209" s="130"/>
      <c r="BE209" s="132"/>
      <c r="BF209" s="132"/>
      <c r="BG209" s="123"/>
      <c r="BH209" s="124"/>
      <c r="BI209" s="122"/>
      <c r="BJ209" s="123"/>
      <c r="BK209" s="123"/>
      <c r="BL209" s="123"/>
      <c r="BM209" s="129"/>
      <c r="BN209" s="122"/>
      <c r="BO209" s="123"/>
      <c r="BP209" s="129"/>
      <c r="BQ209" s="122"/>
      <c r="BR209" s="123"/>
      <c r="BS209" s="129"/>
      <c r="BT209" s="135"/>
      <c r="BU209" s="280"/>
      <c r="BV209" s="246"/>
      <c r="BW209" s="246"/>
      <c r="BX209" s="133"/>
      <c r="BY209" s="133"/>
      <c r="BZ209" s="122"/>
      <c r="CA209" s="123"/>
      <c r="CB209" s="123"/>
      <c r="CC209" s="124"/>
      <c r="CD209" s="127"/>
      <c r="CE209" s="127"/>
      <c r="CF209" s="123"/>
      <c r="CG209" s="123"/>
      <c r="CH209" s="123"/>
      <c r="CI209" s="123"/>
      <c r="CJ209" s="134"/>
      <c r="CK209" s="122"/>
      <c r="CL209" s="127"/>
      <c r="CM209" s="123"/>
      <c r="CN209" s="129"/>
      <c r="CO209" s="129"/>
      <c r="CP209" s="129"/>
      <c r="CQ209" s="134"/>
      <c r="CR209" s="133"/>
      <c r="CS209" s="133"/>
      <c r="CT209" s="133"/>
      <c r="CU209" s="135"/>
      <c r="CV209" s="280"/>
      <c r="CW209" s="135"/>
      <c r="CX209" s="133"/>
      <c r="CY209" s="133"/>
      <c r="CZ209" s="133"/>
      <c r="DA209" s="133"/>
      <c r="DB209" s="133"/>
      <c r="DC209" s="133"/>
      <c r="DD209" s="133"/>
      <c r="DE209" s="133"/>
      <c r="DF209" s="133"/>
      <c r="DG209" s="133"/>
      <c r="DH209" s="133"/>
      <c r="DI209" s="122"/>
      <c r="DJ209" s="129"/>
      <c r="DK209" s="214"/>
      <c r="DL209" s="129"/>
      <c r="DM209" s="122"/>
      <c r="DN209" s="129"/>
      <c r="DO209" s="122"/>
      <c r="DP209" s="129"/>
      <c r="DQ209" s="133"/>
      <c r="DR209" s="122"/>
      <c r="DS209" s="129"/>
      <c r="DT209" s="133"/>
      <c r="DU209" s="122"/>
      <c r="DV209" s="123"/>
      <c r="DW209" s="214"/>
      <c r="DX209" s="134"/>
      <c r="DY209" s="305"/>
      <c r="DZ209" s="134"/>
      <c r="EA209" s="122"/>
      <c r="EB209" s="129"/>
      <c r="EC209" s="122"/>
      <c r="ED209" s="129"/>
      <c r="EE209" s="122"/>
      <c r="EF209" s="129"/>
      <c r="EG209" s="122"/>
      <c r="EH209" s="124"/>
    </row>
    <row r="210" spans="1:138" outlineLevel="2">
      <c r="A210" s="459"/>
      <c r="B210" s="465">
        <v>0.91666666666666696</v>
      </c>
      <c r="C210" s="459"/>
      <c r="D210" s="459"/>
      <c r="E210" s="459"/>
      <c r="F210" s="459"/>
      <c r="G210" s="459"/>
      <c r="H210" s="459"/>
      <c r="I210" s="459"/>
      <c r="J210" s="459"/>
      <c r="K210" s="460"/>
      <c r="L210" s="459"/>
      <c r="M210" s="459"/>
      <c r="N210" s="459"/>
      <c r="O210" s="459"/>
      <c r="P210" s="459"/>
      <c r="Q210" s="459"/>
      <c r="R210" s="459"/>
      <c r="S210" s="446"/>
      <c r="T210" s="122"/>
      <c r="U210" s="123"/>
      <c r="V210" s="126"/>
      <c r="W210" s="123"/>
      <c r="X210" s="128"/>
      <c r="Y210" s="123"/>
      <c r="Z210" s="123"/>
      <c r="AA210" s="123"/>
      <c r="AB210" s="124"/>
      <c r="AC210" s="127"/>
      <c r="AD210" s="201"/>
      <c r="AE210" s="201"/>
      <c r="AF210" s="201"/>
      <c r="AG210" s="201"/>
      <c r="AH210" s="201"/>
      <c r="AI210" s="234"/>
      <c r="AJ210" s="123"/>
      <c r="AK210" s="123"/>
      <c r="AL210" s="123"/>
      <c r="AM210" s="123"/>
      <c r="AN210" s="129"/>
      <c r="AO210" s="124"/>
      <c r="AP210" s="122"/>
      <c r="AQ210" s="127"/>
      <c r="AR210" s="123"/>
      <c r="AS210" s="123"/>
      <c r="AT210" s="123"/>
      <c r="AU210" s="123"/>
      <c r="AV210" s="251"/>
      <c r="AW210" s="123"/>
      <c r="AX210" s="123"/>
      <c r="AY210" s="129"/>
      <c r="AZ210" s="122"/>
      <c r="BA210" s="129"/>
      <c r="BB210" s="130"/>
      <c r="BC210" s="131"/>
      <c r="BD210" s="130"/>
      <c r="BE210" s="132"/>
      <c r="BF210" s="132"/>
      <c r="BG210" s="123"/>
      <c r="BH210" s="124"/>
      <c r="BI210" s="122"/>
      <c r="BJ210" s="123"/>
      <c r="BK210" s="123"/>
      <c r="BL210" s="123"/>
      <c r="BM210" s="129"/>
      <c r="BN210" s="122"/>
      <c r="BO210" s="123"/>
      <c r="BP210" s="129"/>
      <c r="BQ210" s="122"/>
      <c r="BR210" s="123"/>
      <c r="BS210" s="129"/>
      <c r="BT210" s="135"/>
      <c r="BU210" s="280"/>
      <c r="BV210" s="246"/>
      <c r="BW210" s="246"/>
      <c r="BX210" s="133"/>
      <c r="BY210" s="133"/>
      <c r="BZ210" s="122"/>
      <c r="CA210" s="123"/>
      <c r="CB210" s="123"/>
      <c r="CC210" s="124"/>
      <c r="CD210" s="127"/>
      <c r="CE210" s="127"/>
      <c r="CF210" s="123"/>
      <c r="CG210" s="123"/>
      <c r="CH210" s="123"/>
      <c r="CI210" s="123"/>
      <c r="CJ210" s="134"/>
      <c r="CK210" s="122"/>
      <c r="CL210" s="127"/>
      <c r="CM210" s="123"/>
      <c r="CN210" s="129"/>
      <c r="CO210" s="129"/>
      <c r="CP210" s="129"/>
      <c r="CQ210" s="134"/>
      <c r="CR210" s="133"/>
      <c r="CS210" s="133"/>
      <c r="CT210" s="133"/>
      <c r="CU210" s="135"/>
      <c r="CV210" s="280"/>
      <c r="CW210" s="135"/>
      <c r="CX210" s="133"/>
      <c r="CY210" s="133"/>
      <c r="CZ210" s="133"/>
      <c r="DA210" s="133"/>
      <c r="DB210" s="133"/>
      <c r="DC210" s="133"/>
      <c r="DD210" s="133"/>
      <c r="DE210" s="133"/>
      <c r="DF210" s="133"/>
      <c r="DG210" s="133"/>
      <c r="DH210" s="133"/>
      <c r="DI210" s="122"/>
      <c r="DJ210" s="129"/>
      <c r="DK210" s="214"/>
      <c r="DL210" s="129"/>
      <c r="DM210" s="122"/>
      <c r="DN210" s="129"/>
      <c r="DO210" s="122"/>
      <c r="DP210" s="129"/>
      <c r="DQ210" s="133"/>
      <c r="DR210" s="122"/>
      <c r="DS210" s="129"/>
      <c r="DT210" s="133"/>
      <c r="DU210" s="122"/>
      <c r="DV210" s="123"/>
      <c r="DW210" s="214"/>
      <c r="DX210" s="134"/>
      <c r="DY210" s="305"/>
      <c r="DZ210" s="134"/>
      <c r="EA210" s="122"/>
      <c r="EB210" s="129"/>
      <c r="EC210" s="122"/>
      <c r="ED210" s="129"/>
      <c r="EE210" s="122"/>
      <c r="EF210" s="129"/>
      <c r="EG210" s="122"/>
      <c r="EH210" s="124"/>
    </row>
    <row r="211" spans="1:138" outlineLevel="2">
      <c r="A211" s="459"/>
      <c r="B211" s="465">
        <v>0.92708333333333404</v>
      </c>
      <c r="C211" s="459"/>
      <c r="D211" s="459"/>
      <c r="E211" s="459"/>
      <c r="F211" s="459"/>
      <c r="G211" s="459"/>
      <c r="H211" s="459"/>
      <c r="I211" s="459"/>
      <c r="J211" s="459"/>
      <c r="K211" s="460"/>
      <c r="L211" s="459"/>
      <c r="M211" s="459"/>
      <c r="N211" s="459"/>
      <c r="O211" s="459"/>
      <c r="P211" s="459"/>
      <c r="Q211" s="459"/>
      <c r="R211" s="459"/>
      <c r="S211" s="446"/>
      <c r="T211" s="122"/>
      <c r="U211" s="123"/>
      <c r="V211" s="126"/>
      <c r="W211" s="123"/>
      <c r="X211" s="128"/>
      <c r="Y211" s="123"/>
      <c r="Z211" s="123"/>
      <c r="AA211" s="123"/>
      <c r="AB211" s="124"/>
      <c r="AC211" s="127"/>
      <c r="AD211" s="201"/>
      <c r="AE211" s="201"/>
      <c r="AF211" s="201"/>
      <c r="AG211" s="201"/>
      <c r="AH211" s="201"/>
      <c r="AI211" s="234"/>
      <c r="AJ211" s="123"/>
      <c r="AK211" s="123"/>
      <c r="AL211" s="123"/>
      <c r="AM211" s="123"/>
      <c r="AN211" s="129"/>
      <c r="AO211" s="124"/>
      <c r="AP211" s="122"/>
      <c r="AQ211" s="127"/>
      <c r="AR211" s="123"/>
      <c r="AS211" s="123"/>
      <c r="AT211" s="123"/>
      <c r="AU211" s="123"/>
      <c r="AV211" s="251"/>
      <c r="AW211" s="123"/>
      <c r="AX211" s="123"/>
      <c r="AY211" s="129"/>
      <c r="AZ211" s="122"/>
      <c r="BA211" s="129"/>
      <c r="BB211" s="130"/>
      <c r="BC211" s="131"/>
      <c r="BD211" s="130"/>
      <c r="BE211" s="132"/>
      <c r="BF211" s="132"/>
      <c r="BG211" s="123"/>
      <c r="BH211" s="124"/>
      <c r="BI211" s="122"/>
      <c r="BJ211" s="123"/>
      <c r="BK211" s="123"/>
      <c r="BL211" s="123"/>
      <c r="BM211" s="129"/>
      <c r="BN211" s="122"/>
      <c r="BO211" s="123"/>
      <c r="BP211" s="129"/>
      <c r="BQ211" s="122"/>
      <c r="BR211" s="123"/>
      <c r="BS211" s="129"/>
      <c r="BT211" s="135"/>
      <c r="BU211" s="280"/>
      <c r="BV211" s="246"/>
      <c r="BW211" s="246"/>
      <c r="BX211" s="133"/>
      <c r="BY211" s="133"/>
      <c r="BZ211" s="122"/>
      <c r="CA211" s="123"/>
      <c r="CB211" s="123"/>
      <c r="CC211" s="124"/>
      <c r="CD211" s="127"/>
      <c r="CE211" s="127"/>
      <c r="CF211" s="123"/>
      <c r="CG211" s="123"/>
      <c r="CH211" s="123"/>
      <c r="CI211" s="123"/>
      <c r="CJ211" s="134"/>
      <c r="CK211" s="122"/>
      <c r="CL211" s="127"/>
      <c r="CM211" s="123"/>
      <c r="CN211" s="129"/>
      <c r="CO211" s="129"/>
      <c r="CP211" s="129"/>
      <c r="CQ211" s="134"/>
      <c r="CR211" s="133"/>
      <c r="CS211" s="133"/>
      <c r="CT211" s="133"/>
      <c r="CU211" s="135"/>
      <c r="CV211" s="280"/>
      <c r="CW211" s="135"/>
      <c r="CX211" s="133"/>
      <c r="CY211" s="133"/>
      <c r="CZ211" s="133"/>
      <c r="DA211" s="133"/>
      <c r="DB211" s="133"/>
      <c r="DC211" s="133"/>
      <c r="DD211" s="133"/>
      <c r="DE211" s="133"/>
      <c r="DF211" s="133"/>
      <c r="DG211" s="133"/>
      <c r="DH211" s="133"/>
      <c r="DI211" s="122"/>
      <c r="DJ211" s="129"/>
      <c r="DK211" s="214"/>
      <c r="DL211" s="129"/>
      <c r="DM211" s="122"/>
      <c r="DN211" s="129"/>
      <c r="DO211" s="122"/>
      <c r="DP211" s="129"/>
      <c r="DQ211" s="133"/>
      <c r="DR211" s="122"/>
      <c r="DS211" s="129"/>
      <c r="DT211" s="133"/>
      <c r="DU211" s="122"/>
      <c r="DV211" s="123"/>
      <c r="DW211" s="214"/>
      <c r="DX211" s="134"/>
      <c r="DY211" s="305"/>
      <c r="DZ211" s="134"/>
      <c r="EA211" s="122"/>
      <c r="EB211" s="129"/>
      <c r="EC211" s="122"/>
      <c r="ED211" s="129"/>
      <c r="EE211" s="122"/>
      <c r="EF211" s="129"/>
      <c r="EG211" s="122"/>
      <c r="EH211" s="124"/>
    </row>
    <row r="212" spans="1:138" outlineLevel="2">
      <c r="A212" s="459"/>
      <c r="B212" s="465">
        <v>0.937500000000001</v>
      </c>
      <c r="C212" s="459"/>
      <c r="D212" s="459"/>
      <c r="E212" s="459"/>
      <c r="F212" s="459"/>
      <c r="G212" s="459"/>
      <c r="H212" s="459"/>
      <c r="I212" s="459"/>
      <c r="J212" s="459"/>
      <c r="K212" s="460"/>
      <c r="L212" s="459"/>
      <c r="M212" s="459"/>
      <c r="N212" s="459"/>
      <c r="O212" s="459"/>
      <c r="P212" s="459"/>
      <c r="Q212" s="459"/>
      <c r="R212" s="459"/>
      <c r="S212" s="446"/>
      <c r="T212" s="122"/>
      <c r="U212" s="123"/>
      <c r="V212" s="126"/>
      <c r="W212" s="123"/>
      <c r="X212" s="128"/>
      <c r="Y212" s="123"/>
      <c r="Z212" s="123"/>
      <c r="AA212" s="123"/>
      <c r="AB212" s="124"/>
      <c r="AC212" s="127"/>
      <c r="AD212" s="201"/>
      <c r="AE212" s="201"/>
      <c r="AF212" s="201"/>
      <c r="AG212" s="201"/>
      <c r="AH212" s="201"/>
      <c r="AI212" s="234"/>
      <c r="AJ212" s="123"/>
      <c r="AK212" s="123"/>
      <c r="AL212" s="123"/>
      <c r="AM212" s="123"/>
      <c r="AN212" s="129"/>
      <c r="AO212" s="124"/>
      <c r="AP212" s="122"/>
      <c r="AQ212" s="127"/>
      <c r="AR212" s="123"/>
      <c r="AS212" s="123"/>
      <c r="AT212" s="123"/>
      <c r="AU212" s="123"/>
      <c r="AV212" s="251"/>
      <c r="AW212" s="123"/>
      <c r="AX212" s="123"/>
      <c r="AY212" s="129"/>
      <c r="AZ212" s="122"/>
      <c r="BA212" s="129"/>
      <c r="BB212" s="130"/>
      <c r="BC212" s="131"/>
      <c r="BD212" s="130"/>
      <c r="BE212" s="132"/>
      <c r="BF212" s="132"/>
      <c r="BG212" s="123"/>
      <c r="BH212" s="124"/>
      <c r="BI212" s="122"/>
      <c r="BJ212" s="123"/>
      <c r="BK212" s="123"/>
      <c r="BL212" s="123"/>
      <c r="BM212" s="129"/>
      <c r="BN212" s="122"/>
      <c r="BO212" s="123"/>
      <c r="BP212" s="129"/>
      <c r="BQ212" s="122"/>
      <c r="BR212" s="123"/>
      <c r="BS212" s="129"/>
      <c r="BT212" s="135"/>
      <c r="BU212" s="280"/>
      <c r="BV212" s="246"/>
      <c r="BW212" s="246"/>
      <c r="BX212" s="133"/>
      <c r="BY212" s="133"/>
      <c r="BZ212" s="122"/>
      <c r="CA212" s="123"/>
      <c r="CB212" s="123"/>
      <c r="CC212" s="124"/>
      <c r="CD212" s="127"/>
      <c r="CE212" s="127"/>
      <c r="CF212" s="123"/>
      <c r="CG212" s="123"/>
      <c r="CH212" s="123"/>
      <c r="CI212" s="123"/>
      <c r="CJ212" s="134"/>
      <c r="CK212" s="122"/>
      <c r="CL212" s="127"/>
      <c r="CM212" s="123"/>
      <c r="CN212" s="129"/>
      <c r="CO212" s="129"/>
      <c r="CP212" s="129"/>
      <c r="CQ212" s="134"/>
      <c r="CR212" s="133"/>
      <c r="CS212" s="133"/>
      <c r="CT212" s="133"/>
      <c r="CU212" s="135"/>
      <c r="CV212" s="280"/>
      <c r="CW212" s="135"/>
      <c r="CX212" s="133"/>
      <c r="CY212" s="133"/>
      <c r="CZ212" s="133"/>
      <c r="DA212" s="133"/>
      <c r="DB212" s="133"/>
      <c r="DC212" s="133"/>
      <c r="DD212" s="133"/>
      <c r="DE212" s="133"/>
      <c r="DF212" s="133"/>
      <c r="DG212" s="133"/>
      <c r="DH212" s="133"/>
      <c r="DI212" s="122"/>
      <c r="DJ212" s="129"/>
      <c r="DK212" s="214"/>
      <c r="DL212" s="129"/>
      <c r="DM212" s="122"/>
      <c r="DN212" s="129"/>
      <c r="DO212" s="122"/>
      <c r="DP212" s="129"/>
      <c r="DQ212" s="133"/>
      <c r="DR212" s="122"/>
      <c r="DS212" s="129"/>
      <c r="DT212" s="133"/>
      <c r="DU212" s="122"/>
      <c r="DV212" s="123"/>
      <c r="DW212" s="214"/>
      <c r="DX212" s="134"/>
      <c r="DY212" s="305"/>
      <c r="DZ212" s="134"/>
      <c r="EA212" s="122"/>
      <c r="EB212" s="129"/>
      <c r="EC212" s="122"/>
      <c r="ED212" s="129"/>
      <c r="EE212" s="122"/>
      <c r="EF212" s="129"/>
      <c r="EG212" s="122"/>
      <c r="EH212" s="124"/>
    </row>
    <row r="213" spans="1:138" outlineLevel="2">
      <c r="A213" s="459"/>
      <c r="B213" s="465">
        <v>0.94791666666666696</v>
      </c>
      <c r="C213" s="459"/>
      <c r="D213" s="459"/>
      <c r="E213" s="459"/>
      <c r="F213" s="459"/>
      <c r="G213" s="459"/>
      <c r="H213" s="459"/>
      <c r="I213" s="459"/>
      <c r="J213" s="459"/>
      <c r="K213" s="460"/>
      <c r="L213" s="459"/>
      <c r="M213" s="459"/>
      <c r="N213" s="459"/>
      <c r="O213" s="459"/>
      <c r="P213" s="459"/>
      <c r="Q213" s="459"/>
      <c r="R213" s="459"/>
      <c r="S213" s="446"/>
      <c r="T213" s="122"/>
      <c r="U213" s="123"/>
      <c r="V213" s="126"/>
      <c r="W213" s="123"/>
      <c r="X213" s="128"/>
      <c r="Y213" s="123"/>
      <c r="Z213" s="123"/>
      <c r="AA213" s="123"/>
      <c r="AB213" s="124"/>
      <c r="AC213" s="127"/>
      <c r="AD213" s="201"/>
      <c r="AE213" s="201"/>
      <c r="AF213" s="201"/>
      <c r="AG213" s="201"/>
      <c r="AH213" s="201"/>
      <c r="AI213" s="234"/>
      <c r="AJ213" s="123"/>
      <c r="AK213" s="123"/>
      <c r="AL213" s="123"/>
      <c r="AM213" s="123"/>
      <c r="AN213" s="129"/>
      <c r="AO213" s="124"/>
      <c r="AP213" s="122"/>
      <c r="AQ213" s="127"/>
      <c r="AR213" s="123"/>
      <c r="AS213" s="123"/>
      <c r="AT213" s="123"/>
      <c r="AU213" s="123"/>
      <c r="AV213" s="251"/>
      <c r="AW213" s="123"/>
      <c r="AX213" s="123"/>
      <c r="AY213" s="129"/>
      <c r="AZ213" s="122"/>
      <c r="BA213" s="129"/>
      <c r="BB213" s="130"/>
      <c r="BC213" s="131"/>
      <c r="BD213" s="130"/>
      <c r="BE213" s="132"/>
      <c r="BF213" s="132"/>
      <c r="BG213" s="123"/>
      <c r="BH213" s="124"/>
      <c r="BI213" s="122"/>
      <c r="BJ213" s="123"/>
      <c r="BK213" s="123"/>
      <c r="BL213" s="123"/>
      <c r="BM213" s="129"/>
      <c r="BN213" s="122"/>
      <c r="BO213" s="123"/>
      <c r="BP213" s="129"/>
      <c r="BQ213" s="122"/>
      <c r="BR213" s="123"/>
      <c r="BS213" s="129"/>
      <c r="BT213" s="135"/>
      <c r="BU213" s="280"/>
      <c r="BV213" s="246"/>
      <c r="BW213" s="246"/>
      <c r="BX213" s="133"/>
      <c r="BY213" s="133"/>
      <c r="BZ213" s="122"/>
      <c r="CA213" s="123"/>
      <c r="CB213" s="123"/>
      <c r="CC213" s="124"/>
      <c r="CD213" s="127"/>
      <c r="CE213" s="127"/>
      <c r="CF213" s="123"/>
      <c r="CG213" s="123"/>
      <c r="CH213" s="123"/>
      <c r="CI213" s="123"/>
      <c r="CJ213" s="134"/>
      <c r="CK213" s="122"/>
      <c r="CL213" s="127"/>
      <c r="CM213" s="123"/>
      <c r="CN213" s="129"/>
      <c r="CO213" s="129"/>
      <c r="CP213" s="129"/>
      <c r="CQ213" s="134"/>
      <c r="CR213" s="133"/>
      <c r="CS213" s="133"/>
      <c r="CT213" s="133"/>
      <c r="CU213" s="135"/>
      <c r="CV213" s="280"/>
      <c r="CW213" s="135"/>
      <c r="CX213" s="133"/>
      <c r="CY213" s="133"/>
      <c r="CZ213" s="133"/>
      <c r="DA213" s="133"/>
      <c r="DB213" s="133"/>
      <c r="DC213" s="133"/>
      <c r="DD213" s="133"/>
      <c r="DE213" s="133"/>
      <c r="DF213" s="133"/>
      <c r="DG213" s="133"/>
      <c r="DH213" s="133"/>
      <c r="DI213" s="122"/>
      <c r="DJ213" s="129"/>
      <c r="DK213" s="214"/>
      <c r="DL213" s="129"/>
      <c r="DM213" s="122"/>
      <c r="DN213" s="129"/>
      <c r="DO213" s="122"/>
      <c r="DP213" s="129"/>
      <c r="DQ213" s="133"/>
      <c r="DR213" s="122"/>
      <c r="DS213" s="129"/>
      <c r="DT213" s="133"/>
      <c r="DU213" s="122"/>
      <c r="DV213" s="123"/>
      <c r="DW213" s="214"/>
      <c r="DX213" s="134"/>
      <c r="DY213" s="305"/>
      <c r="DZ213" s="134"/>
      <c r="EA213" s="122"/>
      <c r="EB213" s="129"/>
      <c r="EC213" s="122"/>
      <c r="ED213" s="129"/>
      <c r="EE213" s="122"/>
      <c r="EF213" s="129"/>
      <c r="EG213" s="122"/>
      <c r="EH213" s="124"/>
    </row>
    <row r="214" spans="1:138" outlineLevel="2">
      <c r="A214" s="459"/>
      <c r="B214" s="465">
        <v>0.95833333333333404</v>
      </c>
      <c r="C214" s="459"/>
      <c r="D214" s="459"/>
      <c r="E214" s="459"/>
      <c r="F214" s="459"/>
      <c r="G214" s="459"/>
      <c r="H214" s="459"/>
      <c r="I214" s="459"/>
      <c r="J214" s="459"/>
      <c r="K214" s="460"/>
      <c r="L214" s="459"/>
      <c r="M214" s="459"/>
      <c r="N214" s="459"/>
      <c r="O214" s="459"/>
      <c r="P214" s="459"/>
      <c r="Q214" s="459"/>
      <c r="R214" s="459"/>
      <c r="S214" s="446"/>
      <c r="T214" s="122"/>
      <c r="U214" s="123"/>
      <c r="V214" s="126"/>
      <c r="W214" s="123"/>
      <c r="X214" s="128"/>
      <c r="Y214" s="123"/>
      <c r="Z214" s="123"/>
      <c r="AA214" s="123"/>
      <c r="AB214" s="124"/>
      <c r="AC214" s="127"/>
      <c r="AD214" s="201"/>
      <c r="AE214" s="201"/>
      <c r="AF214" s="201"/>
      <c r="AG214" s="201"/>
      <c r="AH214" s="201"/>
      <c r="AI214" s="234"/>
      <c r="AJ214" s="123"/>
      <c r="AK214" s="123"/>
      <c r="AL214" s="123"/>
      <c r="AM214" s="123"/>
      <c r="AN214" s="129"/>
      <c r="AO214" s="124"/>
      <c r="AP214" s="122"/>
      <c r="AQ214" s="127"/>
      <c r="AR214" s="123"/>
      <c r="AS214" s="123"/>
      <c r="AT214" s="123"/>
      <c r="AU214" s="123"/>
      <c r="AV214" s="251"/>
      <c r="AW214" s="123"/>
      <c r="AX214" s="123"/>
      <c r="AY214" s="129"/>
      <c r="AZ214" s="122"/>
      <c r="BA214" s="129"/>
      <c r="BB214" s="130"/>
      <c r="BC214" s="131"/>
      <c r="BD214" s="130"/>
      <c r="BE214" s="132"/>
      <c r="BF214" s="132"/>
      <c r="BG214" s="123"/>
      <c r="BH214" s="124"/>
      <c r="BI214" s="122"/>
      <c r="BJ214" s="123"/>
      <c r="BK214" s="123"/>
      <c r="BL214" s="123"/>
      <c r="BM214" s="129"/>
      <c r="BN214" s="122"/>
      <c r="BO214" s="123"/>
      <c r="BP214" s="129"/>
      <c r="BQ214" s="122"/>
      <c r="BR214" s="123"/>
      <c r="BS214" s="129"/>
      <c r="BT214" s="135"/>
      <c r="BU214" s="280"/>
      <c r="BV214" s="246"/>
      <c r="BW214" s="246"/>
      <c r="BX214" s="133"/>
      <c r="BY214" s="133"/>
      <c r="BZ214" s="122"/>
      <c r="CA214" s="123"/>
      <c r="CB214" s="123"/>
      <c r="CC214" s="124"/>
      <c r="CD214" s="127"/>
      <c r="CE214" s="127"/>
      <c r="CF214" s="123"/>
      <c r="CG214" s="123"/>
      <c r="CH214" s="123"/>
      <c r="CI214" s="123"/>
      <c r="CJ214" s="134"/>
      <c r="CK214" s="122"/>
      <c r="CL214" s="127"/>
      <c r="CM214" s="123"/>
      <c r="CN214" s="129"/>
      <c r="CO214" s="129"/>
      <c r="CP214" s="129"/>
      <c r="CQ214" s="134"/>
      <c r="CR214" s="133"/>
      <c r="CS214" s="133"/>
      <c r="CT214" s="133"/>
      <c r="CU214" s="135"/>
      <c r="CV214" s="280"/>
      <c r="CW214" s="135"/>
      <c r="CX214" s="133"/>
      <c r="CY214" s="133"/>
      <c r="CZ214" s="133"/>
      <c r="DA214" s="133"/>
      <c r="DB214" s="133"/>
      <c r="DC214" s="133"/>
      <c r="DD214" s="133"/>
      <c r="DE214" s="133"/>
      <c r="DF214" s="133"/>
      <c r="DG214" s="133"/>
      <c r="DH214" s="133"/>
      <c r="DI214" s="122"/>
      <c r="DJ214" s="129"/>
      <c r="DK214" s="214"/>
      <c r="DL214" s="129"/>
      <c r="DM214" s="122"/>
      <c r="DN214" s="129"/>
      <c r="DO214" s="122"/>
      <c r="DP214" s="129"/>
      <c r="DQ214" s="133"/>
      <c r="DR214" s="122"/>
      <c r="DS214" s="129"/>
      <c r="DT214" s="133"/>
      <c r="DU214" s="122"/>
      <c r="DV214" s="123"/>
      <c r="DW214" s="214"/>
      <c r="DX214" s="134"/>
      <c r="DY214" s="305"/>
      <c r="DZ214" s="134"/>
      <c r="EA214" s="122"/>
      <c r="EB214" s="129"/>
      <c r="EC214" s="122"/>
      <c r="ED214" s="129"/>
      <c r="EE214" s="122"/>
      <c r="EF214" s="129"/>
      <c r="EG214" s="122"/>
      <c r="EH214" s="124"/>
    </row>
    <row r="215" spans="1:138" outlineLevel="2">
      <c r="A215" s="459"/>
      <c r="B215" s="465">
        <v>0.968750000000001</v>
      </c>
      <c r="C215" s="459"/>
      <c r="D215" s="459"/>
      <c r="E215" s="459"/>
      <c r="F215" s="459"/>
      <c r="G215" s="459"/>
      <c r="H215" s="459"/>
      <c r="I215" s="459"/>
      <c r="J215" s="459"/>
      <c r="K215" s="460"/>
      <c r="L215" s="459"/>
      <c r="M215" s="459"/>
      <c r="N215" s="459"/>
      <c r="O215" s="459"/>
      <c r="P215" s="459"/>
      <c r="Q215" s="459"/>
      <c r="R215" s="459"/>
      <c r="S215" s="446"/>
      <c r="T215" s="122"/>
      <c r="U215" s="123"/>
      <c r="V215" s="126"/>
      <c r="W215" s="123"/>
      <c r="X215" s="128"/>
      <c r="Y215" s="123"/>
      <c r="Z215" s="123"/>
      <c r="AA215" s="123"/>
      <c r="AB215" s="124"/>
      <c r="AC215" s="127"/>
      <c r="AD215" s="201"/>
      <c r="AE215" s="201"/>
      <c r="AF215" s="201"/>
      <c r="AG215" s="201"/>
      <c r="AH215" s="201"/>
      <c r="AI215" s="234"/>
      <c r="AJ215" s="123"/>
      <c r="AK215" s="123"/>
      <c r="AL215" s="123"/>
      <c r="AM215" s="123"/>
      <c r="AN215" s="129"/>
      <c r="AO215" s="124"/>
      <c r="AP215" s="122"/>
      <c r="AQ215" s="127"/>
      <c r="AR215" s="123"/>
      <c r="AS215" s="123"/>
      <c r="AT215" s="123"/>
      <c r="AU215" s="123"/>
      <c r="AV215" s="251"/>
      <c r="AW215" s="123"/>
      <c r="AX215" s="123"/>
      <c r="AY215" s="129"/>
      <c r="AZ215" s="122"/>
      <c r="BA215" s="129"/>
      <c r="BB215" s="130"/>
      <c r="BC215" s="131"/>
      <c r="BD215" s="130"/>
      <c r="BE215" s="132"/>
      <c r="BF215" s="132"/>
      <c r="BG215" s="123"/>
      <c r="BH215" s="124"/>
      <c r="BI215" s="122"/>
      <c r="BJ215" s="123"/>
      <c r="BK215" s="123"/>
      <c r="BL215" s="123"/>
      <c r="BM215" s="129"/>
      <c r="BN215" s="122"/>
      <c r="BO215" s="123"/>
      <c r="BP215" s="129"/>
      <c r="BQ215" s="122"/>
      <c r="BR215" s="123"/>
      <c r="BS215" s="129"/>
      <c r="BT215" s="135"/>
      <c r="BU215" s="280"/>
      <c r="BV215" s="246"/>
      <c r="BW215" s="246"/>
      <c r="BX215" s="133"/>
      <c r="BY215" s="133"/>
      <c r="BZ215" s="122"/>
      <c r="CA215" s="123"/>
      <c r="CB215" s="123"/>
      <c r="CC215" s="124"/>
      <c r="CD215" s="127"/>
      <c r="CE215" s="127"/>
      <c r="CF215" s="123"/>
      <c r="CG215" s="123"/>
      <c r="CH215" s="123"/>
      <c r="CI215" s="123"/>
      <c r="CJ215" s="134"/>
      <c r="CK215" s="122"/>
      <c r="CL215" s="127"/>
      <c r="CM215" s="123"/>
      <c r="CN215" s="129"/>
      <c r="CO215" s="129"/>
      <c r="CP215" s="129"/>
      <c r="CQ215" s="134"/>
      <c r="CR215" s="133"/>
      <c r="CS215" s="133"/>
      <c r="CT215" s="133"/>
      <c r="CU215" s="135"/>
      <c r="CV215" s="280"/>
      <c r="CW215" s="135"/>
      <c r="CX215" s="133"/>
      <c r="CY215" s="133"/>
      <c r="CZ215" s="133"/>
      <c r="DA215" s="133"/>
      <c r="DB215" s="133"/>
      <c r="DC215" s="133"/>
      <c r="DD215" s="133"/>
      <c r="DE215" s="133"/>
      <c r="DF215" s="133"/>
      <c r="DG215" s="133"/>
      <c r="DH215" s="133"/>
      <c r="DI215" s="122"/>
      <c r="DJ215" s="129"/>
      <c r="DK215" s="214"/>
      <c r="DL215" s="129"/>
      <c r="DM215" s="122"/>
      <c r="DN215" s="129"/>
      <c r="DO215" s="122"/>
      <c r="DP215" s="129"/>
      <c r="DQ215" s="133"/>
      <c r="DR215" s="122"/>
      <c r="DS215" s="129"/>
      <c r="DT215" s="133"/>
      <c r="DU215" s="122"/>
      <c r="DV215" s="123"/>
      <c r="DW215" s="214"/>
      <c r="DX215" s="134"/>
      <c r="DY215" s="305"/>
      <c r="DZ215" s="134"/>
      <c r="EA215" s="122"/>
      <c r="EB215" s="129"/>
      <c r="EC215" s="122"/>
      <c r="ED215" s="129"/>
      <c r="EE215" s="122"/>
      <c r="EF215" s="129"/>
      <c r="EG215" s="122"/>
      <c r="EH215" s="124"/>
    </row>
    <row r="216" spans="1:138" outlineLevel="2">
      <c r="A216" s="459"/>
      <c r="B216" s="465">
        <v>0.97916666666666696</v>
      </c>
      <c r="C216" s="459"/>
      <c r="D216" s="459"/>
      <c r="E216" s="459"/>
      <c r="F216" s="459"/>
      <c r="G216" s="459"/>
      <c r="H216" s="459"/>
      <c r="I216" s="459"/>
      <c r="J216" s="459"/>
      <c r="K216" s="460"/>
      <c r="L216" s="459"/>
      <c r="M216" s="459"/>
      <c r="N216" s="459"/>
      <c r="O216" s="459"/>
      <c r="P216" s="459"/>
      <c r="Q216" s="459"/>
      <c r="R216" s="459"/>
      <c r="S216" s="446"/>
      <c r="T216" s="122"/>
      <c r="U216" s="123"/>
      <c r="V216" s="126"/>
      <c r="W216" s="123"/>
      <c r="X216" s="128"/>
      <c r="Y216" s="123"/>
      <c r="Z216" s="123"/>
      <c r="AA216" s="123"/>
      <c r="AB216" s="124"/>
      <c r="AC216" s="127"/>
      <c r="AD216" s="201"/>
      <c r="AE216" s="201"/>
      <c r="AF216" s="201"/>
      <c r="AG216" s="201"/>
      <c r="AH216" s="201"/>
      <c r="AI216" s="234"/>
      <c r="AJ216" s="123"/>
      <c r="AK216" s="123"/>
      <c r="AL216" s="123"/>
      <c r="AM216" s="123"/>
      <c r="AN216" s="129"/>
      <c r="AO216" s="124"/>
      <c r="AP216" s="122"/>
      <c r="AQ216" s="127"/>
      <c r="AR216" s="123"/>
      <c r="AS216" s="123"/>
      <c r="AT216" s="123"/>
      <c r="AU216" s="123"/>
      <c r="AV216" s="251"/>
      <c r="AW216" s="123"/>
      <c r="AX216" s="123"/>
      <c r="AY216" s="129"/>
      <c r="AZ216" s="122"/>
      <c r="BA216" s="129"/>
      <c r="BB216" s="130"/>
      <c r="BC216" s="131"/>
      <c r="BD216" s="130"/>
      <c r="BE216" s="132"/>
      <c r="BF216" s="132"/>
      <c r="BG216" s="123"/>
      <c r="BH216" s="124"/>
      <c r="BI216" s="122"/>
      <c r="BJ216" s="123"/>
      <c r="BK216" s="123"/>
      <c r="BL216" s="123"/>
      <c r="BM216" s="129"/>
      <c r="BN216" s="122"/>
      <c r="BO216" s="123"/>
      <c r="BP216" s="129"/>
      <c r="BQ216" s="122"/>
      <c r="BR216" s="123"/>
      <c r="BS216" s="129"/>
      <c r="BT216" s="135"/>
      <c r="BU216" s="280"/>
      <c r="BV216" s="246"/>
      <c r="BW216" s="246"/>
      <c r="BX216" s="133"/>
      <c r="BY216" s="133"/>
      <c r="BZ216" s="122"/>
      <c r="CA216" s="123"/>
      <c r="CB216" s="123"/>
      <c r="CC216" s="124"/>
      <c r="CD216" s="127"/>
      <c r="CE216" s="127"/>
      <c r="CF216" s="123"/>
      <c r="CG216" s="123"/>
      <c r="CH216" s="123"/>
      <c r="CI216" s="123"/>
      <c r="CJ216" s="134"/>
      <c r="CK216" s="122"/>
      <c r="CL216" s="127"/>
      <c r="CM216" s="123"/>
      <c r="CN216" s="129"/>
      <c r="CO216" s="129"/>
      <c r="CP216" s="129"/>
      <c r="CQ216" s="134"/>
      <c r="CR216" s="133"/>
      <c r="CS216" s="133"/>
      <c r="CT216" s="133"/>
      <c r="CU216" s="135"/>
      <c r="CV216" s="280"/>
      <c r="CW216" s="135"/>
      <c r="CX216" s="133"/>
      <c r="CY216" s="133"/>
      <c r="CZ216" s="133"/>
      <c r="DA216" s="133"/>
      <c r="DB216" s="133"/>
      <c r="DC216" s="133"/>
      <c r="DD216" s="133"/>
      <c r="DE216" s="133"/>
      <c r="DF216" s="133"/>
      <c r="DG216" s="133"/>
      <c r="DH216" s="133"/>
      <c r="DI216" s="122"/>
      <c r="DJ216" s="129"/>
      <c r="DK216" s="214"/>
      <c r="DL216" s="129"/>
      <c r="DM216" s="122"/>
      <c r="DN216" s="129"/>
      <c r="DO216" s="122"/>
      <c r="DP216" s="129"/>
      <c r="DQ216" s="133"/>
      <c r="DR216" s="122"/>
      <c r="DS216" s="129"/>
      <c r="DT216" s="133"/>
      <c r="DU216" s="122"/>
      <c r="DV216" s="123"/>
      <c r="DW216" s="214"/>
      <c r="DX216" s="134"/>
      <c r="DY216" s="305"/>
      <c r="DZ216" s="134"/>
      <c r="EA216" s="122"/>
      <c r="EB216" s="129"/>
      <c r="EC216" s="122"/>
      <c r="ED216" s="129"/>
      <c r="EE216" s="122"/>
      <c r="EF216" s="129"/>
      <c r="EG216" s="122"/>
      <c r="EH216" s="124"/>
    </row>
    <row r="217" spans="1:138" outlineLevel="2">
      <c r="A217" s="459"/>
      <c r="B217" s="465">
        <v>0.98958333333333404</v>
      </c>
      <c r="C217" s="459"/>
      <c r="D217" s="459"/>
      <c r="E217" s="459"/>
      <c r="F217" s="459"/>
      <c r="G217" s="459"/>
      <c r="H217" s="459"/>
      <c r="I217" s="459"/>
      <c r="J217" s="459"/>
      <c r="K217" s="460"/>
      <c r="L217" s="459"/>
      <c r="M217" s="459"/>
      <c r="N217" s="459"/>
      <c r="O217" s="459"/>
      <c r="P217" s="459"/>
      <c r="Q217" s="459"/>
      <c r="R217" s="459"/>
      <c r="S217" s="446"/>
      <c r="T217" s="122"/>
      <c r="U217" s="123"/>
      <c r="V217" s="126"/>
      <c r="W217" s="123"/>
      <c r="X217" s="128"/>
      <c r="Y217" s="123"/>
      <c r="Z217" s="123"/>
      <c r="AA217" s="123"/>
      <c r="AB217" s="124"/>
      <c r="AC217" s="127"/>
      <c r="AD217" s="201"/>
      <c r="AE217" s="201"/>
      <c r="AF217" s="201"/>
      <c r="AG217" s="201"/>
      <c r="AH217" s="201"/>
      <c r="AI217" s="234"/>
      <c r="AJ217" s="123"/>
      <c r="AK217" s="123"/>
      <c r="AL217" s="123"/>
      <c r="AM217" s="123"/>
      <c r="AN217" s="129"/>
      <c r="AO217" s="124"/>
      <c r="AP217" s="122"/>
      <c r="AQ217" s="127"/>
      <c r="AR217" s="123"/>
      <c r="AS217" s="123"/>
      <c r="AT217" s="123"/>
      <c r="AU217" s="123"/>
      <c r="AV217" s="251"/>
      <c r="AW217" s="123"/>
      <c r="AX217" s="123"/>
      <c r="AY217" s="129"/>
      <c r="AZ217" s="122"/>
      <c r="BA217" s="129"/>
      <c r="BB217" s="130"/>
      <c r="BC217" s="131"/>
      <c r="BD217" s="130"/>
      <c r="BE217" s="132"/>
      <c r="BF217" s="132"/>
      <c r="BG217" s="123"/>
      <c r="BH217" s="124"/>
      <c r="BI217" s="122"/>
      <c r="BJ217" s="123"/>
      <c r="BK217" s="123"/>
      <c r="BL217" s="123"/>
      <c r="BM217" s="129"/>
      <c r="BN217" s="122"/>
      <c r="BO217" s="123"/>
      <c r="BP217" s="129"/>
      <c r="BQ217" s="122"/>
      <c r="BR217" s="123"/>
      <c r="BS217" s="129"/>
      <c r="BT217" s="135"/>
      <c r="BU217" s="280"/>
      <c r="BV217" s="246"/>
      <c r="BW217" s="246"/>
      <c r="BX217" s="133"/>
      <c r="BY217" s="133"/>
      <c r="BZ217" s="122"/>
      <c r="CA217" s="123"/>
      <c r="CB217" s="123"/>
      <c r="CC217" s="124"/>
      <c r="CD217" s="127"/>
      <c r="CE217" s="127"/>
      <c r="CF217" s="123"/>
      <c r="CG217" s="123"/>
      <c r="CH217" s="123"/>
      <c r="CI217" s="123"/>
      <c r="CJ217" s="134"/>
      <c r="CK217" s="122"/>
      <c r="CL217" s="127"/>
      <c r="CM217" s="123"/>
      <c r="CN217" s="129"/>
      <c r="CO217" s="129"/>
      <c r="CP217" s="129"/>
      <c r="CQ217" s="134"/>
      <c r="CR217" s="133"/>
      <c r="CS217" s="133"/>
      <c r="CT217" s="133"/>
      <c r="CU217" s="135"/>
      <c r="CV217" s="280"/>
      <c r="CW217" s="135"/>
      <c r="CX217" s="133"/>
      <c r="CY217" s="133"/>
      <c r="CZ217" s="133"/>
      <c r="DA217" s="133"/>
      <c r="DB217" s="133"/>
      <c r="DC217" s="133"/>
      <c r="DD217" s="133"/>
      <c r="DE217" s="133"/>
      <c r="DF217" s="133"/>
      <c r="DG217" s="133"/>
      <c r="DH217" s="133"/>
      <c r="DI217" s="122"/>
      <c r="DJ217" s="129"/>
      <c r="DK217" s="214"/>
      <c r="DL217" s="129"/>
      <c r="DM217" s="122"/>
      <c r="DN217" s="129"/>
      <c r="DO217" s="122"/>
      <c r="DP217" s="129"/>
      <c r="DQ217" s="133"/>
      <c r="DR217" s="122"/>
      <c r="DS217" s="129"/>
      <c r="DT217" s="133"/>
      <c r="DU217" s="122"/>
      <c r="DV217" s="123"/>
      <c r="DW217" s="214"/>
      <c r="DX217" s="134"/>
      <c r="DY217" s="305"/>
      <c r="DZ217" s="134"/>
      <c r="EA217" s="122"/>
      <c r="EB217" s="129"/>
      <c r="EC217" s="122"/>
      <c r="ED217" s="129"/>
      <c r="EE217" s="122"/>
      <c r="EF217" s="129"/>
      <c r="EG217" s="122"/>
      <c r="EH217" s="124"/>
    </row>
    <row r="218" spans="1:138" outlineLevel="2">
      <c r="A218" s="459"/>
      <c r="B218" s="465">
        <v>1</v>
      </c>
      <c r="C218" s="459"/>
      <c r="D218" s="459"/>
      <c r="E218" s="459"/>
      <c r="F218" s="459"/>
      <c r="G218" s="459"/>
      <c r="H218" s="459"/>
      <c r="I218" s="459"/>
      <c r="J218" s="459"/>
      <c r="K218" s="460"/>
      <c r="L218" s="459"/>
      <c r="M218" s="459"/>
      <c r="N218" s="459"/>
      <c r="O218" s="459"/>
      <c r="P218" s="459"/>
      <c r="Q218" s="459"/>
      <c r="R218" s="459"/>
      <c r="S218" s="446"/>
      <c r="T218" s="122"/>
      <c r="U218" s="123"/>
      <c r="V218" s="126"/>
      <c r="W218" s="123"/>
      <c r="X218" s="128"/>
      <c r="Y218" s="123"/>
      <c r="Z218" s="123"/>
      <c r="AA218" s="123"/>
      <c r="AB218" s="124"/>
      <c r="AC218" s="127"/>
      <c r="AD218" s="201"/>
      <c r="AE218" s="201"/>
      <c r="AF218" s="201"/>
      <c r="AG218" s="201"/>
      <c r="AH218" s="201"/>
      <c r="AI218" s="234"/>
      <c r="AJ218" s="123"/>
      <c r="AK218" s="123"/>
      <c r="AL218" s="123"/>
      <c r="AM218" s="123"/>
      <c r="AN218" s="129"/>
      <c r="AO218" s="124"/>
      <c r="AP218" s="122"/>
      <c r="AQ218" s="127"/>
      <c r="AR218" s="123"/>
      <c r="AS218" s="123"/>
      <c r="AT218" s="123"/>
      <c r="AU218" s="123"/>
      <c r="AV218" s="251"/>
      <c r="AW218" s="123"/>
      <c r="AX218" s="123"/>
      <c r="AY218" s="129"/>
      <c r="AZ218" s="122"/>
      <c r="BA218" s="129"/>
      <c r="BB218" s="130"/>
      <c r="BC218" s="131"/>
      <c r="BD218" s="130"/>
      <c r="BE218" s="132"/>
      <c r="BF218" s="132"/>
      <c r="BG218" s="123"/>
      <c r="BH218" s="124"/>
      <c r="BI218" s="122"/>
      <c r="BJ218" s="123"/>
      <c r="BK218" s="123"/>
      <c r="BL218" s="123"/>
      <c r="BM218" s="129"/>
      <c r="BN218" s="122"/>
      <c r="BO218" s="123"/>
      <c r="BP218" s="129"/>
      <c r="BQ218" s="122"/>
      <c r="BR218" s="123"/>
      <c r="BS218" s="129"/>
      <c r="BT218" s="135"/>
      <c r="BU218" s="280"/>
      <c r="BV218" s="246"/>
      <c r="BW218" s="246"/>
      <c r="BX218" s="133"/>
      <c r="BY218" s="133"/>
      <c r="BZ218" s="122"/>
      <c r="CA218" s="123"/>
      <c r="CB218" s="123"/>
      <c r="CC218" s="124"/>
      <c r="CD218" s="127"/>
      <c r="CE218" s="127"/>
      <c r="CF218" s="123"/>
      <c r="CG218" s="123"/>
      <c r="CH218" s="123"/>
      <c r="CI218" s="123"/>
      <c r="CJ218" s="134"/>
      <c r="CK218" s="122"/>
      <c r="CL218" s="127"/>
      <c r="CM218" s="123"/>
      <c r="CN218" s="129"/>
      <c r="CO218" s="129"/>
      <c r="CP218" s="129"/>
      <c r="CQ218" s="134"/>
      <c r="CR218" s="133"/>
      <c r="CS218" s="133"/>
      <c r="CT218" s="133"/>
      <c r="CU218" s="135"/>
      <c r="CV218" s="280"/>
      <c r="CW218" s="135"/>
      <c r="CX218" s="133"/>
      <c r="CY218" s="133"/>
      <c r="CZ218" s="133"/>
      <c r="DA218" s="133"/>
      <c r="DB218" s="133"/>
      <c r="DC218" s="133"/>
      <c r="DD218" s="133"/>
      <c r="DE218" s="133"/>
      <c r="DF218" s="133"/>
      <c r="DG218" s="133"/>
      <c r="DH218" s="133"/>
      <c r="DI218" s="122"/>
      <c r="DJ218" s="129"/>
      <c r="DK218" s="214"/>
      <c r="DL218" s="129"/>
      <c r="DM218" s="122"/>
      <c r="DN218" s="129"/>
      <c r="DO218" s="122"/>
      <c r="DP218" s="129"/>
      <c r="DQ218" s="133"/>
      <c r="DR218" s="122"/>
      <c r="DS218" s="129"/>
      <c r="DT218" s="133"/>
      <c r="DU218" s="122"/>
      <c r="DV218" s="123"/>
      <c r="DW218" s="214"/>
      <c r="DX218" s="134"/>
      <c r="DY218" s="305"/>
      <c r="DZ218" s="134"/>
      <c r="EA218" s="122"/>
      <c r="EB218" s="129"/>
      <c r="EC218" s="122"/>
      <c r="ED218" s="129"/>
      <c r="EE218" s="122"/>
      <c r="EF218" s="129"/>
      <c r="EG218" s="122"/>
      <c r="EH218" s="124"/>
    </row>
    <row r="219" spans="1:138" outlineLevel="2">
      <c r="A219" s="459"/>
      <c r="B219" s="465">
        <v>1.0104166666666701</v>
      </c>
      <c r="C219" s="459"/>
      <c r="D219" s="459"/>
      <c r="E219" s="459"/>
      <c r="F219" s="459"/>
      <c r="G219" s="459"/>
      <c r="H219" s="459"/>
      <c r="I219" s="459"/>
      <c r="J219" s="459"/>
      <c r="K219" s="460"/>
      <c r="L219" s="459"/>
      <c r="M219" s="459"/>
      <c r="N219" s="459"/>
      <c r="O219" s="459"/>
      <c r="P219" s="459"/>
      <c r="Q219" s="459"/>
      <c r="R219" s="459"/>
      <c r="S219" s="446"/>
      <c r="T219" s="122"/>
      <c r="U219" s="123"/>
      <c r="V219" s="126"/>
      <c r="W219" s="123"/>
      <c r="X219" s="128"/>
      <c r="Y219" s="123"/>
      <c r="Z219" s="123"/>
      <c r="AA219" s="123"/>
      <c r="AB219" s="124"/>
      <c r="AC219" s="127"/>
      <c r="AD219" s="201"/>
      <c r="AE219" s="201"/>
      <c r="AF219" s="201"/>
      <c r="AG219" s="201"/>
      <c r="AH219" s="201"/>
      <c r="AI219" s="234"/>
      <c r="AJ219" s="123"/>
      <c r="AK219" s="123"/>
      <c r="AL219" s="123"/>
      <c r="AM219" s="123"/>
      <c r="AN219" s="129"/>
      <c r="AO219" s="124"/>
      <c r="AP219" s="122"/>
      <c r="AQ219" s="127"/>
      <c r="AR219" s="123"/>
      <c r="AS219" s="123"/>
      <c r="AT219" s="123"/>
      <c r="AU219" s="123"/>
      <c r="AV219" s="251"/>
      <c r="AW219" s="123"/>
      <c r="AX219" s="123"/>
      <c r="AY219" s="129"/>
      <c r="AZ219" s="122"/>
      <c r="BA219" s="129"/>
      <c r="BB219" s="130"/>
      <c r="BC219" s="131"/>
      <c r="BD219" s="130"/>
      <c r="BE219" s="132"/>
      <c r="BF219" s="132"/>
      <c r="BG219" s="123"/>
      <c r="BH219" s="124"/>
      <c r="BI219" s="122"/>
      <c r="BJ219" s="123"/>
      <c r="BK219" s="123"/>
      <c r="BL219" s="123"/>
      <c r="BM219" s="129"/>
      <c r="BN219" s="122"/>
      <c r="BO219" s="123"/>
      <c r="BP219" s="129"/>
      <c r="BQ219" s="122"/>
      <c r="BR219" s="123"/>
      <c r="BS219" s="129"/>
      <c r="BT219" s="135"/>
      <c r="BU219" s="280"/>
      <c r="BV219" s="246"/>
      <c r="BW219" s="246"/>
      <c r="BX219" s="133"/>
      <c r="BY219" s="133"/>
      <c r="BZ219" s="122"/>
      <c r="CA219" s="123"/>
      <c r="CB219" s="123"/>
      <c r="CC219" s="124"/>
      <c r="CD219" s="127"/>
      <c r="CE219" s="127"/>
      <c r="CF219" s="123"/>
      <c r="CG219" s="123"/>
      <c r="CH219" s="123"/>
      <c r="CI219" s="123"/>
      <c r="CJ219" s="134"/>
      <c r="CK219" s="122"/>
      <c r="CL219" s="127"/>
      <c r="CM219" s="123"/>
      <c r="CN219" s="129"/>
      <c r="CO219" s="129"/>
      <c r="CP219" s="129"/>
      <c r="CQ219" s="134"/>
      <c r="CR219" s="133"/>
      <c r="CS219" s="133"/>
      <c r="CT219" s="133"/>
      <c r="CU219" s="135"/>
      <c r="CV219" s="280"/>
      <c r="CW219" s="135"/>
      <c r="CX219" s="133"/>
      <c r="CY219" s="133"/>
      <c r="CZ219" s="133"/>
      <c r="DA219" s="133"/>
      <c r="DB219" s="133"/>
      <c r="DC219" s="133"/>
      <c r="DD219" s="133"/>
      <c r="DE219" s="133"/>
      <c r="DF219" s="133"/>
      <c r="DG219" s="133"/>
      <c r="DH219" s="133"/>
      <c r="DI219" s="122"/>
      <c r="DJ219" s="129"/>
      <c r="DK219" s="214"/>
      <c r="DL219" s="129"/>
      <c r="DM219" s="122"/>
      <c r="DN219" s="129"/>
      <c r="DO219" s="122"/>
      <c r="DP219" s="129"/>
      <c r="DQ219" s="133"/>
      <c r="DR219" s="122"/>
      <c r="DS219" s="129"/>
      <c r="DT219" s="133"/>
      <c r="DU219" s="122"/>
      <c r="DV219" s="123"/>
      <c r="DW219" s="214"/>
      <c r="DX219" s="134"/>
      <c r="DY219" s="305"/>
      <c r="DZ219" s="134"/>
      <c r="EA219" s="122"/>
      <c r="EB219" s="129"/>
      <c r="EC219" s="122"/>
      <c r="ED219" s="129"/>
      <c r="EE219" s="122"/>
      <c r="EF219" s="129"/>
      <c r="EG219" s="122"/>
      <c r="EH219" s="124"/>
    </row>
    <row r="220" spans="1:138" outlineLevel="2">
      <c r="A220" s="459"/>
      <c r="B220" s="465">
        <v>1.0208333333333299</v>
      </c>
      <c r="C220" s="459"/>
      <c r="D220" s="459"/>
      <c r="E220" s="459"/>
      <c r="F220" s="459"/>
      <c r="G220" s="459"/>
      <c r="H220" s="459"/>
      <c r="I220" s="459"/>
      <c r="J220" s="459"/>
      <c r="K220" s="460"/>
      <c r="L220" s="459"/>
      <c r="M220" s="459"/>
      <c r="N220" s="459"/>
      <c r="O220" s="459"/>
      <c r="P220" s="459"/>
      <c r="Q220" s="459"/>
      <c r="R220" s="459"/>
      <c r="S220" s="446"/>
      <c r="T220" s="122"/>
      <c r="U220" s="123"/>
      <c r="V220" s="126"/>
      <c r="W220" s="123"/>
      <c r="X220" s="128"/>
      <c r="Y220" s="123"/>
      <c r="Z220" s="123"/>
      <c r="AA220" s="123"/>
      <c r="AB220" s="124"/>
      <c r="AC220" s="127"/>
      <c r="AD220" s="201"/>
      <c r="AE220" s="201"/>
      <c r="AF220" s="201"/>
      <c r="AG220" s="201"/>
      <c r="AH220" s="201"/>
      <c r="AI220" s="234"/>
      <c r="AJ220" s="123"/>
      <c r="AK220" s="123"/>
      <c r="AL220" s="123"/>
      <c r="AM220" s="123"/>
      <c r="AN220" s="129"/>
      <c r="AO220" s="124"/>
      <c r="AP220" s="122"/>
      <c r="AQ220" s="127"/>
      <c r="AR220" s="123"/>
      <c r="AS220" s="123"/>
      <c r="AT220" s="123"/>
      <c r="AU220" s="123"/>
      <c r="AV220" s="251"/>
      <c r="AW220" s="123"/>
      <c r="AX220" s="123"/>
      <c r="AY220" s="129"/>
      <c r="AZ220" s="122"/>
      <c r="BA220" s="129"/>
      <c r="BB220" s="130"/>
      <c r="BC220" s="131"/>
      <c r="BD220" s="130"/>
      <c r="BE220" s="132"/>
      <c r="BF220" s="132"/>
      <c r="BG220" s="123"/>
      <c r="BH220" s="124"/>
      <c r="BI220" s="122"/>
      <c r="BJ220" s="123"/>
      <c r="BK220" s="123"/>
      <c r="BL220" s="123"/>
      <c r="BM220" s="129"/>
      <c r="BN220" s="122"/>
      <c r="BO220" s="123"/>
      <c r="BP220" s="129"/>
      <c r="BQ220" s="122"/>
      <c r="BR220" s="123"/>
      <c r="BS220" s="129"/>
      <c r="BT220" s="135"/>
      <c r="BU220" s="280"/>
      <c r="BV220" s="246"/>
      <c r="BW220" s="246"/>
      <c r="BX220" s="133"/>
      <c r="BY220" s="133"/>
      <c r="BZ220" s="122"/>
      <c r="CA220" s="123"/>
      <c r="CB220" s="123"/>
      <c r="CC220" s="124"/>
      <c r="CD220" s="127"/>
      <c r="CE220" s="127"/>
      <c r="CF220" s="123"/>
      <c r="CG220" s="123"/>
      <c r="CH220" s="123"/>
      <c r="CI220" s="123"/>
      <c r="CJ220" s="134"/>
      <c r="CK220" s="122"/>
      <c r="CL220" s="127"/>
      <c r="CM220" s="123"/>
      <c r="CN220" s="129"/>
      <c r="CO220" s="129"/>
      <c r="CP220" s="129"/>
      <c r="CQ220" s="134"/>
      <c r="CR220" s="133"/>
      <c r="CS220" s="133"/>
      <c r="CT220" s="133"/>
      <c r="CU220" s="135"/>
      <c r="CV220" s="280"/>
      <c r="CW220" s="135"/>
      <c r="CX220" s="133"/>
      <c r="CY220" s="133"/>
      <c r="CZ220" s="133"/>
      <c r="DA220" s="133"/>
      <c r="DB220" s="133"/>
      <c r="DC220" s="133"/>
      <c r="DD220" s="133"/>
      <c r="DE220" s="133"/>
      <c r="DF220" s="133"/>
      <c r="DG220" s="133"/>
      <c r="DH220" s="133"/>
      <c r="DI220" s="122"/>
      <c r="DJ220" s="129"/>
      <c r="DK220" s="214"/>
      <c r="DL220" s="129"/>
      <c r="DM220" s="122"/>
      <c r="DN220" s="129"/>
      <c r="DO220" s="122"/>
      <c r="DP220" s="129"/>
      <c r="DQ220" s="133"/>
      <c r="DR220" s="122"/>
      <c r="DS220" s="129"/>
      <c r="DT220" s="133"/>
      <c r="DU220" s="122"/>
      <c r="DV220" s="123"/>
      <c r="DW220" s="214"/>
      <c r="DX220" s="134"/>
      <c r="DY220" s="305"/>
      <c r="DZ220" s="134"/>
      <c r="EA220" s="122"/>
      <c r="EB220" s="129"/>
      <c r="EC220" s="122"/>
      <c r="ED220" s="129"/>
      <c r="EE220" s="122"/>
      <c r="EF220" s="129"/>
      <c r="EG220" s="122"/>
      <c r="EH220" s="124"/>
    </row>
    <row r="221" spans="1:138" outlineLevel="2">
      <c r="A221" s="459"/>
      <c r="B221" s="465">
        <v>1.03125</v>
      </c>
      <c r="C221" s="459"/>
      <c r="D221" s="459"/>
      <c r="E221" s="459"/>
      <c r="F221" s="459"/>
      <c r="G221" s="459"/>
      <c r="H221" s="459"/>
      <c r="I221" s="459"/>
      <c r="J221" s="459"/>
      <c r="K221" s="460"/>
      <c r="L221" s="459"/>
      <c r="M221" s="459"/>
      <c r="N221" s="459"/>
      <c r="O221" s="459"/>
      <c r="P221" s="459"/>
      <c r="Q221" s="459"/>
      <c r="R221" s="459"/>
      <c r="S221" s="446"/>
      <c r="T221" s="122"/>
      <c r="U221" s="123"/>
      <c r="V221" s="126"/>
      <c r="W221" s="123"/>
      <c r="X221" s="128"/>
      <c r="Y221" s="123"/>
      <c r="Z221" s="123"/>
      <c r="AA221" s="123"/>
      <c r="AB221" s="124"/>
      <c r="AC221" s="127"/>
      <c r="AD221" s="201"/>
      <c r="AE221" s="201"/>
      <c r="AF221" s="201"/>
      <c r="AG221" s="201"/>
      <c r="AH221" s="201"/>
      <c r="AI221" s="234"/>
      <c r="AJ221" s="123"/>
      <c r="AK221" s="123"/>
      <c r="AL221" s="123"/>
      <c r="AM221" s="123"/>
      <c r="AN221" s="129"/>
      <c r="AO221" s="124"/>
      <c r="AP221" s="122"/>
      <c r="AQ221" s="127"/>
      <c r="AR221" s="123"/>
      <c r="AS221" s="123"/>
      <c r="AT221" s="123"/>
      <c r="AU221" s="123"/>
      <c r="AV221" s="251"/>
      <c r="AW221" s="123"/>
      <c r="AX221" s="123"/>
      <c r="AY221" s="129"/>
      <c r="AZ221" s="122"/>
      <c r="BA221" s="129"/>
      <c r="BB221" s="130"/>
      <c r="BC221" s="131"/>
      <c r="BD221" s="130"/>
      <c r="BE221" s="132"/>
      <c r="BF221" s="132"/>
      <c r="BG221" s="123"/>
      <c r="BH221" s="124"/>
      <c r="BI221" s="122"/>
      <c r="BJ221" s="123"/>
      <c r="BK221" s="123"/>
      <c r="BL221" s="123"/>
      <c r="BM221" s="129"/>
      <c r="BN221" s="122"/>
      <c r="BO221" s="123"/>
      <c r="BP221" s="129"/>
      <c r="BQ221" s="122"/>
      <c r="BR221" s="123"/>
      <c r="BS221" s="129"/>
      <c r="BT221" s="135"/>
      <c r="BU221" s="280"/>
      <c r="BV221" s="246"/>
      <c r="BW221" s="246"/>
      <c r="BX221" s="133"/>
      <c r="BY221" s="133"/>
      <c r="BZ221" s="122"/>
      <c r="CA221" s="123"/>
      <c r="CB221" s="123"/>
      <c r="CC221" s="124"/>
      <c r="CD221" s="127"/>
      <c r="CE221" s="127"/>
      <c r="CF221" s="123"/>
      <c r="CG221" s="123"/>
      <c r="CH221" s="123"/>
      <c r="CI221" s="123"/>
      <c r="CJ221" s="134"/>
      <c r="CK221" s="122"/>
      <c r="CL221" s="127"/>
      <c r="CM221" s="123"/>
      <c r="CN221" s="129"/>
      <c r="CO221" s="129"/>
      <c r="CP221" s="129"/>
      <c r="CQ221" s="134"/>
      <c r="CR221" s="133"/>
      <c r="CS221" s="133"/>
      <c r="CT221" s="133"/>
      <c r="CU221" s="135"/>
      <c r="CV221" s="280"/>
      <c r="CW221" s="135"/>
      <c r="CX221" s="133"/>
      <c r="CY221" s="133"/>
      <c r="CZ221" s="133"/>
      <c r="DA221" s="133"/>
      <c r="DB221" s="133"/>
      <c r="DC221" s="133"/>
      <c r="DD221" s="133"/>
      <c r="DE221" s="133"/>
      <c r="DF221" s="133"/>
      <c r="DG221" s="133"/>
      <c r="DH221" s="133"/>
      <c r="DI221" s="122"/>
      <c r="DJ221" s="129"/>
      <c r="DK221" s="214"/>
      <c r="DL221" s="129"/>
      <c r="DM221" s="122"/>
      <c r="DN221" s="129"/>
      <c r="DO221" s="122"/>
      <c r="DP221" s="129"/>
      <c r="DQ221" s="133"/>
      <c r="DR221" s="122"/>
      <c r="DS221" s="129"/>
      <c r="DT221" s="133"/>
      <c r="DU221" s="122"/>
      <c r="DV221" s="123"/>
      <c r="DW221" s="214"/>
      <c r="DX221" s="134"/>
      <c r="DY221" s="305"/>
      <c r="DZ221" s="134"/>
      <c r="EA221" s="122"/>
      <c r="EB221" s="129"/>
      <c r="EC221" s="122"/>
      <c r="ED221" s="129"/>
      <c r="EE221" s="122"/>
      <c r="EF221" s="129"/>
      <c r="EG221" s="122"/>
      <c r="EH221" s="124"/>
    </row>
    <row r="222" spans="1:138" outlineLevel="2">
      <c r="A222" s="459"/>
      <c r="B222" s="465">
        <v>1.0416666666666701</v>
      </c>
      <c r="C222" s="459"/>
      <c r="D222" s="459"/>
      <c r="E222" s="459"/>
      <c r="F222" s="459"/>
      <c r="G222" s="459"/>
      <c r="H222" s="459"/>
      <c r="I222" s="459"/>
      <c r="J222" s="459"/>
      <c r="K222" s="460"/>
      <c r="L222" s="459"/>
      <c r="M222" s="459"/>
      <c r="N222" s="459"/>
      <c r="O222" s="459"/>
      <c r="P222" s="459"/>
      <c r="Q222" s="459"/>
      <c r="R222" s="459"/>
      <c r="S222" s="446"/>
      <c r="T222" s="122"/>
      <c r="U222" s="123"/>
      <c r="V222" s="126"/>
      <c r="W222" s="123"/>
      <c r="X222" s="128"/>
      <c r="Y222" s="123"/>
      <c r="Z222" s="123"/>
      <c r="AA222" s="123"/>
      <c r="AB222" s="124"/>
      <c r="AC222" s="127"/>
      <c r="AD222" s="201"/>
      <c r="AE222" s="201"/>
      <c r="AF222" s="201"/>
      <c r="AG222" s="201"/>
      <c r="AH222" s="201"/>
      <c r="AI222" s="234"/>
      <c r="AJ222" s="123"/>
      <c r="AK222" s="123"/>
      <c r="AL222" s="123"/>
      <c r="AM222" s="123"/>
      <c r="AN222" s="129"/>
      <c r="AO222" s="124"/>
      <c r="AP222" s="122"/>
      <c r="AQ222" s="127"/>
      <c r="AR222" s="123"/>
      <c r="AS222" s="123"/>
      <c r="AT222" s="123"/>
      <c r="AU222" s="123"/>
      <c r="AV222" s="251"/>
      <c r="AW222" s="123"/>
      <c r="AX222" s="123"/>
      <c r="AY222" s="129"/>
      <c r="AZ222" s="122"/>
      <c r="BA222" s="129"/>
      <c r="BB222" s="130"/>
      <c r="BC222" s="131"/>
      <c r="BD222" s="130"/>
      <c r="BE222" s="132"/>
      <c r="BF222" s="132"/>
      <c r="BG222" s="123"/>
      <c r="BH222" s="124"/>
      <c r="BI222" s="122"/>
      <c r="BJ222" s="123"/>
      <c r="BK222" s="123"/>
      <c r="BL222" s="123"/>
      <c r="BM222" s="129"/>
      <c r="BN222" s="122"/>
      <c r="BO222" s="123"/>
      <c r="BP222" s="129"/>
      <c r="BQ222" s="122"/>
      <c r="BR222" s="123"/>
      <c r="BS222" s="129"/>
      <c r="BT222" s="135"/>
      <c r="BU222" s="280"/>
      <c r="BV222" s="246"/>
      <c r="BW222" s="246"/>
      <c r="BX222" s="133"/>
      <c r="BY222" s="133"/>
      <c r="BZ222" s="122"/>
      <c r="CA222" s="123"/>
      <c r="CB222" s="123"/>
      <c r="CC222" s="124"/>
      <c r="CD222" s="127"/>
      <c r="CE222" s="127"/>
      <c r="CF222" s="123"/>
      <c r="CG222" s="123"/>
      <c r="CH222" s="123"/>
      <c r="CI222" s="123"/>
      <c r="CJ222" s="134"/>
      <c r="CK222" s="122"/>
      <c r="CL222" s="127"/>
      <c r="CM222" s="123"/>
      <c r="CN222" s="129"/>
      <c r="CO222" s="129"/>
      <c r="CP222" s="129"/>
      <c r="CQ222" s="134"/>
      <c r="CR222" s="133"/>
      <c r="CS222" s="133"/>
      <c r="CT222" s="133"/>
      <c r="CU222" s="135"/>
      <c r="CV222" s="280"/>
      <c r="CW222" s="135"/>
      <c r="CX222" s="133"/>
      <c r="CY222" s="133"/>
      <c r="CZ222" s="133"/>
      <c r="DA222" s="133"/>
      <c r="DB222" s="133"/>
      <c r="DC222" s="133"/>
      <c r="DD222" s="133"/>
      <c r="DE222" s="133"/>
      <c r="DF222" s="133"/>
      <c r="DG222" s="133"/>
      <c r="DH222" s="133"/>
      <c r="DI222" s="122"/>
      <c r="DJ222" s="129"/>
      <c r="DK222" s="214"/>
      <c r="DL222" s="129"/>
      <c r="DM222" s="122"/>
      <c r="DN222" s="129"/>
      <c r="DO222" s="122"/>
      <c r="DP222" s="129"/>
      <c r="DQ222" s="133"/>
      <c r="DR222" s="122"/>
      <c r="DS222" s="129"/>
      <c r="DT222" s="133"/>
      <c r="DU222" s="122"/>
      <c r="DV222" s="123"/>
      <c r="DW222" s="214"/>
      <c r="DX222" s="134"/>
      <c r="DY222" s="305"/>
      <c r="DZ222" s="134"/>
      <c r="EA222" s="122"/>
      <c r="EB222" s="129"/>
      <c r="EC222" s="122"/>
      <c r="ED222" s="129"/>
      <c r="EE222" s="122"/>
      <c r="EF222" s="129"/>
      <c r="EG222" s="122"/>
      <c r="EH222" s="124"/>
    </row>
    <row r="223" spans="1:138" outlineLevel="2">
      <c r="A223" s="459"/>
      <c r="B223" s="465">
        <v>1.0520833333333299</v>
      </c>
      <c r="C223" s="459"/>
      <c r="D223" s="459"/>
      <c r="E223" s="459"/>
      <c r="F223" s="459"/>
      <c r="G223" s="459"/>
      <c r="H223" s="459"/>
      <c r="I223" s="459"/>
      <c r="J223" s="459"/>
      <c r="K223" s="460"/>
      <c r="L223" s="459"/>
      <c r="M223" s="459"/>
      <c r="N223" s="459"/>
      <c r="O223" s="459"/>
      <c r="P223" s="459"/>
      <c r="Q223" s="459"/>
      <c r="R223" s="459"/>
      <c r="S223" s="446"/>
      <c r="T223" s="122"/>
      <c r="U223" s="123"/>
      <c r="V223" s="126"/>
      <c r="W223" s="123"/>
      <c r="X223" s="128"/>
      <c r="Y223" s="123"/>
      <c r="Z223" s="123"/>
      <c r="AA223" s="123"/>
      <c r="AB223" s="124"/>
      <c r="AC223" s="127"/>
      <c r="AD223" s="201"/>
      <c r="AE223" s="201"/>
      <c r="AF223" s="201"/>
      <c r="AG223" s="201"/>
      <c r="AH223" s="201"/>
      <c r="AI223" s="234"/>
      <c r="AJ223" s="123"/>
      <c r="AK223" s="123"/>
      <c r="AL223" s="123"/>
      <c r="AM223" s="123"/>
      <c r="AN223" s="129"/>
      <c r="AO223" s="124"/>
      <c r="AP223" s="122"/>
      <c r="AQ223" s="127"/>
      <c r="AR223" s="123"/>
      <c r="AS223" s="123"/>
      <c r="AT223" s="123"/>
      <c r="AU223" s="123"/>
      <c r="AV223" s="251"/>
      <c r="AW223" s="123"/>
      <c r="AX223" s="123"/>
      <c r="AY223" s="129"/>
      <c r="AZ223" s="122"/>
      <c r="BA223" s="129"/>
      <c r="BB223" s="130"/>
      <c r="BC223" s="131"/>
      <c r="BD223" s="130"/>
      <c r="BE223" s="132"/>
      <c r="BF223" s="132"/>
      <c r="BG223" s="123"/>
      <c r="BH223" s="124"/>
      <c r="BI223" s="122"/>
      <c r="BJ223" s="123"/>
      <c r="BK223" s="123"/>
      <c r="BL223" s="123"/>
      <c r="BM223" s="129"/>
      <c r="BN223" s="122"/>
      <c r="BO223" s="123"/>
      <c r="BP223" s="129"/>
      <c r="BQ223" s="122"/>
      <c r="BR223" s="123"/>
      <c r="BS223" s="129"/>
      <c r="BT223" s="135"/>
      <c r="BU223" s="280"/>
      <c r="BV223" s="246"/>
      <c r="BW223" s="246"/>
      <c r="BX223" s="133"/>
      <c r="BY223" s="133"/>
      <c r="BZ223" s="122"/>
      <c r="CA223" s="123"/>
      <c r="CB223" s="123"/>
      <c r="CC223" s="124"/>
      <c r="CD223" s="127"/>
      <c r="CE223" s="127"/>
      <c r="CF223" s="123"/>
      <c r="CG223" s="123"/>
      <c r="CH223" s="123"/>
      <c r="CI223" s="123"/>
      <c r="CJ223" s="134"/>
      <c r="CK223" s="122"/>
      <c r="CL223" s="127"/>
      <c r="CM223" s="123"/>
      <c r="CN223" s="129"/>
      <c r="CO223" s="129"/>
      <c r="CP223" s="129"/>
      <c r="CQ223" s="134"/>
      <c r="CR223" s="133"/>
      <c r="CS223" s="133"/>
      <c r="CT223" s="133"/>
      <c r="CU223" s="135"/>
      <c r="CV223" s="280"/>
      <c r="CW223" s="135"/>
      <c r="CX223" s="133"/>
      <c r="CY223" s="133"/>
      <c r="CZ223" s="133"/>
      <c r="DA223" s="133"/>
      <c r="DB223" s="133"/>
      <c r="DC223" s="133"/>
      <c r="DD223" s="133"/>
      <c r="DE223" s="133"/>
      <c r="DF223" s="133"/>
      <c r="DG223" s="133"/>
      <c r="DH223" s="133"/>
      <c r="DI223" s="122"/>
      <c r="DJ223" s="129"/>
      <c r="DK223" s="214"/>
      <c r="DL223" s="129"/>
      <c r="DM223" s="122"/>
      <c r="DN223" s="129"/>
      <c r="DO223" s="122"/>
      <c r="DP223" s="129"/>
      <c r="DQ223" s="133"/>
      <c r="DR223" s="122"/>
      <c r="DS223" s="129"/>
      <c r="DT223" s="133"/>
      <c r="DU223" s="122"/>
      <c r="DV223" s="123"/>
      <c r="DW223" s="214"/>
      <c r="DX223" s="134"/>
      <c r="DY223" s="305"/>
      <c r="DZ223" s="134"/>
      <c r="EA223" s="122"/>
      <c r="EB223" s="129"/>
      <c r="EC223" s="122"/>
      <c r="ED223" s="129"/>
      <c r="EE223" s="122"/>
      <c r="EF223" s="129"/>
      <c r="EG223" s="122"/>
      <c r="EH223" s="124"/>
    </row>
    <row r="224" spans="1:138" outlineLevel="2">
      <c r="A224" s="459"/>
      <c r="B224" s="465">
        <v>1.0625</v>
      </c>
      <c r="C224" s="459"/>
      <c r="D224" s="459"/>
      <c r="E224" s="459"/>
      <c r="F224" s="459"/>
      <c r="G224" s="459"/>
      <c r="H224" s="459"/>
      <c r="I224" s="459"/>
      <c r="J224" s="459"/>
      <c r="K224" s="460"/>
      <c r="L224" s="459"/>
      <c r="M224" s="459"/>
      <c r="N224" s="459"/>
      <c r="O224" s="459"/>
      <c r="P224" s="459"/>
      <c r="Q224" s="459"/>
      <c r="R224" s="459"/>
      <c r="S224" s="446"/>
      <c r="T224" s="122"/>
      <c r="U224" s="123"/>
      <c r="V224" s="126"/>
      <c r="W224" s="123"/>
      <c r="X224" s="128"/>
      <c r="Y224" s="123"/>
      <c r="Z224" s="123"/>
      <c r="AA224" s="123"/>
      <c r="AB224" s="124"/>
      <c r="AC224" s="127"/>
      <c r="AD224" s="201"/>
      <c r="AE224" s="201"/>
      <c r="AF224" s="201"/>
      <c r="AG224" s="201"/>
      <c r="AH224" s="201"/>
      <c r="AI224" s="234"/>
      <c r="AJ224" s="123"/>
      <c r="AK224" s="123"/>
      <c r="AL224" s="123"/>
      <c r="AM224" s="123"/>
      <c r="AN224" s="129"/>
      <c r="AO224" s="124"/>
      <c r="AP224" s="122"/>
      <c r="AQ224" s="127"/>
      <c r="AR224" s="123"/>
      <c r="AS224" s="123"/>
      <c r="AT224" s="123"/>
      <c r="AU224" s="123"/>
      <c r="AV224" s="251"/>
      <c r="AW224" s="123"/>
      <c r="AX224" s="123"/>
      <c r="AY224" s="129"/>
      <c r="AZ224" s="122"/>
      <c r="BA224" s="129"/>
      <c r="BB224" s="130"/>
      <c r="BC224" s="131"/>
      <c r="BD224" s="130"/>
      <c r="BE224" s="132"/>
      <c r="BF224" s="132"/>
      <c r="BG224" s="123"/>
      <c r="BH224" s="124"/>
      <c r="BI224" s="122"/>
      <c r="BJ224" s="123"/>
      <c r="BK224" s="123"/>
      <c r="BL224" s="123"/>
      <c r="BM224" s="129"/>
      <c r="BN224" s="122"/>
      <c r="BO224" s="123"/>
      <c r="BP224" s="129"/>
      <c r="BQ224" s="122"/>
      <c r="BR224" s="123"/>
      <c r="BS224" s="129"/>
      <c r="BT224" s="135"/>
      <c r="BU224" s="280"/>
      <c r="BV224" s="246"/>
      <c r="BW224" s="246"/>
      <c r="BX224" s="133"/>
      <c r="BY224" s="133"/>
      <c r="BZ224" s="122"/>
      <c r="CA224" s="123"/>
      <c r="CB224" s="123"/>
      <c r="CC224" s="124"/>
      <c r="CD224" s="127"/>
      <c r="CE224" s="127"/>
      <c r="CF224" s="123"/>
      <c r="CG224" s="123"/>
      <c r="CH224" s="123"/>
      <c r="CI224" s="123"/>
      <c r="CJ224" s="134"/>
      <c r="CK224" s="122"/>
      <c r="CL224" s="127"/>
      <c r="CM224" s="123"/>
      <c r="CN224" s="129"/>
      <c r="CO224" s="129"/>
      <c r="CP224" s="129"/>
      <c r="CQ224" s="134"/>
      <c r="CR224" s="133"/>
      <c r="CS224" s="133"/>
      <c r="CT224" s="133"/>
      <c r="CU224" s="135"/>
      <c r="CV224" s="280"/>
      <c r="CW224" s="135"/>
      <c r="CX224" s="133"/>
      <c r="CY224" s="133"/>
      <c r="CZ224" s="133"/>
      <c r="DA224" s="133"/>
      <c r="DB224" s="133"/>
      <c r="DC224" s="133"/>
      <c r="DD224" s="133"/>
      <c r="DE224" s="133"/>
      <c r="DF224" s="133"/>
      <c r="DG224" s="133"/>
      <c r="DH224" s="133"/>
      <c r="DI224" s="122"/>
      <c r="DJ224" s="129"/>
      <c r="DK224" s="214"/>
      <c r="DL224" s="129"/>
      <c r="DM224" s="122"/>
      <c r="DN224" s="129"/>
      <c r="DO224" s="122"/>
      <c r="DP224" s="129"/>
      <c r="DQ224" s="133"/>
      <c r="DR224" s="122"/>
      <c r="DS224" s="129"/>
      <c r="DT224" s="133"/>
      <c r="DU224" s="122"/>
      <c r="DV224" s="123"/>
      <c r="DW224" s="214"/>
      <c r="DX224" s="134"/>
      <c r="DY224" s="305"/>
      <c r="DZ224" s="134"/>
      <c r="EA224" s="122"/>
      <c r="EB224" s="129"/>
      <c r="EC224" s="122"/>
      <c r="ED224" s="129"/>
      <c r="EE224" s="122"/>
      <c r="EF224" s="129"/>
      <c r="EG224" s="122"/>
      <c r="EH224" s="124"/>
    </row>
    <row r="225" spans="1:138" outlineLevel="2">
      <c r="A225" s="459"/>
      <c r="B225" s="465">
        <v>1.0729166666666701</v>
      </c>
      <c r="C225" s="459"/>
      <c r="D225" s="459"/>
      <c r="E225" s="459"/>
      <c r="F225" s="459"/>
      <c r="G225" s="459"/>
      <c r="H225" s="459"/>
      <c r="I225" s="459"/>
      <c r="J225" s="459"/>
      <c r="K225" s="460"/>
      <c r="L225" s="459"/>
      <c r="M225" s="459"/>
      <c r="N225" s="459"/>
      <c r="O225" s="459"/>
      <c r="P225" s="459"/>
      <c r="Q225" s="459"/>
      <c r="R225" s="459"/>
      <c r="S225" s="446"/>
      <c r="T225" s="122"/>
      <c r="U225" s="123"/>
      <c r="V225" s="126"/>
      <c r="W225" s="123"/>
      <c r="X225" s="128"/>
      <c r="Y225" s="123"/>
      <c r="Z225" s="123"/>
      <c r="AA225" s="123"/>
      <c r="AB225" s="124"/>
      <c r="AC225" s="127"/>
      <c r="AD225" s="201"/>
      <c r="AE225" s="201"/>
      <c r="AF225" s="201"/>
      <c r="AG225" s="201"/>
      <c r="AH225" s="201"/>
      <c r="AI225" s="234"/>
      <c r="AJ225" s="123"/>
      <c r="AK225" s="123"/>
      <c r="AL225" s="123"/>
      <c r="AM225" s="123"/>
      <c r="AN225" s="129"/>
      <c r="AO225" s="124"/>
      <c r="AP225" s="122"/>
      <c r="AQ225" s="127"/>
      <c r="AR225" s="123"/>
      <c r="AS225" s="123"/>
      <c r="AT225" s="123"/>
      <c r="AU225" s="123"/>
      <c r="AV225" s="251"/>
      <c r="AW225" s="123"/>
      <c r="AX225" s="123"/>
      <c r="AY225" s="129"/>
      <c r="AZ225" s="122"/>
      <c r="BA225" s="129"/>
      <c r="BB225" s="130"/>
      <c r="BC225" s="131"/>
      <c r="BD225" s="130"/>
      <c r="BE225" s="132"/>
      <c r="BF225" s="132"/>
      <c r="BG225" s="123"/>
      <c r="BH225" s="124"/>
      <c r="BI225" s="122"/>
      <c r="BJ225" s="123"/>
      <c r="BK225" s="123"/>
      <c r="BL225" s="123"/>
      <c r="BM225" s="129"/>
      <c r="BN225" s="122"/>
      <c r="BO225" s="123"/>
      <c r="BP225" s="129"/>
      <c r="BQ225" s="122"/>
      <c r="BR225" s="123"/>
      <c r="BS225" s="129"/>
      <c r="BT225" s="135"/>
      <c r="BU225" s="280"/>
      <c r="BV225" s="246"/>
      <c r="BW225" s="246"/>
      <c r="BX225" s="133"/>
      <c r="BY225" s="133"/>
      <c r="BZ225" s="122"/>
      <c r="CA225" s="123"/>
      <c r="CB225" s="123"/>
      <c r="CC225" s="124"/>
      <c r="CD225" s="127"/>
      <c r="CE225" s="127"/>
      <c r="CF225" s="123"/>
      <c r="CG225" s="123"/>
      <c r="CH225" s="123"/>
      <c r="CI225" s="123"/>
      <c r="CJ225" s="134"/>
      <c r="CK225" s="122"/>
      <c r="CL225" s="127"/>
      <c r="CM225" s="123"/>
      <c r="CN225" s="129"/>
      <c r="CO225" s="129"/>
      <c r="CP225" s="129"/>
      <c r="CQ225" s="134"/>
      <c r="CR225" s="133"/>
      <c r="CS225" s="133"/>
      <c r="CT225" s="133"/>
      <c r="CU225" s="135"/>
      <c r="CV225" s="280"/>
      <c r="CW225" s="135"/>
      <c r="CX225" s="133"/>
      <c r="CY225" s="133"/>
      <c r="CZ225" s="133"/>
      <c r="DA225" s="133"/>
      <c r="DB225" s="133"/>
      <c r="DC225" s="133"/>
      <c r="DD225" s="133"/>
      <c r="DE225" s="133"/>
      <c r="DF225" s="133"/>
      <c r="DG225" s="133"/>
      <c r="DH225" s="133"/>
      <c r="DI225" s="122"/>
      <c r="DJ225" s="129"/>
      <c r="DK225" s="214"/>
      <c r="DL225" s="129"/>
      <c r="DM225" s="122"/>
      <c r="DN225" s="129"/>
      <c r="DO225" s="122"/>
      <c r="DP225" s="129"/>
      <c r="DQ225" s="133"/>
      <c r="DR225" s="122"/>
      <c r="DS225" s="129"/>
      <c r="DT225" s="133"/>
      <c r="DU225" s="122"/>
      <c r="DV225" s="123"/>
      <c r="DW225" s="214"/>
      <c r="DX225" s="134"/>
      <c r="DY225" s="305"/>
      <c r="DZ225" s="134"/>
      <c r="EA225" s="122"/>
      <c r="EB225" s="129"/>
      <c r="EC225" s="122"/>
      <c r="ED225" s="129"/>
      <c r="EE225" s="122"/>
      <c r="EF225" s="129"/>
      <c r="EG225" s="122"/>
      <c r="EH225" s="124"/>
    </row>
    <row r="226" spans="1:138" outlineLevel="2">
      <c r="A226" s="459"/>
      <c r="B226" s="465">
        <v>1.0833333333333299</v>
      </c>
      <c r="C226" s="459"/>
      <c r="D226" s="459"/>
      <c r="E226" s="459"/>
      <c r="F226" s="459"/>
      <c r="G226" s="459"/>
      <c r="H226" s="459"/>
      <c r="I226" s="459"/>
      <c r="J226" s="459"/>
      <c r="K226" s="460"/>
      <c r="L226" s="459"/>
      <c r="M226" s="459"/>
      <c r="N226" s="459"/>
      <c r="O226" s="459"/>
      <c r="P226" s="459"/>
      <c r="Q226" s="459"/>
      <c r="R226" s="459"/>
      <c r="S226" s="446"/>
      <c r="T226" s="122"/>
      <c r="U226" s="123"/>
      <c r="V226" s="126"/>
      <c r="W226" s="123"/>
      <c r="X226" s="128"/>
      <c r="Y226" s="123"/>
      <c r="Z226" s="123"/>
      <c r="AA226" s="123"/>
      <c r="AB226" s="124"/>
      <c r="AC226" s="127"/>
      <c r="AD226" s="201"/>
      <c r="AE226" s="201"/>
      <c r="AF226" s="201"/>
      <c r="AG226" s="201"/>
      <c r="AH226" s="201"/>
      <c r="AI226" s="234"/>
      <c r="AJ226" s="123"/>
      <c r="AK226" s="123"/>
      <c r="AL226" s="123"/>
      <c r="AM226" s="123"/>
      <c r="AN226" s="129"/>
      <c r="AO226" s="124"/>
      <c r="AP226" s="122"/>
      <c r="AQ226" s="127"/>
      <c r="AR226" s="123"/>
      <c r="AS226" s="123"/>
      <c r="AT226" s="123"/>
      <c r="AU226" s="123"/>
      <c r="AV226" s="251"/>
      <c r="AW226" s="123"/>
      <c r="AX226" s="123"/>
      <c r="AY226" s="129"/>
      <c r="AZ226" s="122"/>
      <c r="BA226" s="129"/>
      <c r="BB226" s="130"/>
      <c r="BC226" s="131"/>
      <c r="BD226" s="130"/>
      <c r="BE226" s="132"/>
      <c r="BF226" s="132"/>
      <c r="BG226" s="123"/>
      <c r="BH226" s="124"/>
      <c r="BI226" s="122"/>
      <c r="BJ226" s="123"/>
      <c r="BK226" s="123"/>
      <c r="BL226" s="123"/>
      <c r="BM226" s="129"/>
      <c r="BN226" s="122"/>
      <c r="BO226" s="123"/>
      <c r="BP226" s="129"/>
      <c r="BQ226" s="122"/>
      <c r="BR226" s="123"/>
      <c r="BS226" s="129"/>
      <c r="BT226" s="135"/>
      <c r="BU226" s="280"/>
      <c r="BV226" s="246"/>
      <c r="BW226" s="246"/>
      <c r="BX226" s="133"/>
      <c r="BY226" s="133"/>
      <c r="BZ226" s="122"/>
      <c r="CA226" s="123"/>
      <c r="CB226" s="123"/>
      <c r="CC226" s="124"/>
      <c r="CD226" s="127"/>
      <c r="CE226" s="127"/>
      <c r="CF226" s="123"/>
      <c r="CG226" s="123"/>
      <c r="CH226" s="123"/>
      <c r="CI226" s="123"/>
      <c r="CJ226" s="134"/>
      <c r="CK226" s="122"/>
      <c r="CL226" s="127"/>
      <c r="CM226" s="123"/>
      <c r="CN226" s="129"/>
      <c r="CO226" s="129"/>
      <c r="CP226" s="129"/>
      <c r="CQ226" s="134"/>
      <c r="CR226" s="133"/>
      <c r="CS226" s="133"/>
      <c r="CT226" s="133"/>
      <c r="CU226" s="135"/>
      <c r="CV226" s="280"/>
      <c r="CW226" s="135"/>
      <c r="CX226" s="133"/>
      <c r="CY226" s="133"/>
      <c r="CZ226" s="133"/>
      <c r="DA226" s="133"/>
      <c r="DB226" s="133"/>
      <c r="DC226" s="133"/>
      <c r="DD226" s="133"/>
      <c r="DE226" s="133"/>
      <c r="DF226" s="133"/>
      <c r="DG226" s="133"/>
      <c r="DH226" s="133"/>
      <c r="DI226" s="122"/>
      <c r="DJ226" s="129"/>
      <c r="DK226" s="214"/>
      <c r="DL226" s="129"/>
      <c r="DM226" s="122"/>
      <c r="DN226" s="129"/>
      <c r="DO226" s="122"/>
      <c r="DP226" s="129"/>
      <c r="DQ226" s="133"/>
      <c r="DR226" s="122"/>
      <c r="DS226" s="129"/>
      <c r="DT226" s="133"/>
      <c r="DU226" s="122"/>
      <c r="DV226" s="123"/>
      <c r="DW226" s="214"/>
      <c r="DX226" s="134"/>
      <c r="DY226" s="305"/>
      <c r="DZ226" s="134"/>
      <c r="EA226" s="122"/>
      <c r="EB226" s="129"/>
      <c r="EC226" s="122"/>
      <c r="ED226" s="129"/>
      <c r="EE226" s="122"/>
      <c r="EF226" s="129"/>
      <c r="EG226" s="122"/>
      <c r="EH226" s="124"/>
    </row>
    <row r="227" spans="1:138" outlineLevel="2">
      <c r="A227" s="459"/>
      <c r="B227" s="465">
        <v>1.09375</v>
      </c>
      <c r="C227" s="459"/>
      <c r="D227" s="459"/>
      <c r="E227" s="459"/>
      <c r="F227" s="459"/>
      <c r="G227" s="459"/>
      <c r="H227" s="459"/>
      <c r="I227" s="459"/>
      <c r="J227" s="459"/>
      <c r="K227" s="460"/>
      <c r="L227" s="459"/>
      <c r="M227" s="459"/>
      <c r="N227" s="459"/>
      <c r="O227" s="459"/>
      <c r="P227" s="459"/>
      <c r="Q227" s="459"/>
      <c r="R227" s="459"/>
      <c r="S227" s="446"/>
      <c r="T227" s="122"/>
      <c r="U227" s="123"/>
      <c r="V227" s="126"/>
      <c r="W227" s="123"/>
      <c r="X227" s="128"/>
      <c r="Y227" s="123"/>
      <c r="Z227" s="123"/>
      <c r="AA227" s="123"/>
      <c r="AB227" s="124"/>
      <c r="AC227" s="127"/>
      <c r="AD227" s="201"/>
      <c r="AE227" s="201"/>
      <c r="AF227" s="201"/>
      <c r="AG227" s="201"/>
      <c r="AH227" s="201"/>
      <c r="AI227" s="234"/>
      <c r="AJ227" s="123"/>
      <c r="AK227" s="123"/>
      <c r="AL227" s="123"/>
      <c r="AM227" s="123"/>
      <c r="AN227" s="129"/>
      <c r="AO227" s="124"/>
      <c r="AP227" s="122"/>
      <c r="AQ227" s="127"/>
      <c r="AR227" s="123"/>
      <c r="AS227" s="123"/>
      <c r="AT227" s="123"/>
      <c r="AU227" s="123"/>
      <c r="AV227" s="251"/>
      <c r="AW227" s="123"/>
      <c r="AX227" s="123"/>
      <c r="AY227" s="129"/>
      <c r="AZ227" s="122"/>
      <c r="BA227" s="129"/>
      <c r="BB227" s="130"/>
      <c r="BC227" s="131"/>
      <c r="BD227" s="130"/>
      <c r="BE227" s="132"/>
      <c r="BF227" s="132"/>
      <c r="BG227" s="123"/>
      <c r="BH227" s="124"/>
      <c r="BI227" s="122"/>
      <c r="BJ227" s="123"/>
      <c r="BK227" s="123"/>
      <c r="BL227" s="123"/>
      <c r="BM227" s="129"/>
      <c r="BN227" s="122"/>
      <c r="BO227" s="123"/>
      <c r="BP227" s="129"/>
      <c r="BQ227" s="122"/>
      <c r="BR227" s="123"/>
      <c r="BS227" s="129"/>
      <c r="BT227" s="135"/>
      <c r="BU227" s="280"/>
      <c r="BV227" s="246"/>
      <c r="BW227" s="246"/>
      <c r="BX227" s="133"/>
      <c r="BY227" s="133"/>
      <c r="BZ227" s="122"/>
      <c r="CA227" s="123"/>
      <c r="CB227" s="123"/>
      <c r="CC227" s="124"/>
      <c r="CD227" s="127"/>
      <c r="CE227" s="127"/>
      <c r="CF227" s="123"/>
      <c r="CG227" s="123"/>
      <c r="CH227" s="123"/>
      <c r="CI227" s="123"/>
      <c r="CJ227" s="134"/>
      <c r="CK227" s="122"/>
      <c r="CL227" s="127"/>
      <c r="CM227" s="123"/>
      <c r="CN227" s="129"/>
      <c r="CO227" s="129"/>
      <c r="CP227" s="129"/>
      <c r="CQ227" s="134"/>
      <c r="CR227" s="133"/>
      <c r="CS227" s="133"/>
      <c r="CT227" s="133"/>
      <c r="CU227" s="135"/>
      <c r="CV227" s="280"/>
      <c r="CW227" s="135"/>
      <c r="CX227" s="133"/>
      <c r="CY227" s="133"/>
      <c r="CZ227" s="133"/>
      <c r="DA227" s="133"/>
      <c r="DB227" s="133"/>
      <c r="DC227" s="133"/>
      <c r="DD227" s="133"/>
      <c r="DE227" s="133"/>
      <c r="DF227" s="133"/>
      <c r="DG227" s="133"/>
      <c r="DH227" s="133"/>
      <c r="DI227" s="122"/>
      <c r="DJ227" s="129"/>
      <c r="DK227" s="214"/>
      <c r="DL227" s="129"/>
      <c r="DM227" s="122"/>
      <c r="DN227" s="129"/>
      <c r="DO227" s="122"/>
      <c r="DP227" s="129"/>
      <c r="DQ227" s="133"/>
      <c r="DR227" s="122"/>
      <c r="DS227" s="129"/>
      <c r="DT227" s="133"/>
      <c r="DU227" s="122"/>
      <c r="DV227" s="123"/>
      <c r="DW227" s="214"/>
      <c r="DX227" s="134"/>
      <c r="DY227" s="305"/>
      <c r="DZ227" s="134"/>
      <c r="EA227" s="122"/>
      <c r="EB227" s="129"/>
      <c r="EC227" s="122"/>
      <c r="ED227" s="129"/>
      <c r="EE227" s="122"/>
      <c r="EF227" s="129"/>
      <c r="EG227" s="122"/>
      <c r="EH227" s="124"/>
    </row>
    <row r="228" spans="1:138" outlineLevel="2">
      <c r="A228" s="459"/>
      <c r="B228" s="465">
        <v>1.1041666666666701</v>
      </c>
      <c r="C228" s="459"/>
      <c r="D228" s="459"/>
      <c r="E228" s="459"/>
      <c r="F228" s="459"/>
      <c r="G228" s="459"/>
      <c r="H228" s="459"/>
      <c r="I228" s="459"/>
      <c r="J228" s="459"/>
      <c r="K228" s="460"/>
      <c r="L228" s="459"/>
      <c r="M228" s="459"/>
      <c r="N228" s="459"/>
      <c r="O228" s="459"/>
      <c r="P228" s="459"/>
      <c r="Q228" s="459"/>
      <c r="R228" s="459"/>
      <c r="S228" s="446"/>
      <c r="T228" s="122"/>
      <c r="U228" s="123"/>
      <c r="V228" s="126"/>
      <c r="W228" s="123"/>
      <c r="X228" s="128"/>
      <c r="Y228" s="123"/>
      <c r="Z228" s="123"/>
      <c r="AA228" s="123"/>
      <c r="AB228" s="124"/>
      <c r="AC228" s="127"/>
      <c r="AD228" s="201"/>
      <c r="AE228" s="201"/>
      <c r="AF228" s="201"/>
      <c r="AG228" s="201"/>
      <c r="AH228" s="201"/>
      <c r="AI228" s="234"/>
      <c r="AJ228" s="123"/>
      <c r="AK228" s="123"/>
      <c r="AL228" s="123"/>
      <c r="AM228" s="123"/>
      <c r="AN228" s="129"/>
      <c r="AO228" s="124"/>
      <c r="AP228" s="122"/>
      <c r="AQ228" s="127"/>
      <c r="AR228" s="123"/>
      <c r="AS228" s="123"/>
      <c r="AT228" s="123"/>
      <c r="AU228" s="123"/>
      <c r="AV228" s="251"/>
      <c r="AW228" s="123"/>
      <c r="AX228" s="123"/>
      <c r="AY228" s="129"/>
      <c r="AZ228" s="122"/>
      <c r="BA228" s="129"/>
      <c r="BB228" s="130"/>
      <c r="BC228" s="131"/>
      <c r="BD228" s="130"/>
      <c r="BE228" s="132"/>
      <c r="BF228" s="132"/>
      <c r="BG228" s="123"/>
      <c r="BH228" s="124"/>
      <c r="BI228" s="122"/>
      <c r="BJ228" s="123"/>
      <c r="BK228" s="123"/>
      <c r="BL228" s="123"/>
      <c r="BM228" s="129"/>
      <c r="BN228" s="122"/>
      <c r="BO228" s="123"/>
      <c r="BP228" s="129"/>
      <c r="BQ228" s="122"/>
      <c r="BR228" s="123"/>
      <c r="BS228" s="129"/>
      <c r="BT228" s="135"/>
      <c r="BU228" s="280"/>
      <c r="BV228" s="246"/>
      <c r="BW228" s="246"/>
      <c r="BX228" s="133"/>
      <c r="BY228" s="133"/>
      <c r="BZ228" s="122"/>
      <c r="CA228" s="123"/>
      <c r="CB228" s="123"/>
      <c r="CC228" s="124"/>
      <c r="CD228" s="127"/>
      <c r="CE228" s="127"/>
      <c r="CF228" s="123"/>
      <c r="CG228" s="123"/>
      <c r="CH228" s="123"/>
      <c r="CI228" s="123"/>
      <c r="CJ228" s="134"/>
      <c r="CK228" s="122"/>
      <c r="CL228" s="127"/>
      <c r="CM228" s="123"/>
      <c r="CN228" s="129"/>
      <c r="CO228" s="129"/>
      <c r="CP228" s="129"/>
      <c r="CQ228" s="134"/>
      <c r="CR228" s="133"/>
      <c r="CS228" s="133"/>
      <c r="CT228" s="133"/>
      <c r="CU228" s="135"/>
      <c r="CV228" s="280"/>
      <c r="CW228" s="135"/>
      <c r="CX228" s="133"/>
      <c r="CY228" s="133"/>
      <c r="CZ228" s="133"/>
      <c r="DA228" s="133"/>
      <c r="DB228" s="133"/>
      <c r="DC228" s="133"/>
      <c r="DD228" s="133"/>
      <c r="DE228" s="133"/>
      <c r="DF228" s="133"/>
      <c r="DG228" s="133"/>
      <c r="DH228" s="133"/>
      <c r="DI228" s="122"/>
      <c r="DJ228" s="129"/>
      <c r="DK228" s="214"/>
      <c r="DL228" s="129"/>
      <c r="DM228" s="122"/>
      <c r="DN228" s="129"/>
      <c r="DO228" s="122"/>
      <c r="DP228" s="129"/>
      <c r="DQ228" s="133"/>
      <c r="DR228" s="122"/>
      <c r="DS228" s="129"/>
      <c r="DT228" s="133"/>
      <c r="DU228" s="122"/>
      <c r="DV228" s="123"/>
      <c r="DW228" s="214"/>
      <c r="DX228" s="134"/>
      <c r="DY228" s="305"/>
      <c r="DZ228" s="134"/>
      <c r="EA228" s="122"/>
      <c r="EB228" s="129"/>
      <c r="EC228" s="122"/>
      <c r="ED228" s="129"/>
      <c r="EE228" s="122"/>
      <c r="EF228" s="129"/>
      <c r="EG228" s="122"/>
      <c r="EH228" s="124"/>
    </row>
    <row r="229" spans="1:138" outlineLevel="2">
      <c r="A229" s="459"/>
      <c r="B229" s="465">
        <v>1.1145833333333299</v>
      </c>
      <c r="C229" s="459"/>
      <c r="D229" s="459"/>
      <c r="E229" s="459"/>
      <c r="F229" s="459"/>
      <c r="G229" s="459"/>
      <c r="H229" s="459"/>
      <c r="I229" s="459"/>
      <c r="J229" s="459"/>
      <c r="K229" s="460"/>
      <c r="L229" s="459"/>
      <c r="M229" s="459"/>
      <c r="N229" s="459"/>
      <c r="O229" s="459"/>
      <c r="P229" s="459"/>
      <c r="Q229" s="459"/>
      <c r="R229" s="459"/>
      <c r="S229" s="446"/>
      <c r="T229" s="122"/>
      <c r="U229" s="123"/>
      <c r="V229" s="126"/>
      <c r="W229" s="123"/>
      <c r="X229" s="128"/>
      <c r="Y229" s="123"/>
      <c r="Z229" s="123"/>
      <c r="AA229" s="123"/>
      <c r="AB229" s="124"/>
      <c r="AC229" s="127"/>
      <c r="AD229" s="201"/>
      <c r="AE229" s="201"/>
      <c r="AF229" s="201"/>
      <c r="AG229" s="201"/>
      <c r="AH229" s="201"/>
      <c r="AI229" s="234"/>
      <c r="AJ229" s="123"/>
      <c r="AK229" s="123"/>
      <c r="AL229" s="123"/>
      <c r="AM229" s="123"/>
      <c r="AN229" s="129"/>
      <c r="AO229" s="124"/>
      <c r="AP229" s="122"/>
      <c r="AQ229" s="127"/>
      <c r="AR229" s="123"/>
      <c r="AS229" s="123"/>
      <c r="AT229" s="123"/>
      <c r="AU229" s="123"/>
      <c r="AV229" s="251"/>
      <c r="AW229" s="123"/>
      <c r="AX229" s="123"/>
      <c r="AY229" s="129"/>
      <c r="AZ229" s="122"/>
      <c r="BA229" s="129"/>
      <c r="BB229" s="130"/>
      <c r="BC229" s="131"/>
      <c r="BD229" s="130"/>
      <c r="BE229" s="132"/>
      <c r="BF229" s="132"/>
      <c r="BG229" s="123"/>
      <c r="BH229" s="124"/>
      <c r="BI229" s="122"/>
      <c r="BJ229" s="123"/>
      <c r="BK229" s="123"/>
      <c r="BL229" s="123"/>
      <c r="BM229" s="129"/>
      <c r="BN229" s="122"/>
      <c r="BO229" s="123"/>
      <c r="BP229" s="129"/>
      <c r="BQ229" s="122"/>
      <c r="BR229" s="123"/>
      <c r="BS229" s="129"/>
      <c r="BT229" s="135"/>
      <c r="BU229" s="280"/>
      <c r="BV229" s="246"/>
      <c r="BW229" s="246"/>
      <c r="BX229" s="133"/>
      <c r="BY229" s="133"/>
      <c r="BZ229" s="122"/>
      <c r="CA229" s="123"/>
      <c r="CB229" s="123"/>
      <c r="CC229" s="124"/>
      <c r="CD229" s="127"/>
      <c r="CE229" s="127"/>
      <c r="CF229" s="123"/>
      <c r="CG229" s="123"/>
      <c r="CH229" s="123"/>
      <c r="CI229" s="123"/>
      <c r="CJ229" s="134"/>
      <c r="CK229" s="122"/>
      <c r="CL229" s="127"/>
      <c r="CM229" s="123"/>
      <c r="CN229" s="129"/>
      <c r="CO229" s="129"/>
      <c r="CP229" s="129"/>
      <c r="CQ229" s="134"/>
      <c r="CR229" s="133"/>
      <c r="CS229" s="133"/>
      <c r="CT229" s="133"/>
      <c r="CU229" s="135"/>
      <c r="CV229" s="280"/>
      <c r="CW229" s="135"/>
      <c r="CX229" s="133"/>
      <c r="CY229" s="133"/>
      <c r="CZ229" s="133"/>
      <c r="DA229" s="133"/>
      <c r="DB229" s="133"/>
      <c r="DC229" s="133"/>
      <c r="DD229" s="133"/>
      <c r="DE229" s="133"/>
      <c r="DF229" s="133"/>
      <c r="DG229" s="133"/>
      <c r="DH229" s="133"/>
      <c r="DI229" s="122"/>
      <c r="DJ229" s="129"/>
      <c r="DK229" s="214"/>
      <c r="DL229" s="129"/>
      <c r="DM229" s="122"/>
      <c r="DN229" s="129"/>
      <c r="DO229" s="122"/>
      <c r="DP229" s="129"/>
      <c r="DQ229" s="133"/>
      <c r="DR229" s="122"/>
      <c r="DS229" s="129"/>
      <c r="DT229" s="133"/>
      <c r="DU229" s="122"/>
      <c r="DV229" s="123"/>
      <c r="DW229" s="214"/>
      <c r="DX229" s="134"/>
      <c r="DY229" s="305"/>
      <c r="DZ229" s="134"/>
      <c r="EA229" s="122"/>
      <c r="EB229" s="129"/>
      <c r="EC229" s="122"/>
      <c r="ED229" s="129"/>
      <c r="EE229" s="122"/>
      <c r="EF229" s="129"/>
      <c r="EG229" s="122"/>
      <c r="EH229" s="124"/>
    </row>
    <row r="230" spans="1:138" outlineLevel="2">
      <c r="A230" s="459"/>
      <c r="B230" s="465">
        <v>1.125</v>
      </c>
      <c r="C230" s="459"/>
      <c r="D230" s="459"/>
      <c r="E230" s="459"/>
      <c r="F230" s="459"/>
      <c r="G230" s="459"/>
      <c r="H230" s="459"/>
      <c r="I230" s="459"/>
      <c r="J230" s="459"/>
      <c r="K230" s="460"/>
      <c r="L230" s="459"/>
      <c r="M230" s="459"/>
      <c r="N230" s="459"/>
      <c r="O230" s="459"/>
      <c r="P230" s="459"/>
      <c r="Q230" s="459"/>
      <c r="R230" s="459"/>
      <c r="S230" s="446"/>
      <c r="T230" s="122"/>
      <c r="U230" s="123"/>
      <c r="V230" s="126"/>
      <c r="W230" s="123"/>
      <c r="X230" s="128"/>
      <c r="Y230" s="123"/>
      <c r="Z230" s="123"/>
      <c r="AA230" s="123"/>
      <c r="AB230" s="124"/>
      <c r="AC230" s="127"/>
      <c r="AD230" s="201"/>
      <c r="AE230" s="201"/>
      <c r="AF230" s="201"/>
      <c r="AG230" s="201"/>
      <c r="AH230" s="201"/>
      <c r="AI230" s="234"/>
      <c r="AJ230" s="123"/>
      <c r="AK230" s="123"/>
      <c r="AL230" s="123"/>
      <c r="AM230" s="123"/>
      <c r="AN230" s="129"/>
      <c r="AO230" s="124"/>
      <c r="AP230" s="122"/>
      <c r="AQ230" s="127"/>
      <c r="AR230" s="123"/>
      <c r="AS230" s="123"/>
      <c r="AT230" s="123"/>
      <c r="AU230" s="123"/>
      <c r="AV230" s="251"/>
      <c r="AW230" s="123"/>
      <c r="AX230" s="123"/>
      <c r="AY230" s="129"/>
      <c r="AZ230" s="122"/>
      <c r="BA230" s="129"/>
      <c r="BB230" s="130"/>
      <c r="BC230" s="131"/>
      <c r="BD230" s="130"/>
      <c r="BE230" s="132"/>
      <c r="BF230" s="132"/>
      <c r="BG230" s="123"/>
      <c r="BH230" s="124"/>
      <c r="BI230" s="122"/>
      <c r="BJ230" s="123"/>
      <c r="BK230" s="123"/>
      <c r="BL230" s="123"/>
      <c r="BM230" s="129"/>
      <c r="BN230" s="122"/>
      <c r="BO230" s="123"/>
      <c r="BP230" s="129"/>
      <c r="BQ230" s="122"/>
      <c r="BR230" s="123"/>
      <c r="BS230" s="129"/>
      <c r="BT230" s="135"/>
      <c r="BU230" s="280"/>
      <c r="BV230" s="246"/>
      <c r="BW230" s="246"/>
      <c r="BX230" s="133"/>
      <c r="BY230" s="133"/>
      <c r="BZ230" s="122"/>
      <c r="CA230" s="123"/>
      <c r="CB230" s="123"/>
      <c r="CC230" s="124"/>
      <c r="CD230" s="127"/>
      <c r="CE230" s="127"/>
      <c r="CF230" s="123"/>
      <c r="CG230" s="123"/>
      <c r="CH230" s="123"/>
      <c r="CI230" s="123"/>
      <c r="CJ230" s="134"/>
      <c r="CK230" s="122"/>
      <c r="CL230" s="127"/>
      <c r="CM230" s="123"/>
      <c r="CN230" s="129"/>
      <c r="CO230" s="129"/>
      <c r="CP230" s="129"/>
      <c r="CQ230" s="134"/>
      <c r="CR230" s="133"/>
      <c r="CS230" s="133"/>
      <c r="CT230" s="133"/>
      <c r="CU230" s="135"/>
      <c r="CV230" s="280"/>
      <c r="CW230" s="135"/>
      <c r="CX230" s="133"/>
      <c r="CY230" s="133"/>
      <c r="CZ230" s="133"/>
      <c r="DA230" s="133"/>
      <c r="DB230" s="133"/>
      <c r="DC230" s="133"/>
      <c r="DD230" s="133"/>
      <c r="DE230" s="133"/>
      <c r="DF230" s="133"/>
      <c r="DG230" s="133"/>
      <c r="DH230" s="133"/>
      <c r="DI230" s="122"/>
      <c r="DJ230" s="129"/>
      <c r="DK230" s="214"/>
      <c r="DL230" s="129"/>
      <c r="DM230" s="122"/>
      <c r="DN230" s="129"/>
      <c r="DO230" s="122"/>
      <c r="DP230" s="129"/>
      <c r="DQ230" s="133"/>
      <c r="DR230" s="122"/>
      <c r="DS230" s="129"/>
      <c r="DT230" s="133"/>
      <c r="DU230" s="122"/>
      <c r="DV230" s="123"/>
      <c r="DW230" s="214"/>
      <c r="DX230" s="134"/>
      <c r="DY230" s="305"/>
      <c r="DZ230" s="134"/>
      <c r="EA230" s="122"/>
      <c r="EB230" s="129"/>
      <c r="EC230" s="122"/>
      <c r="ED230" s="129"/>
      <c r="EE230" s="122"/>
      <c r="EF230" s="129"/>
      <c r="EG230" s="122"/>
      <c r="EH230" s="124"/>
    </row>
    <row r="231" spans="1:138" outlineLevel="2">
      <c r="A231" s="459"/>
      <c r="B231" s="465">
        <v>1.1354166666666701</v>
      </c>
      <c r="C231" s="459"/>
      <c r="D231" s="459"/>
      <c r="E231" s="459"/>
      <c r="F231" s="459"/>
      <c r="G231" s="459"/>
      <c r="H231" s="459"/>
      <c r="I231" s="459"/>
      <c r="J231" s="459"/>
      <c r="K231" s="460"/>
      <c r="L231" s="459"/>
      <c r="M231" s="459"/>
      <c r="N231" s="459"/>
      <c r="O231" s="459"/>
      <c r="P231" s="459"/>
      <c r="Q231" s="459"/>
      <c r="R231" s="459"/>
      <c r="S231" s="446"/>
      <c r="T231" s="122"/>
      <c r="U231" s="123"/>
      <c r="V231" s="126"/>
      <c r="W231" s="123"/>
      <c r="X231" s="128"/>
      <c r="Y231" s="123"/>
      <c r="Z231" s="123"/>
      <c r="AA231" s="123"/>
      <c r="AB231" s="124"/>
      <c r="AC231" s="127"/>
      <c r="AD231" s="201"/>
      <c r="AE231" s="201"/>
      <c r="AF231" s="201"/>
      <c r="AG231" s="201"/>
      <c r="AH231" s="201"/>
      <c r="AI231" s="234"/>
      <c r="AJ231" s="123"/>
      <c r="AK231" s="123"/>
      <c r="AL231" s="123"/>
      <c r="AM231" s="123"/>
      <c r="AN231" s="129"/>
      <c r="AO231" s="124"/>
      <c r="AP231" s="122"/>
      <c r="AQ231" s="127"/>
      <c r="AR231" s="123"/>
      <c r="AS231" s="123"/>
      <c r="AT231" s="123"/>
      <c r="AU231" s="123"/>
      <c r="AV231" s="251"/>
      <c r="AW231" s="123"/>
      <c r="AX231" s="123"/>
      <c r="AY231" s="129"/>
      <c r="AZ231" s="122"/>
      <c r="BA231" s="129"/>
      <c r="BB231" s="130"/>
      <c r="BC231" s="131"/>
      <c r="BD231" s="130"/>
      <c r="BE231" s="132"/>
      <c r="BF231" s="132"/>
      <c r="BG231" s="123"/>
      <c r="BH231" s="124"/>
      <c r="BI231" s="122"/>
      <c r="BJ231" s="123"/>
      <c r="BK231" s="123"/>
      <c r="BL231" s="123"/>
      <c r="BM231" s="129"/>
      <c r="BN231" s="122"/>
      <c r="BO231" s="123"/>
      <c r="BP231" s="129"/>
      <c r="BQ231" s="122"/>
      <c r="BR231" s="123"/>
      <c r="BS231" s="129"/>
      <c r="BT231" s="135"/>
      <c r="BU231" s="280"/>
      <c r="BV231" s="246"/>
      <c r="BW231" s="246"/>
      <c r="BX231" s="133"/>
      <c r="BY231" s="133"/>
      <c r="BZ231" s="122"/>
      <c r="CA231" s="123"/>
      <c r="CB231" s="123"/>
      <c r="CC231" s="124"/>
      <c r="CD231" s="127"/>
      <c r="CE231" s="127"/>
      <c r="CF231" s="123"/>
      <c r="CG231" s="123"/>
      <c r="CH231" s="123"/>
      <c r="CI231" s="123"/>
      <c r="CJ231" s="134"/>
      <c r="CK231" s="122"/>
      <c r="CL231" s="127"/>
      <c r="CM231" s="123"/>
      <c r="CN231" s="129"/>
      <c r="CO231" s="129"/>
      <c r="CP231" s="129"/>
      <c r="CQ231" s="134"/>
      <c r="CR231" s="133"/>
      <c r="CS231" s="133"/>
      <c r="CT231" s="133"/>
      <c r="CU231" s="135"/>
      <c r="CV231" s="280"/>
      <c r="CW231" s="135"/>
      <c r="CX231" s="133"/>
      <c r="CY231" s="133"/>
      <c r="CZ231" s="133"/>
      <c r="DA231" s="133"/>
      <c r="DB231" s="133"/>
      <c r="DC231" s="133"/>
      <c r="DD231" s="133"/>
      <c r="DE231" s="133"/>
      <c r="DF231" s="133"/>
      <c r="DG231" s="133"/>
      <c r="DH231" s="133"/>
      <c r="DI231" s="122"/>
      <c r="DJ231" s="129"/>
      <c r="DK231" s="214"/>
      <c r="DL231" s="129"/>
      <c r="DM231" s="122"/>
      <c r="DN231" s="129"/>
      <c r="DO231" s="122"/>
      <c r="DP231" s="129"/>
      <c r="DQ231" s="133"/>
      <c r="DR231" s="122"/>
      <c r="DS231" s="129"/>
      <c r="DT231" s="133"/>
      <c r="DU231" s="122"/>
      <c r="DV231" s="123"/>
      <c r="DW231" s="214"/>
      <c r="DX231" s="134"/>
      <c r="DY231" s="305"/>
      <c r="DZ231" s="134"/>
      <c r="EA231" s="122"/>
      <c r="EB231" s="129"/>
      <c r="EC231" s="122"/>
      <c r="ED231" s="129"/>
      <c r="EE231" s="122"/>
      <c r="EF231" s="129"/>
      <c r="EG231" s="122"/>
      <c r="EH231" s="124"/>
    </row>
    <row r="232" spans="1:138" outlineLevel="2">
      <c r="A232" s="459"/>
      <c r="B232" s="465">
        <v>1.1458333333333299</v>
      </c>
      <c r="C232" s="459"/>
      <c r="D232" s="459"/>
      <c r="E232" s="459"/>
      <c r="F232" s="459"/>
      <c r="G232" s="459"/>
      <c r="H232" s="459"/>
      <c r="I232" s="459"/>
      <c r="J232" s="459"/>
      <c r="K232" s="460"/>
      <c r="L232" s="459"/>
      <c r="M232" s="459"/>
      <c r="N232" s="459"/>
      <c r="O232" s="459"/>
      <c r="P232" s="459"/>
      <c r="Q232" s="459"/>
      <c r="R232" s="459"/>
      <c r="S232" s="446"/>
      <c r="T232" s="122"/>
      <c r="U232" s="123"/>
      <c r="V232" s="126"/>
      <c r="W232" s="123"/>
      <c r="X232" s="128"/>
      <c r="Y232" s="123"/>
      <c r="Z232" s="123"/>
      <c r="AA232" s="123"/>
      <c r="AB232" s="124"/>
      <c r="AC232" s="127"/>
      <c r="AD232" s="201"/>
      <c r="AE232" s="201"/>
      <c r="AF232" s="201"/>
      <c r="AG232" s="201"/>
      <c r="AH232" s="201"/>
      <c r="AI232" s="234"/>
      <c r="AJ232" s="123"/>
      <c r="AK232" s="123"/>
      <c r="AL232" s="123"/>
      <c r="AM232" s="123"/>
      <c r="AN232" s="129"/>
      <c r="AO232" s="124"/>
      <c r="AP232" s="122"/>
      <c r="AQ232" s="127"/>
      <c r="AR232" s="123"/>
      <c r="AS232" s="123"/>
      <c r="AT232" s="123"/>
      <c r="AU232" s="123"/>
      <c r="AV232" s="251"/>
      <c r="AW232" s="123"/>
      <c r="AX232" s="123"/>
      <c r="AY232" s="129"/>
      <c r="AZ232" s="122"/>
      <c r="BA232" s="129"/>
      <c r="BB232" s="130"/>
      <c r="BC232" s="131"/>
      <c r="BD232" s="130"/>
      <c r="BE232" s="132"/>
      <c r="BF232" s="132"/>
      <c r="BG232" s="123"/>
      <c r="BH232" s="124"/>
      <c r="BI232" s="122"/>
      <c r="BJ232" s="123"/>
      <c r="BK232" s="123"/>
      <c r="BL232" s="123"/>
      <c r="BM232" s="129"/>
      <c r="BN232" s="122"/>
      <c r="BO232" s="123"/>
      <c r="BP232" s="129"/>
      <c r="BQ232" s="122"/>
      <c r="BR232" s="123"/>
      <c r="BS232" s="129"/>
      <c r="BT232" s="135"/>
      <c r="BU232" s="280"/>
      <c r="BV232" s="246"/>
      <c r="BW232" s="246"/>
      <c r="BX232" s="133"/>
      <c r="BY232" s="133"/>
      <c r="BZ232" s="122"/>
      <c r="CA232" s="123"/>
      <c r="CB232" s="123"/>
      <c r="CC232" s="124"/>
      <c r="CD232" s="127"/>
      <c r="CE232" s="127"/>
      <c r="CF232" s="123"/>
      <c r="CG232" s="123"/>
      <c r="CH232" s="123"/>
      <c r="CI232" s="123"/>
      <c r="CJ232" s="134"/>
      <c r="CK232" s="122"/>
      <c r="CL232" s="127"/>
      <c r="CM232" s="123"/>
      <c r="CN232" s="129"/>
      <c r="CO232" s="129"/>
      <c r="CP232" s="129"/>
      <c r="CQ232" s="134"/>
      <c r="CR232" s="133"/>
      <c r="CS232" s="133"/>
      <c r="CT232" s="133"/>
      <c r="CU232" s="135"/>
      <c r="CV232" s="280"/>
      <c r="CW232" s="135"/>
      <c r="CX232" s="133"/>
      <c r="CY232" s="133"/>
      <c r="CZ232" s="133"/>
      <c r="DA232" s="133"/>
      <c r="DB232" s="133"/>
      <c r="DC232" s="133"/>
      <c r="DD232" s="133"/>
      <c r="DE232" s="133"/>
      <c r="DF232" s="133"/>
      <c r="DG232" s="133"/>
      <c r="DH232" s="133"/>
      <c r="DI232" s="122"/>
      <c r="DJ232" s="129"/>
      <c r="DK232" s="214"/>
      <c r="DL232" s="129"/>
      <c r="DM232" s="122"/>
      <c r="DN232" s="129"/>
      <c r="DO232" s="122"/>
      <c r="DP232" s="129"/>
      <c r="DQ232" s="133"/>
      <c r="DR232" s="122"/>
      <c r="DS232" s="129"/>
      <c r="DT232" s="133"/>
      <c r="DU232" s="122"/>
      <c r="DV232" s="123"/>
      <c r="DW232" s="214"/>
      <c r="DX232" s="134"/>
      <c r="DY232" s="305"/>
      <c r="DZ232" s="134"/>
      <c r="EA232" s="122"/>
      <c r="EB232" s="129"/>
      <c r="EC232" s="122"/>
      <c r="ED232" s="129"/>
      <c r="EE232" s="122"/>
      <c r="EF232" s="129"/>
      <c r="EG232" s="122"/>
      <c r="EH232" s="124"/>
    </row>
    <row r="233" spans="1:138" outlineLevel="2">
      <c r="A233" s="459"/>
      <c r="B233" s="465">
        <v>1.15625</v>
      </c>
      <c r="C233" s="459"/>
      <c r="D233" s="459"/>
      <c r="E233" s="459"/>
      <c r="F233" s="459"/>
      <c r="G233" s="459"/>
      <c r="H233" s="459"/>
      <c r="I233" s="459"/>
      <c r="J233" s="459"/>
      <c r="K233" s="460"/>
      <c r="L233" s="459"/>
      <c r="M233" s="459"/>
      <c r="N233" s="459"/>
      <c r="O233" s="459"/>
      <c r="P233" s="459"/>
      <c r="Q233" s="459"/>
      <c r="R233" s="459"/>
      <c r="S233" s="446"/>
      <c r="T233" s="122"/>
      <c r="U233" s="123"/>
      <c r="V233" s="126"/>
      <c r="W233" s="123"/>
      <c r="X233" s="128"/>
      <c r="Y233" s="123"/>
      <c r="Z233" s="123"/>
      <c r="AA233" s="123"/>
      <c r="AB233" s="124"/>
      <c r="AC233" s="127"/>
      <c r="AD233" s="201"/>
      <c r="AE233" s="201"/>
      <c r="AF233" s="201"/>
      <c r="AG233" s="201"/>
      <c r="AH233" s="201"/>
      <c r="AI233" s="234"/>
      <c r="AJ233" s="123"/>
      <c r="AK233" s="123"/>
      <c r="AL233" s="123"/>
      <c r="AM233" s="123"/>
      <c r="AN233" s="129"/>
      <c r="AO233" s="124"/>
      <c r="AP233" s="122"/>
      <c r="AQ233" s="127"/>
      <c r="AR233" s="123"/>
      <c r="AS233" s="123"/>
      <c r="AT233" s="123"/>
      <c r="AU233" s="123"/>
      <c r="AV233" s="251"/>
      <c r="AW233" s="123"/>
      <c r="AX233" s="123"/>
      <c r="AY233" s="129"/>
      <c r="AZ233" s="122"/>
      <c r="BA233" s="129"/>
      <c r="BB233" s="130"/>
      <c r="BC233" s="131"/>
      <c r="BD233" s="130"/>
      <c r="BE233" s="132"/>
      <c r="BF233" s="132"/>
      <c r="BG233" s="123"/>
      <c r="BH233" s="124"/>
      <c r="BI233" s="122"/>
      <c r="BJ233" s="123"/>
      <c r="BK233" s="123"/>
      <c r="BL233" s="123"/>
      <c r="BM233" s="129"/>
      <c r="BN233" s="122"/>
      <c r="BO233" s="123"/>
      <c r="BP233" s="129"/>
      <c r="BQ233" s="122"/>
      <c r="BR233" s="123"/>
      <c r="BS233" s="129"/>
      <c r="BT233" s="135"/>
      <c r="BU233" s="280"/>
      <c r="BV233" s="246"/>
      <c r="BW233" s="246"/>
      <c r="BX233" s="133"/>
      <c r="BY233" s="133"/>
      <c r="BZ233" s="122"/>
      <c r="CA233" s="123"/>
      <c r="CB233" s="123"/>
      <c r="CC233" s="124"/>
      <c r="CD233" s="127"/>
      <c r="CE233" s="127"/>
      <c r="CF233" s="123"/>
      <c r="CG233" s="123"/>
      <c r="CH233" s="123"/>
      <c r="CI233" s="123"/>
      <c r="CJ233" s="134"/>
      <c r="CK233" s="122"/>
      <c r="CL233" s="127"/>
      <c r="CM233" s="123"/>
      <c r="CN233" s="129"/>
      <c r="CO233" s="129"/>
      <c r="CP233" s="129"/>
      <c r="CQ233" s="134"/>
      <c r="CR233" s="133"/>
      <c r="CS233" s="133"/>
      <c r="CT233" s="133"/>
      <c r="CU233" s="135"/>
      <c r="CV233" s="280"/>
      <c r="CW233" s="135"/>
      <c r="CX233" s="133"/>
      <c r="CY233" s="133"/>
      <c r="CZ233" s="133"/>
      <c r="DA233" s="133"/>
      <c r="DB233" s="133"/>
      <c r="DC233" s="133"/>
      <c r="DD233" s="133"/>
      <c r="DE233" s="133"/>
      <c r="DF233" s="133"/>
      <c r="DG233" s="133"/>
      <c r="DH233" s="133"/>
      <c r="DI233" s="122"/>
      <c r="DJ233" s="129"/>
      <c r="DK233" s="214"/>
      <c r="DL233" s="129"/>
      <c r="DM233" s="122"/>
      <c r="DN233" s="129"/>
      <c r="DO233" s="122"/>
      <c r="DP233" s="129"/>
      <c r="DQ233" s="133"/>
      <c r="DR233" s="122"/>
      <c r="DS233" s="129"/>
      <c r="DT233" s="133"/>
      <c r="DU233" s="122"/>
      <c r="DV233" s="123"/>
      <c r="DW233" s="214"/>
      <c r="DX233" s="134"/>
      <c r="DY233" s="305"/>
      <c r="DZ233" s="134"/>
      <c r="EA233" s="122"/>
      <c r="EB233" s="129"/>
      <c r="EC233" s="122"/>
      <c r="ED233" s="129"/>
      <c r="EE233" s="122"/>
      <c r="EF233" s="129"/>
      <c r="EG233" s="122"/>
      <c r="EH233" s="124"/>
    </row>
    <row r="234" spans="1:138" outlineLevel="2">
      <c r="A234" s="459"/>
      <c r="B234" s="465">
        <v>1.1666666666666701</v>
      </c>
      <c r="C234" s="459"/>
      <c r="D234" s="459"/>
      <c r="E234" s="459"/>
      <c r="F234" s="459"/>
      <c r="G234" s="459"/>
      <c r="H234" s="459"/>
      <c r="I234" s="459"/>
      <c r="J234" s="459"/>
      <c r="K234" s="460"/>
      <c r="L234" s="459"/>
      <c r="M234" s="459"/>
      <c r="N234" s="459"/>
      <c r="O234" s="459"/>
      <c r="P234" s="459"/>
      <c r="Q234" s="459"/>
      <c r="R234" s="459"/>
      <c r="S234" s="446"/>
      <c r="T234" s="122"/>
      <c r="U234" s="123"/>
      <c r="V234" s="126"/>
      <c r="W234" s="123"/>
      <c r="X234" s="128"/>
      <c r="Y234" s="123"/>
      <c r="Z234" s="123"/>
      <c r="AA234" s="123"/>
      <c r="AB234" s="124"/>
      <c r="AC234" s="127"/>
      <c r="AD234" s="201"/>
      <c r="AE234" s="201"/>
      <c r="AF234" s="201"/>
      <c r="AG234" s="201"/>
      <c r="AH234" s="201"/>
      <c r="AI234" s="234"/>
      <c r="AJ234" s="123"/>
      <c r="AK234" s="123"/>
      <c r="AL234" s="123"/>
      <c r="AM234" s="123"/>
      <c r="AN234" s="129"/>
      <c r="AO234" s="124"/>
      <c r="AP234" s="122"/>
      <c r="AQ234" s="127"/>
      <c r="AR234" s="123"/>
      <c r="AS234" s="123"/>
      <c r="AT234" s="123"/>
      <c r="AU234" s="123"/>
      <c r="AV234" s="251"/>
      <c r="AW234" s="123"/>
      <c r="AX234" s="123"/>
      <c r="AY234" s="129"/>
      <c r="AZ234" s="122"/>
      <c r="BA234" s="129"/>
      <c r="BB234" s="130"/>
      <c r="BC234" s="131"/>
      <c r="BD234" s="130"/>
      <c r="BE234" s="132"/>
      <c r="BF234" s="132"/>
      <c r="BG234" s="123"/>
      <c r="BH234" s="124"/>
      <c r="BI234" s="122"/>
      <c r="BJ234" s="123"/>
      <c r="BK234" s="123"/>
      <c r="BL234" s="123"/>
      <c r="BM234" s="129"/>
      <c r="BN234" s="122"/>
      <c r="BO234" s="123"/>
      <c r="BP234" s="129"/>
      <c r="BQ234" s="122"/>
      <c r="BR234" s="123"/>
      <c r="BS234" s="129"/>
      <c r="BT234" s="135"/>
      <c r="BU234" s="280"/>
      <c r="BV234" s="246"/>
      <c r="BW234" s="246"/>
      <c r="BX234" s="133"/>
      <c r="BY234" s="133"/>
      <c r="BZ234" s="122"/>
      <c r="CA234" s="123"/>
      <c r="CB234" s="123"/>
      <c r="CC234" s="124"/>
      <c r="CD234" s="127"/>
      <c r="CE234" s="127"/>
      <c r="CF234" s="123"/>
      <c r="CG234" s="123"/>
      <c r="CH234" s="123"/>
      <c r="CI234" s="123"/>
      <c r="CJ234" s="134"/>
      <c r="CK234" s="122"/>
      <c r="CL234" s="127"/>
      <c r="CM234" s="123"/>
      <c r="CN234" s="129"/>
      <c r="CO234" s="129"/>
      <c r="CP234" s="129"/>
      <c r="CQ234" s="134"/>
      <c r="CR234" s="133"/>
      <c r="CS234" s="133"/>
      <c r="CT234" s="133"/>
      <c r="CU234" s="135"/>
      <c r="CV234" s="280"/>
      <c r="CW234" s="135"/>
      <c r="CX234" s="133"/>
      <c r="CY234" s="133"/>
      <c r="CZ234" s="133"/>
      <c r="DA234" s="133"/>
      <c r="DB234" s="133"/>
      <c r="DC234" s="133"/>
      <c r="DD234" s="133"/>
      <c r="DE234" s="133"/>
      <c r="DF234" s="133"/>
      <c r="DG234" s="133"/>
      <c r="DH234" s="133"/>
      <c r="DI234" s="122"/>
      <c r="DJ234" s="129"/>
      <c r="DK234" s="214"/>
      <c r="DL234" s="129"/>
      <c r="DM234" s="122"/>
      <c r="DN234" s="129"/>
      <c r="DO234" s="122"/>
      <c r="DP234" s="129"/>
      <c r="DQ234" s="133"/>
      <c r="DR234" s="122"/>
      <c r="DS234" s="129"/>
      <c r="DT234" s="133"/>
      <c r="DU234" s="122"/>
      <c r="DV234" s="123"/>
      <c r="DW234" s="214"/>
      <c r="DX234" s="134"/>
      <c r="DY234" s="305"/>
      <c r="DZ234" s="134"/>
      <c r="EA234" s="122"/>
      <c r="EB234" s="129"/>
      <c r="EC234" s="122"/>
      <c r="ED234" s="129"/>
      <c r="EE234" s="122"/>
      <c r="EF234" s="129"/>
      <c r="EG234" s="122"/>
      <c r="EH234" s="124"/>
    </row>
    <row r="235" spans="1:138" outlineLevel="2">
      <c r="A235" s="459"/>
      <c r="B235" s="465">
        <v>1.1770833333333399</v>
      </c>
      <c r="C235" s="459"/>
      <c r="D235" s="459"/>
      <c r="E235" s="459"/>
      <c r="F235" s="459"/>
      <c r="G235" s="459"/>
      <c r="H235" s="459"/>
      <c r="I235" s="459"/>
      <c r="J235" s="459"/>
      <c r="K235" s="460"/>
      <c r="L235" s="459"/>
      <c r="M235" s="459"/>
      <c r="N235" s="459"/>
      <c r="O235" s="459"/>
      <c r="P235" s="459"/>
      <c r="Q235" s="459"/>
      <c r="R235" s="459"/>
      <c r="S235" s="446"/>
      <c r="T235" s="122"/>
      <c r="U235" s="123"/>
      <c r="V235" s="126"/>
      <c r="W235" s="123"/>
      <c r="X235" s="128"/>
      <c r="Y235" s="123"/>
      <c r="Z235" s="123"/>
      <c r="AA235" s="123"/>
      <c r="AB235" s="124"/>
      <c r="AC235" s="127"/>
      <c r="AD235" s="201"/>
      <c r="AE235" s="201"/>
      <c r="AF235" s="201"/>
      <c r="AG235" s="201"/>
      <c r="AH235" s="201"/>
      <c r="AI235" s="234"/>
      <c r="AJ235" s="123"/>
      <c r="AK235" s="123"/>
      <c r="AL235" s="123"/>
      <c r="AM235" s="123"/>
      <c r="AN235" s="129"/>
      <c r="AO235" s="124"/>
      <c r="AP235" s="122"/>
      <c r="AQ235" s="127"/>
      <c r="AR235" s="123"/>
      <c r="AS235" s="123"/>
      <c r="AT235" s="123"/>
      <c r="AU235" s="123"/>
      <c r="AV235" s="251"/>
      <c r="AW235" s="123"/>
      <c r="AX235" s="123"/>
      <c r="AY235" s="129"/>
      <c r="AZ235" s="122"/>
      <c r="BA235" s="129"/>
      <c r="BB235" s="130"/>
      <c r="BC235" s="131"/>
      <c r="BD235" s="130"/>
      <c r="BE235" s="132"/>
      <c r="BF235" s="132"/>
      <c r="BG235" s="123"/>
      <c r="BH235" s="124"/>
      <c r="BI235" s="122"/>
      <c r="BJ235" s="123"/>
      <c r="BK235" s="123"/>
      <c r="BL235" s="123"/>
      <c r="BM235" s="129"/>
      <c r="BN235" s="122"/>
      <c r="BO235" s="123"/>
      <c r="BP235" s="129"/>
      <c r="BQ235" s="122"/>
      <c r="BR235" s="123"/>
      <c r="BS235" s="129"/>
      <c r="BT235" s="135"/>
      <c r="BU235" s="280"/>
      <c r="BV235" s="246"/>
      <c r="BW235" s="246"/>
      <c r="BX235" s="133"/>
      <c r="BY235" s="133"/>
      <c r="BZ235" s="122"/>
      <c r="CA235" s="123"/>
      <c r="CB235" s="123"/>
      <c r="CC235" s="124"/>
      <c r="CD235" s="127"/>
      <c r="CE235" s="127"/>
      <c r="CF235" s="123"/>
      <c r="CG235" s="123"/>
      <c r="CH235" s="123"/>
      <c r="CI235" s="123"/>
      <c r="CJ235" s="134"/>
      <c r="CK235" s="122"/>
      <c r="CL235" s="127"/>
      <c r="CM235" s="123"/>
      <c r="CN235" s="129"/>
      <c r="CO235" s="129"/>
      <c r="CP235" s="129"/>
      <c r="CQ235" s="134"/>
      <c r="CR235" s="133"/>
      <c r="CS235" s="133"/>
      <c r="CT235" s="133"/>
      <c r="CU235" s="135"/>
      <c r="CV235" s="280"/>
      <c r="CW235" s="135"/>
      <c r="CX235" s="133"/>
      <c r="CY235" s="133"/>
      <c r="CZ235" s="133"/>
      <c r="DA235" s="133"/>
      <c r="DB235" s="133"/>
      <c r="DC235" s="133"/>
      <c r="DD235" s="133"/>
      <c r="DE235" s="133"/>
      <c r="DF235" s="133"/>
      <c r="DG235" s="133"/>
      <c r="DH235" s="133"/>
      <c r="DI235" s="122"/>
      <c r="DJ235" s="129"/>
      <c r="DK235" s="214"/>
      <c r="DL235" s="129"/>
      <c r="DM235" s="122"/>
      <c r="DN235" s="129"/>
      <c r="DO235" s="122"/>
      <c r="DP235" s="129"/>
      <c r="DQ235" s="133"/>
      <c r="DR235" s="122"/>
      <c r="DS235" s="129"/>
      <c r="DT235" s="133"/>
      <c r="DU235" s="122"/>
      <c r="DV235" s="123"/>
      <c r="DW235" s="214"/>
      <c r="DX235" s="134"/>
      <c r="DY235" s="305"/>
      <c r="DZ235" s="134"/>
      <c r="EA235" s="122"/>
      <c r="EB235" s="129"/>
      <c r="EC235" s="122"/>
      <c r="ED235" s="129"/>
      <c r="EE235" s="122"/>
      <c r="EF235" s="129"/>
      <c r="EG235" s="122"/>
      <c r="EH235" s="124"/>
    </row>
    <row r="236" spans="1:138" outlineLevel="2">
      <c r="A236" s="459"/>
      <c r="B236" s="465">
        <v>1.1875</v>
      </c>
      <c r="C236" s="459"/>
      <c r="D236" s="459"/>
      <c r="E236" s="459"/>
      <c r="F236" s="459"/>
      <c r="G236" s="459"/>
      <c r="H236" s="459"/>
      <c r="I236" s="459"/>
      <c r="J236" s="459"/>
      <c r="K236" s="460"/>
      <c r="L236" s="459"/>
      <c r="M236" s="459"/>
      <c r="N236" s="459"/>
      <c r="O236" s="459"/>
      <c r="P236" s="459"/>
      <c r="Q236" s="459"/>
      <c r="R236" s="459"/>
      <c r="S236" s="446"/>
      <c r="T236" s="122"/>
      <c r="U236" s="123"/>
      <c r="V236" s="126"/>
      <c r="W236" s="123"/>
      <c r="X236" s="128"/>
      <c r="Y236" s="123"/>
      <c r="Z236" s="123"/>
      <c r="AA236" s="123"/>
      <c r="AB236" s="124"/>
      <c r="AC236" s="127"/>
      <c r="AD236" s="201"/>
      <c r="AE236" s="201"/>
      <c r="AF236" s="201"/>
      <c r="AG236" s="201"/>
      <c r="AH236" s="201"/>
      <c r="AI236" s="234"/>
      <c r="AJ236" s="123"/>
      <c r="AK236" s="123"/>
      <c r="AL236" s="123"/>
      <c r="AM236" s="123"/>
      <c r="AN236" s="129"/>
      <c r="AO236" s="124"/>
      <c r="AP236" s="122"/>
      <c r="AQ236" s="127"/>
      <c r="AR236" s="123"/>
      <c r="AS236" s="123"/>
      <c r="AT236" s="123"/>
      <c r="AU236" s="123"/>
      <c r="AV236" s="251"/>
      <c r="AW236" s="123"/>
      <c r="AX236" s="123"/>
      <c r="AY236" s="129"/>
      <c r="AZ236" s="122"/>
      <c r="BA236" s="129"/>
      <c r="BB236" s="130"/>
      <c r="BC236" s="131"/>
      <c r="BD236" s="130"/>
      <c r="BE236" s="132"/>
      <c r="BF236" s="132"/>
      <c r="BG236" s="123"/>
      <c r="BH236" s="124"/>
      <c r="BI236" s="122"/>
      <c r="BJ236" s="123"/>
      <c r="BK236" s="123"/>
      <c r="BL236" s="123"/>
      <c r="BM236" s="129"/>
      <c r="BN236" s="122"/>
      <c r="BO236" s="123"/>
      <c r="BP236" s="129"/>
      <c r="BQ236" s="122"/>
      <c r="BR236" s="123"/>
      <c r="BS236" s="129"/>
      <c r="BT236" s="135"/>
      <c r="BU236" s="280"/>
      <c r="BV236" s="246"/>
      <c r="BW236" s="246"/>
      <c r="BX236" s="133"/>
      <c r="BY236" s="133"/>
      <c r="BZ236" s="122"/>
      <c r="CA236" s="123"/>
      <c r="CB236" s="123"/>
      <c r="CC236" s="124"/>
      <c r="CD236" s="127"/>
      <c r="CE236" s="127"/>
      <c r="CF236" s="123"/>
      <c r="CG236" s="123"/>
      <c r="CH236" s="123"/>
      <c r="CI236" s="123"/>
      <c r="CJ236" s="134"/>
      <c r="CK236" s="122"/>
      <c r="CL236" s="127"/>
      <c r="CM236" s="123"/>
      <c r="CN236" s="129"/>
      <c r="CO236" s="129"/>
      <c r="CP236" s="129"/>
      <c r="CQ236" s="134"/>
      <c r="CR236" s="133"/>
      <c r="CS236" s="133"/>
      <c r="CT236" s="133"/>
      <c r="CU236" s="135"/>
      <c r="CV236" s="280"/>
      <c r="CW236" s="135"/>
      <c r="CX236" s="133"/>
      <c r="CY236" s="133"/>
      <c r="CZ236" s="133"/>
      <c r="DA236" s="133"/>
      <c r="DB236" s="133"/>
      <c r="DC236" s="133"/>
      <c r="DD236" s="133"/>
      <c r="DE236" s="133"/>
      <c r="DF236" s="133"/>
      <c r="DG236" s="133"/>
      <c r="DH236" s="133"/>
      <c r="DI236" s="122"/>
      <c r="DJ236" s="129"/>
      <c r="DK236" s="214"/>
      <c r="DL236" s="129"/>
      <c r="DM236" s="122"/>
      <c r="DN236" s="129"/>
      <c r="DO236" s="122"/>
      <c r="DP236" s="129"/>
      <c r="DQ236" s="133"/>
      <c r="DR236" s="122"/>
      <c r="DS236" s="129"/>
      <c r="DT236" s="133"/>
      <c r="DU236" s="122"/>
      <c r="DV236" s="123"/>
      <c r="DW236" s="214"/>
      <c r="DX236" s="134"/>
      <c r="DY236" s="305"/>
      <c r="DZ236" s="134"/>
      <c r="EA236" s="122"/>
      <c r="EB236" s="129"/>
      <c r="EC236" s="122"/>
      <c r="ED236" s="129"/>
      <c r="EE236" s="122"/>
      <c r="EF236" s="129"/>
      <c r="EG236" s="122"/>
      <c r="EH236" s="124"/>
    </row>
    <row r="237" spans="1:138" outlineLevel="2">
      <c r="A237" s="459"/>
      <c r="B237" s="465">
        <v>1.1979166666666701</v>
      </c>
      <c r="C237" s="459"/>
      <c r="D237" s="459"/>
      <c r="E237" s="459"/>
      <c r="F237" s="459"/>
      <c r="G237" s="459"/>
      <c r="H237" s="459"/>
      <c r="I237" s="459"/>
      <c r="J237" s="459"/>
      <c r="K237" s="460"/>
      <c r="L237" s="459"/>
      <c r="M237" s="459"/>
      <c r="N237" s="459"/>
      <c r="O237" s="459"/>
      <c r="P237" s="459"/>
      <c r="Q237" s="459"/>
      <c r="R237" s="459"/>
      <c r="S237" s="446"/>
      <c r="T237" s="122"/>
      <c r="U237" s="123"/>
      <c r="V237" s="126"/>
      <c r="W237" s="123"/>
      <c r="X237" s="128"/>
      <c r="Y237" s="123"/>
      <c r="Z237" s="123"/>
      <c r="AA237" s="123"/>
      <c r="AB237" s="124"/>
      <c r="AC237" s="127"/>
      <c r="AD237" s="201"/>
      <c r="AE237" s="201"/>
      <c r="AF237" s="201"/>
      <c r="AG237" s="201"/>
      <c r="AH237" s="201"/>
      <c r="AI237" s="234"/>
      <c r="AJ237" s="123"/>
      <c r="AK237" s="123"/>
      <c r="AL237" s="123"/>
      <c r="AM237" s="123"/>
      <c r="AN237" s="129"/>
      <c r="AO237" s="124"/>
      <c r="AP237" s="122"/>
      <c r="AQ237" s="127"/>
      <c r="AR237" s="123"/>
      <c r="AS237" s="123"/>
      <c r="AT237" s="123"/>
      <c r="AU237" s="123"/>
      <c r="AV237" s="251"/>
      <c r="AW237" s="123"/>
      <c r="AX237" s="123"/>
      <c r="AY237" s="129"/>
      <c r="AZ237" s="122"/>
      <c r="BA237" s="129"/>
      <c r="BB237" s="130"/>
      <c r="BC237" s="131"/>
      <c r="BD237" s="130"/>
      <c r="BE237" s="132"/>
      <c r="BF237" s="132"/>
      <c r="BG237" s="123"/>
      <c r="BH237" s="124"/>
      <c r="BI237" s="122"/>
      <c r="BJ237" s="123"/>
      <c r="BK237" s="123"/>
      <c r="BL237" s="123"/>
      <c r="BM237" s="129"/>
      <c r="BN237" s="122"/>
      <c r="BO237" s="123"/>
      <c r="BP237" s="129"/>
      <c r="BQ237" s="122"/>
      <c r="BR237" s="123"/>
      <c r="BS237" s="129"/>
      <c r="BT237" s="135"/>
      <c r="BU237" s="280"/>
      <c r="BV237" s="246"/>
      <c r="BW237" s="246"/>
      <c r="BX237" s="133"/>
      <c r="BY237" s="133"/>
      <c r="BZ237" s="122"/>
      <c r="CA237" s="123"/>
      <c r="CB237" s="123"/>
      <c r="CC237" s="124"/>
      <c r="CD237" s="127"/>
      <c r="CE237" s="127"/>
      <c r="CF237" s="123"/>
      <c r="CG237" s="123"/>
      <c r="CH237" s="123"/>
      <c r="CI237" s="123"/>
      <c r="CJ237" s="134"/>
      <c r="CK237" s="122"/>
      <c r="CL237" s="127"/>
      <c r="CM237" s="123"/>
      <c r="CN237" s="129"/>
      <c r="CO237" s="129"/>
      <c r="CP237" s="129"/>
      <c r="CQ237" s="134"/>
      <c r="CR237" s="133"/>
      <c r="CS237" s="133"/>
      <c r="CT237" s="133"/>
      <c r="CU237" s="135"/>
      <c r="CV237" s="280"/>
      <c r="CW237" s="135"/>
      <c r="CX237" s="133"/>
      <c r="CY237" s="133"/>
      <c r="CZ237" s="133"/>
      <c r="DA237" s="133"/>
      <c r="DB237" s="133"/>
      <c r="DC237" s="133"/>
      <c r="DD237" s="133"/>
      <c r="DE237" s="133"/>
      <c r="DF237" s="133"/>
      <c r="DG237" s="133"/>
      <c r="DH237" s="133"/>
      <c r="DI237" s="122"/>
      <c r="DJ237" s="129"/>
      <c r="DK237" s="214"/>
      <c r="DL237" s="129"/>
      <c r="DM237" s="122"/>
      <c r="DN237" s="129"/>
      <c r="DO237" s="122"/>
      <c r="DP237" s="129"/>
      <c r="DQ237" s="133"/>
      <c r="DR237" s="122"/>
      <c r="DS237" s="129"/>
      <c r="DT237" s="133"/>
      <c r="DU237" s="122"/>
      <c r="DV237" s="123"/>
      <c r="DW237" s="214"/>
      <c r="DX237" s="134"/>
      <c r="DY237" s="305"/>
      <c r="DZ237" s="134"/>
      <c r="EA237" s="122"/>
      <c r="EB237" s="129"/>
      <c r="EC237" s="122"/>
      <c r="ED237" s="129"/>
      <c r="EE237" s="122"/>
      <c r="EF237" s="129"/>
      <c r="EG237" s="122"/>
      <c r="EH237" s="124"/>
    </row>
    <row r="238" spans="1:138" outlineLevel="2">
      <c r="A238" s="459"/>
      <c r="B238" s="465">
        <v>1.2083333333333399</v>
      </c>
      <c r="C238" s="459"/>
      <c r="D238" s="459"/>
      <c r="E238" s="459"/>
      <c r="F238" s="459"/>
      <c r="G238" s="459"/>
      <c r="H238" s="459"/>
      <c r="I238" s="459"/>
      <c r="J238" s="459"/>
      <c r="K238" s="460"/>
      <c r="L238" s="459"/>
      <c r="M238" s="459"/>
      <c r="N238" s="459"/>
      <c r="O238" s="459"/>
      <c r="P238" s="459"/>
      <c r="Q238" s="459"/>
      <c r="R238" s="459"/>
      <c r="S238" s="446"/>
      <c r="T238" s="122"/>
      <c r="U238" s="123"/>
      <c r="V238" s="126"/>
      <c r="W238" s="123"/>
      <c r="X238" s="128"/>
      <c r="Y238" s="123"/>
      <c r="Z238" s="123"/>
      <c r="AA238" s="123"/>
      <c r="AB238" s="124"/>
      <c r="AC238" s="127"/>
      <c r="AD238" s="201"/>
      <c r="AE238" s="201"/>
      <c r="AF238" s="201"/>
      <c r="AG238" s="201"/>
      <c r="AH238" s="201"/>
      <c r="AI238" s="234"/>
      <c r="AJ238" s="123"/>
      <c r="AK238" s="123"/>
      <c r="AL238" s="123"/>
      <c r="AM238" s="123"/>
      <c r="AN238" s="129"/>
      <c r="AO238" s="124"/>
      <c r="AP238" s="122"/>
      <c r="AQ238" s="127"/>
      <c r="AR238" s="123"/>
      <c r="AS238" s="123"/>
      <c r="AT238" s="123"/>
      <c r="AU238" s="123"/>
      <c r="AV238" s="251"/>
      <c r="AW238" s="123"/>
      <c r="AX238" s="123"/>
      <c r="AY238" s="129"/>
      <c r="AZ238" s="122"/>
      <c r="BA238" s="129"/>
      <c r="BB238" s="130"/>
      <c r="BC238" s="131"/>
      <c r="BD238" s="130"/>
      <c r="BE238" s="132"/>
      <c r="BF238" s="132"/>
      <c r="BG238" s="123"/>
      <c r="BH238" s="124"/>
      <c r="BI238" s="122"/>
      <c r="BJ238" s="123"/>
      <c r="BK238" s="123"/>
      <c r="BL238" s="123"/>
      <c r="BM238" s="129"/>
      <c r="BN238" s="122"/>
      <c r="BO238" s="123"/>
      <c r="BP238" s="129"/>
      <c r="BQ238" s="122"/>
      <c r="BR238" s="123"/>
      <c r="BS238" s="129"/>
      <c r="BT238" s="135"/>
      <c r="BU238" s="280"/>
      <c r="BV238" s="246"/>
      <c r="BW238" s="246"/>
      <c r="BX238" s="133"/>
      <c r="BY238" s="133"/>
      <c r="BZ238" s="122"/>
      <c r="CA238" s="123"/>
      <c r="CB238" s="123"/>
      <c r="CC238" s="124"/>
      <c r="CD238" s="127"/>
      <c r="CE238" s="127"/>
      <c r="CF238" s="123"/>
      <c r="CG238" s="123"/>
      <c r="CH238" s="123"/>
      <c r="CI238" s="123"/>
      <c r="CJ238" s="134"/>
      <c r="CK238" s="122"/>
      <c r="CL238" s="127"/>
      <c r="CM238" s="123"/>
      <c r="CN238" s="129"/>
      <c r="CO238" s="129"/>
      <c r="CP238" s="129"/>
      <c r="CQ238" s="134"/>
      <c r="CR238" s="133"/>
      <c r="CS238" s="133"/>
      <c r="CT238" s="133"/>
      <c r="CU238" s="135"/>
      <c r="CV238" s="280"/>
      <c r="CW238" s="135"/>
      <c r="CX238" s="133"/>
      <c r="CY238" s="133"/>
      <c r="CZ238" s="133"/>
      <c r="DA238" s="133"/>
      <c r="DB238" s="133"/>
      <c r="DC238" s="133"/>
      <c r="DD238" s="133"/>
      <c r="DE238" s="133"/>
      <c r="DF238" s="133"/>
      <c r="DG238" s="133"/>
      <c r="DH238" s="133"/>
      <c r="DI238" s="122"/>
      <c r="DJ238" s="129"/>
      <c r="DK238" s="214"/>
      <c r="DL238" s="129"/>
      <c r="DM238" s="122"/>
      <c r="DN238" s="129"/>
      <c r="DO238" s="122"/>
      <c r="DP238" s="129"/>
      <c r="DQ238" s="133"/>
      <c r="DR238" s="122"/>
      <c r="DS238" s="129"/>
      <c r="DT238" s="133"/>
      <c r="DU238" s="122"/>
      <c r="DV238" s="123"/>
      <c r="DW238" s="214"/>
      <c r="DX238" s="134"/>
      <c r="DY238" s="305"/>
      <c r="DZ238" s="134"/>
      <c r="EA238" s="122"/>
      <c r="EB238" s="129"/>
      <c r="EC238" s="122"/>
      <c r="ED238" s="129"/>
      <c r="EE238" s="122"/>
      <c r="EF238" s="129"/>
      <c r="EG238" s="122"/>
      <c r="EH238" s="124"/>
    </row>
    <row r="239" spans="1:138" outlineLevel="2">
      <c r="A239" s="459"/>
      <c r="B239" s="465">
        <v>1.21875</v>
      </c>
      <c r="C239" s="459"/>
      <c r="D239" s="459"/>
      <c r="E239" s="459"/>
      <c r="F239" s="459"/>
      <c r="G239" s="459"/>
      <c r="H239" s="459"/>
      <c r="I239" s="459"/>
      <c r="J239" s="459"/>
      <c r="K239" s="460"/>
      <c r="L239" s="459"/>
      <c r="M239" s="459"/>
      <c r="N239" s="459"/>
      <c r="O239" s="459"/>
      <c r="P239" s="459"/>
      <c r="Q239" s="459"/>
      <c r="R239" s="459"/>
      <c r="S239" s="446"/>
      <c r="T239" s="122"/>
      <c r="U239" s="123"/>
      <c r="V239" s="126"/>
      <c r="W239" s="123"/>
      <c r="X239" s="128"/>
      <c r="Y239" s="123"/>
      <c r="Z239" s="123"/>
      <c r="AA239" s="123"/>
      <c r="AB239" s="124"/>
      <c r="AC239" s="127"/>
      <c r="AD239" s="201"/>
      <c r="AE239" s="201"/>
      <c r="AF239" s="201"/>
      <c r="AG239" s="201"/>
      <c r="AH239" s="201"/>
      <c r="AI239" s="234"/>
      <c r="AJ239" s="123"/>
      <c r="AK239" s="123"/>
      <c r="AL239" s="123"/>
      <c r="AM239" s="123"/>
      <c r="AN239" s="129"/>
      <c r="AO239" s="124"/>
      <c r="AP239" s="122"/>
      <c r="AQ239" s="127"/>
      <c r="AR239" s="123"/>
      <c r="AS239" s="123"/>
      <c r="AT239" s="123"/>
      <c r="AU239" s="123"/>
      <c r="AV239" s="251"/>
      <c r="AW239" s="123"/>
      <c r="AX239" s="123"/>
      <c r="AY239" s="129"/>
      <c r="AZ239" s="122"/>
      <c r="BA239" s="129"/>
      <c r="BB239" s="130"/>
      <c r="BC239" s="131"/>
      <c r="BD239" s="130"/>
      <c r="BE239" s="132"/>
      <c r="BF239" s="132"/>
      <c r="BG239" s="123"/>
      <c r="BH239" s="124"/>
      <c r="BI239" s="122"/>
      <c r="BJ239" s="123"/>
      <c r="BK239" s="123"/>
      <c r="BL239" s="123"/>
      <c r="BM239" s="129"/>
      <c r="BN239" s="122"/>
      <c r="BO239" s="123"/>
      <c r="BP239" s="129"/>
      <c r="BQ239" s="122"/>
      <c r="BR239" s="123"/>
      <c r="BS239" s="129"/>
      <c r="BT239" s="135"/>
      <c r="BU239" s="280"/>
      <c r="BV239" s="246"/>
      <c r="BW239" s="246"/>
      <c r="BX239" s="133"/>
      <c r="BY239" s="133"/>
      <c r="BZ239" s="122"/>
      <c r="CA239" s="123"/>
      <c r="CB239" s="123"/>
      <c r="CC239" s="124"/>
      <c r="CD239" s="127"/>
      <c r="CE239" s="127"/>
      <c r="CF239" s="123"/>
      <c r="CG239" s="123"/>
      <c r="CH239" s="123"/>
      <c r="CI239" s="123"/>
      <c r="CJ239" s="134"/>
      <c r="CK239" s="122"/>
      <c r="CL239" s="127"/>
      <c r="CM239" s="123"/>
      <c r="CN239" s="129"/>
      <c r="CO239" s="129"/>
      <c r="CP239" s="129"/>
      <c r="CQ239" s="134"/>
      <c r="CR239" s="133"/>
      <c r="CS239" s="133"/>
      <c r="CT239" s="133"/>
      <c r="CU239" s="135"/>
      <c r="CV239" s="280"/>
      <c r="CW239" s="135"/>
      <c r="CX239" s="133"/>
      <c r="CY239" s="133"/>
      <c r="CZ239" s="133"/>
      <c r="DA239" s="133"/>
      <c r="DB239" s="133"/>
      <c r="DC239" s="133"/>
      <c r="DD239" s="133"/>
      <c r="DE239" s="133"/>
      <c r="DF239" s="133"/>
      <c r="DG239" s="133"/>
      <c r="DH239" s="133"/>
      <c r="DI239" s="122"/>
      <c r="DJ239" s="129"/>
      <c r="DK239" s="214"/>
      <c r="DL239" s="129"/>
      <c r="DM239" s="122"/>
      <c r="DN239" s="129"/>
      <c r="DO239" s="122"/>
      <c r="DP239" s="129"/>
      <c r="DQ239" s="133"/>
      <c r="DR239" s="122"/>
      <c r="DS239" s="129"/>
      <c r="DT239" s="133"/>
      <c r="DU239" s="122"/>
      <c r="DV239" s="123"/>
      <c r="DW239" s="214"/>
      <c r="DX239" s="134"/>
      <c r="DY239" s="305"/>
      <c r="DZ239" s="134"/>
      <c r="EA239" s="122"/>
      <c r="EB239" s="129"/>
      <c r="EC239" s="122"/>
      <c r="ED239" s="129"/>
      <c r="EE239" s="122"/>
      <c r="EF239" s="129"/>
      <c r="EG239" s="122"/>
      <c r="EH239" s="124"/>
    </row>
    <row r="240" spans="1:138" outlineLevel="2">
      <c r="A240" s="459"/>
      <c r="B240" s="465">
        <v>1.2291666666666701</v>
      </c>
      <c r="C240" s="459"/>
      <c r="D240" s="459"/>
      <c r="E240" s="459"/>
      <c r="F240" s="459"/>
      <c r="G240" s="459"/>
      <c r="H240" s="459"/>
      <c r="I240" s="459"/>
      <c r="J240" s="459"/>
      <c r="K240" s="460"/>
      <c r="L240" s="459"/>
      <c r="M240" s="459"/>
      <c r="N240" s="459"/>
      <c r="O240" s="459"/>
      <c r="P240" s="459"/>
      <c r="Q240" s="459"/>
      <c r="R240" s="459"/>
      <c r="S240" s="446"/>
      <c r="T240" s="122"/>
      <c r="U240" s="123"/>
      <c r="V240" s="126"/>
      <c r="W240" s="123"/>
      <c r="X240" s="128"/>
      <c r="Y240" s="123"/>
      <c r="Z240" s="123"/>
      <c r="AA240" s="123"/>
      <c r="AB240" s="124"/>
      <c r="AC240" s="127"/>
      <c r="AD240" s="201"/>
      <c r="AE240" s="201"/>
      <c r="AF240" s="201"/>
      <c r="AG240" s="201"/>
      <c r="AH240" s="201"/>
      <c r="AI240" s="234"/>
      <c r="AJ240" s="123"/>
      <c r="AK240" s="123"/>
      <c r="AL240" s="123"/>
      <c r="AM240" s="123"/>
      <c r="AN240" s="129"/>
      <c r="AO240" s="124"/>
      <c r="AP240" s="122"/>
      <c r="AQ240" s="127"/>
      <c r="AR240" s="123"/>
      <c r="AS240" s="123"/>
      <c r="AT240" s="123"/>
      <c r="AU240" s="123"/>
      <c r="AV240" s="251"/>
      <c r="AW240" s="123"/>
      <c r="AX240" s="123"/>
      <c r="AY240" s="129"/>
      <c r="AZ240" s="122"/>
      <c r="BA240" s="129"/>
      <c r="BB240" s="130"/>
      <c r="BC240" s="131"/>
      <c r="BD240" s="130"/>
      <c r="BE240" s="132"/>
      <c r="BF240" s="132"/>
      <c r="BG240" s="123"/>
      <c r="BH240" s="124"/>
      <c r="BI240" s="122"/>
      <c r="BJ240" s="123"/>
      <c r="BK240" s="123"/>
      <c r="BL240" s="123"/>
      <c r="BM240" s="129"/>
      <c r="BN240" s="122"/>
      <c r="BO240" s="123"/>
      <c r="BP240" s="129"/>
      <c r="BQ240" s="122"/>
      <c r="BR240" s="123"/>
      <c r="BS240" s="129"/>
      <c r="BT240" s="135"/>
      <c r="BU240" s="280"/>
      <c r="BV240" s="246"/>
      <c r="BW240" s="246"/>
      <c r="BX240" s="133"/>
      <c r="BY240" s="133"/>
      <c r="BZ240" s="122"/>
      <c r="CA240" s="123"/>
      <c r="CB240" s="123"/>
      <c r="CC240" s="124"/>
      <c r="CD240" s="127"/>
      <c r="CE240" s="127"/>
      <c r="CF240" s="123"/>
      <c r="CG240" s="123"/>
      <c r="CH240" s="123"/>
      <c r="CI240" s="123"/>
      <c r="CJ240" s="134"/>
      <c r="CK240" s="122"/>
      <c r="CL240" s="127"/>
      <c r="CM240" s="123"/>
      <c r="CN240" s="129"/>
      <c r="CO240" s="129"/>
      <c r="CP240" s="129"/>
      <c r="CQ240" s="134"/>
      <c r="CR240" s="133"/>
      <c r="CS240" s="133"/>
      <c r="CT240" s="133"/>
      <c r="CU240" s="135"/>
      <c r="CV240" s="280"/>
      <c r="CW240" s="135"/>
      <c r="CX240" s="133"/>
      <c r="CY240" s="133"/>
      <c r="CZ240" s="133"/>
      <c r="DA240" s="133"/>
      <c r="DB240" s="133"/>
      <c r="DC240" s="133"/>
      <c r="DD240" s="133"/>
      <c r="DE240" s="133"/>
      <c r="DF240" s="133"/>
      <c r="DG240" s="133"/>
      <c r="DH240" s="133"/>
      <c r="DI240" s="122"/>
      <c r="DJ240" s="129"/>
      <c r="DK240" s="214"/>
      <c r="DL240" s="129"/>
      <c r="DM240" s="122"/>
      <c r="DN240" s="129"/>
      <c r="DO240" s="122"/>
      <c r="DP240" s="129"/>
      <c r="DQ240" s="133"/>
      <c r="DR240" s="122"/>
      <c r="DS240" s="129"/>
      <c r="DT240" s="133"/>
      <c r="DU240" s="122"/>
      <c r="DV240" s="123"/>
      <c r="DW240" s="214"/>
      <c r="DX240" s="134"/>
      <c r="DY240" s="305"/>
      <c r="DZ240" s="134"/>
      <c r="EA240" s="122"/>
      <c r="EB240" s="129"/>
      <c r="EC240" s="122"/>
      <c r="ED240" s="129"/>
      <c r="EE240" s="122"/>
      <c r="EF240" s="129"/>
      <c r="EG240" s="122"/>
      <c r="EH240" s="124"/>
    </row>
    <row r="241" spans="1:138" outlineLevel="2">
      <c r="A241" s="459"/>
      <c r="B241" s="465">
        <v>1.2395833333333399</v>
      </c>
      <c r="C241" s="459"/>
      <c r="D241" s="459"/>
      <c r="E241" s="459"/>
      <c r="F241" s="459"/>
      <c r="G241" s="459"/>
      <c r="H241" s="459"/>
      <c r="I241" s="459"/>
      <c r="J241" s="459"/>
      <c r="K241" s="460"/>
      <c r="L241" s="459"/>
      <c r="M241" s="459"/>
      <c r="N241" s="459"/>
      <c r="O241" s="459"/>
      <c r="P241" s="459"/>
      <c r="Q241" s="459"/>
      <c r="R241" s="459"/>
      <c r="S241" s="446"/>
      <c r="T241" s="122"/>
      <c r="U241" s="123"/>
      <c r="V241" s="126"/>
      <c r="W241" s="123"/>
      <c r="X241" s="128"/>
      <c r="Y241" s="123"/>
      <c r="Z241" s="123"/>
      <c r="AA241" s="123"/>
      <c r="AB241" s="124"/>
      <c r="AC241" s="127"/>
      <c r="AD241" s="201"/>
      <c r="AE241" s="201"/>
      <c r="AF241" s="201"/>
      <c r="AG241" s="201"/>
      <c r="AH241" s="201"/>
      <c r="AI241" s="234"/>
      <c r="AJ241" s="123"/>
      <c r="AK241" s="123"/>
      <c r="AL241" s="123"/>
      <c r="AM241" s="123"/>
      <c r="AN241" s="129"/>
      <c r="AO241" s="124"/>
      <c r="AP241" s="122"/>
      <c r="AQ241" s="127"/>
      <c r="AR241" s="123"/>
      <c r="AS241" s="123"/>
      <c r="AT241" s="123"/>
      <c r="AU241" s="123"/>
      <c r="AV241" s="251"/>
      <c r="AW241" s="123"/>
      <c r="AX241" s="123"/>
      <c r="AY241" s="129"/>
      <c r="AZ241" s="122"/>
      <c r="BA241" s="129"/>
      <c r="BB241" s="130"/>
      <c r="BC241" s="131"/>
      <c r="BD241" s="130"/>
      <c r="BE241" s="132"/>
      <c r="BF241" s="132"/>
      <c r="BG241" s="123"/>
      <c r="BH241" s="124"/>
      <c r="BI241" s="122"/>
      <c r="BJ241" s="123"/>
      <c r="BK241" s="123"/>
      <c r="BL241" s="123"/>
      <c r="BM241" s="129"/>
      <c r="BN241" s="122"/>
      <c r="BO241" s="123"/>
      <c r="BP241" s="129"/>
      <c r="BQ241" s="122"/>
      <c r="BR241" s="123"/>
      <c r="BS241" s="129"/>
      <c r="BT241" s="135"/>
      <c r="BU241" s="280"/>
      <c r="BV241" s="246"/>
      <c r="BW241" s="246"/>
      <c r="BX241" s="133"/>
      <c r="BY241" s="133"/>
      <c r="BZ241" s="122"/>
      <c r="CA241" s="123"/>
      <c r="CB241" s="123"/>
      <c r="CC241" s="124"/>
      <c r="CD241" s="127"/>
      <c r="CE241" s="127"/>
      <c r="CF241" s="123"/>
      <c r="CG241" s="123"/>
      <c r="CH241" s="123"/>
      <c r="CI241" s="123"/>
      <c r="CJ241" s="134"/>
      <c r="CK241" s="122"/>
      <c r="CL241" s="127"/>
      <c r="CM241" s="123"/>
      <c r="CN241" s="129"/>
      <c r="CO241" s="129"/>
      <c r="CP241" s="129"/>
      <c r="CQ241" s="134"/>
      <c r="CR241" s="133"/>
      <c r="CS241" s="133"/>
      <c r="CT241" s="133"/>
      <c r="CU241" s="135"/>
      <c r="CV241" s="280"/>
      <c r="CW241" s="135"/>
      <c r="CX241" s="133"/>
      <c r="CY241" s="133"/>
      <c r="CZ241" s="133"/>
      <c r="DA241" s="133"/>
      <c r="DB241" s="133"/>
      <c r="DC241" s="133"/>
      <c r="DD241" s="133"/>
      <c r="DE241" s="133"/>
      <c r="DF241" s="133"/>
      <c r="DG241" s="133"/>
      <c r="DH241" s="133"/>
      <c r="DI241" s="122"/>
      <c r="DJ241" s="129"/>
      <c r="DK241" s="214"/>
      <c r="DL241" s="129"/>
      <c r="DM241" s="122"/>
      <c r="DN241" s="129"/>
      <c r="DO241" s="122"/>
      <c r="DP241" s="129"/>
      <c r="DQ241" s="133"/>
      <c r="DR241" s="122"/>
      <c r="DS241" s="129"/>
      <c r="DT241" s="133"/>
      <c r="DU241" s="122"/>
      <c r="DV241" s="123"/>
      <c r="DW241" s="214"/>
      <c r="DX241" s="134"/>
      <c r="DY241" s="305"/>
      <c r="DZ241" s="134"/>
      <c r="EA241" s="122"/>
      <c r="EB241" s="129"/>
      <c r="EC241" s="122"/>
      <c r="ED241" s="129"/>
      <c r="EE241" s="122"/>
      <c r="EF241" s="129"/>
      <c r="EG241" s="122"/>
      <c r="EH241" s="124"/>
    </row>
    <row r="242" spans="1:138" outlineLevel="2">
      <c r="A242" s="459"/>
      <c r="B242" s="465">
        <v>1.25</v>
      </c>
      <c r="C242" s="459"/>
      <c r="D242" s="459"/>
      <c r="E242" s="459"/>
      <c r="F242" s="459"/>
      <c r="G242" s="459"/>
      <c r="H242" s="459"/>
      <c r="I242" s="459"/>
      <c r="J242" s="459"/>
      <c r="K242" s="460"/>
      <c r="L242" s="459"/>
      <c r="M242" s="459"/>
      <c r="N242" s="459"/>
      <c r="O242" s="459"/>
      <c r="P242" s="459"/>
      <c r="Q242" s="459"/>
      <c r="R242" s="459"/>
      <c r="S242" s="446"/>
      <c r="T242" s="122"/>
      <c r="U242" s="123"/>
      <c r="V242" s="126"/>
      <c r="W242" s="123"/>
      <c r="X242" s="128"/>
      <c r="Y242" s="123"/>
      <c r="Z242" s="123"/>
      <c r="AA242" s="123"/>
      <c r="AB242" s="124"/>
      <c r="AC242" s="127"/>
      <c r="AD242" s="201"/>
      <c r="AE242" s="201"/>
      <c r="AF242" s="201"/>
      <c r="AG242" s="201"/>
      <c r="AH242" s="201"/>
      <c r="AI242" s="234"/>
      <c r="AJ242" s="123"/>
      <c r="AK242" s="123"/>
      <c r="AL242" s="123"/>
      <c r="AM242" s="123"/>
      <c r="AN242" s="129"/>
      <c r="AO242" s="124"/>
      <c r="AP242" s="122"/>
      <c r="AQ242" s="127"/>
      <c r="AR242" s="123"/>
      <c r="AS242" s="123"/>
      <c r="AT242" s="123"/>
      <c r="AU242" s="123"/>
      <c r="AV242" s="251"/>
      <c r="AW242" s="123"/>
      <c r="AX242" s="123"/>
      <c r="AY242" s="129"/>
      <c r="AZ242" s="122"/>
      <c r="BA242" s="129"/>
      <c r="BB242" s="130"/>
      <c r="BC242" s="131"/>
      <c r="BD242" s="130"/>
      <c r="BE242" s="132"/>
      <c r="BF242" s="132"/>
      <c r="BG242" s="123"/>
      <c r="BH242" s="124"/>
      <c r="BI242" s="122"/>
      <c r="BJ242" s="123"/>
      <c r="BK242" s="123"/>
      <c r="BL242" s="123"/>
      <c r="BM242" s="129"/>
      <c r="BN242" s="122"/>
      <c r="BO242" s="123"/>
      <c r="BP242" s="129"/>
      <c r="BQ242" s="122"/>
      <c r="BR242" s="123"/>
      <c r="BS242" s="129"/>
      <c r="BT242" s="135"/>
      <c r="BU242" s="280"/>
      <c r="BV242" s="246"/>
      <c r="BW242" s="246"/>
      <c r="BX242" s="133"/>
      <c r="BY242" s="133"/>
      <c r="BZ242" s="122"/>
      <c r="CA242" s="123"/>
      <c r="CB242" s="123"/>
      <c r="CC242" s="124"/>
      <c r="CD242" s="127"/>
      <c r="CE242" s="127"/>
      <c r="CF242" s="123"/>
      <c r="CG242" s="123"/>
      <c r="CH242" s="123"/>
      <c r="CI242" s="123"/>
      <c r="CJ242" s="134"/>
      <c r="CK242" s="122"/>
      <c r="CL242" s="127"/>
      <c r="CM242" s="123"/>
      <c r="CN242" s="129"/>
      <c r="CO242" s="129"/>
      <c r="CP242" s="129"/>
      <c r="CQ242" s="134"/>
      <c r="CR242" s="133"/>
      <c r="CS242" s="133"/>
      <c r="CT242" s="133"/>
      <c r="CU242" s="135"/>
      <c r="CV242" s="280"/>
      <c r="CW242" s="135"/>
      <c r="CX242" s="133"/>
      <c r="CY242" s="133"/>
      <c r="CZ242" s="133"/>
      <c r="DA242" s="133"/>
      <c r="DB242" s="133"/>
      <c r="DC242" s="133"/>
      <c r="DD242" s="133"/>
      <c r="DE242" s="133"/>
      <c r="DF242" s="133"/>
      <c r="DG242" s="133"/>
      <c r="DH242" s="133"/>
      <c r="DI242" s="122"/>
      <c r="DJ242" s="129"/>
      <c r="DK242" s="214"/>
      <c r="DL242" s="129"/>
      <c r="DM242" s="122"/>
      <c r="DN242" s="129"/>
      <c r="DO242" s="122"/>
      <c r="DP242" s="129"/>
      <c r="DQ242" s="133"/>
      <c r="DR242" s="122"/>
      <c r="DS242" s="129"/>
      <c r="DT242" s="133"/>
      <c r="DU242" s="122"/>
      <c r="DV242" s="123"/>
      <c r="DW242" s="214"/>
      <c r="DX242" s="134"/>
      <c r="DY242" s="305"/>
      <c r="DZ242" s="134"/>
      <c r="EA242" s="122"/>
      <c r="EB242" s="129"/>
      <c r="EC242" s="122"/>
      <c r="ED242" s="129"/>
      <c r="EE242" s="122"/>
      <c r="EF242" s="129"/>
      <c r="EG242" s="122"/>
      <c r="EH242" s="124"/>
    </row>
    <row r="243" spans="1:138" outlineLevel="2">
      <c r="A243" s="459"/>
      <c r="B243" s="465">
        <v>1.2604166666666701</v>
      </c>
      <c r="C243" s="459"/>
      <c r="D243" s="459"/>
      <c r="E243" s="459"/>
      <c r="F243" s="459"/>
      <c r="G243" s="459"/>
      <c r="H243" s="459"/>
      <c r="I243" s="459"/>
      <c r="J243" s="459"/>
      <c r="K243" s="460"/>
      <c r="L243" s="459"/>
      <c r="M243" s="459"/>
      <c r="N243" s="459"/>
      <c r="O243" s="459"/>
      <c r="P243" s="459"/>
      <c r="Q243" s="459"/>
      <c r="R243" s="459"/>
      <c r="S243" s="446"/>
      <c r="T243" s="122"/>
      <c r="U243" s="123"/>
      <c r="V243" s="126"/>
      <c r="W243" s="123"/>
      <c r="X243" s="128"/>
      <c r="Y243" s="123"/>
      <c r="Z243" s="123"/>
      <c r="AA243" s="123"/>
      <c r="AB243" s="124"/>
      <c r="AC243" s="127"/>
      <c r="AD243" s="201"/>
      <c r="AE243" s="201"/>
      <c r="AF243" s="201"/>
      <c r="AG243" s="201"/>
      <c r="AH243" s="201"/>
      <c r="AI243" s="234"/>
      <c r="AJ243" s="123"/>
      <c r="AK243" s="123"/>
      <c r="AL243" s="123"/>
      <c r="AM243" s="123"/>
      <c r="AN243" s="129"/>
      <c r="AO243" s="124"/>
      <c r="AP243" s="122"/>
      <c r="AQ243" s="127"/>
      <c r="AR243" s="123"/>
      <c r="AS243" s="123"/>
      <c r="AT243" s="123"/>
      <c r="AU243" s="123"/>
      <c r="AV243" s="251"/>
      <c r="AW243" s="123"/>
      <c r="AX243" s="123"/>
      <c r="AY243" s="129"/>
      <c r="AZ243" s="122"/>
      <c r="BA243" s="129"/>
      <c r="BB243" s="130"/>
      <c r="BC243" s="131"/>
      <c r="BD243" s="130"/>
      <c r="BE243" s="132"/>
      <c r="BF243" s="132"/>
      <c r="BG243" s="123"/>
      <c r="BH243" s="124"/>
      <c r="BI243" s="122"/>
      <c r="BJ243" s="123"/>
      <c r="BK243" s="123"/>
      <c r="BL243" s="123"/>
      <c r="BM243" s="129"/>
      <c r="BN243" s="122"/>
      <c r="BO243" s="123"/>
      <c r="BP243" s="129"/>
      <c r="BQ243" s="122"/>
      <c r="BR243" s="123"/>
      <c r="BS243" s="129"/>
      <c r="BT243" s="135"/>
      <c r="BU243" s="280"/>
      <c r="BV243" s="246"/>
      <c r="BW243" s="246"/>
      <c r="BX243" s="133"/>
      <c r="BY243" s="133"/>
      <c r="BZ243" s="122"/>
      <c r="CA243" s="123"/>
      <c r="CB243" s="123"/>
      <c r="CC243" s="124"/>
      <c r="CD243" s="127"/>
      <c r="CE243" s="127"/>
      <c r="CF243" s="123"/>
      <c r="CG243" s="123"/>
      <c r="CH243" s="123"/>
      <c r="CI243" s="123"/>
      <c r="CJ243" s="134"/>
      <c r="CK243" s="122"/>
      <c r="CL243" s="127"/>
      <c r="CM243" s="123"/>
      <c r="CN243" s="129"/>
      <c r="CO243" s="129"/>
      <c r="CP243" s="129"/>
      <c r="CQ243" s="134"/>
      <c r="CR243" s="133"/>
      <c r="CS243" s="133"/>
      <c r="CT243" s="133"/>
      <c r="CU243" s="135"/>
      <c r="CV243" s="280"/>
      <c r="CW243" s="135"/>
      <c r="CX243" s="133"/>
      <c r="CY243" s="133"/>
      <c r="CZ243" s="133"/>
      <c r="DA243" s="133"/>
      <c r="DB243" s="133"/>
      <c r="DC243" s="133"/>
      <c r="DD243" s="133"/>
      <c r="DE243" s="133"/>
      <c r="DF243" s="133"/>
      <c r="DG243" s="133"/>
      <c r="DH243" s="133"/>
      <c r="DI243" s="122"/>
      <c r="DJ243" s="129"/>
      <c r="DK243" s="214"/>
      <c r="DL243" s="129"/>
      <c r="DM243" s="122"/>
      <c r="DN243" s="129"/>
      <c r="DO243" s="122"/>
      <c r="DP243" s="129"/>
      <c r="DQ243" s="133"/>
      <c r="DR243" s="122"/>
      <c r="DS243" s="129"/>
      <c r="DT243" s="133"/>
      <c r="DU243" s="122"/>
      <c r="DV243" s="123"/>
      <c r="DW243" s="214"/>
      <c r="DX243" s="134"/>
      <c r="DY243" s="305"/>
      <c r="DZ243" s="134"/>
      <c r="EA243" s="122"/>
      <c r="EB243" s="129"/>
      <c r="EC243" s="122"/>
      <c r="ED243" s="129"/>
      <c r="EE243" s="122"/>
      <c r="EF243" s="129"/>
      <c r="EG243" s="122"/>
      <c r="EH243" s="124"/>
    </row>
    <row r="244" spans="1:138" outlineLevel="2">
      <c r="A244" s="459"/>
      <c r="B244" s="465">
        <v>1.2708333333333399</v>
      </c>
      <c r="C244" s="459"/>
      <c r="D244" s="459"/>
      <c r="E244" s="459"/>
      <c r="F244" s="459"/>
      <c r="G244" s="459"/>
      <c r="H244" s="459"/>
      <c r="I244" s="459"/>
      <c r="J244" s="459"/>
      <c r="K244" s="460"/>
      <c r="L244" s="459"/>
      <c r="M244" s="459"/>
      <c r="N244" s="459"/>
      <c r="O244" s="459"/>
      <c r="P244" s="459"/>
      <c r="Q244" s="459"/>
      <c r="R244" s="459"/>
      <c r="S244" s="446"/>
      <c r="T244" s="122"/>
      <c r="U244" s="123"/>
      <c r="V244" s="126"/>
      <c r="W244" s="123"/>
      <c r="X244" s="128"/>
      <c r="Y244" s="123"/>
      <c r="Z244" s="123"/>
      <c r="AA244" s="123"/>
      <c r="AB244" s="124"/>
      <c r="AC244" s="127"/>
      <c r="AD244" s="201"/>
      <c r="AE244" s="201"/>
      <c r="AF244" s="201"/>
      <c r="AG244" s="201"/>
      <c r="AH244" s="201"/>
      <c r="AI244" s="234"/>
      <c r="AJ244" s="123"/>
      <c r="AK244" s="123"/>
      <c r="AL244" s="123"/>
      <c r="AM244" s="123"/>
      <c r="AN244" s="129"/>
      <c r="AO244" s="124"/>
      <c r="AP244" s="122"/>
      <c r="AQ244" s="127"/>
      <c r="AR244" s="123"/>
      <c r="AS244" s="123"/>
      <c r="AT244" s="123"/>
      <c r="AU244" s="123"/>
      <c r="AV244" s="251"/>
      <c r="AW244" s="123"/>
      <c r="AX244" s="123"/>
      <c r="AY244" s="129"/>
      <c r="AZ244" s="122"/>
      <c r="BA244" s="129"/>
      <c r="BB244" s="130"/>
      <c r="BC244" s="131"/>
      <c r="BD244" s="130"/>
      <c r="BE244" s="132"/>
      <c r="BF244" s="132"/>
      <c r="BG244" s="123"/>
      <c r="BH244" s="124"/>
      <c r="BI244" s="122"/>
      <c r="BJ244" s="123"/>
      <c r="BK244" s="123"/>
      <c r="BL244" s="123"/>
      <c r="BM244" s="129"/>
      <c r="BN244" s="122"/>
      <c r="BO244" s="123"/>
      <c r="BP244" s="129"/>
      <c r="BQ244" s="122"/>
      <c r="BR244" s="123"/>
      <c r="BS244" s="129"/>
      <c r="BT244" s="135"/>
      <c r="BU244" s="280"/>
      <c r="BV244" s="246"/>
      <c r="BW244" s="246"/>
      <c r="BX244" s="133"/>
      <c r="BY244" s="133"/>
      <c r="BZ244" s="122"/>
      <c r="CA244" s="123"/>
      <c r="CB244" s="123"/>
      <c r="CC244" s="124"/>
      <c r="CD244" s="127"/>
      <c r="CE244" s="127"/>
      <c r="CF244" s="123"/>
      <c r="CG244" s="123"/>
      <c r="CH244" s="123"/>
      <c r="CI244" s="123"/>
      <c r="CJ244" s="134"/>
      <c r="CK244" s="122"/>
      <c r="CL244" s="127"/>
      <c r="CM244" s="123"/>
      <c r="CN244" s="129"/>
      <c r="CO244" s="129"/>
      <c r="CP244" s="129"/>
      <c r="CQ244" s="134"/>
      <c r="CR244" s="133"/>
      <c r="CS244" s="133"/>
      <c r="CT244" s="133"/>
      <c r="CU244" s="135"/>
      <c r="CV244" s="280"/>
      <c r="CW244" s="135"/>
      <c r="CX244" s="133"/>
      <c r="CY244" s="133"/>
      <c r="CZ244" s="133"/>
      <c r="DA244" s="133"/>
      <c r="DB244" s="133"/>
      <c r="DC244" s="133"/>
      <c r="DD244" s="133"/>
      <c r="DE244" s="133"/>
      <c r="DF244" s="133"/>
      <c r="DG244" s="133"/>
      <c r="DH244" s="133"/>
      <c r="DI244" s="122"/>
      <c r="DJ244" s="129"/>
      <c r="DK244" s="214"/>
      <c r="DL244" s="129"/>
      <c r="DM244" s="122"/>
      <c r="DN244" s="129"/>
      <c r="DO244" s="122"/>
      <c r="DP244" s="129"/>
      <c r="DQ244" s="133"/>
      <c r="DR244" s="122"/>
      <c r="DS244" s="129"/>
      <c r="DT244" s="133"/>
      <c r="DU244" s="122"/>
      <c r="DV244" s="123"/>
      <c r="DW244" s="214"/>
      <c r="DX244" s="134"/>
      <c r="DY244" s="305"/>
      <c r="DZ244" s="134"/>
      <c r="EA244" s="122"/>
      <c r="EB244" s="129"/>
      <c r="EC244" s="122"/>
      <c r="ED244" s="129"/>
      <c r="EE244" s="122"/>
      <c r="EF244" s="129"/>
      <c r="EG244" s="122"/>
      <c r="EH244" s="124"/>
    </row>
    <row r="245" spans="1:138" outlineLevel="2">
      <c r="A245" s="459"/>
      <c r="B245" s="465">
        <v>1.28125</v>
      </c>
      <c r="C245" s="459"/>
      <c r="D245" s="459"/>
      <c r="E245" s="459"/>
      <c r="F245" s="459"/>
      <c r="G245" s="459"/>
      <c r="H245" s="459"/>
      <c r="I245" s="459"/>
      <c r="J245" s="459"/>
      <c r="K245" s="460"/>
      <c r="L245" s="459"/>
      <c r="M245" s="459"/>
      <c r="N245" s="459"/>
      <c r="O245" s="459"/>
      <c r="P245" s="459"/>
      <c r="Q245" s="459"/>
      <c r="R245" s="459"/>
      <c r="S245" s="446"/>
      <c r="T245" s="122"/>
      <c r="U245" s="123"/>
      <c r="V245" s="126"/>
      <c r="W245" s="123"/>
      <c r="X245" s="128"/>
      <c r="Y245" s="123"/>
      <c r="Z245" s="123"/>
      <c r="AA245" s="123"/>
      <c r="AB245" s="124"/>
      <c r="AC245" s="127"/>
      <c r="AD245" s="201"/>
      <c r="AE245" s="201"/>
      <c r="AF245" s="201"/>
      <c r="AG245" s="201"/>
      <c r="AH245" s="201"/>
      <c r="AI245" s="234"/>
      <c r="AJ245" s="123"/>
      <c r="AK245" s="123"/>
      <c r="AL245" s="123"/>
      <c r="AM245" s="123"/>
      <c r="AN245" s="129"/>
      <c r="AO245" s="124"/>
      <c r="AP245" s="122"/>
      <c r="AQ245" s="127"/>
      <c r="AR245" s="123"/>
      <c r="AS245" s="123"/>
      <c r="AT245" s="123"/>
      <c r="AU245" s="123"/>
      <c r="AV245" s="251"/>
      <c r="AW245" s="123"/>
      <c r="AX245" s="123"/>
      <c r="AY245" s="129"/>
      <c r="AZ245" s="122"/>
      <c r="BA245" s="129"/>
      <c r="BB245" s="130"/>
      <c r="BC245" s="131"/>
      <c r="BD245" s="130"/>
      <c r="BE245" s="132"/>
      <c r="BF245" s="132"/>
      <c r="BG245" s="123"/>
      <c r="BH245" s="124"/>
      <c r="BI245" s="122"/>
      <c r="BJ245" s="123"/>
      <c r="BK245" s="123"/>
      <c r="BL245" s="123"/>
      <c r="BM245" s="129"/>
      <c r="BN245" s="122"/>
      <c r="BO245" s="123"/>
      <c r="BP245" s="129"/>
      <c r="BQ245" s="122"/>
      <c r="BR245" s="123"/>
      <c r="BS245" s="129"/>
      <c r="BT245" s="135"/>
      <c r="BU245" s="280"/>
      <c r="BV245" s="246"/>
      <c r="BW245" s="246"/>
      <c r="BX245" s="133"/>
      <c r="BY245" s="133"/>
      <c r="BZ245" s="122"/>
      <c r="CA245" s="123"/>
      <c r="CB245" s="123"/>
      <c r="CC245" s="124"/>
      <c r="CD245" s="127"/>
      <c r="CE245" s="127"/>
      <c r="CF245" s="123"/>
      <c r="CG245" s="123"/>
      <c r="CH245" s="123"/>
      <c r="CI245" s="123"/>
      <c r="CJ245" s="134"/>
      <c r="CK245" s="122"/>
      <c r="CL245" s="127"/>
      <c r="CM245" s="123"/>
      <c r="CN245" s="129"/>
      <c r="CO245" s="129"/>
      <c r="CP245" s="129"/>
      <c r="CQ245" s="134"/>
      <c r="CR245" s="133"/>
      <c r="CS245" s="133"/>
      <c r="CT245" s="133"/>
      <c r="CU245" s="135"/>
      <c r="CV245" s="280"/>
      <c r="CW245" s="135"/>
      <c r="CX245" s="133"/>
      <c r="CY245" s="133"/>
      <c r="CZ245" s="133"/>
      <c r="DA245" s="133"/>
      <c r="DB245" s="133"/>
      <c r="DC245" s="133"/>
      <c r="DD245" s="133"/>
      <c r="DE245" s="133"/>
      <c r="DF245" s="133"/>
      <c r="DG245" s="133"/>
      <c r="DH245" s="133"/>
      <c r="DI245" s="122"/>
      <c r="DJ245" s="129"/>
      <c r="DK245" s="214"/>
      <c r="DL245" s="129"/>
      <c r="DM245" s="122"/>
      <c r="DN245" s="129"/>
      <c r="DO245" s="122"/>
      <c r="DP245" s="129"/>
      <c r="DQ245" s="133"/>
      <c r="DR245" s="122"/>
      <c r="DS245" s="129"/>
      <c r="DT245" s="133"/>
      <c r="DU245" s="122"/>
      <c r="DV245" s="123"/>
      <c r="DW245" s="214"/>
      <c r="DX245" s="134"/>
      <c r="DY245" s="305"/>
      <c r="DZ245" s="134"/>
      <c r="EA245" s="122"/>
      <c r="EB245" s="129"/>
      <c r="EC245" s="122"/>
      <c r="ED245" s="129"/>
      <c r="EE245" s="122"/>
      <c r="EF245" s="129"/>
      <c r="EG245" s="122"/>
      <c r="EH245" s="124"/>
    </row>
    <row r="246" spans="1:138" outlineLevel="2">
      <c r="A246" s="459"/>
      <c r="B246" s="465">
        <v>1.2916666666666701</v>
      </c>
      <c r="C246" s="459"/>
      <c r="D246" s="459"/>
      <c r="E246" s="459"/>
      <c r="F246" s="459"/>
      <c r="G246" s="459"/>
      <c r="H246" s="459"/>
      <c r="I246" s="459"/>
      <c r="J246" s="459"/>
      <c r="K246" s="460"/>
      <c r="L246" s="459"/>
      <c r="M246" s="459"/>
      <c r="N246" s="459"/>
      <c r="O246" s="459"/>
      <c r="P246" s="459"/>
      <c r="Q246" s="459"/>
      <c r="R246" s="459"/>
      <c r="S246" s="446"/>
      <c r="T246" s="122"/>
      <c r="U246" s="123"/>
      <c r="V246" s="126"/>
      <c r="W246" s="123"/>
      <c r="X246" s="128"/>
      <c r="Y246" s="123"/>
      <c r="Z246" s="123"/>
      <c r="AA246" s="123"/>
      <c r="AB246" s="124"/>
      <c r="AC246" s="127"/>
      <c r="AD246" s="201"/>
      <c r="AE246" s="201"/>
      <c r="AF246" s="201"/>
      <c r="AG246" s="201"/>
      <c r="AH246" s="201"/>
      <c r="AI246" s="234"/>
      <c r="AJ246" s="123"/>
      <c r="AK246" s="123"/>
      <c r="AL246" s="123"/>
      <c r="AM246" s="123"/>
      <c r="AN246" s="129"/>
      <c r="AO246" s="124"/>
      <c r="AP246" s="122"/>
      <c r="AQ246" s="127"/>
      <c r="AR246" s="123"/>
      <c r="AS246" s="123"/>
      <c r="AT246" s="123"/>
      <c r="AU246" s="123"/>
      <c r="AV246" s="251"/>
      <c r="AW246" s="123"/>
      <c r="AX246" s="123"/>
      <c r="AY246" s="129"/>
      <c r="AZ246" s="122"/>
      <c r="BA246" s="129"/>
      <c r="BB246" s="130"/>
      <c r="BC246" s="131"/>
      <c r="BD246" s="130"/>
      <c r="BE246" s="132"/>
      <c r="BF246" s="132"/>
      <c r="BG246" s="123"/>
      <c r="BH246" s="124"/>
      <c r="BI246" s="122"/>
      <c r="BJ246" s="123"/>
      <c r="BK246" s="123"/>
      <c r="BL246" s="123"/>
      <c r="BM246" s="129"/>
      <c r="BN246" s="122"/>
      <c r="BO246" s="123"/>
      <c r="BP246" s="129"/>
      <c r="BQ246" s="122"/>
      <c r="BR246" s="123"/>
      <c r="BS246" s="129"/>
      <c r="BT246" s="135"/>
      <c r="BU246" s="280"/>
      <c r="BV246" s="246"/>
      <c r="BW246" s="246"/>
      <c r="BX246" s="133"/>
      <c r="BY246" s="133"/>
      <c r="BZ246" s="122"/>
      <c r="CA246" s="123"/>
      <c r="CB246" s="123"/>
      <c r="CC246" s="124"/>
      <c r="CD246" s="127"/>
      <c r="CE246" s="127"/>
      <c r="CF246" s="123"/>
      <c r="CG246" s="123"/>
      <c r="CH246" s="123"/>
      <c r="CI246" s="123"/>
      <c r="CJ246" s="134"/>
      <c r="CK246" s="122"/>
      <c r="CL246" s="127"/>
      <c r="CM246" s="123"/>
      <c r="CN246" s="129"/>
      <c r="CO246" s="129"/>
      <c r="CP246" s="129"/>
      <c r="CQ246" s="134"/>
      <c r="CR246" s="133"/>
      <c r="CS246" s="133"/>
      <c r="CT246" s="133"/>
      <c r="CU246" s="135"/>
      <c r="CV246" s="280"/>
      <c r="CW246" s="135"/>
      <c r="CX246" s="133"/>
      <c r="CY246" s="133"/>
      <c r="CZ246" s="133"/>
      <c r="DA246" s="133"/>
      <c r="DB246" s="133"/>
      <c r="DC246" s="133"/>
      <c r="DD246" s="133"/>
      <c r="DE246" s="133"/>
      <c r="DF246" s="133"/>
      <c r="DG246" s="133"/>
      <c r="DH246" s="133"/>
      <c r="DI246" s="122"/>
      <c r="DJ246" s="129"/>
      <c r="DK246" s="214"/>
      <c r="DL246" s="129"/>
      <c r="DM246" s="122"/>
      <c r="DN246" s="129"/>
      <c r="DO246" s="122"/>
      <c r="DP246" s="129"/>
      <c r="DQ246" s="133"/>
      <c r="DR246" s="122"/>
      <c r="DS246" s="129"/>
      <c r="DT246" s="133"/>
      <c r="DU246" s="122"/>
      <c r="DV246" s="123"/>
      <c r="DW246" s="214"/>
      <c r="DX246" s="134"/>
      <c r="DY246" s="305"/>
      <c r="DZ246" s="134"/>
      <c r="EA246" s="122"/>
      <c r="EB246" s="129"/>
      <c r="EC246" s="122"/>
      <c r="ED246" s="129"/>
      <c r="EE246" s="122"/>
      <c r="EF246" s="129"/>
      <c r="EG246" s="122"/>
      <c r="EH246" s="124"/>
    </row>
    <row r="247" spans="1:138" outlineLevel="2">
      <c r="A247" s="459"/>
      <c r="B247" s="465">
        <v>1.3020833333333399</v>
      </c>
      <c r="C247" s="459"/>
      <c r="D247" s="459"/>
      <c r="E247" s="459"/>
      <c r="F247" s="459"/>
      <c r="G247" s="459"/>
      <c r="H247" s="459"/>
      <c r="I247" s="459"/>
      <c r="J247" s="459"/>
      <c r="K247" s="460"/>
      <c r="L247" s="459"/>
      <c r="M247" s="459"/>
      <c r="N247" s="459"/>
      <c r="O247" s="459"/>
      <c r="P247" s="459"/>
      <c r="Q247" s="459"/>
      <c r="R247" s="459"/>
      <c r="S247" s="446"/>
      <c r="T247" s="122"/>
      <c r="U247" s="123"/>
      <c r="V247" s="126"/>
      <c r="W247" s="123"/>
      <c r="X247" s="128"/>
      <c r="Y247" s="123"/>
      <c r="Z247" s="123"/>
      <c r="AA247" s="123"/>
      <c r="AB247" s="124"/>
      <c r="AC247" s="127"/>
      <c r="AD247" s="201"/>
      <c r="AE247" s="201"/>
      <c r="AF247" s="201"/>
      <c r="AG247" s="201"/>
      <c r="AH247" s="201"/>
      <c r="AI247" s="234"/>
      <c r="AJ247" s="123"/>
      <c r="AK247" s="123"/>
      <c r="AL247" s="123"/>
      <c r="AM247" s="123"/>
      <c r="AN247" s="129"/>
      <c r="AO247" s="124"/>
      <c r="AP247" s="122"/>
      <c r="AQ247" s="127"/>
      <c r="AR247" s="123"/>
      <c r="AS247" s="123"/>
      <c r="AT247" s="123"/>
      <c r="AU247" s="123"/>
      <c r="AV247" s="251"/>
      <c r="AW247" s="123"/>
      <c r="AX247" s="123"/>
      <c r="AY247" s="129"/>
      <c r="AZ247" s="122"/>
      <c r="BA247" s="129"/>
      <c r="BB247" s="130"/>
      <c r="BC247" s="131"/>
      <c r="BD247" s="130"/>
      <c r="BE247" s="132"/>
      <c r="BF247" s="132"/>
      <c r="BG247" s="123"/>
      <c r="BH247" s="124"/>
      <c r="BI247" s="122"/>
      <c r="BJ247" s="123"/>
      <c r="BK247" s="123"/>
      <c r="BL247" s="123"/>
      <c r="BM247" s="129"/>
      <c r="BN247" s="122"/>
      <c r="BO247" s="123"/>
      <c r="BP247" s="129"/>
      <c r="BQ247" s="122"/>
      <c r="BR247" s="123"/>
      <c r="BS247" s="129"/>
      <c r="BT247" s="135"/>
      <c r="BU247" s="280"/>
      <c r="BV247" s="246"/>
      <c r="BW247" s="246"/>
      <c r="BX247" s="133"/>
      <c r="BY247" s="133"/>
      <c r="BZ247" s="122"/>
      <c r="CA247" s="123"/>
      <c r="CB247" s="123"/>
      <c r="CC247" s="124"/>
      <c r="CD247" s="127"/>
      <c r="CE247" s="127"/>
      <c r="CF247" s="123"/>
      <c r="CG247" s="123"/>
      <c r="CH247" s="123"/>
      <c r="CI247" s="123"/>
      <c r="CJ247" s="134"/>
      <c r="CK247" s="122"/>
      <c r="CL247" s="127"/>
      <c r="CM247" s="123"/>
      <c r="CN247" s="129"/>
      <c r="CO247" s="129"/>
      <c r="CP247" s="129"/>
      <c r="CQ247" s="134"/>
      <c r="CR247" s="133"/>
      <c r="CS247" s="133"/>
      <c r="CT247" s="133"/>
      <c r="CU247" s="135"/>
      <c r="CV247" s="280"/>
      <c r="CW247" s="135"/>
      <c r="CX247" s="133"/>
      <c r="CY247" s="133"/>
      <c r="CZ247" s="133"/>
      <c r="DA247" s="133"/>
      <c r="DB247" s="133"/>
      <c r="DC247" s="133"/>
      <c r="DD247" s="133"/>
      <c r="DE247" s="133"/>
      <c r="DF247" s="133"/>
      <c r="DG247" s="133"/>
      <c r="DH247" s="133"/>
      <c r="DI247" s="122"/>
      <c r="DJ247" s="129"/>
      <c r="DK247" s="214"/>
      <c r="DL247" s="129"/>
      <c r="DM247" s="122"/>
      <c r="DN247" s="129"/>
      <c r="DO247" s="122"/>
      <c r="DP247" s="129"/>
      <c r="DQ247" s="133"/>
      <c r="DR247" s="122"/>
      <c r="DS247" s="129"/>
      <c r="DT247" s="133"/>
      <c r="DU247" s="122"/>
      <c r="DV247" s="123"/>
      <c r="DW247" s="214"/>
      <c r="DX247" s="134"/>
      <c r="DY247" s="305"/>
      <c r="DZ247" s="134"/>
      <c r="EA247" s="122"/>
      <c r="EB247" s="129"/>
      <c r="EC247" s="122"/>
      <c r="ED247" s="129"/>
      <c r="EE247" s="122"/>
      <c r="EF247" s="129"/>
      <c r="EG247" s="122"/>
      <c r="EH247" s="124"/>
    </row>
    <row r="248" spans="1:138" outlineLevel="2">
      <c r="A248" s="459"/>
      <c r="B248" s="465">
        <v>1.3125</v>
      </c>
      <c r="C248" s="459"/>
      <c r="D248" s="459"/>
      <c r="E248" s="459"/>
      <c r="F248" s="459"/>
      <c r="G248" s="459"/>
      <c r="H248" s="459"/>
      <c r="I248" s="459"/>
      <c r="J248" s="459"/>
      <c r="K248" s="460"/>
      <c r="L248" s="459"/>
      <c r="M248" s="459"/>
      <c r="N248" s="459"/>
      <c r="O248" s="459"/>
      <c r="P248" s="459"/>
      <c r="Q248" s="459"/>
      <c r="R248" s="459"/>
      <c r="S248" s="446"/>
      <c r="T248" s="122"/>
      <c r="U248" s="123"/>
      <c r="V248" s="126"/>
      <c r="W248" s="123"/>
      <c r="X248" s="128"/>
      <c r="Y248" s="123"/>
      <c r="Z248" s="123"/>
      <c r="AA248" s="123"/>
      <c r="AB248" s="124"/>
      <c r="AC248" s="127"/>
      <c r="AD248" s="201"/>
      <c r="AE248" s="201"/>
      <c r="AF248" s="201"/>
      <c r="AG248" s="201"/>
      <c r="AH248" s="201"/>
      <c r="AI248" s="234"/>
      <c r="AJ248" s="123"/>
      <c r="AK248" s="123"/>
      <c r="AL248" s="123"/>
      <c r="AM248" s="123"/>
      <c r="AN248" s="129"/>
      <c r="AO248" s="124"/>
      <c r="AP248" s="122"/>
      <c r="AQ248" s="127"/>
      <c r="AR248" s="123"/>
      <c r="AS248" s="123"/>
      <c r="AT248" s="123"/>
      <c r="AU248" s="123"/>
      <c r="AV248" s="251"/>
      <c r="AW248" s="123"/>
      <c r="AX248" s="123"/>
      <c r="AY248" s="129"/>
      <c r="AZ248" s="122"/>
      <c r="BA248" s="129"/>
      <c r="BB248" s="130"/>
      <c r="BC248" s="131"/>
      <c r="BD248" s="130"/>
      <c r="BE248" s="132"/>
      <c r="BF248" s="132"/>
      <c r="BG248" s="123"/>
      <c r="BH248" s="124"/>
      <c r="BI248" s="122"/>
      <c r="BJ248" s="123"/>
      <c r="BK248" s="123"/>
      <c r="BL248" s="123"/>
      <c r="BM248" s="129"/>
      <c r="BN248" s="122"/>
      <c r="BO248" s="123"/>
      <c r="BP248" s="129"/>
      <c r="BQ248" s="122"/>
      <c r="BR248" s="123"/>
      <c r="BS248" s="129"/>
      <c r="BT248" s="135"/>
      <c r="BU248" s="280"/>
      <c r="BV248" s="246"/>
      <c r="BW248" s="246"/>
      <c r="BX248" s="133"/>
      <c r="BY248" s="133"/>
      <c r="BZ248" s="122"/>
      <c r="CA248" s="123"/>
      <c r="CB248" s="123"/>
      <c r="CC248" s="124"/>
      <c r="CD248" s="127"/>
      <c r="CE248" s="127"/>
      <c r="CF248" s="123"/>
      <c r="CG248" s="123"/>
      <c r="CH248" s="123"/>
      <c r="CI248" s="123"/>
      <c r="CJ248" s="134"/>
      <c r="CK248" s="122"/>
      <c r="CL248" s="127"/>
      <c r="CM248" s="123"/>
      <c r="CN248" s="129"/>
      <c r="CO248" s="129"/>
      <c r="CP248" s="129"/>
      <c r="CQ248" s="134"/>
      <c r="CR248" s="133"/>
      <c r="CS248" s="133"/>
      <c r="CT248" s="133"/>
      <c r="CU248" s="135"/>
      <c r="CV248" s="280"/>
      <c r="CW248" s="135"/>
      <c r="CX248" s="133"/>
      <c r="CY248" s="133"/>
      <c r="CZ248" s="133"/>
      <c r="DA248" s="133"/>
      <c r="DB248" s="133"/>
      <c r="DC248" s="133"/>
      <c r="DD248" s="133"/>
      <c r="DE248" s="133"/>
      <c r="DF248" s="133"/>
      <c r="DG248" s="133"/>
      <c r="DH248" s="133"/>
      <c r="DI248" s="122"/>
      <c r="DJ248" s="129"/>
      <c r="DK248" s="214"/>
      <c r="DL248" s="129"/>
      <c r="DM248" s="122"/>
      <c r="DN248" s="129"/>
      <c r="DO248" s="122"/>
      <c r="DP248" s="129"/>
      <c r="DQ248" s="133"/>
      <c r="DR248" s="122"/>
      <c r="DS248" s="129"/>
      <c r="DT248" s="133"/>
      <c r="DU248" s="122"/>
      <c r="DV248" s="123"/>
      <c r="DW248" s="214"/>
      <c r="DX248" s="134"/>
      <c r="DY248" s="305"/>
      <c r="DZ248" s="134"/>
      <c r="EA248" s="122"/>
      <c r="EB248" s="129"/>
      <c r="EC248" s="122"/>
      <c r="ED248" s="129"/>
      <c r="EE248" s="122"/>
      <c r="EF248" s="129"/>
      <c r="EG248" s="122"/>
      <c r="EH248" s="124"/>
    </row>
    <row r="249" spans="1:138" ht="19.5" thickBot="1">
      <c r="A249" s="459"/>
      <c r="B249" s="467">
        <v>1.3229166666666701</v>
      </c>
      <c r="C249" s="459"/>
      <c r="D249" s="459"/>
      <c r="E249" s="459"/>
      <c r="F249" s="459"/>
      <c r="G249" s="459"/>
      <c r="H249" s="459"/>
      <c r="I249" s="459"/>
      <c r="J249" s="459"/>
      <c r="K249" s="460"/>
      <c r="L249" s="459"/>
      <c r="M249" s="459"/>
      <c r="N249" s="459"/>
      <c r="O249" s="459"/>
      <c r="P249" s="459"/>
      <c r="Q249" s="459"/>
      <c r="R249" s="459"/>
      <c r="S249" s="446"/>
      <c r="T249" s="122"/>
      <c r="U249" s="123"/>
      <c r="V249" s="126"/>
      <c r="W249" s="123"/>
      <c r="X249" s="128"/>
      <c r="Y249" s="123"/>
      <c r="Z249" s="123"/>
      <c r="AA249" s="123"/>
      <c r="AB249" s="124"/>
      <c r="AC249" s="127"/>
      <c r="AD249" s="201"/>
      <c r="AE249" s="201"/>
      <c r="AF249" s="201"/>
      <c r="AG249" s="201"/>
      <c r="AH249" s="201"/>
      <c r="AI249" s="234"/>
      <c r="AJ249" s="123"/>
      <c r="AK249" s="123"/>
      <c r="AL249" s="123"/>
      <c r="AM249" s="123"/>
      <c r="AN249" s="129"/>
      <c r="AO249" s="124"/>
      <c r="AP249" s="122"/>
      <c r="AQ249" s="127"/>
      <c r="AR249" s="123"/>
      <c r="AS249" s="123"/>
      <c r="AT249" s="123"/>
      <c r="AU249" s="123"/>
      <c r="AV249" s="251"/>
      <c r="AW249" s="123"/>
      <c r="AX249" s="123"/>
      <c r="AY249" s="129"/>
      <c r="AZ249" s="122"/>
      <c r="BA249" s="129"/>
      <c r="BB249" s="130"/>
      <c r="BC249" s="131"/>
      <c r="BD249" s="130"/>
      <c r="BE249" s="132"/>
      <c r="BF249" s="132"/>
      <c r="BG249" s="123"/>
      <c r="BH249" s="124"/>
      <c r="BI249" s="122"/>
      <c r="BJ249" s="123"/>
      <c r="BK249" s="123"/>
      <c r="BL249" s="123"/>
      <c r="BM249" s="129"/>
      <c r="BN249" s="122"/>
      <c r="BO249" s="123"/>
      <c r="BP249" s="129"/>
      <c r="BQ249" s="122"/>
      <c r="BR249" s="123"/>
      <c r="BS249" s="129"/>
      <c r="BT249" s="135"/>
      <c r="BU249" s="280"/>
      <c r="BV249" s="246"/>
      <c r="BW249" s="246"/>
      <c r="BX249" s="133"/>
      <c r="BY249" s="133"/>
      <c r="BZ249" s="122"/>
      <c r="CA249" s="123"/>
      <c r="CB249" s="123"/>
      <c r="CC249" s="124"/>
      <c r="CD249" s="127"/>
      <c r="CE249" s="127"/>
      <c r="CF249" s="123"/>
      <c r="CG249" s="123"/>
      <c r="CH249" s="123"/>
      <c r="CI249" s="123"/>
      <c r="CJ249" s="134"/>
      <c r="CK249" s="122"/>
      <c r="CL249" s="127"/>
      <c r="CM249" s="123"/>
      <c r="CN249" s="129"/>
      <c r="CO249" s="129"/>
      <c r="CP249" s="129"/>
      <c r="CQ249" s="134"/>
      <c r="CR249" s="133"/>
      <c r="CS249" s="133"/>
      <c r="CT249" s="133"/>
      <c r="CU249" s="135"/>
      <c r="CV249" s="280"/>
      <c r="CW249" s="135"/>
      <c r="CX249" s="133"/>
      <c r="CY249" s="133"/>
      <c r="CZ249" s="133"/>
      <c r="DA249" s="133"/>
      <c r="DB249" s="133"/>
      <c r="DC249" s="133"/>
      <c r="DD249" s="133"/>
      <c r="DE249" s="133"/>
      <c r="DF249" s="133"/>
      <c r="DG249" s="133"/>
      <c r="DH249" s="133"/>
      <c r="DI249" s="122"/>
      <c r="DJ249" s="129"/>
      <c r="DK249" s="214"/>
      <c r="DL249" s="129"/>
      <c r="DM249" s="122"/>
      <c r="DN249" s="129"/>
      <c r="DO249" s="122"/>
      <c r="DP249" s="129"/>
      <c r="DQ249" s="133"/>
      <c r="DR249" s="122"/>
      <c r="DS249" s="129"/>
      <c r="DT249" s="133"/>
      <c r="DU249" s="122"/>
      <c r="DV249" s="123"/>
      <c r="DW249" s="214"/>
      <c r="DX249" s="134"/>
      <c r="DY249" s="305"/>
      <c r="DZ249" s="134"/>
      <c r="EA249" s="122"/>
      <c r="EB249" s="129"/>
      <c r="EC249" s="122"/>
      <c r="ED249" s="129"/>
      <c r="EE249" s="122"/>
      <c r="EF249" s="129"/>
      <c r="EG249" s="122"/>
      <c r="EH249" s="124"/>
    </row>
    <row r="250" spans="1:138">
      <c r="A250" s="459"/>
      <c r="B250" s="459"/>
      <c r="C250" s="459"/>
      <c r="D250" s="459"/>
      <c r="E250" s="459"/>
      <c r="F250" s="459"/>
      <c r="G250" s="459"/>
      <c r="H250" s="459"/>
      <c r="I250" s="459"/>
      <c r="J250" s="459"/>
      <c r="K250" s="460"/>
      <c r="L250" s="459"/>
      <c r="M250" s="459"/>
      <c r="N250" s="459"/>
      <c r="O250" s="459"/>
      <c r="P250" s="459"/>
      <c r="Q250" s="459"/>
      <c r="R250" s="459"/>
      <c r="S250" s="446"/>
      <c r="T250" s="122"/>
      <c r="U250" s="123"/>
      <c r="V250" s="126"/>
      <c r="W250" s="123"/>
      <c r="X250" s="128"/>
      <c r="Y250" s="123"/>
      <c r="Z250" s="123"/>
      <c r="AA250" s="123"/>
      <c r="AB250" s="124"/>
      <c r="AC250" s="127"/>
      <c r="AD250" s="201"/>
      <c r="AE250" s="201"/>
      <c r="AF250" s="201"/>
      <c r="AG250" s="201"/>
      <c r="AH250" s="201"/>
      <c r="AI250" s="234"/>
      <c r="AJ250" s="123"/>
      <c r="AK250" s="123"/>
      <c r="AL250" s="123"/>
      <c r="AM250" s="123"/>
      <c r="AN250" s="129"/>
      <c r="AO250" s="124"/>
      <c r="AP250" s="122"/>
      <c r="AQ250" s="127"/>
      <c r="AR250" s="123"/>
      <c r="AS250" s="123"/>
      <c r="AT250" s="123"/>
      <c r="AU250" s="123"/>
      <c r="AV250" s="251"/>
      <c r="AW250" s="123"/>
      <c r="AX250" s="123"/>
      <c r="AY250" s="129"/>
      <c r="AZ250" s="122"/>
      <c r="BA250" s="129"/>
      <c r="BB250" s="130"/>
      <c r="BC250" s="131"/>
      <c r="BD250" s="130"/>
      <c r="BE250" s="132"/>
      <c r="BF250" s="132"/>
      <c r="BG250" s="123"/>
      <c r="BH250" s="124"/>
      <c r="BI250" s="122"/>
      <c r="BJ250" s="123"/>
      <c r="BK250" s="123"/>
      <c r="BL250" s="123"/>
      <c r="BM250" s="129"/>
      <c r="BN250" s="122"/>
      <c r="BO250" s="123"/>
      <c r="BP250" s="129"/>
      <c r="BQ250" s="122"/>
      <c r="BR250" s="123"/>
      <c r="BS250" s="129"/>
      <c r="BT250" s="135"/>
      <c r="BU250" s="280"/>
      <c r="BV250" s="246"/>
      <c r="BW250" s="246"/>
      <c r="BX250" s="133"/>
      <c r="BY250" s="133"/>
      <c r="BZ250" s="122"/>
      <c r="CA250" s="123"/>
      <c r="CB250" s="123"/>
      <c r="CC250" s="124"/>
      <c r="CD250" s="127"/>
      <c r="CE250" s="127"/>
      <c r="CF250" s="123"/>
      <c r="CG250" s="123"/>
      <c r="CH250" s="123"/>
      <c r="CI250" s="123"/>
      <c r="CJ250" s="134"/>
      <c r="CK250" s="122"/>
      <c r="CL250" s="127"/>
      <c r="CM250" s="123"/>
      <c r="CN250" s="129"/>
      <c r="CO250" s="129"/>
      <c r="CP250" s="129"/>
      <c r="CQ250" s="134"/>
      <c r="CR250" s="133"/>
      <c r="CS250" s="133"/>
      <c r="CT250" s="133"/>
      <c r="CU250" s="135"/>
      <c r="CV250" s="280"/>
      <c r="CW250" s="135"/>
      <c r="CX250" s="133"/>
      <c r="CY250" s="133"/>
      <c r="CZ250" s="133"/>
      <c r="DA250" s="133"/>
      <c r="DB250" s="133"/>
      <c r="DC250" s="133"/>
      <c r="DD250" s="133"/>
      <c r="DE250" s="133"/>
      <c r="DF250" s="133"/>
      <c r="DG250" s="133"/>
      <c r="DH250" s="133"/>
      <c r="DI250" s="122"/>
      <c r="DJ250" s="129"/>
      <c r="DK250" s="214"/>
      <c r="DL250" s="129"/>
      <c r="DM250" s="122"/>
      <c r="DN250" s="129"/>
      <c r="DO250" s="122"/>
      <c r="DP250" s="129"/>
      <c r="DQ250" s="133"/>
      <c r="DR250" s="122"/>
      <c r="DS250" s="129"/>
      <c r="DT250" s="133"/>
      <c r="DU250" s="122"/>
      <c r="DV250" s="123"/>
      <c r="DW250" s="214"/>
      <c r="DX250" s="134"/>
      <c r="DY250" s="305"/>
      <c r="DZ250" s="134"/>
      <c r="EA250" s="122"/>
      <c r="EB250" s="129"/>
      <c r="EC250" s="122"/>
      <c r="ED250" s="129"/>
      <c r="EE250" s="122"/>
      <c r="EF250" s="129"/>
      <c r="EG250" s="122"/>
      <c r="EH250" s="124"/>
    </row>
    <row r="251" spans="1:138">
      <c r="A251" s="459"/>
      <c r="B251" s="459"/>
      <c r="C251" s="459"/>
      <c r="D251" s="459"/>
      <c r="E251" s="459"/>
      <c r="F251" s="459"/>
      <c r="G251" s="459"/>
      <c r="H251" s="459"/>
      <c r="I251" s="459"/>
      <c r="J251" s="459"/>
      <c r="K251" s="460"/>
      <c r="L251" s="459"/>
      <c r="M251" s="459"/>
      <c r="N251" s="459"/>
      <c r="O251" s="459"/>
      <c r="P251" s="459"/>
      <c r="Q251" s="459"/>
      <c r="R251" s="459"/>
      <c r="S251" s="446"/>
      <c r="T251" s="122"/>
      <c r="U251" s="123"/>
      <c r="V251" s="126"/>
      <c r="W251" s="123"/>
      <c r="X251" s="128"/>
      <c r="Y251" s="123"/>
      <c r="Z251" s="123"/>
      <c r="AA251" s="123"/>
      <c r="AB251" s="124"/>
      <c r="AC251" s="127"/>
      <c r="AD251" s="201"/>
      <c r="AE251" s="201"/>
      <c r="AF251" s="201"/>
      <c r="AG251" s="201"/>
      <c r="AH251" s="201"/>
      <c r="AI251" s="234"/>
      <c r="AJ251" s="123"/>
      <c r="AK251" s="123"/>
      <c r="AL251" s="123"/>
      <c r="AM251" s="123"/>
      <c r="AN251" s="129"/>
      <c r="AO251" s="124"/>
      <c r="AP251" s="122"/>
      <c r="AQ251" s="127"/>
      <c r="AR251" s="123"/>
      <c r="AS251" s="123"/>
      <c r="AT251" s="123"/>
      <c r="AU251" s="123"/>
      <c r="AV251" s="251"/>
      <c r="AW251" s="123"/>
      <c r="AX251" s="123"/>
      <c r="AY251" s="129"/>
      <c r="AZ251" s="122"/>
      <c r="BA251" s="129"/>
      <c r="BB251" s="130"/>
      <c r="BC251" s="131"/>
      <c r="BD251" s="130"/>
      <c r="BE251" s="132"/>
      <c r="BF251" s="132"/>
      <c r="BG251" s="123"/>
      <c r="BH251" s="124"/>
      <c r="BI251" s="122"/>
      <c r="BJ251" s="123"/>
      <c r="BK251" s="123"/>
      <c r="BL251" s="123"/>
      <c r="BM251" s="129"/>
      <c r="BN251" s="122"/>
      <c r="BO251" s="123"/>
      <c r="BP251" s="129"/>
      <c r="BQ251" s="122"/>
      <c r="BR251" s="123"/>
      <c r="BS251" s="129"/>
      <c r="BT251" s="135"/>
      <c r="BU251" s="280"/>
      <c r="BV251" s="246"/>
      <c r="BW251" s="246"/>
      <c r="BX251" s="133"/>
      <c r="BY251" s="133"/>
      <c r="BZ251" s="122"/>
      <c r="CA251" s="123"/>
      <c r="CB251" s="123"/>
      <c r="CC251" s="124"/>
      <c r="CD251" s="127"/>
      <c r="CE251" s="127"/>
      <c r="CF251" s="123"/>
      <c r="CG251" s="123"/>
      <c r="CH251" s="123"/>
      <c r="CI251" s="123"/>
      <c r="CJ251" s="134"/>
      <c r="CK251" s="122"/>
      <c r="CL251" s="127"/>
      <c r="CM251" s="123"/>
      <c r="CN251" s="129"/>
      <c r="CO251" s="129"/>
      <c r="CP251" s="129"/>
      <c r="CQ251" s="134"/>
      <c r="CR251" s="133"/>
      <c r="CS251" s="133"/>
      <c r="CT251" s="133"/>
      <c r="CU251" s="135"/>
      <c r="CV251" s="280"/>
      <c r="CW251" s="135"/>
      <c r="CX251" s="133"/>
      <c r="CY251" s="133"/>
      <c r="CZ251" s="133"/>
      <c r="DA251" s="133"/>
      <c r="DB251" s="133"/>
      <c r="DC251" s="133"/>
      <c r="DD251" s="133"/>
      <c r="DE251" s="133"/>
      <c r="DF251" s="133"/>
      <c r="DG251" s="133"/>
      <c r="DH251" s="133"/>
      <c r="DI251" s="122"/>
      <c r="DJ251" s="129"/>
      <c r="DK251" s="214"/>
      <c r="DL251" s="129"/>
      <c r="DM251" s="122"/>
      <c r="DN251" s="129"/>
      <c r="DO251" s="122"/>
      <c r="DP251" s="129"/>
      <c r="DQ251" s="133"/>
      <c r="DR251" s="122"/>
      <c r="DS251" s="129"/>
      <c r="DT251" s="133"/>
      <c r="DU251" s="122"/>
      <c r="DV251" s="123"/>
      <c r="DW251" s="214"/>
      <c r="DX251" s="134"/>
      <c r="DY251" s="305"/>
      <c r="DZ251" s="134"/>
      <c r="EA251" s="122"/>
      <c r="EB251" s="129"/>
      <c r="EC251" s="122"/>
      <c r="ED251" s="129"/>
      <c r="EE251" s="122"/>
      <c r="EF251" s="129"/>
      <c r="EG251" s="122"/>
      <c r="EH251" s="124"/>
    </row>
    <row r="252" spans="1:138">
      <c r="A252" s="459"/>
      <c r="B252" s="459"/>
      <c r="C252" s="459"/>
      <c r="D252" s="459"/>
      <c r="E252" s="459"/>
      <c r="F252" s="459"/>
      <c r="G252" s="459"/>
      <c r="H252" s="459"/>
      <c r="I252" s="459"/>
      <c r="J252" s="459"/>
      <c r="K252" s="460"/>
      <c r="L252" s="459"/>
      <c r="M252" s="459"/>
      <c r="N252" s="459"/>
      <c r="O252" s="459"/>
      <c r="P252" s="459"/>
      <c r="Q252" s="459"/>
      <c r="R252" s="459"/>
      <c r="S252" s="446"/>
      <c r="T252" s="122"/>
      <c r="U252" s="123"/>
      <c r="V252" s="126"/>
      <c r="W252" s="123"/>
      <c r="X252" s="128"/>
      <c r="Y252" s="123"/>
      <c r="Z252" s="123"/>
      <c r="AA252" s="123"/>
      <c r="AB252" s="124"/>
      <c r="AC252" s="127"/>
      <c r="AD252" s="201"/>
      <c r="AE252" s="201"/>
      <c r="AF252" s="201"/>
      <c r="AG252" s="201"/>
      <c r="AH252" s="201"/>
      <c r="AI252" s="234"/>
      <c r="AJ252" s="123"/>
      <c r="AK252" s="123"/>
      <c r="AL252" s="123"/>
      <c r="AM252" s="123"/>
      <c r="AN252" s="129"/>
      <c r="AO252" s="124"/>
      <c r="AP252" s="122"/>
      <c r="AQ252" s="127"/>
      <c r="AR252" s="123"/>
      <c r="AS252" s="123"/>
      <c r="AT252" s="123"/>
      <c r="AU252" s="123"/>
      <c r="AV252" s="251"/>
      <c r="AW252" s="123"/>
      <c r="AX252" s="123"/>
      <c r="AY252" s="129"/>
      <c r="AZ252" s="122"/>
      <c r="BA252" s="129"/>
      <c r="BB252" s="130"/>
      <c r="BC252" s="131"/>
      <c r="BD252" s="130"/>
      <c r="BE252" s="132"/>
      <c r="BF252" s="132"/>
      <c r="BG252" s="123"/>
      <c r="BH252" s="124"/>
      <c r="BI252" s="122"/>
      <c r="BJ252" s="123"/>
      <c r="BK252" s="123"/>
      <c r="BL252" s="123"/>
      <c r="BM252" s="129"/>
      <c r="BN252" s="122"/>
      <c r="BO252" s="123"/>
      <c r="BP252" s="129"/>
      <c r="BQ252" s="122"/>
      <c r="BR252" s="123"/>
      <c r="BS252" s="129"/>
      <c r="BT252" s="135"/>
      <c r="BU252" s="280"/>
      <c r="BV252" s="246"/>
      <c r="BW252" s="246"/>
      <c r="BX252" s="133"/>
      <c r="BY252" s="133"/>
      <c r="BZ252" s="122"/>
      <c r="CA252" s="123"/>
      <c r="CB252" s="123"/>
      <c r="CC252" s="124"/>
      <c r="CD252" s="127"/>
      <c r="CE252" s="127"/>
      <c r="CF252" s="123"/>
      <c r="CG252" s="123"/>
      <c r="CH252" s="123"/>
      <c r="CI252" s="123"/>
      <c r="CJ252" s="134"/>
      <c r="CK252" s="122"/>
      <c r="CL252" s="127"/>
      <c r="CM252" s="123"/>
      <c r="CN252" s="129"/>
      <c r="CO252" s="129"/>
      <c r="CP252" s="129"/>
      <c r="CQ252" s="134"/>
      <c r="CR252" s="133"/>
      <c r="CS252" s="133"/>
      <c r="CT252" s="133"/>
      <c r="CU252" s="135"/>
      <c r="CV252" s="280"/>
      <c r="CW252" s="135"/>
      <c r="CX252" s="133"/>
      <c r="CY252" s="133"/>
      <c r="CZ252" s="133"/>
      <c r="DA252" s="133"/>
      <c r="DB252" s="133"/>
      <c r="DC252" s="133"/>
      <c r="DD252" s="133"/>
      <c r="DE252" s="133"/>
      <c r="DF252" s="133"/>
      <c r="DG252" s="133"/>
      <c r="DH252" s="133"/>
      <c r="DI252" s="122"/>
      <c r="DJ252" s="129"/>
      <c r="DK252" s="214"/>
      <c r="DL252" s="129"/>
      <c r="DM252" s="122"/>
      <c r="DN252" s="129"/>
      <c r="DO252" s="122"/>
      <c r="DP252" s="129"/>
      <c r="DQ252" s="133"/>
      <c r="DR252" s="122"/>
      <c r="DS252" s="129"/>
      <c r="DT252" s="133"/>
      <c r="DU252" s="122"/>
      <c r="DV252" s="123"/>
      <c r="DW252" s="214"/>
      <c r="DX252" s="134"/>
      <c r="DY252" s="305"/>
      <c r="DZ252" s="134"/>
      <c r="EA252" s="122"/>
      <c r="EB252" s="129"/>
      <c r="EC252" s="122"/>
      <c r="ED252" s="129"/>
      <c r="EE252" s="122"/>
      <c r="EF252" s="129"/>
      <c r="EG252" s="122"/>
      <c r="EH252" s="124"/>
    </row>
    <row r="253" spans="1:138">
      <c r="A253" s="459"/>
      <c r="B253" s="459"/>
      <c r="C253" s="459"/>
      <c r="D253" s="459"/>
      <c r="E253" s="459"/>
      <c r="F253" s="459"/>
      <c r="G253" s="459"/>
      <c r="H253" s="459"/>
      <c r="I253" s="459"/>
      <c r="J253" s="459"/>
      <c r="K253" s="460"/>
      <c r="L253" s="459"/>
      <c r="M253" s="459"/>
      <c r="N253" s="459"/>
      <c r="O253" s="459"/>
      <c r="P253" s="459"/>
      <c r="Q253" s="459"/>
      <c r="R253" s="459"/>
      <c r="S253" s="446"/>
      <c r="T253" s="122"/>
      <c r="U253" s="123"/>
      <c r="V253" s="126"/>
      <c r="W253" s="123"/>
      <c r="X253" s="128"/>
      <c r="Y253" s="123"/>
      <c r="Z253" s="123"/>
      <c r="AA253" s="123"/>
      <c r="AB253" s="124"/>
      <c r="AC253" s="127"/>
      <c r="AD253" s="201"/>
      <c r="AE253" s="201"/>
      <c r="AF253" s="201"/>
      <c r="AG253" s="201"/>
      <c r="AH253" s="201"/>
      <c r="AI253" s="234"/>
      <c r="AJ253" s="123"/>
      <c r="AK253" s="123"/>
      <c r="AL253" s="123"/>
      <c r="AM253" s="123"/>
      <c r="AN253" s="129"/>
      <c r="AO253" s="124"/>
      <c r="AP253" s="122"/>
      <c r="AQ253" s="127"/>
      <c r="AR253" s="123"/>
      <c r="AS253" s="123"/>
      <c r="AT253" s="123"/>
      <c r="AU253" s="123"/>
      <c r="AV253" s="251"/>
      <c r="AW253" s="123"/>
      <c r="AX253" s="123"/>
      <c r="AY253" s="129"/>
      <c r="AZ253" s="122"/>
      <c r="BA253" s="129"/>
      <c r="BB253" s="130"/>
      <c r="BC253" s="131"/>
      <c r="BD253" s="130"/>
      <c r="BE253" s="132"/>
      <c r="BF253" s="132"/>
      <c r="BG253" s="123"/>
      <c r="BH253" s="124"/>
      <c r="BI253" s="122"/>
      <c r="BJ253" s="123"/>
      <c r="BK253" s="123"/>
      <c r="BL253" s="123"/>
      <c r="BM253" s="129"/>
      <c r="BN253" s="122"/>
      <c r="BO253" s="123"/>
      <c r="BP253" s="129"/>
      <c r="BQ253" s="122"/>
      <c r="BR253" s="123"/>
      <c r="BS253" s="129"/>
      <c r="BT253" s="135"/>
      <c r="BU253" s="280"/>
      <c r="BV253" s="246"/>
      <c r="BW253" s="246"/>
      <c r="BX253" s="133"/>
      <c r="BY253" s="133"/>
      <c r="BZ253" s="122"/>
      <c r="CA253" s="123"/>
      <c r="CB253" s="123"/>
      <c r="CC253" s="124"/>
      <c r="CD253" s="127"/>
      <c r="CE253" s="127"/>
      <c r="CF253" s="123"/>
      <c r="CG253" s="123"/>
      <c r="CH253" s="123"/>
      <c r="CI253" s="123"/>
      <c r="CJ253" s="134"/>
      <c r="CK253" s="122"/>
      <c r="CL253" s="127"/>
      <c r="CM253" s="123"/>
      <c r="CN253" s="129"/>
      <c r="CO253" s="129"/>
      <c r="CP253" s="129"/>
      <c r="CQ253" s="134"/>
      <c r="CR253" s="133"/>
      <c r="CS253" s="133"/>
      <c r="CT253" s="133"/>
      <c r="CU253" s="135"/>
      <c r="CV253" s="280"/>
      <c r="CW253" s="135"/>
      <c r="CX253" s="133"/>
      <c r="CY253" s="133"/>
      <c r="CZ253" s="133"/>
      <c r="DA253" s="133"/>
      <c r="DB253" s="133"/>
      <c r="DC253" s="133"/>
      <c r="DD253" s="133"/>
      <c r="DE253" s="133"/>
      <c r="DF253" s="133"/>
      <c r="DG253" s="133"/>
      <c r="DH253" s="133"/>
      <c r="DI253" s="122"/>
      <c r="DJ253" s="129"/>
      <c r="DK253" s="214"/>
      <c r="DL253" s="129"/>
      <c r="DM253" s="122"/>
      <c r="DN253" s="129"/>
      <c r="DO253" s="122"/>
      <c r="DP253" s="129"/>
      <c r="DQ253" s="133"/>
      <c r="DR253" s="122"/>
      <c r="DS253" s="129"/>
      <c r="DT253" s="133"/>
      <c r="DU253" s="122"/>
      <c r="DV253" s="123"/>
      <c r="DW253" s="214"/>
      <c r="DX253" s="134"/>
      <c r="DY253" s="305"/>
      <c r="DZ253" s="134"/>
      <c r="EA253" s="122"/>
      <c r="EB253" s="129"/>
      <c r="EC253" s="122"/>
      <c r="ED253" s="129"/>
      <c r="EE253" s="122"/>
      <c r="EF253" s="129"/>
      <c r="EG253" s="122"/>
      <c r="EH253" s="124"/>
    </row>
    <row r="254" spans="1:138">
      <c r="A254" s="459"/>
      <c r="B254" s="459"/>
      <c r="C254" s="459"/>
      <c r="D254" s="459"/>
      <c r="E254" s="459"/>
      <c r="F254" s="459"/>
      <c r="G254" s="459"/>
      <c r="H254" s="459"/>
      <c r="I254" s="459"/>
      <c r="J254" s="459"/>
      <c r="K254" s="460"/>
      <c r="L254" s="459"/>
      <c r="M254" s="459"/>
      <c r="N254" s="459"/>
      <c r="O254" s="459"/>
      <c r="P254" s="459"/>
      <c r="Q254" s="459"/>
      <c r="R254" s="459"/>
      <c r="S254" s="446"/>
      <c r="T254" s="122"/>
      <c r="U254" s="123"/>
      <c r="V254" s="126"/>
      <c r="W254" s="123"/>
      <c r="X254" s="128"/>
      <c r="Y254" s="123"/>
      <c r="Z254" s="123"/>
      <c r="AA254" s="123"/>
      <c r="AB254" s="124"/>
      <c r="AC254" s="127"/>
      <c r="AD254" s="201"/>
      <c r="AE254" s="201"/>
      <c r="AF254" s="201"/>
      <c r="AG254" s="201"/>
      <c r="AH254" s="201"/>
      <c r="AI254" s="234"/>
      <c r="AJ254" s="123"/>
      <c r="AK254" s="123"/>
      <c r="AL254" s="123"/>
      <c r="AM254" s="123"/>
      <c r="AN254" s="129"/>
      <c r="AO254" s="124"/>
      <c r="AP254" s="122"/>
      <c r="AQ254" s="127"/>
      <c r="AR254" s="123"/>
      <c r="AS254" s="123"/>
      <c r="AT254" s="123"/>
      <c r="AU254" s="123"/>
      <c r="AV254" s="251"/>
      <c r="AW254" s="123"/>
      <c r="AX254" s="123"/>
      <c r="AY254" s="129"/>
      <c r="AZ254" s="122"/>
      <c r="BA254" s="129"/>
      <c r="BB254" s="130"/>
      <c r="BC254" s="131"/>
      <c r="BD254" s="130"/>
      <c r="BE254" s="132"/>
      <c r="BF254" s="132"/>
      <c r="BG254" s="123"/>
      <c r="BH254" s="124"/>
      <c r="BI254" s="122"/>
      <c r="BJ254" s="123"/>
      <c r="BK254" s="123"/>
      <c r="BL254" s="123"/>
      <c r="BM254" s="129"/>
      <c r="BN254" s="122"/>
      <c r="BO254" s="123"/>
      <c r="BP254" s="129"/>
      <c r="BQ254" s="122"/>
      <c r="BR254" s="123"/>
      <c r="BS254" s="129"/>
      <c r="BT254" s="135"/>
      <c r="BU254" s="280"/>
      <c r="BV254" s="246"/>
      <c r="BW254" s="246"/>
      <c r="BX254" s="133"/>
      <c r="BY254" s="133"/>
      <c r="BZ254" s="122"/>
      <c r="CA254" s="123"/>
      <c r="CB254" s="123"/>
      <c r="CC254" s="124"/>
      <c r="CD254" s="127"/>
      <c r="CE254" s="127"/>
      <c r="CF254" s="123"/>
      <c r="CG254" s="123"/>
      <c r="CH254" s="123"/>
      <c r="CI254" s="123"/>
      <c r="CJ254" s="134"/>
      <c r="CK254" s="122"/>
      <c r="CL254" s="127"/>
      <c r="CM254" s="123"/>
      <c r="CN254" s="129"/>
      <c r="CO254" s="129"/>
      <c r="CP254" s="129"/>
      <c r="CQ254" s="134"/>
      <c r="CR254" s="133"/>
      <c r="CS254" s="133"/>
      <c r="CT254" s="133"/>
      <c r="CU254" s="135"/>
      <c r="CV254" s="280"/>
      <c r="CW254" s="135"/>
      <c r="CX254" s="133"/>
      <c r="CY254" s="133"/>
      <c r="CZ254" s="133"/>
      <c r="DA254" s="133"/>
      <c r="DB254" s="133"/>
      <c r="DC254" s="133"/>
      <c r="DD254" s="133"/>
      <c r="DE254" s="133"/>
      <c r="DF254" s="133"/>
      <c r="DG254" s="133"/>
      <c r="DH254" s="133"/>
      <c r="DI254" s="122"/>
      <c r="DJ254" s="129"/>
      <c r="DK254" s="214"/>
      <c r="DL254" s="129"/>
      <c r="DM254" s="122"/>
      <c r="DN254" s="129"/>
      <c r="DO254" s="122"/>
      <c r="DP254" s="129"/>
      <c r="DQ254" s="133"/>
      <c r="DR254" s="122"/>
      <c r="DS254" s="129"/>
      <c r="DT254" s="133"/>
      <c r="DU254" s="122"/>
      <c r="DV254" s="123"/>
      <c r="DW254" s="214"/>
      <c r="DX254" s="134"/>
      <c r="DY254" s="305"/>
      <c r="DZ254" s="134"/>
      <c r="EA254" s="122"/>
      <c r="EB254" s="129"/>
      <c r="EC254" s="122"/>
      <c r="ED254" s="129"/>
      <c r="EE254" s="122"/>
      <c r="EF254" s="129"/>
      <c r="EG254" s="122"/>
      <c r="EH254" s="124"/>
    </row>
    <row r="255" spans="1:138">
      <c r="A255" s="459"/>
      <c r="B255" s="459"/>
      <c r="C255" s="459"/>
      <c r="D255" s="459"/>
      <c r="E255" s="459"/>
      <c r="F255" s="459"/>
      <c r="G255" s="459"/>
      <c r="H255" s="459"/>
      <c r="I255" s="459"/>
      <c r="J255" s="459"/>
      <c r="K255" s="460"/>
      <c r="L255" s="459"/>
      <c r="M255" s="459"/>
      <c r="N255" s="459"/>
      <c r="O255" s="459"/>
      <c r="P255" s="459"/>
      <c r="Q255" s="459"/>
      <c r="R255" s="459"/>
      <c r="S255" s="446"/>
      <c r="T255" s="122"/>
      <c r="U255" s="123"/>
      <c r="V255" s="126"/>
      <c r="W255" s="123"/>
      <c r="X255" s="128"/>
      <c r="Y255" s="123"/>
      <c r="Z255" s="123"/>
      <c r="AA255" s="123"/>
      <c r="AB255" s="124"/>
      <c r="AC255" s="127"/>
      <c r="AD255" s="201"/>
      <c r="AE255" s="201"/>
      <c r="AF255" s="201"/>
      <c r="AG255" s="201"/>
      <c r="AH255" s="201"/>
      <c r="AI255" s="234"/>
      <c r="AJ255" s="123"/>
      <c r="AK255" s="123"/>
      <c r="AL255" s="123"/>
      <c r="AM255" s="123"/>
      <c r="AN255" s="129"/>
      <c r="AO255" s="124"/>
      <c r="AP255" s="122"/>
      <c r="AQ255" s="127"/>
      <c r="AR255" s="123"/>
      <c r="AS255" s="123"/>
      <c r="AT255" s="123"/>
      <c r="AU255" s="123"/>
      <c r="AV255" s="251"/>
      <c r="AW255" s="123"/>
      <c r="AX255" s="123"/>
      <c r="AY255" s="129"/>
      <c r="AZ255" s="122"/>
      <c r="BA255" s="129"/>
      <c r="BB255" s="130"/>
      <c r="BC255" s="131"/>
      <c r="BD255" s="130"/>
      <c r="BE255" s="132"/>
      <c r="BF255" s="132"/>
      <c r="BG255" s="123"/>
      <c r="BH255" s="124"/>
      <c r="BI255" s="122"/>
      <c r="BJ255" s="123"/>
      <c r="BK255" s="123"/>
      <c r="BL255" s="123"/>
      <c r="BM255" s="129"/>
      <c r="BN255" s="122"/>
      <c r="BO255" s="123"/>
      <c r="BP255" s="129"/>
      <c r="BQ255" s="122"/>
      <c r="BR255" s="123"/>
      <c r="BS255" s="129"/>
      <c r="BT255" s="135"/>
      <c r="BU255" s="280"/>
      <c r="BV255" s="246"/>
      <c r="BW255" s="246"/>
      <c r="BX255" s="133"/>
      <c r="BY255" s="133"/>
      <c r="BZ255" s="122"/>
      <c r="CA255" s="123"/>
      <c r="CB255" s="123"/>
      <c r="CC255" s="124"/>
      <c r="CD255" s="127"/>
      <c r="CE255" s="127"/>
      <c r="CF255" s="123"/>
      <c r="CG255" s="123"/>
      <c r="CH255" s="123"/>
      <c r="CI255" s="123"/>
      <c r="CJ255" s="134"/>
      <c r="CK255" s="122"/>
      <c r="CL255" s="127"/>
      <c r="CM255" s="123"/>
      <c r="CN255" s="129"/>
      <c r="CO255" s="129"/>
      <c r="CP255" s="129"/>
      <c r="CQ255" s="134"/>
      <c r="CR255" s="133"/>
      <c r="CS255" s="133"/>
      <c r="CT255" s="133"/>
      <c r="CU255" s="135"/>
      <c r="CV255" s="280"/>
      <c r="CW255" s="135"/>
      <c r="CX255" s="133"/>
      <c r="CY255" s="133"/>
      <c r="CZ255" s="133"/>
      <c r="DA255" s="133"/>
      <c r="DB255" s="133"/>
      <c r="DC255" s="133"/>
      <c r="DD255" s="133"/>
      <c r="DE255" s="133"/>
      <c r="DF255" s="133"/>
      <c r="DG255" s="133"/>
      <c r="DH255" s="133"/>
      <c r="DI255" s="122"/>
      <c r="DJ255" s="129"/>
      <c r="DK255" s="214"/>
      <c r="DL255" s="129"/>
      <c r="DM255" s="122"/>
      <c r="DN255" s="129"/>
      <c r="DO255" s="122"/>
      <c r="DP255" s="129"/>
      <c r="DQ255" s="133"/>
      <c r="DR255" s="122"/>
      <c r="DS255" s="129"/>
      <c r="DT255" s="133"/>
      <c r="DU255" s="122"/>
      <c r="DV255" s="123"/>
      <c r="DW255" s="214"/>
      <c r="DX255" s="134"/>
      <c r="DY255" s="305"/>
      <c r="DZ255" s="134"/>
      <c r="EA255" s="122"/>
      <c r="EB255" s="129"/>
      <c r="EC255" s="122"/>
      <c r="ED255" s="129"/>
      <c r="EE255" s="122"/>
      <c r="EF255" s="129"/>
      <c r="EG255" s="122"/>
      <c r="EH255" s="124"/>
    </row>
    <row r="256" spans="1:138">
      <c r="A256" s="452"/>
      <c r="B256" s="425"/>
      <c r="C256" s="453"/>
      <c r="D256" s="424"/>
      <c r="E256" s="424"/>
      <c r="F256" s="424"/>
      <c r="G256" s="425"/>
      <c r="H256" s="452"/>
      <c r="I256" s="424"/>
      <c r="J256" s="424"/>
      <c r="K256" s="454"/>
      <c r="L256" s="424"/>
      <c r="M256" s="424"/>
      <c r="N256" s="424"/>
      <c r="O256" s="424"/>
      <c r="P256" s="424"/>
      <c r="Q256" s="424"/>
      <c r="R256" s="455"/>
      <c r="S256" s="125"/>
      <c r="T256" s="122"/>
      <c r="U256" s="123"/>
      <c r="V256" s="126"/>
      <c r="W256" s="123"/>
      <c r="X256" s="128"/>
      <c r="Y256" s="123"/>
      <c r="Z256" s="123"/>
      <c r="AA256" s="123"/>
      <c r="AB256" s="124"/>
      <c r="AC256" s="127"/>
      <c r="AD256" s="201"/>
      <c r="AE256" s="201"/>
      <c r="AF256" s="201"/>
      <c r="AG256" s="201"/>
      <c r="AH256" s="201"/>
      <c r="AI256" s="234"/>
      <c r="AJ256" s="123"/>
      <c r="AK256" s="123"/>
      <c r="AL256" s="123"/>
      <c r="AM256" s="123"/>
      <c r="AN256" s="129"/>
      <c r="AO256" s="124"/>
      <c r="AP256" s="122"/>
      <c r="AQ256" s="127"/>
      <c r="AR256" s="123"/>
      <c r="AS256" s="123"/>
      <c r="AT256" s="123"/>
      <c r="AU256" s="123"/>
      <c r="AV256" s="251"/>
      <c r="AW256" s="123"/>
      <c r="AX256" s="123"/>
      <c r="AY256" s="129"/>
      <c r="AZ256" s="122"/>
      <c r="BA256" s="129"/>
      <c r="BB256" s="130"/>
      <c r="BC256" s="131"/>
      <c r="BD256" s="130"/>
      <c r="BE256" s="132"/>
      <c r="BF256" s="132"/>
      <c r="BG256" s="123"/>
      <c r="BH256" s="124"/>
      <c r="BI256" s="122"/>
      <c r="BJ256" s="123"/>
      <c r="BK256" s="123"/>
      <c r="BL256" s="123"/>
      <c r="BM256" s="129"/>
      <c r="BN256" s="122"/>
      <c r="BO256" s="123"/>
      <c r="BP256" s="129"/>
      <c r="BQ256" s="122"/>
      <c r="BR256" s="123"/>
      <c r="BS256" s="129"/>
      <c r="BT256" s="135"/>
      <c r="BU256" s="280"/>
      <c r="BV256" s="246"/>
      <c r="BW256" s="246"/>
      <c r="BX256" s="133"/>
      <c r="BY256" s="133"/>
      <c r="BZ256" s="122"/>
      <c r="CA256" s="123"/>
      <c r="CB256" s="123"/>
      <c r="CC256" s="124"/>
      <c r="CD256" s="127"/>
      <c r="CE256" s="127"/>
      <c r="CF256" s="123"/>
      <c r="CG256" s="123"/>
      <c r="CH256" s="123"/>
      <c r="CI256" s="123"/>
      <c r="CJ256" s="134"/>
      <c r="CK256" s="122"/>
      <c r="CL256" s="127"/>
      <c r="CM256" s="123"/>
      <c r="CN256" s="129"/>
      <c r="CO256" s="129"/>
      <c r="CP256" s="129"/>
      <c r="CQ256" s="134"/>
      <c r="CR256" s="133"/>
      <c r="CS256" s="133"/>
      <c r="CT256" s="133"/>
      <c r="CU256" s="135"/>
      <c r="CV256" s="280"/>
      <c r="CW256" s="135"/>
      <c r="CX256" s="133"/>
      <c r="CY256" s="133"/>
      <c r="CZ256" s="133"/>
      <c r="DA256" s="133"/>
      <c r="DB256" s="133"/>
      <c r="DC256" s="133"/>
      <c r="DD256" s="133"/>
      <c r="DE256" s="133"/>
      <c r="DF256" s="133"/>
      <c r="DG256" s="133"/>
      <c r="DH256" s="133"/>
      <c r="DI256" s="122"/>
      <c r="DJ256" s="129"/>
      <c r="DK256" s="214"/>
      <c r="DL256" s="129"/>
      <c r="DM256" s="122"/>
      <c r="DN256" s="129"/>
      <c r="DO256" s="122"/>
      <c r="DP256" s="129"/>
      <c r="DQ256" s="133"/>
      <c r="DR256" s="122"/>
      <c r="DS256" s="129"/>
      <c r="DT256" s="133"/>
      <c r="DU256" s="122"/>
      <c r="DV256" s="123"/>
      <c r="DW256" s="214"/>
      <c r="DX256" s="134"/>
      <c r="DY256" s="305"/>
      <c r="DZ256" s="134"/>
      <c r="EA256" s="122"/>
      <c r="EB256" s="129"/>
      <c r="EC256" s="122"/>
      <c r="ED256" s="129"/>
      <c r="EE256" s="122"/>
      <c r="EF256" s="129"/>
      <c r="EG256" s="122"/>
      <c r="EH256" s="124"/>
    </row>
    <row r="257" spans="1:138">
      <c r="A257" s="122"/>
      <c r="B257" s="124"/>
      <c r="C257" s="127"/>
      <c r="D257" s="123"/>
      <c r="E257" s="123"/>
      <c r="F257" s="123"/>
      <c r="G257" s="124"/>
      <c r="H257" s="122"/>
      <c r="I257" s="123"/>
      <c r="J257" s="123"/>
      <c r="K257" s="128"/>
      <c r="L257" s="123"/>
      <c r="M257" s="123"/>
      <c r="N257" s="123"/>
      <c r="O257" s="123"/>
      <c r="P257" s="123"/>
      <c r="Q257" s="123"/>
      <c r="R257" s="129"/>
      <c r="S257" s="125"/>
      <c r="T257" s="122"/>
      <c r="U257" s="123"/>
      <c r="V257" s="126"/>
      <c r="W257" s="123"/>
      <c r="X257" s="128"/>
      <c r="Y257" s="123"/>
      <c r="Z257" s="123"/>
      <c r="AA257" s="123"/>
      <c r="AB257" s="124"/>
      <c r="AC257" s="127"/>
      <c r="AD257" s="201"/>
      <c r="AE257" s="201"/>
      <c r="AF257" s="201"/>
      <c r="AG257" s="201"/>
      <c r="AH257" s="201"/>
      <c r="AI257" s="234"/>
      <c r="AJ257" s="123"/>
      <c r="AK257" s="123"/>
      <c r="AL257" s="123"/>
      <c r="AM257" s="123"/>
      <c r="AN257" s="129"/>
      <c r="AO257" s="124"/>
      <c r="AP257" s="122"/>
      <c r="AQ257" s="127"/>
      <c r="AR257" s="123"/>
      <c r="AS257" s="123"/>
      <c r="AT257" s="123"/>
      <c r="AU257" s="123"/>
      <c r="AV257" s="251"/>
      <c r="AW257" s="123"/>
      <c r="AX257" s="123"/>
      <c r="AY257" s="129"/>
      <c r="AZ257" s="122"/>
      <c r="BA257" s="129"/>
      <c r="BB257" s="130"/>
      <c r="BC257" s="131"/>
      <c r="BD257" s="130"/>
      <c r="BE257" s="132"/>
      <c r="BF257" s="132"/>
      <c r="BG257" s="123"/>
      <c r="BH257" s="124"/>
      <c r="BI257" s="122"/>
      <c r="BJ257" s="123"/>
      <c r="BK257" s="123"/>
      <c r="BL257" s="123"/>
      <c r="BM257" s="129"/>
      <c r="BN257" s="122"/>
      <c r="BO257" s="123"/>
      <c r="BP257" s="129"/>
      <c r="BQ257" s="122"/>
      <c r="BR257" s="123"/>
      <c r="BS257" s="129"/>
      <c r="BT257" s="135"/>
      <c r="BU257" s="280"/>
      <c r="BV257" s="246"/>
      <c r="BW257" s="246"/>
      <c r="BX257" s="133"/>
      <c r="BY257" s="133"/>
      <c r="BZ257" s="122"/>
      <c r="CA257" s="123"/>
      <c r="CB257" s="123"/>
      <c r="CC257" s="124"/>
      <c r="CD257" s="127"/>
      <c r="CE257" s="127"/>
      <c r="CF257" s="123"/>
      <c r="CG257" s="123"/>
      <c r="CH257" s="123"/>
      <c r="CI257" s="123"/>
      <c r="CJ257" s="134"/>
      <c r="CK257" s="122"/>
      <c r="CL257" s="127"/>
      <c r="CM257" s="123"/>
      <c r="CN257" s="129"/>
      <c r="CO257" s="129"/>
      <c r="CP257" s="129"/>
      <c r="CQ257" s="134"/>
      <c r="CR257" s="133"/>
      <c r="CS257" s="133"/>
      <c r="CT257" s="133"/>
      <c r="CU257" s="135"/>
      <c r="CV257" s="280"/>
      <c r="CW257" s="135"/>
      <c r="CX257" s="133"/>
      <c r="CY257" s="133"/>
      <c r="CZ257" s="133"/>
      <c r="DA257" s="133"/>
      <c r="DB257" s="133"/>
      <c r="DC257" s="133"/>
      <c r="DD257" s="133"/>
      <c r="DE257" s="133"/>
      <c r="DF257" s="133"/>
      <c r="DG257" s="133"/>
      <c r="DH257" s="133"/>
      <c r="DI257" s="122"/>
      <c r="DJ257" s="129"/>
      <c r="DK257" s="214"/>
      <c r="DL257" s="129"/>
      <c r="DM257" s="122"/>
      <c r="DN257" s="129"/>
      <c r="DO257" s="122"/>
      <c r="DP257" s="129"/>
      <c r="DQ257" s="133"/>
      <c r="DR257" s="122"/>
      <c r="DS257" s="129"/>
      <c r="DT257" s="133"/>
      <c r="DU257" s="122"/>
      <c r="DV257" s="123"/>
      <c r="DW257" s="214"/>
      <c r="DX257" s="134"/>
      <c r="DY257" s="305"/>
      <c r="DZ257" s="134"/>
      <c r="EA257" s="122"/>
      <c r="EB257" s="129"/>
      <c r="EC257" s="122"/>
      <c r="ED257" s="129"/>
      <c r="EE257" s="122"/>
      <c r="EF257" s="129"/>
      <c r="EG257" s="122"/>
      <c r="EH257" s="124"/>
    </row>
    <row r="258" spans="1:138">
      <c r="A258" s="122"/>
      <c r="B258" s="124"/>
      <c r="C258" s="127"/>
      <c r="D258" s="123"/>
      <c r="E258" s="123"/>
      <c r="F258" s="123"/>
      <c r="G258" s="124"/>
      <c r="H258" s="122"/>
      <c r="I258" s="123"/>
      <c r="J258" s="123"/>
      <c r="K258" s="128"/>
      <c r="L258" s="123"/>
      <c r="M258" s="123"/>
      <c r="N258" s="123"/>
      <c r="O258" s="123"/>
      <c r="P258" s="123"/>
      <c r="Q258" s="123"/>
      <c r="R258" s="129"/>
      <c r="S258" s="125"/>
      <c r="T258" s="122"/>
      <c r="U258" s="123"/>
      <c r="V258" s="126"/>
      <c r="W258" s="123"/>
      <c r="X258" s="128"/>
      <c r="Y258" s="123"/>
      <c r="Z258" s="123"/>
      <c r="AA258" s="123"/>
      <c r="AB258" s="124"/>
      <c r="AC258" s="127"/>
      <c r="AD258" s="201"/>
      <c r="AE258" s="201"/>
      <c r="AF258" s="201"/>
      <c r="AG258" s="201"/>
      <c r="AH258" s="201"/>
      <c r="AI258" s="234"/>
      <c r="AJ258" s="123"/>
      <c r="AK258" s="123"/>
      <c r="AL258" s="123"/>
      <c r="AM258" s="123"/>
      <c r="AN258" s="129"/>
      <c r="AO258" s="124"/>
      <c r="AP258" s="122"/>
      <c r="AQ258" s="127"/>
      <c r="AR258" s="123"/>
      <c r="AS258" s="123"/>
      <c r="AT258" s="123"/>
      <c r="AU258" s="123"/>
      <c r="AV258" s="251"/>
      <c r="AW258" s="123"/>
      <c r="AX258" s="123"/>
      <c r="AY258" s="129"/>
      <c r="AZ258" s="122"/>
      <c r="BA258" s="129"/>
      <c r="BB258" s="130"/>
      <c r="BC258" s="131"/>
      <c r="BD258" s="130"/>
      <c r="BE258" s="132"/>
      <c r="BF258" s="132"/>
      <c r="BG258" s="123"/>
      <c r="BH258" s="124"/>
      <c r="BI258" s="122"/>
      <c r="BJ258" s="123"/>
      <c r="BK258" s="123"/>
      <c r="BL258" s="123"/>
      <c r="BM258" s="129"/>
      <c r="BN258" s="122"/>
      <c r="BO258" s="123"/>
      <c r="BP258" s="129"/>
      <c r="BQ258" s="122"/>
      <c r="BR258" s="123"/>
      <c r="BS258" s="129"/>
      <c r="BT258" s="135"/>
      <c r="BU258" s="280"/>
      <c r="BV258" s="246"/>
      <c r="BW258" s="246"/>
      <c r="BX258" s="133"/>
      <c r="BY258" s="133"/>
      <c r="BZ258" s="122"/>
      <c r="CA258" s="123"/>
      <c r="CB258" s="123"/>
      <c r="CC258" s="124"/>
      <c r="CD258" s="127"/>
      <c r="CE258" s="127"/>
      <c r="CF258" s="123"/>
      <c r="CG258" s="123"/>
      <c r="CH258" s="123"/>
      <c r="CI258" s="123"/>
      <c r="CJ258" s="134"/>
      <c r="CK258" s="122"/>
      <c r="CL258" s="127"/>
      <c r="CM258" s="123"/>
      <c r="CN258" s="129"/>
      <c r="CO258" s="129"/>
      <c r="CP258" s="129"/>
      <c r="CQ258" s="134"/>
      <c r="CR258" s="133"/>
      <c r="CS258" s="133"/>
      <c r="CT258" s="133"/>
      <c r="CU258" s="135"/>
      <c r="CV258" s="280"/>
      <c r="CW258" s="135"/>
      <c r="CX258" s="133"/>
      <c r="CY258" s="133"/>
      <c r="CZ258" s="133"/>
      <c r="DA258" s="133"/>
      <c r="DB258" s="133"/>
      <c r="DC258" s="133"/>
      <c r="DD258" s="133"/>
      <c r="DE258" s="133"/>
      <c r="DF258" s="133"/>
      <c r="DG258" s="133"/>
      <c r="DH258" s="133"/>
      <c r="DI258" s="122"/>
      <c r="DJ258" s="129"/>
      <c r="DK258" s="214"/>
      <c r="DL258" s="129"/>
      <c r="DM258" s="122"/>
      <c r="DN258" s="129"/>
      <c r="DO258" s="122"/>
      <c r="DP258" s="129"/>
      <c r="DQ258" s="133"/>
      <c r="DR258" s="122"/>
      <c r="DS258" s="129"/>
      <c r="DT258" s="133"/>
      <c r="DU258" s="122"/>
      <c r="DV258" s="123"/>
      <c r="DW258" s="214"/>
      <c r="DX258" s="134"/>
      <c r="DY258" s="305"/>
      <c r="DZ258" s="134"/>
      <c r="EA258" s="122"/>
      <c r="EB258" s="129"/>
      <c r="EC258" s="122"/>
      <c r="ED258" s="129"/>
      <c r="EE258" s="122"/>
      <c r="EF258" s="129"/>
      <c r="EG258" s="122"/>
      <c r="EH258" s="124"/>
    </row>
    <row r="259" spans="1:138">
      <c r="A259" s="122"/>
      <c r="B259" s="124"/>
      <c r="C259" s="127"/>
      <c r="D259" s="123"/>
      <c r="E259" s="123"/>
      <c r="F259" s="123"/>
      <c r="G259" s="124"/>
      <c r="H259" s="122"/>
      <c r="I259" s="123"/>
      <c r="J259" s="123"/>
      <c r="K259" s="128"/>
      <c r="L259" s="123"/>
      <c r="M259" s="123"/>
      <c r="N259" s="123"/>
      <c r="O259" s="123"/>
      <c r="P259" s="123"/>
      <c r="Q259" s="123"/>
      <c r="R259" s="129"/>
      <c r="S259" s="125"/>
      <c r="T259" s="122"/>
      <c r="U259" s="123"/>
      <c r="V259" s="126"/>
      <c r="W259" s="123"/>
      <c r="X259" s="128"/>
      <c r="Y259" s="123"/>
      <c r="Z259" s="123"/>
      <c r="AA259" s="123"/>
      <c r="AB259" s="124"/>
      <c r="AC259" s="127"/>
      <c r="AD259" s="201"/>
      <c r="AE259" s="201"/>
      <c r="AF259" s="201"/>
      <c r="AG259" s="201"/>
      <c r="AH259" s="201"/>
      <c r="AI259" s="234"/>
      <c r="AJ259" s="123"/>
      <c r="AK259" s="123"/>
      <c r="AL259" s="123"/>
      <c r="AM259" s="123"/>
      <c r="AN259" s="129"/>
      <c r="AO259" s="124"/>
      <c r="AP259" s="122"/>
      <c r="AQ259" s="127"/>
      <c r="AR259" s="123"/>
      <c r="AS259" s="123"/>
      <c r="AT259" s="123"/>
      <c r="AU259" s="123"/>
      <c r="AV259" s="251"/>
      <c r="AW259" s="123"/>
      <c r="AX259" s="123"/>
      <c r="AY259" s="129"/>
      <c r="AZ259" s="122"/>
      <c r="BA259" s="129"/>
      <c r="BB259" s="130"/>
      <c r="BC259" s="131"/>
      <c r="BD259" s="130"/>
      <c r="BE259" s="132"/>
      <c r="BF259" s="132"/>
      <c r="BG259" s="123"/>
      <c r="BH259" s="124"/>
      <c r="BI259" s="122"/>
      <c r="BJ259" s="123"/>
      <c r="BK259" s="123"/>
      <c r="BL259" s="123"/>
      <c r="BM259" s="129"/>
      <c r="BN259" s="122"/>
      <c r="BO259" s="123"/>
      <c r="BP259" s="129"/>
      <c r="BQ259" s="122"/>
      <c r="BR259" s="123"/>
      <c r="BS259" s="129"/>
      <c r="BT259" s="135"/>
      <c r="BU259" s="280"/>
      <c r="BV259" s="246"/>
      <c r="BW259" s="246"/>
      <c r="BX259" s="133"/>
      <c r="BY259" s="133"/>
      <c r="BZ259" s="122"/>
      <c r="CA259" s="123"/>
      <c r="CB259" s="123"/>
      <c r="CC259" s="124"/>
      <c r="CD259" s="127"/>
      <c r="CE259" s="127"/>
      <c r="CF259" s="123"/>
      <c r="CG259" s="123"/>
      <c r="CH259" s="123"/>
      <c r="CI259" s="123"/>
      <c r="CJ259" s="134"/>
      <c r="CK259" s="122"/>
      <c r="CL259" s="127"/>
      <c r="CM259" s="123"/>
      <c r="CN259" s="129"/>
      <c r="CO259" s="129"/>
      <c r="CP259" s="129"/>
      <c r="CQ259" s="134"/>
      <c r="CR259" s="133"/>
      <c r="CS259" s="133"/>
      <c r="CT259" s="133"/>
      <c r="CU259" s="135"/>
      <c r="CV259" s="280"/>
      <c r="CW259" s="135"/>
      <c r="CX259" s="133"/>
      <c r="CY259" s="133"/>
      <c r="CZ259" s="133"/>
      <c r="DA259" s="133"/>
      <c r="DB259" s="133"/>
      <c r="DC259" s="133"/>
      <c r="DD259" s="133"/>
      <c r="DE259" s="133"/>
      <c r="DF259" s="133"/>
      <c r="DG259" s="133"/>
      <c r="DH259" s="133"/>
      <c r="DI259" s="122"/>
      <c r="DJ259" s="129"/>
      <c r="DK259" s="214"/>
      <c r="DL259" s="129"/>
      <c r="DM259" s="122"/>
      <c r="DN259" s="129"/>
      <c r="DO259" s="122"/>
      <c r="DP259" s="129"/>
      <c r="DQ259" s="133"/>
      <c r="DR259" s="122"/>
      <c r="DS259" s="129"/>
      <c r="DT259" s="133"/>
      <c r="DU259" s="122"/>
      <c r="DV259" s="123"/>
      <c r="DW259" s="214"/>
      <c r="DX259" s="134"/>
      <c r="DY259" s="305"/>
      <c r="DZ259" s="134"/>
      <c r="EA259" s="122"/>
      <c r="EB259" s="129"/>
      <c r="EC259" s="122"/>
      <c r="ED259" s="129"/>
      <c r="EE259" s="122"/>
      <c r="EF259" s="129"/>
      <c r="EG259" s="122"/>
      <c r="EH259" s="124"/>
    </row>
    <row r="260" spans="1:138">
      <c r="A260" s="122"/>
      <c r="B260" s="124"/>
      <c r="C260" s="127"/>
      <c r="D260" s="123"/>
      <c r="E260" s="123"/>
      <c r="F260" s="123"/>
      <c r="G260" s="124"/>
      <c r="H260" s="122"/>
      <c r="I260" s="123"/>
      <c r="J260" s="123"/>
      <c r="K260" s="128"/>
      <c r="L260" s="123"/>
      <c r="M260" s="123"/>
      <c r="N260" s="123"/>
      <c r="O260" s="123"/>
      <c r="P260" s="123"/>
      <c r="Q260" s="123"/>
      <c r="R260" s="129"/>
      <c r="S260" s="125"/>
      <c r="T260" s="122"/>
      <c r="U260" s="123"/>
      <c r="V260" s="126"/>
      <c r="W260" s="123"/>
      <c r="X260" s="128"/>
      <c r="Y260" s="123"/>
      <c r="Z260" s="123"/>
      <c r="AA260" s="123"/>
      <c r="AB260" s="124"/>
      <c r="AC260" s="127"/>
      <c r="AD260" s="201"/>
      <c r="AE260" s="201"/>
      <c r="AF260" s="201"/>
      <c r="AG260" s="201"/>
      <c r="AH260" s="201"/>
      <c r="AI260" s="234"/>
      <c r="AJ260" s="123"/>
      <c r="AK260" s="123"/>
      <c r="AL260" s="123"/>
      <c r="AM260" s="123"/>
      <c r="AN260" s="129"/>
      <c r="AO260" s="124"/>
      <c r="AP260" s="122"/>
      <c r="AQ260" s="127"/>
      <c r="AR260" s="123"/>
      <c r="AS260" s="123"/>
      <c r="AT260" s="123"/>
      <c r="AU260" s="123"/>
      <c r="AV260" s="251"/>
      <c r="AW260" s="123"/>
      <c r="AX260" s="123"/>
      <c r="AY260" s="129"/>
      <c r="AZ260" s="122"/>
      <c r="BA260" s="129"/>
      <c r="BB260" s="130"/>
      <c r="BC260" s="131"/>
      <c r="BD260" s="130"/>
      <c r="BE260" s="132"/>
      <c r="BF260" s="132"/>
      <c r="BG260" s="123"/>
      <c r="BH260" s="124"/>
      <c r="BI260" s="122"/>
      <c r="BJ260" s="123"/>
      <c r="BK260" s="123"/>
      <c r="BL260" s="123"/>
      <c r="BM260" s="129"/>
      <c r="BN260" s="122"/>
      <c r="BO260" s="123"/>
      <c r="BP260" s="129"/>
      <c r="BQ260" s="122"/>
      <c r="BR260" s="123"/>
      <c r="BS260" s="129"/>
      <c r="BT260" s="135"/>
      <c r="BU260" s="280"/>
      <c r="BV260" s="246"/>
      <c r="BW260" s="246"/>
      <c r="BX260" s="133"/>
      <c r="BY260" s="133"/>
      <c r="BZ260" s="122"/>
      <c r="CA260" s="123"/>
      <c r="CB260" s="123"/>
      <c r="CC260" s="124"/>
      <c r="CD260" s="127"/>
      <c r="CE260" s="127"/>
      <c r="CF260" s="123"/>
      <c r="CG260" s="123"/>
      <c r="CH260" s="123"/>
      <c r="CI260" s="123"/>
      <c r="CJ260" s="134"/>
      <c r="CK260" s="122"/>
      <c r="CL260" s="127"/>
      <c r="CM260" s="123"/>
      <c r="CN260" s="129"/>
      <c r="CO260" s="129"/>
      <c r="CP260" s="129"/>
      <c r="CQ260" s="134"/>
      <c r="CR260" s="133"/>
      <c r="CS260" s="133"/>
      <c r="CT260" s="133"/>
      <c r="CU260" s="135"/>
      <c r="CV260" s="280"/>
      <c r="CW260" s="135"/>
      <c r="CX260" s="133"/>
      <c r="CY260" s="133"/>
      <c r="CZ260" s="133"/>
      <c r="DA260" s="133"/>
      <c r="DB260" s="133"/>
      <c r="DC260" s="133"/>
      <c r="DD260" s="133"/>
      <c r="DE260" s="133"/>
      <c r="DF260" s="133"/>
      <c r="DG260" s="133"/>
      <c r="DH260" s="133"/>
      <c r="DI260" s="122"/>
      <c r="DJ260" s="129"/>
      <c r="DK260" s="214"/>
      <c r="DL260" s="129"/>
      <c r="DM260" s="122"/>
      <c r="DN260" s="129"/>
      <c r="DO260" s="122"/>
      <c r="DP260" s="129"/>
      <c r="DQ260" s="133"/>
      <c r="DR260" s="122"/>
      <c r="DS260" s="129"/>
      <c r="DT260" s="133"/>
      <c r="DU260" s="122"/>
      <c r="DV260" s="123"/>
      <c r="DW260" s="214"/>
      <c r="DX260" s="134"/>
      <c r="DY260" s="305"/>
      <c r="DZ260" s="134"/>
      <c r="EA260" s="122"/>
      <c r="EB260" s="129"/>
      <c r="EC260" s="122"/>
      <c r="ED260" s="129"/>
      <c r="EE260" s="122"/>
      <c r="EF260" s="129"/>
      <c r="EG260" s="122"/>
      <c r="EH260" s="124"/>
    </row>
    <row r="261" spans="1:138">
      <c r="A261" s="122"/>
      <c r="B261" s="124"/>
      <c r="C261" s="127"/>
      <c r="D261" s="123"/>
      <c r="E261" s="123"/>
      <c r="F261" s="123"/>
      <c r="G261" s="124"/>
      <c r="H261" s="122"/>
      <c r="I261" s="123"/>
      <c r="J261" s="123"/>
      <c r="K261" s="128"/>
      <c r="L261" s="123"/>
      <c r="M261" s="123"/>
      <c r="N261" s="123"/>
      <c r="O261" s="123"/>
      <c r="P261" s="123"/>
      <c r="Q261" s="123"/>
      <c r="R261" s="129"/>
      <c r="S261" s="125"/>
      <c r="T261" s="122"/>
      <c r="U261" s="123"/>
      <c r="V261" s="126"/>
      <c r="W261" s="123"/>
      <c r="X261" s="128"/>
      <c r="Y261" s="123"/>
      <c r="Z261" s="123"/>
      <c r="AA261" s="123"/>
      <c r="AB261" s="124"/>
      <c r="AC261" s="127"/>
      <c r="AD261" s="201"/>
      <c r="AE261" s="201"/>
      <c r="AF261" s="201"/>
      <c r="AG261" s="201"/>
      <c r="AH261" s="201"/>
      <c r="AI261" s="234"/>
      <c r="AJ261" s="123"/>
      <c r="AK261" s="123"/>
      <c r="AL261" s="123"/>
      <c r="AM261" s="123"/>
      <c r="AN261" s="129"/>
      <c r="AO261" s="124"/>
      <c r="AP261" s="122"/>
      <c r="AQ261" s="127"/>
      <c r="AR261" s="123"/>
      <c r="AS261" s="123"/>
      <c r="AT261" s="123"/>
      <c r="AU261" s="123"/>
      <c r="AV261" s="251"/>
      <c r="AW261" s="123"/>
      <c r="AX261" s="123"/>
      <c r="AY261" s="129"/>
      <c r="AZ261" s="122"/>
      <c r="BA261" s="129"/>
      <c r="BB261" s="130"/>
      <c r="BC261" s="131"/>
      <c r="BD261" s="130"/>
      <c r="BE261" s="132"/>
      <c r="BF261" s="132"/>
      <c r="BG261" s="123"/>
      <c r="BH261" s="124"/>
      <c r="BI261" s="122"/>
      <c r="BJ261" s="123"/>
      <c r="BK261" s="123"/>
      <c r="BL261" s="123"/>
      <c r="BM261" s="129"/>
      <c r="BN261" s="122"/>
      <c r="BO261" s="123"/>
      <c r="BP261" s="129"/>
      <c r="BQ261" s="122"/>
      <c r="BR261" s="123"/>
      <c r="BS261" s="129"/>
      <c r="BT261" s="135"/>
      <c r="BU261" s="280"/>
      <c r="BV261" s="246"/>
      <c r="BW261" s="246"/>
      <c r="BX261" s="133"/>
      <c r="BY261" s="133"/>
      <c r="BZ261" s="122"/>
      <c r="CA261" s="123"/>
      <c r="CB261" s="123"/>
      <c r="CC261" s="124"/>
      <c r="CD261" s="127"/>
      <c r="CE261" s="127"/>
      <c r="CF261" s="123"/>
      <c r="CG261" s="123"/>
      <c r="CH261" s="123"/>
      <c r="CI261" s="123"/>
      <c r="CJ261" s="134"/>
      <c r="CK261" s="122"/>
      <c r="CL261" s="127"/>
      <c r="CM261" s="123"/>
      <c r="CN261" s="129"/>
      <c r="CO261" s="129"/>
      <c r="CP261" s="129"/>
      <c r="CQ261" s="134"/>
      <c r="CR261" s="133"/>
      <c r="CS261" s="133"/>
      <c r="CT261" s="133"/>
      <c r="CU261" s="135"/>
      <c r="CV261" s="280"/>
      <c r="CW261" s="135"/>
      <c r="CX261" s="133"/>
      <c r="CY261" s="133"/>
      <c r="CZ261" s="133"/>
      <c r="DA261" s="133"/>
      <c r="DB261" s="133"/>
      <c r="DC261" s="133"/>
      <c r="DD261" s="133"/>
      <c r="DE261" s="133"/>
      <c r="DF261" s="133"/>
      <c r="DG261" s="133"/>
      <c r="DH261" s="133"/>
      <c r="DI261" s="122"/>
      <c r="DJ261" s="129"/>
      <c r="DK261" s="214"/>
      <c r="DL261" s="129"/>
      <c r="DM261" s="122"/>
      <c r="DN261" s="129"/>
      <c r="DO261" s="122"/>
      <c r="DP261" s="129"/>
      <c r="DQ261" s="133"/>
      <c r="DR261" s="122"/>
      <c r="DS261" s="129"/>
      <c r="DT261" s="133"/>
      <c r="DU261" s="122"/>
      <c r="DV261" s="123"/>
      <c r="DW261" s="214"/>
      <c r="DX261" s="134"/>
      <c r="DY261" s="305"/>
      <c r="DZ261" s="134"/>
      <c r="EA261" s="122"/>
      <c r="EB261" s="129"/>
      <c r="EC261" s="122"/>
      <c r="ED261" s="129"/>
      <c r="EE261" s="122"/>
      <c r="EF261" s="129"/>
      <c r="EG261" s="122"/>
      <c r="EH261" s="124"/>
    </row>
    <row r="262" spans="1:138">
      <c r="A262" s="122"/>
      <c r="B262" s="124"/>
      <c r="C262" s="127"/>
      <c r="D262" s="123"/>
      <c r="E262" s="123"/>
      <c r="F262" s="123"/>
      <c r="G262" s="124"/>
      <c r="H262" s="122"/>
      <c r="I262" s="123"/>
      <c r="J262" s="123"/>
      <c r="K262" s="128"/>
      <c r="L262" s="123"/>
      <c r="M262" s="123"/>
      <c r="N262" s="123"/>
      <c r="O262" s="123"/>
      <c r="P262" s="123"/>
      <c r="Q262" s="123"/>
      <c r="R262" s="129"/>
      <c r="S262" s="125"/>
      <c r="T262" s="122"/>
      <c r="U262" s="123"/>
      <c r="V262" s="126"/>
      <c r="W262" s="123"/>
      <c r="X262" s="128"/>
      <c r="Y262" s="123"/>
      <c r="Z262" s="123"/>
      <c r="AA262" s="123"/>
      <c r="AB262" s="124"/>
      <c r="AC262" s="127"/>
      <c r="AD262" s="201"/>
      <c r="AE262" s="201"/>
      <c r="AF262" s="201"/>
      <c r="AG262" s="201"/>
      <c r="AH262" s="201"/>
      <c r="AI262" s="234"/>
      <c r="AJ262" s="123"/>
      <c r="AK262" s="123"/>
      <c r="AL262" s="123"/>
      <c r="AM262" s="123"/>
      <c r="AN262" s="129"/>
      <c r="AO262" s="124"/>
      <c r="AP262" s="122"/>
      <c r="AQ262" s="127"/>
      <c r="AR262" s="123"/>
      <c r="AS262" s="123"/>
      <c r="AT262" s="123"/>
      <c r="AU262" s="123"/>
      <c r="AV262" s="251"/>
      <c r="AW262" s="123"/>
      <c r="AX262" s="123"/>
      <c r="AY262" s="129"/>
      <c r="AZ262" s="122"/>
      <c r="BA262" s="129"/>
      <c r="BB262" s="130"/>
      <c r="BC262" s="131"/>
      <c r="BD262" s="130"/>
      <c r="BE262" s="132"/>
      <c r="BF262" s="132"/>
      <c r="BG262" s="123"/>
      <c r="BH262" s="124"/>
      <c r="BI262" s="122"/>
      <c r="BJ262" s="123"/>
      <c r="BK262" s="123"/>
      <c r="BL262" s="123"/>
      <c r="BM262" s="129"/>
      <c r="BN262" s="122"/>
      <c r="BO262" s="123"/>
      <c r="BP262" s="129"/>
      <c r="BQ262" s="122"/>
      <c r="BR262" s="123"/>
      <c r="BS262" s="129"/>
      <c r="BT262" s="135"/>
      <c r="BU262" s="280"/>
      <c r="BV262" s="246"/>
      <c r="BW262" s="246"/>
      <c r="BX262" s="133"/>
      <c r="BY262" s="133"/>
      <c r="BZ262" s="122"/>
      <c r="CA262" s="123"/>
      <c r="CB262" s="123"/>
      <c r="CC262" s="124"/>
      <c r="CD262" s="127"/>
      <c r="CE262" s="127"/>
      <c r="CF262" s="123"/>
      <c r="CG262" s="123"/>
      <c r="CH262" s="123"/>
      <c r="CI262" s="123"/>
      <c r="CJ262" s="134"/>
      <c r="CK262" s="122"/>
      <c r="CL262" s="127"/>
      <c r="CM262" s="123"/>
      <c r="CN262" s="129"/>
      <c r="CO262" s="129"/>
      <c r="CP262" s="129"/>
      <c r="CQ262" s="134"/>
      <c r="CR262" s="133"/>
      <c r="CS262" s="133"/>
      <c r="CT262" s="133"/>
      <c r="CU262" s="135"/>
      <c r="CV262" s="280"/>
      <c r="CW262" s="135"/>
      <c r="CX262" s="133"/>
      <c r="CY262" s="133"/>
      <c r="CZ262" s="133"/>
      <c r="DA262" s="133"/>
      <c r="DB262" s="133"/>
      <c r="DC262" s="133"/>
      <c r="DD262" s="133"/>
      <c r="DE262" s="133"/>
      <c r="DF262" s="133"/>
      <c r="DG262" s="133"/>
      <c r="DH262" s="133"/>
      <c r="DI262" s="122"/>
      <c r="DJ262" s="129"/>
      <c r="DK262" s="214"/>
      <c r="DL262" s="129"/>
      <c r="DM262" s="122"/>
      <c r="DN262" s="129"/>
      <c r="DO262" s="122"/>
      <c r="DP262" s="129"/>
      <c r="DQ262" s="133"/>
      <c r="DR262" s="122"/>
      <c r="DS262" s="129"/>
      <c r="DT262" s="133"/>
      <c r="DU262" s="122"/>
      <c r="DV262" s="123"/>
      <c r="DW262" s="214"/>
      <c r="DX262" s="134"/>
      <c r="DY262" s="305"/>
      <c r="DZ262" s="134"/>
      <c r="EA262" s="122"/>
      <c r="EB262" s="129"/>
      <c r="EC262" s="122"/>
      <c r="ED262" s="129"/>
      <c r="EE262" s="122"/>
      <c r="EF262" s="129"/>
      <c r="EG262" s="122"/>
      <c r="EH262" s="124"/>
    </row>
    <row r="263" spans="1:138">
      <c r="A263" s="122"/>
      <c r="B263" s="124"/>
      <c r="C263" s="127"/>
      <c r="D263" s="123"/>
      <c r="E263" s="123"/>
      <c r="F263" s="123"/>
      <c r="G263" s="124"/>
      <c r="H263" s="122"/>
      <c r="I263" s="123"/>
      <c r="J263" s="123"/>
      <c r="K263" s="128"/>
      <c r="L263" s="123"/>
      <c r="M263" s="123"/>
      <c r="N263" s="123"/>
      <c r="O263" s="123"/>
      <c r="P263" s="123"/>
      <c r="Q263" s="123"/>
      <c r="R263" s="129"/>
      <c r="S263" s="125"/>
      <c r="T263" s="122"/>
      <c r="U263" s="123"/>
      <c r="V263" s="126"/>
      <c r="W263" s="123"/>
      <c r="X263" s="128"/>
      <c r="Y263" s="123"/>
      <c r="Z263" s="123"/>
      <c r="AA263" s="123"/>
      <c r="AB263" s="124"/>
      <c r="AC263" s="127"/>
      <c r="AD263" s="201"/>
      <c r="AE263" s="201"/>
      <c r="AF263" s="201"/>
      <c r="AG263" s="201"/>
      <c r="AH263" s="201"/>
      <c r="AI263" s="234"/>
      <c r="AJ263" s="123"/>
      <c r="AK263" s="123"/>
      <c r="AL263" s="123"/>
      <c r="AM263" s="123"/>
      <c r="AN263" s="129"/>
      <c r="AO263" s="124"/>
      <c r="AP263" s="122"/>
      <c r="AQ263" s="127"/>
      <c r="AR263" s="123"/>
      <c r="AS263" s="123"/>
      <c r="AT263" s="123"/>
      <c r="AU263" s="123"/>
      <c r="AV263" s="251"/>
      <c r="AW263" s="123"/>
      <c r="AX263" s="123"/>
      <c r="AY263" s="129"/>
      <c r="AZ263" s="122"/>
      <c r="BA263" s="129"/>
      <c r="BB263" s="130"/>
      <c r="BC263" s="131"/>
      <c r="BD263" s="130"/>
      <c r="BE263" s="132"/>
      <c r="BF263" s="132"/>
      <c r="BG263" s="123"/>
      <c r="BH263" s="124"/>
      <c r="BI263" s="122"/>
      <c r="BJ263" s="123"/>
      <c r="BK263" s="123"/>
      <c r="BL263" s="123"/>
      <c r="BM263" s="129"/>
      <c r="BN263" s="122"/>
      <c r="BO263" s="123"/>
      <c r="BP263" s="129"/>
      <c r="BQ263" s="122"/>
      <c r="BR263" s="123"/>
      <c r="BS263" s="129"/>
      <c r="BT263" s="135"/>
      <c r="BU263" s="280"/>
      <c r="BV263" s="246"/>
      <c r="BW263" s="246"/>
      <c r="BX263" s="133"/>
      <c r="BY263" s="133"/>
      <c r="BZ263" s="122"/>
      <c r="CA263" s="123"/>
      <c r="CB263" s="123"/>
      <c r="CC263" s="124"/>
      <c r="CD263" s="127"/>
      <c r="CE263" s="127"/>
      <c r="CF263" s="123"/>
      <c r="CG263" s="123"/>
      <c r="CH263" s="123"/>
      <c r="CI263" s="123"/>
      <c r="CJ263" s="134"/>
      <c r="CK263" s="122"/>
      <c r="CL263" s="127"/>
      <c r="CM263" s="123"/>
      <c r="CN263" s="129"/>
      <c r="CO263" s="129"/>
      <c r="CP263" s="129"/>
      <c r="CQ263" s="134"/>
      <c r="CR263" s="133"/>
      <c r="CS263" s="133"/>
      <c r="CT263" s="133"/>
      <c r="CU263" s="135"/>
      <c r="CV263" s="280"/>
      <c r="CW263" s="135"/>
      <c r="CX263" s="133"/>
      <c r="CY263" s="133"/>
      <c r="CZ263" s="133"/>
      <c r="DA263" s="133"/>
      <c r="DB263" s="133"/>
      <c r="DC263" s="133"/>
      <c r="DD263" s="133"/>
      <c r="DE263" s="133"/>
      <c r="DF263" s="133"/>
      <c r="DG263" s="133"/>
      <c r="DH263" s="133"/>
      <c r="DI263" s="122"/>
      <c r="DJ263" s="129"/>
      <c r="DK263" s="214"/>
      <c r="DL263" s="129"/>
      <c r="DM263" s="122"/>
      <c r="DN263" s="129"/>
      <c r="DO263" s="122"/>
      <c r="DP263" s="129"/>
      <c r="DQ263" s="133"/>
      <c r="DR263" s="122"/>
      <c r="DS263" s="129"/>
      <c r="DT263" s="133"/>
      <c r="DU263" s="122"/>
      <c r="DV263" s="123"/>
      <c r="DW263" s="214"/>
      <c r="DX263" s="134"/>
      <c r="DY263" s="305"/>
      <c r="DZ263" s="134"/>
      <c r="EA263" s="122"/>
      <c r="EB263" s="129"/>
      <c r="EC263" s="122"/>
      <c r="ED263" s="129"/>
      <c r="EE263" s="122"/>
      <c r="EF263" s="129"/>
      <c r="EG263" s="122"/>
      <c r="EH263" s="124"/>
    </row>
    <row r="264" spans="1:138">
      <c r="A264" s="122"/>
      <c r="B264" s="124"/>
      <c r="C264" s="127"/>
      <c r="D264" s="123"/>
      <c r="E264" s="123"/>
      <c r="F264" s="123"/>
      <c r="G264" s="124"/>
      <c r="H264" s="122"/>
      <c r="I264" s="123"/>
      <c r="J264" s="123"/>
      <c r="K264" s="128"/>
      <c r="L264" s="123"/>
      <c r="M264" s="123"/>
      <c r="N264" s="123"/>
      <c r="O264" s="123"/>
      <c r="P264" s="123"/>
      <c r="Q264" s="123"/>
      <c r="R264" s="129"/>
      <c r="S264" s="125"/>
      <c r="T264" s="122"/>
      <c r="U264" s="123"/>
      <c r="V264" s="126"/>
      <c r="W264" s="123"/>
      <c r="X264" s="128"/>
      <c r="Y264" s="123"/>
      <c r="Z264" s="123"/>
      <c r="AA264" s="123"/>
      <c r="AB264" s="124"/>
      <c r="AC264" s="127"/>
      <c r="AD264" s="201"/>
      <c r="AE264" s="201"/>
      <c r="AF264" s="201"/>
      <c r="AG264" s="201"/>
      <c r="AH264" s="201"/>
      <c r="AI264" s="234"/>
      <c r="AJ264" s="123"/>
      <c r="AK264" s="123"/>
      <c r="AL264" s="123"/>
      <c r="AM264" s="123"/>
      <c r="AN264" s="129"/>
      <c r="AO264" s="124"/>
      <c r="AP264" s="122"/>
      <c r="AQ264" s="127"/>
      <c r="AR264" s="123"/>
      <c r="AS264" s="123"/>
      <c r="AT264" s="123"/>
      <c r="AU264" s="123"/>
      <c r="AV264" s="251"/>
      <c r="AW264" s="123"/>
      <c r="AX264" s="123"/>
      <c r="AY264" s="129"/>
      <c r="AZ264" s="122"/>
      <c r="BA264" s="129"/>
      <c r="BB264" s="130"/>
      <c r="BC264" s="131"/>
      <c r="BD264" s="130"/>
      <c r="BE264" s="132"/>
      <c r="BF264" s="132"/>
      <c r="BG264" s="123"/>
      <c r="BH264" s="124"/>
      <c r="BI264" s="122"/>
      <c r="BJ264" s="123"/>
      <c r="BK264" s="123"/>
      <c r="BL264" s="123"/>
      <c r="BM264" s="129"/>
      <c r="BN264" s="122"/>
      <c r="BO264" s="123"/>
      <c r="BP264" s="129"/>
      <c r="BQ264" s="122"/>
      <c r="BR264" s="123"/>
      <c r="BS264" s="129"/>
      <c r="BT264" s="135"/>
      <c r="BU264" s="280"/>
      <c r="BV264" s="246"/>
      <c r="BW264" s="246"/>
      <c r="BX264" s="133"/>
      <c r="BY264" s="133"/>
      <c r="BZ264" s="122"/>
      <c r="CA264" s="123"/>
      <c r="CB264" s="123"/>
      <c r="CC264" s="124"/>
      <c r="CD264" s="127"/>
      <c r="CE264" s="127"/>
      <c r="CF264" s="123"/>
      <c r="CG264" s="123"/>
      <c r="CH264" s="123"/>
      <c r="CI264" s="123"/>
      <c r="CJ264" s="134"/>
      <c r="CK264" s="122"/>
      <c r="CL264" s="127"/>
      <c r="CM264" s="123"/>
      <c r="CN264" s="129"/>
      <c r="CO264" s="129"/>
      <c r="CP264" s="129"/>
      <c r="CQ264" s="134"/>
      <c r="CR264" s="133"/>
      <c r="CS264" s="133"/>
      <c r="CT264" s="133"/>
      <c r="CU264" s="135"/>
      <c r="CV264" s="280"/>
      <c r="CW264" s="135"/>
      <c r="CX264" s="133"/>
      <c r="CY264" s="133"/>
      <c r="CZ264" s="133"/>
      <c r="DA264" s="133"/>
      <c r="DB264" s="133"/>
      <c r="DC264" s="133"/>
      <c r="DD264" s="133"/>
      <c r="DE264" s="133"/>
      <c r="DF264" s="133"/>
      <c r="DG264" s="133"/>
      <c r="DH264" s="133"/>
      <c r="DI264" s="122"/>
      <c r="DJ264" s="129"/>
      <c r="DK264" s="214"/>
      <c r="DL264" s="129"/>
      <c r="DM264" s="122"/>
      <c r="DN264" s="129"/>
      <c r="DO264" s="122"/>
      <c r="DP264" s="129"/>
      <c r="DQ264" s="133"/>
      <c r="DR264" s="122"/>
      <c r="DS264" s="129"/>
      <c r="DT264" s="133"/>
      <c r="DU264" s="122"/>
      <c r="DV264" s="123"/>
      <c r="DW264" s="214"/>
      <c r="DX264" s="134"/>
      <c r="DY264" s="305"/>
      <c r="DZ264" s="134"/>
      <c r="EA264" s="122"/>
      <c r="EB264" s="129"/>
      <c r="EC264" s="122"/>
      <c r="ED264" s="129"/>
      <c r="EE264" s="122"/>
      <c r="EF264" s="129"/>
      <c r="EG264" s="122"/>
      <c r="EH264" s="124"/>
    </row>
    <row r="265" spans="1:138">
      <c r="A265" s="122"/>
      <c r="B265" s="124"/>
      <c r="C265" s="127"/>
      <c r="D265" s="123"/>
      <c r="E265" s="123"/>
      <c r="F265" s="123"/>
      <c r="G265" s="124"/>
      <c r="H265" s="122"/>
      <c r="I265" s="123"/>
      <c r="J265" s="123"/>
      <c r="K265" s="128"/>
      <c r="L265" s="123"/>
      <c r="M265" s="123"/>
      <c r="N265" s="123"/>
      <c r="O265" s="123"/>
      <c r="P265" s="123"/>
      <c r="Q265" s="123"/>
      <c r="R265" s="129"/>
      <c r="S265" s="125"/>
      <c r="T265" s="122"/>
      <c r="U265" s="123"/>
      <c r="V265" s="126"/>
      <c r="W265" s="123"/>
      <c r="X265" s="128"/>
      <c r="Y265" s="123"/>
      <c r="Z265" s="123"/>
      <c r="AA265" s="123"/>
      <c r="AB265" s="124"/>
      <c r="AC265" s="127"/>
      <c r="AD265" s="201"/>
      <c r="AE265" s="201"/>
      <c r="AF265" s="201"/>
      <c r="AG265" s="201"/>
      <c r="AH265" s="201"/>
      <c r="AI265" s="234"/>
      <c r="AJ265" s="123"/>
      <c r="AK265" s="123"/>
      <c r="AL265" s="123"/>
      <c r="AM265" s="123"/>
      <c r="AN265" s="129"/>
      <c r="AO265" s="124"/>
      <c r="AP265" s="122"/>
      <c r="AQ265" s="127"/>
      <c r="AR265" s="123"/>
      <c r="AS265" s="123"/>
      <c r="AT265" s="123"/>
      <c r="AU265" s="123"/>
      <c r="AV265" s="251"/>
      <c r="AW265" s="123"/>
      <c r="AX265" s="123"/>
      <c r="AY265" s="129"/>
      <c r="AZ265" s="122"/>
      <c r="BA265" s="129"/>
      <c r="BB265" s="130"/>
      <c r="BC265" s="131"/>
      <c r="BD265" s="130"/>
      <c r="BE265" s="132"/>
      <c r="BF265" s="132"/>
      <c r="BG265" s="123"/>
      <c r="BH265" s="124"/>
      <c r="BI265" s="122"/>
      <c r="BJ265" s="123"/>
      <c r="BK265" s="123"/>
      <c r="BL265" s="123"/>
      <c r="BM265" s="129"/>
      <c r="BN265" s="122"/>
      <c r="BO265" s="123"/>
      <c r="BP265" s="129"/>
      <c r="BQ265" s="122"/>
      <c r="BR265" s="123"/>
      <c r="BS265" s="129"/>
      <c r="BT265" s="135"/>
      <c r="BU265" s="280"/>
      <c r="BV265" s="246"/>
      <c r="BW265" s="246"/>
      <c r="BX265" s="133"/>
      <c r="BY265" s="133"/>
      <c r="BZ265" s="122"/>
      <c r="CA265" s="123"/>
      <c r="CB265" s="123"/>
      <c r="CC265" s="124"/>
      <c r="CD265" s="127"/>
      <c r="CE265" s="127"/>
      <c r="CF265" s="123"/>
      <c r="CG265" s="123"/>
      <c r="CH265" s="123"/>
      <c r="CI265" s="123"/>
      <c r="CJ265" s="134"/>
      <c r="CK265" s="122"/>
      <c r="CL265" s="127"/>
      <c r="CM265" s="123"/>
      <c r="CN265" s="129"/>
      <c r="CO265" s="129"/>
      <c r="CP265" s="129"/>
      <c r="CQ265" s="134"/>
      <c r="CR265" s="133"/>
      <c r="CS265" s="133"/>
      <c r="CT265" s="133"/>
      <c r="CU265" s="135"/>
      <c r="CV265" s="280"/>
      <c r="CW265" s="135"/>
      <c r="CX265" s="133"/>
      <c r="CY265" s="133"/>
      <c r="CZ265" s="133"/>
      <c r="DA265" s="133"/>
      <c r="DB265" s="133"/>
      <c r="DC265" s="133"/>
      <c r="DD265" s="133"/>
      <c r="DE265" s="133"/>
      <c r="DF265" s="133"/>
      <c r="DG265" s="133"/>
      <c r="DH265" s="133"/>
      <c r="DI265" s="122"/>
      <c r="DJ265" s="129"/>
      <c r="DK265" s="214"/>
      <c r="DL265" s="129"/>
      <c r="DM265" s="122"/>
      <c r="DN265" s="129"/>
      <c r="DO265" s="122"/>
      <c r="DP265" s="129"/>
      <c r="DQ265" s="133"/>
      <c r="DR265" s="122"/>
      <c r="DS265" s="129"/>
      <c r="DT265" s="133"/>
      <c r="DU265" s="122"/>
      <c r="DV265" s="123"/>
      <c r="DW265" s="214"/>
      <c r="DX265" s="134"/>
      <c r="DY265" s="305"/>
      <c r="DZ265" s="134"/>
      <c r="EA265" s="122"/>
      <c r="EB265" s="129"/>
      <c r="EC265" s="122"/>
      <c r="ED265" s="129"/>
      <c r="EE265" s="122"/>
      <c r="EF265" s="129"/>
      <c r="EG265" s="122"/>
      <c r="EH265" s="124"/>
    </row>
    <row r="266" spans="1:138">
      <c r="A266" s="122"/>
      <c r="B266" s="124"/>
      <c r="C266" s="127"/>
      <c r="D266" s="123"/>
      <c r="E266" s="123"/>
      <c r="F266" s="123"/>
      <c r="G266" s="124"/>
      <c r="H266" s="122"/>
      <c r="I266" s="123"/>
      <c r="J266" s="123"/>
      <c r="K266" s="128"/>
      <c r="L266" s="123"/>
      <c r="M266" s="123"/>
      <c r="N266" s="123"/>
      <c r="O266" s="123"/>
      <c r="P266" s="123"/>
      <c r="Q266" s="123"/>
      <c r="R266" s="129"/>
      <c r="S266" s="125"/>
      <c r="T266" s="122"/>
      <c r="U266" s="123"/>
      <c r="V266" s="126"/>
      <c r="W266" s="123"/>
      <c r="X266" s="128"/>
      <c r="Y266" s="123"/>
      <c r="Z266" s="123"/>
      <c r="AA266" s="123"/>
      <c r="AB266" s="124"/>
      <c r="AC266" s="127"/>
      <c r="AD266" s="201"/>
      <c r="AE266" s="201"/>
      <c r="AF266" s="201"/>
      <c r="AG266" s="201"/>
      <c r="AH266" s="201"/>
      <c r="AI266" s="234"/>
      <c r="AJ266" s="123"/>
      <c r="AK266" s="123"/>
      <c r="AL266" s="123"/>
      <c r="AM266" s="123"/>
      <c r="AN266" s="129"/>
      <c r="AO266" s="124"/>
      <c r="AP266" s="122"/>
      <c r="AQ266" s="127"/>
      <c r="AR266" s="123"/>
      <c r="AS266" s="123"/>
      <c r="AT266" s="123"/>
      <c r="AU266" s="123"/>
      <c r="AV266" s="251"/>
      <c r="AW266" s="123"/>
      <c r="AX266" s="123"/>
      <c r="AY266" s="129"/>
      <c r="AZ266" s="122"/>
      <c r="BA266" s="129"/>
      <c r="BB266" s="130"/>
      <c r="BC266" s="131"/>
      <c r="BD266" s="130"/>
      <c r="BE266" s="132"/>
      <c r="BF266" s="132"/>
      <c r="BG266" s="123"/>
      <c r="BH266" s="124"/>
      <c r="BI266" s="122"/>
      <c r="BJ266" s="123"/>
      <c r="BK266" s="123"/>
      <c r="BL266" s="123"/>
      <c r="BM266" s="129"/>
      <c r="BN266" s="122"/>
      <c r="BO266" s="123"/>
      <c r="BP266" s="129"/>
      <c r="BQ266" s="122"/>
      <c r="BR266" s="123"/>
      <c r="BS266" s="129"/>
      <c r="BT266" s="135"/>
      <c r="BU266" s="280"/>
      <c r="BV266" s="246"/>
      <c r="BW266" s="246"/>
      <c r="BX266" s="133"/>
      <c r="BY266" s="133"/>
      <c r="BZ266" s="122"/>
      <c r="CA266" s="123"/>
      <c r="CB266" s="123"/>
      <c r="CC266" s="124"/>
      <c r="CD266" s="127"/>
      <c r="CE266" s="127"/>
      <c r="CF266" s="123"/>
      <c r="CG266" s="123"/>
      <c r="CH266" s="123"/>
      <c r="CI266" s="123"/>
      <c r="CJ266" s="134"/>
      <c r="CK266" s="122"/>
      <c r="CL266" s="127"/>
      <c r="CM266" s="123"/>
      <c r="CN266" s="129"/>
      <c r="CO266" s="129"/>
      <c r="CP266" s="129"/>
      <c r="CQ266" s="134"/>
      <c r="CR266" s="133"/>
      <c r="CS266" s="133"/>
      <c r="CT266" s="133"/>
      <c r="CU266" s="135"/>
      <c r="CV266" s="280"/>
      <c r="CW266" s="135"/>
      <c r="CX266" s="133"/>
      <c r="CY266" s="133"/>
      <c r="CZ266" s="133"/>
      <c r="DA266" s="133"/>
      <c r="DB266" s="133"/>
      <c r="DC266" s="133"/>
      <c r="DD266" s="133"/>
      <c r="DE266" s="133"/>
      <c r="DF266" s="133"/>
      <c r="DG266" s="133"/>
      <c r="DH266" s="133"/>
      <c r="DI266" s="122"/>
      <c r="DJ266" s="129"/>
      <c r="DK266" s="214"/>
      <c r="DL266" s="129"/>
      <c r="DM266" s="122"/>
      <c r="DN266" s="129"/>
      <c r="DO266" s="122"/>
      <c r="DP266" s="129"/>
      <c r="DQ266" s="133"/>
      <c r="DR266" s="122"/>
      <c r="DS266" s="129"/>
      <c r="DT266" s="133"/>
      <c r="DU266" s="122"/>
      <c r="DV266" s="123"/>
      <c r="DW266" s="214"/>
      <c r="DX266" s="134"/>
      <c r="DY266" s="305"/>
      <c r="DZ266" s="134"/>
      <c r="EA266" s="122"/>
      <c r="EB266" s="129"/>
      <c r="EC266" s="122"/>
      <c r="ED266" s="129"/>
      <c r="EE266" s="122"/>
      <c r="EF266" s="129"/>
      <c r="EG266" s="122"/>
      <c r="EH266" s="124"/>
    </row>
    <row r="267" spans="1:138">
      <c r="A267" s="122"/>
      <c r="B267" s="124"/>
      <c r="C267" s="127"/>
      <c r="D267" s="123"/>
      <c r="E267" s="123"/>
      <c r="F267" s="123"/>
      <c r="G267" s="124"/>
      <c r="H267" s="122"/>
      <c r="I267" s="123"/>
      <c r="J267" s="123"/>
      <c r="K267" s="128"/>
      <c r="L267" s="123"/>
      <c r="M267" s="123"/>
      <c r="N267" s="123"/>
      <c r="O267" s="123"/>
      <c r="P267" s="123"/>
      <c r="Q267" s="123"/>
      <c r="R267" s="129"/>
      <c r="S267" s="125"/>
      <c r="T267" s="122"/>
      <c r="U267" s="123"/>
      <c r="V267" s="126"/>
      <c r="W267" s="123"/>
      <c r="X267" s="128"/>
      <c r="Y267" s="123"/>
      <c r="Z267" s="123"/>
      <c r="AA267" s="123"/>
      <c r="AB267" s="124"/>
      <c r="AC267" s="127"/>
      <c r="AD267" s="201"/>
      <c r="AE267" s="201"/>
      <c r="AF267" s="201"/>
      <c r="AG267" s="201"/>
      <c r="AH267" s="201"/>
      <c r="AI267" s="234"/>
      <c r="AJ267" s="123"/>
      <c r="AK267" s="123"/>
      <c r="AL267" s="123"/>
      <c r="AM267" s="123"/>
      <c r="AN267" s="129"/>
      <c r="AO267" s="124"/>
      <c r="AP267" s="122"/>
      <c r="AQ267" s="127"/>
      <c r="AR267" s="123"/>
      <c r="AS267" s="123"/>
      <c r="AT267" s="123"/>
      <c r="AU267" s="123"/>
      <c r="AV267" s="251"/>
      <c r="AW267" s="123"/>
      <c r="AX267" s="123"/>
      <c r="AY267" s="129"/>
      <c r="AZ267" s="122"/>
      <c r="BA267" s="129"/>
      <c r="BB267" s="130"/>
      <c r="BC267" s="131"/>
      <c r="BD267" s="130"/>
      <c r="BE267" s="132"/>
      <c r="BF267" s="132"/>
      <c r="BG267" s="123"/>
      <c r="BH267" s="124"/>
      <c r="BI267" s="122"/>
      <c r="BJ267" s="123"/>
      <c r="BK267" s="123"/>
      <c r="BL267" s="123"/>
      <c r="BM267" s="129"/>
      <c r="BN267" s="122"/>
      <c r="BO267" s="123"/>
      <c r="BP267" s="129"/>
      <c r="BQ267" s="122"/>
      <c r="BR267" s="123"/>
      <c r="BS267" s="129"/>
      <c r="BT267" s="135"/>
      <c r="BU267" s="280"/>
      <c r="BV267" s="246"/>
      <c r="BW267" s="246"/>
      <c r="BX267" s="133"/>
      <c r="BY267" s="133"/>
      <c r="BZ267" s="122"/>
      <c r="CA267" s="123"/>
      <c r="CB267" s="123"/>
      <c r="CC267" s="124"/>
      <c r="CD267" s="127"/>
      <c r="CE267" s="127"/>
      <c r="CF267" s="123"/>
      <c r="CG267" s="123"/>
      <c r="CH267" s="123"/>
      <c r="CI267" s="123"/>
      <c r="CJ267" s="134"/>
      <c r="CK267" s="122"/>
      <c r="CL267" s="127"/>
      <c r="CM267" s="123"/>
      <c r="CN267" s="129"/>
      <c r="CO267" s="129"/>
      <c r="CP267" s="129"/>
      <c r="CQ267" s="134"/>
      <c r="CR267" s="133"/>
      <c r="CS267" s="133"/>
      <c r="CT267" s="133"/>
      <c r="CU267" s="135"/>
      <c r="CV267" s="280"/>
      <c r="CW267" s="135"/>
      <c r="CX267" s="133"/>
      <c r="CY267" s="133"/>
      <c r="CZ267" s="133"/>
      <c r="DA267" s="133"/>
      <c r="DB267" s="133"/>
      <c r="DC267" s="133"/>
      <c r="DD267" s="133"/>
      <c r="DE267" s="133"/>
      <c r="DF267" s="133"/>
      <c r="DG267" s="133"/>
      <c r="DH267" s="133"/>
      <c r="DI267" s="122"/>
      <c r="DJ267" s="129"/>
      <c r="DK267" s="214"/>
      <c r="DL267" s="129"/>
      <c r="DM267" s="122"/>
      <c r="DN267" s="129"/>
      <c r="DO267" s="122"/>
      <c r="DP267" s="129"/>
      <c r="DQ267" s="133"/>
      <c r="DR267" s="122"/>
      <c r="DS267" s="129"/>
      <c r="DT267" s="133"/>
      <c r="DU267" s="122"/>
      <c r="DV267" s="123"/>
      <c r="DW267" s="214"/>
      <c r="DX267" s="134"/>
      <c r="DY267" s="305"/>
      <c r="DZ267" s="134"/>
      <c r="EA267" s="122"/>
      <c r="EB267" s="129"/>
      <c r="EC267" s="122"/>
      <c r="ED267" s="129"/>
      <c r="EE267" s="122"/>
      <c r="EF267" s="129"/>
      <c r="EG267" s="122"/>
      <c r="EH267" s="124"/>
    </row>
    <row r="268" spans="1:138">
      <c r="A268" s="122"/>
      <c r="B268" s="124"/>
      <c r="C268" s="127"/>
      <c r="D268" s="123"/>
      <c r="E268" s="123"/>
      <c r="F268" s="123"/>
      <c r="G268" s="124"/>
      <c r="H268" s="122"/>
      <c r="I268" s="123"/>
      <c r="J268" s="123"/>
      <c r="K268" s="128"/>
      <c r="L268" s="123"/>
      <c r="M268" s="123"/>
      <c r="N268" s="123"/>
      <c r="O268" s="123"/>
      <c r="P268" s="123"/>
      <c r="Q268" s="123"/>
      <c r="R268" s="129"/>
      <c r="S268" s="125"/>
      <c r="T268" s="122"/>
      <c r="U268" s="123"/>
      <c r="V268" s="126"/>
      <c r="W268" s="123"/>
      <c r="X268" s="128"/>
      <c r="Y268" s="123"/>
      <c r="Z268" s="123"/>
      <c r="AA268" s="123"/>
      <c r="AB268" s="124"/>
      <c r="AC268" s="127"/>
      <c r="AD268" s="201"/>
      <c r="AE268" s="201"/>
      <c r="AF268" s="201"/>
      <c r="AG268" s="201"/>
      <c r="AH268" s="201"/>
      <c r="AI268" s="234"/>
      <c r="AJ268" s="123"/>
      <c r="AK268" s="123"/>
      <c r="AL268" s="123"/>
      <c r="AM268" s="123"/>
      <c r="AN268" s="129"/>
      <c r="AO268" s="124"/>
      <c r="AP268" s="122"/>
      <c r="AQ268" s="127"/>
      <c r="AR268" s="123"/>
      <c r="AS268" s="123"/>
      <c r="AT268" s="123"/>
      <c r="AU268" s="123"/>
      <c r="AV268" s="251"/>
      <c r="AW268" s="123"/>
      <c r="AX268" s="123"/>
      <c r="AY268" s="129"/>
      <c r="AZ268" s="122"/>
      <c r="BA268" s="129"/>
      <c r="BB268" s="130"/>
      <c r="BC268" s="131"/>
      <c r="BD268" s="130"/>
      <c r="BE268" s="132"/>
      <c r="BF268" s="132"/>
      <c r="BG268" s="123"/>
      <c r="BH268" s="124"/>
      <c r="BI268" s="122"/>
      <c r="BJ268" s="123"/>
      <c r="BK268" s="123"/>
      <c r="BL268" s="123"/>
      <c r="BM268" s="129"/>
      <c r="BN268" s="122"/>
      <c r="BO268" s="123"/>
      <c r="BP268" s="129"/>
      <c r="BQ268" s="122"/>
      <c r="BR268" s="123"/>
      <c r="BS268" s="129"/>
      <c r="BT268" s="135"/>
      <c r="BU268" s="280"/>
      <c r="BV268" s="246"/>
      <c r="BW268" s="246"/>
      <c r="BX268" s="133"/>
      <c r="BY268" s="133"/>
      <c r="BZ268" s="122"/>
      <c r="CA268" s="123"/>
      <c r="CB268" s="123"/>
      <c r="CC268" s="124"/>
      <c r="CD268" s="127"/>
      <c r="CE268" s="127"/>
      <c r="CF268" s="123"/>
      <c r="CG268" s="123"/>
      <c r="CH268" s="123"/>
      <c r="CI268" s="123"/>
      <c r="CJ268" s="134"/>
      <c r="CK268" s="122"/>
      <c r="CL268" s="127"/>
      <c r="CM268" s="123"/>
      <c r="CN268" s="129"/>
      <c r="CO268" s="129"/>
      <c r="CP268" s="129"/>
      <c r="CQ268" s="134"/>
      <c r="CR268" s="133"/>
      <c r="CS268" s="133"/>
      <c r="CT268" s="133"/>
      <c r="CU268" s="135"/>
      <c r="CV268" s="280"/>
      <c r="CW268" s="135"/>
      <c r="CX268" s="133"/>
      <c r="CY268" s="133"/>
      <c r="CZ268" s="133"/>
      <c r="DA268" s="133"/>
      <c r="DB268" s="133"/>
      <c r="DC268" s="133"/>
      <c r="DD268" s="133"/>
      <c r="DE268" s="133"/>
      <c r="DF268" s="133"/>
      <c r="DG268" s="133"/>
      <c r="DH268" s="133"/>
      <c r="DI268" s="122"/>
      <c r="DJ268" s="129"/>
      <c r="DK268" s="214"/>
      <c r="DL268" s="129"/>
      <c r="DM268" s="122"/>
      <c r="DN268" s="129"/>
      <c r="DO268" s="122"/>
      <c r="DP268" s="129"/>
      <c r="DQ268" s="133"/>
      <c r="DR268" s="122"/>
      <c r="DS268" s="129"/>
      <c r="DT268" s="133"/>
      <c r="DU268" s="122"/>
      <c r="DV268" s="123"/>
      <c r="DW268" s="214"/>
      <c r="DX268" s="134"/>
      <c r="DY268" s="305"/>
      <c r="DZ268" s="134"/>
      <c r="EA268" s="122"/>
      <c r="EB268" s="129"/>
      <c r="EC268" s="122"/>
      <c r="ED268" s="129"/>
      <c r="EE268" s="122"/>
      <c r="EF268" s="129"/>
      <c r="EG268" s="122"/>
      <c r="EH268" s="124"/>
    </row>
    <row r="269" spans="1:138">
      <c r="A269" s="122"/>
      <c r="B269" s="124"/>
      <c r="C269" s="127"/>
      <c r="D269" s="123"/>
      <c r="E269" s="123"/>
      <c r="F269" s="123"/>
      <c r="G269" s="124"/>
      <c r="H269" s="122"/>
      <c r="I269" s="123"/>
      <c r="J269" s="123"/>
      <c r="K269" s="128"/>
      <c r="L269" s="123"/>
      <c r="M269" s="123"/>
      <c r="N269" s="123"/>
      <c r="O269" s="123"/>
      <c r="P269" s="123"/>
      <c r="Q269" s="123"/>
      <c r="R269" s="129"/>
      <c r="S269" s="125"/>
      <c r="T269" s="122"/>
      <c r="U269" s="123"/>
      <c r="V269" s="126"/>
      <c r="W269" s="123"/>
      <c r="X269" s="128"/>
      <c r="Y269" s="123"/>
      <c r="Z269" s="123"/>
      <c r="AA269" s="123"/>
      <c r="AB269" s="124"/>
      <c r="AC269" s="127"/>
      <c r="AD269" s="201"/>
      <c r="AE269" s="201"/>
      <c r="AF269" s="201"/>
      <c r="AG269" s="201"/>
      <c r="AH269" s="201"/>
      <c r="AI269" s="234"/>
      <c r="AJ269" s="123"/>
      <c r="AK269" s="123"/>
      <c r="AL269" s="123"/>
      <c r="AM269" s="123"/>
      <c r="AN269" s="129"/>
      <c r="AO269" s="124"/>
      <c r="AP269" s="122"/>
      <c r="AQ269" s="127"/>
      <c r="AR269" s="123"/>
      <c r="AS269" s="123"/>
      <c r="AT269" s="123"/>
      <c r="AU269" s="123"/>
      <c r="AV269" s="251"/>
      <c r="AW269" s="123"/>
      <c r="AX269" s="123"/>
      <c r="AY269" s="129"/>
      <c r="AZ269" s="122"/>
      <c r="BA269" s="129"/>
      <c r="BB269" s="130"/>
      <c r="BC269" s="131"/>
      <c r="BD269" s="130"/>
      <c r="BE269" s="132"/>
      <c r="BF269" s="132"/>
      <c r="BG269" s="123"/>
      <c r="BH269" s="124"/>
      <c r="BI269" s="122"/>
      <c r="BJ269" s="123"/>
      <c r="BK269" s="123"/>
      <c r="BL269" s="123"/>
      <c r="BM269" s="129"/>
      <c r="BN269" s="122"/>
      <c r="BO269" s="123"/>
      <c r="BP269" s="129"/>
      <c r="BQ269" s="122"/>
      <c r="BR269" s="123"/>
      <c r="BS269" s="129"/>
      <c r="BT269" s="135"/>
      <c r="BU269" s="280"/>
      <c r="BV269" s="246"/>
      <c r="BW269" s="246"/>
      <c r="BX269" s="133"/>
      <c r="BY269" s="133"/>
      <c r="BZ269" s="122"/>
      <c r="CA269" s="123"/>
      <c r="CB269" s="123"/>
      <c r="CC269" s="124"/>
      <c r="CD269" s="127"/>
      <c r="CE269" s="127"/>
      <c r="CF269" s="123"/>
      <c r="CG269" s="123"/>
      <c r="CH269" s="123"/>
      <c r="CI269" s="123"/>
      <c r="CJ269" s="134"/>
      <c r="CK269" s="122"/>
      <c r="CL269" s="127"/>
      <c r="CM269" s="123"/>
      <c r="CN269" s="129"/>
      <c r="CO269" s="129"/>
      <c r="CP269" s="129"/>
      <c r="CQ269" s="134"/>
      <c r="CR269" s="133"/>
      <c r="CS269" s="133"/>
      <c r="CT269" s="133"/>
      <c r="CU269" s="135"/>
      <c r="CV269" s="280"/>
      <c r="CW269" s="135"/>
      <c r="CX269" s="133"/>
      <c r="CY269" s="133"/>
      <c r="CZ269" s="133"/>
      <c r="DA269" s="133"/>
      <c r="DB269" s="133"/>
      <c r="DC269" s="133"/>
      <c r="DD269" s="133"/>
      <c r="DE269" s="133"/>
      <c r="DF269" s="133"/>
      <c r="DG269" s="133"/>
      <c r="DH269" s="133"/>
      <c r="DI269" s="122"/>
      <c r="DJ269" s="129"/>
      <c r="DK269" s="214"/>
      <c r="DL269" s="129"/>
      <c r="DM269" s="122"/>
      <c r="DN269" s="129"/>
      <c r="DO269" s="122"/>
      <c r="DP269" s="129"/>
      <c r="DQ269" s="133"/>
      <c r="DR269" s="122"/>
      <c r="DS269" s="129"/>
      <c r="DT269" s="133"/>
      <c r="DU269" s="122"/>
      <c r="DV269" s="123"/>
      <c r="DW269" s="214"/>
      <c r="DX269" s="134"/>
      <c r="DY269" s="305"/>
      <c r="DZ269" s="134"/>
      <c r="EA269" s="122"/>
      <c r="EB269" s="129"/>
      <c r="EC269" s="122"/>
      <c r="ED269" s="129"/>
      <c r="EE269" s="122"/>
      <c r="EF269" s="129"/>
      <c r="EG269" s="122"/>
      <c r="EH269" s="124"/>
    </row>
    <row r="270" spans="1:138">
      <c r="A270" s="122"/>
      <c r="B270" s="124"/>
      <c r="C270" s="127"/>
      <c r="D270" s="123"/>
      <c r="E270" s="123"/>
      <c r="F270" s="123"/>
      <c r="G270" s="124"/>
      <c r="H270" s="122"/>
      <c r="I270" s="123"/>
      <c r="J270" s="123"/>
      <c r="K270" s="128"/>
      <c r="L270" s="123"/>
      <c r="M270" s="123"/>
      <c r="N270" s="123"/>
      <c r="O270" s="123"/>
      <c r="P270" s="123"/>
      <c r="Q270" s="123"/>
      <c r="R270" s="129"/>
      <c r="S270" s="125"/>
      <c r="T270" s="122"/>
      <c r="U270" s="123"/>
      <c r="V270" s="126"/>
      <c r="W270" s="123"/>
      <c r="X270" s="128"/>
      <c r="Y270" s="123"/>
      <c r="Z270" s="123"/>
      <c r="AA270" s="123"/>
      <c r="AB270" s="124"/>
      <c r="AC270" s="127"/>
      <c r="AD270" s="201"/>
      <c r="AE270" s="201"/>
      <c r="AF270" s="201"/>
      <c r="AG270" s="201"/>
      <c r="AH270" s="201"/>
      <c r="AI270" s="234"/>
      <c r="AJ270" s="123"/>
      <c r="AK270" s="123"/>
      <c r="AL270" s="123"/>
      <c r="AM270" s="123"/>
      <c r="AN270" s="129"/>
      <c r="AO270" s="124"/>
      <c r="AP270" s="122"/>
      <c r="AQ270" s="127"/>
      <c r="AR270" s="123"/>
      <c r="AS270" s="123"/>
      <c r="AT270" s="123"/>
      <c r="AU270" s="123"/>
      <c r="AV270" s="251"/>
      <c r="AW270" s="123"/>
      <c r="AX270" s="123"/>
      <c r="AY270" s="129"/>
      <c r="AZ270" s="122"/>
      <c r="BA270" s="129"/>
      <c r="BB270" s="130"/>
      <c r="BC270" s="131"/>
      <c r="BD270" s="130"/>
      <c r="BE270" s="132"/>
      <c r="BF270" s="132"/>
      <c r="BG270" s="123"/>
      <c r="BH270" s="124"/>
      <c r="BI270" s="122"/>
      <c r="BJ270" s="123"/>
      <c r="BK270" s="123"/>
      <c r="BL270" s="123"/>
      <c r="BM270" s="129"/>
      <c r="BN270" s="122"/>
      <c r="BO270" s="123"/>
      <c r="BP270" s="129"/>
      <c r="BQ270" s="122"/>
      <c r="BR270" s="123"/>
      <c r="BS270" s="129"/>
      <c r="BT270" s="135"/>
      <c r="BU270" s="280"/>
      <c r="BV270" s="246"/>
      <c r="BW270" s="246"/>
      <c r="BX270" s="133"/>
      <c r="BY270" s="133"/>
      <c r="BZ270" s="122"/>
      <c r="CA270" s="123"/>
      <c r="CB270" s="123"/>
      <c r="CC270" s="124"/>
      <c r="CD270" s="127"/>
      <c r="CE270" s="127"/>
      <c r="CF270" s="123"/>
      <c r="CG270" s="123"/>
      <c r="CH270" s="123"/>
      <c r="CI270" s="123"/>
      <c r="CJ270" s="134"/>
      <c r="CK270" s="122"/>
      <c r="CL270" s="127"/>
      <c r="CM270" s="123"/>
      <c r="CN270" s="129"/>
      <c r="CO270" s="129"/>
      <c r="CP270" s="129"/>
      <c r="CQ270" s="134"/>
      <c r="CR270" s="133"/>
      <c r="CS270" s="133"/>
      <c r="CT270" s="133"/>
      <c r="CU270" s="135"/>
      <c r="CV270" s="280"/>
      <c r="CW270" s="135"/>
      <c r="CX270" s="133"/>
      <c r="CY270" s="133"/>
      <c r="CZ270" s="133"/>
      <c r="DA270" s="133"/>
      <c r="DB270" s="133"/>
      <c r="DC270" s="133"/>
      <c r="DD270" s="133"/>
      <c r="DE270" s="133"/>
      <c r="DF270" s="133"/>
      <c r="DG270" s="133"/>
      <c r="DH270" s="133"/>
      <c r="DI270" s="122"/>
      <c r="DJ270" s="129"/>
      <c r="DK270" s="214"/>
      <c r="DL270" s="129"/>
      <c r="DM270" s="122"/>
      <c r="DN270" s="129"/>
      <c r="DO270" s="122"/>
      <c r="DP270" s="129"/>
      <c r="DQ270" s="133"/>
      <c r="DR270" s="122"/>
      <c r="DS270" s="129"/>
      <c r="DT270" s="133"/>
      <c r="DU270" s="122"/>
      <c r="DV270" s="123"/>
      <c r="DW270" s="214"/>
      <c r="DX270" s="134"/>
      <c r="DY270" s="305"/>
      <c r="DZ270" s="134"/>
      <c r="EA270" s="122"/>
      <c r="EB270" s="129"/>
      <c r="EC270" s="122"/>
      <c r="ED270" s="129"/>
      <c r="EE270" s="122"/>
      <c r="EF270" s="129"/>
      <c r="EG270" s="122"/>
      <c r="EH270" s="124"/>
    </row>
    <row r="271" spans="1:138">
      <c r="A271" s="122"/>
      <c r="B271" s="124"/>
      <c r="C271" s="127"/>
      <c r="D271" s="123"/>
      <c r="E271" s="123"/>
      <c r="F271" s="123"/>
      <c r="G271" s="124"/>
      <c r="H271" s="122"/>
      <c r="I271" s="123"/>
      <c r="J271" s="123"/>
      <c r="K271" s="128"/>
      <c r="L271" s="123"/>
      <c r="M271" s="123"/>
      <c r="N271" s="123"/>
      <c r="O271" s="123"/>
      <c r="P271" s="123"/>
      <c r="Q271" s="123"/>
      <c r="R271" s="129"/>
      <c r="S271" s="125"/>
      <c r="T271" s="122"/>
      <c r="U271" s="123"/>
      <c r="V271" s="126"/>
      <c r="W271" s="123"/>
      <c r="X271" s="128"/>
      <c r="Y271" s="123"/>
      <c r="Z271" s="123"/>
      <c r="AA271" s="123"/>
      <c r="AB271" s="124"/>
      <c r="AC271" s="127"/>
      <c r="AD271" s="201"/>
      <c r="AE271" s="201"/>
      <c r="AF271" s="201"/>
      <c r="AG271" s="201"/>
      <c r="AH271" s="201"/>
      <c r="AI271" s="234"/>
      <c r="AJ271" s="123"/>
      <c r="AK271" s="123"/>
      <c r="AL271" s="123"/>
      <c r="AM271" s="123"/>
      <c r="AN271" s="129"/>
      <c r="AO271" s="124"/>
      <c r="AP271" s="122"/>
      <c r="AQ271" s="127"/>
      <c r="AR271" s="123"/>
      <c r="AS271" s="123"/>
      <c r="AT271" s="123"/>
      <c r="AU271" s="123"/>
      <c r="AV271" s="251"/>
      <c r="AW271" s="123"/>
      <c r="AX271" s="123"/>
      <c r="AY271" s="129"/>
      <c r="AZ271" s="122"/>
      <c r="BA271" s="129"/>
      <c r="BB271" s="130"/>
      <c r="BC271" s="131"/>
      <c r="BD271" s="130"/>
      <c r="BE271" s="132"/>
      <c r="BF271" s="132"/>
      <c r="BG271" s="123"/>
      <c r="BH271" s="124"/>
      <c r="BI271" s="122"/>
      <c r="BJ271" s="123"/>
      <c r="BK271" s="123"/>
      <c r="BL271" s="123"/>
      <c r="BM271" s="129"/>
      <c r="BN271" s="122"/>
      <c r="BO271" s="123"/>
      <c r="BP271" s="129"/>
      <c r="BQ271" s="122"/>
      <c r="BR271" s="123"/>
      <c r="BS271" s="129"/>
      <c r="BT271" s="135"/>
      <c r="BU271" s="280"/>
      <c r="BV271" s="246"/>
      <c r="BW271" s="246"/>
      <c r="BX271" s="133"/>
      <c r="BY271" s="133"/>
      <c r="BZ271" s="122"/>
      <c r="CA271" s="123"/>
      <c r="CB271" s="123"/>
      <c r="CC271" s="124"/>
      <c r="CD271" s="127"/>
      <c r="CE271" s="127"/>
      <c r="CF271" s="123"/>
      <c r="CG271" s="123"/>
      <c r="CH271" s="123"/>
      <c r="CI271" s="123"/>
      <c r="CJ271" s="134"/>
      <c r="CK271" s="122"/>
      <c r="CL271" s="127"/>
      <c r="CM271" s="123"/>
      <c r="CN271" s="129"/>
      <c r="CO271" s="129"/>
      <c r="CP271" s="129"/>
      <c r="CQ271" s="134"/>
      <c r="CR271" s="133"/>
      <c r="CS271" s="133"/>
      <c r="CT271" s="133"/>
      <c r="CU271" s="135"/>
      <c r="CV271" s="280"/>
      <c r="CW271" s="135"/>
      <c r="CX271" s="133"/>
      <c r="CY271" s="133"/>
      <c r="CZ271" s="133"/>
      <c r="DA271" s="133"/>
      <c r="DB271" s="133"/>
      <c r="DC271" s="133"/>
      <c r="DD271" s="133"/>
      <c r="DE271" s="133"/>
      <c r="DF271" s="133"/>
      <c r="DG271" s="133"/>
      <c r="DH271" s="133"/>
      <c r="DI271" s="122"/>
      <c r="DJ271" s="129"/>
      <c r="DK271" s="214"/>
      <c r="DL271" s="129"/>
      <c r="DM271" s="122"/>
      <c r="DN271" s="129"/>
      <c r="DO271" s="122"/>
      <c r="DP271" s="129"/>
      <c r="DQ271" s="133"/>
      <c r="DR271" s="122"/>
      <c r="DS271" s="129"/>
      <c r="DT271" s="133"/>
      <c r="DU271" s="122"/>
      <c r="DV271" s="123"/>
      <c r="DW271" s="214"/>
      <c r="DX271" s="134"/>
      <c r="DY271" s="305"/>
      <c r="DZ271" s="134"/>
      <c r="EA271" s="122"/>
      <c r="EB271" s="129"/>
      <c r="EC271" s="122"/>
      <c r="ED271" s="129"/>
      <c r="EE271" s="122"/>
      <c r="EF271" s="129"/>
      <c r="EG271" s="122"/>
      <c r="EH271" s="124"/>
    </row>
    <row r="272" spans="1:138">
      <c r="A272" s="122"/>
      <c r="B272" s="124"/>
      <c r="C272" s="127"/>
      <c r="D272" s="123"/>
      <c r="E272" s="123"/>
      <c r="F272" s="123"/>
      <c r="G272" s="124"/>
      <c r="H272" s="122"/>
      <c r="I272" s="123"/>
      <c r="J272" s="123"/>
      <c r="K272" s="128"/>
      <c r="L272" s="123"/>
      <c r="M272" s="123"/>
      <c r="N272" s="123"/>
      <c r="O272" s="123"/>
      <c r="P272" s="123"/>
      <c r="Q272" s="123"/>
      <c r="R272" s="129"/>
      <c r="S272" s="125"/>
      <c r="T272" s="122"/>
      <c r="U272" s="123"/>
      <c r="V272" s="126"/>
      <c r="W272" s="123"/>
      <c r="X272" s="128"/>
      <c r="Y272" s="123"/>
      <c r="Z272" s="123"/>
      <c r="AA272" s="123"/>
      <c r="AB272" s="124"/>
      <c r="AC272" s="127"/>
      <c r="AD272" s="201"/>
      <c r="AE272" s="201"/>
      <c r="AF272" s="201"/>
      <c r="AG272" s="201"/>
      <c r="AH272" s="201"/>
      <c r="AI272" s="234"/>
      <c r="AJ272" s="123"/>
      <c r="AK272" s="123"/>
      <c r="AL272" s="123"/>
      <c r="AM272" s="123"/>
      <c r="AN272" s="129"/>
      <c r="AO272" s="124"/>
      <c r="AP272" s="122"/>
      <c r="AQ272" s="127"/>
      <c r="AR272" s="123"/>
      <c r="AS272" s="123"/>
      <c r="AT272" s="123"/>
      <c r="AU272" s="123"/>
      <c r="AV272" s="251"/>
      <c r="AW272" s="123"/>
      <c r="AX272" s="123"/>
      <c r="AY272" s="129"/>
      <c r="AZ272" s="122"/>
      <c r="BA272" s="129"/>
      <c r="BB272" s="130"/>
      <c r="BC272" s="131"/>
      <c r="BD272" s="130"/>
      <c r="BE272" s="132"/>
      <c r="BF272" s="132"/>
      <c r="BG272" s="123"/>
      <c r="BH272" s="124"/>
      <c r="BI272" s="122"/>
      <c r="BJ272" s="123"/>
      <c r="BK272" s="123"/>
      <c r="BL272" s="123"/>
      <c r="BM272" s="129"/>
      <c r="BN272" s="122"/>
      <c r="BO272" s="123"/>
      <c r="BP272" s="129"/>
      <c r="BQ272" s="122"/>
      <c r="BR272" s="123"/>
      <c r="BS272" s="129"/>
      <c r="BT272" s="135"/>
      <c r="BU272" s="280"/>
      <c r="BV272" s="246"/>
      <c r="BW272" s="246"/>
      <c r="BX272" s="133"/>
      <c r="BY272" s="133"/>
      <c r="BZ272" s="122"/>
      <c r="CA272" s="123"/>
      <c r="CB272" s="123"/>
      <c r="CC272" s="124"/>
      <c r="CD272" s="127"/>
      <c r="CE272" s="127"/>
      <c r="CF272" s="123"/>
      <c r="CG272" s="123"/>
      <c r="CH272" s="123"/>
      <c r="CI272" s="123"/>
      <c r="CJ272" s="134"/>
      <c r="CK272" s="122"/>
      <c r="CL272" s="127"/>
      <c r="CM272" s="123"/>
      <c r="CN272" s="129"/>
      <c r="CO272" s="129"/>
      <c r="CP272" s="129"/>
      <c r="CQ272" s="134"/>
      <c r="CR272" s="133"/>
      <c r="CS272" s="133"/>
      <c r="CT272" s="133"/>
      <c r="CU272" s="135"/>
      <c r="CV272" s="280"/>
      <c r="CW272" s="135"/>
      <c r="CX272" s="133"/>
      <c r="CY272" s="133"/>
      <c r="CZ272" s="133"/>
      <c r="DA272" s="133"/>
      <c r="DB272" s="133"/>
      <c r="DC272" s="133"/>
      <c r="DD272" s="133"/>
      <c r="DE272" s="133"/>
      <c r="DF272" s="133"/>
      <c r="DG272" s="133"/>
      <c r="DH272" s="133"/>
      <c r="DI272" s="122"/>
      <c r="DJ272" s="129"/>
      <c r="DK272" s="214"/>
      <c r="DL272" s="129"/>
      <c r="DM272" s="122"/>
      <c r="DN272" s="129"/>
      <c r="DO272" s="122"/>
      <c r="DP272" s="129"/>
      <c r="DQ272" s="133"/>
      <c r="DR272" s="122"/>
      <c r="DS272" s="129"/>
      <c r="DT272" s="133"/>
      <c r="DU272" s="122"/>
      <c r="DV272" s="123"/>
      <c r="DW272" s="214"/>
      <c r="DX272" s="134"/>
      <c r="DY272" s="305"/>
      <c r="DZ272" s="134"/>
      <c r="EA272" s="122"/>
      <c r="EB272" s="129"/>
      <c r="EC272" s="122"/>
      <c r="ED272" s="129"/>
      <c r="EE272" s="122"/>
      <c r="EF272" s="129"/>
      <c r="EG272" s="122"/>
      <c r="EH272" s="124"/>
    </row>
    <row r="273" spans="1:138">
      <c r="A273" s="122"/>
      <c r="B273" s="124"/>
      <c r="C273" s="127"/>
      <c r="D273" s="123"/>
      <c r="E273" s="123"/>
      <c r="F273" s="123"/>
      <c r="G273" s="124"/>
      <c r="H273" s="122"/>
      <c r="I273" s="123"/>
      <c r="J273" s="123"/>
      <c r="K273" s="128"/>
      <c r="L273" s="123"/>
      <c r="M273" s="123"/>
      <c r="N273" s="123"/>
      <c r="O273" s="123"/>
      <c r="P273" s="123"/>
      <c r="Q273" s="123"/>
      <c r="R273" s="129"/>
      <c r="S273" s="125"/>
      <c r="T273" s="122"/>
      <c r="U273" s="123"/>
      <c r="V273" s="126"/>
      <c r="W273" s="123"/>
      <c r="X273" s="128"/>
      <c r="Y273" s="123"/>
      <c r="Z273" s="123"/>
      <c r="AA273" s="123"/>
      <c r="AB273" s="124"/>
      <c r="AC273" s="127"/>
      <c r="AD273" s="201"/>
      <c r="AE273" s="201"/>
      <c r="AF273" s="201"/>
      <c r="AG273" s="201"/>
      <c r="AH273" s="201"/>
      <c r="AI273" s="234"/>
      <c r="AJ273" s="123"/>
      <c r="AK273" s="123"/>
      <c r="AL273" s="123"/>
      <c r="AM273" s="123"/>
      <c r="AN273" s="129"/>
      <c r="AO273" s="124"/>
      <c r="AP273" s="122"/>
      <c r="AQ273" s="127"/>
      <c r="AR273" s="123"/>
      <c r="AS273" s="123"/>
      <c r="AT273" s="123"/>
      <c r="AU273" s="123"/>
      <c r="AV273" s="251"/>
      <c r="AW273" s="123"/>
      <c r="AX273" s="123"/>
      <c r="AY273" s="129"/>
      <c r="AZ273" s="122"/>
      <c r="BA273" s="129"/>
      <c r="BB273" s="130"/>
      <c r="BC273" s="131"/>
      <c r="BD273" s="130"/>
      <c r="BE273" s="132"/>
      <c r="BF273" s="132"/>
      <c r="BG273" s="123"/>
      <c r="BH273" s="124"/>
      <c r="BI273" s="122"/>
      <c r="BJ273" s="123"/>
      <c r="BK273" s="123"/>
      <c r="BL273" s="123"/>
      <c r="BM273" s="129"/>
      <c r="BN273" s="122"/>
      <c r="BO273" s="123"/>
      <c r="BP273" s="129"/>
      <c r="BQ273" s="122"/>
      <c r="BR273" s="123"/>
      <c r="BS273" s="129"/>
      <c r="BT273" s="135"/>
      <c r="BU273" s="280"/>
      <c r="BV273" s="246"/>
      <c r="BW273" s="246"/>
      <c r="BX273" s="133"/>
      <c r="BY273" s="133"/>
      <c r="BZ273" s="122"/>
      <c r="CA273" s="123"/>
      <c r="CB273" s="123"/>
      <c r="CC273" s="124"/>
      <c r="CD273" s="127"/>
      <c r="CE273" s="127"/>
      <c r="CF273" s="123"/>
      <c r="CG273" s="123"/>
      <c r="CH273" s="123"/>
      <c r="CI273" s="123"/>
      <c r="CJ273" s="134"/>
      <c r="CK273" s="122"/>
      <c r="CL273" s="127"/>
      <c r="CM273" s="123"/>
      <c r="CN273" s="129"/>
      <c r="CO273" s="129"/>
      <c r="CP273" s="129"/>
      <c r="CQ273" s="134"/>
      <c r="CR273" s="133"/>
      <c r="CS273" s="133"/>
      <c r="CT273" s="133"/>
      <c r="CU273" s="135"/>
      <c r="CV273" s="280"/>
      <c r="CW273" s="135"/>
      <c r="CX273" s="133"/>
      <c r="CY273" s="133"/>
      <c r="CZ273" s="133"/>
      <c r="DA273" s="133"/>
      <c r="DB273" s="133"/>
      <c r="DC273" s="133"/>
      <c r="DD273" s="133"/>
      <c r="DE273" s="133"/>
      <c r="DF273" s="133"/>
      <c r="DG273" s="133"/>
      <c r="DH273" s="133"/>
      <c r="DI273" s="122"/>
      <c r="DJ273" s="129"/>
      <c r="DK273" s="214"/>
      <c r="DL273" s="129"/>
      <c r="DM273" s="122"/>
      <c r="DN273" s="129"/>
      <c r="DO273" s="122"/>
      <c r="DP273" s="129"/>
      <c r="DQ273" s="133"/>
      <c r="DR273" s="122"/>
      <c r="DS273" s="129"/>
      <c r="DT273" s="133"/>
      <c r="DU273" s="122"/>
      <c r="DV273" s="123"/>
      <c r="DW273" s="214"/>
      <c r="DX273" s="134"/>
      <c r="DY273" s="305"/>
      <c r="DZ273" s="134"/>
      <c r="EA273" s="122"/>
      <c r="EB273" s="129"/>
      <c r="EC273" s="122"/>
      <c r="ED273" s="129"/>
      <c r="EE273" s="122"/>
      <c r="EF273" s="129"/>
      <c r="EG273" s="122"/>
      <c r="EH273" s="124"/>
    </row>
    <row r="274" spans="1:138">
      <c r="A274" s="122"/>
      <c r="B274" s="124"/>
      <c r="C274" s="127"/>
      <c r="D274" s="123"/>
      <c r="E274" s="123"/>
      <c r="F274" s="123"/>
      <c r="G274" s="124"/>
      <c r="H274" s="122"/>
      <c r="I274" s="123"/>
      <c r="J274" s="123"/>
      <c r="K274" s="128"/>
      <c r="L274" s="123"/>
      <c r="M274" s="123"/>
      <c r="N274" s="123"/>
      <c r="O274" s="123"/>
      <c r="P274" s="123"/>
      <c r="Q274" s="123"/>
      <c r="R274" s="129"/>
      <c r="S274" s="125"/>
      <c r="T274" s="122"/>
      <c r="U274" s="123"/>
      <c r="V274" s="126"/>
      <c r="W274" s="123"/>
      <c r="X274" s="128"/>
      <c r="Y274" s="123"/>
      <c r="Z274" s="123"/>
      <c r="AA274" s="123"/>
      <c r="AB274" s="124"/>
      <c r="AC274" s="127"/>
      <c r="AD274" s="201"/>
      <c r="AE274" s="201"/>
      <c r="AF274" s="201"/>
      <c r="AG274" s="201"/>
      <c r="AH274" s="201"/>
      <c r="AI274" s="234"/>
      <c r="AJ274" s="123"/>
      <c r="AK274" s="123"/>
      <c r="AL274" s="123"/>
      <c r="AM274" s="123"/>
      <c r="AN274" s="129"/>
      <c r="AO274" s="124"/>
      <c r="AP274" s="122"/>
      <c r="AQ274" s="127"/>
      <c r="AR274" s="123"/>
      <c r="AS274" s="123"/>
      <c r="AT274" s="123"/>
      <c r="AU274" s="123"/>
      <c r="AV274" s="251"/>
      <c r="AW274" s="123"/>
      <c r="AX274" s="123"/>
      <c r="AY274" s="129"/>
      <c r="AZ274" s="122"/>
      <c r="BA274" s="129"/>
      <c r="BB274" s="130"/>
      <c r="BC274" s="131"/>
      <c r="BD274" s="130"/>
      <c r="BE274" s="132"/>
      <c r="BF274" s="132"/>
      <c r="BG274" s="123"/>
      <c r="BH274" s="124"/>
      <c r="BI274" s="122"/>
      <c r="BJ274" s="123"/>
      <c r="BK274" s="123"/>
      <c r="BL274" s="123"/>
      <c r="BM274" s="129"/>
      <c r="BN274" s="122"/>
      <c r="BO274" s="123"/>
      <c r="BP274" s="129"/>
      <c r="BQ274" s="122"/>
      <c r="BR274" s="123"/>
      <c r="BS274" s="129"/>
      <c r="BT274" s="135"/>
      <c r="BU274" s="280"/>
      <c r="BV274" s="246"/>
      <c r="BW274" s="246"/>
      <c r="BX274" s="133"/>
      <c r="BY274" s="133"/>
      <c r="BZ274" s="122"/>
      <c r="CA274" s="123"/>
      <c r="CB274" s="123"/>
      <c r="CC274" s="124"/>
      <c r="CD274" s="127"/>
      <c r="CE274" s="127"/>
      <c r="CF274" s="123"/>
      <c r="CG274" s="123"/>
      <c r="CH274" s="123"/>
      <c r="CI274" s="123"/>
      <c r="CJ274" s="134"/>
      <c r="CK274" s="122"/>
      <c r="CL274" s="127"/>
      <c r="CM274" s="123"/>
      <c r="CN274" s="129"/>
      <c r="CO274" s="129"/>
      <c r="CP274" s="129"/>
      <c r="CQ274" s="134"/>
      <c r="CR274" s="133"/>
      <c r="CS274" s="133"/>
      <c r="CT274" s="133"/>
      <c r="CU274" s="135"/>
      <c r="CV274" s="280"/>
      <c r="CW274" s="135"/>
      <c r="CX274" s="133"/>
      <c r="CY274" s="133"/>
      <c r="CZ274" s="133"/>
      <c r="DA274" s="133"/>
      <c r="DB274" s="133"/>
      <c r="DC274" s="133"/>
      <c r="DD274" s="133"/>
      <c r="DE274" s="133"/>
      <c r="DF274" s="133"/>
      <c r="DG274" s="133"/>
      <c r="DH274" s="133"/>
      <c r="DI274" s="122"/>
      <c r="DJ274" s="129"/>
      <c r="DK274" s="214"/>
      <c r="DL274" s="129"/>
      <c r="DM274" s="122"/>
      <c r="DN274" s="129"/>
      <c r="DO274" s="122"/>
      <c r="DP274" s="129"/>
      <c r="DQ274" s="133"/>
      <c r="DR274" s="122"/>
      <c r="DS274" s="129"/>
      <c r="DT274" s="133"/>
      <c r="DU274" s="122"/>
      <c r="DV274" s="123"/>
      <c r="DW274" s="214"/>
      <c r="DX274" s="134"/>
      <c r="DY274" s="305"/>
      <c r="DZ274" s="134"/>
      <c r="EA274" s="122"/>
      <c r="EB274" s="129"/>
      <c r="EC274" s="122"/>
      <c r="ED274" s="129"/>
      <c r="EE274" s="122"/>
      <c r="EF274" s="129"/>
      <c r="EG274" s="122"/>
      <c r="EH274" s="124"/>
    </row>
    <row r="275" spans="1:138">
      <c r="A275" s="122"/>
      <c r="B275" s="124"/>
      <c r="C275" s="127"/>
      <c r="D275" s="123"/>
      <c r="E275" s="123"/>
      <c r="F275" s="123"/>
      <c r="G275" s="124"/>
      <c r="H275" s="122"/>
      <c r="I275" s="123"/>
      <c r="J275" s="123"/>
      <c r="K275" s="128"/>
      <c r="L275" s="123"/>
      <c r="M275" s="123"/>
      <c r="N275" s="123"/>
      <c r="O275" s="123"/>
      <c r="P275" s="123"/>
      <c r="Q275" s="123"/>
      <c r="R275" s="129"/>
      <c r="S275" s="125"/>
      <c r="T275" s="122"/>
      <c r="U275" s="123"/>
      <c r="V275" s="126"/>
      <c r="W275" s="123"/>
      <c r="X275" s="128"/>
      <c r="Y275" s="123"/>
      <c r="Z275" s="123"/>
      <c r="AA275" s="123"/>
      <c r="AB275" s="124"/>
      <c r="AC275" s="127"/>
      <c r="AD275" s="201"/>
      <c r="AE275" s="201"/>
      <c r="AF275" s="201"/>
      <c r="AG275" s="201"/>
      <c r="AH275" s="201"/>
      <c r="AI275" s="234"/>
      <c r="AJ275" s="123"/>
      <c r="AK275" s="123"/>
      <c r="AL275" s="123"/>
      <c r="AM275" s="123"/>
      <c r="AN275" s="129"/>
      <c r="AO275" s="124"/>
      <c r="AP275" s="122"/>
      <c r="AQ275" s="127"/>
      <c r="AR275" s="123"/>
      <c r="AS275" s="123"/>
      <c r="AT275" s="123"/>
      <c r="AU275" s="123"/>
      <c r="AV275" s="251"/>
      <c r="AW275" s="123"/>
      <c r="AX275" s="123"/>
      <c r="AY275" s="129"/>
      <c r="AZ275" s="122"/>
      <c r="BA275" s="129"/>
      <c r="BB275" s="130"/>
      <c r="BC275" s="131"/>
      <c r="BD275" s="130"/>
      <c r="BE275" s="132"/>
      <c r="BF275" s="132"/>
      <c r="BG275" s="123"/>
      <c r="BH275" s="124"/>
      <c r="BI275" s="122"/>
      <c r="BJ275" s="123"/>
      <c r="BK275" s="123"/>
      <c r="BL275" s="123"/>
      <c r="BM275" s="129"/>
      <c r="BN275" s="122"/>
      <c r="BO275" s="123"/>
      <c r="BP275" s="129"/>
      <c r="BQ275" s="122"/>
      <c r="BR275" s="123"/>
      <c r="BS275" s="129"/>
      <c r="BT275" s="135"/>
      <c r="BU275" s="280"/>
      <c r="BV275" s="246"/>
      <c r="BW275" s="246"/>
      <c r="BX275" s="133"/>
      <c r="BY275" s="133"/>
      <c r="BZ275" s="122"/>
      <c r="CA275" s="123"/>
      <c r="CB275" s="123"/>
      <c r="CC275" s="124"/>
      <c r="CD275" s="127"/>
      <c r="CE275" s="127"/>
      <c r="CF275" s="123"/>
      <c r="CG275" s="123"/>
      <c r="CH275" s="123"/>
      <c r="CI275" s="123"/>
      <c r="CJ275" s="134"/>
      <c r="CK275" s="122"/>
      <c r="CL275" s="127"/>
      <c r="CM275" s="123"/>
      <c r="CN275" s="129"/>
      <c r="CO275" s="129"/>
      <c r="CP275" s="129"/>
      <c r="CQ275" s="134"/>
      <c r="CR275" s="133"/>
      <c r="CS275" s="133"/>
      <c r="CT275" s="133"/>
      <c r="CU275" s="135"/>
      <c r="CV275" s="280"/>
      <c r="CW275" s="135"/>
      <c r="CX275" s="133"/>
      <c r="CY275" s="133"/>
      <c r="CZ275" s="133"/>
      <c r="DA275" s="133"/>
      <c r="DB275" s="133"/>
      <c r="DC275" s="133"/>
      <c r="DD275" s="133"/>
      <c r="DE275" s="133"/>
      <c r="DF275" s="133"/>
      <c r="DG275" s="133"/>
      <c r="DH275" s="133"/>
      <c r="DI275" s="122"/>
      <c r="DJ275" s="129"/>
      <c r="DK275" s="214"/>
      <c r="DL275" s="129"/>
      <c r="DM275" s="122"/>
      <c r="DN275" s="129"/>
      <c r="DO275" s="122"/>
      <c r="DP275" s="129"/>
      <c r="DQ275" s="133"/>
      <c r="DR275" s="122"/>
      <c r="DS275" s="129"/>
      <c r="DT275" s="133"/>
      <c r="DU275" s="122"/>
      <c r="DV275" s="123"/>
      <c r="DW275" s="214"/>
      <c r="DX275" s="134"/>
      <c r="DY275" s="305"/>
      <c r="DZ275" s="134"/>
      <c r="EA275" s="122"/>
      <c r="EB275" s="129"/>
      <c r="EC275" s="122"/>
      <c r="ED275" s="129"/>
      <c r="EE275" s="122"/>
      <c r="EF275" s="129"/>
      <c r="EG275" s="122"/>
      <c r="EH275" s="124"/>
    </row>
    <row r="276" spans="1:138">
      <c r="A276" s="122"/>
      <c r="B276" s="124"/>
      <c r="C276" s="127"/>
      <c r="D276" s="123"/>
      <c r="E276" s="123"/>
      <c r="F276" s="123"/>
      <c r="G276" s="124"/>
      <c r="H276" s="122"/>
      <c r="I276" s="123"/>
      <c r="J276" s="123"/>
      <c r="K276" s="128"/>
      <c r="L276" s="123"/>
      <c r="M276" s="123"/>
      <c r="N276" s="123"/>
      <c r="O276" s="123"/>
      <c r="P276" s="123"/>
      <c r="Q276" s="123"/>
      <c r="R276" s="129"/>
      <c r="S276" s="125"/>
      <c r="T276" s="122"/>
      <c r="U276" s="123"/>
      <c r="V276" s="126"/>
      <c r="W276" s="123"/>
      <c r="X276" s="128"/>
      <c r="Y276" s="123"/>
      <c r="Z276" s="123"/>
      <c r="AA276" s="123"/>
      <c r="AB276" s="124"/>
      <c r="AC276" s="127"/>
      <c r="AD276" s="201"/>
      <c r="AE276" s="201"/>
      <c r="AF276" s="201"/>
      <c r="AG276" s="201"/>
      <c r="AH276" s="201"/>
      <c r="AI276" s="234"/>
      <c r="AJ276" s="123"/>
      <c r="AK276" s="123"/>
      <c r="AL276" s="123"/>
      <c r="AM276" s="123"/>
      <c r="AN276" s="129"/>
      <c r="AO276" s="124"/>
      <c r="AP276" s="122"/>
      <c r="AQ276" s="127"/>
      <c r="AR276" s="123"/>
      <c r="AS276" s="123"/>
      <c r="AT276" s="123"/>
      <c r="AU276" s="123"/>
      <c r="AV276" s="251"/>
      <c r="AW276" s="123"/>
      <c r="AX276" s="123"/>
      <c r="AY276" s="129"/>
      <c r="AZ276" s="122"/>
      <c r="BA276" s="129"/>
      <c r="BB276" s="130"/>
      <c r="BC276" s="131"/>
      <c r="BD276" s="130"/>
      <c r="BE276" s="132"/>
      <c r="BF276" s="132"/>
      <c r="BG276" s="123"/>
      <c r="BH276" s="124"/>
      <c r="BI276" s="122"/>
      <c r="BJ276" s="123"/>
      <c r="BK276" s="123"/>
      <c r="BL276" s="123"/>
      <c r="BM276" s="129"/>
      <c r="BN276" s="122"/>
      <c r="BO276" s="123"/>
      <c r="BP276" s="129"/>
      <c r="BQ276" s="122"/>
      <c r="BR276" s="123"/>
      <c r="BS276" s="129"/>
      <c r="BT276" s="135"/>
      <c r="BU276" s="280"/>
      <c r="BV276" s="246"/>
      <c r="BW276" s="246"/>
      <c r="BX276" s="133"/>
      <c r="BY276" s="133"/>
      <c r="BZ276" s="122"/>
      <c r="CA276" s="123"/>
      <c r="CB276" s="123"/>
      <c r="CC276" s="124"/>
      <c r="CD276" s="127"/>
      <c r="CE276" s="127"/>
      <c r="CF276" s="123"/>
      <c r="CG276" s="123"/>
      <c r="CH276" s="123"/>
      <c r="CI276" s="123"/>
      <c r="CJ276" s="134"/>
      <c r="CK276" s="122"/>
      <c r="CL276" s="127"/>
      <c r="CM276" s="123"/>
      <c r="CN276" s="129"/>
      <c r="CO276" s="129"/>
      <c r="CP276" s="129"/>
      <c r="CQ276" s="134"/>
      <c r="CR276" s="133"/>
      <c r="CS276" s="133"/>
      <c r="CT276" s="133"/>
      <c r="CU276" s="135"/>
      <c r="CV276" s="280"/>
      <c r="CW276" s="135"/>
      <c r="CX276" s="133"/>
      <c r="CY276" s="133"/>
      <c r="CZ276" s="133"/>
      <c r="DA276" s="133"/>
      <c r="DB276" s="133"/>
      <c r="DC276" s="133"/>
      <c r="DD276" s="133"/>
      <c r="DE276" s="133"/>
      <c r="DF276" s="133"/>
      <c r="DG276" s="133"/>
      <c r="DH276" s="133"/>
      <c r="DI276" s="122"/>
      <c r="DJ276" s="129"/>
      <c r="DK276" s="214"/>
      <c r="DL276" s="129"/>
      <c r="DM276" s="122"/>
      <c r="DN276" s="129"/>
      <c r="DO276" s="122"/>
      <c r="DP276" s="129"/>
      <c r="DQ276" s="133"/>
      <c r="DR276" s="122"/>
      <c r="DS276" s="129"/>
      <c r="DT276" s="133"/>
      <c r="DU276" s="122"/>
      <c r="DV276" s="123"/>
      <c r="DW276" s="214"/>
      <c r="DX276" s="134"/>
      <c r="DY276" s="305"/>
      <c r="DZ276" s="134"/>
      <c r="EA276" s="122"/>
      <c r="EB276" s="129"/>
      <c r="EC276" s="122"/>
      <c r="ED276" s="129"/>
      <c r="EE276" s="122"/>
      <c r="EF276" s="129"/>
      <c r="EG276" s="122"/>
      <c r="EH276" s="124"/>
    </row>
    <row r="277" spans="1:138">
      <c r="A277" s="122"/>
      <c r="B277" s="124"/>
      <c r="C277" s="127"/>
      <c r="D277" s="123"/>
      <c r="E277" s="123"/>
      <c r="F277" s="123"/>
      <c r="G277" s="124"/>
      <c r="H277" s="122"/>
      <c r="I277" s="123"/>
      <c r="J277" s="123"/>
      <c r="K277" s="128"/>
      <c r="L277" s="123"/>
      <c r="M277" s="123"/>
      <c r="N277" s="123"/>
      <c r="O277" s="123"/>
      <c r="P277" s="123"/>
      <c r="Q277" s="123"/>
      <c r="R277" s="129"/>
      <c r="S277" s="125"/>
      <c r="T277" s="122"/>
      <c r="U277" s="123"/>
      <c r="V277" s="126"/>
      <c r="W277" s="123"/>
      <c r="X277" s="128"/>
      <c r="Y277" s="123"/>
      <c r="Z277" s="123"/>
      <c r="AA277" s="123"/>
      <c r="AB277" s="124"/>
      <c r="AC277" s="127"/>
      <c r="AD277" s="201"/>
      <c r="AE277" s="201"/>
      <c r="AF277" s="201"/>
      <c r="AG277" s="201"/>
      <c r="AH277" s="201"/>
      <c r="AI277" s="234"/>
      <c r="AJ277" s="123"/>
      <c r="AK277" s="123"/>
      <c r="AL277" s="123"/>
      <c r="AM277" s="123"/>
      <c r="AN277" s="129"/>
      <c r="AO277" s="124"/>
      <c r="AP277" s="122"/>
      <c r="AQ277" s="127"/>
      <c r="AR277" s="123"/>
      <c r="AS277" s="123"/>
      <c r="AT277" s="123"/>
      <c r="AU277" s="123"/>
      <c r="AV277" s="251"/>
      <c r="AW277" s="123"/>
      <c r="AX277" s="123"/>
      <c r="AY277" s="129"/>
      <c r="AZ277" s="122"/>
      <c r="BA277" s="129"/>
      <c r="BB277" s="130"/>
      <c r="BC277" s="131"/>
      <c r="BD277" s="130"/>
      <c r="BE277" s="132"/>
      <c r="BF277" s="132"/>
      <c r="BG277" s="123"/>
      <c r="BH277" s="124"/>
      <c r="BI277" s="122"/>
      <c r="BJ277" s="123"/>
      <c r="BK277" s="123"/>
      <c r="BL277" s="123"/>
      <c r="BM277" s="129"/>
      <c r="BN277" s="122"/>
      <c r="BO277" s="123"/>
      <c r="BP277" s="129"/>
      <c r="BQ277" s="122"/>
      <c r="BR277" s="123"/>
      <c r="BS277" s="129"/>
      <c r="BT277" s="135"/>
      <c r="BU277" s="280"/>
      <c r="BV277" s="246"/>
      <c r="BW277" s="246"/>
      <c r="BX277" s="133"/>
      <c r="BY277" s="133"/>
      <c r="BZ277" s="122"/>
      <c r="CA277" s="123"/>
      <c r="CB277" s="123"/>
      <c r="CC277" s="124"/>
      <c r="CD277" s="127"/>
      <c r="CE277" s="127"/>
      <c r="CF277" s="123"/>
      <c r="CG277" s="123"/>
      <c r="CH277" s="123"/>
      <c r="CI277" s="123"/>
      <c r="CJ277" s="134"/>
      <c r="CK277" s="122"/>
      <c r="CL277" s="127"/>
      <c r="CM277" s="123"/>
      <c r="CN277" s="129"/>
      <c r="CO277" s="129"/>
      <c r="CP277" s="129"/>
      <c r="CQ277" s="134"/>
      <c r="CR277" s="133"/>
      <c r="CS277" s="133"/>
      <c r="CT277" s="133"/>
      <c r="CU277" s="135"/>
      <c r="CV277" s="280"/>
      <c r="CW277" s="135"/>
      <c r="CX277" s="133"/>
      <c r="CY277" s="133"/>
      <c r="CZ277" s="133"/>
      <c r="DA277" s="133"/>
      <c r="DB277" s="133"/>
      <c r="DC277" s="133"/>
      <c r="DD277" s="133"/>
      <c r="DE277" s="133"/>
      <c r="DF277" s="133"/>
      <c r="DG277" s="133"/>
      <c r="DH277" s="133"/>
      <c r="DI277" s="122"/>
      <c r="DJ277" s="129"/>
      <c r="DK277" s="214"/>
      <c r="DL277" s="129"/>
      <c r="DM277" s="122"/>
      <c r="DN277" s="129"/>
      <c r="DO277" s="122"/>
      <c r="DP277" s="129"/>
      <c r="DQ277" s="133"/>
      <c r="DR277" s="122"/>
      <c r="DS277" s="129"/>
      <c r="DT277" s="133"/>
      <c r="DU277" s="122"/>
      <c r="DV277" s="123"/>
      <c r="DW277" s="214"/>
      <c r="DX277" s="134"/>
      <c r="DY277" s="305"/>
      <c r="DZ277" s="134"/>
      <c r="EA277" s="122"/>
      <c r="EB277" s="129"/>
      <c r="EC277" s="122"/>
      <c r="ED277" s="129"/>
      <c r="EE277" s="122"/>
      <c r="EF277" s="129"/>
      <c r="EG277" s="122"/>
      <c r="EH277" s="124"/>
    </row>
    <row r="278" spans="1:138">
      <c r="A278" s="122"/>
      <c r="B278" s="124"/>
      <c r="C278" s="127"/>
      <c r="D278" s="123"/>
      <c r="E278" s="123"/>
      <c r="F278" s="123"/>
      <c r="G278" s="124"/>
      <c r="H278" s="122"/>
      <c r="I278" s="123"/>
      <c r="J278" s="123"/>
      <c r="K278" s="128"/>
      <c r="L278" s="123"/>
      <c r="M278" s="123"/>
      <c r="N278" s="123"/>
      <c r="O278" s="123"/>
      <c r="P278" s="123"/>
      <c r="Q278" s="123"/>
      <c r="R278" s="129"/>
      <c r="S278" s="125"/>
      <c r="T278" s="122"/>
      <c r="U278" s="123"/>
      <c r="V278" s="126"/>
      <c r="W278" s="123"/>
      <c r="X278" s="128"/>
      <c r="Y278" s="123"/>
      <c r="Z278" s="123"/>
      <c r="AA278" s="123"/>
      <c r="AB278" s="124"/>
      <c r="AC278" s="127"/>
      <c r="AD278" s="201"/>
      <c r="AE278" s="201"/>
      <c r="AF278" s="201"/>
      <c r="AG278" s="201"/>
      <c r="AH278" s="201"/>
      <c r="AI278" s="234"/>
      <c r="AJ278" s="123"/>
      <c r="AK278" s="123"/>
      <c r="AL278" s="123"/>
      <c r="AM278" s="123"/>
      <c r="AN278" s="129"/>
      <c r="AO278" s="124"/>
      <c r="AP278" s="122"/>
      <c r="AQ278" s="127"/>
      <c r="AR278" s="123"/>
      <c r="AS278" s="123"/>
      <c r="AT278" s="123"/>
      <c r="AU278" s="123"/>
      <c r="AV278" s="251"/>
      <c r="AW278" s="123"/>
      <c r="AX278" s="123"/>
      <c r="AY278" s="129"/>
      <c r="AZ278" s="122"/>
      <c r="BA278" s="129"/>
      <c r="BB278" s="130"/>
      <c r="BC278" s="131"/>
      <c r="BD278" s="130"/>
      <c r="BE278" s="132"/>
      <c r="BF278" s="132"/>
      <c r="BG278" s="123"/>
      <c r="BH278" s="124"/>
      <c r="BI278" s="122"/>
      <c r="BJ278" s="123"/>
      <c r="BK278" s="123"/>
      <c r="BL278" s="123"/>
      <c r="BM278" s="129"/>
      <c r="BN278" s="122"/>
      <c r="BO278" s="123"/>
      <c r="BP278" s="129"/>
      <c r="BQ278" s="122"/>
      <c r="BR278" s="123"/>
      <c r="BS278" s="129"/>
      <c r="BT278" s="135"/>
      <c r="BU278" s="280"/>
      <c r="BV278" s="246"/>
      <c r="BW278" s="246"/>
      <c r="BX278" s="133"/>
      <c r="BY278" s="133"/>
      <c r="BZ278" s="122"/>
      <c r="CA278" s="123"/>
      <c r="CB278" s="123"/>
      <c r="CC278" s="124"/>
      <c r="CD278" s="127"/>
      <c r="CE278" s="127"/>
      <c r="CF278" s="123"/>
      <c r="CG278" s="123"/>
      <c r="CH278" s="123"/>
      <c r="CI278" s="123"/>
      <c r="CJ278" s="134"/>
      <c r="CK278" s="122"/>
      <c r="CL278" s="127"/>
      <c r="CM278" s="123"/>
      <c r="CN278" s="129"/>
      <c r="CO278" s="129"/>
      <c r="CP278" s="129"/>
      <c r="CQ278" s="134"/>
      <c r="CR278" s="133"/>
      <c r="CS278" s="133"/>
      <c r="CT278" s="133"/>
      <c r="CU278" s="135"/>
      <c r="CV278" s="280"/>
      <c r="CW278" s="135"/>
      <c r="CX278" s="133"/>
      <c r="CY278" s="133"/>
      <c r="CZ278" s="133"/>
      <c r="DA278" s="133"/>
      <c r="DB278" s="133"/>
      <c r="DC278" s="133"/>
      <c r="DD278" s="133"/>
      <c r="DE278" s="133"/>
      <c r="DF278" s="133"/>
      <c r="DG278" s="133"/>
      <c r="DH278" s="133"/>
      <c r="DI278" s="122"/>
      <c r="DJ278" s="129"/>
      <c r="DK278" s="214"/>
      <c r="DL278" s="129"/>
      <c r="DM278" s="122"/>
      <c r="DN278" s="129"/>
      <c r="DO278" s="122"/>
      <c r="DP278" s="129"/>
      <c r="DQ278" s="133"/>
      <c r="DR278" s="122"/>
      <c r="DS278" s="129"/>
      <c r="DT278" s="133"/>
      <c r="DU278" s="122"/>
      <c r="DV278" s="123"/>
      <c r="DW278" s="214"/>
      <c r="DX278" s="134"/>
      <c r="DY278" s="305"/>
      <c r="DZ278" s="134"/>
      <c r="EA278" s="122"/>
      <c r="EB278" s="129"/>
      <c r="EC278" s="122"/>
      <c r="ED278" s="129"/>
      <c r="EE278" s="122"/>
      <c r="EF278" s="129"/>
      <c r="EG278" s="122"/>
      <c r="EH278" s="124"/>
    </row>
    <row r="279" spans="1:138">
      <c r="A279" s="122"/>
      <c r="B279" s="124"/>
      <c r="C279" s="127"/>
      <c r="D279" s="123"/>
      <c r="E279" s="123"/>
      <c r="F279" s="123"/>
      <c r="G279" s="124"/>
      <c r="H279" s="122"/>
      <c r="I279" s="123"/>
      <c r="J279" s="123"/>
      <c r="K279" s="128"/>
      <c r="L279" s="123"/>
      <c r="M279" s="123"/>
      <c r="N279" s="123"/>
      <c r="O279" s="123"/>
      <c r="P279" s="123"/>
      <c r="Q279" s="123"/>
      <c r="R279" s="129"/>
      <c r="S279" s="125"/>
      <c r="T279" s="122"/>
      <c r="U279" s="123"/>
      <c r="V279" s="126"/>
      <c r="W279" s="123"/>
      <c r="X279" s="128"/>
      <c r="Y279" s="123"/>
      <c r="Z279" s="123"/>
      <c r="AA279" s="123"/>
      <c r="AB279" s="124"/>
      <c r="AC279" s="127"/>
      <c r="AD279" s="201"/>
      <c r="AE279" s="201"/>
      <c r="AF279" s="201"/>
      <c r="AG279" s="201"/>
      <c r="AH279" s="201"/>
      <c r="AI279" s="234"/>
      <c r="AJ279" s="123"/>
      <c r="AK279" s="123"/>
      <c r="AL279" s="123"/>
      <c r="AM279" s="123"/>
      <c r="AN279" s="129"/>
      <c r="AO279" s="124"/>
      <c r="AP279" s="122"/>
      <c r="AQ279" s="127"/>
      <c r="AR279" s="123"/>
      <c r="AS279" s="123"/>
      <c r="AT279" s="123"/>
      <c r="AU279" s="123"/>
      <c r="AV279" s="251"/>
      <c r="AW279" s="123"/>
      <c r="AX279" s="123"/>
      <c r="AY279" s="129"/>
      <c r="AZ279" s="122"/>
      <c r="BA279" s="129"/>
      <c r="BB279" s="130"/>
      <c r="BC279" s="131"/>
      <c r="BD279" s="130"/>
      <c r="BE279" s="132"/>
      <c r="BF279" s="132"/>
      <c r="BG279" s="123"/>
      <c r="BH279" s="124"/>
      <c r="BI279" s="122"/>
      <c r="BJ279" s="123"/>
      <c r="BK279" s="123"/>
      <c r="BL279" s="123"/>
      <c r="BM279" s="129"/>
      <c r="BN279" s="122"/>
      <c r="BO279" s="123"/>
      <c r="BP279" s="129"/>
      <c r="BQ279" s="122"/>
      <c r="BR279" s="123"/>
      <c r="BS279" s="129"/>
      <c r="BT279" s="135"/>
      <c r="BU279" s="280"/>
      <c r="BV279" s="246"/>
      <c r="BW279" s="246"/>
      <c r="BX279" s="133"/>
      <c r="BY279" s="133"/>
      <c r="BZ279" s="122"/>
      <c r="CA279" s="123"/>
      <c r="CB279" s="123"/>
      <c r="CC279" s="124"/>
      <c r="CD279" s="127"/>
      <c r="CE279" s="127"/>
      <c r="CF279" s="123"/>
      <c r="CG279" s="123"/>
      <c r="CH279" s="123"/>
      <c r="CI279" s="123"/>
      <c r="CJ279" s="134"/>
      <c r="CK279" s="122"/>
      <c r="CL279" s="127"/>
      <c r="CM279" s="123"/>
      <c r="CN279" s="129"/>
      <c r="CO279" s="129"/>
      <c r="CP279" s="129"/>
      <c r="CQ279" s="134"/>
      <c r="CR279" s="133"/>
      <c r="CS279" s="133"/>
      <c r="CT279" s="133"/>
      <c r="CU279" s="135"/>
      <c r="CV279" s="280"/>
      <c r="CW279" s="135"/>
      <c r="CX279" s="133"/>
      <c r="CY279" s="133"/>
      <c r="CZ279" s="133"/>
      <c r="DA279" s="133"/>
      <c r="DB279" s="133"/>
      <c r="DC279" s="133"/>
      <c r="DD279" s="133"/>
      <c r="DE279" s="133"/>
      <c r="DF279" s="133"/>
      <c r="DG279" s="133"/>
      <c r="DH279" s="133"/>
      <c r="DI279" s="122"/>
      <c r="DJ279" s="129"/>
      <c r="DK279" s="214"/>
      <c r="DL279" s="129"/>
      <c r="DM279" s="122"/>
      <c r="DN279" s="129"/>
      <c r="DO279" s="122"/>
      <c r="DP279" s="129"/>
      <c r="DQ279" s="133"/>
      <c r="DR279" s="122"/>
      <c r="DS279" s="129"/>
      <c r="DT279" s="133"/>
      <c r="DU279" s="122"/>
      <c r="DV279" s="123"/>
      <c r="DW279" s="214"/>
      <c r="DX279" s="134"/>
      <c r="DY279" s="305"/>
      <c r="DZ279" s="134"/>
      <c r="EA279" s="122"/>
      <c r="EB279" s="129"/>
      <c r="EC279" s="122"/>
      <c r="ED279" s="129"/>
      <c r="EE279" s="122"/>
      <c r="EF279" s="129"/>
      <c r="EG279" s="122"/>
      <c r="EH279" s="124"/>
    </row>
    <row r="280" spans="1:138">
      <c r="A280" s="122"/>
      <c r="B280" s="124"/>
      <c r="C280" s="127"/>
      <c r="D280" s="123"/>
      <c r="E280" s="123"/>
      <c r="F280" s="123"/>
      <c r="G280" s="124"/>
      <c r="H280" s="122"/>
      <c r="I280" s="123"/>
      <c r="J280" s="123"/>
      <c r="K280" s="128"/>
      <c r="L280" s="123"/>
      <c r="M280" s="123"/>
      <c r="N280" s="123"/>
      <c r="O280" s="123"/>
      <c r="P280" s="123"/>
      <c r="Q280" s="123"/>
      <c r="R280" s="129"/>
      <c r="S280" s="125"/>
      <c r="T280" s="122"/>
      <c r="U280" s="123"/>
      <c r="V280" s="126"/>
      <c r="W280" s="123"/>
      <c r="X280" s="128"/>
      <c r="Y280" s="123"/>
      <c r="Z280" s="123"/>
      <c r="AA280" s="123"/>
      <c r="AB280" s="124"/>
      <c r="AC280" s="127"/>
      <c r="AD280" s="201"/>
      <c r="AE280" s="201"/>
      <c r="AF280" s="201"/>
      <c r="AG280" s="201"/>
      <c r="AH280" s="201"/>
      <c r="AI280" s="234"/>
      <c r="AJ280" s="123"/>
      <c r="AK280" s="123"/>
      <c r="AL280" s="123"/>
      <c r="AM280" s="123"/>
      <c r="AN280" s="129"/>
      <c r="AO280" s="124"/>
      <c r="AP280" s="122"/>
      <c r="AQ280" s="127"/>
      <c r="AR280" s="123"/>
      <c r="AS280" s="123"/>
      <c r="AT280" s="123"/>
      <c r="AU280" s="123"/>
      <c r="AV280" s="251"/>
      <c r="AW280" s="123"/>
      <c r="AX280" s="123"/>
      <c r="AY280" s="129"/>
      <c r="AZ280" s="122"/>
      <c r="BA280" s="129"/>
      <c r="BB280" s="130"/>
      <c r="BC280" s="131"/>
      <c r="BD280" s="130"/>
      <c r="BE280" s="132"/>
      <c r="BF280" s="132"/>
      <c r="BG280" s="123"/>
      <c r="BH280" s="124"/>
      <c r="BI280" s="122"/>
      <c r="BJ280" s="123"/>
      <c r="BK280" s="123"/>
      <c r="BL280" s="123"/>
      <c r="BM280" s="129"/>
      <c r="BN280" s="122"/>
      <c r="BO280" s="123"/>
      <c r="BP280" s="129"/>
      <c r="BQ280" s="122"/>
      <c r="BR280" s="123"/>
      <c r="BS280" s="129"/>
      <c r="BT280" s="135"/>
      <c r="BU280" s="280"/>
      <c r="BV280" s="246"/>
      <c r="BW280" s="246"/>
      <c r="BX280" s="133"/>
      <c r="BY280" s="133"/>
      <c r="BZ280" s="122"/>
      <c r="CA280" s="123"/>
      <c r="CB280" s="123"/>
      <c r="CC280" s="124"/>
      <c r="CD280" s="127"/>
      <c r="CE280" s="127"/>
      <c r="CF280" s="123"/>
      <c r="CG280" s="123"/>
      <c r="CH280" s="123"/>
      <c r="CI280" s="123"/>
      <c r="CJ280" s="134"/>
      <c r="CK280" s="122"/>
      <c r="CL280" s="127"/>
      <c r="CM280" s="123"/>
      <c r="CN280" s="129"/>
      <c r="CO280" s="129"/>
      <c r="CP280" s="129"/>
      <c r="CQ280" s="134"/>
      <c r="CR280" s="133"/>
      <c r="CS280" s="133"/>
      <c r="CT280" s="133"/>
      <c r="CU280" s="135"/>
      <c r="CV280" s="280"/>
      <c r="CW280" s="135"/>
      <c r="CX280" s="133"/>
      <c r="CY280" s="133"/>
      <c r="CZ280" s="133"/>
      <c r="DA280" s="133"/>
      <c r="DB280" s="133"/>
      <c r="DC280" s="133"/>
      <c r="DD280" s="133"/>
      <c r="DE280" s="133"/>
      <c r="DF280" s="133"/>
      <c r="DG280" s="133"/>
      <c r="DH280" s="133"/>
      <c r="DI280" s="122"/>
      <c r="DJ280" s="129"/>
      <c r="DK280" s="214"/>
      <c r="DL280" s="129"/>
      <c r="DM280" s="122"/>
      <c r="DN280" s="129"/>
      <c r="DO280" s="122"/>
      <c r="DP280" s="129"/>
      <c r="DQ280" s="133"/>
      <c r="DR280" s="122"/>
      <c r="DS280" s="129"/>
      <c r="DT280" s="133"/>
      <c r="DU280" s="122"/>
      <c r="DV280" s="123"/>
      <c r="DW280" s="214"/>
      <c r="DX280" s="134"/>
      <c r="DY280" s="305"/>
      <c r="DZ280" s="134"/>
      <c r="EA280" s="122"/>
      <c r="EB280" s="129"/>
      <c r="EC280" s="122"/>
      <c r="ED280" s="129"/>
      <c r="EE280" s="122"/>
      <c r="EF280" s="129"/>
      <c r="EG280" s="122"/>
      <c r="EH280" s="124"/>
    </row>
    <row r="281" spans="1:138">
      <c r="A281" s="122"/>
      <c r="B281" s="124"/>
      <c r="C281" s="127"/>
      <c r="D281" s="123"/>
      <c r="E281" s="123"/>
      <c r="F281" s="123"/>
      <c r="G281" s="124"/>
      <c r="H281" s="122"/>
      <c r="I281" s="123"/>
      <c r="J281" s="123"/>
      <c r="K281" s="128"/>
      <c r="L281" s="123"/>
      <c r="M281" s="123"/>
      <c r="N281" s="123"/>
      <c r="O281" s="123"/>
      <c r="P281" s="123"/>
      <c r="Q281" s="123"/>
      <c r="R281" s="129"/>
      <c r="S281" s="125"/>
      <c r="T281" s="122"/>
      <c r="U281" s="123"/>
      <c r="V281" s="126"/>
      <c r="W281" s="123"/>
      <c r="X281" s="128"/>
      <c r="Y281" s="123"/>
      <c r="Z281" s="123"/>
      <c r="AA281" s="123"/>
      <c r="AB281" s="124"/>
      <c r="AC281" s="127"/>
      <c r="AD281" s="201"/>
      <c r="AE281" s="201"/>
      <c r="AF281" s="201"/>
      <c r="AG281" s="201"/>
      <c r="AH281" s="201"/>
      <c r="AI281" s="234"/>
      <c r="AJ281" s="123"/>
      <c r="AK281" s="123"/>
      <c r="AL281" s="123"/>
      <c r="AM281" s="123"/>
      <c r="AN281" s="129"/>
      <c r="AO281" s="124"/>
      <c r="AP281" s="122"/>
      <c r="AQ281" s="127"/>
      <c r="AR281" s="123"/>
      <c r="AS281" s="123"/>
      <c r="AT281" s="123"/>
      <c r="AU281" s="123"/>
      <c r="AV281" s="251"/>
      <c r="AW281" s="123"/>
      <c r="AX281" s="123"/>
      <c r="AY281" s="129"/>
      <c r="AZ281" s="122"/>
      <c r="BA281" s="129"/>
      <c r="BB281" s="130"/>
      <c r="BC281" s="131"/>
      <c r="BD281" s="130"/>
      <c r="BE281" s="132"/>
      <c r="BF281" s="132"/>
      <c r="BG281" s="123"/>
      <c r="BH281" s="124"/>
      <c r="BI281" s="122"/>
      <c r="BJ281" s="123"/>
      <c r="BK281" s="123"/>
      <c r="BL281" s="123"/>
      <c r="BM281" s="129"/>
      <c r="BN281" s="122"/>
      <c r="BO281" s="123"/>
      <c r="BP281" s="129"/>
      <c r="BQ281" s="122"/>
      <c r="BR281" s="123"/>
      <c r="BS281" s="129"/>
      <c r="BT281" s="135"/>
      <c r="BU281" s="280"/>
      <c r="BV281" s="246"/>
      <c r="BW281" s="246"/>
      <c r="BX281" s="133"/>
      <c r="BY281" s="133"/>
      <c r="BZ281" s="122"/>
      <c r="CA281" s="123"/>
      <c r="CB281" s="123"/>
      <c r="CC281" s="124"/>
      <c r="CD281" s="127"/>
      <c r="CE281" s="127"/>
      <c r="CF281" s="123"/>
      <c r="CG281" s="123"/>
      <c r="CH281" s="123"/>
      <c r="CI281" s="123"/>
      <c r="CJ281" s="134"/>
      <c r="CK281" s="122"/>
      <c r="CL281" s="127"/>
      <c r="CM281" s="123"/>
      <c r="CN281" s="129"/>
      <c r="CO281" s="129"/>
      <c r="CP281" s="129"/>
      <c r="CQ281" s="134"/>
      <c r="CR281" s="133"/>
      <c r="CS281" s="133"/>
      <c r="CT281" s="133"/>
      <c r="CU281" s="135"/>
      <c r="CV281" s="280"/>
      <c r="CW281" s="135"/>
      <c r="CX281" s="133"/>
      <c r="CY281" s="133"/>
      <c r="CZ281" s="133"/>
      <c r="DA281" s="133"/>
      <c r="DB281" s="133"/>
      <c r="DC281" s="133"/>
      <c r="DD281" s="133"/>
      <c r="DE281" s="133"/>
      <c r="DF281" s="133"/>
      <c r="DG281" s="133"/>
      <c r="DH281" s="133"/>
      <c r="DI281" s="122"/>
      <c r="DJ281" s="129"/>
      <c r="DK281" s="214"/>
      <c r="DL281" s="129"/>
      <c r="DM281" s="122"/>
      <c r="DN281" s="129"/>
      <c r="DO281" s="122"/>
      <c r="DP281" s="129"/>
      <c r="DQ281" s="133"/>
      <c r="DR281" s="122"/>
      <c r="DS281" s="129"/>
      <c r="DT281" s="133"/>
      <c r="DU281" s="122"/>
      <c r="DV281" s="123"/>
      <c r="DW281" s="214"/>
      <c r="DX281" s="134"/>
      <c r="DY281" s="305"/>
      <c r="DZ281" s="134"/>
      <c r="EA281" s="122"/>
      <c r="EB281" s="129"/>
      <c r="EC281" s="122"/>
      <c r="ED281" s="129"/>
      <c r="EE281" s="122"/>
      <c r="EF281" s="129"/>
      <c r="EG281" s="122"/>
      <c r="EH281" s="124"/>
    </row>
    <row r="282" spans="1:138">
      <c r="A282" s="122"/>
      <c r="B282" s="124"/>
      <c r="C282" s="127"/>
      <c r="D282" s="123"/>
      <c r="E282" s="123"/>
      <c r="F282" s="123"/>
      <c r="G282" s="124"/>
      <c r="H282" s="122"/>
      <c r="I282" s="123"/>
      <c r="J282" s="123"/>
      <c r="K282" s="128"/>
      <c r="L282" s="123"/>
      <c r="M282" s="123"/>
      <c r="N282" s="123"/>
      <c r="O282" s="123"/>
      <c r="P282" s="123"/>
      <c r="Q282" s="123"/>
      <c r="R282" s="129"/>
      <c r="S282" s="125"/>
      <c r="T282" s="122"/>
      <c r="U282" s="123"/>
      <c r="V282" s="126"/>
      <c r="W282" s="123"/>
      <c r="X282" s="128"/>
      <c r="Y282" s="123"/>
      <c r="Z282" s="123"/>
      <c r="AA282" s="123"/>
      <c r="AB282" s="124"/>
      <c r="AC282" s="127"/>
      <c r="AD282" s="201"/>
      <c r="AE282" s="201"/>
      <c r="AF282" s="201"/>
      <c r="AG282" s="201"/>
      <c r="AH282" s="201"/>
      <c r="AI282" s="234"/>
      <c r="AJ282" s="123"/>
      <c r="AK282" s="123"/>
      <c r="AL282" s="123"/>
      <c r="AM282" s="123"/>
      <c r="AN282" s="129"/>
      <c r="AO282" s="124"/>
      <c r="AP282" s="122"/>
      <c r="AQ282" s="127"/>
      <c r="AR282" s="123"/>
      <c r="AS282" s="123"/>
      <c r="AT282" s="123"/>
      <c r="AU282" s="123"/>
      <c r="AV282" s="251"/>
      <c r="AW282" s="123"/>
      <c r="AX282" s="123"/>
      <c r="AY282" s="129"/>
      <c r="AZ282" s="122"/>
      <c r="BA282" s="129"/>
      <c r="BB282" s="130"/>
      <c r="BC282" s="131"/>
      <c r="BD282" s="130"/>
      <c r="BE282" s="132"/>
      <c r="BF282" s="132"/>
      <c r="BG282" s="123"/>
      <c r="BH282" s="124"/>
      <c r="BI282" s="122"/>
      <c r="BJ282" s="123"/>
      <c r="BK282" s="123"/>
      <c r="BL282" s="123"/>
      <c r="BM282" s="129"/>
      <c r="BN282" s="122"/>
      <c r="BO282" s="123"/>
      <c r="BP282" s="129"/>
      <c r="BQ282" s="122"/>
      <c r="BR282" s="123"/>
      <c r="BS282" s="129"/>
      <c r="BT282" s="135"/>
      <c r="BU282" s="280"/>
      <c r="BV282" s="246"/>
      <c r="BW282" s="246"/>
      <c r="BX282" s="133"/>
      <c r="BY282" s="133"/>
      <c r="BZ282" s="122"/>
      <c r="CA282" s="123"/>
      <c r="CB282" s="123"/>
      <c r="CC282" s="124"/>
      <c r="CD282" s="127"/>
      <c r="CE282" s="127"/>
      <c r="CF282" s="123"/>
      <c r="CG282" s="123"/>
      <c r="CH282" s="123"/>
      <c r="CI282" s="123"/>
      <c r="CJ282" s="134"/>
      <c r="CK282" s="122"/>
      <c r="CL282" s="127"/>
      <c r="CM282" s="123"/>
      <c r="CN282" s="129"/>
      <c r="CO282" s="129"/>
      <c r="CP282" s="129"/>
      <c r="CQ282" s="134"/>
      <c r="CR282" s="133"/>
      <c r="CS282" s="133"/>
      <c r="CT282" s="133"/>
      <c r="CU282" s="135"/>
      <c r="CV282" s="280"/>
      <c r="CW282" s="135"/>
      <c r="CX282" s="133"/>
      <c r="CY282" s="133"/>
      <c r="CZ282" s="133"/>
      <c r="DA282" s="133"/>
      <c r="DB282" s="133"/>
      <c r="DC282" s="133"/>
      <c r="DD282" s="133"/>
      <c r="DE282" s="133"/>
      <c r="DF282" s="133"/>
      <c r="DG282" s="133"/>
      <c r="DH282" s="133"/>
      <c r="DI282" s="122"/>
      <c r="DJ282" s="129"/>
      <c r="DK282" s="214"/>
      <c r="DL282" s="129"/>
      <c r="DM282" s="122"/>
      <c r="DN282" s="129"/>
      <c r="DO282" s="122"/>
      <c r="DP282" s="129"/>
      <c r="DQ282" s="133"/>
      <c r="DR282" s="122"/>
      <c r="DS282" s="129"/>
      <c r="DT282" s="133"/>
      <c r="DU282" s="122"/>
      <c r="DV282" s="123"/>
      <c r="DW282" s="214"/>
      <c r="DX282" s="134"/>
      <c r="DY282" s="305"/>
      <c r="DZ282" s="134"/>
      <c r="EA282" s="122"/>
      <c r="EB282" s="129"/>
      <c r="EC282" s="122"/>
      <c r="ED282" s="129"/>
      <c r="EE282" s="122"/>
      <c r="EF282" s="129"/>
      <c r="EG282" s="122"/>
      <c r="EH282" s="124"/>
    </row>
    <row r="283" spans="1:138">
      <c r="A283" s="122"/>
      <c r="B283" s="124"/>
      <c r="C283" s="127"/>
      <c r="D283" s="123"/>
      <c r="E283" s="123"/>
      <c r="F283" s="123"/>
      <c r="G283" s="124"/>
      <c r="H283" s="122"/>
      <c r="I283" s="123"/>
      <c r="J283" s="123"/>
      <c r="K283" s="128"/>
      <c r="L283" s="123"/>
      <c r="M283" s="123"/>
      <c r="N283" s="123"/>
      <c r="O283" s="123"/>
      <c r="P283" s="123"/>
      <c r="Q283" s="123"/>
      <c r="R283" s="129"/>
      <c r="S283" s="125"/>
      <c r="T283" s="122"/>
      <c r="U283" s="123"/>
      <c r="V283" s="126"/>
      <c r="W283" s="123"/>
      <c r="X283" s="128"/>
      <c r="Y283" s="123"/>
      <c r="Z283" s="123"/>
      <c r="AA283" s="123"/>
      <c r="AB283" s="124"/>
      <c r="AC283" s="127"/>
      <c r="AD283" s="201"/>
      <c r="AE283" s="201"/>
      <c r="AF283" s="201"/>
      <c r="AG283" s="201"/>
      <c r="AH283" s="201"/>
      <c r="AI283" s="234"/>
      <c r="AJ283" s="123"/>
      <c r="AK283" s="123"/>
      <c r="AL283" s="123"/>
      <c r="AM283" s="123"/>
      <c r="AN283" s="129"/>
      <c r="AO283" s="124"/>
      <c r="AP283" s="122"/>
      <c r="AQ283" s="127"/>
      <c r="AR283" s="123"/>
      <c r="AS283" s="123"/>
      <c r="AT283" s="123"/>
      <c r="AU283" s="123"/>
      <c r="AV283" s="251"/>
      <c r="AW283" s="123"/>
      <c r="AX283" s="123"/>
      <c r="AY283" s="129"/>
      <c r="AZ283" s="122"/>
      <c r="BA283" s="129"/>
      <c r="BB283" s="130"/>
      <c r="BC283" s="131"/>
      <c r="BD283" s="130"/>
      <c r="BE283" s="132"/>
      <c r="BF283" s="132"/>
      <c r="BG283" s="123"/>
      <c r="BH283" s="124"/>
      <c r="BI283" s="122"/>
      <c r="BJ283" s="123"/>
      <c r="BK283" s="123"/>
      <c r="BL283" s="123"/>
      <c r="BM283" s="129"/>
      <c r="BN283" s="122"/>
      <c r="BO283" s="123"/>
      <c r="BP283" s="129"/>
      <c r="BQ283" s="122"/>
      <c r="BR283" s="123"/>
      <c r="BS283" s="129"/>
      <c r="BT283" s="135"/>
      <c r="BU283" s="280"/>
      <c r="BV283" s="246"/>
      <c r="BW283" s="246"/>
      <c r="BX283" s="133"/>
      <c r="BY283" s="133"/>
      <c r="BZ283" s="122"/>
      <c r="CA283" s="123"/>
      <c r="CB283" s="123"/>
      <c r="CC283" s="124"/>
      <c r="CD283" s="127"/>
      <c r="CE283" s="127"/>
      <c r="CF283" s="123"/>
      <c r="CG283" s="123"/>
      <c r="CH283" s="123"/>
      <c r="CI283" s="123"/>
      <c r="CJ283" s="134"/>
      <c r="CK283" s="122"/>
      <c r="CL283" s="127"/>
      <c r="CM283" s="123"/>
      <c r="CN283" s="129"/>
      <c r="CO283" s="129"/>
      <c r="CP283" s="129"/>
      <c r="CQ283" s="134"/>
      <c r="CR283" s="133"/>
      <c r="CS283" s="133"/>
      <c r="CT283" s="133"/>
      <c r="CU283" s="135"/>
      <c r="CV283" s="280"/>
      <c r="CW283" s="135"/>
      <c r="CX283" s="133"/>
      <c r="CY283" s="133"/>
      <c r="CZ283" s="133"/>
      <c r="DA283" s="133"/>
      <c r="DB283" s="133"/>
      <c r="DC283" s="133"/>
      <c r="DD283" s="133"/>
      <c r="DE283" s="133"/>
      <c r="DF283" s="133"/>
      <c r="DG283" s="133"/>
      <c r="DH283" s="133"/>
      <c r="DI283" s="122"/>
      <c r="DJ283" s="129"/>
      <c r="DK283" s="214"/>
      <c r="DL283" s="129"/>
      <c r="DM283" s="122"/>
      <c r="DN283" s="129"/>
      <c r="DO283" s="122"/>
      <c r="DP283" s="129"/>
      <c r="DQ283" s="133"/>
      <c r="DR283" s="122"/>
      <c r="DS283" s="129"/>
      <c r="DT283" s="133"/>
      <c r="DU283" s="122"/>
      <c r="DV283" s="123"/>
      <c r="DW283" s="214"/>
      <c r="DX283" s="134"/>
      <c r="DY283" s="305"/>
      <c r="DZ283" s="134"/>
      <c r="EA283" s="122"/>
      <c r="EB283" s="129"/>
      <c r="EC283" s="122"/>
      <c r="ED283" s="129"/>
      <c r="EE283" s="122"/>
      <c r="EF283" s="129"/>
      <c r="EG283" s="122"/>
      <c r="EH283" s="124"/>
    </row>
    <row r="284" spans="1:138">
      <c r="A284" s="122"/>
      <c r="B284" s="124"/>
      <c r="C284" s="127"/>
      <c r="D284" s="123"/>
      <c r="E284" s="123"/>
      <c r="F284" s="123"/>
      <c r="G284" s="124"/>
      <c r="H284" s="122"/>
      <c r="I284" s="123"/>
      <c r="J284" s="123"/>
      <c r="K284" s="128"/>
      <c r="L284" s="123"/>
      <c r="M284" s="123"/>
      <c r="N284" s="123"/>
      <c r="O284" s="123"/>
      <c r="P284" s="123"/>
      <c r="Q284" s="123"/>
      <c r="R284" s="129"/>
      <c r="S284" s="125"/>
      <c r="T284" s="122"/>
      <c r="U284" s="123"/>
      <c r="V284" s="126"/>
      <c r="W284" s="123"/>
      <c r="X284" s="128"/>
      <c r="Y284" s="123"/>
      <c r="Z284" s="123"/>
      <c r="AA284" s="123"/>
      <c r="AB284" s="124"/>
      <c r="AC284" s="127"/>
      <c r="AD284" s="201"/>
      <c r="AE284" s="201"/>
      <c r="AF284" s="201"/>
      <c r="AG284" s="201"/>
      <c r="AH284" s="201"/>
      <c r="AI284" s="234"/>
      <c r="AJ284" s="123"/>
      <c r="AK284" s="123"/>
      <c r="AL284" s="123"/>
      <c r="AM284" s="123"/>
      <c r="AN284" s="129"/>
      <c r="AO284" s="124"/>
      <c r="AP284" s="122"/>
      <c r="AQ284" s="127"/>
      <c r="AR284" s="123"/>
      <c r="AS284" s="123"/>
      <c r="AT284" s="123"/>
      <c r="AU284" s="123"/>
      <c r="AV284" s="251"/>
      <c r="AW284" s="123"/>
      <c r="AX284" s="123"/>
      <c r="AY284" s="129"/>
      <c r="AZ284" s="122"/>
      <c r="BA284" s="129"/>
      <c r="BB284" s="130"/>
      <c r="BC284" s="131"/>
      <c r="BD284" s="130"/>
      <c r="BE284" s="132"/>
      <c r="BF284" s="132"/>
      <c r="BG284" s="123"/>
      <c r="BH284" s="124"/>
      <c r="BI284" s="122"/>
      <c r="BJ284" s="123"/>
      <c r="BK284" s="123"/>
      <c r="BL284" s="123"/>
      <c r="BM284" s="129"/>
      <c r="BN284" s="122"/>
      <c r="BO284" s="123"/>
      <c r="BP284" s="129"/>
      <c r="BQ284" s="122"/>
      <c r="BR284" s="123"/>
      <c r="BS284" s="129"/>
      <c r="BT284" s="135"/>
      <c r="BU284" s="280"/>
      <c r="BV284" s="246"/>
      <c r="BW284" s="246"/>
      <c r="BX284" s="133"/>
      <c r="BY284" s="133"/>
      <c r="BZ284" s="122"/>
      <c r="CA284" s="123"/>
      <c r="CB284" s="123"/>
      <c r="CC284" s="124"/>
      <c r="CD284" s="127"/>
      <c r="CE284" s="127"/>
      <c r="CF284" s="123"/>
      <c r="CG284" s="123"/>
      <c r="CH284" s="123"/>
      <c r="CI284" s="123"/>
      <c r="CJ284" s="134"/>
      <c r="CK284" s="122"/>
      <c r="CL284" s="127"/>
      <c r="CM284" s="123"/>
      <c r="CN284" s="129"/>
      <c r="CO284" s="129"/>
      <c r="CP284" s="129"/>
      <c r="CQ284" s="134"/>
      <c r="CR284" s="133"/>
      <c r="CS284" s="133"/>
      <c r="CT284" s="133"/>
      <c r="CU284" s="135"/>
      <c r="CV284" s="280"/>
      <c r="CW284" s="135"/>
      <c r="CX284" s="133"/>
      <c r="CY284" s="133"/>
      <c r="CZ284" s="133"/>
      <c r="DA284" s="133"/>
      <c r="DB284" s="133"/>
      <c r="DC284" s="133"/>
      <c r="DD284" s="133"/>
      <c r="DE284" s="133"/>
      <c r="DF284" s="133"/>
      <c r="DG284" s="133"/>
      <c r="DH284" s="133"/>
      <c r="DI284" s="122"/>
      <c r="DJ284" s="129"/>
      <c r="DK284" s="214"/>
      <c r="DL284" s="129"/>
      <c r="DM284" s="122"/>
      <c r="DN284" s="129"/>
      <c r="DO284" s="122"/>
      <c r="DP284" s="129"/>
      <c r="DQ284" s="133"/>
      <c r="DR284" s="122"/>
      <c r="DS284" s="129"/>
      <c r="DT284" s="133"/>
      <c r="DU284" s="122"/>
      <c r="DV284" s="123"/>
      <c r="DW284" s="214"/>
      <c r="DX284" s="134"/>
      <c r="DY284" s="305"/>
      <c r="DZ284" s="134"/>
      <c r="EA284" s="122"/>
      <c r="EB284" s="129"/>
      <c r="EC284" s="122"/>
      <c r="ED284" s="129"/>
      <c r="EE284" s="122"/>
      <c r="EF284" s="129"/>
      <c r="EG284" s="122"/>
      <c r="EH284" s="124"/>
    </row>
    <row r="285" spans="1:138">
      <c r="A285" s="122"/>
      <c r="B285" s="124"/>
      <c r="C285" s="127"/>
      <c r="D285" s="123"/>
      <c r="E285" s="123"/>
      <c r="F285" s="123"/>
      <c r="G285" s="124"/>
      <c r="H285" s="122"/>
      <c r="I285" s="123"/>
      <c r="J285" s="123"/>
      <c r="K285" s="128"/>
      <c r="L285" s="123"/>
      <c r="M285" s="123"/>
      <c r="N285" s="123"/>
      <c r="O285" s="123"/>
      <c r="P285" s="123"/>
      <c r="Q285" s="123"/>
      <c r="R285" s="129"/>
      <c r="S285" s="125"/>
      <c r="T285" s="122"/>
      <c r="U285" s="123"/>
      <c r="V285" s="126"/>
      <c r="W285" s="123"/>
      <c r="X285" s="128"/>
      <c r="Y285" s="123"/>
      <c r="Z285" s="123"/>
      <c r="AA285" s="123"/>
      <c r="AB285" s="124"/>
      <c r="AC285" s="127"/>
      <c r="AD285" s="201"/>
      <c r="AE285" s="201"/>
      <c r="AF285" s="201"/>
      <c r="AG285" s="201"/>
      <c r="AH285" s="201"/>
      <c r="AI285" s="234"/>
      <c r="AJ285" s="123"/>
      <c r="AK285" s="123"/>
      <c r="AL285" s="123"/>
      <c r="AM285" s="123"/>
      <c r="AN285" s="129"/>
      <c r="AO285" s="124"/>
      <c r="AP285" s="122"/>
      <c r="AQ285" s="127"/>
      <c r="AR285" s="123"/>
      <c r="AS285" s="123"/>
      <c r="AT285" s="123"/>
      <c r="AU285" s="123"/>
      <c r="AV285" s="251"/>
      <c r="AW285" s="123"/>
      <c r="AX285" s="123"/>
      <c r="AY285" s="129"/>
      <c r="AZ285" s="122"/>
      <c r="BA285" s="129"/>
      <c r="BB285" s="130"/>
      <c r="BC285" s="131"/>
      <c r="BD285" s="130"/>
      <c r="BE285" s="132"/>
      <c r="BF285" s="132"/>
      <c r="BG285" s="123"/>
      <c r="BH285" s="124"/>
      <c r="BI285" s="122"/>
      <c r="BJ285" s="123"/>
      <c r="BK285" s="123"/>
      <c r="BL285" s="123"/>
      <c r="BM285" s="129"/>
      <c r="BN285" s="122"/>
      <c r="BO285" s="123"/>
      <c r="BP285" s="129"/>
      <c r="BQ285" s="122"/>
      <c r="BR285" s="123"/>
      <c r="BS285" s="129"/>
      <c r="BT285" s="135"/>
      <c r="BU285" s="280"/>
      <c r="BV285" s="246"/>
      <c r="BW285" s="246"/>
      <c r="BX285" s="133"/>
      <c r="BY285" s="133"/>
      <c r="BZ285" s="122"/>
      <c r="CA285" s="123"/>
      <c r="CB285" s="123"/>
      <c r="CC285" s="124"/>
      <c r="CD285" s="127"/>
      <c r="CE285" s="127"/>
      <c r="CF285" s="123"/>
      <c r="CG285" s="123"/>
      <c r="CH285" s="123"/>
      <c r="CI285" s="123"/>
      <c r="CJ285" s="134"/>
      <c r="CK285" s="122"/>
      <c r="CL285" s="127"/>
      <c r="CM285" s="123"/>
      <c r="CN285" s="129"/>
      <c r="CO285" s="129"/>
      <c r="CP285" s="129"/>
      <c r="CQ285" s="134"/>
      <c r="CR285" s="133"/>
      <c r="CS285" s="133"/>
      <c r="CT285" s="133"/>
      <c r="CU285" s="135"/>
      <c r="CV285" s="280"/>
      <c r="CW285" s="135"/>
      <c r="CX285" s="133"/>
      <c r="CY285" s="133"/>
      <c r="CZ285" s="133"/>
      <c r="DA285" s="133"/>
      <c r="DB285" s="133"/>
      <c r="DC285" s="133"/>
      <c r="DD285" s="133"/>
      <c r="DE285" s="133"/>
      <c r="DF285" s="133"/>
      <c r="DG285" s="133"/>
      <c r="DH285" s="133"/>
      <c r="DI285" s="122"/>
      <c r="DJ285" s="129"/>
      <c r="DK285" s="214"/>
      <c r="DL285" s="129"/>
      <c r="DM285" s="122"/>
      <c r="DN285" s="129"/>
      <c r="DO285" s="122"/>
      <c r="DP285" s="129"/>
      <c r="DQ285" s="133"/>
      <c r="DR285" s="122"/>
      <c r="DS285" s="129"/>
      <c r="DT285" s="133"/>
      <c r="DU285" s="122"/>
      <c r="DV285" s="123"/>
      <c r="DW285" s="214"/>
      <c r="DX285" s="134"/>
      <c r="DY285" s="305"/>
      <c r="DZ285" s="134"/>
      <c r="EA285" s="122"/>
      <c r="EB285" s="129"/>
      <c r="EC285" s="122"/>
      <c r="ED285" s="129"/>
      <c r="EE285" s="122"/>
      <c r="EF285" s="129"/>
      <c r="EG285" s="122"/>
      <c r="EH285" s="124"/>
    </row>
    <row r="286" spans="1:138">
      <c r="A286" s="122"/>
      <c r="B286" s="124"/>
      <c r="C286" s="127"/>
      <c r="D286" s="123"/>
      <c r="E286" s="123"/>
      <c r="F286" s="123"/>
      <c r="G286" s="124"/>
      <c r="H286" s="122"/>
      <c r="I286" s="123"/>
      <c r="J286" s="123"/>
      <c r="K286" s="128"/>
      <c r="L286" s="123"/>
      <c r="M286" s="123"/>
      <c r="N286" s="123"/>
      <c r="O286" s="123"/>
      <c r="P286" s="123"/>
      <c r="Q286" s="123"/>
      <c r="R286" s="129"/>
      <c r="S286" s="125"/>
      <c r="T286" s="122"/>
      <c r="U286" s="123"/>
      <c r="V286" s="126"/>
      <c r="W286" s="123"/>
      <c r="X286" s="128"/>
      <c r="Y286" s="123"/>
      <c r="Z286" s="123"/>
      <c r="AA286" s="123"/>
      <c r="AB286" s="124"/>
      <c r="AC286" s="127"/>
      <c r="AD286" s="201"/>
      <c r="AE286" s="201"/>
      <c r="AF286" s="201"/>
      <c r="AG286" s="201"/>
      <c r="AH286" s="201"/>
      <c r="AI286" s="234"/>
      <c r="AJ286" s="123"/>
      <c r="AK286" s="123"/>
      <c r="AL286" s="123"/>
      <c r="AM286" s="123"/>
      <c r="AN286" s="129"/>
      <c r="AO286" s="124"/>
      <c r="AP286" s="122"/>
      <c r="AQ286" s="127"/>
      <c r="AR286" s="123"/>
      <c r="AS286" s="123"/>
      <c r="AT286" s="123"/>
      <c r="AU286" s="123"/>
      <c r="AV286" s="251"/>
      <c r="AW286" s="123"/>
      <c r="AX286" s="123"/>
      <c r="AY286" s="129"/>
      <c r="AZ286" s="122"/>
      <c r="BA286" s="129"/>
      <c r="BB286" s="130"/>
      <c r="BC286" s="131"/>
      <c r="BD286" s="130"/>
      <c r="BE286" s="132"/>
      <c r="BF286" s="132"/>
      <c r="BG286" s="123"/>
      <c r="BH286" s="124"/>
      <c r="BI286" s="122"/>
      <c r="BJ286" s="123"/>
      <c r="BK286" s="123"/>
      <c r="BL286" s="123"/>
      <c r="BM286" s="129"/>
      <c r="BN286" s="122"/>
      <c r="BO286" s="123"/>
      <c r="BP286" s="129"/>
      <c r="BQ286" s="122"/>
      <c r="BR286" s="123"/>
      <c r="BS286" s="129"/>
      <c r="BT286" s="135"/>
      <c r="BU286" s="280"/>
      <c r="BV286" s="246"/>
      <c r="BW286" s="246"/>
      <c r="BX286" s="133"/>
      <c r="BY286" s="133"/>
      <c r="BZ286" s="122"/>
      <c r="CA286" s="123"/>
      <c r="CB286" s="123"/>
      <c r="CC286" s="124"/>
      <c r="CD286" s="127"/>
      <c r="CE286" s="127"/>
      <c r="CF286" s="123"/>
      <c r="CG286" s="123"/>
      <c r="CH286" s="123"/>
      <c r="CI286" s="123"/>
      <c r="CJ286" s="134"/>
      <c r="CK286" s="122"/>
      <c r="CL286" s="127"/>
      <c r="CM286" s="123"/>
      <c r="CN286" s="129"/>
      <c r="CO286" s="129"/>
      <c r="CP286" s="129"/>
      <c r="CQ286" s="134"/>
      <c r="CR286" s="133"/>
      <c r="CS286" s="133"/>
      <c r="CT286" s="133"/>
      <c r="CU286" s="135"/>
      <c r="CV286" s="280"/>
      <c r="CW286" s="135"/>
      <c r="CX286" s="133"/>
      <c r="CY286" s="133"/>
      <c r="CZ286" s="133"/>
      <c r="DA286" s="133"/>
      <c r="DB286" s="133"/>
      <c r="DC286" s="133"/>
      <c r="DD286" s="133"/>
      <c r="DE286" s="133"/>
      <c r="DF286" s="133"/>
      <c r="DG286" s="133"/>
      <c r="DH286" s="133"/>
      <c r="DI286" s="122"/>
      <c r="DJ286" s="129"/>
      <c r="DK286" s="214"/>
      <c r="DL286" s="129"/>
      <c r="DM286" s="122"/>
      <c r="DN286" s="129"/>
      <c r="DO286" s="122"/>
      <c r="DP286" s="129"/>
      <c r="DQ286" s="133"/>
      <c r="DR286" s="122"/>
      <c r="DS286" s="129"/>
      <c r="DT286" s="133"/>
      <c r="DU286" s="122"/>
      <c r="DV286" s="123"/>
      <c r="DW286" s="214"/>
      <c r="DX286" s="134"/>
      <c r="DY286" s="305"/>
      <c r="DZ286" s="134"/>
      <c r="EA286" s="122"/>
      <c r="EB286" s="129"/>
      <c r="EC286" s="122"/>
      <c r="ED286" s="129"/>
      <c r="EE286" s="122"/>
      <c r="EF286" s="129"/>
      <c r="EG286" s="122"/>
      <c r="EH286" s="124"/>
    </row>
    <row r="287" spans="1:138">
      <c r="A287" s="122"/>
      <c r="B287" s="124"/>
      <c r="C287" s="127"/>
      <c r="D287" s="123"/>
      <c r="E287" s="123"/>
      <c r="F287" s="123"/>
      <c r="G287" s="124"/>
      <c r="H287" s="122"/>
      <c r="I287" s="123"/>
      <c r="J287" s="123"/>
      <c r="K287" s="128"/>
      <c r="L287" s="123"/>
      <c r="M287" s="123"/>
      <c r="N287" s="123"/>
      <c r="O287" s="123"/>
      <c r="P287" s="123"/>
      <c r="Q287" s="123"/>
      <c r="R287" s="129"/>
      <c r="S287" s="125"/>
      <c r="T287" s="122"/>
      <c r="U287" s="123"/>
      <c r="V287" s="126"/>
      <c r="W287" s="123"/>
      <c r="X287" s="128"/>
      <c r="Y287" s="123"/>
      <c r="Z287" s="123"/>
      <c r="AA287" s="123"/>
      <c r="AB287" s="124"/>
      <c r="AC287" s="127"/>
      <c r="AD287" s="201"/>
      <c r="AE287" s="201"/>
      <c r="AF287" s="201"/>
      <c r="AG287" s="201"/>
      <c r="AH287" s="201"/>
      <c r="AI287" s="234"/>
      <c r="AJ287" s="123"/>
      <c r="AK287" s="123"/>
      <c r="AL287" s="123"/>
      <c r="AM287" s="123"/>
      <c r="AN287" s="129"/>
      <c r="AO287" s="124"/>
      <c r="AP287" s="122"/>
      <c r="AQ287" s="127"/>
      <c r="AR287" s="123"/>
      <c r="AS287" s="123"/>
      <c r="AT287" s="123"/>
      <c r="AU287" s="123"/>
      <c r="AV287" s="251"/>
      <c r="AW287" s="123"/>
      <c r="AX287" s="123"/>
      <c r="AY287" s="129"/>
      <c r="AZ287" s="122"/>
      <c r="BA287" s="129"/>
      <c r="BB287" s="130"/>
      <c r="BC287" s="131"/>
      <c r="BD287" s="130"/>
      <c r="BE287" s="132"/>
      <c r="BF287" s="132"/>
      <c r="BG287" s="123"/>
      <c r="BH287" s="124"/>
      <c r="BI287" s="122"/>
      <c r="BJ287" s="123"/>
      <c r="BK287" s="123"/>
      <c r="BL287" s="123"/>
      <c r="BM287" s="129"/>
      <c r="BN287" s="122"/>
      <c r="BO287" s="123"/>
      <c r="BP287" s="129"/>
      <c r="BQ287" s="122"/>
      <c r="BR287" s="123"/>
      <c r="BS287" s="129"/>
      <c r="BT287" s="135"/>
      <c r="BU287" s="280"/>
      <c r="BV287" s="246"/>
      <c r="BW287" s="246"/>
      <c r="BX287" s="133"/>
      <c r="BY287" s="133"/>
      <c r="BZ287" s="122"/>
      <c r="CA287" s="123"/>
      <c r="CB287" s="123"/>
      <c r="CC287" s="124"/>
      <c r="CD287" s="127"/>
      <c r="CE287" s="127"/>
      <c r="CF287" s="123"/>
      <c r="CG287" s="123"/>
      <c r="CH287" s="123"/>
      <c r="CI287" s="123"/>
      <c r="CJ287" s="134"/>
      <c r="CK287" s="122"/>
      <c r="CL287" s="127"/>
      <c r="CM287" s="123"/>
      <c r="CN287" s="129"/>
      <c r="CO287" s="129"/>
      <c r="CP287" s="129"/>
      <c r="CQ287" s="134"/>
      <c r="CR287" s="133"/>
      <c r="CS287" s="133"/>
      <c r="CT287" s="133"/>
      <c r="CU287" s="135"/>
      <c r="CV287" s="280"/>
      <c r="CW287" s="135"/>
      <c r="CX287" s="133"/>
      <c r="CY287" s="133"/>
      <c r="CZ287" s="133"/>
      <c r="DA287" s="133"/>
      <c r="DB287" s="133"/>
      <c r="DC287" s="133"/>
      <c r="DD287" s="133"/>
      <c r="DE287" s="133"/>
      <c r="DF287" s="133"/>
      <c r="DG287" s="133"/>
      <c r="DH287" s="133"/>
      <c r="DI287" s="122"/>
      <c r="DJ287" s="129"/>
      <c r="DK287" s="214"/>
      <c r="DL287" s="129"/>
      <c r="DM287" s="122"/>
      <c r="DN287" s="129"/>
      <c r="DO287" s="122"/>
      <c r="DP287" s="129"/>
      <c r="DQ287" s="133"/>
      <c r="DR287" s="122"/>
      <c r="DS287" s="129"/>
      <c r="DT287" s="133"/>
      <c r="DU287" s="122"/>
      <c r="DV287" s="123"/>
      <c r="DW287" s="214"/>
      <c r="DX287" s="134"/>
      <c r="DY287" s="305"/>
      <c r="DZ287" s="134"/>
      <c r="EA287" s="122"/>
      <c r="EB287" s="129"/>
      <c r="EC287" s="122"/>
      <c r="ED287" s="129"/>
      <c r="EE287" s="122"/>
      <c r="EF287" s="129"/>
      <c r="EG287" s="122"/>
      <c r="EH287" s="124"/>
    </row>
    <row r="288" spans="1:138">
      <c r="A288" s="122"/>
      <c r="B288" s="124"/>
      <c r="C288" s="127"/>
      <c r="D288" s="123"/>
      <c r="E288" s="123"/>
      <c r="F288" s="123"/>
      <c r="G288" s="124"/>
      <c r="H288" s="122"/>
      <c r="I288" s="123"/>
      <c r="J288" s="123"/>
      <c r="K288" s="128"/>
      <c r="L288" s="123"/>
      <c r="M288" s="123"/>
      <c r="N288" s="123"/>
      <c r="O288" s="123"/>
      <c r="P288" s="123"/>
      <c r="Q288" s="123"/>
      <c r="R288" s="129"/>
      <c r="S288" s="125"/>
      <c r="T288" s="122"/>
      <c r="U288" s="123"/>
      <c r="V288" s="126"/>
      <c r="W288" s="123"/>
      <c r="X288" s="128"/>
      <c r="Y288" s="123"/>
      <c r="Z288" s="123"/>
      <c r="AA288" s="123"/>
      <c r="AB288" s="124"/>
      <c r="AC288" s="127"/>
      <c r="AD288" s="201"/>
      <c r="AE288" s="201"/>
      <c r="AF288" s="201"/>
      <c r="AG288" s="201"/>
      <c r="AH288" s="201"/>
      <c r="AI288" s="234"/>
      <c r="AJ288" s="123"/>
      <c r="AK288" s="123"/>
      <c r="AL288" s="123"/>
      <c r="AM288" s="123"/>
      <c r="AN288" s="129"/>
      <c r="AO288" s="124"/>
      <c r="AP288" s="122"/>
      <c r="AQ288" s="127"/>
      <c r="AR288" s="123"/>
      <c r="AS288" s="123"/>
      <c r="AT288" s="123"/>
      <c r="AU288" s="123"/>
      <c r="AV288" s="251"/>
      <c r="AW288" s="123"/>
      <c r="AX288" s="123"/>
      <c r="AY288" s="129"/>
      <c r="AZ288" s="122"/>
      <c r="BA288" s="129"/>
      <c r="BB288" s="130"/>
      <c r="BC288" s="131"/>
      <c r="BD288" s="130"/>
      <c r="BE288" s="132"/>
      <c r="BF288" s="132"/>
      <c r="BG288" s="123"/>
      <c r="BH288" s="124"/>
      <c r="BI288" s="122"/>
      <c r="BJ288" s="123"/>
      <c r="BK288" s="123"/>
      <c r="BL288" s="123"/>
      <c r="BM288" s="129"/>
      <c r="BN288" s="122"/>
      <c r="BO288" s="123"/>
      <c r="BP288" s="129"/>
      <c r="BQ288" s="122"/>
      <c r="BR288" s="123"/>
      <c r="BS288" s="129"/>
      <c r="BT288" s="135"/>
      <c r="BU288" s="280"/>
      <c r="BV288" s="246"/>
      <c r="BW288" s="246"/>
      <c r="BX288" s="133"/>
      <c r="BY288" s="133"/>
      <c r="BZ288" s="122"/>
      <c r="CA288" s="123"/>
      <c r="CB288" s="123"/>
      <c r="CC288" s="124"/>
      <c r="CD288" s="127"/>
      <c r="CE288" s="127"/>
      <c r="CF288" s="123"/>
      <c r="CG288" s="123"/>
      <c r="CH288" s="123"/>
      <c r="CI288" s="123"/>
      <c r="CJ288" s="134"/>
      <c r="CK288" s="122"/>
      <c r="CL288" s="127"/>
      <c r="CM288" s="123"/>
      <c r="CN288" s="129"/>
      <c r="CO288" s="129"/>
      <c r="CP288" s="129"/>
      <c r="CQ288" s="134"/>
      <c r="CR288" s="133"/>
      <c r="CS288" s="133"/>
      <c r="CT288" s="133"/>
      <c r="CU288" s="135"/>
      <c r="CV288" s="280"/>
      <c r="CW288" s="135"/>
      <c r="CX288" s="133"/>
      <c r="CY288" s="133"/>
      <c r="CZ288" s="133"/>
      <c r="DA288" s="133"/>
      <c r="DB288" s="133"/>
      <c r="DC288" s="133"/>
      <c r="DD288" s="133"/>
      <c r="DE288" s="133"/>
      <c r="DF288" s="133"/>
      <c r="DG288" s="133"/>
      <c r="DH288" s="133"/>
      <c r="DI288" s="122"/>
      <c r="DJ288" s="129"/>
      <c r="DK288" s="214"/>
      <c r="DL288" s="129"/>
      <c r="DM288" s="122"/>
      <c r="DN288" s="129"/>
      <c r="DO288" s="122"/>
      <c r="DP288" s="129"/>
      <c r="DQ288" s="133"/>
      <c r="DR288" s="122"/>
      <c r="DS288" s="129"/>
      <c r="DT288" s="133"/>
      <c r="DU288" s="122"/>
      <c r="DV288" s="123"/>
      <c r="DW288" s="214"/>
      <c r="DX288" s="134"/>
      <c r="DY288" s="305"/>
      <c r="DZ288" s="134"/>
      <c r="EA288" s="122"/>
      <c r="EB288" s="129"/>
      <c r="EC288" s="122"/>
      <c r="ED288" s="129"/>
      <c r="EE288" s="122"/>
      <c r="EF288" s="129"/>
      <c r="EG288" s="122"/>
      <c r="EH288" s="124"/>
    </row>
    <row r="289" spans="1:138">
      <c r="A289" s="122"/>
      <c r="B289" s="124"/>
      <c r="C289" s="127"/>
      <c r="D289" s="123"/>
      <c r="E289" s="123"/>
      <c r="F289" s="123"/>
      <c r="G289" s="124"/>
      <c r="H289" s="122"/>
      <c r="I289" s="123"/>
      <c r="J289" s="123"/>
      <c r="K289" s="128"/>
      <c r="L289" s="123"/>
      <c r="M289" s="123"/>
      <c r="N289" s="123"/>
      <c r="O289" s="123"/>
      <c r="P289" s="123"/>
      <c r="Q289" s="123"/>
      <c r="R289" s="129"/>
      <c r="S289" s="125"/>
      <c r="T289" s="122"/>
      <c r="U289" s="123"/>
      <c r="V289" s="126"/>
      <c r="W289" s="123"/>
      <c r="X289" s="128"/>
      <c r="Y289" s="123"/>
      <c r="Z289" s="123"/>
      <c r="AA289" s="123"/>
      <c r="AB289" s="124"/>
      <c r="AC289" s="127"/>
      <c r="AD289" s="201"/>
      <c r="AE289" s="201"/>
      <c r="AF289" s="201"/>
      <c r="AG289" s="201"/>
      <c r="AH289" s="201"/>
      <c r="AI289" s="234"/>
      <c r="AJ289" s="123"/>
      <c r="AK289" s="123"/>
      <c r="AL289" s="123"/>
      <c r="AM289" s="123"/>
      <c r="AN289" s="129"/>
      <c r="AO289" s="124"/>
      <c r="AP289" s="122"/>
      <c r="AQ289" s="127"/>
      <c r="AR289" s="123"/>
      <c r="AS289" s="123"/>
      <c r="AT289" s="123"/>
      <c r="AU289" s="123"/>
      <c r="AV289" s="251"/>
      <c r="AW289" s="123"/>
      <c r="AX289" s="123"/>
      <c r="AY289" s="129"/>
      <c r="AZ289" s="122"/>
      <c r="BA289" s="129"/>
      <c r="BB289" s="130"/>
      <c r="BC289" s="131"/>
      <c r="BD289" s="130"/>
      <c r="BE289" s="132"/>
      <c r="BF289" s="132"/>
      <c r="BG289" s="123"/>
      <c r="BH289" s="124"/>
      <c r="BI289" s="122"/>
      <c r="BJ289" s="123"/>
      <c r="BK289" s="123"/>
      <c r="BL289" s="123"/>
      <c r="BM289" s="129"/>
      <c r="BN289" s="122"/>
      <c r="BO289" s="123"/>
      <c r="BP289" s="129"/>
      <c r="BQ289" s="122"/>
      <c r="BR289" s="123"/>
      <c r="BS289" s="129"/>
      <c r="BT289" s="135"/>
      <c r="BU289" s="280"/>
      <c r="BV289" s="246"/>
      <c r="BW289" s="246"/>
      <c r="BX289" s="133"/>
      <c r="BY289" s="133"/>
      <c r="BZ289" s="122"/>
      <c r="CA289" s="123"/>
      <c r="CB289" s="123"/>
      <c r="CC289" s="124"/>
      <c r="CD289" s="127"/>
      <c r="CE289" s="127"/>
      <c r="CF289" s="123"/>
      <c r="CG289" s="123"/>
      <c r="CH289" s="123"/>
      <c r="CI289" s="123"/>
      <c r="CJ289" s="134"/>
      <c r="CK289" s="122"/>
      <c r="CL289" s="127"/>
      <c r="CM289" s="123"/>
      <c r="CN289" s="129"/>
      <c r="CO289" s="129"/>
      <c r="CP289" s="129"/>
      <c r="CQ289" s="134"/>
      <c r="CR289" s="133"/>
      <c r="CS289" s="133"/>
      <c r="CT289" s="133"/>
      <c r="CU289" s="135"/>
      <c r="CV289" s="280"/>
      <c r="CW289" s="135"/>
      <c r="CX289" s="133"/>
      <c r="CY289" s="133"/>
      <c r="CZ289" s="133"/>
      <c r="DA289" s="133"/>
      <c r="DB289" s="133"/>
      <c r="DC289" s="133"/>
      <c r="DD289" s="133"/>
      <c r="DE289" s="133"/>
      <c r="DF289" s="133"/>
      <c r="DG289" s="133"/>
      <c r="DH289" s="133"/>
      <c r="DI289" s="122"/>
      <c r="DJ289" s="129"/>
      <c r="DK289" s="214"/>
      <c r="DL289" s="129"/>
      <c r="DM289" s="122"/>
      <c r="DN289" s="129"/>
      <c r="DO289" s="122"/>
      <c r="DP289" s="129"/>
      <c r="DQ289" s="133"/>
      <c r="DR289" s="122"/>
      <c r="DS289" s="129"/>
      <c r="DT289" s="133"/>
      <c r="DU289" s="122"/>
      <c r="DV289" s="123"/>
      <c r="DW289" s="214"/>
      <c r="DX289" s="134"/>
      <c r="DY289" s="305"/>
      <c r="DZ289" s="134"/>
      <c r="EA289" s="122"/>
      <c r="EB289" s="129"/>
      <c r="EC289" s="122"/>
      <c r="ED289" s="129"/>
      <c r="EE289" s="122"/>
      <c r="EF289" s="129"/>
      <c r="EG289" s="122"/>
      <c r="EH289" s="124"/>
    </row>
  </sheetData>
  <sheetProtection sort="0" autoFilter="0"/>
  <autoFilter ref="A3:FB134">
    <filterColumn colId="7"/>
    <filterColumn colId="8">
      <filters>
        <filter val="17"/>
      </filters>
    </filterColumn>
    <filterColumn colId="9"/>
    <filterColumn colId="12">
      <filters>
        <filter val="80"/>
      </filters>
    </filterColumn>
    <filterColumn colId="13">
      <filters>
        <filter val="2700"/>
      </filters>
    </filterColumn>
    <filterColumn colId="14"/>
    <filterColumn colId="17"/>
    <filterColumn colId="21"/>
    <filterColumn colId="33"/>
    <filterColumn colId="34"/>
    <filterColumn colId="39"/>
    <filterColumn colId="42"/>
    <filterColumn colId="44"/>
    <filterColumn colId="45"/>
    <filterColumn colId="46"/>
    <filterColumn colId="62"/>
    <filterColumn colId="73"/>
    <filterColumn colId="74"/>
    <filterColumn colId="75"/>
    <filterColumn colId="79"/>
    <filterColumn colId="82"/>
    <filterColumn colId="86" showButton="0"/>
    <filterColumn colId="89"/>
    <filterColumn colId="90" showButton="0"/>
    <filterColumn colId="91" hiddenButton="1" showButton="0"/>
    <filterColumn colId="92" hiddenButton="1" showButton="0"/>
    <filterColumn colId="93" hiddenButton="1" showButton="0"/>
    <filterColumn colId="101"/>
    <filterColumn colId="102"/>
    <filterColumn colId="103"/>
    <filterColumn colId="104"/>
    <filterColumn colId="105"/>
    <filterColumn colId="106"/>
    <filterColumn colId="107"/>
    <filterColumn colId="108"/>
    <filterColumn colId="109"/>
    <filterColumn colId="110"/>
    <filterColumn colId="111"/>
    <filterColumn colId="114"/>
    <filterColumn colId="115"/>
    <filterColumn colId="126"/>
    <filterColumn colId="128"/>
    <filterColumn colId="129"/>
    <filterColumn colId="139"/>
    <filterColumn colId="142"/>
  </autoFilter>
  <mergeCells count="75">
    <mergeCell ref="F2:F3"/>
    <mergeCell ref="A1:G1"/>
    <mergeCell ref="H1:S1"/>
    <mergeCell ref="T1:AO1"/>
    <mergeCell ref="AP1:BC1"/>
    <mergeCell ref="G2:G3"/>
    <mergeCell ref="H2:H3"/>
    <mergeCell ref="I2:I3"/>
    <mergeCell ref="J2:J3"/>
    <mergeCell ref="A2:A3"/>
    <mergeCell ref="B2:B3"/>
    <mergeCell ref="C2:C3"/>
    <mergeCell ref="D2:D3"/>
    <mergeCell ref="E2:E3"/>
    <mergeCell ref="P2:P3"/>
    <mergeCell ref="K2:K3"/>
    <mergeCell ref="CD1:CW1"/>
    <mergeCell ref="CX1:DH1"/>
    <mergeCell ref="DI1:EH1"/>
    <mergeCell ref="EI1:EO1"/>
    <mergeCell ref="BD1:BH2"/>
    <mergeCell ref="BI1:CC1"/>
    <mergeCell ref="CV2:CV3"/>
    <mergeCell ref="CM3:CQ3"/>
    <mergeCell ref="BU2:BU3"/>
    <mergeCell ref="BV2:BV3"/>
    <mergeCell ref="BW2:BW3"/>
    <mergeCell ref="BX2:BY2"/>
    <mergeCell ref="BZ2:CC2"/>
    <mergeCell ref="CD2:CJ2"/>
    <mergeCell ref="CI3:CJ3"/>
    <mergeCell ref="CK2:CQ2"/>
    <mergeCell ref="L2:L3"/>
    <mergeCell ref="M2:M3"/>
    <mergeCell ref="N2:N3"/>
    <mergeCell ref="O2:O3"/>
    <mergeCell ref="BT2:BT3"/>
    <mergeCell ref="Q2:Q3"/>
    <mergeCell ref="R2:R3"/>
    <mergeCell ref="S2:S3"/>
    <mergeCell ref="T2:AB2"/>
    <mergeCell ref="AC2:AO2"/>
    <mergeCell ref="AP2:AY2"/>
    <mergeCell ref="AZ2:BA2"/>
    <mergeCell ref="BB2:BC2"/>
    <mergeCell ref="BI2:BM2"/>
    <mergeCell ref="BN2:BP2"/>
    <mergeCell ref="BQ2:BS2"/>
    <mergeCell ref="CR2:CR3"/>
    <mergeCell ref="CS2:CS3"/>
    <mergeCell ref="CT2:CT3"/>
    <mergeCell ref="CU2:CU3"/>
    <mergeCell ref="EL2:EN2"/>
    <mergeCell ref="CW2:CW3"/>
    <mergeCell ref="CX2:DA2"/>
    <mergeCell ref="DB2:DH2"/>
    <mergeCell ref="DI2:DL2"/>
    <mergeCell ref="DM2:DN2"/>
    <mergeCell ref="DO2:DP2"/>
    <mergeCell ref="DR2:DS2"/>
    <mergeCell ref="DU2:DX2"/>
    <mergeCell ref="DY2:DZ2"/>
    <mergeCell ref="EA2:EH2"/>
    <mergeCell ref="EI2:EK2"/>
    <mergeCell ref="A4:B4"/>
    <mergeCell ref="BX4:BY4"/>
    <mergeCell ref="A5:B5"/>
    <mergeCell ref="BX5:BY5"/>
    <mergeCell ref="A6:B6"/>
    <mergeCell ref="BX6:BY6"/>
    <mergeCell ref="A7:B7"/>
    <mergeCell ref="BX7:BY7"/>
    <mergeCell ref="A8:B8"/>
    <mergeCell ref="A9:B9"/>
    <mergeCell ref="A10:B10"/>
  </mergeCells>
  <conditionalFormatting sqref="U11:U134">
    <cfRule type="cellIs" dxfId="109" priority="56" operator="lessThan">
      <formula>$U$7</formula>
    </cfRule>
    <cfRule type="cellIs" dxfId="108" priority="57" operator="greaterThan">
      <formula>$U$5</formula>
    </cfRule>
  </conditionalFormatting>
  <conditionalFormatting sqref="AC11:AC134">
    <cfRule type="cellIs" dxfId="107" priority="54" operator="lessThan">
      <formula>$AC$7</formula>
    </cfRule>
    <cfRule type="cellIs" dxfId="106" priority="55" operator="greaterThan">
      <formula>$AC$5</formula>
    </cfRule>
  </conditionalFormatting>
  <conditionalFormatting sqref="AB11:AB134">
    <cfRule type="cellIs" dxfId="105" priority="52" operator="lessThan">
      <formula>$AB$7</formula>
    </cfRule>
    <cfRule type="cellIs" dxfId="104" priority="53" operator="greaterThan">
      <formula>$AB$5</formula>
    </cfRule>
  </conditionalFormatting>
  <conditionalFormatting sqref="AV11:AV134">
    <cfRule type="cellIs" dxfId="103" priority="50" operator="lessThan">
      <formula>$AV$7</formula>
    </cfRule>
    <cfRule type="cellIs" dxfId="102" priority="51" operator="greaterThan">
      <formula>$AV$5</formula>
    </cfRule>
  </conditionalFormatting>
  <conditionalFormatting sqref="BI11:BI134">
    <cfRule type="cellIs" dxfId="101" priority="48" operator="lessThan">
      <formula>$BI$7</formula>
    </cfRule>
    <cfRule type="cellIs" dxfId="100" priority="49" operator="greaterThan">
      <formula>$BI$5</formula>
    </cfRule>
  </conditionalFormatting>
  <conditionalFormatting sqref="BU11:BU134">
    <cfRule type="cellIs" dxfId="99" priority="46" operator="lessThan">
      <formula>$BU$7</formula>
    </cfRule>
    <cfRule type="cellIs" dxfId="98" priority="47" operator="greaterThan">
      <formula>$BU$5</formula>
    </cfRule>
  </conditionalFormatting>
  <conditionalFormatting sqref="BX11:BY134">
    <cfRule type="cellIs" dxfId="97" priority="44" operator="lessThan">
      <formula>$BX$7</formula>
    </cfRule>
    <cfRule type="cellIs" dxfId="96" priority="45" operator="greaterThan">
      <formula>$BX$5</formula>
    </cfRule>
  </conditionalFormatting>
  <conditionalFormatting sqref="BZ11:BZ134">
    <cfRule type="cellIs" dxfId="95" priority="42" operator="lessThan">
      <formula>$BZ$7</formula>
    </cfRule>
    <cfRule type="cellIs" dxfId="94" priority="43" operator="greaterThan">
      <formula>$BZ$5</formula>
    </cfRule>
  </conditionalFormatting>
  <conditionalFormatting sqref="CA11:CA134">
    <cfRule type="cellIs" dxfId="93" priority="40" operator="lessThan">
      <formula>$CA$7</formula>
    </cfRule>
    <cfRule type="cellIs" dxfId="92" priority="41" operator="greaterThan">
      <formula>$CA$5</formula>
    </cfRule>
  </conditionalFormatting>
  <conditionalFormatting sqref="CB11:CB134">
    <cfRule type="cellIs" dxfId="91" priority="38" operator="lessThan">
      <formula>$CB$7</formula>
    </cfRule>
    <cfRule type="cellIs" dxfId="90" priority="39" operator="greaterThan">
      <formula>$CB$5</formula>
    </cfRule>
  </conditionalFormatting>
  <conditionalFormatting sqref="CC11:CC134">
    <cfRule type="cellIs" dxfId="89" priority="36" operator="lessThan">
      <formula>$CC$7</formula>
    </cfRule>
    <cfRule type="cellIs" dxfId="88" priority="37" operator="greaterThan">
      <formula>$CC$5</formula>
    </cfRule>
  </conditionalFormatting>
  <conditionalFormatting sqref="CJ11:CJ134">
    <cfRule type="cellIs" dxfId="87" priority="34" operator="lessThan">
      <formula>$CJ$7</formula>
    </cfRule>
    <cfRule type="cellIs" dxfId="86" priority="35" operator="greaterThan">
      <formula>$CJ$5</formula>
    </cfRule>
  </conditionalFormatting>
  <conditionalFormatting sqref="CU11:CU134">
    <cfRule type="cellIs" dxfId="85" priority="32" operator="lessThan">
      <formula>$CU$7</formula>
    </cfRule>
    <cfRule type="cellIs" dxfId="84" priority="33" operator="greaterThan">
      <formula>$CU$5</formula>
    </cfRule>
  </conditionalFormatting>
  <conditionalFormatting sqref="DX11:DZ134">
    <cfRule type="cellIs" dxfId="83" priority="31" operator="greaterThan">
      <formula>$DX$5</formula>
    </cfRule>
  </conditionalFormatting>
  <conditionalFormatting sqref="CV11:CV134">
    <cfRule type="cellIs" dxfId="82" priority="29" operator="lessThan">
      <formula>$CV$7</formula>
    </cfRule>
    <cfRule type="cellIs" dxfId="81" priority="30" operator="greaterThan">
      <formula>$CV$5</formula>
    </cfRule>
  </conditionalFormatting>
  <conditionalFormatting sqref="V11:V134">
    <cfRule type="cellIs" dxfId="80" priority="27" operator="lessThan">
      <formula>$V$7</formula>
    </cfRule>
    <cfRule type="cellIs" dxfId="79" priority="28" operator="greaterThan">
      <formula>$V$5</formula>
    </cfRule>
  </conditionalFormatting>
  <conditionalFormatting sqref="F1:F159 F161:F1048576 DI1:XFD1048576 DC3:DH1048576 G1:G152 A1:E1048576 B105:N105 H1:CX1048576 G154:G1048576 CY2:DB1048576">
    <cfRule type="containsBlanks" priority="1" stopIfTrue="1">
      <formula>LEN(TRIM(A1))=0</formula>
    </cfRule>
  </conditionalFormatting>
  <conditionalFormatting sqref="X11:X134">
    <cfRule type="cellIs" dxfId="78" priority="25" operator="lessThan">
      <formula>$X$7</formula>
    </cfRule>
    <cfRule type="cellIs" dxfId="77" priority="26" operator="greaterThan">
      <formula>$X$5</formula>
    </cfRule>
  </conditionalFormatting>
  <conditionalFormatting sqref="AD11:AD134">
    <cfRule type="cellIs" dxfId="76" priority="23" operator="lessThan">
      <formula>$AD$5</formula>
    </cfRule>
    <cfRule type="cellIs" dxfId="75" priority="24" operator="greaterThan">
      <formula>$AD$7</formula>
    </cfRule>
  </conditionalFormatting>
  <conditionalFormatting sqref="AE11:AE134">
    <cfRule type="cellIs" dxfId="74" priority="21" operator="lessThan">
      <formula>$AE$5</formula>
    </cfRule>
    <cfRule type="cellIs" dxfId="73" priority="22" operator="greaterThan">
      <formula>$AE$7</formula>
    </cfRule>
  </conditionalFormatting>
  <conditionalFormatting sqref="AF11:AF134">
    <cfRule type="cellIs" dxfId="72" priority="19" operator="lessThan">
      <formula>$AF$5</formula>
    </cfRule>
    <cfRule type="cellIs" dxfId="71" priority="20" operator="greaterThan">
      <formula>$AF$7</formula>
    </cfRule>
  </conditionalFormatting>
  <conditionalFormatting sqref="AG11:AG134">
    <cfRule type="cellIs" dxfId="70" priority="17" operator="lessThan">
      <formula>$AG$5</formula>
    </cfRule>
    <cfRule type="cellIs" dxfId="69" priority="18" operator="greaterThan">
      <formula>$AG$7</formula>
    </cfRule>
  </conditionalFormatting>
  <conditionalFormatting sqref="AL11:AL134">
    <cfRule type="cellIs" dxfId="68" priority="15" operator="lessThan">
      <formula>$AL$7</formula>
    </cfRule>
    <cfRule type="cellIs" dxfId="67" priority="16" operator="greaterThan">
      <formula>$AL$5</formula>
    </cfRule>
  </conditionalFormatting>
  <conditionalFormatting sqref="AO11:AO134">
    <cfRule type="cellIs" dxfId="66" priority="14" operator="greaterThan">
      <formula>$AO$5</formula>
    </cfRule>
  </conditionalFormatting>
  <conditionalFormatting sqref="Z11:Z134">
    <cfRule type="cellIs" dxfId="65" priority="13" operator="greaterThan">
      <formula>$Z$5</formula>
    </cfRule>
  </conditionalFormatting>
  <conditionalFormatting sqref="AA11:AA134">
    <cfRule type="cellIs" dxfId="64" priority="11" operator="lessThan">
      <formula>$AA$7</formula>
    </cfRule>
    <cfRule type="cellIs" dxfId="63" priority="12" operator="greaterThan">
      <formula>$AA$5</formula>
    </cfRule>
  </conditionalFormatting>
  <conditionalFormatting sqref="BJ11:BJ134">
    <cfRule type="colorScale" priority="10">
      <colorScale>
        <cfvo type="num" val="90"/>
        <cfvo type="num" val="100"/>
        <cfvo type="num" val="120"/>
        <color rgb="FFFFFF00"/>
        <color rgb="FFFFFFFF"/>
        <color rgb="FFFF4646"/>
      </colorScale>
    </cfRule>
  </conditionalFormatting>
  <conditionalFormatting sqref="DL11:DL134">
    <cfRule type="cellIs" dxfId="62" priority="9" operator="greaterThan">
      <formula>$DL$5</formula>
    </cfRule>
  </conditionalFormatting>
  <conditionalFormatting sqref="EO11:EO134">
    <cfRule type="cellIs" dxfId="61" priority="8" operator="greaterThan">
      <formula>$EO$5</formula>
    </cfRule>
  </conditionalFormatting>
  <conditionalFormatting sqref="DK11:DK134">
    <cfRule type="cellIs" dxfId="60" priority="7" operator="greaterThan">
      <formula>$DK$5</formula>
    </cfRule>
  </conditionalFormatting>
  <conditionalFormatting sqref="DW11:DW134">
    <cfRule type="cellIs" dxfId="59" priority="6" operator="greaterThan">
      <formula>$DW$5</formula>
    </cfRule>
  </conditionalFormatting>
  <conditionalFormatting sqref="A11:A134">
    <cfRule type="cellIs" dxfId="58" priority="4" operator="greaterThan">
      <formula>TODAY()</formula>
    </cfRule>
    <cfRule type="cellIs" dxfId="57" priority="5" operator="equal">
      <formula>$A$152</formula>
    </cfRule>
  </conditionalFormatting>
  <conditionalFormatting sqref="AM11:AM134">
    <cfRule type="cellIs" dxfId="56" priority="2" operator="lessThan">
      <formula>$AM$7</formula>
    </cfRule>
    <cfRule type="cellIs" dxfId="55" priority="3" operator="greaterThan">
      <formula>$AM$5</formula>
    </cfRule>
  </conditionalFormatting>
  <dataValidations count="28">
    <dataValidation type="whole" allowBlank="1" showInputMessage="1" showErrorMessage="1" sqref="CM11:CM134">
      <formula1>0</formula1>
      <formula2>100</formula2>
    </dataValidation>
    <dataValidation type="whole" allowBlank="1" showInputMessage="1" showErrorMessage="1" sqref="CI11:CI134 CL11:CL134">
      <formula1>0</formula1>
      <formula2>200</formula2>
    </dataValidation>
    <dataValidation type="decimal" allowBlank="1" showInputMessage="1" showErrorMessage="1" sqref="V11:V134">
      <formula1>0.9</formula1>
      <formula2>1.1</formula2>
    </dataValidation>
    <dataValidation type="whole" allowBlank="1" showInputMessage="1" showErrorMessage="1" sqref="U11:U134">
      <formula1>980</formula1>
      <formula2>1020</formula2>
    </dataValidation>
    <dataValidation type="decimal" allowBlank="1" showInputMessage="1" showErrorMessage="1" sqref="T11:T134">
      <formula1>0</formula1>
      <formula2>5000</formula2>
    </dataValidation>
    <dataValidation type="decimal" allowBlank="1" showInputMessage="1" showErrorMessage="1" sqref="P11:P134">
      <formula1>0</formula1>
      <formula2>2000</formula2>
    </dataValidation>
    <dataValidation type="whole" allowBlank="1" showInputMessage="1" showErrorMessage="1" sqref="N11:N134">
      <formula1>2000</formula1>
      <formula2>2850</formula2>
    </dataValidation>
    <dataValidation type="decimal" allowBlank="1" showInputMessage="1" showErrorMessage="1" sqref="K11:K132">
      <formula1>0</formula1>
      <formula2>30</formula2>
    </dataValidation>
    <dataValidation type="decimal" allowBlank="1" showInputMessage="1" showErrorMessage="1" sqref="I11:I134">
      <formula1>10</formula1>
      <formula2>40</formula2>
    </dataValidation>
    <dataValidation type="whole" allowBlank="1" showInputMessage="1" showErrorMessage="1" sqref="AD11:AG132">
      <formula1>-100</formula1>
      <formula2>0</formula2>
    </dataValidation>
    <dataValidation type="list" allowBlank="1" showInputMessage="1" showErrorMessage="1" sqref="B13:B14 B133:B134 B129:B130 B125:B126 B121:B122 B117:B118 B113:B114 B109:B110 B17:B18 B101:B102 B97:B98 B93:B94 B89:B90 B85:B86 B81:B82 B77:B78 B73:B74 B69:B70 B65:B66 B61:B62 B57:B58 B53:B54 B49:B50 B45:B46 B41:B42 B37:B38 B33:B34 B29:B30 B25:B26 B21:B22 B105:B106">
      <formula1>$B$201:$B$249</formula1>
    </dataValidation>
    <dataValidation type="list" allowBlank="1" showInputMessage="1" showErrorMessage="1" sqref="B131:B132 B127:B128 B123:B124 B119:B120 B115:B116 B111:B112 B107:B108 B103:B104 B99:B100 B95:B96 B91:B92 B87:B88 B83:B84 B79:B80 B75:B76 B71:B72 B67:B68 B63:B64 B59:B60 B55:B56 B51:B52 B47:B48 B43:B44 B39:B40 B35:B36 B31:B32 B27:B28 B23:B24 B19:B20 B15:B16 B11:B12">
      <formula1>$B$152:$B$200</formula1>
    </dataValidation>
    <dataValidation type="list" allowBlank="1" showInputMessage="1" showErrorMessage="1" sqref="O11:O134">
      <formula1>$O$153:$O$154</formula1>
    </dataValidation>
    <dataValidation type="list" allowBlank="1" showInputMessage="1" showErrorMessage="1" sqref="M11:M134">
      <formula1>$M$153:$M$156</formula1>
    </dataValidation>
    <dataValidation type="list" allowBlank="1" showInputMessage="1" showErrorMessage="1" sqref="C11:C134">
      <formula1>$C$153:$C$156</formula1>
    </dataValidation>
    <dataValidation type="list" showInputMessage="1" showErrorMessage="1" sqref="D11:D134">
      <formula1>$D$153:$D$160</formula1>
    </dataValidation>
    <dataValidation type="list" allowBlank="1" showInputMessage="1" showErrorMessage="1" sqref="E11:E134">
      <formula1>$E$153:$E$160</formula1>
    </dataValidation>
    <dataValidation type="list" allowBlank="1" showInputMessage="1" showErrorMessage="1" sqref="F11:F134">
      <formula1>$F$153:$F$160</formula1>
    </dataValidation>
    <dataValidation type="list" allowBlank="1" showInputMessage="1" showErrorMessage="1" sqref="G11:G134">
      <formula1>$G$153:$G$160</formula1>
    </dataValidation>
    <dataValidation type="list" allowBlank="1" showInputMessage="1" showErrorMessage="1" sqref="H11:H134">
      <formula1>$H$153:$H$159</formula1>
    </dataValidation>
    <dataValidation type="list" allowBlank="1" showInputMessage="1" showErrorMessage="1" sqref="L11:L134">
      <formula1>$L$153:$L$158</formula1>
    </dataValidation>
    <dataValidation type="list" allowBlank="1" showInputMessage="1" showErrorMessage="1" sqref="DO11:DO134">
      <formula1>$DO$153:$DO$154</formula1>
    </dataValidation>
    <dataValidation type="list" allowBlank="1" showInputMessage="1" showErrorMessage="1" sqref="DM11:DM134">
      <formula1>$DM$153:$DM$154</formula1>
    </dataValidation>
    <dataValidation type="list" allowBlank="1" showInputMessage="1" showErrorMessage="1" sqref="DI11:DI134">
      <formula1>$DI$153:$DI$155</formula1>
    </dataValidation>
    <dataValidation type="list" allowBlank="1" showInputMessage="1" showErrorMessage="1" sqref="DU11:DU134">
      <formula1>$DU$153:$DU$156</formula1>
    </dataValidation>
    <dataValidation type="list" allowBlank="1" showInputMessage="1" showErrorMessage="1" sqref="DR11:DR134">
      <formula1>$DR$153:$DR$156</formula1>
    </dataValidation>
    <dataValidation type="list" allowBlank="1" showInputMessage="1" showErrorMessage="1" sqref="CK11:CK134">
      <formula1>$CK$153:$CK$155</formula1>
    </dataValidation>
    <dataValidation type="list" allowBlank="1" showInputMessage="1" showErrorMessage="1" sqref="CD11:CD134">
      <formula1>$CD$153:$CD$157</formula1>
    </dataValidation>
  </dataValidations>
  <pageMargins left="0.15748031496062992" right="0.15748031496062992" top="0.74803149606299213" bottom="0.74803149606299213" header="0.31496062992125984" footer="0.31496062992125984"/>
  <pageSetup paperSize="9" scale="15" fitToWidth="3" orientation="landscape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>
  <sheetPr>
    <pageSetUpPr fitToPage="1"/>
  </sheetPr>
  <dimension ref="A1:ET289"/>
  <sheetViews>
    <sheetView tabSelected="1" zoomScale="80" zoomScaleNormal="80" workbookViewId="0">
      <pane xSplit="2" ySplit="7" topLeftCell="I26" activePane="bottomRight" state="frozen"/>
      <selection activeCell="DF16" sqref="DF16"/>
      <selection pane="topRight" activeCell="DF16" sqref="DF16"/>
      <selection pane="bottomLeft" activeCell="DF16" sqref="DF16"/>
      <selection pane="bottomRight" activeCell="CJ28" sqref="CJ28"/>
    </sheetView>
  </sheetViews>
  <sheetFormatPr defaultRowHeight="18.75" outlineLevelRow="2" outlineLevelCol="1"/>
  <cols>
    <col min="1" max="1" width="16.85546875" style="142" customWidth="1"/>
    <col min="2" max="2" width="13.7109375" style="143" bestFit="1" customWidth="1"/>
    <col min="3" max="3" width="5.42578125" style="136" customWidth="1"/>
    <col min="4" max="4" width="23" style="137" bestFit="1" customWidth="1"/>
    <col min="5" max="6" width="20.42578125" style="137" bestFit="1" customWidth="1"/>
    <col min="7" max="7" width="21.140625" style="143" bestFit="1" customWidth="1"/>
    <col min="8" max="8" width="13.140625" style="144" customWidth="1"/>
    <col min="9" max="9" width="10.7109375" style="137" customWidth="1"/>
    <col min="10" max="10" width="33.140625" style="137" customWidth="1"/>
    <col min="11" max="11" width="11.7109375" style="147" customWidth="1"/>
    <col min="12" max="17" width="11.7109375" style="137" customWidth="1"/>
    <col min="18" max="18" width="11.7109375" style="148" customWidth="1" outlineLevel="1"/>
    <col min="19" max="19" width="11.7109375" style="145" customWidth="1"/>
    <col min="20" max="20" width="11.7109375" style="144" customWidth="1"/>
    <col min="21" max="21" width="11.7109375" style="137" customWidth="1"/>
    <col min="22" max="22" width="11.7109375" style="146" customWidth="1"/>
    <col min="23" max="23" width="11.7109375" style="137" customWidth="1"/>
    <col min="24" max="24" width="11.7109375" style="147" customWidth="1"/>
    <col min="25" max="27" width="11.7109375" style="137" customWidth="1"/>
    <col min="28" max="28" width="11.7109375" style="143" customWidth="1"/>
    <col min="29" max="29" width="11.7109375" style="136" customWidth="1"/>
    <col min="30" max="33" width="11.7109375" style="202" customWidth="1"/>
    <col min="34" max="34" width="11.7109375" style="202" hidden="1" customWidth="1"/>
    <col min="35" max="35" width="11.7109375" style="235" customWidth="1"/>
    <col min="36" max="39" width="11.7109375" style="137" customWidth="1"/>
    <col min="40" max="40" width="11.7109375" style="148" customWidth="1"/>
    <col min="41" max="41" width="11.7109375" style="143" customWidth="1"/>
    <col min="42" max="42" width="11.7109375" style="144" customWidth="1"/>
    <col min="43" max="43" width="11.7109375" style="136" customWidth="1"/>
    <col min="44" max="47" width="11.7109375" style="137" customWidth="1"/>
    <col min="48" max="48" width="11.7109375" style="252" customWidth="1"/>
    <col min="49" max="50" width="11.7109375" style="137" customWidth="1"/>
    <col min="51" max="51" width="11.7109375" style="148" customWidth="1"/>
    <col min="52" max="52" width="11.7109375" style="144" customWidth="1"/>
    <col min="53" max="53" width="11.7109375" style="148" customWidth="1"/>
    <col min="54" max="54" width="11.7109375" style="149" customWidth="1"/>
    <col min="55" max="55" width="11.7109375" style="150" customWidth="1"/>
    <col min="56" max="56" width="11.7109375" style="149" customWidth="1"/>
    <col min="57" max="58" width="11.7109375" style="151" customWidth="1"/>
    <col min="59" max="59" width="11.7109375" style="137" customWidth="1"/>
    <col min="60" max="60" width="11.7109375" style="143" customWidth="1"/>
    <col min="61" max="61" width="11.7109375" style="144" customWidth="1"/>
    <col min="62" max="64" width="11.7109375" style="137" customWidth="1"/>
    <col min="65" max="65" width="11.7109375" style="148" customWidth="1"/>
    <col min="66" max="66" width="11.7109375" style="144" customWidth="1"/>
    <col min="67" max="67" width="11.7109375" style="137" customWidth="1"/>
    <col min="68" max="68" width="11.7109375" style="148" customWidth="1"/>
    <col min="69" max="69" width="11.7109375" style="144" customWidth="1"/>
    <col min="70" max="70" width="11.7109375" style="137" customWidth="1"/>
    <col min="71" max="71" width="11.7109375" style="148" customWidth="1"/>
    <col min="72" max="72" width="11.7109375" style="154" customWidth="1"/>
    <col min="73" max="73" width="11.7109375" style="281" customWidth="1"/>
    <col min="74" max="75" width="11.7109375" style="247" customWidth="1"/>
    <col min="76" max="77" width="11.7109375" style="152" customWidth="1"/>
    <col min="78" max="78" width="11.7109375" style="144" customWidth="1"/>
    <col min="79" max="80" width="11.7109375" style="137" customWidth="1"/>
    <col min="81" max="81" width="11.7109375" style="143" customWidth="1"/>
    <col min="82" max="82" width="13.140625" style="136" bestFit="1" customWidth="1"/>
    <col min="83" max="83" width="10.7109375" style="136" customWidth="1"/>
    <col min="84" max="84" width="17.28515625" style="137" hidden="1" customWidth="1" outlineLevel="1"/>
    <col min="85" max="85" width="12" style="137" hidden="1" customWidth="1" outlineLevel="1"/>
    <col min="86" max="86" width="12.140625" style="137" hidden="1" customWidth="1" outlineLevel="1"/>
    <col min="87" max="87" width="10.42578125" style="137" bestFit="1" customWidth="1" collapsed="1"/>
    <col min="88" max="88" width="10.5703125" style="153" customWidth="1"/>
    <col min="89" max="89" width="16.85546875" style="144" bestFit="1" customWidth="1"/>
    <col min="90" max="90" width="10.7109375" style="136" customWidth="1"/>
    <col min="91" max="91" width="10.42578125" style="137" bestFit="1" customWidth="1"/>
    <col min="92" max="94" width="10.42578125" style="148" hidden="1" customWidth="1" outlineLevel="1"/>
    <col min="95" max="95" width="11.42578125" style="153" bestFit="1" customWidth="1" collapsed="1"/>
    <col min="96" max="98" width="11.7109375" style="152" customWidth="1"/>
    <col min="99" max="99" width="11.7109375" style="154" customWidth="1"/>
    <col min="100" max="100" width="11.7109375" style="281" customWidth="1"/>
    <col min="101" max="101" width="11.7109375" style="154" customWidth="1"/>
    <col min="102" max="112" width="11.7109375" style="152" customWidth="1"/>
    <col min="113" max="113" width="18.7109375" style="144" bestFit="1" customWidth="1"/>
    <col min="114" max="114" width="10.7109375" style="148" customWidth="1"/>
    <col min="115" max="115" width="10.7109375" style="215" customWidth="1"/>
    <col min="116" max="116" width="9.7109375" style="148" hidden="1" customWidth="1" outlineLevel="1"/>
    <col min="117" max="117" width="18.7109375" style="144" customWidth="1" collapsed="1"/>
    <col min="118" max="118" width="10.7109375" style="148" customWidth="1"/>
    <col min="119" max="119" width="18.7109375" style="144" customWidth="1"/>
    <col min="120" max="120" width="10.7109375" style="148" customWidth="1"/>
    <col min="121" max="121" width="15" style="152" customWidth="1"/>
    <col min="122" max="122" width="18.7109375" style="144" customWidth="1"/>
    <col min="123" max="123" width="10.7109375" style="148" customWidth="1"/>
    <col min="124" max="124" width="17.140625" style="152" customWidth="1"/>
    <col min="125" max="125" width="18.7109375" style="144" customWidth="1"/>
    <col min="126" max="126" width="9.7109375" style="137" customWidth="1"/>
    <col min="127" max="127" width="9.7109375" style="215" customWidth="1"/>
    <col min="128" max="128" width="9.140625" style="153" hidden="1" customWidth="1" outlineLevel="1"/>
    <col min="129" max="129" width="18.42578125" style="306" hidden="1" customWidth="1" outlineLevel="1" collapsed="1"/>
    <col min="130" max="130" width="10.140625" style="153" hidden="1" customWidth="1" outlineLevel="1"/>
    <col min="131" max="131" width="18.7109375" style="144" customWidth="1" collapsed="1"/>
    <col min="132" max="132" width="10.7109375" style="148" customWidth="1"/>
    <col min="133" max="133" width="18.7109375" style="144" customWidth="1"/>
    <col min="134" max="134" width="10.7109375" style="148" customWidth="1"/>
    <col min="135" max="135" width="18.7109375" style="144" customWidth="1"/>
    <col min="136" max="136" width="10.7109375" style="148" customWidth="1"/>
    <col min="137" max="137" width="18.7109375" style="144" customWidth="1"/>
    <col min="138" max="138" width="10.7109375" style="143" customWidth="1"/>
    <col min="139" max="139" width="10.7109375" style="354" customWidth="1"/>
    <col min="140" max="140" width="10.7109375" style="355" customWidth="1"/>
    <col min="141" max="141" width="10.7109375" style="356" customWidth="1" outlineLevel="1"/>
    <col min="142" max="143" width="10.7109375" style="356" customWidth="1"/>
    <col min="144" max="144" width="10.7109375" style="356" customWidth="1" outlineLevel="1"/>
    <col min="145" max="145" width="10.7109375" style="357" customWidth="1"/>
    <col min="146" max="146" width="9.140625" style="136"/>
    <col min="151" max="16384" width="9.140625" style="137"/>
  </cols>
  <sheetData>
    <row r="1" spans="1:146" s="257" customFormat="1" ht="24.75" customHeight="1" thickBot="1">
      <c r="A1" s="647" t="s">
        <v>32</v>
      </c>
      <c r="B1" s="648"/>
      <c r="C1" s="648"/>
      <c r="D1" s="648"/>
      <c r="E1" s="648"/>
      <c r="F1" s="648"/>
      <c r="G1" s="649"/>
      <c r="H1" s="650" t="s">
        <v>33</v>
      </c>
      <c r="I1" s="651"/>
      <c r="J1" s="651"/>
      <c r="K1" s="651"/>
      <c r="L1" s="651"/>
      <c r="M1" s="651"/>
      <c r="N1" s="651"/>
      <c r="O1" s="651"/>
      <c r="P1" s="651"/>
      <c r="Q1" s="651"/>
      <c r="R1" s="652"/>
      <c r="S1" s="653"/>
      <c r="T1" s="693" t="s">
        <v>52</v>
      </c>
      <c r="U1" s="694"/>
      <c r="V1" s="694"/>
      <c r="W1" s="694"/>
      <c r="X1" s="694"/>
      <c r="Y1" s="694"/>
      <c r="Z1" s="694"/>
      <c r="AA1" s="694"/>
      <c r="AB1" s="694"/>
      <c r="AC1" s="694"/>
      <c r="AD1" s="694"/>
      <c r="AE1" s="694"/>
      <c r="AF1" s="694"/>
      <c r="AG1" s="694"/>
      <c r="AH1" s="694"/>
      <c r="AI1" s="694"/>
      <c r="AJ1" s="694"/>
      <c r="AK1" s="694"/>
      <c r="AL1" s="694"/>
      <c r="AM1" s="694"/>
      <c r="AN1" s="695"/>
      <c r="AO1" s="696"/>
      <c r="AP1" s="697" t="s">
        <v>83</v>
      </c>
      <c r="AQ1" s="698"/>
      <c r="AR1" s="699"/>
      <c r="AS1" s="699"/>
      <c r="AT1" s="699"/>
      <c r="AU1" s="699"/>
      <c r="AV1" s="699"/>
      <c r="AW1" s="699"/>
      <c r="AX1" s="699"/>
      <c r="AY1" s="699"/>
      <c r="AZ1" s="699"/>
      <c r="BA1" s="699"/>
      <c r="BB1" s="699"/>
      <c r="BC1" s="700"/>
      <c r="BD1" s="701" t="s">
        <v>99</v>
      </c>
      <c r="BE1" s="702"/>
      <c r="BF1" s="702"/>
      <c r="BG1" s="702"/>
      <c r="BH1" s="703"/>
      <c r="BI1" s="690" t="s">
        <v>64</v>
      </c>
      <c r="BJ1" s="691"/>
      <c r="BK1" s="691"/>
      <c r="BL1" s="691"/>
      <c r="BM1" s="691"/>
      <c r="BN1" s="691"/>
      <c r="BO1" s="691"/>
      <c r="BP1" s="691"/>
      <c r="BQ1" s="691"/>
      <c r="BR1" s="691"/>
      <c r="BS1" s="691"/>
      <c r="BT1" s="691"/>
      <c r="BU1" s="691"/>
      <c r="BV1" s="691"/>
      <c r="BW1" s="691"/>
      <c r="BX1" s="691"/>
      <c r="BY1" s="691"/>
      <c r="BZ1" s="691"/>
      <c r="CA1" s="691"/>
      <c r="CB1" s="707"/>
      <c r="CC1" s="692"/>
      <c r="CD1" s="656" t="s">
        <v>107</v>
      </c>
      <c r="CE1" s="657"/>
      <c r="CF1" s="658"/>
      <c r="CG1" s="658"/>
      <c r="CH1" s="658"/>
      <c r="CI1" s="658"/>
      <c r="CJ1" s="658"/>
      <c r="CK1" s="658"/>
      <c r="CL1" s="658"/>
      <c r="CM1" s="658"/>
      <c r="CN1" s="658"/>
      <c r="CO1" s="658"/>
      <c r="CP1" s="658"/>
      <c r="CQ1" s="658"/>
      <c r="CR1" s="658"/>
      <c r="CS1" s="658"/>
      <c r="CT1" s="658"/>
      <c r="CU1" s="658"/>
      <c r="CV1" s="658"/>
      <c r="CW1" s="659"/>
      <c r="CX1" s="681" t="s">
        <v>284</v>
      </c>
      <c r="CY1" s="682"/>
      <c r="CZ1" s="682"/>
      <c r="DA1" s="682"/>
      <c r="DB1" s="682"/>
      <c r="DC1" s="682"/>
      <c r="DD1" s="682"/>
      <c r="DE1" s="682"/>
      <c r="DF1" s="682"/>
      <c r="DG1" s="682"/>
      <c r="DH1" s="683"/>
      <c r="DI1" s="730" t="s">
        <v>106</v>
      </c>
      <c r="DJ1" s="730"/>
      <c r="DK1" s="730"/>
      <c r="DL1" s="730"/>
      <c r="DM1" s="730"/>
      <c r="DN1" s="730"/>
      <c r="DO1" s="730"/>
      <c r="DP1" s="730"/>
      <c r="DQ1" s="730"/>
      <c r="DR1" s="730"/>
      <c r="DS1" s="730"/>
      <c r="DT1" s="730"/>
      <c r="DU1" s="730"/>
      <c r="DV1" s="730"/>
      <c r="DW1" s="730"/>
      <c r="DX1" s="730"/>
      <c r="DY1" s="730"/>
      <c r="DZ1" s="730"/>
      <c r="EA1" s="730"/>
      <c r="EB1" s="730"/>
      <c r="EC1" s="730"/>
      <c r="ED1" s="730"/>
      <c r="EE1" s="730"/>
      <c r="EF1" s="730"/>
      <c r="EG1" s="730"/>
      <c r="EH1" s="731"/>
      <c r="EI1" s="726" t="s">
        <v>208</v>
      </c>
      <c r="EJ1" s="727"/>
      <c r="EK1" s="727"/>
      <c r="EL1" s="727"/>
      <c r="EM1" s="727"/>
      <c r="EN1" s="727"/>
      <c r="EO1" s="728"/>
      <c r="EP1" s="256"/>
    </row>
    <row r="2" spans="1:146" s="255" customFormat="1" ht="42.75" customHeight="1" thickBot="1">
      <c r="A2" s="662" t="s">
        <v>31</v>
      </c>
      <c r="B2" s="664" t="s">
        <v>37</v>
      </c>
      <c r="C2" s="666" t="s">
        <v>51</v>
      </c>
      <c r="D2" s="654" t="s">
        <v>38</v>
      </c>
      <c r="E2" s="654" t="s">
        <v>39</v>
      </c>
      <c r="F2" s="654" t="s">
        <v>40</v>
      </c>
      <c r="G2" s="664" t="s">
        <v>41</v>
      </c>
      <c r="H2" s="668" t="s">
        <v>35</v>
      </c>
      <c r="I2" s="645" t="s">
        <v>42</v>
      </c>
      <c r="J2" s="645" t="s">
        <v>196</v>
      </c>
      <c r="K2" s="660" t="s">
        <v>197</v>
      </c>
      <c r="L2" s="612" t="s">
        <v>36</v>
      </c>
      <c r="M2" s="612" t="s">
        <v>34</v>
      </c>
      <c r="N2" s="612" t="s">
        <v>221</v>
      </c>
      <c r="O2" s="616" t="s">
        <v>238</v>
      </c>
      <c r="P2" s="612" t="s">
        <v>43</v>
      </c>
      <c r="Q2" s="612" t="s">
        <v>44</v>
      </c>
      <c r="R2" s="616" t="s">
        <v>249</v>
      </c>
      <c r="S2" s="614" t="s">
        <v>178</v>
      </c>
      <c r="T2" s="708" t="s">
        <v>81</v>
      </c>
      <c r="U2" s="709"/>
      <c r="V2" s="709"/>
      <c r="W2" s="709"/>
      <c r="X2" s="709"/>
      <c r="Y2" s="709"/>
      <c r="Z2" s="709"/>
      <c r="AA2" s="709"/>
      <c r="AB2" s="710"/>
      <c r="AC2" s="709" t="s">
        <v>82</v>
      </c>
      <c r="AD2" s="709"/>
      <c r="AE2" s="709"/>
      <c r="AF2" s="709"/>
      <c r="AG2" s="709"/>
      <c r="AH2" s="709"/>
      <c r="AI2" s="709"/>
      <c r="AJ2" s="709"/>
      <c r="AK2" s="709"/>
      <c r="AL2" s="709"/>
      <c r="AM2" s="709"/>
      <c r="AN2" s="713"/>
      <c r="AO2" s="710"/>
      <c r="AP2" s="714" t="s">
        <v>100</v>
      </c>
      <c r="AQ2" s="715"/>
      <c r="AR2" s="716"/>
      <c r="AS2" s="716"/>
      <c r="AT2" s="716"/>
      <c r="AU2" s="716"/>
      <c r="AV2" s="716"/>
      <c r="AW2" s="716"/>
      <c r="AX2" s="716"/>
      <c r="AY2" s="717"/>
      <c r="AZ2" s="714" t="s">
        <v>92</v>
      </c>
      <c r="BA2" s="717"/>
      <c r="BB2" s="714" t="s">
        <v>101</v>
      </c>
      <c r="BC2" s="717"/>
      <c r="BD2" s="704"/>
      <c r="BE2" s="705"/>
      <c r="BF2" s="705"/>
      <c r="BG2" s="705"/>
      <c r="BH2" s="706"/>
      <c r="BI2" s="636" t="s">
        <v>60</v>
      </c>
      <c r="BJ2" s="637"/>
      <c r="BK2" s="637"/>
      <c r="BL2" s="637"/>
      <c r="BM2" s="638"/>
      <c r="BN2" s="636" t="s">
        <v>61</v>
      </c>
      <c r="BO2" s="637"/>
      <c r="BP2" s="638"/>
      <c r="BQ2" s="636" t="s">
        <v>62</v>
      </c>
      <c r="BR2" s="637"/>
      <c r="BS2" s="638"/>
      <c r="BT2" s="718" t="s">
        <v>63</v>
      </c>
      <c r="BU2" s="711" t="s">
        <v>182</v>
      </c>
      <c r="BV2" s="641" t="s">
        <v>225</v>
      </c>
      <c r="BW2" s="641" t="s">
        <v>226</v>
      </c>
      <c r="BX2" s="643" t="s">
        <v>227</v>
      </c>
      <c r="BY2" s="644"/>
      <c r="BZ2" s="690" t="s">
        <v>105</v>
      </c>
      <c r="CA2" s="691"/>
      <c r="CB2" s="691"/>
      <c r="CC2" s="692"/>
      <c r="CD2" s="656" t="s">
        <v>115</v>
      </c>
      <c r="CE2" s="657"/>
      <c r="CF2" s="658"/>
      <c r="CG2" s="658"/>
      <c r="CH2" s="658"/>
      <c r="CI2" s="658"/>
      <c r="CJ2" s="659"/>
      <c r="CK2" s="670" t="s">
        <v>116</v>
      </c>
      <c r="CL2" s="671"/>
      <c r="CM2" s="672"/>
      <c r="CN2" s="673"/>
      <c r="CO2" s="673"/>
      <c r="CP2" s="673"/>
      <c r="CQ2" s="674"/>
      <c r="CR2" s="639" t="s">
        <v>108</v>
      </c>
      <c r="CS2" s="639" t="s">
        <v>109</v>
      </c>
      <c r="CT2" s="639" t="s">
        <v>110</v>
      </c>
      <c r="CU2" s="630" t="s">
        <v>111</v>
      </c>
      <c r="CV2" s="634" t="s">
        <v>112</v>
      </c>
      <c r="CW2" s="630" t="s">
        <v>113</v>
      </c>
      <c r="CX2" s="681" t="s">
        <v>285</v>
      </c>
      <c r="CY2" s="682"/>
      <c r="CZ2" s="682"/>
      <c r="DA2" s="684"/>
      <c r="DB2" s="681" t="s">
        <v>290</v>
      </c>
      <c r="DC2" s="682"/>
      <c r="DD2" s="682"/>
      <c r="DE2" s="682"/>
      <c r="DF2" s="682"/>
      <c r="DG2" s="682"/>
      <c r="DH2" s="684"/>
      <c r="DI2" s="724" t="s">
        <v>124</v>
      </c>
      <c r="DJ2" s="729"/>
      <c r="DK2" s="729"/>
      <c r="DL2" s="725"/>
      <c r="DM2" s="632" t="s">
        <v>263</v>
      </c>
      <c r="DN2" s="633"/>
      <c r="DO2" s="632" t="s">
        <v>126</v>
      </c>
      <c r="DP2" s="633"/>
      <c r="DQ2" s="364" t="s">
        <v>121</v>
      </c>
      <c r="DR2" s="632" t="s">
        <v>122</v>
      </c>
      <c r="DS2" s="633"/>
      <c r="DT2" s="364" t="s">
        <v>123</v>
      </c>
      <c r="DU2" s="632" t="s">
        <v>129</v>
      </c>
      <c r="DV2" s="732"/>
      <c r="DW2" s="733"/>
      <c r="DX2" s="633"/>
      <c r="DY2" s="724" t="s">
        <v>245</v>
      </c>
      <c r="DZ2" s="725"/>
      <c r="EA2" s="632" t="s">
        <v>128</v>
      </c>
      <c r="EB2" s="732"/>
      <c r="EC2" s="732"/>
      <c r="ED2" s="732"/>
      <c r="EE2" s="732"/>
      <c r="EF2" s="732"/>
      <c r="EG2" s="732"/>
      <c r="EH2" s="633"/>
      <c r="EI2" s="720" t="s">
        <v>212</v>
      </c>
      <c r="EJ2" s="721"/>
      <c r="EK2" s="722"/>
      <c r="EL2" s="723" t="s">
        <v>213</v>
      </c>
      <c r="EM2" s="721"/>
      <c r="EN2" s="722"/>
      <c r="EO2" s="367" t="s">
        <v>214</v>
      </c>
      <c r="EP2" s="254"/>
    </row>
    <row r="3" spans="1:146" s="204" customFormat="1" ht="137.25" customHeight="1" thickBot="1">
      <c r="A3" s="663"/>
      <c r="B3" s="665"/>
      <c r="C3" s="667"/>
      <c r="D3" s="655"/>
      <c r="E3" s="655"/>
      <c r="F3" s="655"/>
      <c r="G3" s="665"/>
      <c r="H3" s="669"/>
      <c r="I3" s="646"/>
      <c r="J3" s="646"/>
      <c r="K3" s="661"/>
      <c r="L3" s="613"/>
      <c r="M3" s="613"/>
      <c r="N3" s="613"/>
      <c r="O3" s="617"/>
      <c r="P3" s="613"/>
      <c r="Q3" s="613"/>
      <c r="R3" s="617"/>
      <c r="S3" s="615"/>
      <c r="T3" s="358" t="s">
        <v>45</v>
      </c>
      <c r="U3" s="359" t="s">
        <v>46</v>
      </c>
      <c r="V3" s="360" t="s">
        <v>50</v>
      </c>
      <c r="W3" s="360" t="s">
        <v>47</v>
      </c>
      <c r="X3" s="361" t="s">
        <v>48</v>
      </c>
      <c r="Y3" s="359" t="s">
        <v>49</v>
      </c>
      <c r="Z3" s="359" t="s">
        <v>72</v>
      </c>
      <c r="AA3" s="359" t="s">
        <v>73</v>
      </c>
      <c r="AB3" s="362" t="s">
        <v>79</v>
      </c>
      <c r="AC3" s="368" t="s">
        <v>80</v>
      </c>
      <c r="AD3" s="369" t="s">
        <v>70</v>
      </c>
      <c r="AE3" s="369" t="s">
        <v>67</v>
      </c>
      <c r="AF3" s="369" t="s">
        <v>68</v>
      </c>
      <c r="AG3" s="369" t="s">
        <v>69</v>
      </c>
      <c r="AH3" s="369"/>
      <c r="AI3" s="370" t="s">
        <v>224</v>
      </c>
      <c r="AJ3" s="359" t="s">
        <v>74</v>
      </c>
      <c r="AK3" s="359" t="s">
        <v>75</v>
      </c>
      <c r="AL3" s="359" t="s">
        <v>65</v>
      </c>
      <c r="AM3" s="359" t="s">
        <v>66</v>
      </c>
      <c r="AN3" s="371" t="s">
        <v>240</v>
      </c>
      <c r="AO3" s="362" t="s">
        <v>71</v>
      </c>
      <c r="AP3" s="372" t="s">
        <v>87</v>
      </c>
      <c r="AQ3" s="373" t="s">
        <v>199</v>
      </c>
      <c r="AR3" s="374" t="s">
        <v>86</v>
      </c>
      <c r="AS3" s="374" t="s">
        <v>86</v>
      </c>
      <c r="AT3" s="374" t="s">
        <v>200</v>
      </c>
      <c r="AU3" s="374" t="s">
        <v>201</v>
      </c>
      <c r="AV3" s="375" t="s">
        <v>90</v>
      </c>
      <c r="AW3" s="374" t="s">
        <v>89</v>
      </c>
      <c r="AX3" s="374" t="s">
        <v>91</v>
      </c>
      <c r="AY3" s="376" t="s">
        <v>88</v>
      </c>
      <c r="AZ3" s="372" t="s">
        <v>84</v>
      </c>
      <c r="BA3" s="376" t="s">
        <v>85</v>
      </c>
      <c r="BB3" s="372" t="s">
        <v>84</v>
      </c>
      <c r="BC3" s="377" t="s">
        <v>85</v>
      </c>
      <c r="BD3" s="378" t="s">
        <v>94</v>
      </c>
      <c r="BE3" s="379" t="s">
        <v>95</v>
      </c>
      <c r="BF3" s="379" t="s">
        <v>96</v>
      </c>
      <c r="BG3" s="379" t="s">
        <v>97</v>
      </c>
      <c r="BH3" s="380" t="s">
        <v>98</v>
      </c>
      <c r="BI3" s="381" t="s">
        <v>53</v>
      </c>
      <c r="BJ3" s="382" t="s">
        <v>54</v>
      </c>
      <c r="BK3" s="382" t="s">
        <v>217</v>
      </c>
      <c r="BL3" s="382" t="s">
        <v>55</v>
      </c>
      <c r="BM3" s="383" t="s">
        <v>56</v>
      </c>
      <c r="BN3" s="381" t="s">
        <v>57</v>
      </c>
      <c r="BO3" s="382" t="s">
        <v>58</v>
      </c>
      <c r="BP3" s="383" t="s">
        <v>59</v>
      </c>
      <c r="BQ3" s="381" t="s">
        <v>57</v>
      </c>
      <c r="BR3" s="382" t="s">
        <v>58</v>
      </c>
      <c r="BS3" s="383" t="s">
        <v>59</v>
      </c>
      <c r="BT3" s="719"/>
      <c r="BU3" s="712"/>
      <c r="BV3" s="642"/>
      <c r="BW3" s="642"/>
      <c r="BX3" s="384" t="s">
        <v>229</v>
      </c>
      <c r="BY3" s="385" t="s">
        <v>228</v>
      </c>
      <c r="BZ3" s="386" t="s">
        <v>103</v>
      </c>
      <c r="CA3" s="387" t="s">
        <v>102</v>
      </c>
      <c r="CB3" s="387" t="s">
        <v>211</v>
      </c>
      <c r="CC3" s="388" t="s">
        <v>104</v>
      </c>
      <c r="CD3" s="395" t="s">
        <v>117</v>
      </c>
      <c r="CE3" s="395" t="s">
        <v>257</v>
      </c>
      <c r="CF3" s="607"/>
      <c r="CG3" s="607" t="s">
        <v>188</v>
      </c>
      <c r="CH3" s="607" t="s">
        <v>187</v>
      </c>
      <c r="CI3" s="675" t="s">
        <v>118</v>
      </c>
      <c r="CJ3" s="676"/>
      <c r="CK3" s="397" t="s">
        <v>117</v>
      </c>
      <c r="CL3" s="395" t="s">
        <v>258</v>
      </c>
      <c r="CM3" s="675" t="s">
        <v>118</v>
      </c>
      <c r="CN3" s="685"/>
      <c r="CO3" s="685"/>
      <c r="CP3" s="685"/>
      <c r="CQ3" s="676"/>
      <c r="CR3" s="640"/>
      <c r="CS3" s="640"/>
      <c r="CT3" s="640"/>
      <c r="CU3" s="631"/>
      <c r="CV3" s="635"/>
      <c r="CW3" s="631"/>
      <c r="CX3" s="592" t="s">
        <v>286</v>
      </c>
      <c r="CY3" s="592" t="s">
        <v>287</v>
      </c>
      <c r="CZ3" s="592" t="s">
        <v>288</v>
      </c>
      <c r="DA3" s="592" t="s">
        <v>289</v>
      </c>
      <c r="DB3" s="592" t="s">
        <v>291</v>
      </c>
      <c r="DC3" s="592" t="s">
        <v>292</v>
      </c>
      <c r="DD3" s="592" t="s">
        <v>293</v>
      </c>
      <c r="DE3" s="592" t="s">
        <v>296</v>
      </c>
      <c r="DF3" s="592" t="s">
        <v>294</v>
      </c>
      <c r="DG3" s="592" t="s">
        <v>295</v>
      </c>
      <c r="DH3" s="592" t="s">
        <v>297</v>
      </c>
      <c r="DI3" s="398" t="s">
        <v>117</v>
      </c>
      <c r="DJ3" s="399" t="s">
        <v>127</v>
      </c>
      <c r="DK3" s="389" t="s">
        <v>250</v>
      </c>
      <c r="DL3" s="390" t="s">
        <v>251</v>
      </c>
      <c r="DM3" s="398" t="s">
        <v>117</v>
      </c>
      <c r="DN3" s="399" t="s">
        <v>127</v>
      </c>
      <c r="DO3" s="398" t="s">
        <v>117</v>
      </c>
      <c r="DP3" s="399" t="s">
        <v>127</v>
      </c>
      <c r="DQ3" s="400" t="s">
        <v>127</v>
      </c>
      <c r="DR3" s="398" t="s">
        <v>117</v>
      </c>
      <c r="DS3" s="399" t="s">
        <v>127</v>
      </c>
      <c r="DT3" s="400" t="s">
        <v>127</v>
      </c>
      <c r="DU3" s="398" t="s">
        <v>117</v>
      </c>
      <c r="DV3" s="401" t="s">
        <v>127</v>
      </c>
      <c r="DW3" s="389" t="s">
        <v>250</v>
      </c>
      <c r="DX3" s="391" t="s">
        <v>252</v>
      </c>
      <c r="DY3" s="365" t="s">
        <v>117</v>
      </c>
      <c r="DZ3" s="366" t="s">
        <v>127</v>
      </c>
      <c r="EA3" s="398" t="s">
        <v>117</v>
      </c>
      <c r="EB3" s="399" t="s">
        <v>127</v>
      </c>
      <c r="EC3" s="398" t="s">
        <v>117</v>
      </c>
      <c r="ED3" s="399" t="s">
        <v>127</v>
      </c>
      <c r="EE3" s="398" t="s">
        <v>117</v>
      </c>
      <c r="EF3" s="399" t="s">
        <v>127</v>
      </c>
      <c r="EG3" s="398" t="s">
        <v>117</v>
      </c>
      <c r="EH3" s="402" t="s">
        <v>127</v>
      </c>
      <c r="EI3" s="392" t="s">
        <v>209</v>
      </c>
      <c r="EJ3" s="393" t="s">
        <v>264</v>
      </c>
      <c r="EK3" s="393" t="s">
        <v>253</v>
      </c>
      <c r="EL3" s="393" t="s">
        <v>210</v>
      </c>
      <c r="EM3" s="393" t="s">
        <v>265</v>
      </c>
      <c r="EN3" s="393" t="s">
        <v>254</v>
      </c>
      <c r="EO3" s="394" t="s">
        <v>215</v>
      </c>
      <c r="EP3" s="203"/>
    </row>
    <row r="4" spans="1:146" s="55" customFormat="1" ht="45" customHeight="1" thickBot="1">
      <c r="A4" s="626" t="s">
        <v>93</v>
      </c>
      <c r="B4" s="627"/>
      <c r="C4" s="54"/>
      <c r="D4" s="55" t="s">
        <v>242</v>
      </c>
      <c r="E4" s="55" t="s">
        <v>242</v>
      </c>
      <c r="F4" s="55" t="s">
        <v>242</v>
      </c>
      <c r="G4" s="55" t="s">
        <v>242</v>
      </c>
      <c r="H4" s="603" t="s">
        <v>244</v>
      </c>
      <c r="I4" s="55" t="s">
        <v>157</v>
      </c>
      <c r="J4" s="56" t="s">
        <v>241</v>
      </c>
      <c r="K4" s="59" t="s">
        <v>114</v>
      </c>
      <c r="L4" s="56" t="s">
        <v>189</v>
      </c>
      <c r="M4" s="55" t="s">
        <v>114</v>
      </c>
      <c r="N4" s="55" t="s">
        <v>151</v>
      </c>
      <c r="P4" s="55" t="s">
        <v>149</v>
      </c>
      <c r="Q4" s="55" t="s">
        <v>149</v>
      </c>
      <c r="R4" s="363"/>
      <c r="S4" s="57" t="s">
        <v>179</v>
      </c>
      <c r="T4" s="603" t="s">
        <v>152</v>
      </c>
      <c r="U4" s="55" t="s">
        <v>153</v>
      </c>
      <c r="V4" s="58"/>
      <c r="W4" s="55" t="s">
        <v>149</v>
      </c>
      <c r="X4" s="59" t="s">
        <v>151</v>
      </c>
      <c r="Y4" s="55" t="s">
        <v>154</v>
      </c>
      <c r="Z4" s="55" t="s">
        <v>231</v>
      </c>
      <c r="AA4" s="55" t="s">
        <v>231</v>
      </c>
      <c r="AB4" s="604" t="s">
        <v>232</v>
      </c>
      <c r="AC4" s="54" t="s">
        <v>232</v>
      </c>
      <c r="AD4" s="55" t="s">
        <v>154</v>
      </c>
      <c r="AE4" s="55" t="s">
        <v>154</v>
      </c>
      <c r="AF4" s="55" t="s">
        <v>154</v>
      </c>
      <c r="AG4" s="55" t="s">
        <v>154</v>
      </c>
      <c r="AH4" s="193"/>
      <c r="AI4" s="230" t="s">
        <v>114</v>
      </c>
      <c r="AJ4" s="55" t="s">
        <v>114</v>
      </c>
      <c r="AK4" s="55" t="s">
        <v>114</v>
      </c>
      <c r="AL4" s="55" t="s">
        <v>232</v>
      </c>
      <c r="AM4" s="55" t="s">
        <v>232</v>
      </c>
      <c r="AN4" s="60" t="s">
        <v>231</v>
      </c>
      <c r="AO4" s="604" t="s">
        <v>231</v>
      </c>
      <c r="AP4" s="253" t="s">
        <v>158</v>
      </c>
      <c r="AQ4" s="54" t="s">
        <v>158</v>
      </c>
      <c r="AR4" s="55" t="s">
        <v>158</v>
      </c>
      <c r="AS4" s="55" t="s">
        <v>114</v>
      </c>
      <c r="AT4" s="165" t="s">
        <v>114</v>
      </c>
      <c r="AU4" s="165" t="s">
        <v>114</v>
      </c>
      <c r="AV4" s="165" t="s">
        <v>114</v>
      </c>
      <c r="AW4" s="55" t="s">
        <v>158</v>
      </c>
      <c r="AX4" s="55" t="s">
        <v>158</v>
      </c>
      <c r="AY4" s="60" t="s">
        <v>114</v>
      </c>
      <c r="AZ4" s="603" t="s">
        <v>233</v>
      </c>
      <c r="BA4" s="60" t="s">
        <v>234</v>
      </c>
      <c r="BB4" s="603" t="s">
        <v>233</v>
      </c>
      <c r="BC4" s="604" t="s">
        <v>234</v>
      </c>
      <c r="BD4" s="603" t="s">
        <v>158</v>
      </c>
      <c r="BE4" s="55" t="s">
        <v>114</v>
      </c>
      <c r="BF4" s="55" t="s">
        <v>114</v>
      </c>
      <c r="BG4" s="55" t="s">
        <v>160</v>
      </c>
      <c r="BH4" s="604" t="s">
        <v>114</v>
      </c>
      <c r="BI4" s="603" t="s">
        <v>154</v>
      </c>
      <c r="BJ4" s="55" t="s">
        <v>154</v>
      </c>
      <c r="BK4" s="55" t="s">
        <v>154</v>
      </c>
      <c r="BL4" s="55" t="s">
        <v>161</v>
      </c>
      <c r="BM4" s="60" t="s">
        <v>149</v>
      </c>
      <c r="BN4" s="603" t="s">
        <v>161</v>
      </c>
      <c r="BO4" s="55" t="s">
        <v>152</v>
      </c>
      <c r="BP4" s="60" t="s">
        <v>235</v>
      </c>
      <c r="BQ4" s="603" t="s">
        <v>161</v>
      </c>
      <c r="BR4" s="55" t="s">
        <v>152</v>
      </c>
      <c r="BS4" s="60" t="s">
        <v>235</v>
      </c>
      <c r="BT4" s="63" t="s">
        <v>152</v>
      </c>
      <c r="BU4" s="274" t="s">
        <v>243</v>
      </c>
      <c r="BV4" s="242" t="s">
        <v>114</v>
      </c>
      <c r="BW4" s="242" t="s">
        <v>114</v>
      </c>
      <c r="BX4" s="688" t="s">
        <v>114</v>
      </c>
      <c r="BY4" s="689"/>
      <c r="BZ4" s="286" t="s">
        <v>231</v>
      </c>
      <c r="CA4" s="287" t="s">
        <v>231</v>
      </c>
      <c r="CB4" s="287" t="s">
        <v>151</v>
      </c>
      <c r="CC4" s="288" t="s">
        <v>231</v>
      </c>
      <c r="CD4" s="285" t="s">
        <v>244</v>
      </c>
      <c r="CE4" s="285" t="s">
        <v>114</v>
      </c>
      <c r="CF4" s="287"/>
      <c r="CG4" s="287"/>
      <c r="CH4" s="287"/>
      <c r="CI4" s="287" t="s">
        <v>119</v>
      </c>
      <c r="CJ4" s="295" t="s">
        <v>120</v>
      </c>
      <c r="CK4" s="603" t="s">
        <v>244</v>
      </c>
      <c r="CL4" s="54" t="s">
        <v>114</v>
      </c>
      <c r="CM4" s="55" t="s">
        <v>119</v>
      </c>
      <c r="CN4" s="60"/>
      <c r="CO4" s="60"/>
      <c r="CP4" s="60"/>
      <c r="CQ4" s="62" t="s">
        <v>120</v>
      </c>
      <c r="CR4" s="61" t="s">
        <v>114</v>
      </c>
      <c r="CS4" s="61" t="s">
        <v>231</v>
      </c>
      <c r="CT4" s="61" t="s">
        <v>154</v>
      </c>
      <c r="CU4" s="63" t="s">
        <v>114</v>
      </c>
      <c r="CV4" s="274" t="s">
        <v>161</v>
      </c>
      <c r="CW4" s="63" t="s">
        <v>114</v>
      </c>
      <c r="CX4" s="61" t="s">
        <v>305</v>
      </c>
      <c r="CY4" s="61" t="s">
        <v>305</v>
      </c>
      <c r="CZ4" s="61" t="s">
        <v>305</v>
      </c>
      <c r="DA4" s="61" t="s">
        <v>305</v>
      </c>
      <c r="DB4" s="61" t="s">
        <v>231</v>
      </c>
      <c r="DC4" s="61" t="s">
        <v>306</v>
      </c>
      <c r="DD4" s="61" t="s">
        <v>306</v>
      </c>
      <c r="DE4" s="61" t="s">
        <v>114</v>
      </c>
      <c r="DF4" s="61" t="s">
        <v>306</v>
      </c>
      <c r="DG4" s="61" t="s">
        <v>306</v>
      </c>
      <c r="DH4" s="61"/>
      <c r="DI4" s="603" t="s">
        <v>244</v>
      </c>
      <c r="DJ4" s="60" t="s">
        <v>248</v>
      </c>
      <c r="DK4" s="206" t="s">
        <v>247</v>
      </c>
      <c r="DL4" s="60" t="s">
        <v>247</v>
      </c>
      <c r="DM4" s="603" t="s">
        <v>244</v>
      </c>
      <c r="DN4" s="60" t="s">
        <v>119</v>
      </c>
      <c r="DO4" s="603" t="s">
        <v>244</v>
      </c>
      <c r="DP4" s="60" t="s">
        <v>119</v>
      </c>
      <c r="DQ4" s="61" t="s">
        <v>114</v>
      </c>
      <c r="DR4" s="603" t="s">
        <v>244</v>
      </c>
      <c r="DS4" s="60" t="s">
        <v>158</v>
      </c>
      <c r="DT4" s="61" t="s">
        <v>114</v>
      </c>
      <c r="DU4" s="603" t="s">
        <v>244</v>
      </c>
      <c r="DV4" s="55" t="s">
        <v>230</v>
      </c>
      <c r="DW4" s="206" t="s">
        <v>181</v>
      </c>
      <c r="DX4" s="62" t="s">
        <v>181</v>
      </c>
      <c r="DY4" s="603" t="s">
        <v>244</v>
      </c>
      <c r="DZ4" s="62" t="s">
        <v>119</v>
      </c>
      <c r="EA4" s="603" t="s">
        <v>244</v>
      </c>
      <c r="EB4" s="60" t="s">
        <v>119</v>
      </c>
      <c r="EC4" s="603" t="s">
        <v>244</v>
      </c>
      <c r="ED4" s="60" t="s">
        <v>119</v>
      </c>
      <c r="EE4" s="603" t="s">
        <v>244</v>
      </c>
      <c r="EF4" s="60" t="s">
        <v>119</v>
      </c>
      <c r="EG4" s="603" t="s">
        <v>244</v>
      </c>
      <c r="EH4" s="604" t="s">
        <v>119</v>
      </c>
      <c r="EI4" s="61" t="s">
        <v>223</v>
      </c>
      <c r="EJ4" s="55" t="s">
        <v>222</v>
      </c>
      <c r="EK4" s="55" t="s">
        <v>222</v>
      </c>
      <c r="EL4" s="60" t="s">
        <v>179</v>
      </c>
      <c r="EM4" s="55" t="s">
        <v>216</v>
      </c>
      <c r="EN4" s="55" t="s">
        <v>216</v>
      </c>
      <c r="EO4" s="604" t="s">
        <v>158</v>
      </c>
      <c r="EP4" s="54"/>
    </row>
    <row r="5" spans="1:146" s="290" customFormat="1" ht="24.95" customHeight="1" thickBot="1">
      <c r="A5" s="628" t="s">
        <v>76</v>
      </c>
      <c r="B5" s="629"/>
      <c r="C5" s="307"/>
      <c r="G5" s="606"/>
      <c r="H5" s="605"/>
      <c r="K5" s="309"/>
      <c r="L5" s="310"/>
      <c r="P5" s="290">
        <v>2000</v>
      </c>
      <c r="R5" s="293"/>
      <c r="S5" s="311"/>
      <c r="T5" s="605"/>
      <c r="U5" s="290">
        <v>1020</v>
      </c>
      <c r="V5" s="312">
        <v>1.1000000000000001</v>
      </c>
      <c r="X5" s="309">
        <v>12</v>
      </c>
      <c r="Z5" s="290">
        <v>25</v>
      </c>
      <c r="AA5" s="290">
        <v>25</v>
      </c>
      <c r="AB5" s="606">
        <v>7</v>
      </c>
      <c r="AC5" s="307">
        <v>5.5</v>
      </c>
      <c r="AD5" s="313">
        <v>-35</v>
      </c>
      <c r="AE5" s="313">
        <v>-40</v>
      </c>
      <c r="AF5" s="313">
        <v>-40</v>
      </c>
      <c r="AG5" s="313">
        <v>-40</v>
      </c>
      <c r="AH5" s="313"/>
      <c r="AI5" s="314"/>
      <c r="AL5" s="290">
        <v>110</v>
      </c>
      <c r="AM5" s="290">
        <v>110</v>
      </c>
      <c r="AN5" s="293"/>
      <c r="AO5" s="606">
        <v>20</v>
      </c>
      <c r="AP5" s="605"/>
      <c r="AQ5" s="307"/>
      <c r="AV5" s="315">
        <v>4.7</v>
      </c>
      <c r="AY5" s="293"/>
      <c r="AZ5" s="605"/>
      <c r="BA5" s="293"/>
      <c r="BB5" s="605"/>
      <c r="BC5" s="606"/>
      <c r="BD5" s="605"/>
      <c r="BH5" s="606"/>
      <c r="BI5" s="605">
        <v>780</v>
      </c>
      <c r="BM5" s="293"/>
      <c r="BN5" s="605"/>
      <c r="BP5" s="293"/>
      <c r="BQ5" s="605"/>
      <c r="BS5" s="293"/>
      <c r="BT5" s="316"/>
      <c r="BU5" s="317">
        <v>480</v>
      </c>
      <c r="BV5" s="318"/>
      <c r="BW5" s="318"/>
      <c r="BX5" s="677">
        <v>0.7</v>
      </c>
      <c r="BY5" s="678"/>
      <c r="BZ5" s="605">
        <v>2.9</v>
      </c>
      <c r="CA5" s="290">
        <v>3.5</v>
      </c>
      <c r="CB5" s="290">
        <v>32</v>
      </c>
      <c r="CC5" s="293">
        <v>1.9</v>
      </c>
      <c r="CD5" s="605"/>
      <c r="CE5" s="307"/>
      <c r="CJ5" s="311">
        <v>2.5</v>
      </c>
      <c r="CK5" s="307"/>
      <c r="CL5" s="307"/>
      <c r="CN5" s="293"/>
      <c r="CO5" s="293"/>
      <c r="CP5" s="293"/>
      <c r="CQ5" s="319"/>
      <c r="CR5" s="320"/>
      <c r="CS5" s="320"/>
      <c r="CT5" s="320"/>
      <c r="CU5" s="316">
        <v>20</v>
      </c>
      <c r="CV5" s="317">
        <v>55</v>
      </c>
      <c r="CW5" s="316"/>
      <c r="CX5" s="320">
        <v>1200</v>
      </c>
      <c r="CY5" s="320">
        <v>1200</v>
      </c>
      <c r="CZ5" s="320">
        <v>1200</v>
      </c>
      <c r="DA5" s="320">
        <v>1200</v>
      </c>
      <c r="DB5" s="320"/>
      <c r="DC5" s="320"/>
      <c r="DD5" s="320"/>
      <c r="DE5" s="320">
        <v>100</v>
      </c>
      <c r="DF5" s="320"/>
      <c r="DG5" s="320"/>
      <c r="DH5" s="320"/>
      <c r="DI5" s="605"/>
      <c r="DJ5" s="293"/>
      <c r="DK5" s="321">
        <v>300</v>
      </c>
      <c r="DL5" s="293">
        <v>100</v>
      </c>
      <c r="DM5" s="605"/>
      <c r="DN5" s="293"/>
      <c r="DO5" s="605"/>
      <c r="DP5" s="293"/>
      <c r="DQ5" s="320"/>
      <c r="DR5" s="605"/>
      <c r="DS5" s="293"/>
      <c r="DT5" s="320"/>
      <c r="DU5" s="605"/>
      <c r="DW5" s="321">
        <v>28</v>
      </c>
      <c r="DX5" s="321">
        <v>28</v>
      </c>
      <c r="DY5" s="318"/>
      <c r="DZ5" s="321"/>
      <c r="EA5" s="605"/>
      <c r="EB5" s="293"/>
      <c r="EC5" s="605"/>
      <c r="ED5" s="293"/>
      <c r="EE5" s="605"/>
      <c r="EF5" s="293"/>
      <c r="EG5" s="605"/>
      <c r="EH5" s="606"/>
      <c r="EI5" s="605"/>
      <c r="EJ5" s="307"/>
      <c r="EL5" s="290">
        <v>5.56</v>
      </c>
      <c r="EO5" s="606">
        <v>400</v>
      </c>
      <c r="EP5" s="307"/>
    </row>
    <row r="6" spans="1:146" s="611" customFormat="1" ht="24.95" customHeight="1" thickBot="1">
      <c r="A6" s="620" t="s">
        <v>78</v>
      </c>
      <c r="B6" s="621"/>
      <c r="C6" s="78"/>
      <c r="G6" s="598"/>
      <c r="H6" s="597"/>
      <c r="K6" s="79"/>
      <c r="L6" s="75"/>
      <c r="R6" s="80"/>
      <c r="S6" s="76"/>
      <c r="T6" s="597"/>
      <c r="V6" s="77"/>
      <c r="X6" s="79"/>
      <c r="AB6" s="598">
        <v>6</v>
      </c>
      <c r="AC6" s="78">
        <v>4.5</v>
      </c>
      <c r="AD6" s="195"/>
      <c r="AE6" s="195"/>
      <c r="AF6" s="195"/>
      <c r="AG6" s="195"/>
      <c r="AH6" s="195"/>
      <c r="AI6" s="231"/>
      <c r="AL6" s="611">
        <v>100</v>
      </c>
      <c r="AM6" s="611">
        <v>100</v>
      </c>
      <c r="AN6" s="80"/>
      <c r="AO6" s="598"/>
      <c r="AP6" s="597"/>
      <c r="AQ6" s="78"/>
      <c r="AV6" s="248"/>
      <c r="AY6" s="80"/>
      <c r="AZ6" s="597"/>
      <c r="BA6" s="80"/>
      <c r="BB6" s="597"/>
      <c r="BC6" s="598"/>
      <c r="BD6" s="597"/>
      <c r="BH6" s="598"/>
      <c r="BI6" s="597"/>
      <c r="BJ6" s="611">
        <v>100</v>
      </c>
      <c r="BM6" s="80"/>
      <c r="BN6" s="597"/>
      <c r="BP6" s="80"/>
      <c r="BQ6" s="597"/>
      <c r="BS6" s="80"/>
      <c r="BT6" s="83"/>
      <c r="BU6" s="275"/>
      <c r="BV6" s="243"/>
      <c r="BW6" s="243"/>
      <c r="BX6" s="686"/>
      <c r="BY6" s="687"/>
      <c r="BZ6" s="597"/>
      <c r="CC6" s="80"/>
      <c r="CD6" s="597"/>
      <c r="CE6" s="78"/>
      <c r="CJ6" s="76"/>
      <c r="CK6" s="78"/>
      <c r="CL6" s="78"/>
      <c r="CN6" s="80"/>
      <c r="CO6" s="80"/>
      <c r="CP6" s="80"/>
      <c r="CQ6" s="82"/>
      <c r="CR6" s="608"/>
      <c r="CS6" s="608"/>
      <c r="CT6" s="608">
        <v>200</v>
      </c>
      <c r="CU6" s="83">
        <v>10</v>
      </c>
      <c r="CV6" s="275"/>
      <c r="CW6" s="83"/>
      <c r="CX6" s="608"/>
      <c r="CY6" s="608"/>
      <c r="CZ6" s="608"/>
      <c r="DA6" s="608"/>
      <c r="DB6" s="608"/>
      <c r="DC6" s="608"/>
      <c r="DD6" s="608"/>
      <c r="DE6" s="608"/>
      <c r="DF6" s="608"/>
      <c r="DG6" s="608"/>
      <c r="DH6" s="608"/>
      <c r="DI6" s="597"/>
      <c r="DJ6" s="80"/>
      <c r="DK6" s="208"/>
      <c r="DL6" s="80"/>
      <c r="DM6" s="597"/>
      <c r="DN6" s="80"/>
      <c r="DO6" s="597"/>
      <c r="DP6" s="80"/>
      <c r="DQ6" s="608"/>
      <c r="DR6" s="597"/>
      <c r="DS6" s="80"/>
      <c r="DT6" s="608"/>
      <c r="DU6" s="597"/>
      <c r="DW6" s="208"/>
      <c r="DX6" s="208"/>
      <c r="DY6" s="243"/>
      <c r="DZ6" s="208"/>
      <c r="EA6" s="597"/>
      <c r="EB6" s="80"/>
      <c r="EC6" s="597"/>
      <c r="ED6" s="80"/>
      <c r="EE6" s="597"/>
      <c r="EF6" s="80"/>
      <c r="EG6" s="597"/>
      <c r="EH6" s="598"/>
      <c r="EI6" s="597"/>
      <c r="EJ6" s="78"/>
      <c r="EO6" s="598"/>
      <c r="EP6" s="78"/>
    </row>
    <row r="7" spans="1:146" s="292" customFormat="1" ht="24.75" customHeight="1" thickBot="1">
      <c r="A7" s="624" t="s">
        <v>77</v>
      </c>
      <c r="B7" s="625"/>
      <c r="C7" s="322"/>
      <c r="G7" s="602"/>
      <c r="H7" s="601"/>
      <c r="K7" s="324"/>
      <c r="L7" s="325"/>
      <c r="P7" s="292">
        <v>710</v>
      </c>
      <c r="R7" s="294"/>
      <c r="S7" s="326"/>
      <c r="T7" s="601"/>
      <c r="U7" s="292">
        <v>980</v>
      </c>
      <c r="V7" s="327">
        <v>0.9</v>
      </c>
      <c r="X7" s="324">
        <v>9</v>
      </c>
      <c r="AA7" s="292">
        <v>20</v>
      </c>
      <c r="AB7" s="602">
        <v>5</v>
      </c>
      <c r="AC7" s="322">
        <v>3.5</v>
      </c>
      <c r="AD7" s="328">
        <v>-20</v>
      </c>
      <c r="AE7" s="328">
        <v>-25</v>
      </c>
      <c r="AF7" s="328">
        <v>-25</v>
      </c>
      <c r="AG7" s="328">
        <v>-25</v>
      </c>
      <c r="AH7" s="328"/>
      <c r="AI7" s="329"/>
      <c r="AL7" s="292">
        <v>95</v>
      </c>
      <c r="AM7" s="292">
        <v>95</v>
      </c>
      <c r="AN7" s="294"/>
      <c r="AO7" s="602"/>
      <c r="AP7" s="601"/>
      <c r="AQ7" s="322"/>
      <c r="AV7" s="330">
        <v>4</v>
      </c>
      <c r="AY7" s="294"/>
      <c r="AZ7" s="601"/>
      <c r="BA7" s="294"/>
      <c r="BB7" s="601"/>
      <c r="BC7" s="602"/>
      <c r="BD7" s="601"/>
      <c r="BH7" s="602"/>
      <c r="BI7" s="601">
        <v>250</v>
      </c>
      <c r="BM7" s="294"/>
      <c r="BN7" s="601"/>
      <c r="BP7" s="294"/>
      <c r="BQ7" s="601"/>
      <c r="BS7" s="294"/>
      <c r="BT7" s="331"/>
      <c r="BU7" s="332">
        <v>330</v>
      </c>
      <c r="BV7" s="333"/>
      <c r="BW7" s="333"/>
      <c r="BX7" s="679">
        <v>0.3</v>
      </c>
      <c r="BY7" s="680"/>
      <c r="BZ7" s="601">
        <v>1.9</v>
      </c>
      <c r="CA7" s="292">
        <v>2.6</v>
      </c>
      <c r="CB7" s="292">
        <v>23</v>
      </c>
      <c r="CC7" s="294">
        <v>1.5</v>
      </c>
      <c r="CD7" s="601"/>
      <c r="CE7" s="322"/>
      <c r="CJ7" s="326">
        <v>1.2</v>
      </c>
      <c r="CK7" s="322"/>
      <c r="CL7" s="322"/>
      <c r="CN7" s="294"/>
      <c r="CO7" s="294"/>
      <c r="CP7" s="294"/>
      <c r="CQ7" s="334"/>
      <c r="CR7" s="335"/>
      <c r="CS7" s="335"/>
      <c r="CT7" s="335"/>
      <c r="CU7" s="331">
        <v>5</v>
      </c>
      <c r="CV7" s="332">
        <v>45</v>
      </c>
      <c r="CW7" s="331"/>
      <c r="CX7" s="335">
        <v>450</v>
      </c>
      <c r="CY7" s="335">
        <v>450</v>
      </c>
      <c r="CZ7" s="335">
        <v>450</v>
      </c>
      <c r="DA7" s="335">
        <v>450</v>
      </c>
      <c r="DB7" s="335"/>
      <c r="DC7" s="335"/>
      <c r="DD7" s="335"/>
      <c r="DE7" s="335">
        <v>30</v>
      </c>
      <c r="DF7" s="335"/>
      <c r="DG7" s="335"/>
      <c r="DH7" s="335"/>
      <c r="DI7" s="601"/>
      <c r="DJ7" s="294"/>
      <c r="DK7" s="336"/>
      <c r="DL7" s="294"/>
      <c r="DM7" s="601"/>
      <c r="DN7" s="294"/>
      <c r="DO7" s="601"/>
      <c r="DP7" s="294"/>
      <c r="DQ7" s="335"/>
      <c r="DR7" s="601"/>
      <c r="DS7" s="294"/>
      <c r="DT7" s="335"/>
      <c r="DU7" s="601"/>
      <c r="DW7" s="336"/>
      <c r="DX7" s="336"/>
      <c r="DY7" s="333"/>
      <c r="DZ7" s="336"/>
      <c r="EA7" s="601"/>
      <c r="EB7" s="294"/>
      <c r="EC7" s="601"/>
      <c r="ED7" s="294"/>
      <c r="EE7" s="601"/>
      <c r="EF7" s="294"/>
      <c r="EG7" s="601"/>
      <c r="EH7" s="602"/>
      <c r="EI7" s="601"/>
      <c r="EJ7" s="322"/>
      <c r="EO7" s="602"/>
      <c r="EP7" s="322"/>
    </row>
    <row r="8" spans="1:146" s="104" customFormat="1" ht="24.95" customHeight="1" outlineLevel="1">
      <c r="A8" s="622" t="s">
        <v>76</v>
      </c>
      <c r="B8" s="623"/>
      <c r="C8" s="97"/>
      <c r="D8" s="609"/>
      <c r="E8" s="609"/>
      <c r="F8" s="609"/>
      <c r="G8" s="600"/>
      <c r="H8" s="599"/>
      <c r="I8" s="609">
        <f>MAX(I11:I135)</f>
        <v>21</v>
      </c>
      <c r="J8" s="609"/>
      <c r="K8" s="98">
        <f t="shared" ref="K8:CT8" si="0">MAX(K11:K135)</f>
        <v>22</v>
      </c>
      <c r="L8" s="609">
        <f t="shared" si="0"/>
        <v>0</v>
      </c>
      <c r="M8" s="609">
        <f t="shared" si="0"/>
        <v>84</v>
      </c>
      <c r="N8" s="609">
        <f t="shared" si="0"/>
        <v>2750</v>
      </c>
      <c r="O8" s="609"/>
      <c r="P8" s="609">
        <f t="shared" si="0"/>
        <v>1900</v>
      </c>
      <c r="Q8" s="609">
        <f t="shared" si="0"/>
        <v>1558</v>
      </c>
      <c r="R8" s="99"/>
      <c r="S8" s="95">
        <f t="shared" si="0"/>
        <v>4.2907320000000002</v>
      </c>
      <c r="T8" s="599">
        <f t="shared" si="0"/>
        <v>1256</v>
      </c>
      <c r="U8" s="609">
        <f t="shared" si="0"/>
        <v>1007</v>
      </c>
      <c r="V8" s="96">
        <f>MAX(V11:V135)</f>
        <v>0.98799999999999999</v>
      </c>
      <c r="W8" s="609">
        <f t="shared" si="0"/>
        <v>1831.6</v>
      </c>
      <c r="X8" s="98">
        <f t="shared" si="0"/>
        <v>11.5</v>
      </c>
      <c r="Y8" s="609">
        <f t="shared" si="0"/>
        <v>465</v>
      </c>
      <c r="Z8" s="609">
        <f t="shared" si="0"/>
        <v>25</v>
      </c>
      <c r="AA8" s="609">
        <f t="shared" si="0"/>
        <v>25</v>
      </c>
      <c r="AB8" s="600">
        <f t="shared" si="0"/>
        <v>7.1</v>
      </c>
      <c r="AC8" s="97">
        <f t="shared" si="0"/>
        <v>4.8</v>
      </c>
      <c r="AD8" s="197">
        <f t="shared" si="0"/>
        <v>-24</v>
      </c>
      <c r="AE8" s="197">
        <f t="shared" si="0"/>
        <v>-22</v>
      </c>
      <c r="AF8" s="197">
        <f t="shared" si="0"/>
        <v>-26</v>
      </c>
      <c r="AG8" s="197">
        <f t="shared" si="0"/>
        <v>-30</v>
      </c>
      <c r="AH8" s="197"/>
      <c r="AI8" s="232"/>
      <c r="AJ8" s="609">
        <f t="shared" si="0"/>
        <v>560</v>
      </c>
      <c r="AK8" s="609">
        <f t="shared" si="0"/>
        <v>70</v>
      </c>
      <c r="AL8" s="609">
        <f t="shared" si="0"/>
        <v>110</v>
      </c>
      <c r="AM8" s="609">
        <f t="shared" si="0"/>
        <v>110</v>
      </c>
      <c r="AN8" s="99"/>
      <c r="AO8" s="600">
        <f t="shared" si="0"/>
        <v>20</v>
      </c>
      <c r="AP8" s="599">
        <f t="shared" si="0"/>
        <v>2370</v>
      </c>
      <c r="AQ8" s="97"/>
      <c r="AR8" s="609">
        <f t="shared" si="0"/>
        <v>2370</v>
      </c>
      <c r="AS8" s="609"/>
      <c r="AT8" s="609"/>
      <c r="AU8" s="609"/>
      <c r="AV8" s="249">
        <f t="shared" si="0"/>
        <v>4.4000000000000004</v>
      </c>
      <c r="AW8" s="609">
        <f t="shared" si="0"/>
        <v>805</v>
      </c>
      <c r="AX8" s="609">
        <f t="shared" si="0"/>
        <v>1500</v>
      </c>
      <c r="AY8" s="99">
        <f t="shared" si="0"/>
        <v>70</v>
      </c>
      <c r="AZ8" s="599">
        <f t="shared" si="0"/>
        <v>361</v>
      </c>
      <c r="BA8" s="99">
        <f t="shared" si="0"/>
        <v>70</v>
      </c>
      <c r="BB8" s="599">
        <f t="shared" si="0"/>
        <v>185</v>
      </c>
      <c r="BC8" s="600">
        <f t="shared" si="0"/>
        <v>0</v>
      </c>
      <c r="BD8" s="599">
        <f t="shared" si="0"/>
        <v>5075</v>
      </c>
      <c r="BE8" s="609">
        <f t="shared" si="0"/>
        <v>65</v>
      </c>
      <c r="BF8" s="609">
        <f t="shared" si="0"/>
        <v>85</v>
      </c>
      <c r="BG8" s="609">
        <f t="shared" si="0"/>
        <v>10</v>
      </c>
      <c r="BH8" s="600">
        <f t="shared" si="0"/>
        <v>98</v>
      </c>
      <c r="BI8" s="599">
        <f t="shared" si="0"/>
        <v>600</v>
      </c>
      <c r="BJ8" s="609">
        <f t="shared" si="0"/>
        <v>252</v>
      </c>
      <c r="BK8" s="609"/>
      <c r="BL8" s="609">
        <f t="shared" si="0"/>
        <v>148</v>
      </c>
      <c r="BM8" s="99">
        <f t="shared" si="0"/>
        <v>103</v>
      </c>
      <c r="BN8" s="599">
        <f t="shared" si="0"/>
        <v>490</v>
      </c>
      <c r="BO8" s="609">
        <f t="shared" si="0"/>
        <v>1700</v>
      </c>
      <c r="BP8" s="99">
        <f t="shared" si="0"/>
        <v>244</v>
      </c>
      <c r="BQ8" s="599">
        <f t="shared" si="0"/>
        <v>480</v>
      </c>
      <c r="BR8" s="609">
        <f t="shared" si="0"/>
        <v>1700</v>
      </c>
      <c r="BS8" s="99">
        <f t="shared" si="0"/>
        <v>218</v>
      </c>
      <c r="BT8" s="102">
        <f t="shared" si="0"/>
        <v>1500</v>
      </c>
      <c r="BU8" s="276"/>
      <c r="BV8" s="244"/>
      <c r="BW8" s="244"/>
      <c r="BX8" s="100"/>
      <c r="BY8" s="100" t="e">
        <f t="shared" si="0"/>
        <v>#DIV/0!</v>
      </c>
      <c r="BZ8" s="599">
        <f t="shared" si="0"/>
        <v>3</v>
      </c>
      <c r="CA8" s="609">
        <f t="shared" si="0"/>
        <v>3</v>
      </c>
      <c r="CB8" s="609"/>
      <c r="CC8" s="600">
        <f t="shared" si="0"/>
        <v>1.8</v>
      </c>
      <c r="CD8" s="97">
        <f t="shared" si="0"/>
        <v>0</v>
      </c>
      <c r="CE8" s="97"/>
      <c r="CF8" s="609"/>
      <c r="CG8" s="609"/>
      <c r="CH8" s="609"/>
      <c r="CI8" s="609">
        <f t="shared" si="0"/>
        <v>75</v>
      </c>
      <c r="CJ8" s="101" t="e">
        <f t="shared" si="0"/>
        <v>#N/A</v>
      </c>
      <c r="CK8" s="599">
        <f t="shared" si="0"/>
        <v>0</v>
      </c>
      <c r="CL8" s="97"/>
      <c r="CM8" s="609">
        <f t="shared" si="0"/>
        <v>81</v>
      </c>
      <c r="CN8" s="99"/>
      <c r="CO8" s="99"/>
      <c r="CP8" s="99"/>
      <c r="CQ8" s="101" t="e">
        <f t="shared" si="0"/>
        <v>#DIV/0!</v>
      </c>
      <c r="CR8" s="100">
        <f t="shared" si="0"/>
        <v>47</v>
      </c>
      <c r="CS8" s="100">
        <f t="shared" si="0"/>
        <v>4</v>
      </c>
      <c r="CT8" s="100">
        <f t="shared" si="0"/>
        <v>400</v>
      </c>
      <c r="CU8" s="102">
        <f t="shared" ref="CU8:EH8" si="1">MAX(CU11:CU135)</f>
        <v>19</v>
      </c>
      <c r="CV8" s="276">
        <f t="shared" si="1"/>
        <v>54</v>
      </c>
      <c r="CW8" s="102">
        <f t="shared" si="1"/>
        <v>12</v>
      </c>
      <c r="CX8" s="100"/>
      <c r="CY8" s="100"/>
      <c r="CZ8" s="100"/>
      <c r="DA8" s="100"/>
      <c r="DB8" s="100"/>
      <c r="DC8" s="100"/>
      <c r="DD8" s="100"/>
      <c r="DE8" s="100"/>
      <c r="DF8" s="100"/>
      <c r="DG8" s="100"/>
      <c r="DH8" s="100"/>
      <c r="DI8" s="599">
        <f t="shared" si="1"/>
        <v>0</v>
      </c>
      <c r="DJ8" s="99">
        <f t="shared" si="1"/>
        <v>580</v>
      </c>
      <c r="DK8" s="210"/>
      <c r="DL8" s="99"/>
      <c r="DM8" s="599">
        <f t="shared" si="1"/>
        <v>0</v>
      </c>
      <c r="DN8" s="99">
        <f t="shared" si="1"/>
        <v>0</v>
      </c>
      <c r="DO8" s="599">
        <f t="shared" si="1"/>
        <v>0</v>
      </c>
      <c r="DP8" s="99">
        <f t="shared" si="1"/>
        <v>0</v>
      </c>
      <c r="DQ8" s="100">
        <f t="shared" si="1"/>
        <v>55</v>
      </c>
      <c r="DR8" s="599">
        <f t="shared" si="1"/>
        <v>0</v>
      </c>
      <c r="DS8" s="99">
        <f t="shared" si="1"/>
        <v>6.2</v>
      </c>
      <c r="DT8" s="100">
        <f t="shared" si="1"/>
        <v>25</v>
      </c>
      <c r="DU8" s="599">
        <f t="shared" si="1"/>
        <v>0</v>
      </c>
      <c r="DV8" s="609">
        <f t="shared" si="1"/>
        <v>175</v>
      </c>
      <c r="DW8" s="210"/>
      <c r="DX8" s="101" t="e">
        <f t="shared" si="1"/>
        <v>#DIV/0!</v>
      </c>
      <c r="DY8" s="301"/>
      <c r="DZ8" s="101"/>
      <c r="EA8" s="599">
        <f t="shared" si="1"/>
        <v>0</v>
      </c>
      <c r="EB8" s="99">
        <f t="shared" si="1"/>
        <v>0</v>
      </c>
      <c r="EC8" s="599">
        <f t="shared" si="1"/>
        <v>0</v>
      </c>
      <c r="ED8" s="99">
        <f t="shared" si="1"/>
        <v>0</v>
      </c>
      <c r="EE8" s="599">
        <f t="shared" si="1"/>
        <v>0</v>
      </c>
      <c r="EF8" s="99">
        <f t="shared" si="1"/>
        <v>0</v>
      </c>
      <c r="EG8" s="599">
        <f t="shared" si="1"/>
        <v>0</v>
      </c>
      <c r="EH8" s="600">
        <f t="shared" si="1"/>
        <v>0</v>
      </c>
      <c r="EI8" s="216"/>
      <c r="EJ8" s="103"/>
      <c r="EO8" s="217"/>
      <c r="EP8" s="103"/>
    </row>
    <row r="9" spans="1:146" s="115" customFormat="1" ht="24.95" customHeight="1" outlineLevel="1">
      <c r="A9" s="618" t="s">
        <v>148</v>
      </c>
      <c r="B9" s="619"/>
      <c r="C9" s="108"/>
      <c r="D9" s="610"/>
      <c r="E9" s="610"/>
      <c r="F9" s="610"/>
      <c r="G9" s="596"/>
      <c r="H9" s="595"/>
      <c r="I9" s="610">
        <f>AVERAGE(I11:I134)</f>
        <v>17.773584905660378</v>
      </c>
      <c r="J9" s="610"/>
      <c r="K9" s="109">
        <f t="shared" ref="K9:CD9" si="2">AVERAGE(K11:K134)</f>
        <v>16.309433962264151</v>
      </c>
      <c r="L9" s="610" t="e">
        <f t="shared" si="2"/>
        <v>#DIV/0!</v>
      </c>
      <c r="M9" s="610">
        <f t="shared" si="2"/>
        <v>82.339622641509436</v>
      </c>
      <c r="N9" s="610">
        <f t="shared" si="2"/>
        <v>2702.8301886792451</v>
      </c>
      <c r="O9" s="610"/>
      <c r="P9" s="610">
        <f t="shared" si="2"/>
        <v>1588.1132075471698</v>
      </c>
      <c r="Q9" s="610">
        <f t="shared" si="2"/>
        <v>567.22096774193551</v>
      </c>
      <c r="R9" s="110"/>
      <c r="S9" s="106">
        <f t="shared" si="2"/>
        <v>1.6265481808064515</v>
      </c>
      <c r="T9" s="595">
        <f t="shared" si="2"/>
        <v>1037.4980769230767</v>
      </c>
      <c r="U9" s="610">
        <f t="shared" si="2"/>
        <v>1007</v>
      </c>
      <c r="V9" s="107">
        <f>AVERAGE(V11:V134)</f>
        <v>0.96724999999999972</v>
      </c>
      <c r="W9" s="610">
        <f t="shared" si="2"/>
        <v>644.45129032258092</v>
      </c>
      <c r="X9" s="109">
        <f t="shared" si="2"/>
        <v>10.590384615384616</v>
      </c>
      <c r="Y9" s="610">
        <f t="shared" si="2"/>
        <v>330.90384615384613</v>
      </c>
      <c r="Z9" s="610">
        <f t="shared" si="2"/>
        <v>20.75</v>
      </c>
      <c r="AA9" s="610">
        <f t="shared" si="2"/>
        <v>20.653846153846153</v>
      </c>
      <c r="AB9" s="596">
        <f t="shared" si="2"/>
        <v>6.3529411764705861</v>
      </c>
      <c r="AC9" s="108">
        <f t="shared" si="2"/>
        <v>4.186538461538464</v>
      </c>
      <c r="AD9" s="198">
        <f t="shared" si="2"/>
        <v>-31.942307692307693</v>
      </c>
      <c r="AE9" s="198">
        <f t="shared" si="2"/>
        <v>-35.21153846153846</v>
      </c>
      <c r="AF9" s="198">
        <f t="shared" si="2"/>
        <v>-35.57692307692308</v>
      </c>
      <c r="AG9" s="198">
        <f t="shared" si="2"/>
        <v>-34.75</v>
      </c>
      <c r="AH9" s="198"/>
      <c r="AI9" s="233"/>
      <c r="AJ9" s="610">
        <f t="shared" si="2"/>
        <v>59.865384615384613</v>
      </c>
      <c r="AK9" s="610">
        <f t="shared" si="2"/>
        <v>61.153846153846153</v>
      </c>
      <c r="AL9" s="610">
        <f t="shared" si="2"/>
        <v>102.01923076923077</v>
      </c>
      <c r="AM9" s="610">
        <f t="shared" si="2"/>
        <v>103.46153846153847</v>
      </c>
      <c r="AN9" s="110"/>
      <c r="AO9" s="596">
        <f t="shared" si="2"/>
        <v>18.76923076923077</v>
      </c>
      <c r="AP9" s="595">
        <f t="shared" si="2"/>
        <v>1800.5576923076924</v>
      </c>
      <c r="AQ9" s="108"/>
      <c r="AR9" s="610">
        <f t="shared" si="2"/>
        <v>365.48387096774195</v>
      </c>
      <c r="AS9" s="610"/>
      <c r="AT9" s="610"/>
      <c r="AU9" s="610"/>
      <c r="AV9" s="250">
        <f t="shared" si="2"/>
        <v>4.3455769230769263</v>
      </c>
      <c r="AW9" s="610">
        <f t="shared" si="2"/>
        <v>541.25</v>
      </c>
      <c r="AX9" s="610">
        <f t="shared" si="2"/>
        <v>942.55769230769226</v>
      </c>
      <c r="AY9" s="110">
        <f t="shared" si="2"/>
        <v>37.78846153846154</v>
      </c>
      <c r="AZ9" s="595">
        <f t="shared" si="2"/>
        <v>330.84615384615387</v>
      </c>
      <c r="BA9" s="110">
        <f t="shared" si="2"/>
        <v>63.96153846153846</v>
      </c>
      <c r="BB9" s="595">
        <f t="shared" si="2"/>
        <v>169.4375</v>
      </c>
      <c r="BC9" s="596" t="e">
        <f t="shared" si="2"/>
        <v>#DIV/0!</v>
      </c>
      <c r="BD9" s="595">
        <f t="shared" si="2"/>
        <v>4410.5961538461543</v>
      </c>
      <c r="BE9" s="610">
        <f t="shared" si="2"/>
        <v>34.846153846153847</v>
      </c>
      <c r="BF9" s="610">
        <f t="shared" si="2"/>
        <v>53</v>
      </c>
      <c r="BG9" s="610">
        <f t="shared" si="2"/>
        <v>2.1826923076923075</v>
      </c>
      <c r="BH9" s="596">
        <f t="shared" si="2"/>
        <v>97.259615384615344</v>
      </c>
      <c r="BI9" s="595">
        <f t="shared" si="2"/>
        <v>538.84615384615381</v>
      </c>
      <c r="BJ9" s="610">
        <f t="shared" si="2"/>
        <v>176.98039215686273</v>
      </c>
      <c r="BK9" s="610"/>
      <c r="BL9" s="610">
        <f t="shared" si="2"/>
        <v>142.38461538461539</v>
      </c>
      <c r="BM9" s="110">
        <f t="shared" si="2"/>
        <v>59.471153846153847</v>
      </c>
      <c r="BN9" s="595">
        <f t="shared" si="2"/>
        <v>440.92307692307691</v>
      </c>
      <c r="BO9" s="610">
        <f t="shared" si="2"/>
        <v>1435.4807692307693</v>
      </c>
      <c r="BP9" s="110">
        <f t="shared" si="2"/>
        <v>199.86538461538461</v>
      </c>
      <c r="BQ9" s="595">
        <f t="shared" si="2"/>
        <v>436.90384615384613</v>
      </c>
      <c r="BR9" s="610">
        <f t="shared" si="2"/>
        <v>1492.0961538461538</v>
      </c>
      <c r="BS9" s="110">
        <f t="shared" si="2"/>
        <v>175.36538461538461</v>
      </c>
      <c r="BT9" s="113">
        <f t="shared" si="2"/>
        <v>1475.9615384615386</v>
      </c>
      <c r="BU9" s="277"/>
      <c r="BV9" s="245"/>
      <c r="BW9" s="245"/>
      <c r="BX9" s="111"/>
      <c r="BY9" s="111" t="e">
        <f t="shared" si="2"/>
        <v>#DIV/0!</v>
      </c>
      <c r="BZ9" s="595">
        <f t="shared" si="2"/>
        <v>2.8058823529411758</v>
      </c>
      <c r="CA9" s="610">
        <f t="shared" si="2"/>
        <v>2.9921568627450981</v>
      </c>
      <c r="CB9" s="610"/>
      <c r="CC9" s="596">
        <f t="shared" si="2"/>
        <v>1.7899999999999985</v>
      </c>
      <c r="CD9" s="108" t="e">
        <f t="shared" si="2"/>
        <v>#DIV/0!</v>
      </c>
      <c r="CE9" s="108"/>
      <c r="CF9" s="610"/>
      <c r="CG9" s="610"/>
      <c r="CH9" s="610"/>
      <c r="CI9" s="610" t="e">
        <f>AVERAGE(CF11:CF134)</f>
        <v>#N/A</v>
      </c>
      <c r="CJ9" s="112">
        <f>AVERAGE(CG11:CG134)</f>
        <v>2294.3112903225797</v>
      </c>
      <c r="CK9" s="595" t="e">
        <f>AVERAGE(#REF!)</f>
        <v>#REF!</v>
      </c>
      <c r="CL9" s="108"/>
      <c r="CM9" s="610" t="e">
        <f>AVERAGE(CH11:CH134)</f>
        <v>#N/A</v>
      </c>
      <c r="CN9" s="110"/>
      <c r="CO9" s="110"/>
      <c r="CP9" s="110"/>
      <c r="CQ9" s="112">
        <f>AVERAGE(CI11:CI134)</f>
        <v>51.67307692307692</v>
      </c>
      <c r="CR9" s="111" t="e">
        <f>AVERAGE(CJ11:CJ134)</f>
        <v>#N/A</v>
      </c>
      <c r="CS9" s="111" t="e">
        <f>AVERAGE(CK11:CK134)</f>
        <v>#DIV/0!</v>
      </c>
      <c r="CT9" s="111">
        <f>AVERAGE(CM11:CM134)</f>
        <v>49.769230769230766</v>
      </c>
      <c r="CU9" s="113" t="e">
        <f>AVERAGE(CQ11:CQ134)</f>
        <v>#DIV/0!</v>
      </c>
      <c r="CV9" s="277">
        <f>AVERAGE(CR11:CR134)</f>
        <v>43.942307692307693</v>
      </c>
      <c r="CW9" s="113">
        <f>AVERAGE(CS11:CS134)</f>
        <v>4</v>
      </c>
      <c r="CX9" s="111"/>
      <c r="CY9" s="111"/>
      <c r="CZ9" s="111"/>
      <c r="DA9" s="111"/>
      <c r="DB9" s="111"/>
      <c r="DC9" s="111"/>
      <c r="DD9" s="111"/>
      <c r="DE9" s="111"/>
      <c r="DF9" s="111"/>
      <c r="DG9" s="111"/>
      <c r="DH9" s="111"/>
      <c r="DI9" s="595">
        <f>AVERAGE(CT11:CT134)</f>
        <v>399.98076923076923</v>
      </c>
      <c r="DJ9" s="110">
        <f>AVERAGE(CU11:CU134)</f>
        <v>10.115384615384615</v>
      </c>
      <c r="DK9" s="211"/>
      <c r="DL9" s="110"/>
      <c r="DM9" s="595">
        <f>AVERAGE(CV11:CV134)</f>
        <v>50.013461538461534</v>
      </c>
      <c r="DN9" s="110">
        <f>AVERAGE(CW11:CW134)</f>
        <v>11.692307692307692</v>
      </c>
      <c r="DO9" s="595" t="e">
        <f>AVERAGE(DI11:DI134)</f>
        <v>#DIV/0!</v>
      </c>
      <c r="DP9" s="110">
        <f>AVERAGE(DJ11:DJ134)</f>
        <v>357.09302325581393</v>
      </c>
      <c r="DQ9" s="111" t="e">
        <f t="shared" ref="DQ9:DV9" si="3">AVERAGE(DM11:DM134)</f>
        <v>#DIV/0!</v>
      </c>
      <c r="DR9" s="595" t="e">
        <f t="shared" si="3"/>
        <v>#DIV/0!</v>
      </c>
      <c r="DS9" s="110" t="e">
        <f t="shared" si="3"/>
        <v>#DIV/0!</v>
      </c>
      <c r="DT9" s="111" t="e">
        <f t="shared" si="3"/>
        <v>#DIV/0!</v>
      </c>
      <c r="DU9" s="595">
        <f t="shared" si="3"/>
        <v>32.209302325581397</v>
      </c>
      <c r="DV9" s="610" t="e">
        <f t="shared" si="3"/>
        <v>#DIV/0!</v>
      </c>
      <c r="DW9" s="211"/>
      <c r="DX9" s="112">
        <f>AVERAGE(DS11:DS134)</f>
        <v>4.0509803921568608</v>
      </c>
      <c r="DY9" s="302"/>
      <c r="DZ9" s="112"/>
      <c r="EA9" s="595">
        <f>AVERAGE(DT11:DT134)</f>
        <v>18.51063829787234</v>
      </c>
      <c r="EB9" s="110" t="e">
        <f>AVERAGE(DU11:DU134)</f>
        <v>#DIV/0!</v>
      </c>
      <c r="EC9" s="595">
        <f>AVERAGE(DV11:DV134)</f>
        <v>112.82608695652173</v>
      </c>
      <c r="ED9" s="110" t="e">
        <f>AVERAGE(DX11:DX134)</f>
        <v>#DIV/0!</v>
      </c>
      <c r="EE9" s="595" t="e">
        <f>AVERAGE(EA11:EA134)</f>
        <v>#DIV/0!</v>
      </c>
      <c r="EF9" s="110" t="e">
        <f>AVERAGE(EB11:EB134)</f>
        <v>#DIV/0!</v>
      </c>
      <c r="EG9" s="595" t="e">
        <f>AVERAGE(EC11:EC134)</f>
        <v>#DIV/0!</v>
      </c>
      <c r="EH9" s="596" t="e">
        <f>AVERAGE(ED11:ED134)</f>
        <v>#DIV/0!</v>
      </c>
      <c r="EI9" s="218"/>
      <c r="EJ9" s="114"/>
      <c r="EO9" s="219"/>
      <c r="EP9" s="114"/>
    </row>
    <row r="10" spans="1:146" s="115" customFormat="1" ht="24.75" customHeight="1" outlineLevel="1">
      <c r="A10" s="618" t="s">
        <v>77</v>
      </c>
      <c r="B10" s="619"/>
      <c r="C10" s="108"/>
      <c r="D10" s="610"/>
      <c r="E10" s="610"/>
      <c r="F10" s="610"/>
      <c r="G10" s="596"/>
      <c r="H10" s="595"/>
      <c r="I10" s="610">
        <f>MIN(I11:I134)</f>
        <v>15</v>
      </c>
      <c r="J10" s="610"/>
      <c r="K10" s="109">
        <f t="shared" ref="K10:CD10" si="4">MIN(K11:K134)</f>
        <v>11.5</v>
      </c>
      <c r="L10" s="610">
        <f t="shared" si="4"/>
        <v>0</v>
      </c>
      <c r="M10" s="610">
        <f t="shared" si="4"/>
        <v>80</v>
      </c>
      <c r="N10" s="610">
        <f t="shared" si="4"/>
        <v>2540</v>
      </c>
      <c r="O10" s="610"/>
      <c r="P10" s="610">
        <f t="shared" si="4"/>
        <v>1210</v>
      </c>
      <c r="Q10" s="610">
        <f t="shared" si="4"/>
        <v>0</v>
      </c>
      <c r="R10" s="110"/>
      <c r="S10" s="106">
        <f t="shared" si="4"/>
        <v>0</v>
      </c>
      <c r="T10" s="595">
        <f t="shared" si="4"/>
        <v>800</v>
      </c>
      <c r="U10" s="610">
        <f t="shared" si="4"/>
        <v>1007</v>
      </c>
      <c r="V10" s="107">
        <f>MIN(V11:V134)</f>
        <v>0.95</v>
      </c>
      <c r="W10" s="610">
        <f t="shared" si="4"/>
        <v>0</v>
      </c>
      <c r="X10" s="109">
        <f t="shared" si="4"/>
        <v>9.6999999999999993</v>
      </c>
      <c r="Y10" s="610">
        <f t="shared" si="4"/>
        <v>190</v>
      </c>
      <c r="Z10" s="610">
        <f t="shared" si="4"/>
        <v>20</v>
      </c>
      <c r="AA10" s="610">
        <f t="shared" si="4"/>
        <v>20</v>
      </c>
      <c r="AB10" s="596">
        <f t="shared" si="4"/>
        <v>5.2</v>
      </c>
      <c r="AC10" s="108">
        <f t="shared" si="4"/>
        <v>3.5</v>
      </c>
      <c r="AD10" s="198">
        <f t="shared" si="4"/>
        <v>-36</v>
      </c>
      <c r="AE10" s="198">
        <f t="shared" si="4"/>
        <v>-40</v>
      </c>
      <c r="AF10" s="198">
        <f t="shared" si="4"/>
        <v>-39</v>
      </c>
      <c r="AG10" s="198">
        <f t="shared" si="4"/>
        <v>-38</v>
      </c>
      <c r="AH10" s="198"/>
      <c r="AI10" s="233"/>
      <c r="AJ10" s="610">
        <f t="shared" si="4"/>
        <v>50</v>
      </c>
      <c r="AK10" s="610">
        <f t="shared" si="4"/>
        <v>50</v>
      </c>
      <c r="AL10" s="610">
        <f t="shared" si="4"/>
        <v>100</v>
      </c>
      <c r="AM10" s="610">
        <f t="shared" si="4"/>
        <v>100</v>
      </c>
      <c r="AN10" s="110"/>
      <c r="AO10" s="596">
        <f t="shared" si="4"/>
        <v>0</v>
      </c>
      <c r="AP10" s="595">
        <f t="shared" si="4"/>
        <v>1166</v>
      </c>
      <c r="AQ10" s="108"/>
      <c r="AR10" s="610">
        <f t="shared" si="4"/>
        <v>-10</v>
      </c>
      <c r="AS10" s="610"/>
      <c r="AT10" s="610"/>
      <c r="AU10" s="610"/>
      <c r="AV10" s="250">
        <f t="shared" si="4"/>
        <v>4</v>
      </c>
      <c r="AW10" s="610">
        <f t="shared" si="4"/>
        <v>332</v>
      </c>
      <c r="AX10" s="610">
        <f t="shared" si="4"/>
        <v>506</v>
      </c>
      <c r="AY10" s="110">
        <f t="shared" si="4"/>
        <v>25</v>
      </c>
      <c r="AZ10" s="595">
        <f t="shared" si="4"/>
        <v>210</v>
      </c>
      <c r="BA10" s="110">
        <f t="shared" si="4"/>
        <v>45</v>
      </c>
      <c r="BB10" s="595">
        <f t="shared" si="4"/>
        <v>135</v>
      </c>
      <c r="BC10" s="596">
        <f t="shared" si="4"/>
        <v>0</v>
      </c>
      <c r="BD10" s="595">
        <f t="shared" si="4"/>
        <v>3841</v>
      </c>
      <c r="BE10" s="610">
        <f t="shared" si="4"/>
        <v>22</v>
      </c>
      <c r="BF10" s="610">
        <f t="shared" si="4"/>
        <v>28</v>
      </c>
      <c r="BG10" s="610">
        <f t="shared" si="4"/>
        <v>1</v>
      </c>
      <c r="BH10" s="596">
        <f t="shared" si="4"/>
        <v>96</v>
      </c>
      <c r="BI10" s="595">
        <f t="shared" si="4"/>
        <v>320</v>
      </c>
      <c r="BJ10" s="610">
        <f t="shared" si="4"/>
        <v>110</v>
      </c>
      <c r="BK10" s="610"/>
      <c r="BL10" s="610">
        <f t="shared" si="4"/>
        <v>123</v>
      </c>
      <c r="BM10" s="110">
        <f t="shared" si="4"/>
        <v>48</v>
      </c>
      <c r="BN10" s="595">
        <f t="shared" si="4"/>
        <v>143</v>
      </c>
      <c r="BO10" s="610">
        <f t="shared" si="4"/>
        <v>1340</v>
      </c>
      <c r="BP10" s="110">
        <f t="shared" si="4"/>
        <v>140</v>
      </c>
      <c r="BQ10" s="595">
        <f t="shared" si="4"/>
        <v>349</v>
      </c>
      <c r="BR10" s="610">
        <f t="shared" si="4"/>
        <v>170</v>
      </c>
      <c r="BS10" s="110">
        <f t="shared" si="4"/>
        <v>113</v>
      </c>
      <c r="BT10" s="113">
        <f t="shared" si="4"/>
        <v>1250</v>
      </c>
      <c r="BU10" s="277"/>
      <c r="BV10" s="245"/>
      <c r="BW10" s="245"/>
      <c r="BX10" s="111"/>
      <c r="BY10" s="111" t="e">
        <f t="shared" si="4"/>
        <v>#DIV/0!</v>
      </c>
      <c r="BZ10" s="595">
        <f t="shared" si="4"/>
        <v>2.8</v>
      </c>
      <c r="CA10" s="610">
        <f t="shared" si="4"/>
        <v>2.6</v>
      </c>
      <c r="CB10" s="610"/>
      <c r="CC10" s="596">
        <f t="shared" si="4"/>
        <v>1.5</v>
      </c>
      <c r="CD10" s="108">
        <f t="shared" si="4"/>
        <v>0</v>
      </c>
      <c r="CE10" s="108"/>
      <c r="CF10" s="610"/>
      <c r="CG10" s="610"/>
      <c r="CH10" s="610"/>
      <c r="CI10" s="610" t="e">
        <f>MIN(CF11:CF134)</f>
        <v>#N/A</v>
      </c>
      <c r="CJ10" s="112">
        <f>MIN(CG11:CG134)</f>
        <v>0</v>
      </c>
      <c r="CK10" s="595" t="e">
        <f>MIN(#REF!)</f>
        <v>#REF!</v>
      </c>
      <c r="CL10" s="108"/>
      <c r="CM10" s="610" t="e">
        <f>MIN(CH11:CH134)</f>
        <v>#N/A</v>
      </c>
      <c r="CN10" s="110"/>
      <c r="CO10" s="110"/>
      <c r="CP10" s="110"/>
      <c r="CQ10" s="112">
        <f>MIN(CI11:CI134)</f>
        <v>22</v>
      </c>
      <c r="CR10" s="111" t="e">
        <f>MIN(CJ11:CJ134)</f>
        <v>#N/A</v>
      </c>
      <c r="CS10" s="111">
        <f>MIN(CK11:CK134)</f>
        <v>0</v>
      </c>
      <c r="CT10" s="111">
        <f>MIN(CM11:CM134)</f>
        <v>30</v>
      </c>
      <c r="CU10" s="113" t="e">
        <f>MIN(CQ11:CQ134)</f>
        <v>#DIV/0!</v>
      </c>
      <c r="CV10" s="277">
        <f>MIN(CR11:CR134)</f>
        <v>40</v>
      </c>
      <c r="CW10" s="113">
        <f>MIN(CS11:CS134)</f>
        <v>4</v>
      </c>
      <c r="CX10" s="111"/>
      <c r="CY10" s="111"/>
      <c r="CZ10" s="111"/>
      <c r="DA10" s="111"/>
      <c r="DB10" s="111"/>
      <c r="DC10" s="111"/>
      <c r="DD10" s="111"/>
      <c r="DE10" s="111"/>
      <c r="DF10" s="111"/>
      <c r="DG10" s="111"/>
      <c r="DH10" s="111"/>
      <c r="DI10" s="595">
        <f>MIN(CT11:CT134)</f>
        <v>399</v>
      </c>
      <c r="DJ10" s="110">
        <f>MIN(CU11:CU134)</f>
        <v>1</v>
      </c>
      <c r="DK10" s="211"/>
      <c r="DL10" s="110"/>
      <c r="DM10" s="595">
        <f>MIN(CV11:CV134)</f>
        <v>45</v>
      </c>
      <c r="DN10" s="110">
        <f>MIN(CW11:CW134)</f>
        <v>10</v>
      </c>
      <c r="DO10" s="595">
        <f>MIN(DI11:DI134)</f>
        <v>0</v>
      </c>
      <c r="DP10" s="110">
        <f>MIN(DJ11:DJ134)</f>
        <v>250</v>
      </c>
      <c r="DQ10" s="111">
        <f t="shared" ref="DQ10:DV10" si="5">MIN(DM11:DM134)</f>
        <v>0</v>
      </c>
      <c r="DR10" s="595">
        <f t="shared" si="5"/>
        <v>0</v>
      </c>
      <c r="DS10" s="110">
        <f t="shared" si="5"/>
        <v>0</v>
      </c>
      <c r="DT10" s="111">
        <f t="shared" si="5"/>
        <v>0</v>
      </c>
      <c r="DU10" s="595">
        <f t="shared" si="5"/>
        <v>15</v>
      </c>
      <c r="DV10" s="610">
        <f t="shared" si="5"/>
        <v>0</v>
      </c>
      <c r="DW10" s="211"/>
      <c r="DX10" s="112">
        <f>MIN(DS11:DS134)</f>
        <v>2.8</v>
      </c>
      <c r="DY10" s="302"/>
      <c r="DZ10" s="112"/>
      <c r="EA10" s="595">
        <f>MIN(DT11:DT134)</f>
        <v>0</v>
      </c>
      <c r="EB10" s="110">
        <f>MIN(DU11:DU134)</f>
        <v>0</v>
      </c>
      <c r="EC10" s="595">
        <f>MIN(DV11:DV134)</f>
        <v>55</v>
      </c>
      <c r="ED10" s="110" t="e">
        <f>MIN(DX11:DX134)</f>
        <v>#DIV/0!</v>
      </c>
      <c r="EE10" s="595">
        <f>MIN(EA11:EA134)</f>
        <v>0</v>
      </c>
      <c r="EF10" s="110">
        <f>MIN(EB11:EB134)</f>
        <v>0</v>
      </c>
      <c r="EG10" s="595">
        <f>MIN(EC11:EC134)</f>
        <v>0</v>
      </c>
      <c r="EH10" s="596">
        <f>MIN(ED11:ED134)</f>
        <v>0</v>
      </c>
      <c r="EI10" s="218"/>
      <c r="EJ10" s="114"/>
      <c r="EO10" s="219"/>
      <c r="EP10" s="114"/>
    </row>
    <row r="11" spans="1:146" s="118" customFormat="1" ht="20.100000000000001" customHeight="1">
      <c r="A11" s="161">
        <v>42339</v>
      </c>
      <c r="B11" s="228"/>
      <c r="C11" s="7"/>
      <c r="D11" s="1"/>
      <c r="E11" s="1"/>
      <c r="F11" s="1"/>
      <c r="G11" s="4"/>
      <c r="H11" s="3"/>
      <c r="I11" s="1"/>
      <c r="J11" s="1"/>
      <c r="K11" s="19"/>
      <c r="L11" s="1"/>
      <c r="M11" s="1"/>
      <c r="N11" s="1"/>
      <c r="O11" s="297"/>
      <c r="P11" s="1"/>
      <c r="Q11" s="22">
        <f t="shared" ref="Q11:Q74" si="6">(P11/100)*(100-K11)</f>
        <v>0</v>
      </c>
      <c r="R11" s="116">
        <f>Q11*2850*I11*60/1000000000</f>
        <v>0</v>
      </c>
      <c r="S11" s="17">
        <f t="shared" ref="S11:S74" si="7">Q11*N11*I11*60/1000000000</f>
        <v>0</v>
      </c>
      <c r="T11" s="3"/>
      <c r="U11" s="1"/>
      <c r="V11" s="1"/>
      <c r="W11" s="22">
        <f>P11*V11</f>
        <v>0</v>
      </c>
      <c r="X11" s="1"/>
      <c r="Y11" s="1"/>
      <c r="Z11" s="1"/>
      <c r="AA11" s="1"/>
      <c r="AB11" s="4"/>
      <c r="AC11" s="7"/>
      <c r="AD11" s="199"/>
      <c r="AE11" s="199"/>
      <c r="AF11" s="199"/>
      <c r="AG11" s="199"/>
      <c r="AH11" s="240">
        <f>SUM(AD11:AG11)</f>
        <v>0</v>
      </c>
      <c r="AI11" s="237"/>
      <c r="AJ11" s="1"/>
      <c r="AK11" s="1"/>
      <c r="AL11" s="1"/>
      <c r="AM11" s="1"/>
      <c r="AN11" s="1"/>
      <c r="AO11" s="1"/>
      <c r="AP11" s="3"/>
      <c r="AQ11" s="7"/>
      <c r="AR11" s="22">
        <f t="shared" ref="AR11:AR32" si="8">AP11-AQ11</f>
        <v>0</v>
      </c>
      <c r="AS11" s="270" t="e">
        <f>AR11/AP11</f>
        <v>#DIV/0!</v>
      </c>
      <c r="AT11" s="1"/>
      <c r="AU11" s="1"/>
      <c r="AV11" s="7"/>
      <c r="AW11" s="1"/>
      <c r="AX11" s="1"/>
      <c r="AY11" s="2"/>
      <c r="AZ11" s="3"/>
      <c r="BA11" s="2"/>
      <c r="BB11" s="3"/>
      <c r="BC11" s="4"/>
      <c r="BD11" s="3"/>
      <c r="BE11" s="1"/>
      <c r="BF11" s="1"/>
      <c r="BG11" s="1"/>
      <c r="BH11" s="4"/>
      <c r="BI11" s="3"/>
      <c r="BJ11" s="7"/>
      <c r="BK11" s="1"/>
      <c r="BL11" s="1"/>
      <c r="BM11" s="2"/>
      <c r="BN11" s="3"/>
      <c r="BO11" s="1"/>
      <c r="BP11" s="2"/>
      <c r="BQ11" s="3"/>
      <c r="BR11" s="1"/>
      <c r="BS11" s="2"/>
      <c r="BT11" s="6"/>
      <c r="BU11" s="278"/>
      <c r="BV11" s="272">
        <f>(((BN11+BQ11)/2)/500)</f>
        <v>0</v>
      </c>
      <c r="BW11" s="272">
        <f>(BI11/780)</f>
        <v>0</v>
      </c>
      <c r="BX11" s="272" t="e">
        <f>BV11/((BV11+BW11))</f>
        <v>#DIV/0!</v>
      </c>
      <c r="BY11" s="272" t="e">
        <f>BW11/((BV11+BW11))</f>
        <v>#DIV/0!</v>
      </c>
      <c r="BZ11" s="3"/>
      <c r="CA11" s="1"/>
      <c r="CB11" s="1"/>
      <c r="CC11" s="4"/>
      <c r="CD11" s="7"/>
      <c r="CE11" s="7"/>
      <c r="CF11" s="1" t="e">
        <f t="shared" ref="CF11:CF74" si="9">VLOOKUP(CD11:CD134,$CD$153:$CF$154,3)</f>
        <v>#N/A</v>
      </c>
      <c r="CG11" s="1">
        <f t="shared" ref="CG11:CG74" si="10">P11*3.38</f>
        <v>0</v>
      </c>
      <c r="CH11" s="1" t="e">
        <f t="shared" ref="CH11:CH74" si="11">CF11*CI11/100</f>
        <v>#N/A</v>
      </c>
      <c r="CI11" s="1"/>
      <c r="CJ11" s="189" t="e">
        <f>CH11/CG11*1000</f>
        <v>#N/A</v>
      </c>
      <c r="CK11" s="3"/>
      <c r="CL11" s="7"/>
      <c r="CM11" s="1"/>
      <c r="CN11" s="2">
        <v>109</v>
      </c>
      <c r="CO11" s="2">
        <f t="shared" ref="CO11:CO34" si="12">P11*3.38</f>
        <v>0</v>
      </c>
      <c r="CP11" s="2">
        <f t="shared" ref="CP11:CP34" si="13">CN11*CM11/100</f>
        <v>0</v>
      </c>
      <c r="CQ11" s="190" t="e">
        <f t="shared" ref="CQ11:CQ34" si="14">CP11/CO11*1000</f>
        <v>#DIV/0!</v>
      </c>
      <c r="CR11" s="8"/>
      <c r="CS11" s="8"/>
      <c r="CT11" s="8"/>
      <c r="CU11" s="6"/>
      <c r="CV11" s="6"/>
      <c r="CW11" s="6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3"/>
      <c r="DJ11" s="2"/>
      <c r="DK11" s="212" t="e">
        <f t="shared" ref="DK11:DK74" si="15">DJ11/R11</f>
        <v>#DIV/0!</v>
      </c>
      <c r="DL11" s="212" t="e">
        <f t="shared" ref="DL11:DL74" si="16">DJ11/S11</f>
        <v>#DIV/0!</v>
      </c>
      <c r="DM11" s="3"/>
      <c r="DN11" s="2"/>
      <c r="DO11" s="3"/>
      <c r="DP11" s="2"/>
      <c r="DQ11" s="8"/>
      <c r="DR11" s="3"/>
      <c r="DS11" s="2"/>
      <c r="DT11" s="8"/>
      <c r="DU11" s="3"/>
      <c r="DV11" s="1"/>
      <c r="DW11" s="337" t="e">
        <f t="shared" ref="DW11:DW74" si="17">DV11/R11</f>
        <v>#DIV/0!</v>
      </c>
      <c r="DX11" s="212" t="e">
        <f t="shared" ref="DX11:DX74" si="18">DV11/S11</f>
        <v>#DIV/0!</v>
      </c>
      <c r="DY11" s="303"/>
      <c r="DZ11" s="212"/>
      <c r="EA11" s="3"/>
      <c r="EB11" s="2"/>
      <c r="EC11" s="3"/>
      <c r="ED11" s="2"/>
      <c r="EE11" s="155"/>
      <c r="EF11" s="156"/>
      <c r="EG11" s="155"/>
      <c r="EH11" s="157"/>
      <c r="EI11" s="348">
        <f>BP11+BS11</f>
        <v>0</v>
      </c>
      <c r="EJ11" s="349" t="e">
        <f t="shared" ref="EJ11:EJ74" si="19">EI11/R11</f>
        <v>#DIV/0!</v>
      </c>
      <c r="EK11" s="240" t="e">
        <f t="shared" ref="EK11:EK74" si="20">EI11/S11</f>
        <v>#DIV/0!</v>
      </c>
      <c r="EL11" s="1"/>
      <c r="EM11" s="19" t="e">
        <f t="shared" ref="EM11:EM74" si="21">EL11/R11</f>
        <v>#DIV/0!</v>
      </c>
      <c r="EN11" s="350" t="e">
        <f t="shared" ref="EN11:EN74" si="22">EL11/S11</f>
        <v>#DIV/0!</v>
      </c>
      <c r="EO11" s="4"/>
      <c r="EP11" s="117"/>
    </row>
    <row r="12" spans="1:146" s="118" customFormat="1" ht="20.100000000000001" customHeight="1">
      <c r="A12" s="161">
        <v>42339</v>
      </c>
      <c r="B12" s="228"/>
      <c r="C12" s="7"/>
      <c r="D12" s="1"/>
      <c r="E12" s="1"/>
      <c r="F12" s="1"/>
      <c r="G12" s="4"/>
      <c r="H12" s="3"/>
      <c r="I12" s="1"/>
      <c r="J12" s="1"/>
      <c r="K12" s="19"/>
      <c r="L12" s="1"/>
      <c r="M12" s="1"/>
      <c r="N12" s="1"/>
      <c r="O12" s="297"/>
      <c r="P12" s="1"/>
      <c r="Q12" s="22">
        <f t="shared" si="6"/>
        <v>0</v>
      </c>
      <c r="R12" s="116">
        <f t="shared" ref="R12:R75" si="23">Q12*2850*I12*60/1000000000</f>
        <v>0</v>
      </c>
      <c r="S12" s="17">
        <f t="shared" si="7"/>
        <v>0</v>
      </c>
      <c r="T12" s="3"/>
      <c r="U12" s="1"/>
      <c r="V12" s="1"/>
      <c r="W12" s="22">
        <f t="shared" ref="W12:W75" si="24">P12*V12</f>
        <v>0</v>
      </c>
      <c r="X12" s="1"/>
      <c r="Y12" s="1"/>
      <c r="Z12" s="1"/>
      <c r="AA12" s="1"/>
      <c r="AB12" s="4"/>
      <c r="AC12" s="7"/>
      <c r="AD12" s="199"/>
      <c r="AE12" s="199"/>
      <c r="AF12" s="199"/>
      <c r="AG12" s="199"/>
      <c r="AH12" s="240">
        <f>SUM(AD12:AG12)</f>
        <v>0</v>
      </c>
      <c r="AI12" s="238" t="e">
        <f>(ABS(AH12)-ABS(AH11))/ABS(AH12)</f>
        <v>#DIV/0!</v>
      </c>
      <c r="AJ12" s="1"/>
      <c r="AK12" s="1"/>
      <c r="AL12" s="1"/>
      <c r="AM12" s="1"/>
      <c r="AN12" s="1"/>
      <c r="AO12" s="1"/>
      <c r="AP12" s="3"/>
      <c r="AQ12" s="7"/>
      <c r="AR12" s="22">
        <f t="shared" si="8"/>
        <v>0</v>
      </c>
      <c r="AS12" s="270" t="e">
        <f t="shared" ref="AS12:AS75" si="25">AR12/AP12</f>
        <v>#DIV/0!</v>
      </c>
      <c r="AT12" s="1"/>
      <c r="AU12" s="1"/>
      <c r="AV12" s="7"/>
      <c r="AW12" s="1"/>
      <c r="AX12" s="1"/>
      <c r="AY12" s="2"/>
      <c r="AZ12" s="3"/>
      <c r="BA12" s="2"/>
      <c r="BB12" s="3"/>
      <c r="BC12" s="4"/>
      <c r="BD12" s="3"/>
      <c r="BE12" s="1"/>
      <c r="BF12" s="1"/>
      <c r="BG12" s="1"/>
      <c r="BH12" s="4"/>
      <c r="BI12" s="3"/>
      <c r="BJ12" s="7"/>
      <c r="BK12" s="1"/>
      <c r="BL12" s="1"/>
      <c r="BM12" s="2"/>
      <c r="BN12" s="3"/>
      <c r="BO12" s="1"/>
      <c r="BP12" s="2"/>
      <c r="BQ12" s="3"/>
      <c r="BR12" s="1"/>
      <c r="BS12" s="2"/>
      <c r="BT12" s="6"/>
      <c r="BU12" s="278"/>
      <c r="BV12" s="272">
        <f t="shared" ref="BV12:BV75" si="26">(((BN12+BQ12)/2)/500)</f>
        <v>0</v>
      </c>
      <c r="BW12" s="272">
        <f t="shared" ref="BW12:BW75" si="27">(BI12/780)</f>
        <v>0</v>
      </c>
      <c r="BX12" s="282" t="e">
        <f t="shared" ref="BX12:BX75" si="28">BV12/((BV12+BW12))</f>
        <v>#DIV/0!</v>
      </c>
      <c r="BY12" s="282" t="e">
        <f t="shared" ref="BY12:BY75" si="29">BW12/((BV12+BW12))</f>
        <v>#DIV/0!</v>
      </c>
      <c r="BZ12" s="3"/>
      <c r="CA12" s="1"/>
      <c r="CB12" s="1"/>
      <c r="CC12" s="4"/>
      <c r="CD12" s="7"/>
      <c r="CE12" s="7"/>
      <c r="CF12" s="1" t="e">
        <f t="shared" si="9"/>
        <v>#N/A</v>
      </c>
      <c r="CG12" s="1">
        <f t="shared" si="10"/>
        <v>0</v>
      </c>
      <c r="CH12" s="1" t="e">
        <f t="shared" si="11"/>
        <v>#N/A</v>
      </c>
      <c r="CI12" s="1"/>
      <c r="CJ12" s="189" t="e">
        <f t="shared" ref="CJ12:CJ75" si="30">CH12/CG12*1000</f>
        <v>#N/A</v>
      </c>
      <c r="CK12" s="3"/>
      <c r="CL12" s="7"/>
      <c r="CM12" s="1"/>
      <c r="CN12" s="2">
        <v>109</v>
      </c>
      <c r="CO12" s="2">
        <f t="shared" si="12"/>
        <v>0</v>
      </c>
      <c r="CP12" s="2">
        <f t="shared" si="13"/>
        <v>0</v>
      </c>
      <c r="CQ12" s="190" t="e">
        <f t="shared" si="14"/>
        <v>#DIV/0!</v>
      </c>
      <c r="CR12" s="8"/>
      <c r="CS12" s="8"/>
      <c r="CT12" s="8"/>
      <c r="CU12" s="6"/>
      <c r="CV12" s="6"/>
      <c r="CW12" s="6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3"/>
      <c r="DJ12" s="2"/>
      <c r="DK12" s="212" t="e">
        <f t="shared" si="15"/>
        <v>#DIV/0!</v>
      </c>
      <c r="DL12" s="212" t="e">
        <f t="shared" si="16"/>
        <v>#DIV/0!</v>
      </c>
      <c r="DM12" s="3"/>
      <c r="DN12" s="2"/>
      <c r="DO12" s="3"/>
      <c r="DP12" s="2"/>
      <c r="DQ12" s="8"/>
      <c r="DR12" s="3"/>
      <c r="DS12" s="2"/>
      <c r="DT12" s="8"/>
      <c r="DU12" s="3"/>
      <c r="DV12" s="1"/>
      <c r="DW12" s="337" t="e">
        <f t="shared" si="17"/>
        <v>#DIV/0!</v>
      </c>
      <c r="DX12" s="212" t="e">
        <f t="shared" si="18"/>
        <v>#DIV/0!</v>
      </c>
      <c r="DY12" s="303"/>
      <c r="DZ12" s="212"/>
      <c r="EA12" s="3"/>
      <c r="EB12" s="2"/>
      <c r="EC12" s="3"/>
      <c r="ED12" s="2"/>
      <c r="EE12" s="155"/>
      <c r="EF12" s="156"/>
      <c r="EG12" s="155"/>
      <c r="EH12" s="157"/>
      <c r="EI12" s="348">
        <f t="shared" ref="EI12:EI75" si="31">BP12+BS12</f>
        <v>0</v>
      </c>
      <c r="EJ12" s="349" t="e">
        <f t="shared" si="19"/>
        <v>#DIV/0!</v>
      </c>
      <c r="EK12" s="240" t="e">
        <f t="shared" si="20"/>
        <v>#DIV/0!</v>
      </c>
      <c r="EL12" s="1"/>
      <c r="EM12" s="19" t="e">
        <f t="shared" si="21"/>
        <v>#DIV/0!</v>
      </c>
      <c r="EN12" s="350" t="e">
        <f t="shared" si="22"/>
        <v>#DIV/0!</v>
      </c>
      <c r="EO12" s="4"/>
      <c r="EP12" s="117"/>
    </row>
    <row r="13" spans="1:146" s="121" customFormat="1" ht="20.100000000000001" customHeight="1">
      <c r="A13" s="162">
        <v>42339</v>
      </c>
      <c r="B13" s="229">
        <v>0.97916666666666696</v>
      </c>
      <c r="C13" s="15">
        <v>4</v>
      </c>
      <c r="D13" s="9" t="s">
        <v>133</v>
      </c>
      <c r="E13" s="9" t="s">
        <v>137</v>
      </c>
      <c r="F13" s="9" t="s">
        <v>139</v>
      </c>
      <c r="G13" s="12" t="s">
        <v>267</v>
      </c>
      <c r="H13" s="11" t="s">
        <v>172</v>
      </c>
      <c r="I13" s="9">
        <v>17</v>
      </c>
      <c r="J13" s="9" t="s">
        <v>268</v>
      </c>
      <c r="K13" s="20">
        <v>17</v>
      </c>
      <c r="L13" s="9"/>
      <c r="M13" s="9">
        <v>80</v>
      </c>
      <c r="N13" s="9">
        <v>2700</v>
      </c>
      <c r="O13" s="298"/>
      <c r="P13" s="9">
        <v>1850</v>
      </c>
      <c r="Q13" s="24">
        <f t="shared" si="6"/>
        <v>1535.5</v>
      </c>
      <c r="R13" s="119">
        <f t="shared" si="23"/>
        <v>4.4636984999999996</v>
      </c>
      <c r="S13" s="18">
        <f t="shared" si="7"/>
        <v>4.2287670000000004</v>
      </c>
      <c r="T13" s="11">
        <v>1220</v>
      </c>
      <c r="U13" s="9">
        <v>1007</v>
      </c>
      <c r="V13" s="9">
        <v>0.96599999999999997</v>
      </c>
      <c r="W13" s="24">
        <f t="shared" si="24"/>
        <v>1787.1</v>
      </c>
      <c r="X13" s="9">
        <v>10.7</v>
      </c>
      <c r="Y13" s="9">
        <v>445</v>
      </c>
      <c r="Z13" s="9">
        <v>20</v>
      </c>
      <c r="AA13" s="9">
        <v>20</v>
      </c>
      <c r="AB13" s="12">
        <v>6.5</v>
      </c>
      <c r="AC13" s="15">
        <v>4</v>
      </c>
      <c r="AD13" s="200">
        <v>-33</v>
      </c>
      <c r="AE13" s="200">
        <v>-37</v>
      </c>
      <c r="AF13" s="200">
        <v>-37</v>
      </c>
      <c r="AG13" s="200">
        <v>-38</v>
      </c>
      <c r="AH13" s="241">
        <f t="shared" ref="AH13:AH76" si="32">SUM(AD13:AG13)</f>
        <v>-145</v>
      </c>
      <c r="AI13" s="239">
        <f t="shared" ref="AI13:AI76" si="33">(ABS(AH13)-ABS(AH12))/ABS(AH13)</f>
        <v>1</v>
      </c>
      <c r="AJ13" s="9">
        <v>50</v>
      </c>
      <c r="AK13" s="9">
        <v>50</v>
      </c>
      <c r="AL13" s="9">
        <v>100</v>
      </c>
      <c r="AM13" s="9">
        <v>100</v>
      </c>
      <c r="AN13" s="9"/>
      <c r="AO13" s="9">
        <v>12</v>
      </c>
      <c r="AP13" s="11">
        <v>1828</v>
      </c>
      <c r="AQ13" s="15">
        <v>1670</v>
      </c>
      <c r="AR13" s="24">
        <f t="shared" si="8"/>
        <v>158</v>
      </c>
      <c r="AS13" s="271">
        <f t="shared" si="25"/>
        <v>8.6433260393873085E-2</v>
      </c>
      <c r="AT13" s="9">
        <v>76</v>
      </c>
      <c r="AU13" s="9">
        <v>80</v>
      </c>
      <c r="AV13" s="15">
        <v>4.4000000000000004</v>
      </c>
      <c r="AW13" s="9">
        <v>624</v>
      </c>
      <c r="AX13" s="9">
        <v>506</v>
      </c>
      <c r="AY13" s="10">
        <v>40</v>
      </c>
      <c r="AZ13" s="11">
        <v>350</v>
      </c>
      <c r="BA13" s="10">
        <v>67</v>
      </c>
      <c r="BB13" s="11"/>
      <c r="BC13" s="12"/>
      <c r="BD13" s="11">
        <v>4945</v>
      </c>
      <c r="BE13" s="9">
        <v>30</v>
      </c>
      <c r="BF13" s="9">
        <v>30</v>
      </c>
      <c r="BG13" s="9">
        <v>1</v>
      </c>
      <c r="BH13" s="12">
        <v>97</v>
      </c>
      <c r="BI13" s="11">
        <v>500</v>
      </c>
      <c r="BJ13" s="15">
        <v>150</v>
      </c>
      <c r="BK13" s="9">
        <v>1652</v>
      </c>
      <c r="BL13" s="9">
        <v>147</v>
      </c>
      <c r="BM13" s="10">
        <v>89</v>
      </c>
      <c r="BN13" s="11">
        <v>471</v>
      </c>
      <c r="BO13" s="9">
        <v>1700</v>
      </c>
      <c r="BP13" s="10">
        <v>237</v>
      </c>
      <c r="BQ13" s="11">
        <v>458</v>
      </c>
      <c r="BR13" s="9">
        <v>1668</v>
      </c>
      <c r="BS13" s="10">
        <v>202</v>
      </c>
      <c r="BT13" s="14">
        <v>1500</v>
      </c>
      <c r="BU13" s="279">
        <v>580</v>
      </c>
      <c r="BV13" s="273">
        <f t="shared" si="26"/>
        <v>0.92900000000000005</v>
      </c>
      <c r="BW13" s="273">
        <f t="shared" si="27"/>
        <v>0.64102564102564108</v>
      </c>
      <c r="BX13" s="283">
        <f t="shared" si="28"/>
        <v>0.59171008149466764</v>
      </c>
      <c r="BY13" s="283">
        <f t="shared" si="29"/>
        <v>0.40828991850533225</v>
      </c>
      <c r="BZ13" s="11">
        <v>2.9</v>
      </c>
      <c r="CA13" s="9">
        <v>3</v>
      </c>
      <c r="CB13" s="9">
        <v>30</v>
      </c>
      <c r="CC13" s="12">
        <v>1.5</v>
      </c>
      <c r="CD13" s="15" t="s">
        <v>163</v>
      </c>
      <c r="CE13" s="15">
        <v>36</v>
      </c>
      <c r="CF13" s="9">
        <f t="shared" si="9"/>
        <v>15.6</v>
      </c>
      <c r="CG13" s="9">
        <f t="shared" si="10"/>
        <v>6253</v>
      </c>
      <c r="CH13" s="9">
        <f t="shared" si="11"/>
        <v>5.6160000000000005</v>
      </c>
      <c r="CI13" s="9">
        <v>36</v>
      </c>
      <c r="CJ13" s="296">
        <f t="shared" si="30"/>
        <v>0.89812889812889818</v>
      </c>
      <c r="CK13" s="11" t="s">
        <v>165</v>
      </c>
      <c r="CL13" s="15">
        <v>55</v>
      </c>
      <c r="CM13" s="9">
        <v>55</v>
      </c>
      <c r="CN13" s="10">
        <v>109</v>
      </c>
      <c r="CO13" s="10">
        <f t="shared" si="12"/>
        <v>6253</v>
      </c>
      <c r="CP13" s="10">
        <f t="shared" si="13"/>
        <v>59.95</v>
      </c>
      <c r="CQ13" s="191">
        <f t="shared" si="14"/>
        <v>9.587398048936512</v>
      </c>
      <c r="CR13" s="16">
        <v>42</v>
      </c>
      <c r="CS13" s="16">
        <v>4</v>
      </c>
      <c r="CT13" s="16">
        <v>400</v>
      </c>
      <c r="CU13" s="14">
        <v>10</v>
      </c>
      <c r="CV13" s="14">
        <v>48</v>
      </c>
      <c r="CW13" s="14"/>
      <c r="CX13" s="16">
        <v>500</v>
      </c>
      <c r="CY13" s="16">
        <v>520</v>
      </c>
      <c r="CZ13" s="16">
        <v>530</v>
      </c>
      <c r="DA13" s="16">
        <v>540</v>
      </c>
      <c r="DB13" s="16">
        <v>2</v>
      </c>
      <c r="DC13" s="16">
        <v>3</v>
      </c>
      <c r="DD13" s="16">
        <v>1</v>
      </c>
      <c r="DE13" s="16">
        <v>0.5</v>
      </c>
      <c r="DF13" s="16">
        <v>11</v>
      </c>
      <c r="DG13" s="16">
        <v>5</v>
      </c>
      <c r="DH13" s="16">
        <v>2</v>
      </c>
      <c r="DI13" s="11" t="s">
        <v>301</v>
      </c>
      <c r="DJ13" s="10">
        <v>510</v>
      </c>
      <c r="DK13" s="213">
        <f t="shared" si="15"/>
        <v>114.25502864944845</v>
      </c>
      <c r="DL13" s="213">
        <f t="shared" si="16"/>
        <v>120.60253024108445</v>
      </c>
      <c r="DM13" s="11"/>
      <c r="DN13" s="10"/>
      <c r="DO13" s="11"/>
      <c r="DP13" s="10"/>
      <c r="DQ13" s="16">
        <v>30</v>
      </c>
      <c r="DR13" s="11" t="s">
        <v>184</v>
      </c>
      <c r="DS13" s="10">
        <v>4.0999999999999996</v>
      </c>
      <c r="DT13" s="16">
        <v>20</v>
      </c>
      <c r="DU13" s="11"/>
      <c r="DV13" s="9"/>
      <c r="DW13" s="338">
        <f t="shared" si="17"/>
        <v>0</v>
      </c>
      <c r="DX13" s="213">
        <f t="shared" si="18"/>
        <v>0</v>
      </c>
      <c r="DY13" s="304"/>
      <c r="DZ13" s="213"/>
      <c r="EA13" s="11"/>
      <c r="EB13" s="10"/>
      <c r="EC13" s="11"/>
      <c r="ED13" s="10"/>
      <c r="EE13" s="158"/>
      <c r="EF13" s="159"/>
      <c r="EG13" s="158"/>
      <c r="EH13" s="160"/>
      <c r="EI13" s="351">
        <f t="shared" si="31"/>
        <v>439</v>
      </c>
      <c r="EJ13" s="352">
        <f t="shared" si="19"/>
        <v>98.348936425701694</v>
      </c>
      <c r="EK13" s="241">
        <f t="shared" si="20"/>
        <v>103.81276622712956</v>
      </c>
      <c r="EL13" s="9">
        <v>4.46</v>
      </c>
      <c r="EM13" s="20">
        <f t="shared" si="21"/>
        <v>0.99917142701282369</v>
      </c>
      <c r="EN13" s="353">
        <f t="shared" si="22"/>
        <v>1.0546809507357582</v>
      </c>
      <c r="EO13" s="12">
        <v>350</v>
      </c>
      <c r="EP13" s="120"/>
    </row>
    <row r="14" spans="1:146" s="121" customFormat="1" ht="20.100000000000001" customHeight="1">
      <c r="A14" s="162">
        <v>42339</v>
      </c>
      <c r="B14" s="229"/>
      <c r="C14" s="15"/>
      <c r="D14" s="9"/>
      <c r="E14" s="9"/>
      <c r="F14" s="9"/>
      <c r="G14" s="12"/>
      <c r="H14" s="11"/>
      <c r="I14" s="9"/>
      <c r="J14" s="9"/>
      <c r="K14" s="20"/>
      <c r="L14" s="9"/>
      <c r="M14" s="9"/>
      <c r="N14" s="9"/>
      <c r="O14" s="298"/>
      <c r="P14" s="9"/>
      <c r="Q14" s="24">
        <f t="shared" si="6"/>
        <v>0</v>
      </c>
      <c r="R14" s="119">
        <f t="shared" si="23"/>
        <v>0</v>
      </c>
      <c r="S14" s="18">
        <f t="shared" si="7"/>
        <v>0</v>
      </c>
      <c r="T14" s="11"/>
      <c r="U14" s="9"/>
      <c r="V14" s="9"/>
      <c r="W14" s="24">
        <f t="shared" si="24"/>
        <v>0</v>
      </c>
      <c r="X14" s="9"/>
      <c r="Y14" s="9"/>
      <c r="Z14" s="9"/>
      <c r="AA14" s="9"/>
      <c r="AB14" s="12"/>
      <c r="AC14" s="15"/>
      <c r="AD14" s="200"/>
      <c r="AE14" s="200"/>
      <c r="AF14" s="200"/>
      <c r="AG14" s="200"/>
      <c r="AH14" s="241">
        <f t="shared" si="32"/>
        <v>0</v>
      </c>
      <c r="AI14" s="239" t="e">
        <f t="shared" si="33"/>
        <v>#DIV/0!</v>
      </c>
      <c r="AJ14" s="9"/>
      <c r="AK14" s="9"/>
      <c r="AL14" s="9"/>
      <c r="AM14" s="9"/>
      <c r="AN14" s="9"/>
      <c r="AO14" s="9"/>
      <c r="AP14" s="11"/>
      <c r="AQ14" s="15"/>
      <c r="AR14" s="24">
        <f t="shared" si="8"/>
        <v>0</v>
      </c>
      <c r="AS14" s="271" t="e">
        <f t="shared" si="25"/>
        <v>#DIV/0!</v>
      </c>
      <c r="AT14" s="9"/>
      <c r="AU14" s="9"/>
      <c r="AV14" s="15"/>
      <c r="AW14" s="9"/>
      <c r="AX14" s="9"/>
      <c r="AY14" s="10"/>
      <c r="AZ14" s="11"/>
      <c r="BA14" s="10"/>
      <c r="BB14" s="11"/>
      <c r="BC14" s="12"/>
      <c r="BD14" s="11"/>
      <c r="BE14" s="9"/>
      <c r="BF14" s="9"/>
      <c r="BG14" s="9"/>
      <c r="BH14" s="12"/>
      <c r="BI14" s="11"/>
      <c r="BJ14" s="15"/>
      <c r="BK14" s="9"/>
      <c r="BL14" s="9"/>
      <c r="BM14" s="10"/>
      <c r="BN14" s="11"/>
      <c r="BO14" s="9"/>
      <c r="BP14" s="10"/>
      <c r="BQ14" s="11"/>
      <c r="BR14" s="9"/>
      <c r="BS14" s="10"/>
      <c r="BT14" s="14"/>
      <c r="BU14" s="279"/>
      <c r="BV14" s="273">
        <f t="shared" si="26"/>
        <v>0</v>
      </c>
      <c r="BW14" s="273">
        <f t="shared" si="27"/>
        <v>0</v>
      </c>
      <c r="BX14" s="283" t="e">
        <f t="shared" si="28"/>
        <v>#DIV/0!</v>
      </c>
      <c r="BY14" s="283" t="e">
        <f t="shared" si="29"/>
        <v>#DIV/0!</v>
      </c>
      <c r="BZ14" s="11"/>
      <c r="CA14" s="9"/>
      <c r="CB14" s="9"/>
      <c r="CC14" s="12"/>
      <c r="CD14" s="15"/>
      <c r="CE14" s="15"/>
      <c r="CF14" s="9" t="e">
        <f t="shared" si="9"/>
        <v>#N/A</v>
      </c>
      <c r="CG14" s="9">
        <f t="shared" si="10"/>
        <v>0</v>
      </c>
      <c r="CH14" s="9" t="e">
        <f t="shared" si="11"/>
        <v>#N/A</v>
      </c>
      <c r="CI14" s="9"/>
      <c r="CJ14" s="296" t="e">
        <f t="shared" si="30"/>
        <v>#N/A</v>
      </c>
      <c r="CK14" s="11"/>
      <c r="CL14" s="15"/>
      <c r="CM14" s="9"/>
      <c r="CN14" s="10">
        <v>109</v>
      </c>
      <c r="CO14" s="10">
        <f t="shared" si="12"/>
        <v>0</v>
      </c>
      <c r="CP14" s="10">
        <f t="shared" si="13"/>
        <v>0</v>
      </c>
      <c r="CQ14" s="191" t="e">
        <f t="shared" si="14"/>
        <v>#DIV/0!</v>
      </c>
      <c r="CR14" s="16"/>
      <c r="CS14" s="16"/>
      <c r="CT14" s="16"/>
      <c r="CU14" s="14"/>
      <c r="CV14" s="14"/>
      <c r="CW14" s="14"/>
      <c r="CX14" s="16"/>
      <c r="CY14" s="16"/>
      <c r="CZ14" s="16"/>
      <c r="DA14" s="16"/>
      <c r="DB14" s="16"/>
      <c r="DC14" s="16"/>
      <c r="DD14" s="16"/>
      <c r="DE14" s="16"/>
      <c r="DF14" s="16"/>
      <c r="DG14" s="16"/>
      <c r="DH14" s="16"/>
      <c r="DI14" s="11"/>
      <c r="DJ14" s="10"/>
      <c r="DK14" s="213" t="e">
        <f t="shared" si="15"/>
        <v>#DIV/0!</v>
      </c>
      <c r="DL14" s="213" t="e">
        <f t="shared" si="16"/>
        <v>#DIV/0!</v>
      </c>
      <c r="DM14" s="11"/>
      <c r="DN14" s="10"/>
      <c r="DO14" s="11"/>
      <c r="DP14" s="10"/>
      <c r="DQ14" s="16"/>
      <c r="DR14" s="11"/>
      <c r="DS14" s="10"/>
      <c r="DT14" s="16"/>
      <c r="DU14" s="11"/>
      <c r="DV14" s="9"/>
      <c r="DW14" s="338" t="e">
        <f t="shared" si="17"/>
        <v>#DIV/0!</v>
      </c>
      <c r="DX14" s="213" t="e">
        <f t="shared" si="18"/>
        <v>#DIV/0!</v>
      </c>
      <c r="DY14" s="304"/>
      <c r="DZ14" s="213"/>
      <c r="EA14" s="11"/>
      <c r="EB14" s="10"/>
      <c r="EC14" s="11"/>
      <c r="ED14" s="10"/>
      <c r="EE14" s="158"/>
      <c r="EF14" s="159"/>
      <c r="EG14" s="158"/>
      <c r="EH14" s="160"/>
      <c r="EI14" s="351">
        <f t="shared" si="31"/>
        <v>0</v>
      </c>
      <c r="EJ14" s="352" t="e">
        <f t="shared" si="19"/>
        <v>#DIV/0!</v>
      </c>
      <c r="EK14" s="241" t="e">
        <f t="shared" si="20"/>
        <v>#DIV/0!</v>
      </c>
      <c r="EL14" s="9"/>
      <c r="EM14" s="20" t="e">
        <f t="shared" si="21"/>
        <v>#DIV/0!</v>
      </c>
      <c r="EN14" s="353" t="e">
        <f t="shared" si="22"/>
        <v>#DIV/0!</v>
      </c>
      <c r="EO14" s="12"/>
      <c r="EP14" s="120"/>
    </row>
    <row r="15" spans="1:146" s="118" customFormat="1" ht="20.100000000000001" customHeight="1">
      <c r="A15" s="161">
        <v>42340</v>
      </c>
      <c r="B15" s="228">
        <v>0.68835648148148154</v>
      </c>
      <c r="C15" s="7">
        <v>2</v>
      </c>
      <c r="D15" s="1" t="s">
        <v>132</v>
      </c>
      <c r="E15" s="1" t="s">
        <v>138</v>
      </c>
      <c r="F15" s="1" t="s">
        <v>140</v>
      </c>
      <c r="G15" s="4"/>
      <c r="H15" s="3" t="s">
        <v>172</v>
      </c>
      <c r="I15" s="1">
        <v>17</v>
      </c>
      <c r="J15" s="1" t="s">
        <v>278</v>
      </c>
      <c r="K15" s="19">
        <v>18</v>
      </c>
      <c r="L15" s="1"/>
      <c r="M15" s="1">
        <v>80</v>
      </c>
      <c r="N15" s="1">
        <v>2700</v>
      </c>
      <c r="O15" s="297"/>
      <c r="P15" s="1">
        <v>1900</v>
      </c>
      <c r="Q15" s="22">
        <f t="shared" si="6"/>
        <v>1558</v>
      </c>
      <c r="R15" s="116">
        <f t="shared" si="23"/>
        <v>4.5291059999999996</v>
      </c>
      <c r="S15" s="17">
        <f t="shared" si="7"/>
        <v>4.2907320000000002</v>
      </c>
      <c r="T15" s="3">
        <v>1256</v>
      </c>
      <c r="U15" s="1">
        <v>1007</v>
      </c>
      <c r="V15" s="1">
        <v>0.96399999999999997</v>
      </c>
      <c r="W15" s="22">
        <f t="shared" si="24"/>
        <v>1831.6</v>
      </c>
      <c r="X15" s="1">
        <v>10.7</v>
      </c>
      <c r="Y15" s="1">
        <v>465</v>
      </c>
      <c r="Z15" s="1">
        <v>20</v>
      </c>
      <c r="AA15" s="1">
        <v>20</v>
      </c>
      <c r="AB15" s="4">
        <v>6.8</v>
      </c>
      <c r="AC15" s="7">
        <v>4</v>
      </c>
      <c r="AD15" s="199">
        <v>-31</v>
      </c>
      <c r="AE15" s="199">
        <v>-34</v>
      </c>
      <c r="AF15" s="199">
        <v>-35</v>
      </c>
      <c r="AG15" s="199"/>
      <c r="AH15" s="240">
        <f t="shared" si="32"/>
        <v>-100</v>
      </c>
      <c r="AI15" s="237">
        <f t="shared" si="33"/>
        <v>1</v>
      </c>
      <c r="AJ15" s="1">
        <v>560</v>
      </c>
      <c r="AK15" s="1">
        <v>50</v>
      </c>
      <c r="AL15" s="1">
        <v>100</v>
      </c>
      <c r="AM15" s="1">
        <v>100</v>
      </c>
      <c r="AN15" s="1"/>
      <c r="AO15" s="1">
        <v>12</v>
      </c>
      <c r="AP15" s="3">
        <v>1750</v>
      </c>
      <c r="AQ15" s="7">
        <v>1720</v>
      </c>
      <c r="AR15" s="22">
        <f t="shared" si="8"/>
        <v>30</v>
      </c>
      <c r="AS15" s="270">
        <f t="shared" si="25"/>
        <v>1.7142857142857144E-2</v>
      </c>
      <c r="AT15" s="1">
        <v>81</v>
      </c>
      <c r="AU15" s="1">
        <v>80</v>
      </c>
      <c r="AV15" s="7">
        <v>4.4000000000000004</v>
      </c>
      <c r="AW15" s="1">
        <v>550</v>
      </c>
      <c r="AX15" s="1">
        <v>1077</v>
      </c>
      <c r="AY15" s="2">
        <v>32</v>
      </c>
      <c r="AZ15" s="3">
        <v>350</v>
      </c>
      <c r="BA15" s="2">
        <v>70</v>
      </c>
      <c r="BB15" s="3">
        <v>172</v>
      </c>
      <c r="BC15" s="4"/>
      <c r="BD15" s="3">
        <v>4491</v>
      </c>
      <c r="BE15" s="1">
        <v>30</v>
      </c>
      <c r="BF15" s="1">
        <v>30</v>
      </c>
      <c r="BG15" s="1">
        <v>1</v>
      </c>
      <c r="BH15" s="4">
        <v>97</v>
      </c>
      <c r="BI15" s="3">
        <v>550</v>
      </c>
      <c r="BJ15" s="7">
        <v>150</v>
      </c>
      <c r="BK15" s="1">
        <v>1630</v>
      </c>
      <c r="BL15" s="1">
        <v>148</v>
      </c>
      <c r="BM15" s="2">
        <v>103</v>
      </c>
      <c r="BN15" s="3">
        <v>490</v>
      </c>
      <c r="BO15" s="1">
        <v>1700</v>
      </c>
      <c r="BP15" s="2">
        <v>244</v>
      </c>
      <c r="BQ15" s="3">
        <v>480</v>
      </c>
      <c r="BR15" s="1">
        <v>1700</v>
      </c>
      <c r="BS15" s="2">
        <v>218</v>
      </c>
      <c r="BT15" s="6">
        <v>1500</v>
      </c>
      <c r="BU15" s="278">
        <v>690</v>
      </c>
      <c r="BV15" s="272">
        <f t="shared" si="26"/>
        <v>0.97</v>
      </c>
      <c r="BW15" s="272">
        <f t="shared" si="27"/>
        <v>0.70512820512820518</v>
      </c>
      <c r="BX15" s="282">
        <f t="shared" si="28"/>
        <v>0.57906015613041484</v>
      </c>
      <c r="BY15" s="282">
        <f t="shared" si="29"/>
        <v>0.42093984386958522</v>
      </c>
      <c r="BZ15" s="3">
        <v>2.8</v>
      </c>
      <c r="CA15" s="1">
        <v>3</v>
      </c>
      <c r="CB15" s="1">
        <v>30</v>
      </c>
      <c r="CC15" s="4">
        <v>1.8</v>
      </c>
      <c r="CD15" s="7" t="s">
        <v>163</v>
      </c>
      <c r="CE15" s="7">
        <v>37</v>
      </c>
      <c r="CF15" s="1">
        <f t="shared" si="9"/>
        <v>15.6</v>
      </c>
      <c r="CG15" s="1">
        <f t="shared" si="10"/>
        <v>6422</v>
      </c>
      <c r="CH15" s="1">
        <f t="shared" si="11"/>
        <v>5.9279999999999999</v>
      </c>
      <c r="CI15" s="1">
        <v>38</v>
      </c>
      <c r="CJ15" s="189">
        <f t="shared" si="30"/>
        <v>0.92307692307692302</v>
      </c>
      <c r="CK15" s="3" t="s">
        <v>165</v>
      </c>
      <c r="CL15" s="7">
        <v>59</v>
      </c>
      <c r="CM15" s="1">
        <v>60</v>
      </c>
      <c r="CN15" s="2">
        <v>109</v>
      </c>
      <c r="CO15" s="2">
        <f t="shared" si="12"/>
        <v>6422</v>
      </c>
      <c r="CP15" s="2">
        <f t="shared" si="13"/>
        <v>65.400000000000006</v>
      </c>
      <c r="CQ15" s="190">
        <f t="shared" si="14"/>
        <v>10.183743382123948</v>
      </c>
      <c r="CR15" s="8">
        <v>40</v>
      </c>
      <c r="CS15" s="8">
        <v>4</v>
      </c>
      <c r="CT15" s="8">
        <v>400</v>
      </c>
      <c r="CU15" s="6">
        <v>10</v>
      </c>
      <c r="CV15" s="6">
        <v>53</v>
      </c>
      <c r="CW15" s="6"/>
      <c r="CX15" s="8">
        <v>500</v>
      </c>
      <c r="CY15" s="8">
        <v>520</v>
      </c>
      <c r="CZ15" s="8">
        <v>530</v>
      </c>
      <c r="DA15" s="8">
        <v>540</v>
      </c>
      <c r="DB15" s="8">
        <v>2</v>
      </c>
      <c r="DC15" s="8">
        <v>3</v>
      </c>
      <c r="DD15" s="8">
        <v>1</v>
      </c>
      <c r="DE15" s="8"/>
      <c r="DF15" s="8">
        <v>11</v>
      </c>
      <c r="DG15" s="8">
        <v>5</v>
      </c>
      <c r="DH15" s="8">
        <v>2</v>
      </c>
      <c r="DI15" s="3" t="s">
        <v>301</v>
      </c>
      <c r="DJ15" s="2">
        <v>510</v>
      </c>
      <c r="DK15" s="212">
        <f t="shared" si="15"/>
        <v>112.60500416638516</v>
      </c>
      <c r="DL15" s="212">
        <f t="shared" si="16"/>
        <v>118.86083773118432</v>
      </c>
      <c r="DM15" s="3"/>
      <c r="DN15" s="2"/>
      <c r="DO15" s="3"/>
      <c r="DP15" s="2"/>
      <c r="DQ15" s="8">
        <v>45</v>
      </c>
      <c r="DR15" s="3" t="s">
        <v>184</v>
      </c>
      <c r="DS15" s="2">
        <v>4.0999999999999996</v>
      </c>
      <c r="DT15" s="8">
        <v>20</v>
      </c>
      <c r="DU15" s="3"/>
      <c r="DV15" s="1"/>
      <c r="DW15" s="337">
        <f t="shared" si="17"/>
        <v>0</v>
      </c>
      <c r="DX15" s="212">
        <f t="shared" si="18"/>
        <v>0</v>
      </c>
      <c r="DY15" s="303"/>
      <c r="DZ15" s="212"/>
      <c r="EA15" s="3"/>
      <c r="EB15" s="2"/>
      <c r="EC15" s="3"/>
      <c r="ED15" s="2"/>
      <c r="EE15" s="155"/>
      <c r="EF15" s="156"/>
      <c r="EG15" s="155"/>
      <c r="EH15" s="157"/>
      <c r="EI15" s="348">
        <f t="shared" si="31"/>
        <v>462</v>
      </c>
      <c r="EJ15" s="349">
        <f t="shared" si="19"/>
        <v>102.00688612719597</v>
      </c>
      <c r="EK15" s="240">
        <f t="shared" si="20"/>
        <v>107.67393535648462</v>
      </c>
      <c r="EL15" s="1">
        <v>4.7</v>
      </c>
      <c r="EM15" s="19">
        <f t="shared" si="21"/>
        <v>1.0377323913372751</v>
      </c>
      <c r="EN15" s="350">
        <f t="shared" si="22"/>
        <v>1.0953841908560125</v>
      </c>
      <c r="EO15" s="4">
        <v>372</v>
      </c>
      <c r="EP15" s="117"/>
    </row>
    <row r="16" spans="1:146" s="118" customFormat="1" ht="20.100000000000001" customHeight="1">
      <c r="A16" s="161">
        <v>42340</v>
      </c>
      <c r="B16" s="228"/>
      <c r="C16" s="7"/>
      <c r="D16" s="1"/>
      <c r="E16" s="1"/>
      <c r="F16" s="1"/>
      <c r="G16" s="4"/>
      <c r="H16" s="3"/>
      <c r="I16" s="1"/>
      <c r="J16" s="1"/>
      <c r="K16" s="19"/>
      <c r="L16" s="1"/>
      <c r="M16" s="1"/>
      <c r="N16" s="1"/>
      <c r="O16" s="297"/>
      <c r="P16" s="1"/>
      <c r="Q16" s="22">
        <f t="shared" si="6"/>
        <v>0</v>
      </c>
      <c r="R16" s="116">
        <f t="shared" si="23"/>
        <v>0</v>
      </c>
      <c r="S16" s="17">
        <f t="shared" si="7"/>
        <v>0</v>
      </c>
      <c r="T16" s="3"/>
      <c r="U16" s="1"/>
      <c r="V16" s="1"/>
      <c r="W16" s="22">
        <f t="shared" si="24"/>
        <v>0</v>
      </c>
      <c r="X16" s="1"/>
      <c r="Y16" s="1"/>
      <c r="Z16" s="1"/>
      <c r="AA16" s="1"/>
      <c r="AB16" s="4"/>
      <c r="AC16" s="7"/>
      <c r="AD16" s="199"/>
      <c r="AE16" s="199"/>
      <c r="AF16" s="199"/>
      <c r="AG16" s="199"/>
      <c r="AH16" s="240">
        <f t="shared" si="32"/>
        <v>0</v>
      </c>
      <c r="AI16" s="237" t="e">
        <f t="shared" si="33"/>
        <v>#DIV/0!</v>
      </c>
      <c r="AJ16" s="1"/>
      <c r="AK16" s="1"/>
      <c r="AL16" s="1"/>
      <c r="AM16" s="1"/>
      <c r="AN16" s="1"/>
      <c r="AO16" s="1"/>
      <c r="AP16" s="3"/>
      <c r="AQ16" s="7"/>
      <c r="AR16" s="22">
        <f t="shared" si="8"/>
        <v>0</v>
      </c>
      <c r="AS16" s="270" t="e">
        <f t="shared" si="25"/>
        <v>#DIV/0!</v>
      </c>
      <c r="AT16" s="1"/>
      <c r="AU16" s="1"/>
      <c r="AV16" s="7"/>
      <c r="AW16" s="1"/>
      <c r="AX16" s="1"/>
      <c r="AY16" s="2"/>
      <c r="AZ16" s="3"/>
      <c r="BA16" s="2"/>
      <c r="BB16" s="3"/>
      <c r="BC16" s="4"/>
      <c r="BD16" s="3"/>
      <c r="BE16" s="1"/>
      <c r="BF16" s="1"/>
      <c r="BG16" s="1"/>
      <c r="BH16" s="4"/>
      <c r="BI16" s="3"/>
      <c r="BJ16" s="7"/>
      <c r="BK16" s="1"/>
      <c r="BL16" s="1"/>
      <c r="BM16" s="2"/>
      <c r="BN16" s="3"/>
      <c r="BO16" s="1"/>
      <c r="BP16" s="2"/>
      <c r="BQ16" s="3"/>
      <c r="BR16" s="1"/>
      <c r="BS16" s="2"/>
      <c r="BT16" s="6"/>
      <c r="BU16" s="278"/>
      <c r="BV16" s="272">
        <f t="shared" si="26"/>
        <v>0</v>
      </c>
      <c r="BW16" s="272">
        <f t="shared" si="27"/>
        <v>0</v>
      </c>
      <c r="BX16" s="282" t="e">
        <f t="shared" si="28"/>
        <v>#DIV/0!</v>
      </c>
      <c r="BY16" s="282" t="e">
        <f t="shared" si="29"/>
        <v>#DIV/0!</v>
      </c>
      <c r="BZ16" s="3"/>
      <c r="CA16" s="1"/>
      <c r="CB16" s="1"/>
      <c r="CC16" s="4"/>
      <c r="CD16" s="7"/>
      <c r="CE16" s="7"/>
      <c r="CF16" s="1" t="e">
        <f t="shared" si="9"/>
        <v>#N/A</v>
      </c>
      <c r="CG16" s="1">
        <f t="shared" si="10"/>
        <v>0</v>
      </c>
      <c r="CH16" s="1" t="e">
        <f t="shared" si="11"/>
        <v>#N/A</v>
      </c>
      <c r="CI16" s="1"/>
      <c r="CJ16" s="189" t="e">
        <f t="shared" si="30"/>
        <v>#N/A</v>
      </c>
      <c r="CK16" s="3"/>
      <c r="CL16" s="7"/>
      <c r="CM16" s="1"/>
      <c r="CN16" s="2">
        <v>109</v>
      </c>
      <c r="CO16" s="2">
        <f t="shared" si="12"/>
        <v>0</v>
      </c>
      <c r="CP16" s="2">
        <f t="shared" si="13"/>
        <v>0</v>
      </c>
      <c r="CQ16" s="190" t="e">
        <f t="shared" si="14"/>
        <v>#DIV/0!</v>
      </c>
      <c r="CR16" s="8"/>
      <c r="CS16" s="8"/>
      <c r="CT16" s="8"/>
      <c r="CU16" s="6"/>
      <c r="CV16" s="6"/>
      <c r="CW16" s="6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3"/>
      <c r="DJ16" s="2"/>
      <c r="DK16" s="212" t="e">
        <f t="shared" si="15"/>
        <v>#DIV/0!</v>
      </c>
      <c r="DL16" s="212" t="e">
        <f t="shared" si="16"/>
        <v>#DIV/0!</v>
      </c>
      <c r="DM16" s="3"/>
      <c r="DN16" s="2"/>
      <c r="DO16" s="3"/>
      <c r="DP16" s="2"/>
      <c r="DQ16" s="8"/>
      <c r="DR16" s="3"/>
      <c r="DS16" s="2"/>
      <c r="DT16" s="8"/>
      <c r="DU16" s="3"/>
      <c r="DV16" s="1"/>
      <c r="DW16" s="337" t="e">
        <f t="shared" si="17"/>
        <v>#DIV/0!</v>
      </c>
      <c r="DX16" s="212" t="e">
        <f t="shared" si="18"/>
        <v>#DIV/0!</v>
      </c>
      <c r="DY16" s="303"/>
      <c r="DZ16" s="212"/>
      <c r="EA16" s="3"/>
      <c r="EB16" s="2"/>
      <c r="EC16" s="3"/>
      <c r="ED16" s="2"/>
      <c r="EE16" s="155"/>
      <c r="EF16" s="156"/>
      <c r="EG16" s="155"/>
      <c r="EH16" s="157"/>
      <c r="EI16" s="348">
        <f t="shared" si="31"/>
        <v>0</v>
      </c>
      <c r="EJ16" s="349" t="e">
        <f t="shared" si="19"/>
        <v>#DIV/0!</v>
      </c>
      <c r="EK16" s="240" t="e">
        <f t="shared" si="20"/>
        <v>#DIV/0!</v>
      </c>
      <c r="EL16" s="1"/>
      <c r="EM16" s="19" t="e">
        <f t="shared" si="21"/>
        <v>#DIV/0!</v>
      </c>
      <c r="EN16" s="350" t="e">
        <f t="shared" si="22"/>
        <v>#DIV/0!</v>
      </c>
      <c r="EO16" s="4"/>
      <c r="EP16" s="117"/>
    </row>
    <row r="17" spans="1:146" s="121" customFormat="1" ht="20.100000000000001" customHeight="1">
      <c r="A17" s="162">
        <v>42340</v>
      </c>
      <c r="B17" s="229"/>
      <c r="C17" s="15"/>
      <c r="D17" s="9"/>
      <c r="E17" s="9"/>
      <c r="F17" s="9"/>
      <c r="G17" s="12"/>
      <c r="H17" s="11"/>
      <c r="I17" s="9"/>
      <c r="J17" s="9"/>
      <c r="K17" s="20"/>
      <c r="L17" s="9"/>
      <c r="M17" s="9"/>
      <c r="N17" s="9"/>
      <c r="O17" s="298"/>
      <c r="P17" s="9"/>
      <c r="Q17" s="24">
        <f t="shared" si="6"/>
        <v>0</v>
      </c>
      <c r="R17" s="119">
        <f t="shared" si="23"/>
        <v>0</v>
      </c>
      <c r="S17" s="18">
        <f t="shared" si="7"/>
        <v>0</v>
      </c>
      <c r="T17" s="11"/>
      <c r="U17" s="9"/>
      <c r="V17" s="9"/>
      <c r="W17" s="24">
        <f t="shared" si="24"/>
        <v>0</v>
      </c>
      <c r="X17" s="9"/>
      <c r="Y17" s="9"/>
      <c r="Z17" s="9"/>
      <c r="AA17" s="9"/>
      <c r="AB17" s="12"/>
      <c r="AC17" s="15"/>
      <c r="AD17" s="200"/>
      <c r="AE17" s="200"/>
      <c r="AF17" s="200"/>
      <c r="AG17" s="200"/>
      <c r="AH17" s="241">
        <f t="shared" si="32"/>
        <v>0</v>
      </c>
      <c r="AI17" s="239" t="e">
        <f t="shared" si="33"/>
        <v>#DIV/0!</v>
      </c>
      <c r="AJ17" s="9"/>
      <c r="AK17" s="9"/>
      <c r="AL17" s="9"/>
      <c r="AM17" s="9"/>
      <c r="AN17" s="9"/>
      <c r="AO17" s="9"/>
      <c r="AP17" s="11"/>
      <c r="AQ17" s="15"/>
      <c r="AR17" s="24">
        <f t="shared" si="8"/>
        <v>0</v>
      </c>
      <c r="AS17" s="271" t="e">
        <f t="shared" si="25"/>
        <v>#DIV/0!</v>
      </c>
      <c r="AT17" s="9"/>
      <c r="AU17" s="9"/>
      <c r="AV17" s="15"/>
      <c r="AW17" s="9"/>
      <c r="AX17" s="9"/>
      <c r="AY17" s="10"/>
      <c r="AZ17" s="11"/>
      <c r="BA17" s="10"/>
      <c r="BB17" s="11"/>
      <c r="BC17" s="12"/>
      <c r="BD17" s="11"/>
      <c r="BE17" s="9"/>
      <c r="BF17" s="9"/>
      <c r="BG17" s="9"/>
      <c r="BH17" s="12"/>
      <c r="BI17" s="11"/>
      <c r="BJ17" s="15"/>
      <c r="BK17" s="9"/>
      <c r="BL17" s="9"/>
      <c r="BM17" s="10"/>
      <c r="BN17" s="11"/>
      <c r="BO17" s="9"/>
      <c r="BP17" s="10"/>
      <c r="BQ17" s="11"/>
      <c r="BR17" s="9"/>
      <c r="BS17" s="10"/>
      <c r="BT17" s="14"/>
      <c r="BU17" s="279"/>
      <c r="BV17" s="273">
        <f t="shared" si="26"/>
        <v>0</v>
      </c>
      <c r="BW17" s="273">
        <f t="shared" si="27"/>
        <v>0</v>
      </c>
      <c r="BX17" s="283" t="e">
        <f t="shared" si="28"/>
        <v>#DIV/0!</v>
      </c>
      <c r="BY17" s="283" t="e">
        <f t="shared" si="29"/>
        <v>#DIV/0!</v>
      </c>
      <c r="BZ17" s="11"/>
      <c r="CA17" s="9"/>
      <c r="CB17" s="9"/>
      <c r="CC17" s="12"/>
      <c r="CD17" s="15"/>
      <c r="CE17" s="15"/>
      <c r="CF17" s="1" t="e">
        <f t="shared" si="9"/>
        <v>#N/A</v>
      </c>
      <c r="CG17" s="9">
        <f t="shared" si="10"/>
        <v>0</v>
      </c>
      <c r="CH17" s="9" t="e">
        <f t="shared" si="11"/>
        <v>#N/A</v>
      </c>
      <c r="CI17" s="9"/>
      <c r="CJ17" s="296" t="e">
        <f t="shared" si="30"/>
        <v>#N/A</v>
      </c>
      <c r="CK17" s="11"/>
      <c r="CL17" s="15"/>
      <c r="CM17" s="9"/>
      <c r="CN17" s="10">
        <v>109</v>
      </c>
      <c r="CO17" s="10">
        <f t="shared" si="12"/>
        <v>0</v>
      </c>
      <c r="CP17" s="10">
        <f t="shared" si="13"/>
        <v>0</v>
      </c>
      <c r="CQ17" s="191" t="e">
        <f t="shared" si="14"/>
        <v>#DIV/0!</v>
      </c>
      <c r="CR17" s="16"/>
      <c r="CS17" s="16"/>
      <c r="CT17" s="16"/>
      <c r="CU17" s="14"/>
      <c r="CV17" s="14"/>
      <c r="CW17" s="14"/>
      <c r="CX17" s="16"/>
      <c r="CY17" s="16"/>
      <c r="CZ17" s="16"/>
      <c r="DA17" s="16"/>
      <c r="DB17" s="16"/>
      <c r="DC17" s="16"/>
      <c r="DD17" s="16"/>
      <c r="DE17" s="16"/>
      <c r="DF17" s="16"/>
      <c r="DG17" s="16"/>
      <c r="DH17" s="16"/>
      <c r="DI17" s="11"/>
      <c r="DJ17" s="10"/>
      <c r="DK17" s="213" t="e">
        <f t="shared" si="15"/>
        <v>#DIV/0!</v>
      </c>
      <c r="DL17" s="213" t="e">
        <f t="shared" si="16"/>
        <v>#DIV/0!</v>
      </c>
      <c r="DM17" s="11"/>
      <c r="DN17" s="10"/>
      <c r="DO17" s="11"/>
      <c r="DP17" s="10"/>
      <c r="DQ17" s="16"/>
      <c r="DR17" s="11"/>
      <c r="DS17" s="10"/>
      <c r="DT17" s="16"/>
      <c r="DU17" s="11"/>
      <c r="DV17" s="9"/>
      <c r="DW17" s="338" t="e">
        <f t="shared" si="17"/>
        <v>#DIV/0!</v>
      </c>
      <c r="DX17" s="213" t="e">
        <f t="shared" si="18"/>
        <v>#DIV/0!</v>
      </c>
      <c r="DY17" s="304"/>
      <c r="DZ17" s="213"/>
      <c r="EA17" s="11"/>
      <c r="EB17" s="10"/>
      <c r="EC17" s="11"/>
      <c r="ED17" s="10"/>
      <c r="EE17" s="158"/>
      <c r="EF17" s="159"/>
      <c r="EG17" s="158"/>
      <c r="EH17" s="160"/>
      <c r="EI17" s="351">
        <f t="shared" si="31"/>
        <v>0</v>
      </c>
      <c r="EJ17" s="352" t="e">
        <f t="shared" si="19"/>
        <v>#DIV/0!</v>
      </c>
      <c r="EK17" s="241" t="e">
        <f t="shared" si="20"/>
        <v>#DIV/0!</v>
      </c>
      <c r="EL17" s="9"/>
      <c r="EM17" s="20" t="e">
        <f t="shared" si="21"/>
        <v>#DIV/0!</v>
      </c>
      <c r="EN17" s="353" t="e">
        <f t="shared" si="22"/>
        <v>#DIV/0!</v>
      </c>
      <c r="EO17" s="12"/>
      <c r="EP17" s="120"/>
    </row>
    <row r="18" spans="1:146" s="121" customFormat="1" ht="20.100000000000001" customHeight="1">
      <c r="A18" s="162">
        <v>42340</v>
      </c>
      <c r="B18" s="229"/>
      <c r="C18" s="15"/>
      <c r="D18" s="9"/>
      <c r="E18" s="9"/>
      <c r="F18" s="9"/>
      <c r="G18" s="12"/>
      <c r="H18" s="11"/>
      <c r="I18" s="9"/>
      <c r="J18" s="9"/>
      <c r="K18" s="20"/>
      <c r="L18" s="9"/>
      <c r="M18" s="9"/>
      <c r="N18" s="9"/>
      <c r="O18" s="298"/>
      <c r="P18" s="9"/>
      <c r="Q18" s="24">
        <f t="shared" si="6"/>
        <v>0</v>
      </c>
      <c r="R18" s="119">
        <f t="shared" si="23"/>
        <v>0</v>
      </c>
      <c r="S18" s="18">
        <f t="shared" si="7"/>
        <v>0</v>
      </c>
      <c r="T18" s="11"/>
      <c r="U18" s="9"/>
      <c r="V18" s="9"/>
      <c r="W18" s="24">
        <f t="shared" si="24"/>
        <v>0</v>
      </c>
      <c r="X18" s="9"/>
      <c r="Y18" s="9"/>
      <c r="Z18" s="9"/>
      <c r="AA18" s="9"/>
      <c r="AB18" s="12"/>
      <c r="AC18" s="15"/>
      <c r="AD18" s="200"/>
      <c r="AE18" s="200"/>
      <c r="AF18" s="200"/>
      <c r="AG18" s="200"/>
      <c r="AH18" s="241">
        <f t="shared" si="32"/>
        <v>0</v>
      </c>
      <c r="AI18" s="239" t="e">
        <f t="shared" si="33"/>
        <v>#DIV/0!</v>
      </c>
      <c r="AJ18" s="9"/>
      <c r="AK18" s="9"/>
      <c r="AL18" s="9"/>
      <c r="AM18" s="9"/>
      <c r="AN18" s="9"/>
      <c r="AO18" s="9"/>
      <c r="AP18" s="11"/>
      <c r="AQ18" s="15"/>
      <c r="AR18" s="24">
        <f t="shared" si="8"/>
        <v>0</v>
      </c>
      <c r="AS18" s="271" t="e">
        <f t="shared" si="25"/>
        <v>#DIV/0!</v>
      </c>
      <c r="AT18" s="9"/>
      <c r="AU18" s="9"/>
      <c r="AV18" s="15"/>
      <c r="AW18" s="9"/>
      <c r="AX18" s="9"/>
      <c r="AY18" s="10"/>
      <c r="AZ18" s="11"/>
      <c r="BA18" s="10"/>
      <c r="BB18" s="11"/>
      <c r="BC18" s="12"/>
      <c r="BD18" s="11"/>
      <c r="BE18" s="9"/>
      <c r="BF18" s="9"/>
      <c r="BG18" s="9"/>
      <c r="BH18" s="12"/>
      <c r="BI18" s="11"/>
      <c r="BJ18" s="15"/>
      <c r="BK18" s="9"/>
      <c r="BL18" s="9"/>
      <c r="BM18" s="10"/>
      <c r="BN18" s="11"/>
      <c r="BO18" s="9"/>
      <c r="BP18" s="10"/>
      <c r="BQ18" s="11"/>
      <c r="BR18" s="9"/>
      <c r="BS18" s="10"/>
      <c r="BT18" s="14"/>
      <c r="BU18" s="279"/>
      <c r="BV18" s="273">
        <f t="shared" si="26"/>
        <v>0</v>
      </c>
      <c r="BW18" s="273">
        <f t="shared" si="27"/>
        <v>0</v>
      </c>
      <c r="BX18" s="283" t="e">
        <f t="shared" si="28"/>
        <v>#DIV/0!</v>
      </c>
      <c r="BY18" s="283" t="e">
        <f t="shared" si="29"/>
        <v>#DIV/0!</v>
      </c>
      <c r="BZ18" s="11"/>
      <c r="CA18" s="9"/>
      <c r="CB18" s="9"/>
      <c r="CC18" s="12"/>
      <c r="CD18" s="15"/>
      <c r="CE18" s="15"/>
      <c r="CF18" s="9" t="e">
        <f t="shared" si="9"/>
        <v>#N/A</v>
      </c>
      <c r="CG18" s="9">
        <f t="shared" si="10"/>
        <v>0</v>
      </c>
      <c r="CH18" s="9" t="e">
        <f t="shared" si="11"/>
        <v>#N/A</v>
      </c>
      <c r="CI18" s="9"/>
      <c r="CJ18" s="296" t="e">
        <f t="shared" si="30"/>
        <v>#N/A</v>
      </c>
      <c r="CK18" s="11"/>
      <c r="CL18" s="15"/>
      <c r="CM18" s="9"/>
      <c r="CN18" s="10">
        <v>109</v>
      </c>
      <c r="CO18" s="10">
        <f t="shared" si="12"/>
        <v>0</v>
      </c>
      <c r="CP18" s="10">
        <f t="shared" si="13"/>
        <v>0</v>
      </c>
      <c r="CQ18" s="191" t="e">
        <f t="shared" si="14"/>
        <v>#DIV/0!</v>
      </c>
      <c r="CR18" s="16"/>
      <c r="CS18" s="16"/>
      <c r="CT18" s="16"/>
      <c r="CU18" s="14"/>
      <c r="CV18" s="14"/>
      <c r="CW18" s="14"/>
      <c r="CX18" s="16"/>
      <c r="CY18" s="16"/>
      <c r="CZ18" s="16"/>
      <c r="DA18" s="16"/>
      <c r="DB18" s="16"/>
      <c r="DC18" s="16"/>
      <c r="DD18" s="16"/>
      <c r="DE18" s="16"/>
      <c r="DF18" s="16"/>
      <c r="DG18" s="16"/>
      <c r="DH18" s="16"/>
      <c r="DI18" s="11"/>
      <c r="DJ18" s="10"/>
      <c r="DK18" s="213" t="e">
        <f t="shared" si="15"/>
        <v>#DIV/0!</v>
      </c>
      <c r="DL18" s="213" t="e">
        <f t="shared" si="16"/>
        <v>#DIV/0!</v>
      </c>
      <c r="DM18" s="11"/>
      <c r="DN18" s="10"/>
      <c r="DO18" s="11"/>
      <c r="DP18" s="10"/>
      <c r="DQ18" s="16"/>
      <c r="DR18" s="11"/>
      <c r="DS18" s="10"/>
      <c r="DT18" s="16"/>
      <c r="DU18" s="11"/>
      <c r="DV18" s="9"/>
      <c r="DW18" s="338" t="e">
        <f t="shared" si="17"/>
        <v>#DIV/0!</v>
      </c>
      <c r="DX18" s="213" t="e">
        <f t="shared" si="18"/>
        <v>#DIV/0!</v>
      </c>
      <c r="DY18" s="304"/>
      <c r="DZ18" s="213"/>
      <c r="EA18" s="11"/>
      <c r="EB18" s="10"/>
      <c r="EC18" s="11"/>
      <c r="ED18" s="10"/>
      <c r="EE18" s="158"/>
      <c r="EF18" s="159"/>
      <c r="EG18" s="158"/>
      <c r="EH18" s="160"/>
      <c r="EI18" s="351">
        <f t="shared" si="31"/>
        <v>0</v>
      </c>
      <c r="EJ18" s="352" t="e">
        <f t="shared" si="19"/>
        <v>#DIV/0!</v>
      </c>
      <c r="EK18" s="241" t="e">
        <f t="shared" si="20"/>
        <v>#DIV/0!</v>
      </c>
      <c r="EL18" s="9"/>
      <c r="EM18" s="20" t="e">
        <f t="shared" si="21"/>
        <v>#DIV/0!</v>
      </c>
      <c r="EN18" s="353" t="e">
        <f t="shared" si="22"/>
        <v>#DIV/0!</v>
      </c>
      <c r="EO18" s="12"/>
      <c r="EP18" s="120"/>
    </row>
    <row r="19" spans="1:146" s="118" customFormat="1" ht="20.100000000000001" customHeight="1">
      <c r="A19" s="161">
        <v>42341</v>
      </c>
      <c r="B19" s="228">
        <v>0.60671296296296295</v>
      </c>
      <c r="C19" s="7">
        <v>3</v>
      </c>
      <c r="D19" s="1" t="s">
        <v>130</v>
      </c>
      <c r="E19" s="1" t="s">
        <v>136</v>
      </c>
      <c r="F19" s="1" t="s">
        <v>141</v>
      </c>
      <c r="G19" s="4" t="s">
        <v>142</v>
      </c>
      <c r="H19" s="3" t="s">
        <v>172</v>
      </c>
      <c r="I19" s="1">
        <v>17</v>
      </c>
      <c r="J19" s="1" t="s">
        <v>219</v>
      </c>
      <c r="K19" s="19">
        <v>18</v>
      </c>
      <c r="L19" s="1"/>
      <c r="M19" s="1">
        <v>80</v>
      </c>
      <c r="N19" s="1">
        <v>2700</v>
      </c>
      <c r="O19" s="297"/>
      <c r="P19" s="1">
        <v>1800</v>
      </c>
      <c r="Q19" s="22">
        <f t="shared" si="6"/>
        <v>1476</v>
      </c>
      <c r="R19" s="116">
        <f t="shared" si="23"/>
        <v>4.2907320000000002</v>
      </c>
      <c r="S19" s="17">
        <f t="shared" si="7"/>
        <v>4.0649040000000003</v>
      </c>
      <c r="T19" s="3">
        <v>1177</v>
      </c>
      <c r="U19" s="1">
        <v>1007</v>
      </c>
      <c r="V19" s="1">
        <v>0.96099999999999997</v>
      </c>
      <c r="W19" s="22">
        <f t="shared" si="24"/>
        <v>1729.8</v>
      </c>
      <c r="X19" s="1">
        <v>10.7</v>
      </c>
      <c r="Y19" s="1">
        <v>415</v>
      </c>
      <c r="Z19" s="1">
        <v>20</v>
      </c>
      <c r="AA19" s="1">
        <v>20</v>
      </c>
      <c r="AB19" s="4">
        <v>6.4</v>
      </c>
      <c r="AC19" s="7">
        <v>4</v>
      </c>
      <c r="AD19" s="199">
        <v>-30</v>
      </c>
      <c r="AE19" s="199">
        <v>-34</v>
      </c>
      <c r="AF19" s="199">
        <v>-33</v>
      </c>
      <c r="AG19" s="199"/>
      <c r="AH19" s="240">
        <f t="shared" si="32"/>
        <v>-97</v>
      </c>
      <c r="AI19" s="237">
        <f t="shared" si="33"/>
        <v>1</v>
      </c>
      <c r="AJ19" s="1">
        <v>50</v>
      </c>
      <c r="AK19" s="1">
        <v>50</v>
      </c>
      <c r="AL19" s="1">
        <v>100</v>
      </c>
      <c r="AM19" s="1">
        <v>100</v>
      </c>
      <c r="AN19" s="1"/>
      <c r="AO19" s="1">
        <v>12</v>
      </c>
      <c r="AP19" s="3">
        <v>1814</v>
      </c>
      <c r="AQ19" s="7">
        <v>1558</v>
      </c>
      <c r="AR19" s="22">
        <f t="shared" si="8"/>
        <v>256</v>
      </c>
      <c r="AS19" s="270">
        <f t="shared" si="25"/>
        <v>0.14112458654906285</v>
      </c>
      <c r="AT19" s="1">
        <v>77</v>
      </c>
      <c r="AU19" s="1">
        <v>80</v>
      </c>
      <c r="AV19" s="7">
        <v>4.4000000000000004</v>
      </c>
      <c r="AW19" s="1">
        <v>611</v>
      </c>
      <c r="AX19" s="1">
        <v>852</v>
      </c>
      <c r="AY19" s="2">
        <v>45</v>
      </c>
      <c r="AZ19" s="3">
        <v>355</v>
      </c>
      <c r="BA19" s="2">
        <v>66</v>
      </c>
      <c r="BB19" s="3"/>
      <c r="BC19" s="4"/>
      <c r="BD19" s="3">
        <v>4402</v>
      </c>
      <c r="BE19" s="1">
        <v>30</v>
      </c>
      <c r="BF19" s="1">
        <v>30</v>
      </c>
      <c r="BG19" s="1">
        <v>1</v>
      </c>
      <c r="BH19" s="4">
        <v>97</v>
      </c>
      <c r="BI19" s="3">
        <v>530</v>
      </c>
      <c r="BJ19" s="7">
        <v>155</v>
      </c>
      <c r="BK19" s="1">
        <v>1632</v>
      </c>
      <c r="BL19" s="1">
        <v>142</v>
      </c>
      <c r="BM19" s="2">
        <v>48.2</v>
      </c>
      <c r="BN19" s="3">
        <v>470</v>
      </c>
      <c r="BO19" s="1">
        <v>1450</v>
      </c>
      <c r="BP19" s="2">
        <v>220</v>
      </c>
      <c r="BQ19" s="3">
        <v>460</v>
      </c>
      <c r="BR19" s="1">
        <v>1600</v>
      </c>
      <c r="BS19" s="2">
        <v>203</v>
      </c>
      <c r="BT19" s="6">
        <v>1500</v>
      </c>
      <c r="BU19" s="278">
        <v>532</v>
      </c>
      <c r="BV19" s="272">
        <f t="shared" si="26"/>
        <v>0.93</v>
      </c>
      <c r="BW19" s="272">
        <f t="shared" si="27"/>
        <v>0.67948717948717952</v>
      </c>
      <c r="BX19" s="282">
        <f t="shared" si="28"/>
        <v>0.57782380117890719</v>
      </c>
      <c r="BY19" s="282">
        <f t="shared" si="29"/>
        <v>0.42217619882109292</v>
      </c>
      <c r="BZ19" s="3">
        <v>2.8</v>
      </c>
      <c r="CA19" s="1">
        <v>3</v>
      </c>
      <c r="CB19" s="1">
        <v>30</v>
      </c>
      <c r="CC19" s="4">
        <v>1.8</v>
      </c>
      <c r="CD19" s="7" t="s">
        <v>163</v>
      </c>
      <c r="CE19" s="7">
        <v>33</v>
      </c>
      <c r="CF19" s="1">
        <f t="shared" si="9"/>
        <v>15.6</v>
      </c>
      <c r="CG19" s="1">
        <f t="shared" si="10"/>
        <v>6084</v>
      </c>
      <c r="CH19" s="1">
        <f t="shared" si="11"/>
        <v>5.3039999999999994</v>
      </c>
      <c r="CI19" s="1">
        <v>34</v>
      </c>
      <c r="CJ19" s="189">
        <f t="shared" si="30"/>
        <v>0.8717948717948717</v>
      </c>
      <c r="CK19" s="3" t="s">
        <v>165</v>
      </c>
      <c r="CL19" s="7">
        <v>60</v>
      </c>
      <c r="CM19" s="1">
        <v>60</v>
      </c>
      <c r="CN19" s="2">
        <v>109</v>
      </c>
      <c r="CO19" s="2">
        <f t="shared" si="12"/>
        <v>6084</v>
      </c>
      <c r="CP19" s="2">
        <f t="shared" si="13"/>
        <v>65.400000000000006</v>
      </c>
      <c r="CQ19" s="190">
        <f t="shared" si="14"/>
        <v>10.749506903353058</v>
      </c>
      <c r="CR19" s="8">
        <v>40</v>
      </c>
      <c r="CS19" s="8">
        <v>4</v>
      </c>
      <c r="CT19" s="8">
        <v>400</v>
      </c>
      <c r="CU19" s="6">
        <v>10</v>
      </c>
      <c r="CV19" s="6">
        <v>48</v>
      </c>
      <c r="CW19" s="6"/>
      <c r="CX19" s="8">
        <v>500</v>
      </c>
      <c r="CY19" s="8">
        <v>520</v>
      </c>
      <c r="CZ19" s="8">
        <v>530</v>
      </c>
      <c r="DA19" s="8">
        <v>540</v>
      </c>
      <c r="DB19" s="8">
        <v>2</v>
      </c>
      <c r="DC19" s="8">
        <v>3</v>
      </c>
      <c r="DD19" s="8">
        <v>1</v>
      </c>
      <c r="DE19" s="8"/>
      <c r="DF19" s="8">
        <v>11</v>
      </c>
      <c r="DG19" s="8">
        <v>5</v>
      </c>
      <c r="DH19" s="8">
        <v>2</v>
      </c>
      <c r="DI19" s="3" t="s">
        <v>301</v>
      </c>
      <c r="DJ19" s="2"/>
      <c r="DK19" s="212">
        <f t="shared" si="15"/>
        <v>0</v>
      </c>
      <c r="DL19" s="212">
        <f t="shared" si="16"/>
        <v>0</v>
      </c>
      <c r="DM19" s="3"/>
      <c r="DN19" s="2"/>
      <c r="DO19" s="3"/>
      <c r="DP19" s="2"/>
      <c r="DQ19" s="8">
        <v>45</v>
      </c>
      <c r="DR19" s="3" t="s">
        <v>184</v>
      </c>
      <c r="DS19" s="2">
        <v>4.2</v>
      </c>
      <c r="DT19" s="8">
        <v>20</v>
      </c>
      <c r="DU19" s="3"/>
      <c r="DV19" s="1"/>
      <c r="DW19" s="337">
        <f t="shared" si="17"/>
        <v>0</v>
      </c>
      <c r="DX19" s="212">
        <f t="shared" si="18"/>
        <v>0</v>
      </c>
      <c r="DY19" s="303"/>
      <c r="DZ19" s="212"/>
      <c r="EA19" s="3"/>
      <c r="EB19" s="2"/>
      <c r="EC19" s="3"/>
      <c r="ED19" s="2"/>
      <c r="EE19" s="155"/>
      <c r="EF19" s="156"/>
      <c r="EG19" s="155"/>
      <c r="EH19" s="157"/>
      <c r="EI19" s="348">
        <f t="shared" si="31"/>
        <v>423</v>
      </c>
      <c r="EJ19" s="349">
        <f t="shared" si="19"/>
        <v>98.584577177041112</v>
      </c>
      <c r="EK19" s="240">
        <f t="shared" si="20"/>
        <v>104.06149813132117</v>
      </c>
      <c r="EL19" s="1">
        <v>4.76</v>
      </c>
      <c r="EM19" s="19">
        <f t="shared" si="21"/>
        <v>1.109367818824387</v>
      </c>
      <c r="EN19" s="350">
        <f t="shared" si="22"/>
        <v>1.1709993643146306</v>
      </c>
      <c r="EO19" s="4">
        <v>395</v>
      </c>
      <c r="EP19" s="117"/>
    </row>
    <row r="20" spans="1:146" s="118" customFormat="1" ht="20.100000000000001" customHeight="1">
      <c r="A20" s="161">
        <v>42341</v>
      </c>
      <c r="B20" s="228"/>
      <c r="C20" s="7"/>
      <c r="D20" s="1"/>
      <c r="E20" s="1"/>
      <c r="F20" s="1"/>
      <c r="G20" s="4"/>
      <c r="H20" s="3"/>
      <c r="I20" s="1"/>
      <c r="J20" s="1"/>
      <c r="K20" s="19"/>
      <c r="L20" s="1"/>
      <c r="M20" s="1"/>
      <c r="N20" s="1"/>
      <c r="O20" s="297"/>
      <c r="P20" s="1"/>
      <c r="Q20" s="22">
        <f t="shared" si="6"/>
        <v>0</v>
      </c>
      <c r="R20" s="116">
        <f t="shared" si="23"/>
        <v>0</v>
      </c>
      <c r="S20" s="17">
        <f t="shared" si="7"/>
        <v>0</v>
      </c>
      <c r="T20" s="3"/>
      <c r="U20" s="1"/>
      <c r="V20" s="1"/>
      <c r="W20" s="22">
        <f t="shared" si="24"/>
        <v>0</v>
      </c>
      <c r="X20" s="1"/>
      <c r="Y20" s="1"/>
      <c r="Z20" s="1"/>
      <c r="AA20" s="1"/>
      <c r="AB20" s="4"/>
      <c r="AC20" s="7"/>
      <c r="AD20" s="199"/>
      <c r="AE20" s="199"/>
      <c r="AF20" s="199"/>
      <c r="AG20" s="199"/>
      <c r="AH20" s="240">
        <f t="shared" si="32"/>
        <v>0</v>
      </c>
      <c r="AI20" s="237" t="e">
        <f t="shared" si="33"/>
        <v>#DIV/0!</v>
      </c>
      <c r="AJ20" s="1"/>
      <c r="AK20" s="1"/>
      <c r="AL20" s="1"/>
      <c r="AM20" s="1"/>
      <c r="AN20" s="1"/>
      <c r="AO20" s="1"/>
      <c r="AP20" s="3"/>
      <c r="AQ20" s="7"/>
      <c r="AR20" s="22">
        <f t="shared" si="8"/>
        <v>0</v>
      </c>
      <c r="AS20" s="270" t="e">
        <f t="shared" si="25"/>
        <v>#DIV/0!</v>
      </c>
      <c r="AT20" s="1"/>
      <c r="AU20" s="1"/>
      <c r="AV20" s="7"/>
      <c r="AW20" s="1"/>
      <c r="AX20" s="1"/>
      <c r="AY20" s="2"/>
      <c r="AZ20" s="3"/>
      <c r="BA20" s="2"/>
      <c r="BB20" s="3"/>
      <c r="BC20" s="4"/>
      <c r="BD20" s="3"/>
      <c r="BE20" s="1"/>
      <c r="BF20" s="1"/>
      <c r="BG20" s="1"/>
      <c r="BH20" s="4"/>
      <c r="BI20" s="3"/>
      <c r="BJ20" s="7"/>
      <c r="BK20" s="1"/>
      <c r="BL20" s="1"/>
      <c r="BM20" s="2"/>
      <c r="BN20" s="3"/>
      <c r="BO20" s="1"/>
      <c r="BP20" s="2"/>
      <c r="BQ20" s="3"/>
      <c r="BR20" s="1"/>
      <c r="BS20" s="2"/>
      <c r="BT20" s="6"/>
      <c r="BU20" s="278"/>
      <c r="BV20" s="272">
        <f t="shared" si="26"/>
        <v>0</v>
      </c>
      <c r="BW20" s="272">
        <f t="shared" si="27"/>
        <v>0</v>
      </c>
      <c r="BX20" s="282" t="e">
        <f t="shared" si="28"/>
        <v>#DIV/0!</v>
      </c>
      <c r="BY20" s="282" t="e">
        <f t="shared" si="29"/>
        <v>#DIV/0!</v>
      </c>
      <c r="BZ20" s="3"/>
      <c r="CA20" s="1"/>
      <c r="CB20" s="1"/>
      <c r="CC20" s="4"/>
      <c r="CD20" s="7"/>
      <c r="CE20" s="7"/>
      <c r="CF20" s="1" t="e">
        <f t="shared" si="9"/>
        <v>#N/A</v>
      </c>
      <c r="CG20" s="1">
        <f t="shared" si="10"/>
        <v>0</v>
      </c>
      <c r="CH20" s="1" t="e">
        <f t="shared" si="11"/>
        <v>#N/A</v>
      </c>
      <c r="CI20" s="1"/>
      <c r="CJ20" s="189" t="e">
        <f t="shared" si="30"/>
        <v>#N/A</v>
      </c>
      <c r="CK20" s="3"/>
      <c r="CL20" s="7"/>
      <c r="CM20" s="1"/>
      <c r="CN20" s="2">
        <v>109</v>
      </c>
      <c r="CO20" s="2">
        <f t="shared" si="12"/>
        <v>0</v>
      </c>
      <c r="CP20" s="2">
        <f t="shared" si="13"/>
        <v>0</v>
      </c>
      <c r="CQ20" s="190" t="e">
        <f t="shared" si="14"/>
        <v>#DIV/0!</v>
      </c>
      <c r="CR20" s="8"/>
      <c r="CS20" s="8"/>
      <c r="CT20" s="8"/>
      <c r="CU20" s="6"/>
      <c r="CV20" s="6"/>
      <c r="CW20" s="6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3"/>
      <c r="DJ20" s="2"/>
      <c r="DK20" s="212" t="e">
        <f t="shared" si="15"/>
        <v>#DIV/0!</v>
      </c>
      <c r="DL20" s="212" t="e">
        <f t="shared" si="16"/>
        <v>#DIV/0!</v>
      </c>
      <c r="DM20" s="3"/>
      <c r="DN20" s="2"/>
      <c r="DO20" s="3"/>
      <c r="DP20" s="2"/>
      <c r="DQ20" s="8"/>
      <c r="DR20" s="3"/>
      <c r="DS20" s="2"/>
      <c r="DT20" s="8"/>
      <c r="DU20" s="3"/>
      <c r="DV20" s="1"/>
      <c r="DW20" s="337" t="e">
        <f t="shared" si="17"/>
        <v>#DIV/0!</v>
      </c>
      <c r="DX20" s="212" t="e">
        <f t="shared" si="18"/>
        <v>#DIV/0!</v>
      </c>
      <c r="DY20" s="303"/>
      <c r="DZ20" s="212"/>
      <c r="EA20" s="3"/>
      <c r="EB20" s="2"/>
      <c r="EC20" s="3"/>
      <c r="ED20" s="2"/>
      <c r="EE20" s="155"/>
      <c r="EF20" s="156"/>
      <c r="EG20" s="155"/>
      <c r="EH20" s="157"/>
      <c r="EI20" s="348">
        <f t="shared" si="31"/>
        <v>0</v>
      </c>
      <c r="EJ20" s="349" t="e">
        <f t="shared" si="19"/>
        <v>#DIV/0!</v>
      </c>
      <c r="EK20" s="240" t="e">
        <f t="shared" si="20"/>
        <v>#DIV/0!</v>
      </c>
      <c r="EL20" s="1"/>
      <c r="EM20" s="19" t="e">
        <f t="shared" si="21"/>
        <v>#DIV/0!</v>
      </c>
      <c r="EN20" s="350" t="e">
        <f t="shared" si="22"/>
        <v>#DIV/0!</v>
      </c>
      <c r="EO20" s="4"/>
      <c r="EP20" s="117"/>
    </row>
    <row r="21" spans="1:146" s="121" customFormat="1" ht="20.100000000000001" customHeight="1">
      <c r="A21" s="162">
        <v>42341</v>
      </c>
      <c r="B21" s="229"/>
      <c r="C21" s="15"/>
      <c r="D21" s="9"/>
      <c r="E21" s="9"/>
      <c r="F21" s="9"/>
      <c r="G21" s="12"/>
      <c r="H21" s="11"/>
      <c r="I21" s="9"/>
      <c r="J21" s="9"/>
      <c r="K21" s="20"/>
      <c r="L21" s="9"/>
      <c r="M21" s="9"/>
      <c r="N21" s="9"/>
      <c r="O21" s="298"/>
      <c r="P21" s="9"/>
      <c r="Q21" s="24">
        <f t="shared" si="6"/>
        <v>0</v>
      </c>
      <c r="R21" s="119">
        <f t="shared" si="23"/>
        <v>0</v>
      </c>
      <c r="S21" s="18">
        <f t="shared" si="7"/>
        <v>0</v>
      </c>
      <c r="T21" s="11"/>
      <c r="U21" s="9"/>
      <c r="V21" s="9"/>
      <c r="W21" s="24">
        <f t="shared" si="24"/>
        <v>0</v>
      </c>
      <c r="X21" s="9"/>
      <c r="Y21" s="9"/>
      <c r="Z21" s="9"/>
      <c r="AA21" s="9"/>
      <c r="AB21" s="12"/>
      <c r="AC21" s="15"/>
      <c r="AD21" s="200"/>
      <c r="AE21" s="200"/>
      <c r="AF21" s="200"/>
      <c r="AG21" s="200"/>
      <c r="AH21" s="241">
        <f t="shared" si="32"/>
        <v>0</v>
      </c>
      <c r="AI21" s="239" t="e">
        <f t="shared" si="33"/>
        <v>#DIV/0!</v>
      </c>
      <c r="AJ21" s="9"/>
      <c r="AK21" s="9"/>
      <c r="AL21" s="9"/>
      <c r="AM21" s="9"/>
      <c r="AN21" s="9"/>
      <c r="AO21" s="9"/>
      <c r="AP21" s="11"/>
      <c r="AQ21" s="15"/>
      <c r="AR21" s="24">
        <f t="shared" si="8"/>
        <v>0</v>
      </c>
      <c r="AS21" s="271" t="e">
        <f t="shared" si="25"/>
        <v>#DIV/0!</v>
      </c>
      <c r="AT21" s="9"/>
      <c r="AU21" s="9"/>
      <c r="AV21" s="15"/>
      <c r="AW21" s="9"/>
      <c r="AX21" s="9"/>
      <c r="AY21" s="10"/>
      <c r="AZ21" s="11"/>
      <c r="BA21" s="10"/>
      <c r="BB21" s="11"/>
      <c r="BC21" s="12"/>
      <c r="BD21" s="11"/>
      <c r="BE21" s="9"/>
      <c r="BF21" s="9"/>
      <c r="BG21" s="9"/>
      <c r="BH21" s="12"/>
      <c r="BI21" s="11"/>
      <c r="BJ21" s="15"/>
      <c r="BK21" s="9"/>
      <c r="BL21" s="9"/>
      <c r="BM21" s="10"/>
      <c r="BN21" s="11"/>
      <c r="BO21" s="9"/>
      <c r="BP21" s="10"/>
      <c r="BQ21" s="11"/>
      <c r="BR21" s="9"/>
      <c r="BS21" s="10"/>
      <c r="BT21" s="14"/>
      <c r="BU21" s="279"/>
      <c r="BV21" s="273">
        <f t="shared" si="26"/>
        <v>0</v>
      </c>
      <c r="BW21" s="273">
        <f t="shared" si="27"/>
        <v>0</v>
      </c>
      <c r="BX21" s="283" t="e">
        <f t="shared" si="28"/>
        <v>#DIV/0!</v>
      </c>
      <c r="BY21" s="283" t="e">
        <f t="shared" si="29"/>
        <v>#DIV/0!</v>
      </c>
      <c r="BZ21" s="11"/>
      <c r="CA21" s="9"/>
      <c r="CB21" s="9"/>
      <c r="CC21" s="12"/>
      <c r="CD21" s="15"/>
      <c r="CE21" s="15"/>
      <c r="CF21" s="9" t="e">
        <f t="shared" si="9"/>
        <v>#N/A</v>
      </c>
      <c r="CG21" s="9">
        <f t="shared" si="10"/>
        <v>0</v>
      </c>
      <c r="CH21" s="9" t="e">
        <f t="shared" si="11"/>
        <v>#N/A</v>
      </c>
      <c r="CI21" s="9"/>
      <c r="CJ21" s="296" t="e">
        <f t="shared" si="30"/>
        <v>#N/A</v>
      </c>
      <c r="CK21" s="11"/>
      <c r="CL21" s="15"/>
      <c r="CM21" s="9"/>
      <c r="CN21" s="10">
        <v>109</v>
      </c>
      <c r="CO21" s="10">
        <f t="shared" si="12"/>
        <v>0</v>
      </c>
      <c r="CP21" s="10">
        <f t="shared" si="13"/>
        <v>0</v>
      </c>
      <c r="CQ21" s="191" t="e">
        <f t="shared" si="14"/>
        <v>#DIV/0!</v>
      </c>
      <c r="CR21" s="16"/>
      <c r="CS21" s="16"/>
      <c r="CT21" s="16"/>
      <c r="CU21" s="14"/>
      <c r="CV21" s="14"/>
      <c r="CW21" s="14"/>
      <c r="CX21" s="16"/>
      <c r="CY21" s="16"/>
      <c r="CZ21" s="16"/>
      <c r="DA21" s="16"/>
      <c r="DB21" s="16"/>
      <c r="DC21" s="16"/>
      <c r="DD21" s="16"/>
      <c r="DE21" s="16"/>
      <c r="DF21" s="16"/>
      <c r="DG21" s="16"/>
      <c r="DH21" s="16"/>
      <c r="DI21" s="11"/>
      <c r="DJ21" s="10"/>
      <c r="DK21" s="213" t="e">
        <f t="shared" si="15"/>
        <v>#DIV/0!</v>
      </c>
      <c r="DL21" s="213" t="e">
        <f t="shared" si="16"/>
        <v>#DIV/0!</v>
      </c>
      <c r="DM21" s="11"/>
      <c r="DN21" s="10"/>
      <c r="DO21" s="11"/>
      <c r="DP21" s="10"/>
      <c r="DQ21" s="16"/>
      <c r="DR21" s="11"/>
      <c r="DS21" s="10"/>
      <c r="DT21" s="16"/>
      <c r="DU21" s="11"/>
      <c r="DV21" s="9"/>
      <c r="DW21" s="338" t="e">
        <f t="shared" si="17"/>
        <v>#DIV/0!</v>
      </c>
      <c r="DX21" s="213" t="e">
        <f t="shared" si="18"/>
        <v>#DIV/0!</v>
      </c>
      <c r="DY21" s="304"/>
      <c r="DZ21" s="213"/>
      <c r="EA21" s="11"/>
      <c r="EB21" s="10"/>
      <c r="EC21" s="11"/>
      <c r="ED21" s="10"/>
      <c r="EE21" s="158"/>
      <c r="EF21" s="159"/>
      <c r="EG21" s="158"/>
      <c r="EH21" s="160"/>
      <c r="EI21" s="351">
        <f t="shared" si="31"/>
        <v>0</v>
      </c>
      <c r="EJ21" s="352" t="e">
        <f t="shared" si="19"/>
        <v>#DIV/0!</v>
      </c>
      <c r="EK21" s="241" t="e">
        <f t="shared" si="20"/>
        <v>#DIV/0!</v>
      </c>
      <c r="EL21" s="9"/>
      <c r="EM21" s="20" t="e">
        <f t="shared" si="21"/>
        <v>#DIV/0!</v>
      </c>
      <c r="EN21" s="353" t="e">
        <f t="shared" si="22"/>
        <v>#DIV/0!</v>
      </c>
      <c r="EO21" s="12"/>
      <c r="EP21" s="120"/>
    </row>
    <row r="22" spans="1:146" s="121" customFormat="1" ht="20.100000000000001" customHeight="1">
      <c r="A22" s="162">
        <v>42341</v>
      </c>
      <c r="B22" s="229"/>
      <c r="C22" s="15"/>
      <c r="D22" s="9"/>
      <c r="E22" s="9"/>
      <c r="F22" s="9"/>
      <c r="G22" s="12"/>
      <c r="H22" s="11"/>
      <c r="I22" s="9"/>
      <c r="J22" s="9"/>
      <c r="K22" s="20"/>
      <c r="L22" s="9"/>
      <c r="M22" s="9"/>
      <c r="N22" s="9"/>
      <c r="O22" s="298"/>
      <c r="P22" s="9"/>
      <c r="Q22" s="24">
        <f t="shared" si="6"/>
        <v>0</v>
      </c>
      <c r="R22" s="119">
        <f t="shared" si="23"/>
        <v>0</v>
      </c>
      <c r="S22" s="18">
        <f t="shared" si="7"/>
        <v>0</v>
      </c>
      <c r="T22" s="11"/>
      <c r="U22" s="9"/>
      <c r="V22" s="9"/>
      <c r="W22" s="24">
        <f t="shared" si="24"/>
        <v>0</v>
      </c>
      <c r="X22" s="9"/>
      <c r="Y22" s="9"/>
      <c r="Z22" s="9"/>
      <c r="AA22" s="9"/>
      <c r="AB22" s="12"/>
      <c r="AC22" s="15"/>
      <c r="AD22" s="200"/>
      <c r="AE22" s="200"/>
      <c r="AF22" s="200"/>
      <c r="AG22" s="200"/>
      <c r="AH22" s="241">
        <f t="shared" si="32"/>
        <v>0</v>
      </c>
      <c r="AI22" s="239" t="e">
        <f t="shared" si="33"/>
        <v>#DIV/0!</v>
      </c>
      <c r="AJ22" s="9"/>
      <c r="AK22" s="9"/>
      <c r="AL22" s="9"/>
      <c r="AM22" s="9"/>
      <c r="AN22" s="9"/>
      <c r="AO22" s="9"/>
      <c r="AP22" s="11"/>
      <c r="AQ22" s="15"/>
      <c r="AR22" s="24">
        <f t="shared" si="8"/>
        <v>0</v>
      </c>
      <c r="AS22" s="271" t="e">
        <f t="shared" si="25"/>
        <v>#DIV/0!</v>
      </c>
      <c r="AT22" s="9"/>
      <c r="AU22" s="9"/>
      <c r="AV22" s="15"/>
      <c r="AW22" s="9"/>
      <c r="AX22" s="9"/>
      <c r="AY22" s="10"/>
      <c r="AZ22" s="11"/>
      <c r="BA22" s="10"/>
      <c r="BB22" s="11"/>
      <c r="BC22" s="12"/>
      <c r="BD22" s="11"/>
      <c r="BE22" s="9"/>
      <c r="BF22" s="9"/>
      <c r="BG22" s="9"/>
      <c r="BH22" s="12"/>
      <c r="BI22" s="11"/>
      <c r="BJ22" s="15"/>
      <c r="BK22" s="9"/>
      <c r="BL22" s="9"/>
      <c r="BM22" s="10"/>
      <c r="BN22" s="11"/>
      <c r="BO22" s="9"/>
      <c r="BP22" s="10"/>
      <c r="BQ22" s="11"/>
      <c r="BR22" s="9"/>
      <c r="BS22" s="10"/>
      <c r="BT22" s="14"/>
      <c r="BU22" s="279"/>
      <c r="BV22" s="273">
        <f t="shared" si="26"/>
        <v>0</v>
      </c>
      <c r="BW22" s="273">
        <f t="shared" si="27"/>
        <v>0</v>
      </c>
      <c r="BX22" s="283" t="e">
        <f t="shared" si="28"/>
        <v>#DIV/0!</v>
      </c>
      <c r="BY22" s="283" t="e">
        <f t="shared" si="29"/>
        <v>#DIV/0!</v>
      </c>
      <c r="BZ22" s="11"/>
      <c r="CA22" s="9"/>
      <c r="CB22" s="9"/>
      <c r="CC22" s="12"/>
      <c r="CD22" s="15"/>
      <c r="CE22" s="15"/>
      <c r="CF22" s="9" t="e">
        <f t="shared" si="9"/>
        <v>#N/A</v>
      </c>
      <c r="CG22" s="9">
        <f t="shared" si="10"/>
        <v>0</v>
      </c>
      <c r="CH22" s="9" t="e">
        <f t="shared" si="11"/>
        <v>#N/A</v>
      </c>
      <c r="CI22" s="9"/>
      <c r="CJ22" s="296" t="e">
        <f t="shared" si="30"/>
        <v>#N/A</v>
      </c>
      <c r="CK22" s="11"/>
      <c r="CL22" s="15"/>
      <c r="CM22" s="9"/>
      <c r="CN22" s="10">
        <v>109</v>
      </c>
      <c r="CO22" s="10">
        <f t="shared" si="12"/>
        <v>0</v>
      </c>
      <c r="CP22" s="10">
        <f t="shared" si="13"/>
        <v>0</v>
      </c>
      <c r="CQ22" s="191" t="e">
        <f t="shared" si="14"/>
        <v>#DIV/0!</v>
      </c>
      <c r="CR22" s="16"/>
      <c r="CS22" s="16"/>
      <c r="CT22" s="16"/>
      <c r="CU22" s="14"/>
      <c r="CV22" s="14"/>
      <c r="CW22" s="14"/>
      <c r="CX22" s="16"/>
      <c r="CY22" s="16"/>
      <c r="CZ22" s="16"/>
      <c r="DA22" s="16"/>
      <c r="DB22" s="16"/>
      <c r="DC22" s="16"/>
      <c r="DD22" s="16"/>
      <c r="DE22" s="16"/>
      <c r="DF22" s="16"/>
      <c r="DG22" s="16"/>
      <c r="DH22" s="16"/>
      <c r="DI22" s="11"/>
      <c r="DJ22" s="10"/>
      <c r="DK22" s="213" t="e">
        <f t="shared" si="15"/>
        <v>#DIV/0!</v>
      </c>
      <c r="DL22" s="213" t="e">
        <f t="shared" si="16"/>
        <v>#DIV/0!</v>
      </c>
      <c r="DM22" s="11"/>
      <c r="DN22" s="10"/>
      <c r="DO22" s="11"/>
      <c r="DP22" s="10"/>
      <c r="DQ22" s="16"/>
      <c r="DR22" s="11"/>
      <c r="DS22" s="10"/>
      <c r="DT22" s="16"/>
      <c r="DU22" s="11"/>
      <c r="DV22" s="9"/>
      <c r="DW22" s="338" t="e">
        <f t="shared" si="17"/>
        <v>#DIV/0!</v>
      </c>
      <c r="DX22" s="213" t="e">
        <f t="shared" si="18"/>
        <v>#DIV/0!</v>
      </c>
      <c r="DY22" s="304"/>
      <c r="DZ22" s="213"/>
      <c r="EA22" s="11"/>
      <c r="EB22" s="10"/>
      <c r="EC22" s="11"/>
      <c r="ED22" s="10"/>
      <c r="EE22" s="158"/>
      <c r="EF22" s="159"/>
      <c r="EG22" s="158"/>
      <c r="EH22" s="160"/>
      <c r="EI22" s="351">
        <f t="shared" si="31"/>
        <v>0</v>
      </c>
      <c r="EJ22" s="352" t="e">
        <f t="shared" si="19"/>
        <v>#DIV/0!</v>
      </c>
      <c r="EK22" s="241" t="e">
        <f t="shared" si="20"/>
        <v>#DIV/0!</v>
      </c>
      <c r="EL22" s="9"/>
      <c r="EM22" s="20" t="e">
        <f t="shared" si="21"/>
        <v>#DIV/0!</v>
      </c>
      <c r="EN22" s="353" t="e">
        <f t="shared" si="22"/>
        <v>#DIV/0!</v>
      </c>
      <c r="EO22" s="12"/>
      <c r="EP22" s="120"/>
    </row>
    <row r="23" spans="1:146" s="118" customFormat="1" ht="20.100000000000001" customHeight="1">
      <c r="A23" s="161">
        <v>42342</v>
      </c>
      <c r="B23" s="228">
        <v>0.47916666666666702</v>
      </c>
      <c r="C23" s="7">
        <v>4</v>
      </c>
      <c r="D23" s="1" t="s">
        <v>133</v>
      </c>
      <c r="E23" s="1" t="s">
        <v>137</v>
      </c>
      <c r="F23" s="1" t="s">
        <v>139</v>
      </c>
      <c r="G23" s="4" t="s">
        <v>267</v>
      </c>
      <c r="H23" s="3" t="s">
        <v>172</v>
      </c>
      <c r="I23" s="1">
        <v>17</v>
      </c>
      <c r="J23" s="1" t="s">
        <v>268</v>
      </c>
      <c r="K23" s="19">
        <v>18</v>
      </c>
      <c r="L23" s="1"/>
      <c r="M23" s="1">
        <v>80</v>
      </c>
      <c r="N23" s="1">
        <v>2700</v>
      </c>
      <c r="O23" s="297"/>
      <c r="P23" s="1">
        <v>1800</v>
      </c>
      <c r="Q23" s="22">
        <f t="shared" si="6"/>
        <v>1476</v>
      </c>
      <c r="R23" s="116">
        <f t="shared" si="23"/>
        <v>4.2907320000000002</v>
      </c>
      <c r="S23" s="17">
        <f t="shared" si="7"/>
        <v>4.0649040000000003</v>
      </c>
      <c r="T23" s="3">
        <v>1182</v>
      </c>
      <c r="U23" s="1">
        <v>1007</v>
      </c>
      <c r="V23" s="1">
        <v>0.96299999999999997</v>
      </c>
      <c r="W23" s="22">
        <f t="shared" si="24"/>
        <v>1733.3999999999999</v>
      </c>
      <c r="X23" s="1">
        <v>10.7</v>
      </c>
      <c r="Y23" s="1">
        <v>417</v>
      </c>
      <c r="Z23" s="1">
        <v>20</v>
      </c>
      <c r="AA23" s="1">
        <v>20</v>
      </c>
      <c r="AB23" s="4">
        <v>6.5</v>
      </c>
      <c r="AC23" s="7">
        <v>4.0999999999999996</v>
      </c>
      <c r="AD23" s="199">
        <v>-33</v>
      </c>
      <c r="AE23" s="199">
        <v>-35</v>
      </c>
      <c r="AF23" s="199">
        <v>-36</v>
      </c>
      <c r="AG23" s="199">
        <v>-36</v>
      </c>
      <c r="AH23" s="240">
        <f t="shared" si="32"/>
        <v>-140</v>
      </c>
      <c r="AI23" s="237">
        <f t="shared" si="33"/>
        <v>1</v>
      </c>
      <c r="AJ23" s="1">
        <v>50</v>
      </c>
      <c r="AK23" s="1">
        <v>50</v>
      </c>
      <c r="AL23" s="1">
        <v>100</v>
      </c>
      <c r="AM23" s="1">
        <v>100</v>
      </c>
      <c r="AN23" s="1"/>
      <c r="AO23" s="1">
        <v>20</v>
      </c>
      <c r="AP23" s="3">
        <v>1595</v>
      </c>
      <c r="AQ23" s="7">
        <v>1549</v>
      </c>
      <c r="AR23" s="22">
        <f t="shared" si="8"/>
        <v>46</v>
      </c>
      <c r="AS23" s="270">
        <f t="shared" si="25"/>
        <v>2.884012539184953E-2</v>
      </c>
      <c r="AT23" s="1">
        <v>77</v>
      </c>
      <c r="AU23" s="1">
        <v>80</v>
      </c>
      <c r="AV23" s="7">
        <v>4.4000000000000004</v>
      </c>
      <c r="AW23" s="1">
        <v>540</v>
      </c>
      <c r="AX23" s="1">
        <v>785</v>
      </c>
      <c r="AY23" s="2">
        <v>40</v>
      </c>
      <c r="AZ23" s="3">
        <v>342</v>
      </c>
      <c r="BA23" s="2">
        <v>70</v>
      </c>
      <c r="BB23" s="3">
        <v>166</v>
      </c>
      <c r="BC23" s="4"/>
      <c r="BD23" s="3">
        <v>4477</v>
      </c>
      <c r="BE23" s="1">
        <v>30</v>
      </c>
      <c r="BF23" s="1">
        <v>30</v>
      </c>
      <c r="BG23" s="1">
        <v>1</v>
      </c>
      <c r="BH23" s="4">
        <v>97</v>
      </c>
      <c r="BI23" s="3">
        <v>600</v>
      </c>
      <c r="BJ23" s="7">
        <v>160</v>
      </c>
      <c r="BK23" s="1">
        <v>1640</v>
      </c>
      <c r="BL23" s="1">
        <v>147</v>
      </c>
      <c r="BM23" s="2">
        <v>60</v>
      </c>
      <c r="BN23" s="3">
        <v>489</v>
      </c>
      <c r="BO23" s="1">
        <v>1400</v>
      </c>
      <c r="BP23" s="2">
        <v>223</v>
      </c>
      <c r="BQ23" s="3">
        <v>478</v>
      </c>
      <c r="BR23" s="1">
        <v>1600</v>
      </c>
      <c r="BS23" s="2">
        <v>200</v>
      </c>
      <c r="BT23" s="6">
        <v>1500</v>
      </c>
      <c r="BU23" s="278">
        <v>586</v>
      </c>
      <c r="BV23" s="272">
        <f t="shared" si="26"/>
        <v>0.96699999999999997</v>
      </c>
      <c r="BW23" s="272">
        <f t="shared" si="27"/>
        <v>0.76923076923076927</v>
      </c>
      <c r="BX23" s="282">
        <f t="shared" si="28"/>
        <v>0.55695361304328561</v>
      </c>
      <c r="BY23" s="282">
        <f t="shared" si="29"/>
        <v>0.44304638695671439</v>
      </c>
      <c r="BZ23" s="3">
        <v>2.8</v>
      </c>
      <c r="CA23" s="1">
        <v>3</v>
      </c>
      <c r="CB23" s="1">
        <v>30</v>
      </c>
      <c r="CC23" s="4">
        <v>1.8</v>
      </c>
      <c r="CD23" s="7" t="s">
        <v>163</v>
      </c>
      <c r="CE23" s="7">
        <v>35</v>
      </c>
      <c r="CF23" s="1">
        <f t="shared" si="9"/>
        <v>15.6</v>
      </c>
      <c r="CG23" s="1">
        <f t="shared" si="10"/>
        <v>6084</v>
      </c>
      <c r="CH23" s="1">
        <f t="shared" si="11"/>
        <v>5.46</v>
      </c>
      <c r="CI23" s="1">
        <v>35</v>
      </c>
      <c r="CJ23" s="189">
        <f t="shared" si="30"/>
        <v>0.89743589743589747</v>
      </c>
      <c r="CK23" s="3" t="s">
        <v>165</v>
      </c>
      <c r="CL23" s="7">
        <v>57</v>
      </c>
      <c r="CM23" s="1">
        <v>57</v>
      </c>
      <c r="CN23" s="2">
        <v>109</v>
      </c>
      <c r="CO23" s="2">
        <f t="shared" si="12"/>
        <v>6084</v>
      </c>
      <c r="CP23" s="2">
        <f t="shared" si="13"/>
        <v>62.13</v>
      </c>
      <c r="CQ23" s="190">
        <f t="shared" si="14"/>
        <v>10.212031558185403</v>
      </c>
      <c r="CR23" s="8">
        <v>40</v>
      </c>
      <c r="CS23" s="8">
        <v>4</v>
      </c>
      <c r="CT23" s="8">
        <v>400</v>
      </c>
      <c r="CU23" s="6">
        <v>13</v>
      </c>
      <c r="CV23" s="6">
        <v>52</v>
      </c>
      <c r="CW23" s="6"/>
      <c r="CX23" s="8">
        <v>500</v>
      </c>
      <c r="CY23" s="8">
        <v>500</v>
      </c>
      <c r="CZ23" s="8">
        <v>530</v>
      </c>
      <c r="DA23" s="8">
        <v>520</v>
      </c>
      <c r="DB23" s="8">
        <v>2</v>
      </c>
      <c r="DC23" s="8">
        <v>3</v>
      </c>
      <c r="DD23" s="8">
        <v>1</v>
      </c>
      <c r="DE23" s="8">
        <v>0.5</v>
      </c>
      <c r="DF23" s="8">
        <v>11</v>
      </c>
      <c r="DG23" s="8">
        <v>7</v>
      </c>
      <c r="DH23" s="8">
        <v>2</v>
      </c>
      <c r="DI23" s="3" t="s">
        <v>301</v>
      </c>
      <c r="DJ23" s="2">
        <v>550</v>
      </c>
      <c r="DK23" s="212">
        <f t="shared" si="15"/>
        <v>128.18325637676742</v>
      </c>
      <c r="DL23" s="212">
        <f t="shared" si="16"/>
        <v>135.30454839769894</v>
      </c>
      <c r="DM23" s="3"/>
      <c r="DN23" s="2"/>
      <c r="DO23" s="3"/>
      <c r="DP23" s="2"/>
      <c r="DQ23" s="8">
        <v>40</v>
      </c>
      <c r="DR23" s="3" t="s">
        <v>184</v>
      </c>
      <c r="DS23" s="2">
        <v>4.0999999999999996</v>
      </c>
      <c r="DT23" s="8">
        <v>20</v>
      </c>
      <c r="DU23" s="3"/>
      <c r="DV23" s="1"/>
      <c r="DW23" s="337">
        <f t="shared" si="17"/>
        <v>0</v>
      </c>
      <c r="DX23" s="212">
        <f t="shared" si="18"/>
        <v>0</v>
      </c>
      <c r="DY23" s="303"/>
      <c r="DZ23" s="212"/>
      <c r="EA23" s="3"/>
      <c r="EB23" s="2"/>
      <c r="EC23" s="3"/>
      <c r="ED23" s="2"/>
      <c r="EE23" s="155"/>
      <c r="EF23" s="156"/>
      <c r="EG23" s="155"/>
      <c r="EH23" s="157"/>
      <c r="EI23" s="348">
        <f t="shared" si="31"/>
        <v>423</v>
      </c>
      <c r="EJ23" s="349">
        <f t="shared" si="19"/>
        <v>98.584577177041112</v>
      </c>
      <c r="EK23" s="240">
        <f t="shared" si="20"/>
        <v>104.06149813132117</v>
      </c>
      <c r="EL23" s="1">
        <v>4.9800000000000004</v>
      </c>
      <c r="EM23" s="19">
        <f t="shared" si="21"/>
        <v>1.160641121375094</v>
      </c>
      <c r="EN23" s="350">
        <f t="shared" si="22"/>
        <v>1.2251211836737104</v>
      </c>
      <c r="EO23" s="4">
        <v>400</v>
      </c>
      <c r="EP23" s="117"/>
    </row>
    <row r="24" spans="1:146" s="118" customFormat="1" ht="20.100000000000001" customHeight="1">
      <c r="A24" s="161">
        <v>42342</v>
      </c>
      <c r="B24" s="228"/>
      <c r="C24" s="7"/>
      <c r="D24" s="1"/>
      <c r="E24" s="1"/>
      <c r="F24" s="1"/>
      <c r="G24" s="4"/>
      <c r="H24" s="3"/>
      <c r="I24" s="1"/>
      <c r="J24" s="1"/>
      <c r="K24" s="19"/>
      <c r="L24" s="1"/>
      <c r="M24" s="1"/>
      <c r="N24" s="1"/>
      <c r="O24" s="297"/>
      <c r="P24" s="1"/>
      <c r="Q24" s="22">
        <f t="shared" si="6"/>
        <v>0</v>
      </c>
      <c r="R24" s="116">
        <f t="shared" si="23"/>
        <v>0</v>
      </c>
      <c r="S24" s="17">
        <f t="shared" si="7"/>
        <v>0</v>
      </c>
      <c r="T24" s="3"/>
      <c r="U24" s="1"/>
      <c r="V24" s="1"/>
      <c r="W24" s="22">
        <f t="shared" si="24"/>
        <v>0</v>
      </c>
      <c r="X24" s="1"/>
      <c r="Y24" s="1"/>
      <c r="Z24" s="1"/>
      <c r="AA24" s="1"/>
      <c r="AB24" s="4"/>
      <c r="AC24" s="7"/>
      <c r="AD24" s="199"/>
      <c r="AE24" s="199"/>
      <c r="AF24" s="199"/>
      <c r="AG24" s="199"/>
      <c r="AH24" s="240">
        <f t="shared" si="32"/>
        <v>0</v>
      </c>
      <c r="AI24" s="237" t="e">
        <f t="shared" si="33"/>
        <v>#DIV/0!</v>
      </c>
      <c r="AJ24" s="1"/>
      <c r="AK24" s="1"/>
      <c r="AL24" s="1"/>
      <c r="AM24" s="1"/>
      <c r="AN24" s="1"/>
      <c r="AO24" s="1"/>
      <c r="AP24" s="3"/>
      <c r="AQ24" s="7"/>
      <c r="AR24" s="22">
        <f t="shared" si="8"/>
        <v>0</v>
      </c>
      <c r="AS24" s="270" t="e">
        <f t="shared" si="25"/>
        <v>#DIV/0!</v>
      </c>
      <c r="AT24" s="1"/>
      <c r="AU24" s="1"/>
      <c r="AV24" s="7"/>
      <c r="AW24" s="1"/>
      <c r="AX24" s="1"/>
      <c r="AY24" s="2"/>
      <c r="AZ24" s="3"/>
      <c r="BA24" s="2"/>
      <c r="BB24" s="3"/>
      <c r="BC24" s="4"/>
      <c r="BD24" s="3"/>
      <c r="BE24" s="1"/>
      <c r="BF24" s="1"/>
      <c r="BG24" s="1"/>
      <c r="BH24" s="4"/>
      <c r="BI24" s="3"/>
      <c r="BJ24" s="7"/>
      <c r="BK24" s="1"/>
      <c r="BL24" s="1"/>
      <c r="BM24" s="2"/>
      <c r="BN24" s="3"/>
      <c r="BO24" s="1"/>
      <c r="BP24" s="2"/>
      <c r="BQ24" s="3"/>
      <c r="BR24" s="1"/>
      <c r="BS24" s="2"/>
      <c r="BT24" s="6"/>
      <c r="BU24" s="278"/>
      <c r="BV24" s="272">
        <f t="shared" si="26"/>
        <v>0</v>
      </c>
      <c r="BW24" s="272">
        <f t="shared" si="27"/>
        <v>0</v>
      </c>
      <c r="BX24" s="282" t="e">
        <f t="shared" si="28"/>
        <v>#DIV/0!</v>
      </c>
      <c r="BY24" s="282" t="e">
        <f t="shared" si="29"/>
        <v>#DIV/0!</v>
      </c>
      <c r="BZ24" s="3"/>
      <c r="CA24" s="1"/>
      <c r="CB24" s="1"/>
      <c r="CC24" s="4"/>
      <c r="CD24" s="7"/>
      <c r="CE24" s="7"/>
      <c r="CF24" s="1" t="e">
        <f t="shared" si="9"/>
        <v>#N/A</v>
      </c>
      <c r="CG24" s="1">
        <f t="shared" si="10"/>
        <v>0</v>
      </c>
      <c r="CH24" s="1" t="e">
        <f t="shared" si="11"/>
        <v>#N/A</v>
      </c>
      <c r="CI24" s="1"/>
      <c r="CJ24" s="189" t="e">
        <f t="shared" si="30"/>
        <v>#N/A</v>
      </c>
      <c r="CK24" s="3"/>
      <c r="CL24" s="7"/>
      <c r="CM24" s="1"/>
      <c r="CN24" s="2">
        <v>109</v>
      </c>
      <c r="CO24" s="2">
        <f t="shared" si="12"/>
        <v>0</v>
      </c>
      <c r="CP24" s="2">
        <f t="shared" si="13"/>
        <v>0</v>
      </c>
      <c r="CQ24" s="190" t="e">
        <f t="shared" si="14"/>
        <v>#DIV/0!</v>
      </c>
      <c r="CR24" s="8"/>
      <c r="CS24" s="8"/>
      <c r="CT24" s="8"/>
      <c r="CU24" s="6"/>
      <c r="CV24" s="6"/>
      <c r="CW24" s="6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3"/>
      <c r="DJ24" s="2"/>
      <c r="DK24" s="212" t="e">
        <f t="shared" si="15"/>
        <v>#DIV/0!</v>
      </c>
      <c r="DL24" s="212" t="e">
        <f t="shared" si="16"/>
        <v>#DIV/0!</v>
      </c>
      <c r="DM24" s="3"/>
      <c r="DN24" s="2"/>
      <c r="DO24" s="3"/>
      <c r="DP24" s="2"/>
      <c r="DQ24" s="8"/>
      <c r="DR24" s="3"/>
      <c r="DS24" s="2"/>
      <c r="DT24" s="8"/>
      <c r="DU24" s="3"/>
      <c r="DV24" s="1"/>
      <c r="DW24" s="337" t="e">
        <f t="shared" si="17"/>
        <v>#DIV/0!</v>
      </c>
      <c r="DX24" s="212" t="e">
        <f t="shared" si="18"/>
        <v>#DIV/0!</v>
      </c>
      <c r="DY24" s="303"/>
      <c r="DZ24" s="212"/>
      <c r="EA24" s="3"/>
      <c r="EB24" s="2"/>
      <c r="EC24" s="3"/>
      <c r="ED24" s="2"/>
      <c r="EE24" s="155"/>
      <c r="EF24" s="156"/>
      <c r="EG24" s="155"/>
      <c r="EH24" s="157"/>
      <c r="EI24" s="348">
        <f t="shared" si="31"/>
        <v>0</v>
      </c>
      <c r="EJ24" s="349" t="e">
        <f t="shared" si="19"/>
        <v>#DIV/0!</v>
      </c>
      <c r="EK24" s="240" t="e">
        <f t="shared" si="20"/>
        <v>#DIV/0!</v>
      </c>
      <c r="EL24" s="1"/>
      <c r="EM24" s="19" t="e">
        <f t="shared" si="21"/>
        <v>#DIV/0!</v>
      </c>
      <c r="EN24" s="350" t="e">
        <f t="shared" si="22"/>
        <v>#DIV/0!</v>
      </c>
      <c r="EO24" s="4"/>
      <c r="EP24" s="117"/>
    </row>
    <row r="25" spans="1:146" s="121" customFormat="1" ht="20.100000000000001" customHeight="1">
      <c r="A25" s="162">
        <v>42342</v>
      </c>
      <c r="B25" s="229">
        <v>6.7638888888888887E-2</v>
      </c>
      <c r="C25" s="15">
        <v>3</v>
      </c>
      <c r="D25" s="9" t="s">
        <v>130</v>
      </c>
      <c r="E25" s="9" t="s">
        <v>136</v>
      </c>
      <c r="F25" s="9" t="s">
        <v>141</v>
      </c>
      <c r="G25" s="12" t="s">
        <v>142</v>
      </c>
      <c r="H25" s="11" t="s">
        <v>175</v>
      </c>
      <c r="I25" s="9">
        <v>21</v>
      </c>
      <c r="J25" s="9" t="s">
        <v>219</v>
      </c>
      <c r="K25" s="20">
        <v>11.5</v>
      </c>
      <c r="L25" s="9"/>
      <c r="M25" s="9">
        <v>80</v>
      </c>
      <c r="N25" s="9">
        <v>2700</v>
      </c>
      <c r="O25" s="298" t="s">
        <v>239</v>
      </c>
      <c r="P25" s="9">
        <v>1350</v>
      </c>
      <c r="Q25" s="24">
        <f t="shared" si="6"/>
        <v>1194.75</v>
      </c>
      <c r="R25" s="119">
        <f t="shared" si="23"/>
        <v>4.2903472499999999</v>
      </c>
      <c r="S25" s="18">
        <f t="shared" si="7"/>
        <v>4.0645395000000004</v>
      </c>
      <c r="T25" s="11">
        <v>882.8</v>
      </c>
      <c r="U25" s="9">
        <v>1007</v>
      </c>
      <c r="V25" s="9">
        <v>0.98</v>
      </c>
      <c r="W25" s="24">
        <f t="shared" si="24"/>
        <v>1323</v>
      </c>
      <c r="X25" s="9">
        <v>9.8000000000000007</v>
      </c>
      <c r="Y25" s="9">
        <v>243</v>
      </c>
      <c r="Z25" s="9">
        <v>20</v>
      </c>
      <c r="AA25" s="9">
        <v>20</v>
      </c>
      <c r="AB25" s="12">
        <v>6.2</v>
      </c>
      <c r="AC25" s="15">
        <v>4.5999999999999996</v>
      </c>
      <c r="AD25" s="200">
        <v>-30</v>
      </c>
      <c r="AE25" s="200">
        <v>-34</v>
      </c>
      <c r="AF25" s="200">
        <v>-34</v>
      </c>
      <c r="AG25" s="200"/>
      <c r="AH25" s="241">
        <f t="shared" si="32"/>
        <v>-98</v>
      </c>
      <c r="AI25" s="239">
        <f t="shared" si="33"/>
        <v>1</v>
      </c>
      <c r="AJ25" s="9">
        <v>50</v>
      </c>
      <c r="AK25" s="9">
        <v>50</v>
      </c>
      <c r="AL25" s="9">
        <v>100</v>
      </c>
      <c r="AM25" s="9">
        <v>100</v>
      </c>
      <c r="AN25" s="9"/>
      <c r="AO25" s="9">
        <v>20</v>
      </c>
      <c r="AP25" s="11">
        <v>1569</v>
      </c>
      <c r="AQ25" s="15">
        <v>1569</v>
      </c>
      <c r="AR25" s="24">
        <f t="shared" si="8"/>
        <v>0</v>
      </c>
      <c r="AS25" s="271">
        <f t="shared" si="25"/>
        <v>0</v>
      </c>
      <c r="AT25" s="9">
        <v>76.099999999999994</v>
      </c>
      <c r="AU25" s="9">
        <v>80</v>
      </c>
      <c r="AV25" s="15">
        <v>4.4000000000000004</v>
      </c>
      <c r="AW25" s="9">
        <v>510</v>
      </c>
      <c r="AX25" s="9">
        <v>906</v>
      </c>
      <c r="AY25" s="10">
        <v>35</v>
      </c>
      <c r="AZ25" s="11">
        <v>294</v>
      </c>
      <c r="BA25" s="10">
        <v>60</v>
      </c>
      <c r="BB25" s="11"/>
      <c r="BC25" s="12"/>
      <c r="BD25" s="11">
        <v>4766</v>
      </c>
      <c r="BE25" s="9">
        <v>65</v>
      </c>
      <c r="BF25" s="9">
        <v>85</v>
      </c>
      <c r="BG25" s="9">
        <v>1</v>
      </c>
      <c r="BH25" s="12">
        <v>97</v>
      </c>
      <c r="BI25" s="11">
        <v>550</v>
      </c>
      <c r="BJ25" s="15">
        <v>160</v>
      </c>
      <c r="BK25" s="9">
        <v>1631</v>
      </c>
      <c r="BL25" s="9">
        <v>145</v>
      </c>
      <c r="BM25" s="10">
        <v>59.9</v>
      </c>
      <c r="BN25" s="11">
        <v>410</v>
      </c>
      <c r="BO25" s="9">
        <v>1400</v>
      </c>
      <c r="BP25" s="10">
        <v>192</v>
      </c>
      <c r="BQ25" s="11">
        <v>400</v>
      </c>
      <c r="BR25" s="9">
        <v>1508</v>
      </c>
      <c r="BS25" s="10">
        <v>163</v>
      </c>
      <c r="BT25" s="14">
        <v>1500</v>
      </c>
      <c r="BU25" s="279">
        <v>384</v>
      </c>
      <c r="BV25" s="273">
        <f t="shared" si="26"/>
        <v>0.81</v>
      </c>
      <c r="BW25" s="273">
        <f t="shared" si="27"/>
        <v>0.70512820512820518</v>
      </c>
      <c r="BX25" s="283">
        <f t="shared" si="28"/>
        <v>0.53460822474191905</v>
      </c>
      <c r="BY25" s="283">
        <f t="shared" si="29"/>
        <v>0.46539177525808084</v>
      </c>
      <c r="BZ25" s="11">
        <v>2.8</v>
      </c>
      <c r="CA25" s="9">
        <v>3</v>
      </c>
      <c r="CB25" s="9">
        <v>30</v>
      </c>
      <c r="CC25" s="12">
        <v>1.8</v>
      </c>
      <c r="CD25" s="15" t="s">
        <v>163</v>
      </c>
      <c r="CE25" s="15">
        <v>22</v>
      </c>
      <c r="CF25" s="9">
        <f t="shared" si="9"/>
        <v>15.6</v>
      </c>
      <c r="CG25" s="9">
        <f t="shared" si="10"/>
        <v>4563</v>
      </c>
      <c r="CH25" s="9">
        <f t="shared" si="11"/>
        <v>3.4319999999999999</v>
      </c>
      <c r="CI25" s="9">
        <v>22</v>
      </c>
      <c r="CJ25" s="296">
        <f t="shared" si="30"/>
        <v>0.75213675213675213</v>
      </c>
      <c r="CK25" s="11" t="s">
        <v>165</v>
      </c>
      <c r="CL25" s="15">
        <v>45</v>
      </c>
      <c r="CM25" s="9">
        <v>45</v>
      </c>
      <c r="CN25" s="10">
        <v>109</v>
      </c>
      <c r="CO25" s="10">
        <f t="shared" si="12"/>
        <v>4563</v>
      </c>
      <c r="CP25" s="10">
        <f t="shared" si="13"/>
        <v>49.05</v>
      </c>
      <c r="CQ25" s="191">
        <f t="shared" si="14"/>
        <v>10.749506903353057</v>
      </c>
      <c r="CR25" s="16">
        <v>43</v>
      </c>
      <c r="CS25" s="16">
        <v>4</v>
      </c>
      <c r="CT25" s="16">
        <v>400</v>
      </c>
      <c r="CU25" s="14">
        <v>14</v>
      </c>
      <c r="CV25" s="14">
        <v>51</v>
      </c>
      <c r="CW25" s="14"/>
      <c r="CX25" s="16">
        <v>555</v>
      </c>
      <c r="CY25" s="16">
        <v>520</v>
      </c>
      <c r="CZ25" s="16">
        <v>460</v>
      </c>
      <c r="DA25" s="16">
        <v>440</v>
      </c>
      <c r="DB25" s="16">
        <v>2</v>
      </c>
      <c r="DC25" s="16">
        <v>3</v>
      </c>
      <c r="DD25" s="16">
        <v>1</v>
      </c>
      <c r="DE25" s="16">
        <v>0.5</v>
      </c>
      <c r="DF25" s="16">
        <v>11</v>
      </c>
      <c r="DG25" s="16">
        <v>7</v>
      </c>
      <c r="DH25" s="16">
        <v>2</v>
      </c>
      <c r="DI25" s="11" t="s">
        <v>301</v>
      </c>
      <c r="DJ25" s="10"/>
      <c r="DK25" s="213">
        <f t="shared" si="15"/>
        <v>0</v>
      </c>
      <c r="DL25" s="213">
        <f t="shared" si="16"/>
        <v>0</v>
      </c>
      <c r="DM25" s="11"/>
      <c r="DN25" s="10"/>
      <c r="DO25" s="11"/>
      <c r="DP25" s="10"/>
      <c r="DQ25" s="16">
        <v>40</v>
      </c>
      <c r="DR25" s="11" t="s">
        <v>185</v>
      </c>
      <c r="DS25" s="10"/>
      <c r="DT25" s="16">
        <v>20</v>
      </c>
      <c r="DU25" s="11"/>
      <c r="DV25" s="9"/>
      <c r="DW25" s="338">
        <f t="shared" si="17"/>
        <v>0</v>
      </c>
      <c r="DX25" s="213">
        <f t="shared" si="18"/>
        <v>0</v>
      </c>
      <c r="DY25" s="304"/>
      <c r="DZ25" s="213"/>
      <c r="EA25" s="11"/>
      <c r="EB25" s="10"/>
      <c r="EC25" s="11"/>
      <c r="ED25" s="10"/>
      <c r="EE25" s="158"/>
      <c r="EF25" s="159"/>
      <c r="EG25" s="158"/>
      <c r="EH25" s="160"/>
      <c r="EI25" s="351">
        <f t="shared" si="31"/>
        <v>355</v>
      </c>
      <c r="EJ25" s="352">
        <f t="shared" si="19"/>
        <v>82.743885124916176</v>
      </c>
      <c r="EK25" s="241">
        <f t="shared" si="20"/>
        <v>87.340767631855954</v>
      </c>
      <c r="EL25" s="9">
        <v>4.95</v>
      </c>
      <c r="EM25" s="20">
        <f t="shared" si="21"/>
        <v>1.1537527644178454</v>
      </c>
      <c r="EN25" s="353">
        <f t="shared" si="22"/>
        <v>1.2178501402188364</v>
      </c>
      <c r="EO25" s="12">
        <v>400</v>
      </c>
      <c r="EP25" s="120"/>
    </row>
    <row r="26" spans="1:146" s="121" customFormat="1" ht="20.100000000000001" customHeight="1">
      <c r="A26" s="162">
        <v>42342</v>
      </c>
      <c r="B26" s="229"/>
      <c r="C26" s="15"/>
      <c r="D26" s="9"/>
      <c r="E26" s="9"/>
      <c r="F26" s="9"/>
      <c r="G26" s="12"/>
      <c r="H26" s="11"/>
      <c r="I26" s="9"/>
      <c r="J26" s="9"/>
      <c r="K26" s="20"/>
      <c r="L26" s="9"/>
      <c r="M26" s="9"/>
      <c r="N26" s="9"/>
      <c r="O26" s="298"/>
      <c r="P26" s="9"/>
      <c r="Q26" s="24">
        <f t="shared" si="6"/>
        <v>0</v>
      </c>
      <c r="R26" s="119">
        <f t="shared" si="23"/>
        <v>0</v>
      </c>
      <c r="S26" s="18">
        <f t="shared" si="7"/>
        <v>0</v>
      </c>
      <c r="T26" s="11"/>
      <c r="U26" s="9"/>
      <c r="V26" s="9"/>
      <c r="W26" s="24">
        <f t="shared" si="24"/>
        <v>0</v>
      </c>
      <c r="X26" s="9"/>
      <c r="Y26" s="9"/>
      <c r="Z26" s="9"/>
      <c r="AA26" s="9"/>
      <c r="AB26" s="12"/>
      <c r="AC26" s="15"/>
      <c r="AD26" s="200"/>
      <c r="AE26" s="200"/>
      <c r="AF26" s="200"/>
      <c r="AG26" s="200"/>
      <c r="AH26" s="241">
        <f t="shared" si="32"/>
        <v>0</v>
      </c>
      <c r="AI26" s="239" t="e">
        <f t="shared" si="33"/>
        <v>#DIV/0!</v>
      </c>
      <c r="AJ26" s="9"/>
      <c r="AK26" s="9"/>
      <c r="AL26" s="9"/>
      <c r="AM26" s="9"/>
      <c r="AN26" s="9"/>
      <c r="AO26" s="9"/>
      <c r="AP26" s="11"/>
      <c r="AQ26" s="15"/>
      <c r="AR26" s="24">
        <f t="shared" si="8"/>
        <v>0</v>
      </c>
      <c r="AS26" s="271" t="e">
        <f t="shared" si="25"/>
        <v>#DIV/0!</v>
      </c>
      <c r="AT26" s="9"/>
      <c r="AU26" s="9"/>
      <c r="AV26" s="15"/>
      <c r="AW26" s="9"/>
      <c r="AX26" s="9"/>
      <c r="AY26" s="10"/>
      <c r="AZ26" s="11"/>
      <c r="BA26" s="10"/>
      <c r="BB26" s="11"/>
      <c r="BC26" s="12"/>
      <c r="BD26" s="11"/>
      <c r="BE26" s="9"/>
      <c r="BF26" s="9"/>
      <c r="BG26" s="9"/>
      <c r="BH26" s="12"/>
      <c r="BI26" s="11"/>
      <c r="BJ26" s="15"/>
      <c r="BK26" s="9"/>
      <c r="BL26" s="9"/>
      <c r="BM26" s="10"/>
      <c r="BN26" s="11"/>
      <c r="BO26" s="9"/>
      <c r="BP26" s="10"/>
      <c r="BQ26" s="11"/>
      <c r="BR26" s="9"/>
      <c r="BS26" s="10"/>
      <c r="BT26" s="14"/>
      <c r="BU26" s="279"/>
      <c r="BV26" s="273">
        <f t="shared" si="26"/>
        <v>0</v>
      </c>
      <c r="BW26" s="273">
        <f t="shared" si="27"/>
        <v>0</v>
      </c>
      <c r="BX26" s="283" t="e">
        <f t="shared" si="28"/>
        <v>#DIV/0!</v>
      </c>
      <c r="BY26" s="283" t="e">
        <f t="shared" si="29"/>
        <v>#DIV/0!</v>
      </c>
      <c r="BZ26" s="11"/>
      <c r="CA26" s="9"/>
      <c r="CB26" s="9"/>
      <c r="CC26" s="12"/>
      <c r="CD26" s="15"/>
      <c r="CE26" s="15"/>
      <c r="CF26" s="9" t="e">
        <f t="shared" si="9"/>
        <v>#N/A</v>
      </c>
      <c r="CG26" s="9">
        <f t="shared" si="10"/>
        <v>0</v>
      </c>
      <c r="CH26" s="9" t="e">
        <f t="shared" si="11"/>
        <v>#N/A</v>
      </c>
      <c r="CI26" s="9"/>
      <c r="CJ26" s="296" t="e">
        <f t="shared" si="30"/>
        <v>#N/A</v>
      </c>
      <c r="CK26" s="11"/>
      <c r="CL26" s="15"/>
      <c r="CM26" s="9"/>
      <c r="CN26" s="10">
        <v>109</v>
      </c>
      <c r="CO26" s="10">
        <f t="shared" si="12"/>
        <v>0</v>
      </c>
      <c r="CP26" s="10">
        <f t="shared" si="13"/>
        <v>0</v>
      </c>
      <c r="CQ26" s="191" t="e">
        <f t="shared" si="14"/>
        <v>#DIV/0!</v>
      </c>
      <c r="CR26" s="16"/>
      <c r="CS26" s="16"/>
      <c r="CT26" s="16"/>
      <c r="CU26" s="14"/>
      <c r="CV26" s="14"/>
      <c r="CW26" s="14"/>
      <c r="CX26" s="16"/>
      <c r="CY26" s="16"/>
      <c r="CZ26" s="16"/>
      <c r="DA26" s="16"/>
      <c r="DB26" s="16"/>
      <c r="DC26" s="16"/>
      <c r="DD26" s="16"/>
      <c r="DE26" s="16"/>
      <c r="DF26" s="16"/>
      <c r="DG26" s="16"/>
      <c r="DH26" s="16"/>
      <c r="DI26" s="11"/>
      <c r="DJ26" s="10"/>
      <c r="DK26" s="213" t="e">
        <f t="shared" si="15"/>
        <v>#DIV/0!</v>
      </c>
      <c r="DL26" s="213" t="e">
        <f t="shared" si="16"/>
        <v>#DIV/0!</v>
      </c>
      <c r="DM26" s="11"/>
      <c r="DN26" s="10"/>
      <c r="DO26" s="11"/>
      <c r="DP26" s="10"/>
      <c r="DQ26" s="16"/>
      <c r="DR26" s="11"/>
      <c r="DS26" s="10"/>
      <c r="DT26" s="16"/>
      <c r="DU26" s="11"/>
      <c r="DV26" s="9"/>
      <c r="DW26" s="338" t="e">
        <f t="shared" si="17"/>
        <v>#DIV/0!</v>
      </c>
      <c r="DX26" s="213" t="e">
        <f t="shared" si="18"/>
        <v>#DIV/0!</v>
      </c>
      <c r="DY26" s="304"/>
      <c r="DZ26" s="213"/>
      <c r="EA26" s="11"/>
      <c r="EB26" s="10"/>
      <c r="EC26" s="11"/>
      <c r="ED26" s="10"/>
      <c r="EE26" s="158"/>
      <c r="EF26" s="159"/>
      <c r="EG26" s="158"/>
      <c r="EH26" s="160"/>
      <c r="EI26" s="351">
        <f t="shared" si="31"/>
        <v>0</v>
      </c>
      <c r="EJ26" s="352" t="e">
        <f t="shared" si="19"/>
        <v>#DIV/0!</v>
      </c>
      <c r="EK26" s="241" t="e">
        <f t="shared" si="20"/>
        <v>#DIV/0!</v>
      </c>
      <c r="EL26" s="9"/>
      <c r="EM26" s="20" t="e">
        <f t="shared" si="21"/>
        <v>#DIV/0!</v>
      </c>
      <c r="EN26" s="353" t="e">
        <f t="shared" si="22"/>
        <v>#DIV/0!</v>
      </c>
      <c r="EO26" s="12"/>
      <c r="EP26" s="120"/>
    </row>
    <row r="27" spans="1:146" s="118" customFormat="1" ht="20.100000000000001" customHeight="1">
      <c r="A27" s="161">
        <v>42343</v>
      </c>
      <c r="B27" s="228"/>
      <c r="C27" s="7"/>
      <c r="D27" s="1"/>
      <c r="E27" s="1"/>
      <c r="F27" s="1"/>
      <c r="G27" s="4"/>
      <c r="H27" s="3"/>
      <c r="I27" s="1"/>
      <c r="J27" s="1"/>
      <c r="K27" s="19"/>
      <c r="L27" s="1"/>
      <c r="M27" s="1"/>
      <c r="N27" s="1"/>
      <c r="O27" s="297"/>
      <c r="P27" s="1"/>
      <c r="Q27" s="22">
        <f t="shared" si="6"/>
        <v>0</v>
      </c>
      <c r="R27" s="116">
        <f t="shared" si="23"/>
        <v>0</v>
      </c>
      <c r="S27" s="17">
        <f t="shared" si="7"/>
        <v>0</v>
      </c>
      <c r="T27" s="3"/>
      <c r="U27" s="1"/>
      <c r="V27" s="1"/>
      <c r="W27" s="22">
        <f t="shared" si="24"/>
        <v>0</v>
      </c>
      <c r="X27" s="1"/>
      <c r="Y27" s="1"/>
      <c r="Z27" s="1"/>
      <c r="AA27" s="1"/>
      <c r="AB27" s="4"/>
      <c r="AC27" s="7"/>
      <c r="AD27" s="199"/>
      <c r="AE27" s="199"/>
      <c r="AF27" s="199"/>
      <c r="AG27" s="199"/>
      <c r="AH27" s="240">
        <f t="shared" si="32"/>
        <v>0</v>
      </c>
      <c r="AI27" s="237" t="e">
        <f t="shared" si="33"/>
        <v>#DIV/0!</v>
      </c>
      <c r="AJ27" s="1"/>
      <c r="AK27" s="1"/>
      <c r="AL27" s="1"/>
      <c r="AM27" s="1"/>
      <c r="AN27" s="1"/>
      <c r="AO27" s="1"/>
      <c r="AP27" s="3"/>
      <c r="AQ27" s="7"/>
      <c r="AR27" s="22">
        <f t="shared" si="8"/>
        <v>0</v>
      </c>
      <c r="AS27" s="270" t="e">
        <f t="shared" si="25"/>
        <v>#DIV/0!</v>
      </c>
      <c r="AT27" s="1"/>
      <c r="AU27" s="1"/>
      <c r="AV27" s="7"/>
      <c r="AW27" s="1"/>
      <c r="AX27" s="1"/>
      <c r="AY27" s="2"/>
      <c r="AZ27" s="3"/>
      <c r="BA27" s="2"/>
      <c r="BB27" s="3"/>
      <c r="BC27" s="4"/>
      <c r="BD27" s="3"/>
      <c r="BE27" s="1"/>
      <c r="BF27" s="1"/>
      <c r="BG27" s="1"/>
      <c r="BH27" s="4"/>
      <c r="BI27" s="3"/>
      <c r="BJ27" s="7"/>
      <c r="BK27" s="1"/>
      <c r="BL27" s="1"/>
      <c r="BM27" s="2"/>
      <c r="BN27" s="3"/>
      <c r="BO27" s="1"/>
      <c r="BP27" s="2"/>
      <c r="BQ27" s="3"/>
      <c r="BR27" s="1"/>
      <c r="BS27" s="2"/>
      <c r="BT27" s="6"/>
      <c r="BU27" s="278"/>
      <c r="BV27" s="272">
        <f t="shared" si="26"/>
        <v>0</v>
      </c>
      <c r="BW27" s="272">
        <f t="shared" si="27"/>
        <v>0</v>
      </c>
      <c r="BX27" s="282" t="e">
        <f t="shared" si="28"/>
        <v>#DIV/0!</v>
      </c>
      <c r="BY27" s="282" t="e">
        <f t="shared" si="29"/>
        <v>#DIV/0!</v>
      </c>
      <c r="BZ27" s="3"/>
      <c r="CA27" s="1"/>
      <c r="CB27" s="1"/>
      <c r="CC27" s="4"/>
      <c r="CD27" s="7"/>
      <c r="CE27" s="7"/>
      <c r="CF27" s="1" t="e">
        <f t="shared" si="9"/>
        <v>#N/A</v>
      </c>
      <c r="CG27" s="1">
        <f t="shared" si="10"/>
        <v>0</v>
      </c>
      <c r="CH27" s="1" t="e">
        <f t="shared" si="11"/>
        <v>#N/A</v>
      </c>
      <c r="CI27" s="1"/>
      <c r="CJ27" s="189" t="e">
        <f t="shared" si="30"/>
        <v>#N/A</v>
      </c>
      <c r="CK27" s="3"/>
      <c r="CL27" s="7"/>
      <c r="CM27" s="1"/>
      <c r="CN27" s="2">
        <v>109</v>
      </c>
      <c r="CO27" s="2">
        <f t="shared" si="12"/>
        <v>0</v>
      </c>
      <c r="CP27" s="2">
        <f t="shared" si="13"/>
        <v>0</v>
      </c>
      <c r="CQ27" s="190" t="e">
        <f t="shared" si="14"/>
        <v>#DIV/0!</v>
      </c>
      <c r="CR27" s="8"/>
      <c r="CS27" s="8"/>
      <c r="CT27" s="8"/>
      <c r="CU27" s="6"/>
      <c r="CV27" s="6"/>
      <c r="CW27" s="6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3"/>
      <c r="DJ27" s="2"/>
      <c r="DK27" s="212" t="e">
        <f t="shared" si="15"/>
        <v>#DIV/0!</v>
      </c>
      <c r="DL27" s="212" t="e">
        <f t="shared" si="16"/>
        <v>#DIV/0!</v>
      </c>
      <c r="DM27" s="3"/>
      <c r="DN27" s="2"/>
      <c r="DO27" s="3"/>
      <c r="DP27" s="2"/>
      <c r="DQ27" s="8"/>
      <c r="DR27" s="3"/>
      <c r="DS27" s="2"/>
      <c r="DT27" s="8"/>
      <c r="DU27" s="3"/>
      <c r="DV27" s="1"/>
      <c r="DW27" s="337" t="e">
        <f t="shared" si="17"/>
        <v>#DIV/0!</v>
      </c>
      <c r="DX27" s="212" t="e">
        <f t="shared" si="18"/>
        <v>#DIV/0!</v>
      </c>
      <c r="DY27" s="303"/>
      <c r="DZ27" s="212"/>
      <c r="EA27" s="3"/>
      <c r="EB27" s="2"/>
      <c r="EC27" s="3"/>
      <c r="ED27" s="2"/>
      <c r="EE27" s="155"/>
      <c r="EF27" s="156"/>
      <c r="EG27" s="155"/>
      <c r="EH27" s="157"/>
      <c r="EI27" s="348">
        <f t="shared" si="31"/>
        <v>0</v>
      </c>
      <c r="EJ27" s="349" t="e">
        <f t="shared" si="19"/>
        <v>#DIV/0!</v>
      </c>
      <c r="EK27" s="240" t="e">
        <f t="shared" si="20"/>
        <v>#DIV/0!</v>
      </c>
      <c r="EL27" s="1"/>
      <c r="EM27" s="19" t="e">
        <f t="shared" si="21"/>
        <v>#DIV/0!</v>
      </c>
      <c r="EN27" s="350" t="e">
        <f t="shared" si="22"/>
        <v>#DIV/0!</v>
      </c>
      <c r="EO27" s="4"/>
      <c r="EP27" s="117"/>
    </row>
    <row r="28" spans="1:146" s="118" customFormat="1" ht="20.100000000000001" customHeight="1">
      <c r="A28" s="161">
        <v>42343</v>
      </c>
      <c r="B28" s="228"/>
      <c r="C28" s="7"/>
      <c r="D28" s="1"/>
      <c r="E28" s="1"/>
      <c r="F28" s="1"/>
      <c r="G28" s="4"/>
      <c r="H28" s="3"/>
      <c r="I28" s="1"/>
      <c r="J28" s="1"/>
      <c r="K28" s="19"/>
      <c r="L28" s="1"/>
      <c r="M28" s="1"/>
      <c r="N28" s="1"/>
      <c r="O28" s="297"/>
      <c r="P28" s="1"/>
      <c r="Q28" s="22">
        <f t="shared" si="6"/>
        <v>0</v>
      </c>
      <c r="R28" s="116">
        <f t="shared" si="23"/>
        <v>0</v>
      </c>
      <c r="S28" s="17">
        <f t="shared" si="7"/>
        <v>0</v>
      </c>
      <c r="T28" s="3"/>
      <c r="U28" s="1"/>
      <c r="V28" s="1"/>
      <c r="W28" s="22">
        <f t="shared" si="24"/>
        <v>0</v>
      </c>
      <c r="X28" s="1"/>
      <c r="Y28" s="1"/>
      <c r="Z28" s="1"/>
      <c r="AA28" s="1"/>
      <c r="AB28" s="4"/>
      <c r="AC28" s="7"/>
      <c r="AD28" s="199"/>
      <c r="AE28" s="199"/>
      <c r="AF28" s="199"/>
      <c r="AG28" s="199"/>
      <c r="AH28" s="240">
        <f t="shared" si="32"/>
        <v>0</v>
      </c>
      <c r="AI28" s="237" t="e">
        <f t="shared" si="33"/>
        <v>#DIV/0!</v>
      </c>
      <c r="AJ28" s="1"/>
      <c r="AK28" s="1"/>
      <c r="AL28" s="1"/>
      <c r="AM28" s="1"/>
      <c r="AN28" s="1"/>
      <c r="AO28" s="1"/>
      <c r="AP28" s="3"/>
      <c r="AQ28" s="7"/>
      <c r="AR28" s="22">
        <f t="shared" si="8"/>
        <v>0</v>
      </c>
      <c r="AS28" s="270" t="e">
        <f t="shared" si="25"/>
        <v>#DIV/0!</v>
      </c>
      <c r="AT28" s="1"/>
      <c r="AU28" s="1"/>
      <c r="AV28" s="7"/>
      <c r="AW28" s="1"/>
      <c r="AX28" s="1"/>
      <c r="AY28" s="2"/>
      <c r="AZ28" s="3"/>
      <c r="BA28" s="2"/>
      <c r="BB28" s="3"/>
      <c r="BC28" s="4"/>
      <c r="BD28" s="3"/>
      <c r="BE28" s="1"/>
      <c r="BF28" s="1"/>
      <c r="BG28" s="1"/>
      <c r="BH28" s="4"/>
      <c r="BI28" s="3"/>
      <c r="BJ28" s="7"/>
      <c r="BK28" s="1"/>
      <c r="BL28" s="1"/>
      <c r="BM28" s="2"/>
      <c r="BN28" s="3"/>
      <c r="BO28" s="1"/>
      <c r="BP28" s="2"/>
      <c r="BQ28" s="3"/>
      <c r="BR28" s="1"/>
      <c r="BS28" s="2"/>
      <c r="BT28" s="6"/>
      <c r="BU28" s="278"/>
      <c r="BV28" s="272">
        <f t="shared" si="26"/>
        <v>0</v>
      </c>
      <c r="BW28" s="272">
        <f t="shared" si="27"/>
        <v>0</v>
      </c>
      <c r="BX28" s="282" t="e">
        <f t="shared" si="28"/>
        <v>#DIV/0!</v>
      </c>
      <c r="BY28" s="282" t="e">
        <f t="shared" si="29"/>
        <v>#DIV/0!</v>
      </c>
      <c r="BZ28" s="3"/>
      <c r="CA28" s="1"/>
      <c r="CB28" s="1"/>
      <c r="CC28" s="4"/>
      <c r="CD28" s="7"/>
      <c r="CE28" s="7"/>
      <c r="CF28" s="1" t="e">
        <f t="shared" si="9"/>
        <v>#N/A</v>
      </c>
      <c r="CG28" s="1">
        <f t="shared" si="10"/>
        <v>0</v>
      </c>
      <c r="CH28" s="1" t="e">
        <f t="shared" si="11"/>
        <v>#N/A</v>
      </c>
      <c r="CI28" s="1"/>
      <c r="CJ28" s="189" t="e">
        <f t="shared" si="30"/>
        <v>#N/A</v>
      </c>
      <c r="CK28" s="3"/>
      <c r="CL28" s="7"/>
      <c r="CM28" s="1"/>
      <c r="CN28" s="2">
        <v>109</v>
      </c>
      <c r="CO28" s="2">
        <f t="shared" si="12"/>
        <v>0</v>
      </c>
      <c r="CP28" s="2">
        <f t="shared" si="13"/>
        <v>0</v>
      </c>
      <c r="CQ28" s="190" t="e">
        <f t="shared" si="14"/>
        <v>#DIV/0!</v>
      </c>
      <c r="CR28" s="8"/>
      <c r="CS28" s="8"/>
      <c r="CT28" s="8"/>
      <c r="CU28" s="6"/>
      <c r="CV28" s="6"/>
      <c r="CW28" s="6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3"/>
      <c r="DJ28" s="2"/>
      <c r="DK28" s="212" t="e">
        <f t="shared" si="15"/>
        <v>#DIV/0!</v>
      </c>
      <c r="DL28" s="212" t="e">
        <f t="shared" si="16"/>
        <v>#DIV/0!</v>
      </c>
      <c r="DM28" s="3"/>
      <c r="DN28" s="2"/>
      <c r="DO28" s="3"/>
      <c r="DP28" s="2"/>
      <c r="DQ28" s="8"/>
      <c r="DR28" s="3"/>
      <c r="DS28" s="2"/>
      <c r="DT28" s="8"/>
      <c r="DU28" s="3"/>
      <c r="DV28" s="1"/>
      <c r="DW28" s="337" t="e">
        <f t="shared" si="17"/>
        <v>#DIV/0!</v>
      </c>
      <c r="DX28" s="212" t="e">
        <f t="shared" si="18"/>
        <v>#DIV/0!</v>
      </c>
      <c r="DY28" s="303"/>
      <c r="DZ28" s="212"/>
      <c r="EA28" s="3"/>
      <c r="EB28" s="2"/>
      <c r="EC28" s="3"/>
      <c r="ED28" s="2"/>
      <c r="EE28" s="155"/>
      <c r="EF28" s="156"/>
      <c r="EG28" s="155"/>
      <c r="EH28" s="157"/>
      <c r="EI28" s="348">
        <f t="shared" si="31"/>
        <v>0</v>
      </c>
      <c r="EJ28" s="349" t="e">
        <f t="shared" si="19"/>
        <v>#DIV/0!</v>
      </c>
      <c r="EK28" s="240" t="e">
        <f t="shared" si="20"/>
        <v>#DIV/0!</v>
      </c>
      <c r="EL28" s="1"/>
      <c r="EM28" s="19" t="e">
        <f t="shared" si="21"/>
        <v>#DIV/0!</v>
      </c>
      <c r="EN28" s="350" t="e">
        <f t="shared" si="22"/>
        <v>#DIV/0!</v>
      </c>
      <c r="EO28" s="4"/>
      <c r="EP28" s="117"/>
    </row>
    <row r="29" spans="1:146" s="121" customFormat="1" ht="20.100000000000001" customHeight="1">
      <c r="A29" s="162">
        <v>42343</v>
      </c>
      <c r="B29" s="229">
        <v>1.0416666666666701</v>
      </c>
      <c r="C29" s="15">
        <v>4</v>
      </c>
      <c r="D29" s="9" t="s">
        <v>133</v>
      </c>
      <c r="E29" s="9" t="s">
        <v>137</v>
      </c>
      <c r="F29" s="9" t="s">
        <v>139</v>
      </c>
      <c r="G29" s="12" t="s">
        <v>267</v>
      </c>
      <c r="H29" s="11" t="s">
        <v>172</v>
      </c>
      <c r="I29" s="9">
        <v>17</v>
      </c>
      <c r="J29" s="9" t="s">
        <v>268</v>
      </c>
      <c r="K29" s="20">
        <v>18</v>
      </c>
      <c r="L29" s="9"/>
      <c r="M29" s="9">
        <v>80</v>
      </c>
      <c r="N29" s="9">
        <v>2700</v>
      </c>
      <c r="O29" s="298"/>
      <c r="P29" s="9">
        <v>1700</v>
      </c>
      <c r="Q29" s="24">
        <f t="shared" si="6"/>
        <v>1394</v>
      </c>
      <c r="R29" s="119">
        <f t="shared" si="23"/>
        <v>4.0523579999999999</v>
      </c>
      <c r="S29" s="18">
        <f t="shared" si="7"/>
        <v>3.8390759999999999</v>
      </c>
      <c r="T29" s="11">
        <v>1121</v>
      </c>
      <c r="U29" s="9">
        <v>1007</v>
      </c>
      <c r="V29" s="9">
        <v>0.96299999999999997</v>
      </c>
      <c r="W29" s="24">
        <f t="shared" si="24"/>
        <v>1637.1</v>
      </c>
      <c r="X29" s="9">
        <v>11.5</v>
      </c>
      <c r="Y29" s="9">
        <v>372</v>
      </c>
      <c r="Z29" s="9">
        <v>20</v>
      </c>
      <c r="AA29" s="9">
        <v>20</v>
      </c>
      <c r="AB29" s="12">
        <v>6.4</v>
      </c>
      <c r="AC29" s="15">
        <v>4</v>
      </c>
      <c r="AD29" s="200">
        <v>-30</v>
      </c>
      <c r="AE29" s="200">
        <v>-34</v>
      </c>
      <c r="AF29" s="200">
        <v>-35</v>
      </c>
      <c r="AG29" s="200">
        <v>-35</v>
      </c>
      <c r="AH29" s="241">
        <f t="shared" si="32"/>
        <v>-134</v>
      </c>
      <c r="AI29" s="239">
        <f t="shared" si="33"/>
        <v>1</v>
      </c>
      <c r="AJ29" s="9">
        <v>50</v>
      </c>
      <c r="AK29" s="9">
        <v>50</v>
      </c>
      <c r="AL29" s="9">
        <v>100</v>
      </c>
      <c r="AM29" s="9">
        <v>100</v>
      </c>
      <c r="AN29" s="9"/>
      <c r="AO29" s="9">
        <v>20</v>
      </c>
      <c r="AP29" s="11">
        <v>1950</v>
      </c>
      <c r="AQ29" s="15">
        <v>1480</v>
      </c>
      <c r="AR29" s="24">
        <f t="shared" si="8"/>
        <v>470</v>
      </c>
      <c r="AS29" s="271">
        <f t="shared" si="25"/>
        <v>0.24102564102564103</v>
      </c>
      <c r="AT29" s="9">
        <v>73</v>
      </c>
      <c r="AU29" s="9">
        <v>80</v>
      </c>
      <c r="AV29" s="15">
        <v>4.4000000000000004</v>
      </c>
      <c r="AW29" s="9">
        <v>555</v>
      </c>
      <c r="AX29" s="9">
        <v>823</v>
      </c>
      <c r="AY29" s="10">
        <v>40</v>
      </c>
      <c r="AZ29" s="11">
        <v>350</v>
      </c>
      <c r="BA29" s="10">
        <v>59</v>
      </c>
      <c r="BB29" s="11"/>
      <c r="BC29" s="12"/>
      <c r="BD29" s="11">
        <v>4400</v>
      </c>
      <c r="BE29" s="9">
        <v>30</v>
      </c>
      <c r="BF29" s="9">
        <v>50</v>
      </c>
      <c r="BG29" s="9">
        <v>1.5</v>
      </c>
      <c r="BH29" s="12">
        <v>97</v>
      </c>
      <c r="BI29" s="11">
        <v>500</v>
      </c>
      <c r="BJ29" s="15">
        <v>160</v>
      </c>
      <c r="BK29" s="9">
        <v>1659</v>
      </c>
      <c r="BL29" s="9">
        <v>141</v>
      </c>
      <c r="BM29" s="10">
        <v>60</v>
      </c>
      <c r="BN29" s="11">
        <v>458</v>
      </c>
      <c r="BO29" s="9">
        <v>1400</v>
      </c>
      <c r="BP29" s="10">
        <v>206</v>
      </c>
      <c r="BQ29" s="11">
        <v>454</v>
      </c>
      <c r="BR29" s="9">
        <v>1600</v>
      </c>
      <c r="BS29" s="10">
        <v>189</v>
      </c>
      <c r="BT29" s="14">
        <v>1500</v>
      </c>
      <c r="BU29" s="279">
        <v>476</v>
      </c>
      <c r="BV29" s="273">
        <f t="shared" si="26"/>
        <v>0.91200000000000003</v>
      </c>
      <c r="BW29" s="273">
        <f t="shared" si="27"/>
        <v>0.64102564102564108</v>
      </c>
      <c r="BX29" s="283">
        <f t="shared" si="28"/>
        <v>0.58724078721437056</v>
      </c>
      <c r="BY29" s="283">
        <f t="shared" si="29"/>
        <v>0.41275921278562938</v>
      </c>
      <c r="BZ29" s="11">
        <v>2.8</v>
      </c>
      <c r="CA29" s="9">
        <v>3</v>
      </c>
      <c r="CB29" s="9">
        <v>30</v>
      </c>
      <c r="CC29" s="12">
        <v>1.8</v>
      </c>
      <c r="CD29" s="15" t="s">
        <v>163</v>
      </c>
      <c r="CE29" s="15">
        <v>33</v>
      </c>
      <c r="CF29" s="9">
        <f t="shared" si="9"/>
        <v>15.6</v>
      </c>
      <c r="CG29" s="9">
        <f t="shared" si="10"/>
        <v>5746</v>
      </c>
      <c r="CH29" s="9">
        <f t="shared" si="11"/>
        <v>5.1479999999999997</v>
      </c>
      <c r="CI29" s="9">
        <v>33</v>
      </c>
      <c r="CJ29" s="296">
        <f t="shared" si="30"/>
        <v>0.89592760180995468</v>
      </c>
      <c r="CK29" s="11" t="s">
        <v>165</v>
      </c>
      <c r="CL29" s="15">
        <v>57</v>
      </c>
      <c r="CM29" s="9">
        <v>57</v>
      </c>
      <c r="CN29" s="10">
        <v>109</v>
      </c>
      <c r="CO29" s="10">
        <f t="shared" si="12"/>
        <v>5746</v>
      </c>
      <c r="CP29" s="10">
        <f t="shared" si="13"/>
        <v>62.13</v>
      </c>
      <c r="CQ29" s="191">
        <f t="shared" si="14"/>
        <v>10.812739296902194</v>
      </c>
      <c r="CR29" s="16">
        <v>40</v>
      </c>
      <c r="CS29" s="16">
        <v>4</v>
      </c>
      <c r="CT29" s="16">
        <v>400</v>
      </c>
      <c r="CU29" s="14">
        <v>10</v>
      </c>
      <c r="CV29" s="14">
        <v>50</v>
      </c>
      <c r="CW29" s="14"/>
      <c r="CX29" s="16">
        <v>555</v>
      </c>
      <c r="CY29" s="16">
        <v>520</v>
      </c>
      <c r="CZ29" s="16">
        <v>460</v>
      </c>
      <c r="DA29" s="16">
        <v>440</v>
      </c>
      <c r="DB29" s="16">
        <v>2</v>
      </c>
      <c r="DC29" s="16">
        <v>3</v>
      </c>
      <c r="DD29" s="16">
        <v>1</v>
      </c>
      <c r="DE29" s="16">
        <v>0.5</v>
      </c>
      <c r="DF29" s="16">
        <v>11</v>
      </c>
      <c r="DG29" s="16">
        <v>7</v>
      </c>
      <c r="DH29" s="16">
        <v>2</v>
      </c>
      <c r="DI29" s="11" t="s">
        <v>301</v>
      </c>
      <c r="DJ29" s="10">
        <v>555</v>
      </c>
      <c r="DK29" s="213">
        <f t="shared" si="15"/>
        <v>136.95729745496325</v>
      </c>
      <c r="DL29" s="213">
        <f t="shared" si="16"/>
        <v>144.56603620246122</v>
      </c>
      <c r="DM29" s="11"/>
      <c r="DN29" s="10"/>
      <c r="DO29" s="11"/>
      <c r="DP29" s="10"/>
      <c r="DQ29" s="16">
        <v>40</v>
      </c>
      <c r="DR29" s="11" t="s">
        <v>184</v>
      </c>
      <c r="DS29" s="10">
        <v>4.0999999999999996</v>
      </c>
      <c r="DT29" s="16">
        <v>20</v>
      </c>
      <c r="DU29" s="11"/>
      <c r="DV29" s="9"/>
      <c r="DW29" s="338">
        <f t="shared" si="17"/>
        <v>0</v>
      </c>
      <c r="DX29" s="213">
        <f t="shared" si="18"/>
        <v>0</v>
      </c>
      <c r="DY29" s="304"/>
      <c r="DZ29" s="213"/>
      <c r="EA29" s="11"/>
      <c r="EB29" s="10"/>
      <c r="EC29" s="11"/>
      <c r="ED29" s="10"/>
      <c r="EE29" s="158"/>
      <c r="EF29" s="159"/>
      <c r="EG29" s="158"/>
      <c r="EH29" s="160"/>
      <c r="EI29" s="351">
        <f t="shared" si="31"/>
        <v>395</v>
      </c>
      <c r="EJ29" s="352">
        <f t="shared" si="19"/>
        <v>97.474112603081963</v>
      </c>
      <c r="EK29" s="241">
        <f t="shared" si="20"/>
        <v>102.88934108103096</v>
      </c>
      <c r="EL29" s="9">
        <v>4.34</v>
      </c>
      <c r="EM29" s="20">
        <f t="shared" si="21"/>
        <v>1.0709813891072801</v>
      </c>
      <c r="EN29" s="353">
        <f t="shared" si="22"/>
        <v>1.1304803551687959</v>
      </c>
      <c r="EO29" s="12">
        <v>380</v>
      </c>
      <c r="EP29" s="120"/>
    </row>
    <row r="30" spans="1:146" s="121" customFormat="1" ht="20.100000000000001" customHeight="1">
      <c r="A30" s="162">
        <v>42343</v>
      </c>
      <c r="B30" s="229"/>
      <c r="C30" s="15"/>
      <c r="D30" s="9"/>
      <c r="E30" s="9"/>
      <c r="F30" s="9"/>
      <c r="G30" s="12"/>
      <c r="H30" s="11"/>
      <c r="I30" s="9"/>
      <c r="J30" s="9"/>
      <c r="K30" s="20"/>
      <c r="L30" s="9"/>
      <c r="M30" s="9"/>
      <c r="N30" s="9"/>
      <c r="O30" s="298"/>
      <c r="P30" s="9"/>
      <c r="Q30" s="24">
        <f t="shared" si="6"/>
        <v>0</v>
      </c>
      <c r="R30" s="119">
        <f t="shared" si="23"/>
        <v>0</v>
      </c>
      <c r="S30" s="18">
        <f t="shared" si="7"/>
        <v>0</v>
      </c>
      <c r="T30" s="11"/>
      <c r="U30" s="9"/>
      <c r="V30" s="9"/>
      <c r="W30" s="24">
        <f t="shared" si="24"/>
        <v>0</v>
      </c>
      <c r="X30" s="9"/>
      <c r="Y30" s="9"/>
      <c r="Z30" s="9"/>
      <c r="AA30" s="9"/>
      <c r="AB30" s="12"/>
      <c r="AC30" s="15"/>
      <c r="AD30" s="200"/>
      <c r="AE30" s="200"/>
      <c r="AF30" s="200"/>
      <c r="AG30" s="200"/>
      <c r="AH30" s="241">
        <f t="shared" si="32"/>
        <v>0</v>
      </c>
      <c r="AI30" s="239" t="e">
        <f t="shared" si="33"/>
        <v>#DIV/0!</v>
      </c>
      <c r="AJ30" s="9"/>
      <c r="AK30" s="9"/>
      <c r="AL30" s="9"/>
      <c r="AM30" s="9"/>
      <c r="AN30" s="9"/>
      <c r="AO30" s="9"/>
      <c r="AP30" s="11"/>
      <c r="AQ30" s="15"/>
      <c r="AR30" s="24">
        <f t="shared" si="8"/>
        <v>0</v>
      </c>
      <c r="AS30" s="271" t="e">
        <f t="shared" si="25"/>
        <v>#DIV/0!</v>
      </c>
      <c r="AT30" s="9"/>
      <c r="AU30" s="9"/>
      <c r="AV30" s="15"/>
      <c r="AW30" s="9"/>
      <c r="AX30" s="9"/>
      <c r="AY30" s="10"/>
      <c r="AZ30" s="11"/>
      <c r="BA30" s="10"/>
      <c r="BB30" s="11"/>
      <c r="BC30" s="12"/>
      <c r="BD30" s="11"/>
      <c r="BE30" s="9"/>
      <c r="BF30" s="9"/>
      <c r="BG30" s="9"/>
      <c r="BH30" s="12"/>
      <c r="BI30" s="11"/>
      <c r="BJ30" s="15"/>
      <c r="BK30" s="9"/>
      <c r="BL30" s="9"/>
      <c r="BM30" s="10"/>
      <c r="BN30" s="11"/>
      <c r="BO30" s="9"/>
      <c r="BP30" s="10"/>
      <c r="BQ30" s="11"/>
      <c r="BR30" s="9"/>
      <c r="BS30" s="10"/>
      <c r="BT30" s="14"/>
      <c r="BU30" s="279"/>
      <c r="BV30" s="273">
        <f t="shared" si="26"/>
        <v>0</v>
      </c>
      <c r="BW30" s="273">
        <f t="shared" si="27"/>
        <v>0</v>
      </c>
      <c r="BX30" s="283" t="e">
        <f t="shared" si="28"/>
        <v>#DIV/0!</v>
      </c>
      <c r="BY30" s="283" t="e">
        <f t="shared" si="29"/>
        <v>#DIV/0!</v>
      </c>
      <c r="BZ30" s="11"/>
      <c r="CA30" s="9"/>
      <c r="CB30" s="9"/>
      <c r="CC30" s="12"/>
      <c r="CD30" s="15"/>
      <c r="CE30" s="15"/>
      <c r="CF30" s="9" t="e">
        <f t="shared" si="9"/>
        <v>#N/A</v>
      </c>
      <c r="CG30" s="9">
        <f t="shared" si="10"/>
        <v>0</v>
      </c>
      <c r="CH30" s="9" t="e">
        <f t="shared" si="11"/>
        <v>#N/A</v>
      </c>
      <c r="CI30" s="9"/>
      <c r="CJ30" s="296" t="e">
        <f t="shared" si="30"/>
        <v>#N/A</v>
      </c>
      <c r="CK30" s="11"/>
      <c r="CL30" s="15"/>
      <c r="CM30" s="9"/>
      <c r="CN30" s="10">
        <v>109</v>
      </c>
      <c r="CO30" s="10">
        <f t="shared" si="12"/>
        <v>0</v>
      </c>
      <c r="CP30" s="10">
        <f t="shared" si="13"/>
        <v>0</v>
      </c>
      <c r="CQ30" s="191" t="e">
        <f t="shared" si="14"/>
        <v>#DIV/0!</v>
      </c>
      <c r="CR30" s="16"/>
      <c r="CS30" s="16"/>
      <c r="CT30" s="16"/>
      <c r="CU30" s="14"/>
      <c r="CV30" s="14"/>
      <c r="CW30" s="14"/>
      <c r="CX30" s="16"/>
      <c r="CY30" s="16"/>
      <c r="CZ30" s="16"/>
      <c r="DA30" s="16"/>
      <c r="DB30" s="16"/>
      <c r="DC30" s="16"/>
      <c r="DD30" s="16"/>
      <c r="DE30" s="16"/>
      <c r="DF30" s="16"/>
      <c r="DG30" s="16"/>
      <c r="DH30" s="16"/>
      <c r="DI30" s="11"/>
      <c r="DJ30" s="10"/>
      <c r="DK30" s="213" t="e">
        <f t="shared" si="15"/>
        <v>#DIV/0!</v>
      </c>
      <c r="DL30" s="213" t="e">
        <f t="shared" si="16"/>
        <v>#DIV/0!</v>
      </c>
      <c r="DM30" s="11"/>
      <c r="DN30" s="10"/>
      <c r="DO30" s="11"/>
      <c r="DP30" s="10"/>
      <c r="DQ30" s="16"/>
      <c r="DR30" s="11"/>
      <c r="DS30" s="10"/>
      <c r="DT30" s="16"/>
      <c r="DU30" s="11"/>
      <c r="DV30" s="9"/>
      <c r="DW30" s="338" t="e">
        <f t="shared" si="17"/>
        <v>#DIV/0!</v>
      </c>
      <c r="DX30" s="213" t="e">
        <f t="shared" si="18"/>
        <v>#DIV/0!</v>
      </c>
      <c r="DY30" s="304"/>
      <c r="DZ30" s="213"/>
      <c r="EA30" s="11"/>
      <c r="EB30" s="10"/>
      <c r="EC30" s="11"/>
      <c r="ED30" s="10"/>
      <c r="EE30" s="158"/>
      <c r="EF30" s="159"/>
      <c r="EG30" s="158"/>
      <c r="EH30" s="160"/>
      <c r="EI30" s="351">
        <f t="shared" si="31"/>
        <v>0</v>
      </c>
      <c r="EJ30" s="352" t="e">
        <f t="shared" si="19"/>
        <v>#DIV/0!</v>
      </c>
      <c r="EK30" s="241" t="e">
        <f t="shared" si="20"/>
        <v>#DIV/0!</v>
      </c>
      <c r="EL30" s="9"/>
      <c r="EM30" s="20" t="e">
        <f t="shared" si="21"/>
        <v>#DIV/0!</v>
      </c>
      <c r="EN30" s="353" t="e">
        <f t="shared" si="22"/>
        <v>#DIV/0!</v>
      </c>
      <c r="EO30" s="12"/>
      <c r="EP30" s="120"/>
    </row>
    <row r="31" spans="1:146" s="118" customFormat="1" ht="20.100000000000001" customHeight="1">
      <c r="A31" s="161">
        <v>42344</v>
      </c>
      <c r="B31" s="228">
        <v>0.75908564814814816</v>
      </c>
      <c r="C31" s="7">
        <v>2</v>
      </c>
      <c r="D31" s="1" t="s">
        <v>132</v>
      </c>
      <c r="E31" s="1" t="s">
        <v>138</v>
      </c>
      <c r="F31" s="1" t="s">
        <v>140</v>
      </c>
      <c r="G31" s="4"/>
      <c r="H31" s="3" t="s">
        <v>172</v>
      </c>
      <c r="I31" s="1">
        <v>16</v>
      </c>
      <c r="J31" s="1" t="s">
        <v>278</v>
      </c>
      <c r="K31" s="19">
        <v>17.7</v>
      </c>
      <c r="L31" s="1"/>
      <c r="M31" s="1">
        <v>80</v>
      </c>
      <c r="N31" s="1">
        <v>2750</v>
      </c>
      <c r="O31" s="297"/>
      <c r="P31" s="1">
        <v>1820</v>
      </c>
      <c r="Q31" s="22">
        <f t="shared" si="6"/>
        <v>1497.86</v>
      </c>
      <c r="R31" s="116">
        <f t="shared" si="23"/>
        <v>4.0981449599999999</v>
      </c>
      <c r="S31" s="17">
        <f t="shared" si="7"/>
        <v>3.9543503999999996</v>
      </c>
      <c r="T31" s="3">
        <v>1212</v>
      </c>
      <c r="U31" s="1">
        <v>1007</v>
      </c>
      <c r="V31" s="1">
        <v>0.96</v>
      </c>
      <c r="W31" s="22">
        <f t="shared" si="24"/>
        <v>1747.2</v>
      </c>
      <c r="X31" s="1">
        <v>11.3</v>
      </c>
      <c r="Y31" s="1">
        <v>423</v>
      </c>
      <c r="Z31" s="1">
        <v>20</v>
      </c>
      <c r="AA31" s="1">
        <v>20</v>
      </c>
      <c r="AB31" s="4">
        <v>6.5</v>
      </c>
      <c r="AC31" s="7">
        <v>4</v>
      </c>
      <c r="AD31" s="199">
        <v>-30</v>
      </c>
      <c r="AE31" s="199">
        <v>-33</v>
      </c>
      <c r="AF31" s="199">
        <v>-34</v>
      </c>
      <c r="AG31" s="199"/>
      <c r="AH31" s="240">
        <f t="shared" si="32"/>
        <v>-97</v>
      </c>
      <c r="AI31" s="237">
        <f t="shared" si="33"/>
        <v>1</v>
      </c>
      <c r="AJ31" s="1">
        <v>50</v>
      </c>
      <c r="AK31" s="1">
        <v>50</v>
      </c>
      <c r="AL31" s="1">
        <v>100</v>
      </c>
      <c r="AM31" s="1">
        <v>100</v>
      </c>
      <c r="AN31" s="1">
        <v>3</v>
      </c>
      <c r="AO31" s="1">
        <v>20</v>
      </c>
      <c r="AP31" s="3">
        <v>1845</v>
      </c>
      <c r="AQ31" s="7">
        <v>1510</v>
      </c>
      <c r="AR31" s="22">
        <f t="shared" si="8"/>
        <v>335</v>
      </c>
      <c r="AS31" s="270">
        <f t="shared" si="25"/>
        <v>0.18157181571815717</v>
      </c>
      <c r="AT31" s="1">
        <v>75</v>
      </c>
      <c r="AU31" s="1">
        <v>80</v>
      </c>
      <c r="AV31" s="7">
        <v>4.4000000000000004</v>
      </c>
      <c r="AW31" s="1">
        <v>486</v>
      </c>
      <c r="AX31" s="1">
        <v>880</v>
      </c>
      <c r="AY31" s="2">
        <v>36</v>
      </c>
      <c r="AZ31" s="3">
        <v>353</v>
      </c>
      <c r="BA31" s="2">
        <v>70</v>
      </c>
      <c r="BB31" s="3"/>
      <c r="BC31" s="4"/>
      <c r="BD31" s="3">
        <v>4271</v>
      </c>
      <c r="BE31" s="1">
        <v>30</v>
      </c>
      <c r="BF31" s="1">
        <v>30</v>
      </c>
      <c r="BG31" s="1">
        <v>1</v>
      </c>
      <c r="BH31" s="4">
        <v>97</v>
      </c>
      <c r="BI31" s="3">
        <v>560</v>
      </c>
      <c r="BJ31" s="7">
        <v>110</v>
      </c>
      <c r="BK31" s="1">
        <v>1640</v>
      </c>
      <c r="BL31" s="1">
        <v>145</v>
      </c>
      <c r="BM31" s="2">
        <v>60.3</v>
      </c>
      <c r="BN31" s="3">
        <v>470</v>
      </c>
      <c r="BO31" s="1">
        <v>1700</v>
      </c>
      <c r="BP31" s="2">
        <v>210</v>
      </c>
      <c r="BQ31" s="3">
        <v>460</v>
      </c>
      <c r="BR31" s="1">
        <v>1700</v>
      </c>
      <c r="BS31" s="2">
        <v>196</v>
      </c>
      <c r="BT31" s="6">
        <v>1500</v>
      </c>
      <c r="BU31" s="278">
        <v>526</v>
      </c>
      <c r="BV31" s="272">
        <f t="shared" si="26"/>
        <v>0.93</v>
      </c>
      <c r="BW31" s="272">
        <f t="shared" si="27"/>
        <v>0.71794871794871795</v>
      </c>
      <c r="BX31" s="282">
        <f t="shared" si="28"/>
        <v>0.56433794927648984</v>
      </c>
      <c r="BY31" s="282">
        <f t="shared" si="29"/>
        <v>0.43566205072351016</v>
      </c>
      <c r="BZ31" s="3">
        <v>2.8</v>
      </c>
      <c r="CA31" s="1">
        <v>3</v>
      </c>
      <c r="CB31" s="1">
        <v>30</v>
      </c>
      <c r="CC31" s="4">
        <v>1.8</v>
      </c>
      <c r="CD31" s="7" t="s">
        <v>163</v>
      </c>
      <c r="CE31" s="7">
        <v>35</v>
      </c>
      <c r="CF31" s="1">
        <f t="shared" si="9"/>
        <v>15.6</v>
      </c>
      <c r="CG31" s="1">
        <f t="shared" si="10"/>
        <v>6151.5999999999995</v>
      </c>
      <c r="CH31" s="1">
        <f t="shared" si="11"/>
        <v>5.46</v>
      </c>
      <c r="CI31" s="1">
        <v>35</v>
      </c>
      <c r="CJ31" s="189">
        <f>CH31/CG31*1000</f>
        <v>0.88757396449704151</v>
      </c>
      <c r="CK31" s="3" t="s">
        <v>165</v>
      </c>
      <c r="CL31" s="347">
        <v>60</v>
      </c>
      <c r="CM31" s="2">
        <v>60</v>
      </c>
      <c r="CN31" s="2">
        <v>109</v>
      </c>
      <c r="CO31" s="2">
        <f t="shared" si="12"/>
        <v>6151.5999999999995</v>
      </c>
      <c r="CP31" s="2">
        <f t="shared" si="13"/>
        <v>65.400000000000006</v>
      </c>
      <c r="CQ31" s="189">
        <f t="shared" si="14"/>
        <v>10.631380453865663</v>
      </c>
      <c r="CR31" s="8">
        <v>45</v>
      </c>
      <c r="CS31" s="8">
        <v>4</v>
      </c>
      <c r="CT31" s="8">
        <v>400</v>
      </c>
      <c r="CU31" s="6">
        <v>8</v>
      </c>
      <c r="CV31" s="6">
        <v>51.7</v>
      </c>
      <c r="CW31" s="6"/>
      <c r="CX31" s="8">
        <v>555</v>
      </c>
      <c r="CY31" s="8">
        <v>520</v>
      </c>
      <c r="CZ31" s="8">
        <v>460</v>
      </c>
      <c r="DA31" s="8">
        <v>440</v>
      </c>
      <c r="DB31" s="8">
        <v>2</v>
      </c>
      <c r="DC31" s="8">
        <v>3</v>
      </c>
      <c r="DD31" s="8">
        <v>1</v>
      </c>
      <c r="DE31" s="8">
        <v>0.5</v>
      </c>
      <c r="DF31" s="8">
        <v>11</v>
      </c>
      <c r="DG31" s="8">
        <v>7</v>
      </c>
      <c r="DH31" s="8">
        <v>2</v>
      </c>
      <c r="DI31" s="3" t="s">
        <v>301</v>
      </c>
      <c r="DJ31" s="2">
        <v>550</v>
      </c>
      <c r="DK31" s="212">
        <f t="shared" si="15"/>
        <v>134.20706328553104</v>
      </c>
      <c r="DL31" s="212">
        <f t="shared" si="16"/>
        <v>139.08732013227763</v>
      </c>
      <c r="DM31" s="3"/>
      <c r="DN31" s="2"/>
      <c r="DO31" s="3"/>
      <c r="DP31" s="2"/>
      <c r="DQ31" s="8">
        <v>45</v>
      </c>
      <c r="DR31" s="3" t="s">
        <v>184</v>
      </c>
      <c r="DS31" s="2">
        <v>3.9</v>
      </c>
      <c r="DT31" s="8">
        <v>20</v>
      </c>
      <c r="DU31" s="3"/>
      <c r="DV31" s="1"/>
      <c r="DW31" s="337">
        <f t="shared" si="17"/>
        <v>0</v>
      </c>
      <c r="DX31" s="212">
        <f t="shared" si="18"/>
        <v>0</v>
      </c>
      <c r="DY31" s="303"/>
      <c r="DZ31" s="212"/>
      <c r="EA31" s="3"/>
      <c r="EB31" s="2"/>
      <c r="EC31" s="3"/>
      <c r="ED31" s="2"/>
      <c r="EE31" s="155"/>
      <c r="EF31" s="156"/>
      <c r="EG31" s="155"/>
      <c r="EH31" s="157"/>
      <c r="EI31" s="348">
        <f t="shared" si="31"/>
        <v>406</v>
      </c>
      <c r="EJ31" s="349">
        <f t="shared" si="19"/>
        <v>99.069213988955624</v>
      </c>
      <c r="EK31" s="240">
        <f t="shared" si="20"/>
        <v>102.67173086128129</v>
      </c>
      <c r="EL31" s="1">
        <v>4.4000000000000004</v>
      </c>
      <c r="EM31" s="19">
        <f t="shared" si="21"/>
        <v>1.0736565062842482</v>
      </c>
      <c r="EN31" s="350">
        <f t="shared" si="22"/>
        <v>1.112698561058221</v>
      </c>
      <c r="EO31" s="4">
        <v>388</v>
      </c>
      <c r="EP31" s="117"/>
    </row>
    <row r="32" spans="1:146" s="118" customFormat="1" ht="20.100000000000001" customHeight="1">
      <c r="A32" s="161">
        <v>42344</v>
      </c>
      <c r="B32" s="228"/>
      <c r="C32" s="7"/>
      <c r="D32" s="1"/>
      <c r="E32" s="1"/>
      <c r="F32" s="1"/>
      <c r="G32" s="4"/>
      <c r="H32" s="3"/>
      <c r="I32" s="1"/>
      <c r="J32" s="1"/>
      <c r="K32" s="19"/>
      <c r="L32" s="1"/>
      <c r="M32" s="1"/>
      <c r="N32" s="1"/>
      <c r="O32" s="297"/>
      <c r="P32" s="1"/>
      <c r="Q32" s="22">
        <f t="shared" si="6"/>
        <v>0</v>
      </c>
      <c r="R32" s="116">
        <f t="shared" si="23"/>
        <v>0</v>
      </c>
      <c r="S32" s="17">
        <f t="shared" si="7"/>
        <v>0</v>
      </c>
      <c r="T32" s="3"/>
      <c r="U32" s="1"/>
      <c r="V32" s="1"/>
      <c r="W32" s="22">
        <f t="shared" si="24"/>
        <v>0</v>
      </c>
      <c r="X32" s="1"/>
      <c r="Y32" s="1"/>
      <c r="Z32" s="1"/>
      <c r="AA32" s="1"/>
      <c r="AB32" s="4"/>
      <c r="AC32" s="7"/>
      <c r="AD32" s="199"/>
      <c r="AE32" s="199"/>
      <c r="AF32" s="199"/>
      <c r="AG32" s="199"/>
      <c r="AH32" s="240">
        <f t="shared" si="32"/>
        <v>0</v>
      </c>
      <c r="AI32" s="237" t="e">
        <f t="shared" si="33"/>
        <v>#DIV/0!</v>
      </c>
      <c r="AJ32" s="1"/>
      <c r="AK32" s="1"/>
      <c r="AL32" s="1"/>
      <c r="AM32" s="1"/>
      <c r="AN32" s="1"/>
      <c r="AO32" s="1"/>
      <c r="AP32" s="3"/>
      <c r="AQ32" s="7"/>
      <c r="AR32" s="22">
        <f t="shared" si="8"/>
        <v>0</v>
      </c>
      <c r="AS32" s="270" t="e">
        <f t="shared" si="25"/>
        <v>#DIV/0!</v>
      </c>
      <c r="AT32" s="1"/>
      <c r="AU32" s="1"/>
      <c r="AV32" s="7"/>
      <c r="AW32" s="1"/>
      <c r="AX32" s="1"/>
      <c r="AY32" s="2"/>
      <c r="AZ32" s="3"/>
      <c r="BA32" s="2"/>
      <c r="BB32" s="3"/>
      <c r="BC32" s="4"/>
      <c r="BD32" s="3"/>
      <c r="BE32" s="1"/>
      <c r="BF32" s="1"/>
      <c r="BG32" s="1"/>
      <c r="BH32" s="4"/>
      <c r="BI32" s="3"/>
      <c r="BJ32" s="7"/>
      <c r="BK32" s="1"/>
      <c r="BL32" s="1"/>
      <c r="BM32" s="2"/>
      <c r="BN32" s="3"/>
      <c r="BO32" s="1"/>
      <c r="BP32" s="2"/>
      <c r="BQ32" s="3"/>
      <c r="BR32" s="1"/>
      <c r="BS32" s="2"/>
      <c r="BT32" s="6"/>
      <c r="BU32" s="278"/>
      <c r="BV32" s="272">
        <f t="shared" si="26"/>
        <v>0</v>
      </c>
      <c r="BW32" s="272">
        <f t="shared" si="27"/>
        <v>0</v>
      </c>
      <c r="BX32" s="282" t="e">
        <f t="shared" si="28"/>
        <v>#DIV/0!</v>
      </c>
      <c r="BY32" s="282" t="e">
        <f t="shared" si="29"/>
        <v>#DIV/0!</v>
      </c>
      <c r="BZ32" s="3"/>
      <c r="CA32" s="1"/>
      <c r="CB32" s="1"/>
      <c r="CC32" s="4"/>
      <c r="CD32" s="7"/>
      <c r="CE32" s="7"/>
      <c r="CF32" s="1" t="e">
        <f t="shared" si="9"/>
        <v>#N/A</v>
      </c>
      <c r="CG32" s="1">
        <f t="shared" si="10"/>
        <v>0</v>
      </c>
      <c r="CH32" s="1" t="e">
        <f t="shared" si="11"/>
        <v>#N/A</v>
      </c>
      <c r="CI32" s="1"/>
      <c r="CJ32" s="189" t="e">
        <f t="shared" si="30"/>
        <v>#N/A</v>
      </c>
      <c r="CK32" s="3"/>
      <c r="CL32" s="7"/>
      <c r="CM32" s="1"/>
      <c r="CN32" s="2">
        <v>109</v>
      </c>
      <c r="CO32" s="2">
        <f t="shared" si="12"/>
        <v>0</v>
      </c>
      <c r="CP32" s="2">
        <f t="shared" si="13"/>
        <v>0</v>
      </c>
      <c r="CQ32" s="190" t="e">
        <f t="shared" si="14"/>
        <v>#DIV/0!</v>
      </c>
      <c r="CR32" s="8"/>
      <c r="CS32" s="8"/>
      <c r="CT32" s="8"/>
      <c r="CU32" s="6"/>
      <c r="CV32" s="6"/>
      <c r="CW32" s="6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3"/>
      <c r="DJ32" s="2"/>
      <c r="DK32" s="212" t="e">
        <f t="shared" si="15"/>
        <v>#DIV/0!</v>
      </c>
      <c r="DL32" s="212" t="e">
        <f t="shared" si="16"/>
        <v>#DIV/0!</v>
      </c>
      <c r="DM32" s="3"/>
      <c r="DN32" s="2"/>
      <c r="DO32" s="3"/>
      <c r="DP32" s="2"/>
      <c r="DQ32" s="8"/>
      <c r="DR32" s="3"/>
      <c r="DS32" s="2"/>
      <c r="DT32" s="8"/>
      <c r="DU32" s="3"/>
      <c r="DV32" s="1"/>
      <c r="DW32" s="337" t="e">
        <f t="shared" si="17"/>
        <v>#DIV/0!</v>
      </c>
      <c r="DX32" s="212" t="e">
        <f t="shared" si="18"/>
        <v>#DIV/0!</v>
      </c>
      <c r="DY32" s="303"/>
      <c r="DZ32" s="212"/>
      <c r="EA32" s="3"/>
      <c r="EB32" s="2"/>
      <c r="EC32" s="3"/>
      <c r="ED32" s="2"/>
      <c r="EE32" s="155"/>
      <c r="EF32" s="156"/>
      <c r="EG32" s="155"/>
      <c r="EH32" s="157"/>
      <c r="EI32" s="348">
        <f t="shared" si="31"/>
        <v>0</v>
      </c>
      <c r="EJ32" s="349" t="e">
        <f t="shared" si="19"/>
        <v>#DIV/0!</v>
      </c>
      <c r="EK32" s="240" t="e">
        <f t="shared" si="20"/>
        <v>#DIV/0!</v>
      </c>
      <c r="EL32" s="1"/>
      <c r="EM32" s="19" t="e">
        <f t="shared" si="21"/>
        <v>#DIV/0!</v>
      </c>
      <c r="EN32" s="350" t="e">
        <f t="shared" si="22"/>
        <v>#DIV/0!</v>
      </c>
      <c r="EO32" s="4"/>
      <c r="EP32" s="117"/>
    </row>
    <row r="33" spans="1:146" s="121" customFormat="1" ht="20.100000000000001" customHeight="1">
      <c r="A33" s="162">
        <v>42344</v>
      </c>
      <c r="B33" s="229"/>
      <c r="C33" s="15"/>
      <c r="D33" s="9"/>
      <c r="E33" s="9"/>
      <c r="F33" s="9"/>
      <c r="G33" s="12"/>
      <c r="H33" s="11"/>
      <c r="I33" s="9"/>
      <c r="J33" s="9"/>
      <c r="K33" s="20"/>
      <c r="L33" s="9"/>
      <c r="M33" s="9"/>
      <c r="N33" s="9"/>
      <c r="O33" s="298"/>
      <c r="P33" s="9"/>
      <c r="Q33" s="24">
        <f t="shared" si="6"/>
        <v>0</v>
      </c>
      <c r="R33" s="119">
        <f t="shared" si="23"/>
        <v>0</v>
      </c>
      <c r="S33" s="18">
        <f t="shared" si="7"/>
        <v>0</v>
      </c>
      <c r="T33" s="11"/>
      <c r="U33" s="9"/>
      <c r="V33" s="9"/>
      <c r="W33" s="24">
        <f t="shared" si="24"/>
        <v>0</v>
      </c>
      <c r="X33" s="9"/>
      <c r="Y33" s="9"/>
      <c r="Z33" s="9"/>
      <c r="AA33" s="9"/>
      <c r="AB33" s="12"/>
      <c r="AC33" s="15"/>
      <c r="AD33" s="200"/>
      <c r="AE33" s="200"/>
      <c r="AF33" s="200"/>
      <c r="AG33" s="200"/>
      <c r="AH33" s="241">
        <f t="shared" si="32"/>
        <v>0</v>
      </c>
      <c r="AI33" s="239" t="e">
        <f t="shared" si="33"/>
        <v>#DIV/0!</v>
      </c>
      <c r="AJ33" s="9"/>
      <c r="AK33" s="9"/>
      <c r="AL33" s="9"/>
      <c r="AM33" s="9"/>
      <c r="AN33" s="9"/>
      <c r="AO33" s="9"/>
      <c r="AP33" s="11"/>
      <c r="AQ33" s="15"/>
      <c r="AR33" s="24">
        <v>0</v>
      </c>
      <c r="AS33" s="271" t="e">
        <f t="shared" si="25"/>
        <v>#DIV/0!</v>
      </c>
      <c r="AT33" s="9"/>
      <c r="AU33" s="9"/>
      <c r="AV33" s="15"/>
      <c r="AW33" s="9"/>
      <c r="AX33" s="9"/>
      <c r="AY33" s="10"/>
      <c r="AZ33" s="11"/>
      <c r="BA33" s="10"/>
      <c r="BB33" s="11"/>
      <c r="BC33" s="12"/>
      <c r="BD33" s="11"/>
      <c r="BE33" s="9"/>
      <c r="BF33" s="9"/>
      <c r="BG33" s="9"/>
      <c r="BH33" s="12"/>
      <c r="BI33" s="11"/>
      <c r="BJ33" s="15"/>
      <c r="BK33" s="9"/>
      <c r="BL33" s="9"/>
      <c r="BM33" s="10"/>
      <c r="BN33" s="11"/>
      <c r="BO33" s="9"/>
      <c r="BP33" s="10"/>
      <c r="BQ33" s="11"/>
      <c r="BR33" s="9"/>
      <c r="BS33" s="10"/>
      <c r="BT33" s="14"/>
      <c r="BU33" s="279"/>
      <c r="BV33" s="273">
        <f t="shared" si="26"/>
        <v>0</v>
      </c>
      <c r="BW33" s="273">
        <f t="shared" si="27"/>
        <v>0</v>
      </c>
      <c r="BX33" s="283" t="e">
        <f t="shared" si="28"/>
        <v>#DIV/0!</v>
      </c>
      <c r="BY33" s="283" t="e">
        <f t="shared" si="29"/>
        <v>#DIV/0!</v>
      </c>
      <c r="BZ33" s="11"/>
      <c r="CA33" s="9"/>
      <c r="CB33" s="9"/>
      <c r="CC33" s="12"/>
      <c r="CD33" s="15"/>
      <c r="CE33" s="15"/>
      <c r="CF33" s="9" t="e">
        <f t="shared" si="9"/>
        <v>#N/A</v>
      </c>
      <c r="CG33" s="9">
        <f t="shared" si="10"/>
        <v>0</v>
      </c>
      <c r="CH33" s="9" t="e">
        <f t="shared" si="11"/>
        <v>#N/A</v>
      </c>
      <c r="CI33" s="9"/>
      <c r="CJ33" s="296" t="e">
        <f t="shared" si="30"/>
        <v>#N/A</v>
      </c>
      <c r="CK33" s="11"/>
      <c r="CL33" s="15"/>
      <c r="CM33" s="9"/>
      <c r="CN33" s="10">
        <v>109</v>
      </c>
      <c r="CO33" s="10">
        <f t="shared" si="12"/>
        <v>0</v>
      </c>
      <c r="CP33" s="10">
        <f t="shared" si="13"/>
        <v>0</v>
      </c>
      <c r="CQ33" s="191" t="e">
        <f t="shared" si="14"/>
        <v>#DIV/0!</v>
      </c>
      <c r="CR33" s="16"/>
      <c r="CS33" s="16"/>
      <c r="CT33" s="16"/>
      <c r="CU33" s="14"/>
      <c r="CV33" s="14"/>
      <c r="CW33" s="14"/>
      <c r="CX33" s="16"/>
      <c r="CY33" s="16"/>
      <c r="CZ33" s="16"/>
      <c r="DA33" s="16"/>
      <c r="DB33" s="16"/>
      <c r="DC33" s="16"/>
      <c r="DD33" s="16"/>
      <c r="DE33" s="16"/>
      <c r="DF33" s="16"/>
      <c r="DG33" s="16"/>
      <c r="DH33" s="16"/>
      <c r="DI33" s="11"/>
      <c r="DJ33" s="10"/>
      <c r="DK33" s="213" t="e">
        <f t="shared" si="15"/>
        <v>#DIV/0!</v>
      </c>
      <c r="DL33" s="213" t="e">
        <f t="shared" si="16"/>
        <v>#DIV/0!</v>
      </c>
      <c r="DM33" s="11"/>
      <c r="DN33" s="10"/>
      <c r="DO33" s="11"/>
      <c r="DP33" s="10"/>
      <c r="DQ33" s="16"/>
      <c r="DR33" s="11"/>
      <c r="DS33" s="10"/>
      <c r="DT33" s="16"/>
      <c r="DU33" s="11"/>
      <c r="DV33" s="9"/>
      <c r="DW33" s="338" t="e">
        <f t="shared" si="17"/>
        <v>#DIV/0!</v>
      </c>
      <c r="DX33" s="213" t="e">
        <f t="shared" si="18"/>
        <v>#DIV/0!</v>
      </c>
      <c r="DY33" s="304"/>
      <c r="DZ33" s="213"/>
      <c r="EA33" s="11"/>
      <c r="EB33" s="10"/>
      <c r="EC33" s="11"/>
      <c r="ED33" s="10"/>
      <c r="EE33" s="158"/>
      <c r="EF33" s="159"/>
      <c r="EG33" s="158"/>
      <c r="EH33" s="160"/>
      <c r="EI33" s="351">
        <f t="shared" si="31"/>
        <v>0</v>
      </c>
      <c r="EJ33" s="352" t="e">
        <f t="shared" si="19"/>
        <v>#DIV/0!</v>
      </c>
      <c r="EK33" s="241" t="e">
        <f t="shared" si="20"/>
        <v>#DIV/0!</v>
      </c>
      <c r="EL33" s="9"/>
      <c r="EM33" s="20" t="e">
        <f t="shared" si="21"/>
        <v>#DIV/0!</v>
      </c>
      <c r="EN33" s="353" t="e">
        <f t="shared" si="22"/>
        <v>#DIV/0!</v>
      </c>
      <c r="EO33" s="12"/>
      <c r="EP33" s="120"/>
    </row>
    <row r="34" spans="1:146" s="121" customFormat="1" ht="20.100000000000001" customHeight="1">
      <c r="A34" s="162">
        <v>42344</v>
      </c>
      <c r="B34" s="229"/>
      <c r="C34" s="15"/>
      <c r="D34" s="9" t="s">
        <v>131</v>
      </c>
      <c r="E34" s="9" t="s">
        <v>135</v>
      </c>
      <c r="F34" s="9" t="s">
        <v>144</v>
      </c>
      <c r="G34" s="12" t="s">
        <v>303</v>
      </c>
      <c r="H34" s="11" t="s">
        <v>172</v>
      </c>
      <c r="I34" s="9">
        <v>17</v>
      </c>
      <c r="J34" s="9" t="s">
        <v>219</v>
      </c>
      <c r="K34" s="20">
        <v>17</v>
      </c>
      <c r="L34" s="9"/>
      <c r="M34" s="9">
        <v>80</v>
      </c>
      <c r="N34" s="9">
        <v>2700</v>
      </c>
      <c r="O34" s="298"/>
      <c r="P34" s="9">
        <v>1800</v>
      </c>
      <c r="Q34" s="24">
        <f t="shared" si="6"/>
        <v>1494</v>
      </c>
      <c r="R34" s="119">
        <f t="shared" si="23"/>
        <v>4.3430580000000001</v>
      </c>
      <c r="S34" s="18">
        <f t="shared" si="7"/>
        <v>4.1144759999999998</v>
      </c>
      <c r="T34" s="11">
        <v>1202</v>
      </c>
      <c r="U34" s="9">
        <v>1007</v>
      </c>
      <c r="V34" s="9">
        <v>0.96399999999999997</v>
      </c>
      <c r="W34" s="24">
        <f t="shared" si="24"/>
        <v>1735.2</v>
      </c>
      <c r="X34" s="9">
        <v>11.3</v>
      </c>
      <c r="Y34" s="9">
        <v>417</v>
      </c>
      <c r="Z34" s="9">
        <v>20</v>
      </c>
      <c r="AA34" s="9">
        <v>20</v>
      </c>
      <c r="AB34" s="12">
        <v>6.5</v>
      </c>
      <c r="AC34" s="15">
        <v>4</v>
      </c>
      <c r="AD34" s="200">
        <v>-30</v>
      </c>
      <c r="AE34" s="200">
        <v>-33</v>
      </c>
      <c r="AF34" s="200">
        <v>-34</v>
      </c>
      <c r="AG34" s="200">
        <v>-35</v>
      </c>
      <c r="AH34" s="241">
        <f t="shared" si="32"/>
        <v>-132</v>
      </c>
      <c r="AI34" s="239">
        <f t="shared" si="33"/>
        <v>1</v>
      </c>
      <c r="AJ34" s="9">
        <v>50</v>
      </c>
      <c r="AK34" s="9">
        <v>50</v>
      </c>
      <c r="AL34" s="9">
        <v>100</v>
      </c>
      <c r="AM34" s="9">
        <v>100</v>
      </c>
      <c r="AN34" s="9">
        <v>3</v>
      </c>
      <c r="AO34" s="9">
        <v>20</v>
      </c>
      <c r="AP34" s="11">
        <v>2000</v>
      </c>
      <c r="AQ34" s="15">
        <v>1560</v>
      </c>
      <c r="AR34" s="24">
        <v>0</v>
      </c>
      <c r="AS34" s="271">
        <f t="shared" si="25"/>
        <v>0</v>
      </c>
      <c r="AT34" s="9">
        <v>75</v>
      </c>
      <c r="AU34" s="9">
        <v>80</v>
      </c>
      <c r="AV34" s="15">
        <v>4.4000000000000004</v>
      </c>
      <c r="AW34" s="9">
        <v>400</v>
      </c>
      <c r="AX34" s="9">
        <v>920</v>
      </c>
      <c r="AY34" s="10">
        <v>30</v>
      </c>
      <c r="AZ34" s="11">
        <v>355</v>
      </c>
      <c r="BA34" s="10">
        <v>70</v>
      </c>
      <c r="BB34" s="11"/>
      <c r="BC34" s="12"/>
      <c r="BD34" s="11">
        <v>4256</v>
      </c>
      <c r="BE34" s="9">
        <v>30</v>
      </c>
      <c r="BF34" s="9">
        <v>30</v>
      </c>
      <c r="BG34" s="9">
        <v>1</v>
      </c>
      <c r="BH34" s="12">
        <v>96</v>
      </c>
      <c r="BI34" s="11">
        <v>540</v>
      </c>
      <c r="BJ34" s="15">
        <v>243</v>
      </c>
      <c r="BK34" s="9">
        <v>1650</v>
      </c>
      <c r="BL34" s="9">
        <v>143</v>
      </c>
      <c r="BM34" s="10">
        <v>60.4</v>
      </c>
      <c r="BN34" s="11">
        <v>480</v>
      </c>
      <c r="BO34" s="9">
        <v>1400</v>
      </c>
      <c r="BP34" s="10">
        <v>219</v>
      </c>
      <c r="BQ34" s="11">
        <v>470</v>
      </c>
      <c r="BR34" s="9">
        <v>1600</v>
      </c>
      <c r="BS34" s="10">
        <v>196</v>
      </c>
      <c r="BT34" s="14">
        <v>1500</v>
      </c>
      <c r="BU34" s="279">
        <v>563</v>
      </c>
      <c r="BV34" s="273">
        <f t="shared" si="26"/>
        <v>0.95</v>
      </c>
      <c r="BW34" s="273">
        <f t="shared" si="27"/>
        <v>0.69230769230769229</v>
      </c>
      <c r="BX34" s="283">
        <f t="shared" si="28"/>
        <v>0.57845433255269318</v>
      </c>
      <c r="BY34" s="283">
        <f t="shared" si="29"/>
        <v>0.42154566744730682</v>
      </c>
      <c r="BZ34" s="11">
        <v>2.8</v>
      </c>
      <c r="CA34" s="9">
        <v>3</v>
      </c>
      <c r="CB34" s="9">
        <v>30</v>
      </c>
      <c r="CC34" s="12">
        <v>1.8</v>
      </c>
      <c r="CD34" s="15" t="s">
        <v>163</v>
      </c>
      <c r="CE34" s="15">
        <v>35</v>
      </c>
      <c r="CF34" s="9">
        <f t="shared" si="9"/>
        <v>15.6</v>
      </c>
      <c r="CG34" s="9">
        <f t="shared" si="10"/>
        <v>6084</v>
      </c>
      <c r="CH34" s="9">
        <f t="shared" si="11"/>
        <v>5.46</v>
      </c>
      <c r="CI34" s="9">
        <v>35</v>
      </c>
      <c r="CJ34" s="296">
        <f t="shared" si="30"/>
        <v>0.89743589743589747</v>
      </c>
      <c r="CK34" s="11" t="s">
        <v>165</v>
      </c>
      <c r="CL34" s="15">
        <v>60</v>
      </c>
      <c r="CM34" s="9">
        <v>65</v>
      </c>
      <c r="CN34" s="10">
        <v>109</v>
      </c>
      <c r="CO34" s="10">
        <f t="shared" si="12"/>
        <v>6084</v>
      </c>
      <c r="CP34" s="10">
        <f t="shared" si="13"/>
        <v>70.849999999999994</v>
      </c>
      <c r="CQ34" s="191">
        <f t="shared" si="14"/>
        <v>11.645299145299143</v>
      </c>
      <c r="CR34" s="16">
        <v>45</v>
      </c>
      <c r="CS34" s="16">
        <v>4</v>
      </c>
      <c r="CT34" s="16">
        <v>400</v>
      </c>
      <c r="CU34" s="14">
        <v>8</v>
      </c>
      <c r="CV34" s="14">
        <v>50</v>
      </c>
      <c r="CW34" s="14"/>
      <c r="CX34" s="16">
        <v>555</v>
      </c>
      <c r="CY34" s="16">
        <v>520</v>
      </c>
      <c r="CZ34" s="16">
        <v>460</v>
      </c>
      <c r="DA34" s="16">
        <v>440</v>
      </c>
      <c r="DB34" s="16">
        <v>2</v>
      </c>
      <c r="DC34" s="16">
        <v>3</v>
      </c>
      <c r="DD34" s="16">
        <v>1</v>
      </c>
      <c r="DE34" s="16">
        <v>0.5</v>
      </c>
      <c r="DF34" s="16">
        <v>11</v>
      </c>
      <c r="DG34" s="16">
        <v>7</v>
      </c>
      <c r="DH34" s="16">
        <v>2</v>
      </c>
      <c r="DI34" s="11" t="s">
        <v>301</v>
      </c>
      <c r="DJ34" s="10">
        <v>580</v>
      </c>
      <c r="DK34" s="213">
        <f t="shared" si="15"/>
        <v>133.54645505540105</v>
      </c>
      <c r="DL34" s="213">
        <f t="shared" si="16"/>
        <v>140.96570255847891</v>
      </c>
      <c r="DM34" s="11"/>
      <c r="DN34" s="10"/>
      <c r="DO34" s="11"/>
      <c r="DP34" s="10"/>
      <c r="DQ34" s="16">
        <v>45</v>
      </c>
      <c r="DR34" s="11" t="s">
        <v>184</v>
      </c>
      <c r="DS34" s="10">
        <v>3.9</v>
      </c>
      <c r="DT34" s="16">
        <v>20</v>
      </c>
      <c r="DU34" s="11"/>
      <c r="DV34" s="9"/>
      <c r="DW34" s="338">
        <f t="shared" si="17"/>
        <v>0</v>
      </c>
      <c r="DX34" s="213">
        <f t="shared" si="18"/>
        <v>0</v>
      </c>
      <c r="DY34" s="304"/>
      <c r="DZ34" s="213"/>
      <c r="EA34" s="11"/>
      <c r="EB34" s="10"/>
      <c r="EC34" s="11"/>
      <c r="ED34" s="10"/>
      <c r="EE34" s="158"/>
      <c r="EF34" s="159"/>
      <c r="EG34" s="158"/>
      <c r="EH34" s="160"/>
      <c r="EI34" s="351">
        <f t="shared" si="31"/>
        <v>415</v>
      </c>
      <c r="EJ34" s="352">
        <f t="shared" si="19"/>
        <v>95.554791117226614</v>
      </c>
      <c r="EK34" s="241">
        <f t="shared" si="20"/>
        <v>100.86339062373921</v>
      </c>
      <c r="EL34" s="9"/>
      <c r="EM34" s="20">
        <f t="shared" si="21"/>
        <v>0</v>
      </c>
      <c r="EN34" s="353">
        <f t="shared" si="22"/>
        <v>0</v>
      </c>
      <c r="EO34" s="12"/>
      <c r="EP34" s="120"/>
    </row>
    <row r="35" spans="1:146" s="118" customFormat="1" ht="20.100000000000001" customHeight="1">
      <c r="A35" s="161">
        <v>42345</v>
      </c>
      <c r="B35" s="228"/>
      <c r="C35" s="7"/>
      <c r="D35" s="1"/>
      <c r="E35" s="1"/>
      <c r="F35" s="1"/>
      <c r="G35" s="4"/>
      <c r="H35" s="3"/>
      <c r="I35" s="1"/>
      <c r="J35" s="1"/>
      <c r="K35" s="19"/>
      <c r="L35" s="1"/>
      <c r="M35" s="1"/>
      <c r="N35" s="1"/>
      <c r="O35" s="297"/>
      <c r="P35" s="1"/>
      <c r="Q35" s="22">
        <f t="shared" si="6"/>
        <v>0</v>
      </c>
      <c r="R35" s="116">
        <f t="shared" si="23"/>
        <v>0</v>
      </c>
      <c r="S35" s="17">
        <f t="shared" si="7"/>
        <v>0</v>
      </c>
      <c r="T35" s="3"/>
      <c r="U35" s="1"/>
      <c r="V35" s="1"/>
      <c r="W35" s="22">
        <f t="shared" si="24"/>
        <v>0</v>
      </c>
      <c r="X35" s="1"/>
      <c r="Y35" s="1"/>
      <c r="Z35" s="1"/>
      <c r="AA35" s="1"/>
      <c r="AB35" s="4"/>
      <c r="AC35" s="7"/>
      <c r="AD35" s="199"/>
      <c r="AE35" s="199"/>
      <c r="AF35" s="199"/>
      <c r="AG35" s="199"/>
      <c r="AH35" s="240">
        <f t="shared" si="32"/>
        <v>0</v>
      </c>
      <c r="AI35" s="237" t="e">
        <f t="shared" si="33"/>
        <v>#DIV/0!</v>
      </c>
      <c r="AJ35" s="1"/>
      <c r="AK35" s="1"/>
      <c r="AL35" s="1"/>
      <c r="AM35" s="1"/>
      <c r="AN35" s="1"/>
      <c r="AO35" s="1"/>
      <c r="AP35" s="3"/>
      <c r="AQ35" s="7"/>
      <c r="AR35" s="22">
        <f>AP35-AQ35</f>
        <v>0</v>
      </c>
      <c r="AS35" s="270" t="e">
        <f t="shared" si="25"/>
        <v>#DIV/0!</v>
      </c>
      <c r="AT35" s="1"/>
      <c r="AU35" s="1"/>
      <c r="AV35" s="7"/>
      <c r="AW35" s="1"/>
      <c r="AX35" s="1"/>
      <c r="AY35" s="2"/>
      <c r="AZ35" s="3"/>
      <c r="BA35" s="2"/>
      <c r="BB35" s="3"/>
      <c r="BC35" s="4"/>
      <c r="BD35" s="3"/>
      <c r="BE35" s="1"/>
      <c r="BF35" s="1"/>
      <c r="BG35" s="1"/>
      <c r="BH35" s="4"/>
      <c r="BI35" s="3"/>
      <c r="BJ35" s="7"/>
      <c r="BK35" s="1"/>
      <c r="BL35" s="1"/>
      <c r="BM35" s="2"/>
      <c r="BN35" s="3"/>
      <c r="BO35" s="1"/>
      <c r="BP35" s="2"/>
      <c r="BQ35" s="3"/>
      <c r="BR35" s="1"/>
      <c r="BS35" s="2"/>
      <c r="BT35" s="6"/>
      <c r="BU35" s="278"/>
      <c r="BV35" s="272">
        <f t="shared" si="26"/>
        <v>0</v>
      </c>
      <c r="BW35" s="272">
        <f t="shared" si="27"/>
        <v>0</v>
      </c>
      <c r="BX35" s="282" t="e">
        <f t="shared" si="28"/>
        <v>#DIV/0!</v>
      </c>
      <c r="BY35" s="282" t="e">
        <f t="shared" si="29"/>
        <v>#DIV/0!</v>
      </c>
      <c r="BZ35" s="3"/>
      <c r="CA35" s="1"/>
      <c r="CB35" s="1"/>
      <c r="CC35" s="4"/>
      <c r="CD35" s="7"/>
      <c r="CE35" s="7"/>
      <c r="CF35" s="1" t="e">
        <f t="shared" si="9"/>
        <v>#N/A</v>
      </c>
      <c r="CG35" s="1">
        <f t="shared" si="10"/>
        <v>0</v>
      </c>
      <c r="CH35" s="1" t="e">
        <f t="shared" si="11"/>
        <v>#N/A</v>
      </c>
      <c r="CI35" s="1"/>
      <c r="CJ35" s="296" t="e">
        <f t="shared" si="30"/>
        <v>#N/A</v>
      </c>
      <c r="CK35" s="3"/>
      <c r="CL35" s="7"/>
      <c r="CM35" s="1"/>
      <c r="CN35" s="2">
        <v>109</v>
      </c>
      <c r="CO35" s="2">
        <f>P35*3.38</f>
        <v>0</v>
      </c>
      <c r="CP35" s="2">
        <f>CN35*CM35/100</f>
        <v>0</v>
      </c>
      <c r="CQ35" s="190" t="e">
        <f>CP35/CO35*1000</f>
        <v>#DIV/0!</v>
      </c>
      <c r="CR35" s="8"/>
      <c r="CS35" s="8"/>
      <c r="CT35" s="8"/>
      <c r="CU35" s="6"/>
      <c r="CV35" s="6"/>
      <c r="CW35" s="6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3"/>
      <c r="DJ35" s="2"/>
      <c r="DK35" s="212" t="e">
        <f t="shared" si="15"/>
        <v>#DIV/0!</v>
      </c>
      <c r="DL35" s="212" t="e">
        <f t="shared" si="16"/>
        <v>#DIV/0!</v>
      </c>
      <c r="DM35" s="3"/>
      <c r="DN35" s="2"/>
      <c r="DO35" s="3"/>
      <c r="DP35" s="2"/>
      <c r="DQ35" s="8"/>
      <c r="DR35" s="3"/>
      <c r="DS35" s="2"/>
      <c r="DT35" s="8"/>
      <c r="DU35" s="3"/>
      <c r="DV35" s="1"/>
      <c r="DW35" s="337" t="e">
        <f t="shared" si="17"/>
        <v>#DIV/0!</v>
      </c>
      <c r="DX35" s="212" t="e">
        <f t="shared" si="18"/>
        <v>#DIV/0!</v>
      </c>
      <c r="DY35" s="303"/>
      <c r="DZ35" s="212"/>
      <c r="EA35" s="3"/>
      <c r="EB35" s="2"/>
      <c r="EC35" s="3"/>
      <c r="ED35" s="2"/>
      <c r="EE35" s="155"/>
      <c r="EF35" s="156"/>
      <c r="EG35" s="155"/>
      <c r="EH35" s="157"/>
      <c r="EI35" s="348">
        <f t="shared" si="31"/>
        <v>0</v>
      </c>
      <c r="EJ35" s="349" t="e">
        <f t="shared" si="19"/>
        <v>#DIV/0!</v>
      </c>
      <c r="EK35" s="240" t="e">
        <f t="shared" si="20"/>
        <v>#DIV/0!</v>
      </c>
      <c r="EL35" s="1"/>
      <c r="EM35" s="19" t="e">
        <f t="shared" si="21"/>
        <v>#DIV/0!</v>
      </c>
      <c r="EN35" s="350" t="e">
        <f t="shared" si="22"/>
        <v>#DIV/0!</v>
      </c>
      <c r="EO35" s="4"/>
      <c r="EP35" s="117"/>
    </row>
    <row r="36" spans="1:146" s="118" customFormat="1" ht="20.100000000000001" customHeight="1">
      <c r="A36" s="161">
        <v>42345</v>
      </c>
      <c r="B36" s="228"/>
      <c r="C36" s="7"/>
      <c r="D36" s="1"/>
      <c r="E36" s="1"/>
      <c r="F36" s="1"/>
      <c r="G36" s="4"/>
      <c r="H36" s="3"/>
      <c r="I36" s="1"/>
      <c r="J36" s="1"/>
      <c r="K36" s="19"/>
      <c r="L36" s="1"/>
      <c r="M36" s="1"/>
      <c r="N36" s="1"/>
      <c r="O36" s="297"/>
      <c r="P36" s="1"/>
      <c r="Q36" s="22">
        <f t="shared" si="6"/>
        <v>0</v>
      </c>
      <c r="R36" s="116">
        <f t="shared" si="23"/>
        <v>0</v>
      </c>
      <c r="S36" s="17">
        <f t="shared" si="7"/>
        <v>0</v>
      </c>
      <c r="T36" s="3"/>
      <c r="U36" s="1"/>
      <c r="V36" s="1"/>
      <c r="W36" s="22">
        <f t="shared" si="24"/>
        <v>0</v>
      </c>
      <c r="X36" s="1"/>
      <c r="Y36" s="1"/>
      <c r="Z36" s="1"/>
      <c r="AA36" s="1"/>
      <c r="AB36" s="4"/>
      <c r="AC36" s="7"/>
      <c r="AD36" s="199"/>
      <c r="AE36" s="199"/>
      <c r="AF36" s="199"/>
      <c r="AG36" s="199"/>
      <c r="AH36" s="240">
        <f t="shared" si="32"/>
        <v>0</v>
      </c>
      <c r="AI36" s="237" t="e">
        <f t="shared" si="33"/>
        <v>#DIV/0!</v>
      </c>
      <c r="AJ36" s="1"/>
      <c r="AK36" s="1"/>
      <c r="AL36" s="1"/>
      <c r="AM36" s="1"/>
      <c r="AN36" s="1"/>
      <c r="AO36" s="1"/>
      <c r="AP36" s="3"/>
      <c r="AQ36" s="7"/>
      <c r="AR36" s="22">
        <f t="shared" ref="AR36:AR99" si="34">AP36-AQ36</f>
        <v>0</v>
      </c>
      <c r="AS36" s="270" t="e">
        <f t="shared" si="25"/>
        <v>#DIV/0!</v>
      </c>
      <c r="AT36" s="1"/>
      <c r="AU36" s="1"/>
      <c r="AV36" s="7"/>
      <c r="AW36" s="1"/>
      <c r="AX36" s="1"/>
      <c r="AY36" s="2"/>
      <c r="AZ36" s="3"/>
      <c r="BA36" s="2"/>
      <c r="BB36" s="3"/>
      <c r="BC36" s="4"/>
      <c r="BD36" s="3"/>
      <c r="BE36" s="1"/>
      <c r="BF36" s="1"/>
      <c r="BG36" s="1"/>
      <c r="BH36" s="4"/>
      <c r="BI36" s="3"/>
      <c r="BJ36" s="7"/>
      <c r="BK36" s="1"/>
      <c r="BL36" s="1"/>
      <c r="BM36" s="2"/>
      <c r="BN36" s="3"/>
      <c r="BO36" s="1"/>
      <c r="BP36" s="2"/>
      <c r="BQ36" s="3"/>
      <c r="BR36" s="1"/>
      <c r="BS36" s="2"/>
      <c r="BT36" s="6"/>
      <c r="BU36" s="278"/>
      <c r="BV36" s="272">
        <f t="shared" si="26"/>
        <v>0</v>
      </c>
      <c r="BW36" s="272">
        <f t="shared" si="27"/>
        <v>0</v>
      </c>
      <c r="BX36" s="282" t="e">
        <f t="shared" si="28"/>
        <v>#DIV/0!</v>
      </c>
      <c r="BY36" s="282" t="e">
        <f t="shared" si="29"/>
        <v>#DIV/0!</v>
      </c>
      <c r="BZ36" s="3"/>
      <c r="CA36" s="1"/>
      <c r="CB36" s="1"/>
      <c r="CC36" s="4"/>
      <c r="CD36" s="7"/>
      <c r="CE36" s="7"/>
      <c r="CF36" s="1" t="e">
        <f t="shared" si="9"/>
        <v>#N/A</v>
      </c>
      <c r="CG36" s="1">
        <f t="shared" si="10"/>
        <v>0</v>
      </c>
      <c r="CH36" s="1" t="e">
        <f t="shared" si="11"/>
        <v>#N/A</v>
      </c>
      <c r="CI36" s="1"/>
      <c r="CJ36" s="296" t="e">
        <f t="shared" si="30"/>
        <v>#N/A</v>
      </c>
      <c r="CK36" s="3"/>
      <c r="CL36" s="7"/>
      <c r="CM36" s="1"/>
      <c r="CN36" s="2">
        <v>109</v>
      </c>
      <c r="CO36" s="2">
        <f t="shared" ref="CO36:CO99" si="35">P36*3.38</f>
        <v>0</v>
      </c>
      <c r="CP36" s="2">
        <f t="shared" ref="CP36:CP99" si="36">CN36*CM36/100</f>
        <v>0</v>
      </c>
      <c r="CQ36" s="190" t="e">
        <f t="shared" ref="CQ36:CQ99" si="37">CP36/CO36*1000</f>
        <v>#DIV/0!</v>
      </c>
      <c r="CR36" s="8"/>
      <c r="CS36" s="8"/>
      <c r="CT36" s="8"/>
      <c r="CU36" s="6"/>
      <c r="CV36" s="6"/>
      <c r="CW36" s="6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3"/>
      <c r="DJ36" s="2"/>
      <c r="DK36" s="212" t="e">
        <f t="shared" si="15"/>
        <v>#DIV/0!</v>
      </c>
      <c r="DL36" s="212" t="e">
        <f t="shared" si="16"/>
        <v>#DIV/0!</v>
      </c>
      <c r="DM36" s="3"/>
      <c r="DN36" s="2"/>
      <c r="DO36" s="3"/>
      <c r="DP36" s="2"/>
      <c r="DQ36" s="8"/>
      <c r="DR36" s="3"/>
      <c r="DS36" s="2"/>
      <c r="DT36" s="8"/>
      <c r="DU36" s="3"/>
      <c r="DV36" s="1"/>
      <c r="DW36" s="337" t="e">
        <f t="shared" si="17"/>
        <v>#DIV/0!</v>
      </c>
      <c r="DX36" s="212" t="e">
        <f t="shared" si="18"/>
        <v>#DIV/0!</v>
      </c>
      <c r="DY36" s="303"/>
      <c r="DZ36" s="212"/>
      <c r="EA36" s="3"/>
      <c r="EB36" s="2"/>
      <c r="EC36" s="3"/>
      <c r="ED36" s="2"/>
      <c r="EE36" s="155"/>
      <c r="EF36" s="156"/>
      <c r="EG36" s="155"/>
      <c r="EH36" s="157"/>
      <c r="EI36" s="348">
        <f t="shared" si="31"/>
        <v>0</v>
      </c>
      <c r="EJ36" s="349" t="e">
        <f t="shared" si="19"/>
        <v>#DIV/0!</v>
      </c>
      <c r="EK36" s="240" t="e">
        <f t="shared" si="20"/>
        <v>#DIV/0!</v>
      </c>
      <c r="EL36" s="1"/>
      <c r="EM36" s="19" t="e">
        <f t="shared" si="21"/>
        <v>#DIV/0!</v>
      </c>
      <c r="EN36" s="350" t="e">
        <f t="shared" si="22"/>
        <v>#DIV/0!</v>
      </c>
      <c r="EO36" s="4"/>
      <c r="EP36" s="117"/>
    </row>
    <row r="37" spans="1:146" s="121" customFormat="1" ht="20.100000000000001" customHeight="1">
      <c r="A37" s="162">
        <v>42345</v>
      </c>
      <c r="B37" s="229"/>
      <c r="C37" s="15">
        <v>2</v>
      </c>
      <c r="D37" s="9" t="s">
        <v>132</v>
      </c>
      <c r="E37" s="9" t="s">
        <v>138</v>
      </c>
      <c r="F37" s="9" t="s">
        <v>140</v>
      </c>
      <c r="G37" s="12"/>
      <c r="H37" s="11" t="s">
        <v>172</v>
      </c>
      <c r="I37" s="9">
        <v>16.5</v>
      </c>
      <c r="J37" s="9" t="s">
        <v>219</v>
      </c>
      <c r="K37" s="20">
        <v>17.5</v>
      </c>
      <c r="L37" s="9" t="s">
        <v>190</v>
      </c>
      <c r="M37" s="9">
        <v>84</v>
      </c>
      <c r="N37" s="9">
        <v>2700</v>
      </c>
      <c r="O37" s="298"/>
      <c r="P37" s="9">
        <v>1700</v>
      </c>
      <c r="Q37" s="24">
        <f t="shared" si="6"/>
        <v>1402.5</v>
      </c>
      <c r="R37" s="119">
        <f t="shared" si="23"/>
        <v>3.9571537499999998</v>
      </c>
      <c r="S37" s="18">
        <f t="shared" si="7"/>
        <v>3.7488825000000001</v>
      </c>
      <c r="T37" s="11">
        <v>1100</v>
      </c>
      <c r="U37" s="9">
        <v>1007</v>
      </c>
      <c r="V37" s="9">
        <v>0.95299999999999996</v>
      </c>
      <c r="W37" s="24">
        <f t="shared" si="24"/>
        <v>1620.1</v>
      </c>
      <c r="X37" s="9">
        <v>11</v>
      </c>
      <c r="Y37" s="9">
        <v>364</v>
      </c>
      <c r="Z37" s="9">
        <v>20</v>
      </c>
      <c r="AA37" s="9">
        <v>20</v>
      </c>
      <c r="AB37" s="12">
        <v>5.9</v>
      </c>
      <c r="AC37" s="15">
        <v>3.7</v>
      </c>
      <c r="AD37" s="200">
        <v>-32</v>
      </c>
      <c r="AE37" s="200">
        <v>-36</v>
      </c>
      <c r="AF37" s="200">
        <v>-36</v>
      </c>
      <c r="AG37" s="200"/>
      <c r="AH37" s="241">
        <f t="shared" si="32"/>
        <v>-104</v>
      </c>
      <c r="AI37" s="239">
        <f t="shared" si="33"/>
        <v>1</v>
      </c>
      <c r="AJ37" s="9">
        <v>50</v>
      </c>
      <c r="AK37" s="9">
        <v>50</v>
      </c>
      <c r="AL37" s="9">
        <v>100</v>
      </c>
      <c r="AM37" s="9">
        <v>100</v>
      </c>
      <c r="AN37" s="9">
        <v>3</v>
      </c>
      <c r="AO37" s="9">
        <v>20</v>
      </c>
      <c r="AP37" s="11">
        <v>1900</v>
      </c>
      <c r="AQ37" s="15">
        <v>1619</v>
      </c>
      <c r="AR37" s="24">
        <f t="shared" si="34"/>
        <v>281</v>
      </c>
      <c r="AS37" s="271">
        <f t="shared" si="25"/>
        <v>0.14789473684210527</v>
      </c>
      <c r="AT37" s="9">
        <v>78</v>
      </c>
      <c r="AU37" s="9">
        <v>80</v>
      </c>
      <c r="AV37" s="15">
        <v>4</v>
      </c>
      <c r="AW37" s="9">
        <v>590</v>
      </c>
      <c r="AX37" s="9">
        <v>950</v>
      </c>
      <c r="AY37" s="10">
        <v>40</v>
      </c>
      <c r="AZ37" s="11">
        <v>361</v>
      </c>
      <c r="BA37" s="10">
        <v>70</v>
      </c>
      <c r="BB37" s="11"/>
      <c r="BC37" s="12"/>
      <c r="BD37" s="11">
        <v>4004</v>
      </c>
      <c r="BE37" s="9">
        <v>28</v>
      </c>
      <c r="BF37" s="9">
        <v>28</v>
      </c>
      <c r="BG37" s="9">
        <v>1</v>
      </c>
      <c r="BH37" s="12">
        <v>97</v>
      </c>
      <c r="BI37" s="11">
        <v>470</v>
      </c>
      <c r="BJ37" s="15"/>
      <c r="BK37" s="9">
        <v>1610</v>
      </c>
      <c r="BL37" s="9">
        <v>133</v>
      </c>
      <c r="BM37" s="10">
        <v>80.400000000000006</v>
      </c>
      <c r="BN37" s="11">
        <v>470</v>
      </c>
      <c r="BO37" s="9">
        <v>1700</v>
      </c>
      <c r="BP37" s="10">
        <v>220</v>
      </c>
      <c r="BQ37" s="11">
        <v>460</v>
      </c>
      <c r="BR37" s="9">
        <v>1700</v>
      </c>
      <c r="BS37" s="10">
        <v>199</v>
      </c>
      <c r="BT37" s="14">
        <v>1500</v>
      </c>
      <c r="BU37" s="279">
        <v>476</v>
      </c>
      <c r="BV37" s="273">
        <f t="shared" si="26"/>
        <v>0.93</v>
      </c>
      <c r="BW37" s="273">
        <f t="shared" si="27"/>
        <v>0.60256410256410253</v>
      </c>
      <c r="BX37" s="283">
        <f t="shared" si="28"/>
        <v>0.60682616697339808</v>
      </c>
      <c r="BY37" s="283">
        <f t="shared" si="29"/>
        <v>0.39317383302660197</v>
      </c>
      <c r="BZ37" s="11">
        <v>3</v>
      </c>
      <c r="CA37" s="9">
        <v>3</v>
      </c>
      <c r="CB37" s="9">
        <v>30</v>
      </c>
      <c r="CC37" s="12">
        <v>1.8</v>
      </c>
      <c r="CD37" s="15" t="s">
        <v>163</v>
      </c>
      <c r="CE37" s="15">
        <v>58</v>
      </c>
      <c r="CF37" s="9">
        <f t="shared" si="9"/>
        <v>15.6</v>
      </c>
      <c r="CG37" s="9">
        <f t="shared" si="10"/>
        <v>5746</v>
      </c>
      <c r="CH37" s="9">
        <f t="shared" si="11"/>
        <v>9.048</v>
      </c>
      <c r="CI37" s="9">
        <v>58</v>
      </c>
      <c r="CJ37" s="296">
        <f t="shared" si="30"/>
        <v>1.5746606334841631</v>
      </c>
      <c r="CK37" s="11" t="s">
        <v>165</v>
      </c>
      <c r="CL37" s="15">
        <v>52</v>
      </c>
      <c r="CM37" s="9">
        <v>53</v>
      </c>
      <c r="CN37" s="10">
        <v>109</v>
      </c>
      <c r="CO37" s="10">
        <f t="shared" si="35"/>
        <v>5746</v>
      </c>
      <c r="CP37" s="10">
        <f t="shared" si="36"/>
        <v>57.77</v>
      </c>
      <c r="CQ37" s="191">
        <f t="shared" si="37"/>
        <v>10.053950574312566</v>
      </c>
      <c r="CR37" s="16">
        <v>44</v>
      </c>
      <c r="CS37" s="16">
        <v>4</v>
      </c>
      <c r="CT37" s="16">
        <v>400</v>
      </c>
      <c r="CU37" s="14">
        <v>3</v>
      </c>
      <c r="CV37" s="14">
        <v>53</v>
      </c>
      <c r="CW37" s="14"/>
      <c r="CX37" s="16"/>
      <c r="CY37" s="16"/>
      <c r="CZ37" s="16"/>
      <c r="DA37" s="16"/>
      <c r="DB37" s="16"/>
      <c r="DC37" s="16"/>
      <c r="DD37" s="16"/>
      <c r="DE37" s="16"/>
      <c r="DF37" s="16"/>
      <c r="DG37" s="16"/>
      <c r="DH37" s="16"/>
      <c r="DI37" s="11" t="s">
        <v>301</v>
      </c>
      <c r="DJ37" s="10">
        <v>580</v>
      </c>
      <c r="DK37" s="213">
        <f t="shared" si="15"/>
        <v>146.56999364758067</v>
      </c>
      <c r="DL37" s="213">
        <f t="shared" si="16"/>
        <v>154.71277107244626</v>
      </c>
      <c r="DM37" s="11"/>
      <c r="DN37" s="10"/>
      <c r="DO37" s="11"/>
      <c r="DP37" s="10"/>
      <c r="DQ37" s="16">
        <v>30</v>
      </c>
      <c r="DR37" s="11" t="s">
        <v>184</v>
      </c>
      <c r="DS37" s="10">
        <v>4</v>
      </c>
      <c r="DT37" s="16">
        <v>25</v>
      </c>
      <c r="DU37" s="11"/>
      <c r="DV37" s="9"/>
      <c r="DW37" s="338">
        <f t="shared" si="17"/>
        <v>0</v>
      </c>
      <c r="DX37" s="213">
        <f t="shared" si="18"/>
        <v>0</v>
      </c>
      <c r="DY37" s="304"/>
      <c r="DZ37" s="213"/>
      <c r="EA37" s="11"/>
      <c r="EB37" s="10"/>
      <c r="EC37" s="11"/>
      <c r="ED37" s="10"/>
      <c r="EE37" s="158"/>
      <c r="EF37" s="159"/>
      <c r="EG37" s="158"/>
      <c r="EH37" s="160"/>
      <c r="EI37" s="351">
        <f t="shared" si="31"/>
        <v>419</v>
      </c>
      <c r="EJ37" s="352">
        <f t="shared" si="19"/>
        <v>105.88418506609707</v>
      </c>
      <c r="EK37" s="241">
        <f t="shared" si="20"/>
        <v>111.76663979199134</v>
      </c>
      <c r="EL37" s="9"/>
      <c r="EM37" s="20">
        <f t="shared" si="21"/>
        <v>0</v>
      </c>
      <c r="EN37" s="353">
        <f t="shared" si="22"/>
        <v>0</v>
      </c>
      <c r="EO37" s="12">
        <v>384</v>
      </c>
      <c r="EP37" s="120"/>
    </row>
    <row r="38" spans="1:146" s="121" customFormat="1" ht="20.100000000000001" customHeight="1">
      <c r="A38" s="162">
        <v>42345</v>
      </c>
      <c r="B38" s="229"/>
      <c r="C38" s="15"/>
      <c r="D38" s="9"/>
      <c r="E38" s="9"/>
      <c r="F38" s="9"/>
      <c r="G38" s="12"/>
      <c r="H38" s="11"/>
      <c r="I38" s="9"/>
      <c r="J38" s="9"/>
      <c r="K38" s="20"/>
      <c r="L38" s="9"/>
      <c r="M38" s="9"/>
      <c r="N38" s="9"/>
      <c r="O38" s="298"/>
      <c r="P38" s="9"/>
      <c r="Q38" s="24">
        <f t="shared" si="6"/>
        <v>0</v>
      </c>
      <c r="R38" s="119">
        <f t="shared" si="23"/>
        <v>0</v>
      </c>
      <c r="S38" s="18">
        <f t="shared" si="7"/>
        <v>0</v>
      </c>
      <c r="T38" s="11"/>
      <c r="U38" s="9"/>
      <c r="V38" s="9"/>
      <c r="W38" s="24">
        <f t="shared" si="24"/>
        <v>0</v>
      </c>
      <c r="X38" s="9"/>
      <c r="Y38" s="9"/>
      <c r="Z38" s="9"/>
      <c r="AA38" s="9"/>
      <c r="AB38" s="12"/>
      <c r="AC38" s="15"/>
      <c r="AD38" s="200"/>
      <c r="AE38" s="200"/>
      <c r="AF38" s="200"/>
      <c r="AG38" s="200"/>
      <c r="AH38" s="241">
        <f t="shared" si="32"/>
        <v>0</v>
      </c>
      <c r="AI38" s="239" t="e">
        <f t="shared" si="33"/>
        <v>#DIV/0!</v>
      </c>
      <c r="AJ38" s="9"/>
      <c r="AK38" s="9"/>
      <c r="AL38" s="9"/>
      <c r="AM38" s="9"/>
      <c r="AN38" s="9"/>
      <c r="AO38" s="9"/>
      <c r="AP38" s="11"/>
      <c r="AQ38" s="15"/>
      <c r="AR38" s="24">
        <f t="shared" si="34"/>
        <v>0</v>
      </c>
      <c r="AS38" s="271" t="e">
        <f t="shared" si="25"/>
        <v>#DIV/0!</v>
      </c>
      <c r="AT38" s="9"/>
      <c r="AU38" s="9"/>
      <c r="AV38" s="15"/>
      <c r="AW38" s="9"/>
      <c r="AX38" s="9"/>
      <c r="AY38" s="10"/>
      <c r="AZ38" s="11"/>
      <c r="BA38" s="10"/>
      <c r="BB38" s="11"/>
      <c r="BC38" s="12"/>
      <c r="BD38" s="11"/>
      <c r="BE38" s="9"/>
      <c r="BF38" s="9"/>
      <c r="BG38" s="9"/>
      <c r="BH38" s="12"/>
      <c r="BI38" s="11"/>
      <c r="BJ38" s="15"/>
      <c r="BK38" s="9"/>
      <c r="BL38" s="9"/>
      <c r="BM38" s="10"/>
      <c r="BN38" s="11"/>
      <c r="BO38" s="9"/>
      <c r="BP38" s="10"/>
      <c r="BQ38" s="11"/>
      <c r="BR38" s="9"/>
      <c r="BS38" s="10"/>
      <c r="BT38" s="14"/>
      <c r="BU38" s="279"/>
      <c r="BV38" s="273">
        <f t="shared" si="26"/>
        <v>0</v>
      </c>
      <c r="BW38" s="273">
        <f t="shared" si="27"/>
        <v>0</v>
      </c>
      <c r="BX38" s="283" t="e">
        <f t="shared" si="28"/>
        <v>#DIV/0!</v>
      </c>
      <c r="BY38" s="283" t="e">
        <f t="shared" si="29"/>
        <v>#DIV/0!</v>
      </c>
      <c r="BZ38" s="11"/>
      <c r="CA38" s="9"/>
      <c r="CB38" s="9"/>
      <c r="CC38" s="12"/>
      <c r="CD38" s="15"/>
      <c r="CE38" s="15"/>
      <c r="CF38" s="9" t="e">
        <f t="shared" si="9"/>
        <v>#N/A</v>
      </c>
      <c r="CG38" s="9">
        <f t="shared" si="10"/>
        <v>0</v>
      </c>
      <c r="CH38" s="9" t="e">
        <f t="shared" si="11"/>
        <v>#N/A</v>
      </c>
      <c r="CI38" s="9"/>
      <c r="CJ38" s="296" t="e">
        <f t="shared" si="30"/>
        <v>#N/A</v>
      </c>
      <c r="CK38" s="11"/>
      <c r="CL38" s="15"/>
      <c r="CM38" s="9"/>
      <c r="CN38" s="10">
        <v>109</v>
      </c>
      <c r="CO38" s="10">
        <f t="shared" si="35"/>
        <v>0</v>
      </c>
      <c r="CP38" s="10">
        <f t="shared" si="36"/>
        <v>0</v>
      </c>
      <c r="CQ38" s="191" t="e">
        <f t="shared" si="37"/>
        <v>#DIV/0!</v>
      </c>
      <c r="CR38" s="16"/>
      <c r="CS38" s="16"/>
      <c r="CT38" s="16"/>
      <c r="CU38" s="14"/>
      <c r="CV38" s="14"/>
      <c r="CW38" s="14"/>
      <c r="CX38" s="16"/>
      <c r="CY38" s="16"/>
      <c r="CZ38" s="16"/>
      <c r="DA38" s="16"/>
      <c r="DB38" s="16"/>
      <c r="DC38" s="16"/>
      <c r="DD38" s="16"/>
      <c r="DE38" s="16"/>
      <c r="DF38" s="16"/>
      <c r="DG38" s="16"/>
      <c r="DH38" s="16"/>
      <c r="DI38" s="11"/>
      <c r="DJ38" s="10"/>
      <c r="DK38" s="213" t="e">
        <f t="shared" si="15"/>
        <v>#DIV/0!</v>
      </c>
      <c r="DL38" s="213" t="e">
        <f t="shared" si="16"/>
        <v>#DIV/0!</v>
      </c>
      <c r="DM38" s="11"/>
      <c r="DN38" s="10"/>
      <c r="DO38" s="11"/>
      <c r="DP38" s="10"/>
      <c r="DQ38" s="16"/>
      <c r="DR38" s="11"/>
      <c r="DS38" s="10"/>
      <c r="DT38" s="16"/>
      <c r="DU38" s="11"/>
      <c r="DV38" s="9"/>
      <c r="DW38" s="338" t="e">
        <f t="shared" si="17"/>
        <v>#DIV/0!</v>
      </c>
      <c r="DX38" s="213" t="e">
        <f t="shared" si="18"/>
        <v>#DIV/0!</v>
      </c>
      <c r="DY38" s="304"/>
      <c r="DZ38" s="213"/>
      <c r="EA38" s="11"/>
      <c r="EB38" s="10"/>
      <c r="EC38" s="11"/>
      <c r="ED38" s="10"/>
      <c r="EE38" s="158"/>
      <c r="EF38" s="159"/>
      <c r="EG38" s="158"/>
      <c r="EH38" s="160"/>
      <c r="EI38" s="351">
        <f t="shared" si="31"/>
        <v>0</v>
      </c>
      <c r="EJ38" s="352" t="e">
        <f t="shared" si="19"/>
        <v>#DIV/0!</v>
      </c>
      <c r="EK38" s="241" t="e">
        <f t="shared" si="20"/>
        <v>#DIV/0!</v>
      </c>
      <c r="EL38" s="9"/>
      <c r="EM38" s="20" t="e">
        <f t="shared" si="21"/>
        <v>#DIV/0!</v>
      </c>
      <c r="EN38" s="353" t="e">
        <f t="shared" si="22"/>
        <v>#DIV/0!</v>
      </c>
      <c r="EO38" s="12"/>
      <c r="EP38" s="120"/>
    </row>
    <row r="39" spans="1:146" s="118" customFormat="1" ht="20.100000000000001" customHeight="1">
      <c r="A39" s="161">
        <v>42346</v>
      </c>
      <c r="B39" s="228">
        <v>0.76041666666666696</v>
      </c>
      <c r="C39" s="7">
        <v>4</v>
      </c>
      <c r="D39" s="1" t="s">
        <v>133</v>
      </c>
      <c r="E39" s="1" t="s">
        <v>137</v>
      </c>
      <c r="F39" s="1" t="s">
        <v>139</v>
      </c>
      <c r="G39" s="4" t="s">
        <v>267</v>
      </c>
      <c r="H39" s="3" t="s">
        <v>172</v>
      </c>
      <c r="I39" s="1">
        <v>15</v>
      </c>
      <c r="J39" s="1"/>
      <c r="K39" s="19">
        <v>22</v>
      </c>
      <c r="L39" s="1" t="s">
        <v>190</v>
      </c>
      <c r="M39" s="1">
        <v>84</v>
      </c>
      <c r="N39" s="1">
        <v>2700</v>
      </c>
      <c r="O39" s="297"/>
      <c r="P39" s="1">
        <v>1700</v>
      </c>
      <c r="Q39" s="22">
        <f t="shared" si="6"/>
        <v>1326</v>
      </c>
      <c r="R39" s="116">
        <f t="shared" si="23"/>
        <v>3.4011900000000002</v>
      </c>
      <c r="S39" s="17">
        <f t="shared" si="7"/>
        <v>3.2221799999999998</v>
      </c>
      <c r="T39" s="3">
        <v>1075</v>
      </c>
      <c r="U39" s="1">
        <v>1007</v>
      </c>
      <c r="V39" s="1">
        <v>0.95</v>
      </c>
      <c r="W39" s="22">
        <f t="shared" si="24"/>
        <v>1615</v>
      </c>
      <c r="X39" s="1">
        <v>10.5</v>
      </c>
      <c r="Y39" s="1">
        <v>361</v>
      </c>
      <c r="Z39" s="1">
        <v>20</v>
      </c>
      <c r="AA39" s="1">
        <v>20</v>
      </c>
      <c r="AB39" s="4">
        <v>6.6</v>
      </c>
      <c r="AC39" s="7">
        <v>4.0999999999999996</v>
      </c>
      <c r="AD39" s="199">
        <v>-31</v>
      </c>
      <c r="AE39" s="199">
        <v>-35</v>
      </c>
      <c r="AF39" s="199">
        <v>-35</v>
      </c>
      <c r="AG39" s="199">
        <v>-35</v>
      </c>
      <c r="AH39" s="240">
        <f t="shared" si="32"/>
        <v>-136</v>
      </c>
      <c r="AI39" s="237">
        <f t="shared" si="33"/>
        <v>1</v>
      </c>
      <c r="AJ39" s="1">
        <v>50</v>
      </c>
      <c r="AK39" s="1">
        <v>50</v>
      </c>
      <c r="AL39" s="1">
        <v>100</v>
      </c>
      <c r="AM39" s="1">
        <v>100</v>
      </c>
      <c r="AN39" s="1">
        <v>3</v>
      </c>
      <c r="AO39" s="1">
        <v>20</v>
      </c>
      <c r="AP39" s="3">
        <v>1831</v>
      </c>
      <c r="AQ39" s="7">
        <v>1289</v>
      </c>
      <c r="AR39" s="22">
        <f t="shared" si="34"/>
        <v>542</v>
      </c>
      <c r="AS39" s="270">
        <f t="shared" si="25"/>
        <v>0.29601310759148008</v>
      </c>
      <c r="AT39" s="1">
        <v>67</v>
      </c>
      <c r="AU39" s="1">
        <v>80</v>
      </c>
      <c r="AV39" s="7">
        <v>4.0599999999999996</v>
      </c>
      <c r="AW39" s="1">
        <v>653</v>
      </c>
      <c r="AX39" s="1">
        <v>538</v>
      </c>
      <c r="AY39" s="2">
        <v>50</v>
      </c>
      <c r="AZ39" s="3">
        <v>348</v>
      </c>
      <c r="BA39" s="2">
        <v>67</v>
      </c>
      <c r="BB39" s="3"/>
      <c r="BC39" s="4"/>
      <c r="BD39" s="3">
        <v>3931</v>
      </c>
      <c r="BE39" s="1">
        <v>30</v>
      </c>
      <c r="BF39" s="1">
        <v>30</v>
      </c>
      <c r="BG39" s="1">
        <v>1</v>
      </c>
      <c r="BH39" s="4">
        <v>97</v>
      </c>
      <c r="BI39" s="3">
        <v>370</v>
      </c>
      <c r="BJ39" s="7">
        <v>150</v>
      </c>
      <c r="BK39" s="1">
        <v>1672</v>
      </c>
      <c r="BL39" s="1">
        <v>132</v>
      </c>
      <c r="BM39" s="2">
        <v>59.8</v>
      </c>
      <c r="BN39" s="3">
        <v>438</v>
      </c>
      <c r="BO39" s="1">
        <v>1400</v>
      </c>
      <c r="BP39" s="2">
        <v>192</v>
      </c>
      <c r="BQ39" s="3">
        <v>433</v>
      </c>
      <c r="BR39" s="1">
        <v>1600</v>
      </c>
      <c r="BS39" s="2">
        <v>175</v>
      </c>
      <c r="BT39" s="6">
        <v>1500</v>
      </c>
      <c r="BU39" s="278">
        <v>369</v>
      </c>
      <c r="BV39" s="272">
        <f t="shared" si="26"/>
        <v>0.871</v>
      </c>
      <c r="BW39" s="272">
        <f t="shared" si="27"/>
        <v>0.47435897435897434</v>
      </c>
      <c r="BX39" s="282">
        <f t="shared" si="28"/>
        <v>0.64741085212220539</v>
      </c>
      <c r="BY39" s="282">
        <f t="shared" si="29"/>
        <v>0.3525891478777945</v>
      </c>
      <c r="BZ39" s="3">
        <v>2.8</v>
      </c>
      <c r="CA39" s="1">
        <v>3</v>
      </c>
      <c r="CB39" s="1">
        <v>29</v>
      </c>
      <c r="CC39" s="4">
        <v>1.8</v>
      </c>
      <c r="CD39" s="7" t="s">
        <v>308</v>
      </c>
      <c r="CE39" s="7">
        <v>53</v>
      </c>
      <c r="CF39" s="1">
        <f t="shared" si="9"/>
        <v>16.64</v>
      </c>
      <c r="CG39" s="1">
        <f t="shared" si="10"/>
        <v>5746</v>
      </c>
      <c r="CH39" s="1">
        <f t="shared" si="11"/>
        <v>8.8192000000000004</v>
      </c>
      <c r="CI39" s="1">
        <v>53</v>
      </c>
      <c r="CJ39" s="296">
        <f t="shared" si="30"/>
        <v>1.5348416289592761</v>
      </c>
      <c r="CK39" s="3" t="s">
        <v>310</v>
      </c>
      <c r="CL39" s="7">
        <v>64</v>
      </c>
      <c r="CM39" s="1">
        <v>64</v>
      </c>
      <c r="CN39" s="2">
        <v>109</v>
      </c>
      <c r="CO39" s="2">
        <f t="shared" si="35"/>
        <v>5746</v>
      </c>
      <c r="CP39" s="2">
        <f t="shared" si="36"/>
        <v>69.760000000000005</v>
      </c>
      <c r="CQ39" s="190">
        <f t="shared" si="37"/>
        <v>12.140619561434042</v>
      </c>
      <c r="CR39" s="8">
        <v>44</v>
      </c>
      <c r="CS39" s="8">
        <v>4</v>
      </c>
      <c r="CT39" s="8">
        <v>400</v>
      </c>
      <c r="CU39" s="6">
        <v>10</v>
      </c>
      <c r="CV39" s="6">
        <v>51</v>
      </c>
      <c r="CW39" s="6"/>
      <c r="CX39" s="8">
        <v>520</v>
      </c>
      <c r="CY39" s="8">
        <v>510</v>
      </c>
      <c r="CZ39" s="8">
        <v>460</v>
      </c>
      <c r="DA39" s="8">
        <v>440</v>
      </c>
      <c r="DB39" s="8">
        <v>2</v>
      </c>
      <c r="DC39" s="8">
        <v>3</v>
      </c>
      <c r="DD39" s="8">
        <v>1</v>
      </c>
      <c r="DE39" s="8">
        <v>0.5</v>
      </c>
      <c r="DF39" s="8">
        <v>11</v>
      </c>
      <c r="DG39" s="8">
        <v>3</v>
      </c>
      <c r="DH39" s="8">
        <v>2</v>
      </c>
      <c r="DI39" s="3" t="s">
        <v>301</v>
      </c>
      <c r="DJ39" s="2">
        <v>580</v>
      </c>
      <c r="DK39" s="212">
        <f t="shared" si="15"/>
        <v>170.5285503015121</v>
      </c>
      <c r="DL39" s="212">
        <f t="shared" si="16"/>
        <v>180.00235865159613</v>
      </c>
      <c r="DM39" s="3"/>
      <c r="DN39" s="2"/>
      <c r="DO39" s="3"/>
      <c r="DP39" s="2"/>
      <c r="DQ39" s="8">
        <v>40</v>
      </c>
      <c r="DR39" s="3" t="s">
        <v>184</v>
      </c>
      <c r="DS39" s="2">
        <v>4.0999999999999996</v>
      </c>
      <c r="DT39" s="8">
        <v>25</v>
      </c>
      <c r="DU39" s="3"/>
      <c r="DV39" s="1"/>
      <c r="DW39" s="337">
        <f t="shared" si="17"/>
        <v>0</v>
      </c>
      <c r="DX39" s="212">
        <f t="shared" si="18"/>
        <v>0</v>
      </c>
      <c r="DY39" s="303"/>
      <c r="DZ39" s="212"/>
      <c r="EA39" s="3"/>
      <c r="EB39" s="2"/>
      <c r="EC39" s="3"/>
      <c r="ED39" s="2"/>
      <c r="EE39" s="155"/>
      <c r="EF39" s="156"/>
      <c r="EG39" s="155"/>
      <c r="EH39" s="157"/>
      <c r="EI39" s="348">
        <f t="shared" si="31"/>
        <v>367</v>
      </c>
      <c r="EJ39" s="349">
        <f t="shared" si="19"/>
        <v>107.90341027699128</v>
      </c>
      <c r="EK39" s="240">
        <f t="shared" si="20"/>
        <v>113.89804418126859</v>
      </c>
      <c r="EL39" s="1">
        <v>3.43</v>
      </c>
      <c r="EM39" s="19">
        <f t="shared" si="21"/>
        <v>1.0084705647141148</v>
      </c>
      <c r="EN39" s="350">
        <f t="shared" si="22"/>
        <v>1.0644967071982323</v>
      </c>
      <c r="EO39" s="4">
        <v>380</v>
      </c>
      <c r="EP39" s="117"/>
    </row>
    <row r="40" spans="1:146" s="118" customFormat="1" ht="20.100000000000001" customHeight="1">
      <c r="A40" s="161">
        <v>42346</v>
      </c>
      <c r="B40" s="228"/>
      <c r="C40" s="7"/>
      <c r="D40" s="1"/>
      <c r="E40" s="1"/>
      <c r="F40" s="1"/>
      <c r="G40" s="4"/>
      <c r="H40" s="3"/>
      <c r="I40" s="1"/>
      <c r="J40" s="1"/>
      <c r="K40" s="19"/>
      <c r="L40" s="1"/>
      <c r="M40" s="1"/>
      <c r="N40" s="1"/>
      <c r="O40" s="297"/>
      <c r="P40" s="1"/>
      <c r="Q40" s="22">
        <f t="shared" si="6"/>
        <v>0</v>
      </c>
      <c r="R40" s="116">
        <f t="shared" si="23"/>
        <v>0</v>
      </c>
      <c r="S40" s="17">
        <f t="shared" si="7"/>
        <v>0</v>
      </c>
      <c r="T40" s="3"/>
      <c r="U40" s="1"/>
      <c r="V40" s="1"/>
      <c r="W40" s="22">
        <f t="shared" si="24"/>
        <v>0</v>
      </c>
      <c r="X40" s="1"/>
      <c r="Y40" s="1"/>
      <c r="Z40" s="1"/>
      <c r="AA40" s="1"/>
      <c r="AB40" s="4"/>
      <c r="AC40" s="7"/>
      <c r="AD40" s="199"/>
      <c r="AE40" s="199"/>
      <c r="AF40" s="199"/>
      <c r="AG40" s="199"/>
      <c r="AH40" s="240">
        <f t="shared" si="32"/>
        <v>0</v>
      </c>
      <c r="AI40" s="237" t="e">
        <f t="shared" si="33"/>
        <v>#DIV/0!</v>
      </c>
      <c r="AJ40" s="1"/>
      <c r="AK40" s="1"/>
      <c r="AL40" s="1"/>
      <c r="AM40" s="1"/>
      <c r="AN40" s="1"/>
      <c r="AO40" s="1"/>
      <c r="AP40" s="3"/>
      <c r="AQ40" s="7"/>
      <c r="AR40" s="22">
        <f t="shared" si="34"/>
        <v>0</v>
      </c>
      <c r="AS40" s="270" t="e">
        <f t="shared" si="25"/>
        <v>#DIV/0!</v>
      </c>
      <c r="AT40" s="1"/>
      <c r="AU40" s="1"/>
      <c r="AV40" s="7"/>
      <c r="AW40" s="1"/>
      <c r="AX40" s="1"/>
      <c r="AY40" s="2"/>
      <c r="AZ40" s="3"/>
      <c r="BA40" s="2"/>
      <c r="BB40" s="3"/>
      <c r="BC40" s="4"/>
      <c r="BD40" s="3"/>
      <c r="BE40" s="1"/>
      <c r="BF40" s="1"/>
      <c r="BG40" s="1"/>
      <c r="BH40" s="4"/>
      <c r="BI40" s="3"/>
      <c r="BJ40" s="7"/>
      <c r="BK40" s="1"/>
      <c r="BL40" s="1"/>
      <c r="BM40" s="2"/>
      <c r="BN40" s="3"/>
      <c r="BO40" s="1"/>
      <c r="BP40" s="2"/>
      <c r="BQ40" s="3"/>
      <c r="BR40" s="1"/>
      <c r="BS40" s="2"/>
      <c r="BT40" s="6"/>
      <c r="BU40" s="278"/>
      <c r="BV40" s="272">
        <f t="shared" si="26"/>
        <v>0</v>
      </c>
      <c r="BW40" s="272">
        <f t="shared" si="27"/>
        <v>0</v>
      </c>
      <c r="BX40" s="282" t="e">
        <f t="shared" si="28"/>
        <v>#DIV/0!</v>
      </c>
      <c r="BY40" s="282" t="e">
        <f t="shared" si="29"/>
        <v>#DIV/0!</v>
      </c>
      <c r="BZ40" s="3"/>
      <c r="CA40" s="1"/>
      <c r="CB40" s="1"/>
      <c r="CC40" s="4"/>
      <c r="CD40" s="7"/>
      <c r="CE40" s="7"/>
      <c r="CF40" s="1" t="e">
        <f t="shared" si="9"/>
        <v>#N/A</v>
      </c>
      <c r="CG40" s="1">
        <f t="shared" si="10"/>
        <v>0</v>
      </c>
      <c r="CH40" s="1" t="e">
        <f t="shared" si="11"/>
        <v>#N/A</v>
      </c>
      <c r="CI40" s="1"/>
      <c r="CJ40" s="296" t="e">
        <f t="shared" si="30"/>
        <v>#N/A</v>
      </c>
      <c r="CK40" s="3"/>
      <c r="CL40" s="7"/>
      <c r="CM40" s="1"/>
      <c r="CN40" s="2">
        <v>109</v>
      </c>
      <c r="CO40" s="2">
        <f t="shared" si="35"/>
        <v>0</v>
      </c>
      <c r="CP40" s="2">
        <f t="shared" si="36"/>
        <v>0</v>
      </c>
      <c r="CQ40" s="190" t="e">
        <f t="shared" si="37"/>
        <v>#DIV/0!</v>
      </c>
      <c r="CR40" s="8"/>
      <c r="CS40" s="8"/>
      <c r="CT40" s="8"/>
      <c r="CU40" s="6"/>
      <c r="CV40" s="6"/>
      <c r="CW40" s="6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3"/>
      <c r="DJ40" s="2"/>
      <c r="DK40" s="212" t="e">
        <f t="shared" si="15"/>
        <v>#DIV/0!</v>
      </c>
      <c r="DL40" s="212" t="e">
        <f t="shared" si="16"/>
        <v>#DIV/0!</v>
      </c>
      <c r="DM40" s="3"/>
      <c r="DN40" s="2"/>
      <c r="DO40" s="3"/>
      <c r="DP40" s="2"/>
      <c r="DQ40" s="8"/>
      <c r="DR40" s="3"/>
      <c r="DS40" s="2"/>
      <c r="DT40" s="8"/>
      <c r="DU40" s="3"/>
      <c r="DV40" s="1"/>
      <c r="DW40" s="337" t="e">
        <f t="shared" si="17"/>
        <v>#DIV/0!</v>
      </c>
      <c r="DX40" s="212" t="e">
        <f t="shared" si="18"/>
        <v>#DIV/0!</v>
      </c>
      <c r="DY40" s="303"/>
      <c r="DZ40" s="212"/>
      <c r="EA40" s="3"/>
      <c r="EB40" s="2"/>
      <c r="EC40" s="3"/>
      <c r="ED40" s="2"/>
      <c r="EE40" s="155"/>
      <c r="EF40" s="156"/>
      <c r="EG40" s="155"/>
      <c r="EH40" s="157"/>
      <c r="EI40" s="348">
        <f t="shared" si="31"/>
        <v>0</v>
      </c>
      <c r="EJ40" s="349" t="e">
        <f t="shared" si="19"/>
        <v>#DIV/0!</v>
      </c>
      <c r="EK40" s="240" t="e">
        <f t="shared" si="20"/>
        <v>#DIV/0!</v>
      </c>
      <c r="EL40" s="1"/>
      <c r="EM40" s="19" t="e">
        <f t="shared" si="21"/>
        <v>#DIV/0!</v>
      </c>
      <c r="EN40" s="350" t="e">
        <f t="shared" si="22"/>
        <v>#DIV/0!</v>
      </c>
      <c r="EO40" s="4"/>
      <c r="EP40" s="117"/>
    </row>
    <row r="41" spans="1:146" s="121" customFormat="1" ht="20.100000000000001" customHeight="1">
      <c r="A41" s="162">
        <v>42346</v>
      </c>
      <c r="B41" s="229">
        <v>1.0104166666666701</v>
      </c>
      <c r="C41" s="15">
        <v>3</v>
      </c>
      <c r="D41" s="9" t="s">
        <v>130</v>
      </c>
      <c r="E41" s="9" t="s">
        <v>136</v>
      </c>
      <c r="F41" s="9" t="s">
        <v>141</v>
      </c>
      <c r="G41" s="12" t="s">
        <v>142</v>
      </c>
      <c r="H41" s="11" t="s">
        <v>172</v>
      </c>
      <c r="I41" s="9">
        <v>16.5</v>
      </c>
      <c r="J41" s="9" t="s">
        <v>219</v>
      </c>
      <c r="K41" s="20">
        <v>18</v>
      </c>
      <c r="L41" s="9" t="s">
        <v>190</v>
      </c>
      <c r="M41" s="9">
        <v>84</v>
      </c>
      <c r="N41" s="9">
        <v>2700</v>
      </c>
      <c r="O41" s="298"/>
      <c r="P41" s="9">
        <v>1710</v>
      </c>
      <c r="Q41" s="24">
        <f t="shared" si="6"/>
        <v>1402.2</v>
      </c>
      <c r="R41" s="119">
        <f t="shared" si="23"/>
        <v>3.9563073000000002</v>
      </c>
      <c r="S41" s="18">
        <f t="shared" si="7"/>
        <v>3.7480806000000002</v>
      </c>
      <c r="T41" s="11">
        <v>1117</v>
      </c>
      <c r="U41" s="9">
        <v>1007</v>
      </c>
      <c r="V41" s="9">
        <v>0.95299999999999996</v>
      </c>
      <c r="W41" s="24">
        <f t="shared" si="24"/>
        <v>1629.6299999999999</v>
      </c>
      <c r="X41" s="9">
        <v>10.9</v>
      </c>
      <c r="Y41" s="9">
        <v>368</v>
      </c>
      <c r="Z41" s="9">
        <v>20</v>
      </c>
      <c r="AA41" s="9">
        <v>20</v>
      </c>
      <c r="AB41" s="12">
        <v>7.1</v>
      </c>
      <c r="AC41" s="15">
        <v>4.0999999999999996</v>
      </c>
      <c r="AD41" s="200">
        <v>-31</v>
      </c>
      <c r="AE41" s="200">
        <v>-35</v>
      </c>
      <c r="AF41" s="200">
        <v>-35</v>
      </c>
      <c r="AG41" s="200"/>
      <c r="AH41" s="241">
        <f t="shared" si="32"/>
        <v>-101</v>
      </c>
      <c r="AI41" s="239">
        <f t="shared" si="33"/>
        <v>1</v>
      </c>
      <c r="AJ41" s="9">
        <v>50</v>
      </c>
      <c r="AK41" s="9">
        <v>50</v>
      </c>
      <c r="AL41" s="9">
        <v>100</v>
      </c>
      <c r="AM41" s="9">
        <v>100</v>
      </c>
      <c r="AN41" s="9">
        <v>3</v>
      </c>
      <c r="AO41" s="9">
        <v>20</v>
      </c>
      <c r="AP41" s="11">
        <v>1621</v>
      </c>
      <c r="AQ41" s="15">
        <v>1500</v>
      </c>
      <c r="AR41" s="24">
        <f t="shared" si="34"/>
        <v>121</v>
      </c>
      <c r="AS41" s="271">
        <f t="shared" si="25"/>
        <v>7.4645280690931529E-2</v>
      </c>
      <c r="AT41" s="9">
        <v>73</v>
      </c>
      <c r="AU41" s="9">
        <v>80</v>
      </c>
      <c r="AV41" s="15">
        <v>4.0999999999999996</v>
      </c>
      <c r="AW41" s="9">
        <v>549</v>
      </c>
      <c r="AX41" s="9">
        <v>837</v>
      </c>
      <c r="AY41" s="10">
        <v>40</v>
      </c>
      <c r="AZ41" s="11">
        <v>330</v>
      </c>
      <c r="BA41" s="10">
        <v>70</v>
      </c>
      <c r="BB41" s="11">
        <v>166</v>
      </c>
      <c r="BC41" s="12"/>
      <c r="BD41" s="11">
        <v>4177</v>
      </c>
      <c r="BE41" s="9">
        <v>30</v>
      </c>
      <c r="BF41" s="9">
        <v>30</v>
      </c>
      <c r="BG41" s="9">
        <v>3</v>
      </c>
      <c r="BH41" s="12">
        <v>97</v>
      </c>
      <c r="BI41" s="11">
        <v>500</v>
      </c>
      <c r="BJ41" s="15">
        <v>151</v>
      </c>
      <c r="BK41" s="9">
        <v>1649</v>
      </c>
      <c r="BL41" s="9">
        <v>141</v>
      </c>
      <c r="BM41" s="10">
        <v>56.2</v>
      </c>
      <c r="BN41" s="11">
        <v>470</v>
      </c>
      <c r="BO41" s="9">
        <v>1400</v>
      </c>
      <c r="BP41" s="10">
        <v>201</v>
      </c>
      <c r="BQ41" s="11">
        <v>460</v>
      </c>
      <c r="BR41" s="9">
        <v>1600</v>
      </c>
      <c r="BS41" s="10">
        <v>174</v>
      </c>
      <c r="BT41" s="14">
        <v>1500</v>
      </c>
      <c r="BU41" s="279">
        <v>501</v>
      </c>
      <c r="BV41" s="273">
        <f t="shared" si="26"/>
        <v>0.93</v>
      </c>
      <c r="BW41" s="273">
        <f t="shared" si="27"/>
        <v>0.64102564102564108</v>
      </c>
      <c r="BX41" s="283">
        <f t="shared" si="28"/>
        <v>0.59196996898971765</v>
      </c>
      <c r="BY41" s="283">
        <f t="shared" si="29"/>
        <v>0.40803003101028235</v>
      </c>
      <c r="BZ41" s="11">
        <v>2.8</v>
      </c>
      <c r="CA41" s="9">
        <v>3</v>
      </c>
      <c r="CB41" s="9">
        <v>30</v>
      </c>
      <c r="CC41" s="12">
        <v>1.8</v>
      </c>
      <c r="CD41" s="15" t="s">
        <v>163</v>
      </c>
      <c r="CE41" s="15">
        <v>70</v>
      </c>
      <c r="CF41" s="9">
        <f t="shared" si="9"/>
        <v>15.6</v>
      </c>
      <c r="CG41" s="9">
        <f t="shared" si="10"/>
        <v>5779.8</v>
      </c>
      <c r="CH41" s="9">
        <f t="shared" si="11"/>
        <v>10.92</v>
      </c>
      <c r="CI41" s="9">
        <v>70</v>
      </c>
      <c r="CJ41" s="296">
        <f t="shared" si="30"/>
        <v>1.8893387314439944</v>
      </c>
      <c r="CK41" s="11" t="s">
        <v>165</v>
      </c>
      <c r="CL41" s="15">
        <v>68</v>
      </c>
      <c r="CM41" s="9">
        <v>68</v>
      </c>
      <c r="CN41" s="10">
        <v>109</v>
      </c>
      <c r="CO41" s="10">
        <f t="shared" si="35"/>
        <v>5779.8</v>
      </c>
      <c r="CP41" s="10">
        <f t="shared" si="36"/>
        <v>74.12</v>
      </c>
      <c r="CQ41" s="191">
        <f t="shared" si="37"/>
        <v>12.823973147859787</v>
      </c>
      <c r="CR41" s="16">
        <v>44</v>
      </c>
      <c r="CS41" s="16">
        <v>4</v>
      </c>
      <c r="CT41" s="16">
        <v>400</v>
      </c>
      <c r="CU41" s="14">
        <v>12</v>
      </c>
      <c r="CV41" s="14">
        <v>51</v>
      </c>
      <c r="CW41" s="14"/>
      <c r="CX41" s="16">
        <v>530</v>
      </c>
      <c r="CY41" s="16">
        <v>500</v>
      </c>
      <c r="CZ41" s="16">
        <v>500</v>
      </c>
      <c r="DA41" s="16">
        <v>440</v>
      </c>
      <c r="DB41" s="16">
        <v>2</v>
      </c>
      <c r="DC41" s="16">
        <v>3</v>
      </c>
      <c r="DD41" s="16">
        <v>1</v>
      </c>
      <c r="DE41" s="16">
        <v>0.5</v>
      </c>
      <c r="DF41" s="16">
        <v>11</v>
      </c>
      <c r="DG41" s="16">
        <v>2</v>
      </c>
      <c r="DH41" s="16">
        <v>2</v>
      </c>
      <c r="DI41" s="11" t="s">
        <v>301</v>
      </c>
      <c r="DJ41" s="10"/>
      <c r="DK41" s="213">
        <f t="shared" si="15"/>
        <v>0</v>
      </c>
      <c r="DL41" s="213">
        <f t="shared" si="16"/>
        <v>0</v>
      </c>
      <c r="DM41" s="11"/>
      <c r="DN41" s="10"/>
      <c r="DO41" s="11"/>
      <c r="DP41" s="10"/>
      <c r="DQ41" s="16">
        <v>40</v>
      </c>
      <c r="DR41" s="11" t="s">
        <v>184</v>
      </c>
      <c r="DS41" s="10">
        <v>4.3</v>
      </c>
      <c r="DT41" s="16">
        <v>25</v>
      </c>
      <c r="DU41" s="11"/>
      <c r="DV41" s="9"/>
      <c r="DW41" s="338">
        <f t="shared" si="17"/>
        <v>0</v>
      </c>
      <c r="DX41" s="213">
        <f t="shared" si="18"/>
        <v>0</v>
      </c>
      <c r="DY41" s="304"/>
      <c r="DZ41" s="213"/>
      <c r="EA41" s="11"/>
      <c r="EB41" s="10"/>
      <c r="EC41" s="11"/>
      <c r="ED41" s="10"/>
      <c r="EE41" s="158"/>
      <c r="EF41" s="159"/>
      <c r="EG41" s="158"/>
      <c r="EH41" s="160"/>
      <c r="EI41" s="351">
        <f t="shared" si="31"/>
        <v>375</v>
      </c>
      <c r="EJ41" s="352">
        <f t="shared" si="19"/>
        <v>94.785357042411746</v>
      </c>
      <c r="EK41" s="241">
        <f t="shared" si="20"/>
        <v>100.05121021143462</v>
      </c>
      <c r="EL41" s="9">
        <v>4.28</v>
      </c>
      <c r="EM41" s="20">
        <f t="shared" si="21"/>
        <v>1.0818168750440593</v>
      </c>
      <c r="EN41" s="353">
        <f t="shared" si="22"/>
        <v>1.141917812546507</v>
      </c>
      <c r="EO41" s="12">
        <v>383</v>
      </c>
      <c r="EP41" s="120"/>
    </row>
    <row r="42" spans="1:146" s="121" customFormat="1" ht="20.100000000000001" customHeight="1">
      <c r="A42" s="162">
        <v>42346</v>
      </c>
      <c r="B42" s="229"/>
      <c r="C42" s="15"/>
      <c r="D42" s="9"/>
      <c r="E42" s="9"/>
      <c r="F42" s="9"/>
      <c r="G42" s="12"/>
      <c r="H42" s="11"/>
      <c r="I42" s="9"/>
      <c r="J42" s="9"/>
      <c r="K42" s="20"/>
      <c r="L42" s="9"/>
      <c r="M42" s="9"/>
      <c r="N42" s="9"/>
      <c r="O42" s="298"/>
      <c r="P42" s="9"/>
      <c r="Q42" s="24">
        <f t="shared" si="6"/>
        <v>0</v>
      </c>
      <c r="R42" s="119">
        <f t="shared" si="23"/>
        <v>0</v>
      </c>
      <c r="S42" s="18">
        <f t="shared" si="7"/>
        <v>0</v>
      </c>
      <c r="T42" s="11"/>
      <c r="U42" s="9"/>
      <c r="V42" s="9"/>
      <c r="W42" s="24">
        <f t="shared" si="24"/>
        <v>0</v>
      </c>
      <c r="X42" s="9"/>
      <c r="Y42" s="9"/>
      <c r="Z42" s="9"/>
      <c r="AA42" s="9"/>
      <c r="AB42" s="12"/>
      <c r="AC42" s="15"/>
      <c r="AD42" s="200"/>
      <c r="AE42" s="200"/>
      <c r="AF42" s="200"/>
      <c r="AG42" s="200"/>
      <c r="AH42" s="241">
        <f t="shared" si="32"/>
        <v>0</v>
      </c>
      <c r="AI42" s="239" t="e">
        <f t="shared" si="33"/>
        <v>#DIV/0!</v>
      </c>
      <c r="AJ42" s="9"/>
      <c r="AK42" s="9"/>
      <c r="AL42" s="9"/>
      <c r="AM42" s="9"/>
      <c r="AN42" s="9"/>
      <c r="AO42" s="9"/>
      <c r="AP42" s="11"/>
      <c r="AQ42" s="15"/>
      <c r="AR42" s="24">
        <f t="shared" si="34"/>
        <v>0</v>
      </c>
      <c r="AS42" s="271" t="e">
        <f t="shared" si="25"/>
        <v>#DIV/0!</v>
      </c>
      <c r="AT42" s="9"/>
      <c r="AU42" s="9"/>
      <c r="AV42" s="15"/>
      <c r="AW42" s="9"/>
      <c r="AX42" s="9"/>
      <c r="AY42" s="10"/>
      <c r="AZ42" s="11"/>
      <c r="BA42" s="10"/>
      <c r="BB42" s="11"/>
      <c r="BC42" s="12"/>
      <c r="BD42" s="11"/>
      <c r="BE42" s="9"/>
      <c r="BF42" s="9"/>
      <c r="BG42" s="9"/>
      <c r="BH42" s="12"/>
      <c r="BI42" s="11"/>
      <c r="BJ42" s="15"/>
      <c r="BK42" s="9"/>
      <c r="BL42" s="9"/>
      <c r="BM42" s="10"/>
      <c r="BN42" s="11"/>
      <c r="BO42" s="9"/>
      <c r="BP42" s="10"/>
      <c r="BQ42" s="11"/>
      <c r="BR42" s="9"/>
      <c r="BS42" s="10"/>
      <c r="BT42" s="14"/>
      <c r="BU42" s="279"/>
      <c r="BV42" s="273">
        <f t="shared" si="26"/>
        <v>0</v>
      </c>
      <c r="BW42" s="273">
        <f t="shared" si="27"/>
        <v>0</v>
      </c>
      <c r="BX42" s="283" t="e">
        <f t="shared" si="28"/>
        <v>#DIV/0!</v>
      </c>
      <c r="BY42" s="283" t="e">
        <f t="shared" si="29"/>
        <v>#DIV/0!</v>
      </c>
      <c r="BZ42" s="11"/>
      <c r="CA42" s="9"/>
      <c r="CB42" s="9"/>
      <c r="CC42" s="12"/>
      <c r="CD42" s="15"/>
      <c r="CE42" s="15"/>
      <c r="CF42" s="9" t="e">
        <f t="shared" si="9"/>
        <v>#N/A</v>
      </c>
      <c r="CG42" s="9">
        <f t="shared" si="10"/>
        <v>0</v>
      </c>
      <c r="CH42" s="9" t="e">
        <f t="shared" si="11"/>
        <v>#N/A</v>
      </c>
      <c r="CI42" s="9"/>
      <c r="CJ42" s="296" t="e">
        <f t="shared" si="30"/>
        <v>#N/A</v>
      </c>
      <c r="CK42" s="11"/>
      <c r="CL42" s="15"/>
      <c r="CM42" s="9"/>
      <c r="CN42" s="10">
        <v>109</v>
      </c>
      <c r="CO42" s="10">
        <f t="shared" si="35"/>
        <v>0</v>
      </c>
      <c r="CP42" s="10">
        <f t="shared" si="36"/>
        <v>0</v>
      </c>
      <c r="CQ42" s="191" t="e">
        <f t="shared" si="37"/>
        <v>#DIV/0!</v>
      </c>
      <c r="CR42" s="16"/>
      <c r="CS42" s="16"/>
      <c r="CT42" s="16"/>
      <c r="CU42" s="14"/>
      <c r="CV42" s="14"/>
      <c r="CW42" s="14"/>
      <c r="CX42" s="16"/>
      <c r="CY42" s="16"/>
      <c r="CZ42" s="16"/>
      <c r="DA42" s="16"/>
      <c r="DB42" s="16"/>
      <c r="DC42" s="16"/>
      <c r="DD42" s="16"/>
      <c r="DE42" s="16"/>
      <c r="DF42" s="16"/>
      <c r="DG42" s="16"/>
      <c r="DH42" s="16"/>
      <c r="DI42" s="11"/>
      <c r="DJ42" s="10"/>
      <c r="DK42" s="213" t="e">
        <f t="shared" si="15"/>
        <v>#DIV/0!</v>
      </c>
      <c r="DL42" s="213" t="e">
        <f t="shared" si="16"/>
        <v>#DIV/0!</v>
      </c>
      <c r="DM42" s="11"/>
      <c r="DN42" s="10"/>
      <c r="DO42" s="11"/>
      <c r="DP42" s="10"/>
      <c r="DQ42" s="16"/>
      <c r="DR42" s="11"/>
      <c r="DS42" s="10"/>
      <c r="DT42" s="16"/>
      <c r="DU42" s="11"/>
      <c r="DV42" s="9"/>
      <c r="DW42" s="338" t="e">
        <f t="shared" si="17"/>
        <v>#DIV/0!</v>
      </c>
      <c r="DX42" s="213" t="e">
        <f t="shared" si="18"/>
        <v>#DIV/0!</v>
      </c>
      <c r="DY42" s="304"/>
      <c r="DZ42" s="213"/>
      <c r="EA42" s="11"/>
      <c r="EB42" s="10"/>
      <c r="EC42" s="11"/>
      <c r="ED42" s="10"/>
      <c r="EE42" s="158"/>
      <c r="EF42" s="159"/>
      <c r="EG42" s="158"/>
      <c r="EH42" s="160"/>
      <c r="EI42" s="351">
        <f t="shared" si="31"/>
        <v>0</v>
      </c>
      <c r="EJ42" s="352" t="e">
        <f t="shared" si="19"/>
        <v>#DIV/0!</v>
      </c>
      <c r="EK42" s="241" t="e">
        <f t="shared" si="20"/>
        <v>#DIV/0!</v>
      </c>
      <c r="EL42" s="9"/>
      <c r="EM42" s="20" t="e">
        <f t="shared" si="21"/>
        <v>#DIV/0!</v>
      </c>
      <c r="EN42" s="353" t="e">
        <f t="shared" si="22"/>
        <v>#DIV/0!</v>
      </c>
      <c r="EO42" s="12"/>
      <c r="EP42" s="120"/>
    </row>
    <row r="43" spans="1:146" s="118" customFormat="1" ht="20.100000000000001" customHeight="1">
      <c r="A43" s="161">
        <v>42347</v>
      </c>
      <c r="B43" s="228"/>
      <c r="C43" s="7"/>
      <c r="D43" s="1"/>
      <c r="E43" s="1"/>
      <c r="F43" s="1"/>
      <c r="G43" s="4"/>
      <c r="H43" s="3"/>
      <c r="I43" s="1"/>
      <c r="J43" s="1"/>
      <c r="K43" s="19"/>
      <c r="L43" s="1"/>
      <c r="M43" s="1"/>
      <c r="N43" s="1"/>
      <c r="O43" s="297"/>
      <c r="P43" s="1"/>
      <c r="Q43" s="22">
        <f t="shared" si="6"/>
        <v>0</v>
      </c>
      <c r="R43" s="116">
        <f t="shared" si="23"/>
        <v>0</v>
      </c>
      <c r="S43" s="17">
        <f t="shared" si="7"/>
        <v>0</v>
      </c>
      <c r="T43" s="3"/>
      <c r="U43" s="1"/>
      <c r="V43" s="1"/>
      <c r="W43" s="22">
        <f t="shared" si="24"/>
        <v>0</v>
      </c>
      <c r="X43" s="1"/>
      <c r="Y43" s="1"/>
      <c r="Z43" s="1"/>
      <c r="AA43" s="1"/>
      <c r="AB43" s="4"/>
      <c r="AC43" s="7"/>
      <c r="AD43" s="199"/>
      <c r="AE43" s="199"/>
      <c r="AF43" s="199"/>
      <c r="AG43" s="199"/>
      <c r="AH43" s="240">
        <f t="shared" si="32"/>
        <v>0</v>
      </c>
      <c r="AI43" s="237" t="e">
        <f t="shared" si="33"/>
        <v>#DIV/0!</v>
      </c>
      <c r="AJ43" s="1"/>
      <c r="AK43" s="1"/>
      <c r="AL43" s="1"/>
      <c r="AM43" s="1"/>
      <c r="AN43" s="1"/>
      <c r="AO43" s="1"/>
      <c r="AP43" s="3"/>
      <c r="AQ43" s="7"/>
      <c r="AR43" s="22">
        <f t="shared" si="34"/>
        <v>0</v>
      </c>
      <c r="AS43" s="270" t="e">
        <f t="shared" si="25"/>
        <v>#DIV/0!</v>
      </c>
      <c r="AT43" s="1"/>
      <c r="AU43" s="1"/>
      <c r="AV43" s="7"/>
      <c r="AW43" s="1"/>
      <c r="AX43" s="1"/>
      <c r="AY43" s="2"/>
      <c r="AZ43" s="3"/>
      <c r="BA43" s="2"/>
      <c r="BB43" s="3"/>
      <c r="BC43" s="4"/>
      <c r="BD43" s="3"/>
      <c r="BE43" s="1"/>
      <c r="BF43" s="1"/>
      <c r="BG43" s="1"/>
      <c r="BH43" s="4"/>
      <c r="BI43" s="3"/>
      <c r="BJ43" s="7"/>
      <c r="BK43" s="1"/>
      <c r="BL43" s="1"/>
      <c r="BM43" s="2"/>
      <c r="BN43" s="3"/>
      <c r="BO43" s="1"/>
      <c r="BP43" s="2"/>
      <c r="BQ43" s="3"/>
      <c r="BR43" s="1"/>
      <c r="BS43" s="2"/>
      <c r="BT43" s="6"/>
      <c r="BU43" s="278"/>
      <c r="BV43" s="272">
        <f t="shared" si="26"/>
        <v>0</v>
      </c>
      <c r="BW43" s="272">
        <f t="shared" si="27"/>
        <v>0</v>
      </c>
      <c r="BX43" s="282" t="e">
        <f t="shared" si="28"/>
        <v>#DIV/0!</v>
      </c>
      <c r="BY43" s="282" t="e">
        <f t="shared" si="29"/>
        <v>#DIV/0!</v>
      </c>
      <c r="BZ43" s="3"/>
      <c r="CA43" s="1"/>
      <c r="CB43" s="1"/>
      <c r="CC43" s="4"/>
      <c r="CD43" s="7"/>
      <c r="CE43" s="7"/>
      <c r="CF43" s="1" t="e">
        <f t="shared" si="9"/>
        <v>#N/A</v>
      </c>
      <c r="CG43" s="1">
        <f t="shared" si="10"/>
        <v>0</v>
      </c>
      <c r="CH43" s="1" t="e">
        <f t="shared" si="11"/>
        <v>#N/A</v>
      </c>
      <c r="CI43" s="1"/>
      <c r="CJ43" s="189" t="e">
        <f t="shared" si="30"/>
        <v>#N/A</v>
      </c>
      <c r="CK43" s="3"/>
      <c r="CL43" s="7"/>
      <c r="CM43" s="1"/>
      <c r="CN43" s="2">
        <v>109</v>
      </c>
      <c r="CO43" s="2">
        <f t="shared" si="35"/>
        <v>0</v>
      </c>
      <c r="CP43" s="2">
        <f t="shared" si="36"/>
        <v>0</v>
      </c>
      <c r="CQ43" s="190" t="e">
        <f t="shared" si="37"/>
        <v>#DIV/0!</v>
      </c>
      <c r="CR43" s="8"/>
      <c r="CS43" s="8"/>
      <c r="CT43" s="8"/>
      <c r="CU43" s="6"/>
      <c r="CV43" s="6"/>
      <c r="CW43" s="6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3"/>
      <c r="DJ43" s="2"/>
      <c r="DK43" s="212" t="e">
        <f t="shared" si="15"/>
        <v>#DIV/0!</v>
      </c>
      <c r="DL43" s="212" t="e">
        <f t="shared" si="16"/>
        <v>#DIV/0!</v>
      </c>
      <c r="DM43" s="3"/>
      <c r="DN43" s="2"/>
      <c r="DO43" s="3"/>
      <c r="DP43" s="2"/>
      <c r="DQ43" s="8"/>
      <c r="DR43" s="3"/>
      <c r="DS43" s="2"/>
      <c r="DT43" s="8"/>
      <c r="DU43" s="3"/>
      <c r="DV43" s="1"/>
      <c r="DW43" s="337" t="e">
        <f t="shared" si="17"/>
        <v>#DIV/0!</v>
      </c>
      <c r="DX43" s="212" t="e">
        <f t="shared" si="18"/>
        <v>#DIV/0!</v>
      </c>
      <c r="DY43" s="303"/>
      <c r="DZ43" s="212"/>
      <c r="EA43" s="3"/>
      <c r="EB43" s="2"/>
      <c r="EC43" s="3"/>
      <c r="ED43" s="2"/>
      <c r="EE43" s="155"/>
      <c r="EF43" s="156"/>
      <c r="EG43" s="155"/>
      <c r="EH43" s="157"/>
      <c r="EI43" s="348">
        <f t="shared" si="31"/>
        <v>0</v>
      </c>
      <c r="EJ43" s="349" t="e">
        <f t="shared" si="19"/>
        <v>#DIV/0!</v>
      </c>
      <c r="EK43" s="240" t="e">
        <f t="shared" si="20"/>
        <v>#DIV/0!</v>
      </c>
      <c r="EL43" s="1"/>
      <c r="EM43" s="19" t="e">
        <f t="shared" si="21"/>
        <v>#DIV/0!</v>
      </c>
      <c r="EN43" s="350" t="e">
        <f t="shared" si="22"/>
        <v>#DIV/0!</v>
      </c>
      <c r="EO43" s="4"/>
      <c r="EP43" s="117"/>
    </row>
    <row r="44" spans="1:146" s="118" customFormat="1" ht="20.100000000000001" customHeight="1">
      <c r="A44" s="161">
        <v>42347</v>
      </c>
      <c r="B44" s="228">
        <v>0.58333333333333304</v>
      </c>
      <c r="C44" s="7"/>
      <c r="D44" s="1" t="s">
        <v>131</v>
      </c>
      <c r="E44" s="1" t="s">
        <v>135</v>
      </c>
      <c r="F44" s="1" t="s">
        <v>144</v>
      </c>
      <c r="G44" s="4" t="s">
        <v>303</v>
      </c>
      <c r="H44" s="3" t="s">
        <v>174</v>
      </c>
      <c r="I44" s="1">
        <v>20</v>
      </c>
      <c r="J44" s="1" t="s">
        <v>219</v>
      </c>
      <c r="K44" s="19">
        <v>14</v>
      </c>
      <c r="L44" s="1" t="s">
        <v>192</v>
      </c>
      <c r="M44" s="1">
        <v>84</v>
      </c>
      <c r="N44" s="1">
        <v>2700</v>
      </c>
      <c r="O44" s="297"/>
      <c r="P44" s="1">
        <v>1450</v>
      </c>
      <c r="Q44" s="22">
        <f t="shared" si="6"/>
        <v>1247</v>
      </c>
      <c r="R44" s="116">
        <f t="shared" si="23"/>
        <v>4.2647399999999998</v>
      </c>
      <c r="S44" s="17">
        <f t="shared" si="7"/>
        <v>4.0402800000000001</v>
      </c>
      <c r="T44" s="3">
        <v>921</v>
      </c>
      <c r="U44" s="1">
        <v>1007</v>
      </c>
      <c r="V44" s="1">
        <v>0.98299999999999998</v>
      </c>
      <c r="W44" s="22">
        <f t="shared" si="24"/>
        <v>1425.35</v>
      </c>
      <c r="X44" s="1">
        <v>10.5</v>
      </c>
      <c r="Y44" s="1">
        <v>282</v>
      </c>
      <c r="Z44" s="1">
        <v>20</v>
      </c>
      <c r="AA44" s="1">
        <v>20</v>
      </c>
      <c r="AB44" s="4"/>
      <c r="AC44" s="7">
        <v>4.0999999999999996</v>
      </c>
      <c r="AD44" s="199">
        <v>-31</v>
      </c>
      <c r="AE44" s="199">
        <v>-35</v>
      </c>
      <c r="AF44" s="199">
        <v>-35</v>
      </c>
      <c r="AG44" s="199">
        <v>-35</v>
      </c>
      <c r="AH44" s="240">
        <f t="shared" si="32"/>
        <v>-136</v>
      </c>
      <c r="AI44" s="237">
        <f t="shared" si="33"/>
        <v>1</v>
      </c>
      <c r="AJ44" s="1">
        <v>50</v>
      </c>
      <c r="AK44" s="1">
        <v>50</v>
      </c>
      <c r="AL44" s="1">
        <v>100</v>
      </c>
      <c r="AM44" s="1">
        <v>100</v>
      </c>
      <c r="AN44" s="1">
        <v>3</v>
      </c>
      <c r="AO44" s="1">
        <v>20</v>
      </c>
      <c r="AP44" s="3">
        <v>1566</v>
      </c>
      <c r="AQ44" s="7"/>
      <c r="AR44" s="22">
        <f t="shared" si="34"/>
        <v>1566</v>
      </c>
      <c r="AS44" s="270">
        <f t="shared" si="25"/>
        <v>1</v>
      </c>
      <c r="AT44" s="1">
        <v>73</v>
      </c>
      <c r="AU44" s="1">
        <v>80</v>
      </c>
      <c r="AV44" s="7">
        <v>4.18</v>
      </c>
      <c r="AW44" s="1">
        <v>560</v>
      </c>
      <c r="AX44" s="1">
        <v>1000</v>
      </c>
      <c r="AY44" s="2">
        <v>35</v>
      </c>
      <c r="AZ44" s="3">
        <v>320</v>
      </c>
      <c r="BA44" s="2">
        <v>70</v>
      </c>
      <c r="BB44" s="3">
        <v>169</v>
      </c>
      <c r="BC44" s="4"/>
      <c r="BD44" s="3">
        <v>4210</v>
      </c>
      <c r="BE44" s="1">
        <v>30</v>
      </c>
      <c r="BF44" s="1">
        <v>30</v>
      </c>
      <c r="BG44" s="1">
        <v>2</v>
      </c>
      <c r="BH44" s="4">
        <v>97</v>
      </c>
      <c r="BI44" s="3">
        <v>570</v>
      </c>
      <c r="BJ44" s="7">
        <v>222</v>
      </c>
      <c r="BK44" s="1">
        <v>1680</v>
      </c>
      <c r="BL44" s="1">
        <v>145</v>
      </c>
      <c r="BM44" s="2">
        <v>59.6</v>
      </c>
      <c r="BN44" s="3">
        <v>450</v>
      </c>
      <c r="BO44" s="1">
        <v>1400</v>
      </c>
      <c r="BP44" s="2">
        <v>198</v>
      </c>
      <c r="BQ44" s="3">
        <v>440</v>
      </c>
      <c r="BR44" s="1">
        <v>1600</v>
      </c>
      <c r="BS44" s="2">
        <v>172</v>
      </c>
      <c r="BT44" s="6">
        <v>1500</v>
      </c>
      <c r="BU44" s="278">
        <v>536</v>
      </c>
      <c r="BV44" s="272">
        <f t="shared" si="26"/>
        <v>0.89</v>
      </c>
      <c r="BW44" s="272">
        <f t="shared" si="27"/>
        <v>0.73076923076923073</v>
      </c>
      <c r="BX44" s="282">
        <f t="shared" si="28"/>
        <v>0.54912197437114385</v>
      </c>
      <c r="BY44" s="282">
        <f t="shared" si="29"/>
        <v>0.45087802562885615</v>
      </c>
      <c r="BZ44" s="3">
        <v>2.8</v>
      </c>
      <c r="CA44" s="1">
        <v>3</v>
      </c>
      <c r="CB44" s="1">
        <v>25</v>
      </c>
      <c r="CC44" s="4">
        <v>1.8</v>
      </c>
      <c r="CD44" s="7" t="s">
        <v>163</v>
      </c>
      <c r="CE44" s="7">
        <v>49</v>
      </c>
      <c r="CF44" s="1">
        <f t="shared" si="9"/>
        <v>15.6</v>
      </c>
      <c r="CG44" s="1">
        <f t="shared" si="10"/>
        <v>4901</v>
      </c>
      <c r="CH44" s="1">
        <f t="shared" si="11"/>
        <v>7.6440000000000001</v>
      </c>
      <c r="CI44" s="1">
        <v>49</v>
      </c>
      <c r="CJ44" s="189">
        <f t="shared" si="30"/>
        <v>1.5596816976127321</v>
      </c>
      <c r="CK44" s="3" t="s">
        <v>165</v>
      </c>
      <c r="CL44" s="7">
        <v>39</v>
      </c>
      <c r="CM44" s="1">
        <v>41</v>
      </c>
      <c r="CN44" s="2">
        <v>109</v>
      </c>
      <c r="CO44" s="2">
        <f t="shared" si="35"/>
        <v>4901</v>
      </c>
      <c r="CP44" s="2">
        <f t="shared" si="36"/>
        <v>44.69</v>
      </c>
      <c r="CQ44" s="190">
        <f t="shared" si="37"/>
        <v>9.1185472352581094</v>
      </c>
      <c r="CR44" s="8">
        <v>42</v>
      </c>
      <c r="CS44" s="8">
        <v>4</v>
      </c>
      <c r="CT44" s="8">
        <v>400</v>
      </c>
      <c r="CU44" s="6">
        <v>10</v>
      </c>
      <c r="CV44" s="6">
        <v>52</v>
      </c>
      <c r="CW44" s="6"/>
      <c r="CX44" s="8">
        <v>530</v>
      </c>
      <c r="CY44" s="8">
        <v>500</v>
      </c>
      <c r="CZ44" s="8">
        <v>500</v>
      </c>
      <c r="DA44" s="8">
        <v>440</v>
      </c>
      <c r="DB44" s="8">
        <v>2</v>
      </c>
      <c r="DC44" s="8">
        <v>3</v>
      </c>
      <c r="DD44" s="8">
        <v>1</v>
      </c>
      <c r="DE44" s="8">
        <v>0.5</v>
      </c>
      <c r="DF44" s="8">
        <v>11</v>
      </c>
      <c r="DG44" s="8">
        <v>2</v>
      </c>
      <c r="DH44" s="8">
        <v>2</v>
      </c>
      <c r="DI44" s="3"/>
      <c r="DJ44" s="2"/>
      <c r="DK44" s="212">
        <f t="shared" si="15"/>
        <v>0</v>
      </c>
      <c r="DL44" s="212">
        <f t="shared" si="16"/>
        <v>0</v>
      </c>
      <c r="DM44" s="3"/>
      <c r="DN44" s="2"/>
      <c r="DO44" s="3"/>
      <c r="DP44" s="2"/>
      <c r="DQ44" s="8">
        <v>40</v>
      </c>
      <c r="DR44" s="3" t="s">
        <v>184</v>
      </c>
      <c r="DS44" s="2">
        <v>4.2</v>
      </c>
      <c r="DT44" s="8">
        <v>25</v>
      </c>
      <c r="DU44" s="3" t="s">
        <v>169</v>
      </c>
      <c r="DV44" s="1">
        <v>150</v>
      </c>
      <c r="DW44" s="337">
        <f t="shared" si="17"/>
        <v>35.172132416044121</v>
      </c>
      <c r="DX44" s="212">
        <f t="shared" si="18"/>
        <v>37.126139772491015</v>
      </c>
      <c r="DY44" s="303"/>
      <c r="DZ44" s="212"/>
      <c r="EA44" s="3"/>
      <c r="EB44" s="2"/>
      <c r="EC44" s="3"/>
      <c r="ED44" s="2"/>
      <c r="EE44" s="155"/>
      <c r="EF44" s="156"/>
      <c r="EG44" s="155"/>
      <c r="EH44" s="157"/>
      <c r="EI44" s="348">
        <f t="shared" si="31"/>
        <v>370</v>
      </c>
      <c r="EJ44" s="349">
        <f t="shared" si="19"/>
        <v>86.757926626242167</v>
      </c>
      <c r="EK44" s="240">
        <f t="shared" si="20"/>
        <v>91.577811438811167</v>
      </c>
      <c r="EL44" s="1">
        <v>4.68</v>
      </c>
      <c r="EM44" s="19">
        <f t="shared" si="21"/>
        <v>1.0973705313805766</v>
      </c>
      <c r="EN44" s="350">
        <f t="shared" si="22"/>
        <v>1.1583355609017196</v>
      </c>
      <c r="EO44" s="4">
        <v>400</v>
      </c>
      <c r="EP44" s="117"/>
    </row>
    <row r="45" spans="1:146" s="121" customFormat="1" ht="20.100000000000001" customHeight="1">
      <c r="A45" s="162">
        <v>42347</v>
      </c>
      <c r="B45" s="229">
        <v>0.98958333333333404</v>
      </c>
      <c r="C45" s="15">
        <v>4</v>
      </c>
      <c r="D45" s="9" t="s">
        <v>133</v>
      </c>
      <c r="E45" s="9" t="s">
        <v>137</v>
      </c>
      <c r="F45" s="9" t="s">
        <v>139</v>
      </c>
      <c r="G45" s="12" t="s">
        <v>267</v>
      </c>
      <c r="H45" s="11" t="s">
        <v>174</v>
      </c>
      <c r="I45" s="9">
        <v>20</v>
      </c>
      <c r="J45" s="9" t="s">
        <v>219</v>
      </c>
      <c r="K45" s="20">
        <v>14</v>
      </c>
      <c r="L45" s="9" t="s">
        <v>192</v>
      </c>
      <c r="M45" s="9">
        <v>84</v>
      </c>
      <c r="N45" s="9">
        <v>2700</v>
      </c>
      <c r="O45" s="298" t="s">
        <v>239</v>
      </c>
      <c r="P45" s="9">
        <v>1450</v>
      </c>
      <c r="Q45" s="24">
        <f t="shared" si="6"/>
        <v>1247</v>
      </c>
      <c r="R45" s="119">
        <f t="shared" si="23"/>
        <v>4.2647399999999998</v>
      </c>
      <c r="S45" s="18">
        <f t="shared" si="7"/>
        <v>4.0402800000000001</v>
      </c>
      <c r="T45" s="11">
        <v>971</v>
      </c>
      <c r="U45" s="9">
        <v>1007</v>
      </c>
      <c r="V45" s="9">
        <v>0.98299999999999998</v>
      </c>
      <c r="W45" s="24">
        <f t="shared" si="24"/>
        <v>1425.35</v>
      </c>
      <c r="X45" s="9">
        <v>10.5</v>
      </c>
      <c r="Y45" s="9">
        <v>282</v>
      </c>
      <c r="Z45" s="9">
        <v>20</v>
      </c>
      <c r="AA45" s="9">
        <v>20</v>
      </c>
      <c r="AB45" s="12">
        <v>6.8</v>
      </c>
      <c r="AC45" s="15">
        <v>4.5</v>
      </c>
      <c r="AD45" s="200">
        <v>-31</v>
      </c>
      <c r="AE45" s="200">
        <v>-34</v>
      </c>
      <c r="AF45" s="200">
        <v>-34</v>
      </c>
      <c r="AG45" s="200">
        <v>-34</v>
      </c>
      <c r="AH45" s="241">
        <f t="shared" si="32"/>
        <v>-133</v>
      </c>
      <c r="AI45" s="239">
        <f t="shared" si="33"/>
        <v>-2.2556390977443608E-2</v>
      </c>
      <c r="AJ45" s="9">
        <v>50</v>
      </c>
      <c r="AK45" s="9">
        <v>50</v>
      </c>
      <c r="AL45" s="9">
        <v>100</v>
      </c>
      <c r="AM45" s="9">
        <v>100</v>
      </c>
      <c r="AN45" s="9">
        <v>3</v>
      </c>
      <c r="AO45" s="9">
        <v>20</v>
      </c>
      <c r="AP45" s="11">
        <v>1764</v>
      </c>
      <c r="AQ45" s="15">
        <v>1450</v>
      </c>
      <c r="AR45" s="24">
        <f t="shared" si="34"/>
        <v>314</v>
      </c>
      <c r="AS45" s="271">
        <f t="shared" si="25"/>
        <v>0.17800453514739228</v>
      </c>
      <c r="AT45" s="9">
        <v>75.5</v>
      </c>
      <c r="AU45" s="9">
        <v>80</v>
      </c>
      <c r="AV45" s="15">
        <v>4</v>
      </c>
      <c r="AW45" s="9">
        <v>685</v>
      </c>
      <c r="AX45" s="9">
        <v>1055</v>
      </c>
      <c r="AY45" s="10">
        <v>40</v>
      </c>
      <c r="AZ45" s="11">
        <v>340</v>
      </c>
      <c r="BA45" s="10">
        <v>70</v>
      </c>
      <c r="BB45" s="11">
        <v>175</v>
      </c>
      <c r="BC45" s="12"/>
      <c r="BD45" s="11">
        <v>4455</v>
      </c>
      <c r="BE45" s="9">
        <v>45</v>
      </c>
      <c r="BF45" s="9">
        <v>70</v>
      </c>
      <c r="BG45" s="9">
        <v>5</v>
      </c>
      <c r="BH45" s="12">
        <v>97.5</v>
      </c>
      <c r="BI45" s="11">
        <v>550</v>
      </c>
      <c r="BJ45" s="15">
        <v>150</v>
      </c>
      <c r="BK45" s="9">
        <v>1629</v>
      </c>
      <c r="BL45" s="9">
        <v>144</v>
      </c>
      <c r="BM45" s="10">
        <v>61</v>
      </c>
      <c r="BN45" s="11">
        <v>462</v>
      </c>
      <c r="BO45" s="9">
        <v>1400</v>
      </c>
      <c r="BP45" s="10">
        <v>205</v>
      </c>
      <c r="BQ45" s="11">
        <v>452</v>
      </c>
      <c r="BR45" s="9">
        <v>1600</v>
      </c>
      <c r="BS45" s="10">
        <v>177</v>
      </c>
      <c r="BT45" s="14">
        <v>1500</v>
      </c>
      <c r="BU45" s="279">
        <v>489</v>
      </c>
      <c r="BV45" s="273">
        <f t="shared" si="26"/>
        <v>0.91400000000000003</v>
      </c>
      <c r="BW45" s="273">
        <f t="shared" si="27"/>
        <v>0.70512820512820518</v>
      </c>
      <c r="BX45" s="283">
        <f t="shared" si="28"/>
        <v>0.56450131441421469</v>
      </c>
      <c r="BY45" s="283">
        <f t="shared" si="29"/>
        <v>0.43549868558578531</v>
      </c>
      <c r="BZ45" s="11">
        <v>2.8</v>
      </c>
      <c r="CA45" s="9">
        <v>3</v>
      </c>
      <c r="CB45" s="9">
        <v>25</v>
      </c>
      <c r="CC45" s="12">
        <v>1.8</v>
      </c>
      <c r="CD45" s="15" t="s">
        <v>163</v>
      </c>
      <c r="CE45" s="15">
        <v>57</v>
      </c>
      <c r="CF45" s="9">
        <f t="shared" si="9"/>
        <v>15.6</v>
      </c>
      <c r="CG45" s="9">
        <f t="shared" si="10"/>
        <v>4901</v>
      </c>
      <c r="CH45" s="9">
        <f t="shared" si="11"/>
        <v>8.8919999999999995</v>
      </c>
      <c r="CI45" s="9">
        <v>57</v>
      </c>
      <c r="CJ45" s="296">
        <f t="shared" si="30"/>
        <v>1.8143236074270555</v>
      </c>
      <c r="CK45" s="11" t="s">
        <v>165</v>
      </c>
      <c r="CL45" s="15">
        <v>36</v>
      </c>
      <c r="CM45" s="9">
        <v>37</v>
      </c>
      <c r="CN45" s="10">
        <v>109</v>
      </c>
      <c r="CO45" s="10">
        <f t="shared" si="35"/>
        <v>4901</v>
      </c>
      <c r="CP45" s="10">
        <f t="shared" si="36"/>
        <v>40.33</v>
      </c>
      <c r="CQ45" s="191">
        <f t="shared" si="37"/>
        <v>8.2289328708426837</v>
      </c>
      <c r="CR45" s="16">
        <v>40</v>
      </c>
      <c r="CS45" s="16">
        <v>4</v>
      </c>
      <c r="CT45" s="16">
        <v>400</v>
      </c>
      <c r="CU45" s="14">
        <v>15</v>
      </c>
      <c r="CV45" s="14">
        <v>50</v>
      </c>
      <c r="CW45" s="14"/>
      <c r="CX45" s="16">
        <v>530</v>
      </c>
      <c r="CY45" s="16">
        <v>500</v>
      </c>
      <c r="CZ45" s="16">
        <v>500</v>
      </c>
      <c r="DA45" s="16">
        <v>440</v>
      </c>
      <c r="DB45" s="16">
        <v>2</v>
      </c>
      <c r="DC45" s="16">
        <v>3</v>
      </c>
      <c r="DD45" s="16">
        <v>1</v>
      </c>
      <c r="DE45" s="16">
        <v>0.5</v>
      </c>
      <c r="DF45" s="16">
        <v>11</v>
      </c>
      <c r="DG45" s="16">
        <v>5</v>
      </c>
      <c r="DH45" s="16">
        <v>2</v>
      </c>
      <c r="DI45" s="11" t="s">
        <v>301</v>
      </c>
      <c r="DJ45" s="10">
        <v>580</v>
      </c>
      <c r="DK45" s="213">
        <f t="shared" si="15"/>
        <v>135.99891200870394</v>
      </c>
      <c r="DL45" s="213">
        <f t="shared" si="16"/>
        <v>143.55440712029858</v>
      </c>
      <c r="DM45" s="11"/>
      <c r="DN45" s="10"/>
      <c r="DO45" s="11"/>
      <c r="DP45" s="10"/>
      <c r="DQ45" s="16">
        <v>40</v>
      </c>
      <c r="DR45" s="11" t="s">
        <v>185</v>
      </c>
      <c r="DS45" s="10">
        <v>3.5</v>
      </c>
      <c r="DT45" s="16">
        <v>25</v>
      </c>
      <c r="DU45" s="11" t="s">
        <v>169</v>
      </c>
      <c r="DV45" s="9">
        <v>173</v>
      </c>
      <c r="DW45" s="338">
        <f t="shared" si="17"/>
        <v>40.565192719837555</v>
      </c>
      <c r="DX45" s="213">
        <f t="shared" si="18"/>
        <v>42.818814537606301</v>
      </c>
      <c r="DY45" s="304"/>
      <c r="DZ45" s="213"/>
      <c r="EA45" s="11"/>
      <c r="EB45" s="10"/>
      <c r="EC45" s="11"/>
      <c r="ED45" s="10"/>
      <c r="EE45" s="158"/>
      <c r="EF45" s="159"/>
      <c r="EG45" s="158"/>
      <c r="EH45" s="160"/>
      <c r="EI45" s="351">
        <f t="shared" si="31"/>
        <v>382</v>
      </c>
      <c r="EJ45" s="352">
        <f t="shared" si="19"/>
        <v>89.571697219525703</v>
      </c>
      <c r="EK45" s="241">
        <f t="shared" si="20"/>
        <v>94.547902620610444</v>
      </c>
      <c r="EL45" s="9"/>
      <c r="EM45" s="20">
        <f t="shared" si="21"/>
        <v>0</v>
      </c>
      <c r="EN45" s="353">
        <f t="shared" si="22"/>
        <v>0</v>
      </c>
      <c r="EO45" s="12"/>
      <c r="EP45" s="120"/>
    </row>
    <row r="46" spans="1:146" s="121" customFormat="1" ht="20.100000000000001" customHeight="1">
      <c r="A46" s="162">
        <v>42347</v>
      </c>
      <c r="B46" s="229"/>
      <c r="C46" s="15"/>
      <c r="D46" s="9"/>
      <c r="E46" s="9"/>
      <c r="F46" s="9"/>
      <c r="G46" s="12"/>
      <c r="H46" s="11"/>
      <c r="I46" s="9"/>
      <c r="J46" s="9"/>
      <c r="K46" s="20"/>
      <c r="L46" s="9"/>
      <c r="M46" s="9"/>
      <c r="N46" s="9"/>
      <c r="O46" s="298"/>
      <c r="P46" s="9"/>
      <c r="Q46" s="24">
        <f t="shared" si="6"/>
        <v>0</v>
      </c>
      <c r="R46" s="119">
        <f t="shared" si="23"/>
        <v>0</v>
      </c>
      <c r="S46" s="18">
        <f t="shared" si="7"/>
        <v>0</v>
      </c>
      <c r="T46" s="11"/>
      <c r="U46" s="9"/>
      <c r="V46" s="9"/>
      <c r="W46" s="24">
        <f t="shared" si="24"/>
        <v>0</v>
      </c>
      <c r="X46" s="9"/>
      <c r="Y46" s="9"/>
      <c r="Z46" s="9"/>
      <c r="AA46" s="9"/>
      <c r="AB46" s="12"/>
      <c r="AC46" s="15"/>
      <c r="AD46" s="200"/>
      <c r="AE46" s="200"/>
      <c r="AF46" s="200"/>
      <c r="AG46" s="200"/>
      <c r="AH46" s="241">
        <f t="shared" si="32"/>
        <v>0</v>
      </c>
      <c r="AI46" s="239" t="e">
        <f t="shared" si="33"/>
        <v>#DIV/0!</v>
      </c>
      <c r="AJ46" s="9"/>
      <c r="AK46" s="9"/>
      <c r="AL46" s="9"/>
      <c r="AM46" s="9"/>
      <c r="AN46" s="9"/>
      <c r="AO46" s="9"/>
      <c r="AP46" s="11"/>
      <c r="AQ46" s="15"/>
      <c r="AR46" s="24">
        <f t="shared" si="34"/>
        <v>0</v>
      </c>
      <c r="AS46" s="271" t="e">
        <f t="shared" si="25"/>
        <v>#DIV/0!</v>
      </c>
      <c r="AT46" s="9"/>
      <c r="AU46" s="9"/>
      <c r="AV46" s="15"/>
      <c r="AW46" s="9"/>
      <c r="AX46" s="9"/>
      <c r="AY46" s="10"/>
      <c r="AZ46" s="11"/>
      <c r="BA46" s="10"/>
      <c r="BB46" s="11"/>
      <c r="BC46" s="12"/>
      <c r="BD46" s="11"/>
      <c r="BE46" s="9"/>
      <c r="BF46" s="9"/>
      <c r="BG46" s="9"/>
      <c r="BH46" s="12"/>
      <c r="BI46" s="11"/>
      <c r="BJ46" s="15"/>
      <c r="BK46" s="9"/>
      <c r="BL46" s="9"/>
      <c r="BM46" s="10"/>
      <c r="BN46" s="11"/>
      <c r="BO46" s="9"/>
      <c r="BP46" s="10"/>
      <c r="BQ46" s="11"/>
      <c r="BR46" s="9"/>
      <c r="BS46" s="10"/>
      <c r="BT46" s="14"/>
      <c r="BU46" s="279"/>
      <c r="BV46" s="273">
        <f t="shared" si="26"/>
        <v>0</v>
      </c>
      <c r="BW46" s="273">
        <f t="shared" si="27"/>
        <v>0</v>
      </c>
      <c r="BX46" s="283" t="e">
        <f t="shared" si="28"/>
        <v>#DIV/0!</v>
      </c>
      <c r="BY46" s="283" t="e">
        <f t="shared" si="29"/>
        <v>#DIV/0!</v>
      </c>
      <c r="BZ46" s="11"/>
      <c r="CA46" s="9"/>
      <c r="CB46" s="9"/>
      <c r="CC46" s="12"/>
      <c r="CD46" s="15"/>
      <c r="CE46" s="15"/>
      <c r="CF46" s="9" t="e">
        <f t="shared" si="9"/>
        <v>#N/A</v>
      </c>
      <c r="CG46" s="9">
        <f t="shared" si="10"/>
        <v>0</v>
      </c>
      <c r="CH46" s="9" t="e">
        <f t="shared" si="11"/>
        <v>#N/A</v>
      </c>
      <c r="CI46" s="9"/>
      <c r="CJ46" s="296" t="e">
        <f t="shared" si="30"/>
        <v>#N/A</v>
      </c>
      <c r="CK46" s="11"/>
      <c r="CL46" s="15"/>
      <c r="CM46" s="9"/>
      <c r="CN46" s="10">
        <v>109</v>
      </c>
      <c r="CO46" s="10">
        <f t="shared" si="35"/>
        <v>0</v>
      </c>
      <c r="CP46" s="10">
        <f t="shared" si="36"/>
        <v>0</v>
      </c>
      <c r="CQ46" s="191" t="e">
        <f t="shared" si="37"/>
        <v>#DIV/0!</v>
      </c>
      <c r="CR46" s="16"/>
      <c r="CS46" s="16"/>
      <c r="CT46" s="16"/>
      <c r="CU46" s="14"/>
      <c r="CV46" s="14"/>
      <c r="CW46" s="14"/>
      <c r="CX46" s="16"/>
      <c r="CY46" s="16"/>
      <c r="CZ46" s="16"/>
      <c r="DA46" s="16"/>
      <c r="DB46" s="16"/>
      <c r="DC46" s="16"/>
      <c r="DD46" s="16"/>
      <c r="DE46" s="16"/>
      <c r="DF46" s="16"/>
      <c r="DG46" s="16"/>
      <c r="DH46" s="16"/>
      <c r="DI46" s="11"/>
      <c r="DJ46" s="10"/>
      <c r="DK46" s="213" t="e">
        <f t="shared" si="15"/>
        <v>#DIV/0!</v>
      </c>
      <c r="DL46" s="213" t="e">
        <f t="shared" si="16"/>
        <v>#DIV/0!</v>
      </c>
      <c r="DM46" s="11"/>
      <c r="DN46" s="10"/>
      <c r="DO46" s="11"/>
      <c r="DP46" s="10"/>
      <c r="DQ46" s="16"/>
      <c r="DR46" s="11"/>
      <c r="DS46" s="10"/>
      <c r="DT46" s="16"/>
      <c r="DU46" s="11"/>
      <c r="DV46" s="9"/>
      <c r="DW46" s="338" t="e">
        <f t="shared" si="17"/>
        <v>#DIV/0!</v>
      </c>
      <c r="DX46" s="213" t="e">
        <f t="shared" si="18"/>
        <v>#DIV/0!</v>
      </c>
      <c r="DY46" s="304"/>
      <c r="DZ46" s="213"/>
      <c r="EA46" s="11"/>
      <c r="EB46" s="10"/>
      <c r="EC46" s="11"/>
      <c r="ED46" s="10"/>
      <c r="EE46" s="158"/>
      <c r="EF46" s="159"/>
      <c r="EG46" s="158"/>
      <c r="EH46" s="160"/>
      <c r="EI46" s="351">
        <f t="shared" si="31"/>
        <v>0</v>
      </c>
      <c r="EJ46" s="352" t="e">
        <f t="shared" si="19"/>
        <v>#DIV/0!</v>
      </c>
      <c r="EK46" s="241" t="e">
        <f t="shared" si="20"/>
        <v>#DIV/0!</v>
      </c>
      <c r="EL46" s="9"/>
      <c r="EM46" s="20" t="e">
        <f t="shared" si="21"/>
        <v>#DIV/0!</v>
      </c>
      <c r="EN46" s="353" t="e">
        <f t="shared" si="22"/>
        <v>#DIV/0!</v>
      </c>
      <c r="EO46" s="12"/>
      <c r="EP46" s="120"/>
    </row>
    <row r="47" spans="1:146" s="118" customFormat="1" ht="20.100000000000001" customHeight="1">
      <c r="A47" s="593">
        <v>42348</v>
      </c>
      <c r="B47" s="228"/>
      <c r="C47" s="7"/>
      <c r="D47" s="1"/>
      <c r="E47" s="1"/>
      <c r="F47" s="1"/>
      <c r="G47" s="4"/>
      <c r="H47" s="3"/>
      <c r="I47" s="1"/>
      <c r="J47" s="1"/>
      <c r="K47" s="19"/>
      <c r="L47" s="1"/>
      <c r="M47" s="1"/>
      <c r="N47" s="1"/>
      <c r="O47" s="297"/>
      <c r="P47" s="1"/>
      <c r="Q47" s="22">
        <f t="shared" si="6"/>
        <v>0</v>
      </c>
      <c r="R47" s="116">
        <f t="shared" si="23"/>
        <v>0</v>
      </c>
      <c r="S47" s="17">
        <f t="shared" si="7"/>
        <v>0</v>
      </c>
      <c r="T47" s="3"/>
      <c r="U47" s="1"/>
      <c r="V47" s="1"/>
      <c r="W47" s="22">
        <f t="shared" si="24"/>
        <v>0</v>
      </c>
      <c r="X47" s="1"/>
      <c r="Y47" s="1"/>
      <c r="Z47" s="1"/>
      <c r="AA47" s="1"/>
      <c r="AB47" s="4"/>
      <c r="AC47" s="7"/>
      <c r="AD47" s="199"/>
      <c r="AE47" s="199"/>
      <c r="AF47" s="199"/>
      <c r="AG47" s="199"/>
      <c r="AH47" s="240">
        <f t="shared" si="32"/>
        <v>0</v>
      </c>
      <c r="AI47" s="237" t="e">
        <f t="shared" si="33"/>
        <v>#DIV/0!</v>
      </c>
      <c r="AJ47" s="1"/>
      <c r="AK47" s="1"/>
      <c r="AL47" s="1"/>
      <c r="AM47" s="1"/>
      <c r="AN47" s="1"/>
      <c r="AO47" s="1"/>
      <c r="AP47" s="3"/>
      <c r="AQ47" s="7"/>
      <c r="AR47" s="22">
        <f t="shared" si="34"/>
        <v>0</v>
      </c>
      <c r="AS47" s="270" t="e">
        <f t="shared" si="25"/>
        <v>#DIV/0!</v>
      </c>
      <c r="AT47" s="1"/>
      <c r="AU47" s="1"/>
      <c r="AV47" s="7"/>
      <c r="AW47" s="1"/>
      <c r="AX47" s="1"/>
      <c r="AY47" s="2"/>
      <c r="AZ47" s="3"/>
      <c r="BA47" s="2"/>
      <c r="BB47" s="3"/>
      <c r="BC47" s="4"/>
      <c r="BD47" s="3"/>
      <c r="BE47" s="1"/>
      <c r="BF47" s="1"/>
      <c r="BG47" s="1"/>
      <c r="BH47" s="4"/>
      <c r="BI47" s="3"/>
      <c r="BJ47" s="7"/>
      <c r="BK47" s="1"/>
      <c r="BL47" s="1"/>
      <c r="BM47" s="2"/>
      <c r="BN47" s="3"/>
      <c r="BO47" s="1"/>
      <c r="BP47" s="2"/>
      <c r="BQ47" s="3"/>
      <c r="BR47" s="1"/>
      <c r="BS47" s="2"/>
      <c r="BT47" s="6"/>
      <c r="BU47" s="278"/>
      <c r="BV47" s="272">
        <f t="shared" si="26"/>
        <v>0</v>
      </c>
      <c r="BW47" s="272">
        <f t="shared" si="27"/>
        <v>0</v>
      </c>
      <c r="BX47" s="282" t="e">
        <f t="shared" si="28"/>
        <v>#DIV/0!</v>
      </c>
      <c r="BY47" s="282" t="e">
        <f t="shared" si="29"/>
        <v>#DIV/0!</v>
      </c>
      <c r="BZ47" s="3"/>
      <c r="CA47" s="1"/>
      <c r="CB47" s="1"/>
      <c r="CC47" s="4"/>
      <c r="CD47" s="7"/>
      <c r="CE47" s="7"/>
      <c r="CF47" s="1" t="e">
        <f t="shared" si="9"/>
        <v>#N/A</v>
      </c>
      <c r="CG47" s="1">
        <f t="shared" si="10"/>
        <v>0</v>
      </c>
      <c r="CH47" s="1" t="e">
        <f t="shared" si="11"/>
        <v>#N/A</v>
      </c>
      <c r="CI47" s="1"/>
      <c r="CJ47" s="189" t="e">
        <f t="shared" si="30"/>
        <v>#N/A</v>
      </c>
      <c r="CK47" s="3"/>
      <c r="CL47" s="7"/>
      <c r="CM47" s="1"/>
      <c r="CN47" s="2">
        <v>109</v>
      </c>
      <c r="CO47" s="2">
        <f t="shared" si="35"/>
        <v>0</v>
      </c>
      <c r="CP47" s="2">
        <f t="shared" si="36"/>
        <v>0</v>
      </c>
      <c r="CQ47" s="190" t="e">
        <f t="shared" si="37"/>
        <v>#DIV/0!</v>
      </c>
      <c r="CR47" s="8"/>
      <c r="CS47" s="8"/>
      <c r="CT47" s="8"/>
      <c r="CU47" s="6"/>
      <c r="CV47" s="6"/>
      <c r="CW47" s="6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3"/>
      <c r="DJ47" s="2"/>
      <c r="DK47" s="212" t="e">
        <f t="shared" si="15"/>
        <v>#DIV/0!</v>
      </c>
      <c r="DL47" s="212" t="e">
        <f t="shared" si="16"/>
        <v>#DIV/0!</v>
      </c>
      <c r="DM47" s="3"/>
      <c r="DN47" s="2"/>
      <c r="DO47" s="3"/>
      <c r="DP47" s="2"/>
      <c r="DQ47" s="8"/>
      <c r="DR47" s="3"/>
      <c r="DS47" s="2"/>
      <c r="DT47" s="8"/>
      <c r="DU47" s="3"/>
      <c r="DV47" s="1"/>
      <c r="DW47" s="337" t="e">
        <f t="shared" si="17"/>
        <v>#DIV/0!</v>
      </c>
      <c r="DX47" s="212" t="e">
        <f t="shared" si="18"/>
        <v>#DIV/0!</v>
      </c>
      <c r="DY47" s="303"/>
      <c r="DZ47" s="212"/>
      <c r="EA47" s="3"/>
      <c r="EB47" s="2"/>
      <c r="EC47" s="3"/>
      <c r="ED47" s="2"/>
      <c r="EE47" s="155"/>
      <c r="EF47" s="156"/>
      <c r="EG47" s="155"/>
      <c r="EH47" s="157"/>
      <c r="EI47" s="348">
        <f t="shared" si="31"/>
        <v>0</v>
      </c>
      <c r="EJ47" s="349" t="e">
        <f t="shared" si="19"/>
        <v>#DIV/0!</v>
      </c>
      <c r="EK47" s="240" t="e">
        <f t="shared" si="20"/>
        <v>#DIV/0!</v>
      </c>
      <c r="EL47" s="1"/>
      <c r="EM47" s="19" t="e">
        <f t="shared" si="21"/>
        <v>#DIV/0!</v>
      </c>
      <c r="EN47" s="350" t="e">
        <f t="shared" si="22"/>
        <v>#DIV/0!</v>
      </c>
      <c r="EO47" s="4"/>
      <c r="EP47" s="117"/>
    </row>
    <row r="48" spans="1:146" s="118" customFormat="1" ht="20.100000000000001" customHeight="1">
      <c r="A48" s="161">
        <v>42348</v>
      </c>
      <c r="B48" s="228"/>
      <c r="C48" s="7"/>
      <c r="D48" s="1"/>
      <c r="E48" s="1"/>
      <c r="F48" s="1"/>
      <c r="G48" s="4"/>
      <c r="H48" s="3"/>
      <c r="I48" s="1"/>
      <c r="J48" s="1"/>
      <c r="K48" s="19"/>
      <c r="L48" s="1"/>
      <c r="M48" s="1"/>
      <c r="N48" s="1"/>
      <c r="O48" s="297"/>
      <c r="P48" s="1"/>
      <c r="Q48" s="22">
        <f t="shared" si="6"/>
        <v>0</v>
      </c>
      <c r="R48" s="116">
        <f t="shared" si="23"/>
        <v>0</v>
      </c>
      <c r="S48" s="17">
        <f t="shared" si="7"/>
        <v>0</v>
      </c>
      <c r="T48" s="3"/>
      <c r="U48" s="1"/>
      <c r="V48" s="1"/>
      <c r="W48" s="22">
        <f t="shared" si="24"/>
        <v>0</v>
      </c>
      <c r="X48" s="1"/>
      <c r="Y48" s="1"/>
      <c r="Z48" s="1"/>
      <c r="AA48" s="1"/>
      <c r="AB48" s="4"/>
      <c r="AC48" s="7"/>
      <c r="AD48" s="199"/>
      <c r="AE48" s="199"/>
      <c r="AF48" s="199"/>
      <c r="AG48" s="199"/>
      <c r="AH48" s="240">
        <f t="shared" si="32"/>
        <v>0</v>
      </c>
      <c r="AI48" s="237" t="e">
        <f t="shared" si="33"/>
        <v>#DIV/0!</v>
      </c>
      <c r="AJ48" s="1"/>
      <c r="AK48" s="1"/>
      <c r="AL48" s="1"/>
      <c r="AM48" s="1"/>
      <c r="AN48" s="1"/>
      <c r="AO48" s="1"/>
      <c r="AP48" s="3"/>
      <c r="AQ48" s="7"/>
      <c r="AR48" s="22">
        <f t="shared" si="34"/>
        <v>0</v>
      </c>
      <c r="AS48" s="270" t="e">
        <f t="shared" si="25"/>
        <v>#DIV/0!</v>
      </c>
      <c r="AT48" s="1"/>
      <c r="AU48" s="1"/>
      <c r="AV48" s="7"/>
      <c r="AW48" s="1"/>
      <c r="AX48" s="1"/>
      <c r="AY48" s="2"/>
      <c r="AZ48" s="3"/>
      <c r="BA48" s="2"/>
      <c r="BB48" s="3"/>
      <c r="BC48" s="4"/>
      <c r="BD48" s="3"/>
      <c r="BE48" s="1"/>
      <c r="BF48" s="1"/>
      <c r="BG48" s="1"/>
      <c r="BH48" s="4"/>
      <c r="BI48" s="3"/>
      <c r="BJ48" s="7"/>
      <c r="BK48" s="1"/>
      <c r="BL48" s="1"/>
      <c r="BM48" s="2"/>
      <c r="BN48" s="3"/>
      <c r="BO48" s="1"/>
      <c r="BP48" s="2"/>
      <c r="BQ48" s="3"/>
      <c r="BR48" s="1"/>
      <c r="BS48" s="2"/>
      <c r="BT48" s="6"/>
      <c r="BU48" s="278"/>
      <c r="BV48" s="272">
        <f t="shared" si="26"/>
        <v>0</v>
      </c>
      <c r="BW48" s="272">
        <f t="shared" si="27"/>
        <v>0</v>
      </c>
      <c r="BX48" s="282" t="e">
        <f t="shared" si="28"/>
        <v>#DIV/0!</v>
      </c>
      <c r="BY48" s="282" t="e">
        <f t="shared" si="29"/>
        <v>#DIV/0!</v>
      </c>
      <c r="BZ48" s="3"/>
      <c r="CA48" s="1"/>
      <c r="CB48" s="1"/>
      <c r="CC48" s="4"/>
      <c r="CD48" s="7"/>
      <c r="CE48" s="7"/>
      <c r="CF48" s="1" t="e">
        <f t="shared" si="9"/>
        <v>#N/A</v>
      </c>
      <c r="CG48" s="1">
        <f t="shared" si="10"/>
        <v>0</v>
      </c>
      <c r="CH48" s="1" t="e">
        <f t="shared" si="11"/>
        <v>#N/A</v>
      </c>
      <c r="CI48" s="1"/>
      <c r="CJ48" s="189" t="e">
        <f t="shared" si="30"/>
        <v>#N/A</v>
      </c>
      <c r="CK48" s="3"/>
      <c r="CL48" s="7"/>
      <c r="CM48" s="1"/>
      <c r="CN48" s="2">
        <v>109</v>
      </c>
      <c r="CO48" s="2">
        <f t="shared" si="35"/>
        <v>0</v>
      </c>
      <c r="CP48" s="2">
        <f t="shared" si="36"/>
        <v>0</v>
      </c>
      <c r="CQ48" s="190" t="e">
        <f t="shared" si="37"/>
        <v>#DIV/0!</v>
      </c>
      <c r="CR48" s="8"/>
      <c r="CS48" s="8"/>
      <c r="CT48" s="8"/>
      <c r="CU48" s="6"/>
      <c r="CV48" s="6"/>
      <c r="CW48" s="6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3"/>
      <c r="DJ48" s="2"/>
      <c r="DK48" s="212" t="e">
        <f t="shared" si="15"/>
        <v>#DIV/0!</v>
      </c>
      <c r="DL48" s="212" t="e">
        <f t="shared" si="16"/>
        <v>#DIV/0!</v>
      </c>
      <c r="DM48" s="3"/>
      <c r="DN48" s="2"/>
      <c r="DO48" s="3"/>
      <c r="DP48" s="2"/>
      <c r="DQ48" s="8"/>
      <c r="DR48" s="3"/>
      <c r="DS48" s="2"/>
      <c r="DT48" s="8"/>
      <c r="DU48" s="3"/>
      <c r="DV48" s="1"/>
      <c r="DW48" s="337" t="e">
        <f t="shared" si="17"/>
        <v>#DIV/0!</v>
      </c>
      <c r="DX48" s="212" t="e">
        <f t="shared" si="18"/>
        <v>#DIV/0!</v>
      </c>
      <c r="DY48" s="303"/>
      <c r="DZ48" s="212"/>
      <c r="EA48" s="3"/>
      <c r="EB48" s="2"/>
      <c r="EC48" s="3"/>
      <c r="ED48" s="2"/>
      <c r="EE48" s="155"/>
      <c r="EF48" s="156"/>
      <c r="EG48" s="155"/>
      <c r="EH48" s="157"/>
      <c r="EI48" s="348">
        <f t="shared" si="31"/>
        <v>0</v>
      </c>
      <c r="EJ48" s="349" t="e">
        <f t="shared" si="19"/>
        <v>#DIV/0!</v>
      </c>
      <c r="EK48" s="240" t="e">
        <f t="shared" si="20"/>
        <v>#DIV/0!</v>
      </c>
      <c r="EL48" s="1"/>
      <c r="EM48" s="19" t="e">
        <f t="shared" si="21"/>
        <v>#DIV/0!</v>
      </c>
      <c r="EN48" s="350" t="e">
        <f t="shared" si="22"/>
        <v>#DIV/0!</v>
      </c>
      <c r="EO48" s="4"/>
      <c r="EP48" s="117"/>
    </row>
    <row r="49" spans="1:146" s="121" customFormat="1" ht="20.100000000000001" customHeight="1">
      <c r="A49" s="162">
        <v>42348</v>
      </c>
      <c r="B49" s="229"/>
      <c r="C49" s="15"/>
      <c r="D49" s="9"/>
      <c r="E49" s="9"/>
      <c r="F49" s="9"/>
      <c r="G49" s="12"/>
      <c r="H49" s="11"/>
      <c r="I49" s="9"/>
      <c r="J49" s="9"/>
      <c r="K49" s="20"/>
      <c r="L49" s="9"/>
      <c r="M49" s="9"/>
      <c r="N49" s="9"/>
      <c r="O49" s="298"/>
      <c r="P49" s="9"/>
      <c r="Q49" s="24">
        <f t="shared" si="6"/>
        <v>0</v>
      </c>
      <c r="R49" s="119">
        <f t="shared" si="23"/>
        <v>0</v>
      </c>
      <c r="S49" s="18">
        <f t="shared" si="7"/>
        <v>0</v>
      </c>
      <c r="T49" s="11"/>
      <c r="U49" s="9"/>
      <c r="V49" s="9"/>
      <c r="W49" s="24">
        <f t="shared" si="24"/>
        <v>0</v>
      </c>
      <c r="X49" s="9"/>
      <c r="Y49" s="9"/>
      <c r="Z49" s="9"/>
      <c r="AA49" s="9"/>
      <c r="AB49" s="12"/>
      <c r="AC49" s="15"/>
      <c r="AD49" s="200"/>
      <c r="AE49" s="200"/>
      <c r="AF49" s="200"/>
      <c r="AG49" s="200"/>
      <c r="AH49" s="241">
        <f t="shared" si="32"/>
        <v>0</v>
      </c>
      <c r="AI49" s="239" t="e">
        <f t="shared" si="33"/>
        <v>#DIV/0!</v>
      </c>
      <c r="AJ49" s="9"/>
      <c r="AK49" s="9"/>
      <c r="AL49" s="9"/>
      <c r="AM49" s="9"/>
      <c r="AN49" s="9"/>
      <c r="AO49" s="9"/>
      <c r="AP49" s="11"/>
      <c r="AQ49" s="15"/>
      <c r="AR49" s="24">
        <f t="shared" si="34"/>
        <v>0</v>
      </c>
      <c r="AS49" s="271" t="e">
        <f t="shared" si="25"/>
        <v>#DIV/0!</v>
      </c>
      <c r="AT49" s="9"/>
      <c r="AU49" s="9"/>
      <c r="AV49" s="15"/>
      <c r="AW49" s="9"/>
      <c r="AX49" s="9"/>
      <c r="AY49" s="10"/>
      <c r="AZ49" s="11"/>
      <c r="BA49" s="10"/>
      <c r="BB49" s="11"/>
      <c r="BC49" s="12"/>
      <c r="BD49" s="11"/>
      <c r="BE49" s="9"/>
      <c r="BF49" s="9"/>
      <c r="BG49" s="9"/>
      <c r="BH49" s="12"/>
      <c r="BI49" s="11"/>
      <c r="BJ49" s="15"/>
      <c r="BK49" s="9"/>
      <c r="BL49" s="9"/>
      <c r="BM49" s="10"/>
      <c r="BN49" s="11"/>
      <c r="BO49" s="9"/>
      <c r="BP49" s="10"/>
      <c r="BQ49" s="11"/>
      <c r="BR49" s="9"/>
      <c r="BS49" s="10"/>
      <c r="BT49" s="14"/>
      <c r="BU49" s="279"/>
      <c r="BV49" s="273">
        <f t="shared" si="26"/>
        <v>0</v>
      </c>
      <c r="BW49" s="273">
        <f t="shared" si="27"/>
        <v>0</v>
      </c>
      <c r="BX49" s="283" t="e">
        <f t="shared" si="28"/>
        <v>#DIV/0!</v>
      </c>
      <c r="BY49" s="283" t="e">
        <f t="shared" si="29"/>
        <v>#DIV/0!</v>
      </c>
      <c r="BZ49" s="11"/>
      <c r="CA49" s="9"/>
      <c r="CB49" s="9"/>
      <c r="CC49" s="12"/>
      <c r="CD49" s="15"/>
      <c r="CE49" s="15"/>
      <c r="CF49" s="9" t="e">
        <f t="shared" si="9"/>
        <v>#N/A</v>
      </c>
      <c r="CG49" s="9">
        <f t="shared" si="10"/>
        <v>0</v>
      </c>
      <c r="CH49" s="9" t="e">
        <f t="shared" si="11"/>
        <v>#N/A</v>
      </c>
      <c r="CI49" s="9"/>
      <c r="CJ49" s="296" t="e">
        <f t="shared" si="30"/>
        <v>#N/A</v>
      </c>
      <c r="CK49" s="11"/>
      <c r="CL49" s="15"/>
      <c r="CM49" s="9"/>
      <c r="CN49" s="10">
        <v>109</v>
      </c>
      <c r="CO49" s="10">
        <f t="shared" si="35"/>
        <v>0</v>
      </c>
      <c r="CP49" s="10">
        <f t="shared" si="36"/>
        <v>0</v>
      </c>
      <c r="CQ49" s="191" t="e">
        <f t="shared" si="37"/>
        <v>#DIV/0!</v>
      </c>
      <c r="CR49" s="16"/>
      <c r="CS49" s="16"/>
      <c r="CT49" s="16"/>
      <c r="CU49" s="14"/>
      <c r="CV49" s="14"/>
      <c r="CW49" s="14"/>
      <c r="CX49" s="16"/>
      <c r="CY49" s="16"/>
      <c r="CZ49" s="16"/>
      <c r="DA49" s="16"/>
      <c r="DB49" s="16"/>
      <c r="DC49" s="16"/>
      <c r="DD49" s="16"/>
      <c r="DE49" s="16"/>
      <c r="DF49" s="16"/>
      <c r="DG49" s="16"/>
      <c r="DH49" s="16"/>
      <c r="DI49" s="11"/>
      <c r="DJ49" s="10"/>
      <c r="DK49" s="213" t="e">
        <f t="shared" si="15"/>
        <v>#DIV/0!</v>
      </c>
      <c r="DL49" s="213" t="e">
        <f t="shared" si="16"/>
        <v>#DIV/0!</v>
      </c>
      <c r="DM49" s="11"/>
      <c r="DN49" s="10"/>
      <c r="DO49" s="11"/>
      <c r="DP49" s="10"/>
      <c r="DQ49" s="16"/>
      <c r="DR49" s="11"/>
      <c r="DS49" s="10"/>
      <c r="DT49" s="16"/>
      <c r="DU49" s="11"/>
      <c r="DV49" s="9"/>
      <c r="DW49" s="338" t="e">
        <f t="shared" si="17"/>
        <v>#DIV/0!</v>
      </c>
      <c r="DX49" s="213" t="e">
        <f t="shared" si="18"/>
        <v>#DIV/0!</v>
      </c>
      <c r="DY49" s="304"/>
      <c r="DZ49" s="213"/>
      <c r="EA49" s="11"/>
      <c r="EB49" s="10"/>
      <c r="EC49" s="11"/>
      <c r="ED49" s="10"/>
      <c r="EE49" s="158"/>
      <c r="EF49" s="159"/>
      <c r="EG49" s="158"/>
      <c r="EH49" s="160"/>
      <c r="EI49" s="351">
        <f t="shared" si="31"/>
        <v>0</v>
      </c>
      <c r="EJ49" s="352" t="e">
        <f t="shared" si="19"/>
        <v>#DIV/0!</v>
      </c>
      <c r="EK49" s="241" t="e">
        <f t="shared" si="20"/>
        <v>#DIV/0!</v>
      </c>
      <c r="EL49" s="9"/>
      <c r="EM49" s="20" t="e">
        <f t="shared" si="21"/>
        <v>#DIV/0!</v>
      </c>
      <c r="EN49" s="353" t="e">
        <f t="shared" si="22"/>
        <v>#DIV/0!</v>
      </c>
      <c r="EO49" s="12"/>
      <c r="EP49" s="120"/>
    </row>
    <row r="50" spans="1:146" s="121" customFormat="1" ht="20.100000000000001" customHeight="1">
      <c r="A50" s="162">
        <v>42348</v>
      </c>
      <c r="B50" s="229"/>
      <c r="C50" s="15"/>
      <c r="D50" s="9"/>
      <c r="E50" s="9"/>
      <c r="F50" s="9"/>
      <c r="G50" s="12"/>
      <c r="H50" s="11"/>
      <c r="I50" s="9"/>
      <c r="J50" s="9"/>
      <c r="K50" s="20"/>
      <c r="L50" s="9"/>
      <c r="M50" s="9"/>
      <c r="N50" s="9"/>
      <c r="O50" s="298"/>
      <c r="P50" s="9"/>
      <c r="Q50" s="24">
        <f t="shared" si="6"/>
        <v>0</v>
      </c>
      <c r="R50" s="119">
        <f t="shared" si="23"/>
        <v>0</v>
      </c>
      <c r="S50" s="18">
        <f t="shared" si="7"/>
        <v>0</v>
      </c>
      <c r="T50" s="11"/>
      <c r="U50" s="9"/>
      <c r="V50" s="9"/>
      <c r="W50" s="24">
        <f t="shared" si="24"/>
        <v>0</v>
      </c>
      <c r="X50" s="9"/>
      <c r="Y50" s="9"/>
      <c r="Z50" s="9"/>
      <c r="AA50" s="9"/>
      <c r="AB50" s="12"/>
      <c r="AC50" s="15"/>
      <c r="AD50" s="200"/>
      <c r="AE50" s="200"/>
      <c r="AF50" s="200"/>
      <c r="AG50" s="200"/>
      <c r="AH50" s="241">
        <f t="shared" si="32"/>
        <v>0</v>
      </c>
      <c r="AI50" s="239" t="e">
        <f t="shared" si="33"/>
        <v>#DIV/0!</v>
      </c>
      <c r="AJ50" s="9"/>
      <c r="AK50" s="9"/>
      <c r="AL50" s="9"/>
      <c r="AM50" s="9"/>
      <c r="AN50" s="9"/>
      <c r="AO50" s="9"/>
      <c r="AP50" s="11"/>
      <c r="AQ50" s="15"/>
      <c r="AR50" s="24">
        <f t="shared" si="34"/>
        <v>0</v>
      </c>
      <c r="AS50" s="271" t="e">
        <f t="shared" si="25"/>
        <v>#DIV/0!</v>
      </c>
      <c r="AT50" s="9"/>
      <c r="AU50" s="9"/>
      <c r="AV50" s="15"/>
      <c r="AW50" s="9"/>
      <c r="AX50" s="9"/>
      <c r="AY50" s="10"/>
      <c r="AZ50" s="11"/>
      <c r="BA50" s="10"/>
      <c r="BB50" s="11"/>
      <c r="BC50" s="12"/>
      <c r="BD50" s="11"/>
      <c r="BE50" s="9"/>
      <c r="BF50" s="9"/>
      <c r="BG50" s="9"/>
      <c r="BH50" s="12"/>
      <c r="BI50" s="11"/>
      <c r="BJ50" s="15"/>
      <c r="BK50" s="9"/>
      <c r="BL50" s="9"/>
      <c r="BM50" s="10"/>
      <c r="BN50" s="11"/>
      <c r="BO50" s="9"/>
      <c r="BP50" s="10"/>
      <c r="BQ50" s="11"/>
      <c r="BR50" s="9"/>
      <c r="BS50" s="10"/>
      <c r="BT50" s="14"/>
      <c r="BU50" s="279"/>
      <c r="BV50" s="273">
        <f t="shared" si="26"/>
        <v>0</v>
      </c>
      <c r="BW50" s="273">
        <f t="shared" si="27"/>
        <v>0</v>
      </c>
      <c r="BX50" s="283" t="e">
        <f t="shared" si="28"/>
        <v>#DIV/0!</v>
      </c>
      <c r="BY50" s="283" t="e">
        <f t="shared" si="29"/>
        <v>#DIV/0!</v>
      </c>
      <c r="BZ50" s="11"/>
      <c r="CA50" s="9"/>
      <c r="CB50" s="9"/>
      <c r="CC50" s="12"/>
      <c r="CD50" s="15"/>
      <c r="CE50" s="15"/>
      <c r="CF50" s="9" t="e">
        <f t="shared" si="9"/>
        <v>#N/A</v>
      </c>
      <c r="CG50" s="9">
        <f t="shared" si="10"/>
        <v>0</v>
      </c>
      <c r="CH50" s="9" t="e">
        <f t="shared" si="11"/>
        <v>#N/A</v>
      </c>
      <c r="CI50" s="9"/>
      <c r="CJ50" s="296" t="e">
        <f t="shared" si="30"/>
        <v>#N/A</v>
      </c>
      <c r="CK50" s="11"/>
      <c r="CL50" s="15"/>
      <c r="CM50" s="9"/>
      <c r="CN50" s="10">
        <v>109</v>
      </c>
      <c r="CO50" s="10">
        <f t="shared" si="35"/>
        <v>0</v>
      </c>
      <c r="CP50" s="10">
        <f t="shared" si="36"/>
        <v>0</v>
      </c>
      <c r="CQ50" s="191" t="e">
        <f t="shared" si="37"/>
        <v>#DIV/0!</v>
      </c>
      <c r="CR50" s="16"/>
      <c r="CS50" s="16"/>
      <c r="CT50" s="16"/>
      <c r="CU50" s="14"/>
      <c r="CV50" s="14"/>
      <c r="CW50" s="14"/>
      <c r="CX50" s="16"/>
      <c r="CY50" s="16"/>
      <c r="CZ50" s="16"/>
      <c r="DA50" s="16"/>
      <c r="DB50" s="16"/>
      <c r="DC50" s="16"/>
      <c r="DD50" s="16"/>
      <c r="DE50" s="16"/>
      <c r="DF50" s="16"/>
      <c r="DG50" s="16"/>
      <c r="DH50" s="16"/>
      <c r="DI50" s="11"/>
      <c r="DJ50" s="10"/>
      <c r="DK50" s="213" t="e">
        <f t="shared" si="15"/>
        <v>#DIV/0!</v>
      </c>
      <c r="DL50" s="213" t="e">
        <f t="shared" si="16"/>
        <v>#DIV/0!</v>
      </c>
      <c r="DM50" s="11"/>
      <c r="DN50" s="10"/>
      <c r="DO50" s="11"/>
      <c r="DP50" s="10"/>
      <c r="DQ50" s="16"/>
      <c r="DR50" s="11"/>
      <c r="DS50" s="10"/>
      <c r="DT50" s="16"/>
      <c r="DU50" s="11"/>
      <c r="DV50" s="9"/>
      <c r="DW50" s="338" t="e">
        <f t="shared" si="17"/>
        <v>#DIV/0!</v>
      </c>
      <c r="DX50" s="213" t="e">
        <f t="shared" si="18"/>
        <v>#DIV/0!</v>
      </c>
      <c r="DY50" s="304"/>
      <c r="DZ50" s="213"/>
      <c r="EA50" s="11"/>
      <c r="EB50" s="10"/>
      <c r="EC50" s="11"/>
      <c r="ED50" s="10"/>
      <c r="EE50" s="158"/>
      <c r="EF50" s="159"/>
      <c r="EG50" s="158"/>
      <c r="EH50" s="160"/>
      <c r="EI50" s="351">
        <f t="shared" si="31"/>
        <v>0</v>
      </c>
      <c r="EJ50" s="352" t="e">
        <f t="shared" si="19"/>
        <v>#DIV/0!</v>
      </c>
      <c r="EK50" s="241" t="e">
        <f t="shared" si="20"/>
        <v>#DIV/0!</v>
      </c>
      <c r="EL50" s="9"/>
      <c r="EM50" s="20" t="e">
        <f t="shared" si="21"/>
        <v>#DIV/0!</v>
      </c>
      <c r="EN50" s="353" t="e">
        <f t="shared" si="22"/>
        <v>#DIV/0!</v>
      </c>
      <c r="EO50" s="12"/>
      <c r="EP50" s="120"/>
    </row>
    <row r="51" spans="1:146" s="118" customFormat="1" ht="20.100000000000001" customHeight="1">
      <c r="A51" s="161">
        <v>42349</v>
      </c>
      <c r="B51" s="228">
        <v>0.74503472222222233</v>
      </c>
      <c r="C51" s="7">
        <v>3</v>
      </c>
      <c r="D51" s="1" t="s">
        <v>130</v>
      </c>
      <c r="E51" s="1" t="s">
        <v>136</v>
      </c>
      <c r="F51" s="1" t="s">
        <v>141</v>
      </c>
      <c r="G51" s="4" t="s">
        <v>142</v>
      </c>
      <c r="H51" s="3" t="s">
        <v>175</v>
      </c>
      <c r="I51" s="1">
        <v>17</v>
      </c>
      <c r="J51" s="1" t="s">
        <v>278</v>
      </c>
      <c r="K51" s="19">
        <v>15.5</v>
      </c>
      <c r="L51" s="1" t="s">
        <v>192</v>
      </c>
      <c r="M51" s="1">
        <v>84</v>
      </c>
      <c r="N51" s="1">
        <v>2750</v>
      </c>
      <c r="O51" s="297"/>
      <c r="P51" s="1">
        <v>1580</v>
      </c>
      <c r="Q51" s="22">
        <f t="shared" si="6"/>
        <v>1335.1000000000001</v>
      </c>
      <c r="R51" s="116">
        <f t="shared" si="23"/>
        <v>3.8811357000000006</v>
      </c>
      <c r="S51" s="17">
        <f t="shared" si="7"/>
        <v>3.7449555000000005</v>
      </c>
      <c r="T51" s="3">
        <v>1053</v>
      </c>
      <c r="U51" s="1">
        <v>1007</v>
      </c>
      <c r="V51" s="1">
        <v>0.97799999999999998</v>
      </c>
      <c r="W51" s="22">
        <f t="shared" si="24"/>
        <v>1545.24</v>
      </c>
      <c r="X51" s="1">
        <v>10.8</v>
      </c>
      <c r="Y51" s="1">
        <v>331</v>
      </c>
      <c r="Z51" s="1">
        <v>20</v>
      </c>
      <c r="AA51" s="1">
        <v>20</v>
      </c>
      <c r="AB51" s="4">
        <v>6.5</v>
      </c>
      <c r="AC51" s="7">
        <v>4.3</v>
      </c>
      <c r="AD51" s="199">
        <v>-34</v>
      </c>
      <c r="AE51" s="199">
        <v>-38</v>
      </c>
      <c r="AF51" s="199">
        <v>-37</v>
      </c>
      <c r="AG51" s="199"/>
      <c r="AH51" s="240">
        <f t="shared" si="32"/>
        <v>-109</v>
      </c>
      <c r="AI51" s="237">
        <f t="shared" si="33"/>
        <v>1</v>
      </c>
      <c r="AJ51" s="1">
        <v>50</v>
      </c>
      <c r="AK51" s="1">
        <v>70</v>
      </c>
      <c r="AL51" s="1">
        <v>105</v>
      </c>
      <c r="AM51" s="1">
        <v>105</v>
      </c>
      <c r="AN51" s="1">
        <v>3</v>
      </c>
      <c r="AO51" s="1">
        <v>20</v>
      </c>
      <c r="AP51" s="3">
        <v>1749</v>
      </c>
      <c r="AQ51" s="7"/>
      <c r="AR51" s="22">
        <f t="shared" si="34"/>
        <v>1749</v>
      </c>
      <c r="AS51" s="270">
        <f t="shared" si="25"/>
        <v>1</v>
      </c>
      <c r="AT51" s="1">
        <v>71.7</v>
      </c>
      <c r="AU51" s="1">
        <v>80</v>
      </c>
      <c r="AV51" s="7">
        <v>4.03</v>
      </c>
      <c r="AW51" s="1">
        <v>660</v>
      </c>
      <c r="AX51" s="1">
        <v>766</v>
      </c>
      <c r="AY51" s="2">
        <v>50</v>
      </c>
      <c r="AZ51" s="3">
        <v>346</v>
      </c>
      <c r="BA51" s="2">
        <v>70</v>
      </c>
      <c r="BB51" s="3">
        <v>166</v>
      </c>
      <c r="BC51" s="4"/>
      <c r="BD51" s="3">
        <v>4264</v>
      </c>
      <c r="BE51" s="1">
        <v>40</v>
      </c>
      <c r="BF51" s="1">
        <v>50</v>
      </c>
      <c r="BG51" s="1">
        <v>5</v>
      </c>
      <c r="BH51" s="4">
        <v>97.5</v>
      </c>
      <c r="BI51" s="3">
        <v>600</v>
      </c>
      <c r="BJ51" s="7">
        <v>150</v>
      </c>
      <c r="BK51" s="1">
        <v>1638</v>
      </c>
      <c r="BL51" s="1">
        <v>147</v>
      </c>
      <c r="BM51" s="2">
        <v>57.6</v>
      </c>
      <c r="BN51" s="3">
        <v>415</v>
      </c>
      <c r="BO51" s="1">
        <v>1400</v>
      </c>
      <c r="BP51" s="2">
        <v>174</v>
      </c>
      <c r="BQ51" s="3">
        <v>405</v>
      </c>
      <c r="BR51" s="1">
        <v>1500</v>
      </c>
      <c r="BS51" s="2">
        <v>151</v>
      </c>
      <c r="BT51" s="6">
        <v>1300</v>
      </c>
      <c r="BU51" s="278">
        <v>433</v>
      </c>
      <c r="BV51" s="272">
        <f t="shared" si="26"/>
        <v>0.82</v>
      </c>
      <c r="BW51" s="272">
        <f t="shared" si="27"/>
        <v>0.76923076923076927</v>
      </c>
      <c r="BX51" s="282">
        <f t="shared" si="28"/>
        <v>0.51597289448209094</v>
      </c>
      <c r="BY51" s="282">
        <f t="shared" si="29"/>
        <v>0.48402710551790901</v>
      </c>
      <c r="BZ51" s="3">
        <v>2.8</v>
      </c>
      <c r="CA51" s="1">
        <v>3</v>
      </c>
      <c r="CB51" s="1">
        <v>25</v>
      </c>
      <c r="CC51" s="4">
        <v>1.8</v>
      </c>
      <c r="CD51" s="7" t="s">
        <v>163</v>
      </c>
      <c r="CE51" s="7">
        <v>68</v>
      </c>
      <c r="CF51" s="1">
        <f t="shared" si="9"/>
        <v>15.6</v>
      </c>
      <c r="CG51" s="1">
        <f t="shared" si="10"/>
        <v>5340.4</v>
      </c>
      <c r="CH51" s="1">
        <f t="shared" si="11"/>
        <v>10.607999999999999</v>
      </c>
      <c r="CI51" s="1">
        <v>68</v>
      </c>
      <c r="CJ51" s="189">
        <f t="shared" si="30"/>
        <v>1.9863680623174296</v>
      </c>
      <c r="CK51" s="3" t="s">
        <v>165</v>
      </c>
      <c r="CL51" s="7">
        <v>48</v>
      </c>
      <c r="CM51" s="1">
        <v>48</v>
      </c>
      <c r="CN51" s="2">
        <v>109</v>
      </c>
      <c r="CO51" s="2">
        <f t="shared" si="35"/>
        <v>5340.4</v>
      </c>
      <c r="CP51" s="2">
        <f t="shared" si="36"/>
        <v>52.32</v>
      </c>
      <c r="CQ51" s="190">
        <f t="shared" si="37"/>
        <v>9.7970189498913935</v>
      </c>
      <c r="CR51" s="8">
        <v>45</v>
      </c>
      <c r="CS51" s="8">
        <v>4</v>
      </c>
      <c r="CT51" s="8">
        <v>400</v>
      </c>
      <c r="CU51" s="6">
        <v>8</v>
      </c>
      <c r="CV51" s="6">
        <v>46</v>
      </c>
      <c r="CW51" s="6">
        <v>12</v>
      </c>
      <c r="CX51" s="8">
        <v>530</v>
      </c>
      <c r="CY51" s="8">
        <v>500</v>
      </c>
      <c r="CZ51" s="8">
        <v>500</v>
      </c>
      <c r="DA51" s="8">
        <v>440</v>
      </c>
      <c r="DB51" s="8">
        <v>2</v>
      </c>
      <c r="DC51" s="8">
        <v>3</v>
      </c>
      <c r="DD51" s="8">
        <v>1</v>
      </c>
      <c r="DE51" s="8">
        <v>0.5</v>
      </c>
      <c r="DF51" s="8">
        <v>11</v>
      </c>
      <c r="DG51" s="8">
        <v>5</v>
      </c>
      <c r="DH51" s="8">
        <v>2</v>
      </c>
      <c r="DI51" s="3" t="s">
        <v>301</v>
      </c>
      <c r="DJ51" s="2"/>
      <c r="DK51" s="212">
        <f t="shared" si="15"/>
        <v>0</v>
      </c>
      <c r="DL51" s="212">
        <f t="shared" si="16"/>
        <v>0</v>
      </c>
      <c r="DM51" s="3"/>
      <c r="DN51" s="2"/>
      <c r="DO51" s="3"/>
      <c r="DP51" s="2"/>
      <c r="DQ51" s="8">
        <v>40</v>
      </c>
      <c r="DR51" s="3" t="s">
        <v>185</v>
      </c>
      <c r="DS51" s="2">
        <v>3.8</v>
      </c>
      <c r="DT51" s="8">
        <v>25</v>
      </c>
      <c r="DU51" s="3" t="s">
        <v>169</v>
      </c>
      <c r="DV51" s="1">
        <v>175</v>
      </c>
      <c r="DW51" s="337">
        <f t="shared" si="17"/>
        <v>45.089894692422114</v>
      </c>
      <c r="DX51" s="212">
        <f t="shared" si="18"/>
        <v>46.729527226692007</v>
      </c>
      <c r="DY51" s="303"/>
      <c r="DZ51" s="212"/>
      <c r="EA51" s="3"/>
      <c r="EB51" s="2"/>
      <c r="EC51" s="3"/>
      <c r="ED51" s="2"/>
      <c r="EE51" s="155"/>
      <c r="EF51" s="156"/>
      <c r="EG51" s="155"/>
      <c r="EH51" s="157"/>
      <c r="EI51" s="348">
        <f t="shared" si="31"/>
        <v>325</v>
      </c>
      <c r="EJ51" s="349">
        <f t="shared" si="19"/>
        <v>83.738375857355351</v>
      </c>
      <c r="EK51" s="240">
        <f t="shared" si="20"/>
        <v>86.783407706713731</v>
      </c>
      <c r="EL51" s="1">
        <v>4.82</v>
      </c>
      <c r="EM51" s="19">
        <f t="shared" si="21"/>
        <v>1.2419045280998549</v>
      </c>
      <c r="EN51" s="350">
        <f t="shared" si="22"/>
        <v>1.2870646927580314</v>
      </c>
      <c r="EO51" s="4">
        <v>400</v>
      </c>
      <c r="EP51" s="117"/>
    </row>
    <row r="52" spans="1:146" s="118" customFormat="1" ht="20.100000000000001" customHeight="1">
      <c r="A52" s="161">
        <v>42349</v>
      </c>
      <c r="B52" s="228"/>
      <c r="C52" s="7"/>
      <c r="D52" s="1"/>
      <c r="E52" s="1"/>
      <c r="F52" s="1"/>
      <c r="G52" s="4"/>
      <c r="H52" s="3"/>
      <c r="I52" s="1"/>
      <c r="J52" s="1"/>
      <c r="K52" s="19"/>
      <c r="L52" s="1"/>
      <c r="M52" s="1"/>
      <c r="N52" s="1"/>
      <c r="O52" s="297"/>
      <c r="P52" s="1"/>
      <c r="Q52" s="22">
        <f t="shared" si="6"/>
        <v>0</v>
      </c>
      <c r="R52" s="116">
        <f t="shared" si="23"/>
        <v>0</v>
      </c>
      <c r="S52" s="17">
        <f t="shared" si="7"/>
        <v>0</v>
      </c>
      <c r="T52" s="3"/>
      <c r="U52" s="1"/>
      <c r="V52" s="1"/>
      <c r="W52" s="22">
        <f t="shared" si="24"/>
        <v>0</v>
      </c>
      <c r="X52" s="1"/>
      <c r="Y52" s="1"/>
      <c r="Z52" s="1"/>
      <c r="AA52" s="1"/>
      <c r="AB52" s="4"/>
      <c r="AC52" s="7"/>
      <c r="AD52" s="199"/>
      <c r="AE52" s="199"/>
      <c r="AF52" s="199"/>
      <c r="AG52" s="199"/>
      <c r="AH52" s="240">
        <f t="shared" si="32"/>
        <v>0</v>
      </c>
      <c r="AI52" s="237" t="e">
        <f t="shared" si="33"/>
        <v>#DIV/0!</v>
      </c>
      <c r="AJ52" s="1"/>
      <c r="AK52" s="1"/>
      <c r="AL52" s="1"/>
      <c r="AM52" s="1"/>
      <c r="AN52" s="1"/>
      <c r="AO52" s="1"/>
      <c r="AP52" s="3"/>
      <c r="AQ52" s="7"/>
      <c r="AR52" s="22">
        <f t="shared" si="34"/>
        <v>0</v>
      </c>
      <c r="AS52" s="270" t="e">
        <f t="shared" si="25"/>
        <v>#DIV/0!</v>
      </c>
      <c r="AT52" s="1"/>
      <c r="AU52" s="1"/>
      <c r="AV52" s="7"/>
      <c r="AW52" s="1"/>
      <c r="AX52" s="1"/>
      <c r="AY52" s="2"/>
      <c r="AZ52" s="3"/>
      <c r="BA52" s="2"/>
      <c r="BB52" s="3"/>
      <c r="BC52" s="4"/>
      <c r="BD52" s="3"/>
      <c r="BE52" s="1"/>
      <c r="BF52" s="1"/>
      <c r="BG52" s="1"/>
      <c r="BH52" s="4"/>
      <c r="BI52" s="3"/>
      <c r="BJ52" s="7"/>
      <c r="BK52" s="1"/>
      <c r="BL52" s="1"/>
      <c r="BM52" s="2"/>
      <c r="BN52" s="3"/>
      <c r="BO52" s="1"/>
      <c r="BP52" s="2"/>
      <c r="BQ52" s="3"/>
      <c r="BR52" s="1"/>
      <c r="BS52" s="2"/>
      <c r="BT52" s="6"/>
      <c r="BU52" s="278"/>
      <c r="BV52" s="272">
        <f t="shared" si="26"/>
        <v>0</v>
      </c>
      <c r="BW52" s="272">
        <f t="shared" si="27"/>
        <v>0</v>
      </c>
      <c r="BX52" s="282" t="e">
        <f t="shared" si="28"/>
        <v>#DIV/0!</v>
      </c>
      <c r="BY52" s="282" t="e">
        <f t="shared" si="29"/>
        <v>#DIV/0!</v>
      </c>
      <c r="BZ52" s="3"/>
      <c r="CA52" s="1"/>
      <c r="CB52" s="1"/>
      <c r="CC52" s="4"/>
      <c r="CD52" s="7"/>
      <c r="CE52" s="7"/>
      <c r="CF52" s="1" t="e">
        <f t="shared" si="9"/>
        <v>#N/A</v>
      </c>
      <c r="CG52" s="1">
        <f t="shared" si="10"/>
        <v>0</v>
      </c>
      <c r="CH52" s="1" t="e">
        <f t="shared" si="11"/>
        <v>#N/A</v>
      </c>
      <c r="CI52" s="1"/>
      <c r="CJ52" s="189" t="e">
        <f t="shared" si="30"/>
        <v>#N/A</v>
      </c>
      <c r="CK52" s="3"/>
      <c r="CL52" s="7"/>
      <c r="CM52" s="1"/>
      <c r="CN52" s="2">
        <v>109</v>
      </c>
      <c r="CO52" s="2">
        <f t="shared" si="35"/>
        <v>0</v>
      </c>
      <c r="CP52" s="2">
        <f t="shared" si="36"/>
        <v>0</v>
      </c>
      <c r="CQ52" s="190" t="e">
        <f t="shared" si="37"/>
        <v>#DIV/0!</v>
      </c>
      <c r="CR52" s="8"/>
      <c r="CS52" s="8"/>
      <c r="CT52" s="8"/>
      <c r="CU52" s="6"/>
      <c r="CV52" s="6"/>
      <c r="CW52" s="6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3"/>
      <c r="DJ52" s="2"/>
      <c r="DK52" s="212" t="e">
        <f t="shared" si="15"/>
        <v>#DIV/0!</v>
      </c>
      <c r="DL52" s="212" t="e">
        <f t="shared" si="16"/>
        <v>#DIV/0!</v>
      </c>
      <c r="DM52" s="3"/>
      <c r="DN52" s="2"/>
      <c r="DO52" s="3"/>
      <c r="DP52" s="2"/>
      <c r="DQ52" s="8"/>
      <c r="DR52" s="3"/>
      <c r="DS52" s="2"/>
      <c r="DT52" s="8"/>
      <c r="DU52" s="3"/>
      <c r="DV52" s="1"/>
      <c r="DW52" s="337" t="e">
        <f t="shared" si="17"/>
        <v>#DIV/0!</v>
      </c>
      <c r="DX52" s="212" t="e">
        <f t="shared" si="18"/>
        <v>#DIV/0!</v>
      </c>
      <c r="DY52" s="303"/>
      <c r="DZ52" s="212"/>
      <c r="EA52" s="3"/>
      <c r="EB52" s="2"/>
      <c r="EC52" s="3"/>
      <c r="ED52" s="2"/>
      <c r="EE52" s="155"/>
      <c r="EF52" s="156"/>
      <c r="EG52" s="155"/>
      <c r="EH52" s="157"/>
      <c r="EI52" s="348">
        <f t="shared" si="31"/>
        <v>0</v>
      </c>
      <c r="EJ52" s="349" t="e">
        <f t="shared" si="19"/>
        <v>#DIV/0!</v>
      </c>
      <c r="EK52" s="240" t="e">
        <f t="shared" si="20"/>
        <v>#DIV/0!</v>
      </c>
      <c r="EL52" s="1"/>
      <c r="EM52" s="19" t="e">
        <f t="shared" si="21"/>
        <v>#DIV/0!</v>
      </c>
      <c r="EN52" s="350" t="e">
        <f t="shared" si="22"/>
        <v>#DIV/0!</v>
      </c>
      <c r="EO52" s="4"/>
      <c r="EP52" s="117"/>
    </row>
    <row r="53" spans="1:146" s="121" customFormat="1" ht="20.100000000000001" customHeight="1">
      <c r="A53" s="161">
        <v>42349</v>
      </c>
      <c r="B53" s="229">
        <v>8.3842592592592594E-2</v>
      </c>
      <c r="C53" s="15">
        <v>2</v>
      </c>
      <c r="D53" s="9" t="s">
        <v>132</v>
      </c>
      <c r="E53" s="9" t="s">
        <v>138</v>
      </c>
      <c r="F53" s="9" t="s">
        <v>140</v>
      </c>
      <c r="G53" s="12" t="s">
        <v>145</v>
      </c>
      <c r="H53" s="11" t="s">
        <v>175</v>
      </c>
      <c r="I53" s="9">
        <v>17</v>
      </c>
      <c r="J53" s="9" t="s">
        <v>278</v>
      </c>
      <c r="K53" s="20">
        <v>15.5</v>
      </c>
      <c r="L53" s="9" t="s">
        <v>192</v>
      </c>
      <c r="M53" s="9">
        <v>84</v>
      </c>
      <c r="N53" s="9">
        <v>2750</v>
      </c>
      <c r="O53" s="298"/>
      <c r="P53" s="9">
        <v>1580</v>
      </c>
      <c r="Q53" s="24">
        <f t="shared" si="6"/>
        <v>1335.1000000000001</v>
      </c>
      <c r="R53" s="119">
        <f t="shared" si="23"/>
        <v>3.8811357000000006</v>
      </c>
      <c r="S53" s="18">
        <f t="shared" si="7"/>
        <v>3.7449555000000005</v>
      </c>
      <c r="T53" s="11">
        <v>1049</v>
      </c>
      <c r="U53" s="9">
        <v>1007</v>
      </c>
      <c r="V53" s="9">
        <v>0.97399999999999998</v>
      </c>
      <c r="W53" s="24">
        <f t="shared" si="24"/>
        <v>1538.92</v>
      </c>
      <c r="X53" s="9">
        <v>10.8</v>
      </c>
      <c r="Y53" s="9">
        <v>329</v>
      </c>
      <c r="Z53" s="9">
        <v>20</v>
      </c>
      <c r="AA53" s="9">
        <v>20</v>
      </c>
      <c r="AB53" s="12">
        <v>6.2</v>
      </c>
      <c r="AC53" s="15">
        <v>4.3</v>
      </c>
      <c r="AD53" s="200">
        <v>-33</v>
      </c>
      <c r="AE53" s="200">
        <v>-38</v>
      </c>
      <c r="AF53" s="200">
        <v>-38</v>
      </c>
      <c r="AG53" s="200"/>
      <c r="AH53" s="241">
        <f t="shared" si="32"/>
        <v>-109</v>
      </c>
      <c r="AI53" s="239">
        <f t="shared" si="33"/>
        <v>1</v>
      </c>
      <c r="AJ53" s="9">
        <v>50</v>
      </c>
      <c r="AK53" s="9">
        <v>70</v>
      </c>
      <c r="AL53" s="9">
        <v>105</v>
      </c>
      <c r="AM53" s="9">
        <v>105</v>
      </c>
      <c r="AN53" s="9">
        <v>3</v>
      </c>
      <c r="AO53" s="9">
        <v>20</v>
      </c>
      <c r="AP53" s="11">
        <v>1930</v>
      </c>
      <c r="AQ53" s="15"/>
      <c r="AR53" s="24">
        <f t="shared" si="34"/>
        <v>1930</v>
      </c>
      <c r="AS53" s="271">
        <f t="shared" si="25"/>
        <v>1</v>
      </c>
      <c r="AT53" s="9">
        <v>71.5</v>
      </c>
      <c r="AU53" s="9">
        <v>80</v>
      </c>
      <c r="AV53" s="15">
        <v>4.2</v>
      </c>
      <c r="AW53" s="9">
        <v>530</v>
      </c>
      <c r="AX53" s="9">
        <v>1115</v>
      </c>
      <c r="AY53" s="10">
        <v>32</v>
      </c>
      <c r="AZ53" s="11">
        <v>355</v>
      </c>
      <c r="BA53" s="10">
        <v>70</v>
      </c>
      <c r="BB53" s="11">
        <v>178</v>
      </c>
      <c r="BC53" s="12"/>
      <c r="BD53" s="11">
        <v>4510</v>
      </c>
      <c r="BE53" s="9">
        <v>45</v>
      </c>
      <c r="BF53" s="9">
        <v>70</v>
      </c>
      <c r="BG53" s="9">
        <v>2</v>
      </c>
      <c r="BH53" s="12">
        <v>97</v>
      </c>
      <c r="BI53" s="11">
        <v>590</v>
      </c>
      <c r="BJ53" s="15">
        <v>240</v>
      </c>
      <c r="BK53" s="9">
        <v>1640</v>
      </c>
      <c r="BL53" s="9">
        <v>146</v>
      </c>
      <c r="BM53" s="10">
        <v>58</v>
      </c>
      <c r="BN53" s="11">
        <v>430</v>
      </c>
      <c r="BO53" s="9">
        <v>1400</v>
      </c>
      <c r="BP53" s="10">
        <v>180</v>
      </c>
      <c r="BQ53" s="11">
        <v>420</v>
      </c>
      <c r="BR53" s="9">
        <v>1500</v>
      </c>
      <c r="BS53" s="10">
        <v>158</v>
      </c>
      <c r="BT53" s="14">
        <v>1300</v>
      </c>
      <c r="BU53" s="279">
        <v>472</v>
      </c>
      <c r="BV53" s="273">
        <f t="shared" si="26"/>
        <v>0.85</v>
      </c>
      <c r="BW53" s="273">
        <f t="shared" si="27"/>
        <v>0.75641025641025639</v>
      </c>
      <c r="BX53" s="283">
        <f t="shared" si="28"/>
        <v>0.52913008778930559</v>
      </c>
      <c r="BY53" s="283">
        <f t="shared" si="29"/>
        <v>0.4708699122106943</v>
      </c>
      <c r="BZ53" s="11">
        <v>2.8</v>
      </c>
      <c r="CA53" s="9">
        <v>3</v>
      </c>
      <c r="CB53" s="9">
        <v>28</v>
      </c>
      <c r="CC53" s="12">
        <v>1.8</v>
      </c>
      <c r="CD53" s="15" t="s">
        <v>163</v>
      </c>
      <c r="CE53" s="15">
        <v>68</v>
      </c>
      <c r="CF53" s="9">
        <f t="shared" si="9"/>
        <v>15.6</v>
      </c>
      <c r="CG53" s="9">
        <f t="shared" si="10"/>
        <v>5340.4</v>
      </c>
      <c r="CH53" s="9">
        <f t="shared" si="11"/>
        <v>10.92</v>
      </c>
      <c r="CI53" s="9">
        <v>70</v>
      </c>
      <c r="CJ53" s="296">
        <f t="shared" si="30"/>
        <v>2.044790652385589</v>
      </c>
      <c r="CK53" s="11" t="s">
        <v>165</v>
      </c>
      <c r="CL53" s="15">
        <v>56</v>
      </c>
      <c r="CM53" s="9">
        <v>60</v>
      </c>
      <c r="CN53" s="10">
        <v>109</v>
      </c>
      <c r="CO53" s="10">
        <f t="shared" si="35"/>
        <v>5340.4</v>
      </c>
      <c r="CP53" s="10">
        <f t="shared" si="36"/>
        <v>65.400000000000006</v>
      </c>
      <c r="CQ53" s="191">
        <f t="shared" si="37"/>
        <v>12.246273687364244</v>
      </c>
      <c r="CR53" s="16">
        <v>47</v>
      </c>
      <c r="CS53" s="16">
        <v>4</v>
      </c>
      <c r="CT53" s="16">
        <v>400</v>
      </c>
      <c r="CU53" s="14">
        <v>7</v>
      </c>
      <c r="CV53" s="14">
        <v>48</v>
      </c>
      <c r="CW53" s="14">
        <v>12</v>
      </c>
      <c r="CX53" s="16">
        <v>520</v>
      </c>
      <c r="CY53" s="16">
        <v>500</v>
      </c>
      <c r="CZ53" s="16">
        <v>500</v>
      </c>
      <c r="DA53" s="16">
        <v>440</v>
      </c>
      <c r="DB53" s="16">
        <v>2</v>
      </c>
      <c r="DC53" s="16">
        <v>4</v>
      </c>
      <c r="DD53" s="16">
        <v>1</v>
      </c>
      <c r="DE53" s="16">
        <v>85</v>
      </c>
      <c r="DF53" s="16">
        <v>11</v>
      </c>
      <c r="DG53" s="16">
        <v>2</v>
      </c>
      <c r="DH53" s="16">
        <v>2</v>
      </c>
      <c r="DI53" s="11" t="s">
        <v>301</v>
      </c>
      <c r="DJ53" s="10"/>
      <c r="DK53" s="213">
        <f t="shared" si="15"/>
        <v>0</v>
      </c>
      <c r="DL53" s="213">
        <f t="shared" si="16"/>
        <v>0</v>
      </c>
      <c r="DM53" s="11"/>
      <c r="DN53" s="10"/>
      <c r="DO53" s="11"/>
      <c r="DP53" s="10"/>
      <c r="DQ53" s="16">
        <v>25</v>
      </c>
      <c r="DR53" s="11" t="s">
        <v>185</v>
      </c>
      <c r="DS53" s="10">
        <v>3.5</v>
      </c>
      <c r="DT53" s="16">
        <v>0</v>
      </c>
      <c r="DU53" s="11" t="s">
        <v>169</v>
      </c>
      <c r="DV53" s="9">
        <v>175</v>
      </c>
      <c r="DW53" s="338">
        <f t="shared" si="17"/>
        <v>45.089894692422114</v>
      </c>
      <c r="DX53" s="213">
        <f t="shared" si="18"/>
        <v>46.729527226692007</v>
      </c>
      <c r="DY53" s="304"/>
      <c r="DZ53" s="213"/>
      <c r="EA53" s="11"/>
      <c r="EB53" s="10"/>
      <c r="EC53" s="11"/>
      <c r="ED53" s="10"/>
      <c r="EE53" s="158"/>
      <c r="EF53" s="159"/>
      <c r="EG53" s="158"/>
      <c r="EH53" s="160"/>
      <c r="EI53" s="351">
        <f t="shared" si="31"/>
        <v>338</v>
      </c>
      <c r="EJ53" s="352">
        <f t="shared" si="19"/>
        <v>87.087910891649557</v>
      </c>
      <c r="EK53" s="241">
        <f t="shared" si="20"/>
        <v>90.254744014982279</v>
      </c>
      <c r="EL53" s="9">
        <v>4.7</v>
      </c>
      <c r="EM53" s="20">
        <f t="shared" si="21"/>
        <v>1.2109857431679081</v>
      </c>
      <c r="EN53" s="353">
        <f t="shared" si="22"/>
        <v>1.2550215883740139</v>
      </c>
      <c r="EO53" s="12">
        <v>410</v>
      </c>
      <c r="EP53" s="120"/>
    </row>
    <row r="54" spans="1:146" s="121" customFormat="1" ht="20.100000000000001" customHeight="1">
      <c r="A54" s="162">
        <v>42349</v>
      </c>
      <c r="B54" s="229"/>
      <c r="C54" s="15"/>
      <c r="D54" s="9"/>
      <c r="E54" s="9"/>
      <c r="F54" s="9"/>
      <c r="G54" s="12"/>
      <c r="H54" s="11"/>
      <c r="I54" s="9"/>
      <c r="J54" s="9"/>
      <c r="K54" s="20"/>
      <c r="L54" s="9"/>
      <c r="M54" s="9"/>
      <c r="N54" s="9"/>
      <c r="O54" s="298"/>
      <c r="P54" s="9"/>
      <c r="Q54" s="24">
        <f t="shared" si="6"/>
        <v>0</v>
      </c>
      <c r="R54" s="119">
        <f t="shared" si="23"/>
        <v>0</v>
      </c>
      <c r="S54" s="18">
        <f t="shared" si="7"/>
        <v>0</v>
      </c>
      <c r="T54" s="11"/>
      <c r="U54" s="9"/>
      <c r="V54" s="9"/>
      <c r="W54" s="24">
        <f t="shared" si="24"/>
        <v>0</v>
      </c>
      <c r="X54" s="9"/>
      <c r="Y54" s="9"/>
      <c r="Z54" s="9"/>
      <c r="AA54" s="9"/>
      <c r="AB54" s="12"/>
      <c r="AC54" s="15"/>
      <c r="AD54" s="200"/>
      <c r="AE54" s="200"/>
      <c r="AF54" s="200"/>
      <c r="AG54" s="200"/>
      <c r="AH54" s="241">
        <f t="shared" si="32"/>
        <v>0</v>
      </c>
      <c r="AI54" s="239" t="e">
        <f t="shared" si="33"/>
        <v>#DIV/0!</v>
      </c>
      <c r="AJ54" s="9"/>
      <c r="AK54" s="9"/>
      <c r="AL54" s="9"/>
      <c r="AM54" s="9"/>
      <c r="AN54" s="9"/>
      <c r="AO54" s="9"/>
      <c r="AP54" s="11"/>
      <c r="AQ54" s="15"/>
      <c r="AR54" s="24">
        <f t="shared" si="34"/>
        <v>0</v>
      </c>
      <c r="AS54" s="271" t="e">
        <f t="shared" si="25"/>
        <v>#DIV/0!</v>
      </c>
      <c r="AT54" s="9"/>
      <c r="AU54" s="9"/>
      <c r="AV54" s="15"/>
      <c r="AW54" s="9"/>
      <c r="AX54" s="9"/>
      <c r="AY54" s="10"/>
      <c r="AZ54" s="11"/>
      <c r="BA54" s="10"/>
      <c r="BB54" s="11"/>
      <c r="BC54" s="12"/>
      <c r="BD54" s="11"/>
      <c r="BE54" s="9"/>
      <c r="BF54" s="9"/>
      <c r="BG54" s="9"/>
      <c r="BH54" s="12"/>
      <c r="BI54" s="11"/>
      <c r="BJ54" s="15"/>
      <c r="BK54" s="9"/>
      <c r="BL54" s="9"/>
      <c r="BM54" s="10"/>
      <c r="BN54" s="11"/>
      <c r="BO54" s="9"/>
      <c r="BP54" s="10"/>
      <c r="BQ54" s="11"/>
      <c r="BR54" s="9"/>
      <c r="BS54" s="10"/>
      <c r="BT54" s="14"/>
      <c r="BU54" s="279"/>
      <c r="BV54" s="273">
        <f t="shared" si="26"/>
        <v>0</v>
      </c>
      <c r="BW54" s="273">
        <f t="shared" si="27"/>
        <v>0</v>
      </c>
      <c r="BX54" s="283" t="e">
        <f t="shared" si="28"/>
        <v>#DIV/0!</v>
      </c>
      <c r="BY54" s="283" t="e">
        <f t="shared" si="29"/>
        <v>#DIV/0!</v>
      </c>
      <c r="BZ54" s="11"/>
      <c r="CA54" s="9"/>
      <c r="CB54" s="9"/>
      <c r="CC54" s="12"/>
      <c r="CD54" s="15"/>
      <c r="CE54" s="15"/>
      <c r="CF54" s="9" t="e">
        <f t="shared" si="9"/>
        <v>#N/A</v>
      </c>
      <c r="CG54" s="9">
        <f t="shared" si="10"/>
        <v>0</v>
      </c>
      <c r="CH54" s="9" t="e">
        <f t="shared" si="11"/>
        <v>#N/A</v>
      </c>
      <c r="CI54" s="9"/>
      <c r="CJ54" s="296" t="e">
        <f t="shared" si="30"/>
        <v>#N/A</v>
      </c>
      <c r="CK54" s="11"/>
      <c r="CL54" s="15"/>
      <c r="CM54" s="9"/>
      <c r="CN54" s="10">
        <v>109</v>
      </c>
      <c r="CO54" s="10">
        <f t="shared" si="35"/>
        <v>0</v>
      </c>
      <c r="CP54" s="10">
        <f t="shared" si="36"/>
        <v>0</v>
      </c>
      <c r="CQ54" s="191" t="e">
        <f t="shared" si="37"/>
        <v>#DIV/0!</v>
      </c>
      <c r="CR54" s="16"/>
      <c r="CS54" s="16"/>
      <c r="CT54" s="16"/>
      <c r="CU54" s="14"/>
      <c r="CV54" s="14"/>
      <c r="CW54" s="14"/>
      <c r="CX54" s="16"/>
      <c r="CY54" s="16"/>
      <c r="CZ54" s="16"/>
      <c r="DA54" s="16"/>
      <c r="DB54" s="16"/>
      <c r="DC54" s="16"/>
      <c r="DD54" s="16"/>
      <c r="DE54" s="16"/>
      <c r="DF54" s="16"/>
      <c r="DG54" s="16"/>
      <c r="DH54" s="16"/>
      <c r="DI54" s="11"/>
      <c r="DJ54" s="10"/>
      <c r="DK54" s="213" t="e">
        <f t="shared" si="15"/>
        <v>#DIV/0!</v>
      </c>
      <c r="DL54" s="213" t="e">
        <f t="shared" si="16"/>
        <v>#DIV/0!</v>
      </c>
      <c r="DM54" s="11"/>
      <c r="DN54" s="10"/>
      <c r="DO54" s="11"/>
      <c r="DP54" s="10"/>
      <c r="DQ54" s="16"/>
      <c r="DR54" s="11"/>
      <c r="DS54" s="10"/>
      <c r="DT54" s="16"/>
      <c r="DU54" s="11"/>
      <c r="DV54" s="9"/>
      <c r="DW54" s="338" t="e">
        <f t="shared" si="17"/>
        <v>#DIV/0!</v>
      </c>
      <c r="DX54" s="213" t="e">
        <f t="shared" si="18"/>
        <v>#DIV/0!</v>
      </c>
      <c r="DY54" s="304"/>
      <c r="DZ54" s="213"/>
      <c r="EA54" s="11"/>
      <c r="EB54" s="10"/>
      <c r="EC54" s="11"/>
      <c r="ED54" s="10"/>
      <c r="EE54" s="158"/>
      <c r="EF54" s="159"/>
      <c r="EG54" s="158"/>
      <c r="EH54" s="160"/>
      <c r="EI54" s="351">
        <f t="shared" si="31"/>
        <v>0</v>
      </c>
      <c r="EJ54" s="352" t="e">
        <f t="shared" si="19"/>
        <v>#DIV/0!</v>
      </c>
      <c r="EK54" s="241" t="e">
        <f t="shared" si="20"/>
        <v>#DIV/0!</v>
      </c>
      <c r="EL54" s="9"/>
      <c r="EM54" s="20" t="e">
        <f t="shared" si="21"/>
        <v>#DIV/0!</v>
      </c>
      <c r="EN54" s="353" t="e">
        <f t="shared" si="22"/>
        <v>#DIV/0!</v>
      </c>
      <c r="EO54" s="12"/>
      <c r="EP54" s="120"/>
    </row>
    <row r="55" spans="1:146" s="118" customFormat="1" ht="20.100000000000001" customHeight="1">
      <c r="A55" s="161">
        <v>42350</v>
      </c>
      <c r="B55" s="228">
        <v>0.59375</v>
      </c>
      <c r="C55" s="7">
        <v>4</v>
      </c>
      <c r="D55" s="1" t="s">
        <v>133</v>
      </c>
      <c r="E55" s="1" t="s">
        <v>137</v>
      </c>
      <c r="F55" s="1" t="s">
        <v>139</v>
      </c>
      <c r="G55" s="4" t="s">
        <v>267</v>
      </c>
      <c r="H55" s="3" t="s">
        <v>175</v>
      </c>
      <c r="I55" s="1">
        <v>20</v>
      </c>
      <c r="J55" s="1" t="s">
        <v>268</v>
      </c>
      <c r="K55" s="19">
        <v>14</v>
      </c>
      <c r="L55" s="1" t="s">
        <v>192</v>
      </c>
      <c r="M55" s="1">
        <v>84</v>
      </c>
      <c r="N55" s="1">
        <v>2700</v>
      </c>
      <c r="O55" s="297"/>
      <c r="P55" s="1">
        <v>1450</v>
      </c>
      <c r="Q55" s="22">
        <f>(P55/100)*(100-K55)</f>
        <v>1247</v>
      </c>
      <c r="R55" s="116">
        <f t="shared" si="23"/>
        <v>4.2647399999999998</v>
      </c>
      <c r="S55" s="17">
        <f t="shared" si="7"/>
        <v>4.0402800000000001</v>
      </c>
      <c r="T55" s="3">
        <v>970</v>
      </c>
      <c r="U55" s="1">
        <v>1007</v>
      </c>
      <c r="V55" s="1">
        <v>0.98299999999999998</v>
      </c>
      <c r="W55" s="22">
        <f t="shared" si="24"/>
        <v>1425.35</v>
      </c>
      <c r="X55" s="1">
        <v>10.6</v>
      </c>
      <c r="Y55" s="1">
        <v>285</v>
      </c>
      <c r="Z55" s="1">
        <v>20</v>
      </c>
      <c r="AA55" s="1">
        <v>20</v>
      </c>
      <c r="AB55" s="4">
        <v>6.5</v>
      </c>
      <c r="AC55" s="7">
        <v>4.4000000000000004</v>
      </c>
      <c r="AD55" s="199">
        <v>-34</v>
      </c>
      <c r="AE55" s="199">
        <v>-38</v>
      </c>
      <c r="AF55" s="199">
        <v>-38</v>
      </c>
      <c r="AG55" s="199"/>
      <c r="AH55" s="240">
        <f t="shared" si="32"/>
        <v>-110</v>
      </c>
      <c r="AI55" s="237">
        <f t="shared" si="33"/>
        <v>1</v>
      </c>
      <c r="AJ55" s="1">
        <v>50</v>
      </c>
      <c r="AK55" s="1">
        <v>70</v>
      </c>
      <c r="AL55" s="1">
        <v>105</v>
      </c>
      <c r="AM55" s="1">
        <v>105</v>
      </c>
      <c r="AN55" s="1">
        <v>3</v>
      </c>
      <c r="AO55" s="1">
        <v>20</v>
      </c>
      <c r="AP55" s="3">
        <v>1800</v>
      </c>
      <c r="AQ55" s="7">
        <v>1500</v>
      </c>
      <c r="AR55" s="22">
        <f t="shared" si="34"/>
        <v>300</v>
      </c>
      <c r="AS55" s="270">
        <f t="shared" si="25"/>
        <v>0.16666666666666666</v>
      </c>
      <c r="AT55" s="1">
        <v>75.3</v>
      </c>
      <c r="AU55" s="1">
        <v>80</v>
      </c>
      <c r="AV55" s="7">
        <v>4.0999999999999996</v>
      </c>
      <c r="AW55" s="1">
        <v>555</v>
      </c>
      <c r="AX55" s="1">
        <v>1111</v>
      </c>
      <c r="AY55" s="2">
        <v>35</v>
      </c>
      <c r="AZ55" s="3">
        <v>350</v>
      </c>
      <c r="BA55" s="2">
        <v>70</v>
      </c>
      <c r="BB55" s="3">
        <v>178</v>
      </c>
      <c r="BC55" s="4"/>
      <c r="BD55" s="3">
        <v>4500</v>
      </c>
      <c r="BE55" s="1">
        <v>45</v>
      </c>
      <c r="BF55" s="1">
        <v>70</v>
      </c>
      <c r="BG55" s="1">
        <v>10</v>
      </c>
      <c r="BH55" s="4">
        <v>98</v>
      </c>
      <c r="BI55" s="3">
        <v>550</v>
      </c>
      <c r="BJ55" s="7">
        <v>150</v>
      </c>
      <c r="BK55" s="1">
        <v>1630</v>
      </c>
      <c r="BL55" s="1">
        <v>144</v>
      </c>
      <c r="BM55" s="2">
        <v>60</v>
      </c>
      <c r="BN55" s="3">
        <v>479</v>
      </c>
      <c r="BO55" s="1">
        <v>1400</v>
      </c>
      <c r="BP55" s="2">
        <v>205</v>
      </c>
      <c r="BQ55" s="3">
        <v>473</v>
      </c>
      <c r="BR55" s="1">
        <v>1500</v>
      </c>
      <c r="BS55" s="2">
        <v>192</v>
      </c>
      <c r="BT55" s="6">
        <v>1300</v>
      </c>
      <c r="BU55" s="278">
        <v>631</v>
      </c>
      <c r="BV55" s="272">
        <f t="shared" si="26"/>
        <v>0.95199999999999996</v>
      </c>
      <c r="BW55" s="272">
        <f t="shared" si="27"/>
        <v>0.70512820512820518</v>
      </c>
      <c r="BX55" s="282">
        <f t="shared" si="28"/>
        <v>0.57448783808875403</v>
      </c>
      <c r="BY55" s="282">
        <f t="shared" si="29"/>
        <v>0.42551216191124591</v>
      </c>
      <c r="BZ55" s="3">
        <v>2.8</v>
      </c>
      <c r="CA55" s="1">
        <v>3</v>
      </c>
      <c r="CB55" s="1">
        <v>28</v>
      </c>
      <c r="CC55" s="4">
        <v>1.8</v>
      </c>
      <c r="CD55" s="7" t="s">
        <v>163</v>
      </c>
      <c r="CE55" s="7">
        <v>57</v>
      </c>
      <c r="CF55" s="1">
        <f t="shared" si="9"/>
        <v>15.6</v>
      </c>
      <c r="CG55" s="1">
        <f t="shared" si="10"/>
        <v>4901</v>
      </c>
      <c r="CH55" s="1">
        <f t="shared" si="11"/>
        <v>8.8919999999999995</v>
      </c>
      <c r="CI55" s="1">
        <v>57</v>
      </c>
      <c r="CJ55" s="189">
        <f t="shared" si="30"/>
        <v>1.8143236074270555</v>
      </c>
      <c r="CK55" s="3" t="s">
        <v>165</v>
      </c>
      <c r="CL55" s="7">
        <v>36</v>
      </c>
      <c r="CM55" s="1">
        <v>37</v>
      </c>
      <c r="CN55" s="2">
        <v>109</v>
      </c>
      <c r="CO55" s="2">
        <f t="shared" si="35"/>
        <v>4901</v>
      </c>
      <c r="CP55" s="2">
        <f t="shared" si="36"/>
        <v>40.33</v>
      </c>
      <c r="CQ55" s="190">
        <f t="shared" si="37"/>
        <v>8.2289328708426837</v>
      </c>
      <c r="CR55" s="8">
        <v>42</v>
      </c>
      <c r="CS55" s="8">
        <v>4</v>
      </c>
      <c r="CT55" s="8">
        <v>400</v>
      </c>
      <c r="CU55" s="6">
        <v>10</v>
      </c>
      <c r="CV55" s="6">
        <v>49</v>
      </c>
      <c r="CW55" s="6">
        <v>12</v>
      </c>
      <c r="CX55" s="8">
        <v>555</v>
      </c>
      <c r="CY55" s="8">
        <v>530</v>
      </c>
      <c r="CZ55" s="8">
        <v>500</v>
      </c>
      <c r="DA55" s="8">
        <v>440</v>
      </c>
      <c r="DB55" s="8">
        <v>2</v>
      </c>
      <c r="DC55" s="8">
        <v>4</v>
      </c>
      <c r="DD55" s="8">
        <v>1</v>
      </c>
      <c r="DE55" s="8">
        <v>0.5</v>
      </c>
      <c r="DF55" s="8">
        <v>11</v>
      </c>
      <c r="DG55" s="8">
        <v>2</v>
      </c>
      <c r="DH55" s="8">
        <v>2</v>
      </c>
      <c r="DI55" s="3" t="s">
        <v>301</v>
      </c>
      <c r="DJ55" s="2">
        <v>580</v>
      </c>
      <c r="DK55" s="212">
        <f t="shared" si="15"/>
        <v>135.99891200870394</v>
      </c>
      <c r="DL55" s="212">
        <f t="shared" si="16"/>
        <v>143.55440712029858</v>
      </c>
      <c r="DM55" s="3"/>
      <c r="DN55" s="2"/>
      <c r="DO55" s="3"/>
      <c r="DP55" s="2"/>
      <c r="DQ55" s="8">
        <v>35</v>
      </c>
      <c r="DR55" s="3" t="s">
        <v>185</v>
      </c>
      <c r="DS55" s="2">
        <v>3.5</v>
      </c>
      <c r="DT55" s="8">
        <v>20</v>
      </c>
      <c r="DU55" s="3" t="s">
        <v>169</v>
      </c>
      <c r="DV55" s="1">
        <v>158</v>
      </c>
      <c r="DW55" s="337">
        <f t="shared" si="17"/>
        <v>37.047979478233145</v>
      </c>
      <c r="DX55" s="212">
        <f t="shared" si="18"/>
        <v>39.106200560357202</v>
      </c>
      <c r="DY55" s="303"/>
      <c r="DZ55" s="212"/>
      <c r="EA55" s="3"/>
      <c r="EB55" s="2"/>
      <c r="EC55" s="3"/>
      <c r="ED55" s="2"/>
      <c r="EE55" s="155"/>
      <c r="EF55" s="156"/>
      <c r="EG55" s="155"/>
      <c r="EH55" s="157"/>
      <c r="EI55" s="348">
        <f t="shared" si="31"/>
        <v>397</v>
      </c>
      <c r="EJ55" s="349">
        <f t="shared" si="19"/>
        <v>93.088910461130112</v>
      </c>
      <c r="EK55" s="240">
        <f t="shared" si="20"/>
        <v>98.260516597859549</v>
      </c>
      <c r="EL55" s="1">
        <v>4.49</v>
      </c>
      <c r="EM55" s="19">
        <f t="shared" si="21"/>
        <v>1.0528191636535875</v>
      </c>
      <c r="EN55" s="350">
        <f t="shared" si="22"/>
        <v>1.1113091171898977</v>
      </c>
      <c r="EO55" s="4">
        <v>400</v>
      </c>
      <c r="EP55" s="117"/>
    </row>
    <row r="56" spans="1:146" s="118" customFormat="1" ht="20.100000000000001" customHeight="1">
      <c r="A56" s="161">
        <v>42350</v>
      </c>
      <c r="B56" s="228"/>
      <c r="C56" s="7"/>
      <c r="D56" s="1"/>
      <c r="E56" s="1"/>
      <c r="F56" s="1"/>
      <c r="G56" s="4"/>
      <c r="H56" s="3"/>
      <c r="I56" s="1"/>
      <c r="J56" s="1"/>
      <c r="K56" s="19"/>
      <c r="L56" s="1"/>
      <c r="M56" s="1"/>
      <c r="N56" s="1"/>
      <c r="O56" s="297"/>
      <c r="P56" s="1"/>
      <c r="Q56" s="22">
        <f>(P56/100)*(100-K56)</f>
        <v>0</v>
      </c>
      <c r="R56" s="116">
        <f t="shared" si="23"/>
        <v>0</v>
      </c>
      <c r="S56" s="17">
        <f t="shared" si="7"/>
        <v>0</v>
      </c>
      <c r="T56" s="3"/>
      <c r="U56" s="1"/>
      <c r="V56" s="1"/>
      <c r="W56" s="22">
        <f t="shared" si="24"/>
        <v>0</v>
      </c>
      <c r="X56" s="1"/>
      <c r="Y56" s="1"/>
      <c r="Z56" s="1"/>
      <c r="AA56" s="1"/>
      <c r="AB56" s="4"/>
      <c r="AC56" s="7"/>
      <c r="AD56" s="199"/>
      <c r="AE56" s="199"/>
      <c r="AF56" s="199"/>
      <c r="AG56" s="199"/>
      <c r="AH56" s="240">
        <f t="shared" si="32"/>
        <v>0</v>
      </c>
      <c r="AI56" s="237" t="e">
        <f t="shared" si="33"/>
        <v>#DIV/0!</v>
      </c>
      <c r="AJ56" s="1"/>
      <c r="AK56" s="1"/>
      <c r="AL56" s="1"/>
      <c r="AM56" s="1"/>
      <c r="AN56" s="1"/>
      <c r="AO56" s="1"/>
      <c r="AP56" s="3"/>
      <c r="AQ56" s="7"/>
      <c r="AR56" s="22">
        <f t="shared" si="34"/>
        <v>0</v>
      </c>
      <c r="AS56" s="270" t="e">
        <f t="shared" si="25"/>
        <v>#DIV/0!</v>
      </c>
      <c r="AT56" s="1"/>
      <c r="AU56" s="1"/>
      <c r="AV56" s="7"/>
      <c r="AW56" s="1"/>
      <c r="AX56" s="1"/>
      <c r="AY56" s="2"/>
      <c r="AZ56" s="3"/>
      <c r="BA56" s="2"/>
      <c r="BB56" s="3"/>
      <c r="BC56" s="4"/>
      <c r="BD56" s="3"/>
      <c r="BE56" s="1"/>
      <c r="BF56" s="1"/>
      <c r="BG56" s="1"/>
      <c r="BH56" s="4"/>
      <c r="BI56" s="3"/>
      <c r="BJ56" s="7"/>
      <c r="BK56" s="1"/>
      <c r="BL56" s="1"/>
      <c r="BM56" s="2"/>
      <c r="BN56" s="3"/>
      <c r="BO56" s="1"/>
      <c r="BP56" s="2"/>
      <c r="BQ56" s="3"/>
      <c r="BR56" s="1"/>
      <c r="BS56" s="2"/>
      <c r="BT56" s="6"/>
      <c r="BU56" s="278"/>
      <c r="BV56" s="272">
        <f t="shared" si="26"/>
        <v>0</v>
      </c>
      <c r="BW56" s="272">
        <f t="shared" si="27"/>
        <v>0</v>
      </c>
      <c r="BX56" s="282" t="e">
        <f t="shared" si="28"/>
        <v>#DIV/0!</v>
      </c>
      <c r="BY56" s="282" t="e">
        <f t="shared" si="29"/>
        <v>#DIV/0!</v>
      </c>
      <c r="BZ56" s="3"/>
      <c r="CA56" s="1"/>
      <c r="CB56" s="1"/>
      <c r="CC56" s="4"/>
      <c r="CD56" s="7"/>
      <c r="CE56" s="7"/>
      <c r="CF56" s="1" t="e">
        <f t="shared" si="9"/>
        <v>#N/A</v>
      </c>
      <c r="CG56" s="1">
        <f t="shared" si="10"/>
        <v>0</v>
      </c>
      <c r="CH56" s="1" t="e">
        <f t="shared" si="11"/>
        <v>#N/A</v>
      </c>
      <c r="CI56" s="1"/>
      <c r="CJ56" s="189" t="e">
        <f t="shared" si="30"/>
        <v>#N/A</v>
      </c>
      <c r="CK56" s="3"/>
      <c r="CL56" s="7"/>
      <c r="CM56" s="1"/>
      <c r="CN56" s="2">
        <v>109</v>
      </c>
      <c r="CO56" s="2">
        <f t="shared" si="35"/>
        <v>0</v>
      </c>
      <c r="CP56" s="2">
        <f t="shared" si="36"/>
        <v>0</v>
      </c>
      <c r="CQ56" s="190" t="e">
        <f t="shared" si="37"/>
        <v>#DIV/0!</v>
      </c>
      <c r="CR56" s="8"/>
      <c r="CS56" s="8"/>
      <c r="CT56" s="8"/>
      <c r="CU56" s="6"/>
      <c r="CV56" s="6"/>
      <c r="CW56" s="6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3"/>
      <c r="DJ56" s="2"/>
      <c r="DK56" s="212" t="e">
        <f t="shared" si="15"/>
        <v>#DIV/0!</v>
      </c>
      <c r="DL56" s="212" t="e">
        <f t="shared" si="16"/>
        <v>#DIV/0!</v>
      </c>
      <c r="DM56" s="3"/>
      <c r="DN56" s="2"/>
      <c r="DO56" s="3"/>
      <c r="DP56" s="2"/>
      <c r="DQ56" s="8"/>
      <c r="DR56" s="3"/>
      <c r="DS56" s="2"/>
      <c r="DT56" s="8"/>
      <c r="DU56" s="3"/>
      <c r="DV56" s="1"/>
      <c r="DW56" s="337" t="e">
        <f t="shared" si="17"/>
        <v>#DIV/0!</v>
      </c>
      <c r="DX56" s="212" t="e">
        <f t="shared" si="18"/>
        <v>#DIV/0!</v>
      </c>
      <c r="DY56" s="303"/>
      <c r="DZ56" s="212"/>
      <c r="EA56" s="3"/>
      <c r="EB56" s="2"/>
      <c r="EC56" s="3"/>
      <c r="ED56" s="2"/>
      <c r="EE56" s="155"/>
      <c r="EF56" s="156"/>
      <c r="EG56" s="155"/>
      <c r="EH56" s="157"/>
      <c r="EI56" s="348">
        <f t="shared" si="31"/>
        <v>0</v>
      </c>
      <c r="EJ56" s="349" t="e">
        <f t="shared" si="19"/>
        <v>#DIV/0!</v>
      </c>
      <c r="EK56" s="240" t="e">
        <f t="shared" si="20"/>
        <v>#DIV/0!</v>
      </c>
      <c r="EL56" s="1"/>
      <c r="EM56" s="19" t="e">
        <f t="shared" si="21"/>
        <v>#DIV/0!</v>
      </c>
      <c r="EN56" s="350" t="e">
        <f t="shared" si="22"/>
        <v>#DIV/0!</v>
      </c>
      <c r="EO56" s="4"/>
      <c r="EP56" s="117"/>
    </row>
    <row r="57" spans="1:146" s="121" customFormat="1" ht="20.100000000000001" customHeight="1">
      <c r="A57" s="162">
        <v>42350</v>
      </c>
      <c r="B57" s="229">
        <v>0.98611111111111116</v>
      </c>
      <c r="C57" s="15">
        <v>3</v>
      </c>
      <c r="D57" s="9" t="s">
        <v>130</v>
      </c>
      <c r="E57" s="9" t="s">
        <v>136</v>
      </c>
      <c r="F57" s="9" t="s">
        <v>141</v>
      </c>
      <c r="G57" s="12" t="s">
        <v>142</v>
      </c>
      <c r="H57" s="11" t="s">
        <v>175</v>
      </c>
      <c r="I57" s="9">
        <v>18.5</v>
      </c>
      <c r="J57" s="9" t="s">
        <v>280</v>
      </c>
      <c r="K57" s="20">
        <v>17.100000000000001</v>
      </c>
      <c r="L57" s="9" t="s">
        <v>192</v>
      </c>
      <c r="M57" s="9">
        <v>84</v>
      </c>
      <c r="N57" s="9">
        <v>2750</v>
      </c>
      <c r="O57" s="298"/>
      <c r="P57" s="9">
        <v>1580</v>
      </c>
      <c r="Q57" s="22">
        <f>(P57/100)*(100-K57)</f>
        <v>1309.8200000000002</v>
      </c>
      <c r="R57" s="119">
        <f t="shared" si="23"/>
        <v>4.1436155700000006</v>
      </c>
      <c r="S57" s="18">
        <f t="shared" si="7"/>
        <v>3.9982255500000004</v>
      </c>
      <c r="T57" s="11">
        <v>1043</v>
      </c>
      <c r="U57" s="9">
        <v>1007</v>
      </c>
      <c r="V57" s="9">
        <v>0.96799999999999997</v>
      </c>
      <c r="W57" s="24">
        <f t="shared" si="24"/>
        <v>1529.44</v>
      </c>
      <c r="X57" s="9">
        <v>10.8</v>
      </c>
      <c r="Y57" s="9">
        <v>325</v>
      </c>
      <c r="Z57" s="9">
        <v>20</v>
      </c>
      <c r="AA57" s="9">
        <v>20</v>
      </c>
      <c r="AB57" s="12">
        <v>6.6</v>
      </c>
      <c r="AC57" s="15">
        <v>4.3</v>
      </c>
      <c r="AD57" s="200">
        <v>-36</v>
      </c>
      <c r="AE57" s="200">
        <v>-40</v>
      </c>
      <c r="AF57" s="200">
        <v>-39</v>
      </c>
      <c r="AG57" s="200"/>
      <c r="AH57" s="241">
        <f t="shared" si="32"/>
        <v>-115</v>
      </c>
      <c r="AI57" s="239">
        <f t="shared" si="33"/>
        <v>1</v>
      </c>
      <c r="AJ57" s="9">
        <v>50</v>
      </c>
      <c r="AK57" s="9">
        <v>70</v>
      </c>
      <c r="AL57" s="9">
        <v>100</v>
      </c>
      <c r="AM57" s="9">
        <v>100</v>
      </c>
      <c r="AN57" s="9">
        <v>3</v>
      </c>
      <c r="AO57" s="9">
        <v>20</v>
      </c>
      <c r="AP57" s="11">
        <v>1928</v>
      </c>
      <c r="AQ57" s="15"/>
      <c r="AR57" s="24">
        <f t="shared" si="34"/>
        <v>1928</v>
      </c>
      <c r="AS57" s="271">
        <f t="shared" si="25"/>
        <v>1</v>
      </c>
      <c r="AT57" s="9">
        <v>74.5</v>
      </c>
      <c r="AU57" s="9">
        <v>80</v>
      </c>
      <c r="AV57" s="15">
        <v>4.3</v>
      </c>
      <c r="AW57" s="9">
        <v>504</v>
      </c>
      <c r="AX57" s="9">
        <v>1156</v>
      </c>
      <c r="AY57" s="10">
        <v>40</v>
      </c>
      <c r="AZ57" s="11">
        <v>355</v>
      </c>
      <c r="BA57" s="10">
        <v>62</v>
      </c>
      <c r="BB57" s="11">
        <v>182</v>
      </c>
      <c r="BC57" s="12"/>
      <c r="BD57" s="11">
        <v>4330</v>
      </c>
      <c r="BE57" s="9">
        <v>43</v>
      </c>
      <c r="BF57" s="9">
        <v>80</v>
      </c>
      <c r="BG57" s="9">
        <v>2</v>
      </c>
      <c r="BH57" s="12">
        <v>97.5</v>
      </c>
      <c r="BI57" s="11">
        <v>590</v>
      </c>
      <c r="BJ57" s="15">
        <v>150</v>
      </c>
      <c r="BK57" s="9">
        <v>1645</v>
      </c>
      <c r="BL57" s="9">
        <v>146</v>
      </c>
      <c r="BM57" s="10">
        <v>57.7</v>
      </c>
      <c r="BN57" s="11">
        <v>490</v>
      </c>
      <c r="BO57" s="9">
        <v>1400</v>
      </c>
      <c r="BP57" s="10">
        <v>222</v>
      </c>
      <c r="BQ57" s="11">
        <v>480</v>
      </c>
      <c r="BR57" s="9">
        <v>1500</v>
      </c>
      <c r="BS57" s="10">
        <v>201</v>
      </c>
      <c r="BT57" s="14">
        <v>1500</v>
      </c>
      <c r="BU57" s="279">
        <v>563</v>
      </c>
      <c r="BV57" s="273">
        <f t="shared" si="26"/>
        <v>0.97</v>
      </c>
      <c r="BW57" s="273">
        <f t="shared" si="27"/>
        <v>0.75641025641025639</v>
      </c>
      <c r="BX57" s="283">
        <f t="shared" si="28"/>
        <v>0.56185949799495027</v>
      </c>
      <c r="BY57" s="283">
        <f t="shared" si="29"/>
        <v>0.43814050200504978</v>
      </c>
      <c r="BZ57" s="11">
        <v>2.8</v>
      </c>
      <c r="CA57" s="9">
        <v>3</v>
      </c>
      <c r="CB57" s="9">
        <v>28</v>
      </c>
      <c r="CC57" s="12">
        <v>1.8</v>
      </c>
      <c r="CD57" s="15" t="s">
        <v>163</v>
      </c>
      <c r="CE57" s="15">
        <v>62</v>
      </c>
      <c r="CF57" s="9">
        <f t="shared" si="9"/>
        <v>15.6</v>
      </c>
      <c r="CG57" s="9">
        <f t="shared" si="10"/>
        <v>5340.4</v>
      </c>
      <c r="CH57" s="9">
        <f t="shared" si="11"/>
        <v>9.6719999999999988</v>
      </c>
      <c r="CI57" s="9">
        <v>62</v>
      </c>
      <c r="CJ57" s="296">
        <f t="shared" si="30"/>
        <v>1.8111002921129502</v>
      </c>
      <c r="CK57" s="11" t="s">
        <v>165</v>
      </c>
      <c r="CL57" s="15">
        <v>48</v>
      </c>
      <c r="CM57" s="9">
        <v>48</v>
      </c>
      <c r="CN57" s="10">
        <v>109</v>
      </c>
      <c r="CO57" s="10">
        <f t="shared" si="35"/>
        <v>5340.4</v>
      </c>
      <c r="CP57" s="10">
        <f t="shared" si="36"/>
        <v>52.32</v>
      </c>
      <c r="CQ57" s="191">
        <f t="shared" si="37"/>
        <v>9.7970189498913935</v>
      </c>
      <c r="CR57" s="16">
        <v>46</v>
      </c>
      <c r="CS57" s="16">
        <v>4</v>
      </c>
      <c r="CT57" s="16">
        <v>400</v>
      </c>
      <c r="CU57" s="14">
        <v>6</v>
      </c>
      <c r="CV57" s="14">
        <v>51</v>
      </c>
      <c r="CW57" s="14">
        <v>12</v>
      </c>
      <c r="CX57" s="16">
        <v>555</v>
      </c>
      <c r="CY57" s="16">
        <v>530</v>
      </c>
      <c r="CZ57" s="16">
        <v>500</v>
      </c>
      <c r="DA57" s="16">
        <v>440</v>
      </c>
      <c r="DB57" s="16">
        <v>2</v>
      </c>
      <c r="DC57" s="16">
        <v>4</v>
      </c>
      <c r="DD57" s="16">
        <v>1</v>
      </c>
      <c r="DE57" s="16">
        <v>0.7</v>
      </c>
      <c r="DF57" s="16">
        <v>11</v>
      </c>
      <c r="DG57" s="16">
        <v>2</v>
      </c>
      <c r="DH57" s="16">
        <v>2</v>
      </c>
      <c r="DI57" s="11" t="s">
        <v>301</v>
      </c>
      <c r="DJ57" s="10"/>
      <c r="DK57" s="213">
        <f t="shared" si="15"/>
        <v>0</v>
      </c>
      <c r="DL57" s="213">
        <f t="shared" si="16"/>
        <v>0</v>
      </c>
      <c r="DM57" s="11"/>
      <c r="DN57" s="10"/>
      <c r="DO57" s="11"/>
      <c r="DP57" s="10"/>
      <c r="DQ57" s="16">
        <v>35</v>
      </c>
      <c r="DR57" s="11" t="s">
        <v>185</v>
      </c>
      <c r="DS57" s="10">
        <v>3.5</v>
      </c>
      <c r="DT57" s="16">
        <v>20</v>
      </c>
      <c r="DU57" s="11" t="s">
        <v>169</v>
      </c>
      <c r="DV57" s="9">
        <v>135</v>
      </c>
      <c r="DW57" s="338">
        <f t="shared" si="17"/>
        <v>32.580242476499812</v>
      </c>
      <c r="DX57" s="213">
        <f t="shared" si="18"/>
        <v>33.764978566554355</v>
      </c>
      <c r="DY57" s="304"/>
      <c r="DZ57" s="213"/>
      <c r="EA57" s="11"/>
      <c r="EB57" s="10"/>
      <c r="EC57" s="11"/>
      <c r="ED57" s="10"/>
      <c r="EE57" s="158"/>
      <c r="EF57" s="159"/>
      <c r="EG57" s="158"/>
      <c r="EH57" s="160"/>
      <c r="EI57" s="351">
        <f t="shared" si="31"/>
        <v>423</v>
      </c>
      <c r="EJ57" s="352">
        <f t="shared" si="19"/>
        <v>102.08475975969941</v>
      </c>
      <c r="EK57" s="241">
        <f t="shared" si="20"/>
        <v>105.7969328418703</v>
      </c>
      <c r="EL57" s="9">
        <v>4.75</v>
      </c>
      <c r="EM57" s="20">
        <f t="shared" si="21"/>
        <v>1.1463418649138823</v>
      </c>
      <c r="EN57" s="353">
        <f t="shared" si="22"/>
        <v>1.1880270236380235</v>
      </c>
      <c r="EO57" s="12">
        <v>400</v>
      </c>
      <c r="EP57" s="120"/>
    </row>
    <row r="58" spans="1:146" s="121" customFormat="1" ht="20.100000000000001" customHeight="1">
      <c r="A58" s="162">
        <v>42350</v>
      </c>
      <c r="B58" s="229"/>
      <c r="C58" s="15"/>
      <c r="D58" s="9"/>
      <c r="E58" s="9"/>
      <c r="F58" s="9"/>
      <c r="G58" s="12"/>
      <c r="H58" s="11"/>
      <c r="I58" s="9"/>
      <c r="J58" s="9"/>
      <c r="K58" s="20"/>
      <c r="L58" s="9"/>
      <c r="M58" s="9"/>
      <c r="N58" s="9"/>
      <c r="O58" s="298"/>
      <c r="P58" s="9"/>
      <c r="Q58" s="24">
        <f t="shared" si="6"/>
        <v>0</v>
      </c>
      <c r="R58" s="119">
        <f t="shared" si="23"/>
        <v>0</v>
      </c>
      <c r="S58" s="18">
        <f t="shared" si="7"/>
        <v>0</v>
      </c>
      <c r="T58" s="11"/>
      <c r="U58" s="9"/>
      <c r="V58" s="9"/>
      <c r="W58" s="24">
        <f t="shared" si="24"/>
        <v>0</v>
      </c>
      <c r="X58" s="9"/>
      <c r="Y58" s="9"/>
      <c r="Z58" s="9"/>
      <c r="AA58" s="9"/>
      <c r="AB58" s="12"/>
      <c r="AC58" s="15"/>
      <c r="AD58" s="200"/>
      <c r="AE58" s="200"/>
      <c r="AF58" s="200"/>
      <c r="AG58" s="200"/>
      <c r="AH58" s="241">
        <f t="shared" si="32"/>
        <v>0</v>
      </c>
      <c r="AI58" s="239" t="e">
        <f t="shared" si="33"/>
        <v>#DIV/0!</v>
      </c>
      <c r="AJ58" s="9"/>
      <c r="AK58" s="9"/>
      <c r="AL58" s="9"/>
      <c r="AM58" s="9"/>
      <c r="AN58" s="9"/>
      <c r="AO58" s="9"/>
      <c r="AP58" s="11"/>
      <c r="AQ58" s="15"/>
      <c r="AR58" s="24">
        <f t="shared" si="34"/>
        <v>0</v>
      </c>
      <c r="AS58" s="271" t="e">
        <f t="shared" si="25"/>
        <v>#DIV/0!</v>
      </c>
      <c r="AT58" s="9"/>
      <c r="AU58" s="9"/>
      <c r="AV58" s="15"/>
      <c r="AW58" s="9"/>
      <c r="AX58" s="9"/>
      <c r="AY58" s="10"/>
      <c r="AZ58" s="11"/>
      <c r="BA58" s="10"/>
      <c r="BB58" s="11"/>
      <c r="BC58" s="12"/>
      <c r="BD58" s="11"/>
      <c r="BE58" s="9"/>
      <c r="BF58" s="9"/>
      <c r="BG58" s="9"/>
      <c r="BH58" s="12"/>
      <c r="BI58" s="11"/>
      <c r="BJ58" s="15"/>
      <c r="BK58" s="9"/>
      <c r="BL58" s="9"/>
      <c r="BM58" s="10"/>
      <c r="BN58" s="11"/>
      <c r="BO58" s="9"/>
      <c r="BP58" s="10"/>
      <c r="BQ58" s="11"/>
      <c r="BR58" s="9"/>
      <c r="BS58" s="10"/>
      <c r="BT58" s="14"/>
      <c r="BU58" s="279"/>
      <c r="BV58" s="273">
        <f t="shared" si="26"/>
        <v>0</v>
      </c>
      <c r="BW58" s="273">
        <f t="shared" si="27"/>
        <v>0</v>
      </c>
      <c r="BX58" s="283" t="e">
        <f t="shared" si="28"/>
        <v>#DIV/0!</v>
      </c>
      <c r="BY58" s="283" t="e">
        <f t="shared" si="29"/>
        <v>#DIV/0!</v>
      </c>
      <c r="BZ58" s="11"/>
      <c r="CA58" s="9"/>
      <c r="CB58" s="9"/>
      <c r="CC58" s="12"/>
      <c r="CD58" s="15"/>
      <c r="CE58" s="15"/>
      <c r="CF58" s="9" t="e">
        <f t="shared" si="9"/>
        <v>#N/A</v>
      </c>
      <c r="CG58" s="9">
        <f t="shared" si="10"/>
        <v>0</v>
      </c>
      <c r="CH58" s="9" t="e">
        <f t="shared" si="11"/>
        <v>#N/A</v>
      </c>
      <c r="CI58" s="9"/>
      <c r="CJ58" s="296" t="e">
        <f t="shared" si="30"/>
        <v>#N/A</v>
      </c>
      <c r="CK58" s="11"/>
      <c r="CL58" s="15"/>
      <c r="CM58" s="9"/>
      <c r="CN58" s="10">
        <v>109</v>
      </c>
      <c r="CO58" s="10">
        <f t="shared" si="35"/>
        <v>0</v>
      </c>
      <c r="CP58" s="10">
        <f t="shared" si="36"/>
        <v>0</v>
      </c>
      <c r="CQ58" s="191" t="e">
        <f t="shared" si="37"/>
        <v>#DIV/0!</v>
      </c>
      <c r="CR58" s="16"/>
      <c r="CS58" s="16"/>
      <c r="CT58" s="16"/>
      <c r="CU58" s="14"/>
      <c r="CV58" s="14"/>
      <c r="CW58" s="14"/>
      <c r="CX58" s="16"/>
      <c r="CY58" s="16"/>
      <c r="CZ58" s="16"/>
      <c r="DA58" s="16"/>
      <c r="DB58" s="16"/>
      <c r="DC58" s="16"/>
      <c r="DD58" s="16"/>
      <c r="DE58" s="16"/>
      <c r="DF58" s="16"/>
      <c r="DG58" s="16"/>
      <c r="DH58" s="16"/>
      <c r="DI58" s="11"/>
      <c r="DJ58" s="10"/>
      <c r="DK58" s="213" t="e">
        <f t="shared" si="15"/>
        <v>#DIV/0!</v>
      </c>
      <c r="DL58" s="213" t="e">
        <f t="shared" si="16"/>
        <v>#DIV/0!</v>
      </c>
      <c r="DM58" s="11"/>
      <c r="DN58" s="10"/>
      <c r="DO58" s="11"/>
      <c r="DP58" s="10"/>
      <c r="DQ58" s="16"/>
      <c r="DR58" s="11"/>
      <c r="DS58" s="10"/>
      <c r="DT58" s="16"/>
      <c r="DU58" s="11"/>
      <c r="DV58" s="9"/>
      <c r="DW58" s="338" t="e">
        <f t="shared" si="17"/>
        <v>#DIV/0!</v>
      </c>
      <c r="DX58" s="213" t="e">
        <f t="shared" si="18"/>
        <v>#DIV/0!</v>
      </c>
      <c r="DY58" s="304"/>
      <c r="DZ58" s="213"/>
      <c r="EA58" s="11"/>
      <c r="EB58" s="10"/>
      <c r="EC58" s="11"/>
      <c r="ED58" s="10"/>
      <c r="EE58" s="158"/>
      <c r="EF58" s="159"/>
      <c r="EG58" s="158"/>
      <c r="EH58" s="160"/>
      <c r="EI58" s="351">
        <f t="shared" si="31"/>
        <v>0</v>
      </c>
      <c r="EJ58" s="352" t="e">
        <f t="shared" si="19"/>
        <v>#DIV/0!</v>
      </c>
      <c r="EK58" s="241" t="e">
        <f t="shared" si="20"/>
        <v>#DIV/0!</v>
      </c>
      <c r="EL58" s="9"/>
      <c r="EM58" s="20" t="e">
        <f t="shared" si="21"/>
        <v>#DIV/0!</v>
      </c>
      <c r="EN58" s="353" t="e">
        <f t="shared" si="22"/>
        <v>#DIV/0!</v>
      </c>
      <c r="EO58" s="12"/>
      <c r="EP58" s="120"/>
    </row>
    <row r="59" spans="1:146" s="118" customFormat="1" ht="20.100000000000001" customHeight="1">
      <c r="A59" s="161">
        <v>42351</v>
      </c>
      <c r="B59" s="228"/>
      <c r="C59" s="7"/>
      <c r="D59" s="1"/>
      <c r="E59" s="1"/>
      <c r="F59" s="1"/>
      <c r="G59" s="4"/>
      <c r="H59" s="3"/>
      <c r="I59" s="1"/>
      <c r="J59" s="1"/>
      <c r="K59" s="19"/>
      <c r="L59" s="1"/>
      <c r="M59" s="1"/>
      <c r="N59" s="1"/>
      <c r="O59" s="297"/>
      <c r="P59" s="1"/>
      <c r="Q59" s="22">
        <f t="shared" si="6"/>
        <v>0</v>
      </c>
      <c r="R59" s="116">
        <f t="shared" si="23"/>
        <v>0</v>
      </c>
      <c r="S59" s="17">
        <f t="shared" si="7"/>
        <v>0</v>
      </c>
      <c r="T59" s="3"/>
      <c r="U59" s="1"/>
      <c r="V59" s="1"/>
      <c r="W59" s="22">
        <f t="shared" si="24"/>
        <v>0</v>
      </c>
      <c r="X59" s="1"/>
      <c r="Y59" s="1"/>
      <c r="Z59" s="1"/>
      <c r="AA59" s="1"/>
      <c r="AB59" s="4"/>
      <c r="AC59" s="7"/>
      <c r="AD59" s="199"/>
      <c r="AE59" s="199"/>
      <c r="AF59" s="199"/>
      <c r="AG59" s="199"/>
      <c r="AH59" s="240">
        <f t="shared" si="32"/>
        <v>0</v>
      </c>
      <c r="AI59" s="237" t="e">
        <f t="shared" si="33"/>
        <v>#DIV/0!</v>
      </c>
      <c r="AJ59" s="1"/>
      <c r="AK59" s="1"/>
      <c r="AL59" s="1"/>
      <c r="AM59" s="1"/>
      <c r="AN59" s="1"/>
      <c r="AO59" s="1"/>
      <c r="AP59" s="3"/>
      <c r="AQ59" s="7"/>
      <c r="AR59" s="22">
        <f t="shared" si="34"/>
        <v>0</v>
      </c>
      <c r="AS59" s="270" t="e">
        <f t="shared" si="25"/>
        <v>#DIV/0!</v>
      </c>
      <c r="AT59" s="1"/>
      <c r="AU59" s="1"/>
      <c r="AV59" s="7"/>
      <c r="AW59" s="1"/>
      <c r="AX59" s="1"/>
      <c r="AY59" s="2"/>
      <c r="AZ59" s="3"/>
      <c r="BA59" s="2"/>
      <c r="BB59" s="3"/>
      <c r="BC59" s="4"/>
      <c r="BD59" s="3"/>
      <c r="BE59" s="1"/>
      <c r="BF59" s="1"/>
      <c r="BG59" s="1"/>
      <c r="BH59" s="4"/>
      <c r="BI59" s="3"/>
      <c r="BJ59" s="7"/>
      <c r="BK59" s="1"/>
      <c r="BL59" s="1"/>
      <c r="BM59" s="2"/>
      <c r="BN59" s="3"/>
      <c r="BO59" s="1"/>
      <c r="BP59" s="2"/>
      <c r="BQ59" s="3"/>
      <c r="BR59" s="1"/>
      <c r="BS59" s="2"/>
      <c r="BT59" s="6"/>
      <c r="BU59" s="278"/>
      <c r="BV59" s="272">
        <f t="shared" si="26"/>
        <v>0</v>
      </c>
      <c r="BW59" s="272">
        <f t="shared" si="27"/>
        <v>0</v>
      </c>
      <c r="BX59" s="282" t="e">
        <f t="shared" si="28"/>
        <v>#DIV/0!</v>
      </c>
      <c r="BY59" s="282" t="e">
        <f t="shared" si="29"/>
        <v>#DIV/0!</v>
      </c>
      <c r="BZ59" s="3"/>
      <c r="CA59" s="1"/>
      <c r="CB59" s="1"/>
      <c r="CC59" s="4"/>
      <c r="CD59" s="7"/>
      <c r="CE59" s="7"/>
      <c r="CF59" s="1" t="e">
        <f t="shared" si="9"/>
        <v>#N/A</v>
      </c>
      <c r="CG59" s="1">
        <f t="shared" si="10"/>
        <v>0</v>
      </c>
      <c r="CH59" s="1" t="e">
        <f t="shared" si="11"/>
        <v>#N/A</v>
      </c>
      <c r="CI59" s="1"/>
      <c r="CJ59" s="189" t="e">
        <f t="shared" si="30"/>
        <v>#N/A</v>
      </c>
      <c r="CK59" s="3"/>
      <c r="CL59" s="7"/>
      <c r="CM59" s="1"/>
      <c r="CN59" s="2">
        <v>109</v>
      </c>
      <c r="CO59" s="2">
        <f t="shared" si="35"/>
        <v>0</v>
      </c>
      <c r="CP59" s="2">
        <f t="shared" si="36"/>
        <v>0</v>
      </c>
      <c r="CQ59" s="190" t="e">
        <f t="shared" si="37"/>
        <v>#DIV/0!</v>
      </c>
      <c r="CR59" s="8"/>
      <c r="CS59" s="8"/>
      <c r="CT59" s="8"/>
      <c r="CU59" s="6"/>
      <c r="CV59" s="6"/>
      <c r="CW59" s="6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3"/>
      <c r="DJ59" s="2"/>
      <c r="DK59" s="212" t="e">
        <f t="shared" si="15"/>
        <v>#DIV/0!</v>
      </c>
      <c r="DL59" s="212" t="e">
        <f t="shared" si="16"/>
        <v>#DIV/0!</v>
      </c>
      <c r="DM59" s="3"/>
      <c r="DN59" s="2"/>
      <c r="DO59" s="3"/>
      <c r="DP59" s="2"/>
      <c r="DQ59" s="8"/>
      <c r="DR59" s="3"/>
      <c r="DS59" s="2"/>
      <c r="DT59" s="8"/>
      <c r="DU59" s="3"/>
      <c r="DV59" s="1"/>
      <c r="DW59" s="337" t="e">
        <f t="shared" si="17"/>
        <v>#DIV/0!</v>
      </c>
      <c r="DX59" s="212" t="e">
        <f t="shared" si="18"/>
        <v>#DIV/0!</v>
      </c>
      <c r="DY59" s="303"/>
      <c r="DZ59" s="212"/>
      <c r="EA59" s="3"/>
      <c r="EB59" s="2"/>
      <c r="EC59" s="3"/>
      <c r="ED59" s="2"/>
      <c r="EE59" s="155"/>
      <c r="EF59" s="156"/>
      <c r="EG59" s="155"/>
      <c r="EH59" s="157"/>
      <c r="EI59" s="348">
        <f t="shared" si="31"/>
        <v>0</v>
      </c>
      <c r="EJ59" s="349" t="e">
        <f t="shared" si="19"/>
        <v>#DIV/0!</v>
      </c>
      <c r="EK59" s="240" t="e">
        <f t="shared" si="20"/>
        <v>#DIV/0!</v>
      </c>
      <c r="EL59" s="1"/>
      <c r="EM59" s="19" t="e">
        <f t="shared" si="21"/>
        <v>#DIV/0!</v>
      </c>
      <c r="EN59" s="350" t="e">
        <f t="shared" si="22"/>
        <v>#DIV/0!</v>
      </c>
      <c r="EO59" s="4"/>
      <c r="EP59" s="117"/>
    </row>
    <row r="60" spans="1:146" s="118" customFormat="1" ht="20.100000000000001" customHeight="1">
      <c r="A60" s="161">
        <v>42351</v>
      </c>
      <c r="B60" s="228">
        <v>0.60416666666666696</v>
      </c>
      <c r="C60" s="7">
        <v>1</v>
      </c>
      <c r="D60" s="1" t="s">
        <v>131</v>
      </c>
      <c r="E60" s="1" t="s">
        <v>135</v>
      </c>
      <c r="F60" s="1" t="s">
        <v>144</v>
      </c>
      <c r="G60" s="4" t="s">
        <v>303</v>
      </c>
      <c r="H60" s="3" t="s">
        <v>175</v>
      </c>
      <c r="I60" s="1">
        <v>18</v>
      </c>
      <c r="J60" s="1" t="s">
        <v>278</v>
      </c>
      <c r="K60" s="19">
        <v>16</v>
      </c>
      <c r="L60" s="1" t="s">
        <v>192</v>
      </c>
      <c r="M60" s="1">
        <v>84</v>
      </c>
      <c r="N60" s="1">
        <v>2750</v>
      </c>
      <c r="O60" s="297"/>
      <c r="P60" s="1">
        <v>1590</v>
      </c>
      <c r="Q60" s="22">
        <f t="shared" si="6"/>
        <v>1335.6000000000001</v>
      </c>
      <c r="R60" s="116">
        <f t="shared" si="23"/>
        <v>4.1109768000000013</v>
      </c>
      <c r="S60" s="17">
        <f t="shared" si="7"/>
        <v>3.9667320000000004</v>
      </c>
      <c r="T60" s="3">
        <v>1040</v>
      </c>
      <c r="U60" s="1">
        <v>1007</v>
      </c>
      <c r="V60" s="1">
        <v>0.96399999999999997</v>
      </c>
      <c r="W60" s="22">
        <f t="shared" si="24"/>
        <v>1532.76</v>
      </c>
      <c r="X60" s="1">
        <v>10.7</v>
      </c>
      <c r="Y60" s="1">
        <v>326</v>
      </c>
      <c r="Z60" s="1">
        <v>20</v>
      </c>
      <c r="AA60" s="1">
        <v>20</v>
      </c>
      <c r="AB60" s="4">
        <v>6.6</v>
      </c>
      <c r="AC60" s="7">
        <v>4.2</v>
      </c>
      <c r="AD60" s="199">
        <v>-33</v>
      </c>
      <c r="AE60" s="199">
        <v>-37</v>
      </c>
      <c r="AF60" s="199">
        <v>-37</v>
      </c>
      <c r="AG60" s="199"/>
      <c r="AH60" s="240">
        <f t="shared" si="32"/>
        <v>-107</v>
      </c>
      <c r="AI60" s="237">
        <f t="shared" si="33"/>
        <v>1</v>
      </c>
      <c r="AJ60" s="1">
        <v>50</v>
      </c>
      <c r="AK60" s="1">
        <v>70</v>
      </c>
      <c r="AL60" s="1">
        <v>100</v>
      </c>
      <c r="AM60" s="1">
        <v>100</v>
      </c>
      <c r="AN60" s="1">
        <v>3</v>
      </c>
      <c r="AO60" s="1">
        <v>20</v>
      </c>
      <c r="AP60" s="3">
        <v>1749</v>
      </c>
      <c r="AQ60" s="7"/>
      <c r="AR60" s="22">
        <f t="shared" si="34"/>
        <v>1749</v>
      </c>
      <c r="AS60" s="270">
        <f t="shared" si="25"/>
        <v>1</v>
      </c>
      <c r="AT60" s="1"/>
      <c r="AU60" s="1">
        <v>80</v>
      </c>
      <c r="AV60" s="7">
        <v>4.3</v>
      </c>
      <c r="AW60" s="1">
        <v>382</v>
      </c>
      <c r="AX60" s="1">
        <v>1175</v>
      </c>
      <c r="AY60" s="2">
        <v>25</v>
      </c>
      <c r="AZ60" s="3">
        <v>274</v>
      </c>
      <c r="BA60" s="2">
        <v>61</v>
      </c>
      <c r="BB60" s="3"/>
      <c r="BC60" s="4"/>
      <c r="BD60" s="3">
        <v>4465</v>
      </c>
      <c r="BE60" s="1">
        <v>43</v>
      </c>
      <c r="BF60" s="1">
        <v>65</v>
      </c>
      <c r="BG60" s="1">
        <v>1.5</v>
      </c>
      <c r="BH60" s="4">
        <v>97.5</v>
      </c>
      <c r="BI60" s="3">
        <v>560</v>
      </c>
      <c r="BJ60" s="7">
        <v>213</v>
      </c>
      <c r="BK60" s="1">
        <v>1615</v>
      </c>
      <c r="BL60" s="1">
        <v>144</v>
      </c>
      <c r="BM60" s="2">
        <v>57.5</v>
      </c>
      <c r="BN60" s="3">
        <v>440</v>
      </c>
      <c r="BO60" s="1">
        <v>1400</v>
      </c>
      <c r="BP60" s="2">
        <v>191</v>
      </c>
      <c r="BQ60" s="3">
        <v>430</v>
      </c>
      <c r="BR60" s="1">
        <v>1500</v>
      </c>
      <c r="BS60" s="2">
        <v>174</v>
      </c>
      <c r="BT60" s="6">
        <v>1500</v>
      </c>
      <c r="BU60" s="278">
        <v>521</v>
      </c>
      <c r="BV60" s="272">
        <f t="shared" si="26"/>
        <v>0.87</v>
      </c>
      <c r="BW60" s="272">
        <f t="shared" si="27"/>
        <v>0.71794871794871795</v>
      </c>
      <c r="BX60" s="282">
        <f t="shared" si="28"/>
        <v>0.54787663491038274</v>
      </c>
      <c r="BY60" s="282">
        <f t="shared" si="29"/>
        <v>0.45212336508961731</v>
      </c>
      <c r="BZ60" s="3">
        <v>2.8</v>
      </c>
      <c r="CA60" s="1">
        <v>3</v>
      </c>
      <c r="CB60" s="1">
        <v>28</v>
      </c>
      <c r="CC60" s="4">
        <v>1.8</v>
      </c>
      <c r="CD60" s="7" t="s">
        <v>163</v>
      </c>
      <c r="CE60" s="7">
        <v>64</v>
      </c>
      <c r="CF60" s="1">
        <f t="shared" si="9"/>
        <v>15.6</v>
      </c>
      <c r="CG60" s="1">
        <f t="shared" si="10"/>
        <v>5374.2</v>
      </c>
      <c r="CH60" s="1">
        <f t="shared" si="11"/>
        <v>9.6719999999999988</v>
      </c>
      <c r="CI60" s="1">
        <v>62</v>
      </c>
      <c r="CJ60" s="189">
        <f t="shared" si="30"/>
        <v>1.799709724238026</v>
      </c>
      <c r="CK60" s="3" t="s">
        <v>165</v>
      </c>
      <c r="CL60" s="7">
        <v>49</v>
      </c>
      <c r="CM60" s="1">
        <v>37</v>
      </c>
      <c r="CN60" s="2">
        <v>109</v>
      </c>
      <c r="CO60" s="2">
        <f t="shared" si="35"/>
        <v>5374.2</v>
      </c>
      <c r="CP60" s="2">
        <f t="shared" si="36"/>
        <v>40.33</v>
      </c>
      <c r="CQ60" s="190">
        <f t="shared" si="37"/>
        <v>7.5043727438502472</v>
      </c>
      <c r="CR60" s="8">
        <v>43</v>
      </c>
      <c r="CS60" s="8">
        <v>4</v>
      </c>
      <c r="CT60" s="8">
        <v>400</v>
      </c>
      <c r="CU60" s="6">
        <v>7</v>
      </c>
      <c r="CV60" s="6">
        <v>52</v>
      </c>
      <c r="CW60" s="6">
        <v>12</v>
      </c>
      <c r="CX60" s="8">
        <v>555</v>
      </c>
      <c r="CY60" s="8">
        <v>530</v>
      </c>
      <c r="CZ60" s="8">
        <v>500</v>
      </c>
      <c r="DA60" s="8">
        <v>440</v>
      </c>
      <c r="DB60" s="8">
        <v>2</v>
      </c>
      <c r="DC60" s="8">
        <v>4</v>
      </c>
      <c r="DD60" s="8">
        <v>1</v>
      </c>
      <c r="DE60" s="8">
        <v>0.5</v>
      </c>
      <c r="DF60" s="8">
        <v>11</v>
      </c>
      <c r="DG60" s="8">
        <v>2</v>
      </c>
      <c r="DH60" s="8">
        <v>2</v>
      </c>
      <c r="DI60" s="3"/>
      <c r="DJ60" s="2"/>
      <c r="DK60" s="212">
        <f t="shared" si="15"/>
        <v>0</v>
      </c>
      <c r="DL60" s="212">
        <f t="shared" si="16"/>
        <v>0</v>
      </c>
      <c r="DM60" s="3"/>
      <c r="DN60" s="2"/>
      <c r="DO60" s="3"/>
      <c r="DP60" s="2"/>
      <c r="DQ60" s="8">
        <v>35</v>
      </c>
      <c r="DR60" s="3" t="s">
        <v>185</v>
      </c>
      <c r="DS60" s="2">
        <v>3.5</v>
      </c>
      <c r="DT60" s="8">
        <v>20</v>
      </c>
      <c r="DU60" s="3" t="s">
        <v>169</v>
      </c>
      <c r="DV60" s="1">
        <v>95</v>
      </c>
      <c r="DW60" s="337">
        <f t="shared" si="17"/>
        <v>23.108863080910591</v>
      </c>
      <c r="DX60" s="212">
        <f t="shared" si="18"/>
        <v>23.949185374761893</v>
      </c>
      <c r="DY60" s="303"/>
      <c r="DZ60" s="212"/>
      <c r="EA60" s="3"/>
      <c r="EB60" s="2"/>
      <c r="EC60" s="3"/>
      <c r="ED60" s="2"/>
      <c r="EE60" s="155"/>
      <c r="EF60" s="156"/>
      <c r="EG60" s="155"/>
      <c r="EH60" s="157"/>
      <c r="EI60" s="348">
        <f t="shared" si="31"/>
        <v>365</v>
      </c>
      <c r="EJ60" s="349">
        <f t="shared" si="19"/>
        <v>88.786684468761749</v>
      </c>
      <c r="EK60" s="240">
        <f t="shared" si="20"/>
        <v>92.015291176716744</v>
      </c>
      <c r="EL60" s="1"/>
      <c r="EM60" s="19">
        <f t="shared" si="21"/>
        <v>0</v>
      </c>
      <c r="EN60" s="350">
        <f t="shared" si="22"/>
        <v>0</v>
      </c>
      <c r="EO60" s="4"/>
      <c r="EP60" s="117"/>
    </row>
    <row r="61" spans="1:146" s="121" customFormat="1" ht="20.100000000000001" customHeight="1">
      <c r="A61" s="162">
        <v>42351</v>
      </c>
      <c r="B61" s="229"/>
      <c r="C61" s="15"/>
      <c r="D61" s="9"/>
      <c r="E61" s="9"/>
      <c r="F61" s="9"/>
      <c r="G61" s="12"/>
      <c r="H61" s="11"/>
      <c r="I61" s="9"/>
      <c r="J61" s="9"/>
      <c r="K61" s="20"/>
      <c r="L61" s="9"/>
      <c r="M61" s="9"/>
      <c r="N61" s="9"/>
      <c r="O61" s="298"/>
      <c r="P61" s="9"/>
      <c r="Q61" s="24">
        <f t="shared" si="6"/>
        <v>0</v>
      </c>
      <c r="R61" s="119">
        <f t="shared" si="23"/>
        <v>0</v>
      </c>
      <c r="S61" s="18">
        <f t="shared" si="7"/>
        <v>0</v>
      </c>
      <c r="T61" s="11"/>
      <c r="U61" s="9"/>
      <c r="V61" s="9"/>
      <c r="W61" s="24">
        <f t="shared" si="24"/>
        <v>0</v>
      </c>
      <c r="X61" s="9"/>
      <c r="Y61" s="9"/>
      <c r="Z61" s="9"/>
      <c r="AA61" s="9"/>
      <c r="AB61" s="12"/>
      <c r="AC61" s="15"/>
      <c r="AD61" s="200"/>
      <c r="AE61" s="200"/>
      <c r="AF61" s="200"/>
      <c r="AG61" s="200"/>
      <c r="AH61" s="241">
        <f t="shared" si="32"/>
        <v>0</v>
      </c>
      <c r="AI61" s="239" t="e">
        <f t="shared" si="33"/>
        <v>#DIV/0!</v>
      </c>
      <c r="AJ61" s="9"/>
      <c r="AK61" s="9"/>
      <c r="AL61" s="9"/>
      <c r="AM61" s="9"/>
      <c r="AN61" s="9"/>
      <c r="AO61" s="9"/>
      <c r="AP61" s="11"/>
      <c r="AQ61" s="15"/>
      <c r="AR61" s="24">
        <f t="shared" si="34"/>
        <v>0</v>
      </c>
      <c r="AS61" s="271" t="e">
        <f t="shared" si="25"/>
        <v>#DIV/0!</v>
      </c>
      <c r="AT61" s="9"/>
      <c r="AU61" s="9"/>
      <c r="AV61" s="15"/>
      <c r="AW61" s="9"/>
      <c r="AX61" s="9"/>
      <c r="AY61" s="10"/>
      <c r="AZ61" s="11"/>
      <c r="BA61" s="10"/>
      <c r="BB61" s="11"/>
      <c r="BC61" s="12"/>
      <c r="BD61" s="11"/>
      <c r="BE61" s="9"/>
      <c r="BF61" s="9"/>
      <c r="BG61" s="9"/>
      <c r="BH61" s="12"/>
      <c r="BI61" s="11"/>
      <c r="BJ61" s="15"/>
      <c r="BK61" s="9"/>
      <c r="BL61" s="9"/>
      <c r="BM61" s="10"/>
      <c r="BN61" s="11"/>
      <c r="BO61" s="9"/>
      <c r="BP61" s="10"/>
      <c r="BQ61" s="11"/>
      <c r="BR61" s="9"/>
      <c r="BS61" s="10"/>
      <c r="BT61" s="14"/>
      <c r="BU61" s="279"/>
      <c r="BV61" s="273">
        <f t="shared" si="26"/>
        <v>0</v>
      </c>
      <c r="BW61" s="273">
        <f t="shared" si="27"/>
        <v>0</v>
      </c>
      <c r="BX61" s="283" t="e">
        <f t="shared" si="28"/>
        <v>#DIV/0!</v>
      </c>
      <c r="BY61" s="283" t="e">
        <f t="shared" si="29"/>
        <v>#DIV/0!</v>
      </c>
      <c r="BZ61" s="11"/>
      <c r="CA61" s="9"/>
      <c r="CB61" s="9"/>
      <c r="CC61" s="12"/>
      <c r="CD61" s="15"/>
      <c r="CE61" s="15"/>
      <c r="CF61" s="9" t="e">
        <f t="shared" si="9"/>
        <v>#N/A</v>
      </c>
      <c r="CG61" s="9">
        <f t="shared" si="10"/>
        <v>0</v>
      </c>
      <c r="CH61" s="9" t="e">
        <f t="shared" si="11"/>
        <v>#N/A</v>
      </c>
      <c r="CI61" s="9"/>
      <c r="CJ61" s="296" t="e">
        <f t="shared" si="30"/>
        <v>#N/A</v>
      </c>
      <c r="CK61" s="11"/>
      <c r="CL61" s="15"/>
      <c r="CM61" s="9"/>
      <c r="CN61" s="10">
        <v>109</v>
      </c>
      <c r="CO61" s="10">
        <f t="shared" si="35"/>
        <v>0</v>
      </c>
      <c r="CP61" s="10">
        <f t="shared" si="36"/>
        <v>0</v>
      </c>
      <c r="CQ61" s="191" t="e">
        <f t="shared" si="37"/>
        <v>#DIV/0!</v>
      </c>
      <c r="CR61" s="16"/>
      <c r="CS61" s="16"/>
      <c r="CT61" s="16"/>
      <c r="CU61" s="14"/>
      <c r="CV61" s="14"/>
      <c r="CW61" s="14"/>
      <c r="CX61" s="16"/>
      <c r="CY61" s="16"/>
      <c r="CZ61" s="16"/>
      <c r="DA61" s="16"/>
      <c r="DB61" s="16"/>
      <c r="DC61" s="16"/>
      <c r="DD61" s="16"/>
      <c r="DE61" s="16"/>
      <c r="DF61" s="16"/>
      <c r="DG61" s="16"/>
      <c r="DH61" s="16"/>
      <c r="DI61" s="11"/>
      <c r="DJ61" s="10"/>
      <c r="DK61" s="213" t="e">
        <f t="shared" si="15"/>
        <v>#DIV/0!</v>
      </c>
      <c r="DL61" s="213" t="e">
        <f t="shared" si="16"/>
        <v>#DIV/0!</v>
      </c>
      <c r="DM61" s="11"/>
      <c r="DN61" s="10"/>
      <c r="DO61" s="11"/>
      <c r="DP61" s="10"/>
      <c r="DQ61" s="16"/>
      <c r="DR61" s="11"/>
      <c r="DS61" s="10"/>
      <c r="DT61" s="16"/>
      <c r="DU61" s="11"/>
      <c r="DV61" s="9"/>
      <c r="DW61" s="338" t="e">
        <f t="shared" si="17"/>
        <v>#DIV/0!</v>
      </c>
      <c r="DX61" s="213" t="e">
        <f t="shared" si="18"/>
        <v>#DIV/0!</v>
      </c>
      <c r="DY61" s="304"/>
      <c r="DZ61" s="213"/>
      <c r="EA61" s="11"/>
      <c r="EB61" s="10"/>
      <c r="EC61" s="11"/>
      <c r="ED61" s="10"/>
      <c r="EE61" s="158"/>
      <c r="EF61" s="159"/>
      <c r="EG61" s="158"/>
      <c r="EH61" s="160"/>
      <c r="EI61" s="351">
        <f t="shared" si="31"/>
        <v>0</v>
      </c>
      <c r="EJ61" s="352" t="e">
        <f t="shared" si="19"/>
        <v>#DIV/0!</v>
      </c>
      <c r="EK61" s="241" t="e">
        <f t="shared" si="20"/>
        <v>#DIV/0!</v>
      </c>
      <c r="EL61" s="9"/>
      <c r="EM61" s="20" t="e">
        <f t="shared" si="21"/>
        <v>#DIV/0!</v>
      </c>
      <c r="EN61" s="353" t="e">
        <f t="shared" si="22"/>
        <v>#DIV/0!</v>
      </c>
      <c r="EO61" s="12"/>
      <c r="EP61" s="120"/>
    </row>
    <row r="62" spans="1:146" s="121" customFormat="1" ht="18.75" customHeight="1">
      <c r="A62" s="162">
        <v>42351</v>
      </c>
      <c r="B62" s="229">
        <v>1.0208333333333299</v>
      </c>
      <c r="C62" s="15">
        <v>4</v>
      </c>
      <c r="D62" s="9" t="s">
        <v>133</v>
      </c>
      <c r="E62" s="9" t="s">
        <v>137</v>
      </c>
      <c r="F62" s="9" t="s">
        <v>139</v>
      </c>
      <c r="G62" s="12" t="s">
        <v>267</v>
      </c>
      <c r="H62" s="11" t="s">
        <v>175</v>
      </c>
      <c r="I62" s="9">
        <v>19</v>
      </c>
      <c r="J62" s="9" t="s">
        <v>280</v>
      </c>
      <c r="K62" s="20">
        <v>15</v>
      </c>
      <c r="L62" s="9" t="s">
        <v>192</v>
      </c>
      <c r="M62" s="9">
        <v>84</v>
      </c>
      <c r="N62" s="9">
        <v>2750</v>
      </c>
      <c r="O62" s="298"/>
      <c r="P62" s="9">
        <v>1590</v>
      </c>
      <c r="Q62" s="24">
        <f t="shared" si="6"/>
        <v>1351.5</v>
      </c>
      <c r="R62" s="119">
        <f t="shared" si="23"/>
        <v>4.3910235000000002</v>
      </c>
      <c r="S62" s="18">
        <f t="shared" si="7"/>
        <v>4.2369525000000001</v>
      </c>
      <c r="T62" s="11">
        <v>1047</v>
      </c>
      <c r="U62" s="9">
        <v>1007</v>
      </c>
      <c r="V62" s="9">
        <v>0.97</v>
      </c>
      <c r="W62" s="24">
        <f t="shared" si="24"/>
        <v>1542.3</v>
      </c>
      <c r="X62" s="9">
        <v>10.7</v>
      </c>
      <c r="Y62" s="9">
        <v>330</v>
      </c>
      <c r="Z62" s="9">
        <v>20</v>
      </c>
      <c r="AA62" s="9">
        <v>20</v>
      </c>
      <c r="AB62" s="12">
        <v>6.6</v>
      </c>
      <c r="AC62" s="15">
        <v>4.2</v>
      </c>
      <c r="AD62" s="200">
        <v>-34</v>
      </c>
      <c r="AE62" s="200">
        <v>-38</v>
      </c>
      <c r="AF62" s="200">
        <v>-38</v>
      </c>
      <c r="AG62" s="200"/>
      <c r="AH62" s="241">
        <f t="shared" si="32"/>
        <v>-110</v>
      </c>
      <c r="AI62" s="239">
        <f t="shared" si="33"/>
        <v>1</v>
      </c>
      <c r="AJ62" s="9">
        <v>50</v>
      </c>
      <c r="AK62" s="9">
        <v>70</v>
      </c>
      <c r="AL62" s="9">
        <v>100</v>
      </c>
      <c r="AM62" s="9">
        <v>100</v>
      </c>
      <c r="AN62" s="9">
        <v>3</v>
      </c>
      <c r="AO62" s="9">
        <v>20</v>
      </c>
      <c r="AP62" s="11">
        <v>1946</v>
      </c>
      <c r="AQ62" s="15"/>
      <c r="AR62" s="24">
        <f t="shared" si="34"/>
        <v>1946</v>
      </c>
      <c r="AS62" s="271">
        <f t="shared" si="25"/>
        <v>1</v>
      </c>
      <c r="AT62" s="9">
        <v>74</v>
      </c>
      <c r="AU62" s="9">
        <v>80</v>
      </c>
      <c r="AV62" s="15">
        <v>4.3</v>
      </c>
      <c r="AW62" s="9">
        <v>400</v>
      </c>
      <c r="AX62" s="9">
        <v>1270</v>
      </c>
      <c r="AY62" s="10">
        <v>25</v>
      </c>
      <c r="AZ62" s="11">
        <v>320</v>
      </c>
      <c r="BA62" s="10">
        <v>66</v>
      </c>
      <c r="BB62" s="11"/>
      <c r="BC62" s="12"/>
      <c r="BD62" s="11">
        <v>4686</v>
      </c>
      <c r="BE62" s="9">
        <v>42</v>
      </c>
      <c r="BF62" s="9">
        <v>60</v>
      </c>
      <c r="BG62" s="9">
        <v>2</v>
      </c>
      <c r="BH62" s="12">
        <v>97.5</v>
      </c>
      <c r="BI62" s="11">
        <v>560</v>
      </c>
      <c r="BJ62" s="15">
        <v>160</v>
      </c>
      <c r="BK62" s="9">
        <v>1545</v>
      </c>
      <c r="BL62" s="9">
        <v>144</v>
      </c>
      <c r="BM62" s="10">
        <v>57</v>
      </c>
      <c r="BN62" s="11">
        <v>471</v>
      </c>
      <c r="BO62" s="9">
        <v>1400</v>
      </c>
      <c r="BP62" s="10">
        <v>215</v>
      </c>
      <c r="BQ62" s="11">
        <v>462</v>
      </c>
      <c r="BR62" s="9">
        <v>1500</v>
      </c>
      <c r="BS62" s="10">
        <v>183</v>
      </c>
      <c r="BT62" s="14">
        <v>1500</v>
      </c>
      <c r="BU62" s="279">
        <v>494</v>
      </c>
      <c r="BV62" s="273">
        <f t="shared" si="26"/>
        <v>0.93300000000000005</v>
      </c>
      <c r="BW62" s="273">
        <f t="shared" si="27"/>
        <v>0.71794871794871795</v>
      </c>
      <c r="BX62" s="283">
        <f t="shared" si="28"/>
        <v>0.56512960690822689</v>
      </c>
      <c r="BY62" s="283">
        <f t="shared" si="29"/>
        <v>0.43487039309177322</v>
      </c>
      <c r="BZ62" s="11">
        <v>2.8</v>
      </c>
      <c r="CA62" s="9">
        <v>3</v>
      </c>
      <c r="CB62" s="9">
        <v>28</v>
      </c>
      <c r="CC62" s="12">
        <v>1.8</v>
      </c>
      <c r="CD62" s="15" t="s">
        <v>163</v>
      </c>
      <c r="CE62" s="15">
        <v>62</v>
      </c>
      <c r="CF62" s="9">
        <f t="shared" si="9"/>
        <v>15.6</v>
      </c>
      <c r="CG62" s="9">
        <f t="shared" si="10"/>
        <v>5374.2</v>
      </c>
      <c r="CH62" s="9">
        <f t="shared" si="11"/>
        <v>9.6719999999999988</v>
      </c>
      <c r="CI62" s="9">
        <v>62</v>
      </c>
      <c r="CJ62" s="296">
        <f t="shared" si="30"/>
        <v>1.799709724238026</v>
      </c>
      <c r="CK62" s="11" t="s">
        <v>165</v>
      </c>
      <c r="CL62" s="15">
        <v>45</v>
      </c>
      <c r="CM62" s="9">
        <v>47</v>
      </c>
      <c r="CN62" s="10">
        <v>109</v>
      </c>
      <c r="CO62" s="10">
        <f t="shared" si="35"/>
        <v>5374.2</v>
      </c>
      <c r="CP62" s="10">
        <f t="shared" si="36"/>
        <v>51.23</v>
      </c>
      <c r="CQ62" s="191">
        <f t="shared" si="37"/>
        <v>9.5325815935395042</v>
      </c>
      <c r="CR62" s="16">
        <v>42</v>
      </c>
      <c r="CS62" s="16">
        <v>4</v>
      </c>
      <c r="CT62" s="16">
        <v>400</v>
      </c>
      <c r="CU62" s="14">
        <v>10</v>
      </c>
      <c r="CV62" s="14">
        <v>51</v>
      </c>
      <c r="CW62" s="14">
        <v>12</v>
      </c>
      <c r="CX62" s="16">
        <v>555</v>
      </c>
      <c r="CY62" s="16">
        <v>530</v>
      </c>
      <c r="CZ62" s="16">
        <v>500</v>
      </c>
      <c r="DA62" s="16">
        <v>440</v>
      </c>
      <c r="DB62" s="16">
        <v>2</v>
      </c>
      <c r="DC62" s="16">
        <v>4</v>
      </c>
      <c r="DD62" s="16">
        <v>1</v>
      </c>
      <c r="DE62" s="16">
        <v>0.5</v>
      </c>
      <c r="DF62" s="16">
        <v>11</v>
      </c>
      <c r="DG62" s="16">
        <v>2</v>
      </c>
      <c r="DH62" s="16">
        <v>2</v>
      </c>
      <c r="DI62" s="11" t="s">
        <v>301</v>
      </c>
      <c r="DJ62" s="10">
        <v>580</v>
      </c>
      <c r="DK62" s="213">
        <f t="shared" si="15"/>
        <v>132.08765564565982</v>
      </c>
      <c r="DL62" s="213">
        <f t="shared" si="16"/>
        <v>136.89084312368382</v>
      </c>
      <c r="DM62" s="11"/>
      <c r="DN62" s="10"/>
      <c r="DO62" s="11"/>
      <c r="DP62" s="10"/>
      <c r="DQ62" s="16">
        <v>30</v>
      </c>
      <c r="DR62" s="11" t="s">
        <v>185</v>
      </c>
      <c r="DS62" s="10">
        <v>3.5</v>
      </c>
      <c r="DT62" s="16">
        <v>20</v>
      </c>
      <c r="DU62" s="11" t="s">
        <v>169</v>
      </c>
      <c r="DV62" s="9">
        <v>133</v>
      </c>
      <c r="DW62" s="338">
        <f t="shared" si="17"/>
        <v>30.289065863573718</v>
      </c>
      <c r="DX62" s="213">
        <f t="shared" si="18"/>
        <v>31.390486440430944</v>
      </c>
      <c r="DY62" s="304"/>
      <c r="DZ62" s="213"/>
      <c r="EA62" s="11"/>
      <c r="EB62" s="10"/>
      <c r="EC62" s="11"/>
      <c r="ED62" s="10"/>
      <c r="EE62" s="158"/>
      <c r="EF62" s="159"/>
      <c r="EG62" s="158"/>
      <c r="EH62" s="160"/>
      <c r="EI62" s="351">
        <f t="shared" si="31"/>
        <v>398</v>
      </c>
      <c r="EJ62" s="352">
        <f t="shared" si="19"/>
        <v>90.639460253401055</v>
      </c>
      <c r="EK62" s="241">
        <f t="shared" si="20"/>
        <v>93.935440626252003</v>
      </c>
      <c r="EL62" s="9">
        <v>4.87</v>
      </c>
      <c r="EM62" s="20">
        <f t="shared" si="21"/>
        <v>1.1090808327489023</v>
      </c>
      <c r="EN62" s="353">
        <f t="shared" si="22"/>
        <v>1.1494110448488624</v>
      </c>
      <c r="EO62" s="12">
        <v>400</v>
      </c>
      <c r="EP62" s="120"/>
    </row>
    <row r="63" spans="1:146" s="118" customFormat="1" ht="20.100000000000001" customHeight="1">
      <c r="A63" s="161">
        <v>42352</v>
      </c>
      <c r="B63" s="228">
        <v>0.6875</v>
      </c>
      <c r="C63" s="7">
        <v>2</v>
      </c>
      <c r="D63" s="1" t="s">
        <v>132</v>
      </c>
      <c r="E63" s="1" t="s">
        <v>138</v>
      </c>
      <c r="F63" s="1" t="s">
        <v>140</v>
      </c>
      <c r="G63" s="4" t="s">
        <v>145</v>
      </c>
      <c r="H63" s="3" t="s">
        <v>173</v>
      </c>
      <c r="I63" s="1">
        <v>17</v>
      </c>
      <c r="J63" s="1" t="s">
        <v>278</v>
      </c>
      <c r="K63" s="19">
        <v>13</v>
      </c>
      <c r="L63" s="1" t="s">
        <v>193</v>
      </c>
      <c r="M63" s="1">
        <v>84</v>
      </c>
      <c r="N63" s="1">
        <v>2700</v>
      </c>
      <c r="O63" s="297"/>
      <c r="P63" s="1">
        <v>1500</v>
      </c>
      <c r="Q63" s="22">
        <f t="shared" si="6"/>
        <v>1305</v>
      </c>
      <c r="R63" s="116">
        <f t="shared" si="23"/>
        <v>3.7936350000000001</v>
      </c>
      <c r="S63" s="17">
        <f t="shared" si="7"/>
        <v>3.5939700000000001</v>
      </c>
      <c r="T63" s="3">
        <v>998</v>
      </c>
      <c r="U63" s="1">
        <v>1007</v>
      </c>
      <c r="V63" s="1">
        <v>0.98199999999999998</v>
      </c>
      <c r="W63" s="22">
        <f t="shared" si="24"/>
        <v>1473</v>
      </c>
      <c r="X63" s="1">
        <v>10.7</v>
      </c>
      <c r="Y63" s="1">
        <v>301</v>
      </c>
      <c r="Z63" s="1">
        <v>20</v>
      </c>
      <c r="AA63" s="1">
        <v>20</v>
      </c>
      <c r="AB63" s="4">
        <v>6.2</v>
      </c>
      <c r="AC63" s="7">
        <v>4.4000000000000004</v>
      </c>
      <c r="AD63" s="199">
        <v>-34</v>
      </c>
      <c r="AE63" s="199">
        <v>-37</v>
      </c>
      <c r="AF63" s="199">
        <v>-38</v>
      </c>
      <c r="AG63" s="199"/>
      <c r="AH63" s="240">
        <f t="shared" si="32"/>
        <v>-109</v>
      </c>
      <c r="AI63" s="237">
        <f t="shared" si="33"/>
        <v>-9.1743119266055051E-3</v>
      </c>
      <c r="AJ63" s="1">
        <v>50</v>
      </c>
      <c r="AK63" s="1">
        <v>60</v>
      </c>
      <c r="AL63" s="1">
        <v>100</v>
      </c>
      <c r="AM63" s="1">
        <v>100</v>
      </c>
      <c r="AN63" s="1">
        <v>3</v>
      </c>
      <c r="AO63" s="1">
        <v>20</v>
      </c>
      <c r="AP63" s="3">
        <v>1778</v>
      </c>
      <c r="AQ63" s="7"/>
      <c r="AR63" s="22">
        <f t="shared" si="34"/>
        <v>1778</v>
      </c>
      <c r="AS63" s="270">
        <f t="shared" si="25"/>
        <v>1</v>
      </c>
      <c r="AT63" s="1">
        <v>68</v>
      </c>
      <c r="AU63" s="1">
        <v>80</v>
      </c>
      <c r="AV63" s="7">
        <v>4.4000000000000004</v>
      </c>
      <c r="AW63" s="1">
        <v>446</v>
      </c>
      <c r="AX63" s="1">
        <v>1158</v>
      </c>
      <c r="AY63" s="2">
        <v>30</v>
      </c>
      <c r="AZ63" s="3">
        <v>350</v>
      </c>
      <c r="BA63" s="2">
        <v>70</v>
      </c>
      <c r="BB63" s="3">
        <v>185</v>
      </c>
      <c r="BC63" s="4"/>
      <c r="BD63" s="3">
        <v>4412</v>
      </c>
      <c r="BE63" s="1">
        <v>37</v>
      </c>
      <c r="BF63" s="1">
        <v>62</v>
      </c>
      <c r="BG63" s="1">
        <v>2</v>
      </c>
      <c r="BH63" s="4">
        <v>97</v>
      </c>
      <c r="BI63" s="3">
        <v>600</v>
      </c>
      <c r="BJ63" s="7">
        <v>250</v>
      </c>
      <c r="BK63" s="1">
        <v>1530</v>
      </c>
      <c r="BL63" s="1">
        <v>148</v>
      </c>
      <c r="BM63" s="2">
        <v>54.8</v>
      </c>
      <c r="BN63" s="3">
        <v>407</v>
      </c>
      <c r="BO63" s="1">
        <v>1400</v>
      </c>
      <c r="BP63" s="2">
        <v>173</v>
      </c>
      <c r="BQ63" s="3">
        <v>397</v>
      </c>
      <c r="BR63" s="1">
        <v>1491</v>
      </c>
      <c r="BS63" s="2">
        <v>158</v>
      </c>
      <c r="BT63" s="6">
        <v>1500</v>
      </c>
      <c r="BU63" s="278">
        <v>372</v>
      </c>
      <c r="BV63" s="272">
        <f t="shared" si="26"/>
        <v>0.80400000000000005</v>
      </c>
      <c r="BW63" s="272">
        <f t="shared" si="27"/>
        <v>0.76923076923076927</v>
      </c>
      <c r="BX63" s="282">
        <f t="shared" si="28"/>
        <v>0.51105026403285736</v>
      </c>
      <c r="BY63" s="282">
        <f t="shared" si="29"/>
        <v>0.48894973596714253</v>
      </c>
      <c r="BZ63" s="3">
        <v>2.8</v>
      </c>
      <c r="CA63" s="1">
        <v>3</v>
      </c>
      <c r="CB63" s="1">
        <v>29</v>
      </c>
      <c r="CC63" s="4">
        <v>1.8</v>
      </c>
      <c r="CD63" s="7" t="s">
        <v>163</v>
      </c>
      <c r="CE63" s="7">
        <v>58</v>
      </c>
      <c r="CF63" s="1">
        <f t="shared" si="9"/>
        <v>15.6</v>
      </c>
      <c r="CG63" s="1">
        <f t="shared" si="10"/>
        <v>5070</v>
      </c>
      <c r="CH63" s="1">
        <f t="shared" si="11"/>
        <v>9.36</v>
      </c>
      <c r="CI63" s="1">
        <v>60</v>
      </c>
      <c r="CJ63" s="189">
        <f t="shared" si="30"/>
        <v>1.846153846153846</v>
      </c>
      <c r="CK63" s="3" t="s">
        <v>165</v>
      </c>
      <c r="CL63" s="7">
        <v>40</v>
      </c>
      <c r="CM63" s="1">
        <v>45</v>
      </c>
      <c r="CN63" s="2">
        <v>109</v>
      </c>
      <c r="CO63" s="2">
        <f t="shared" si="35"/>
        <v>5070</v>
      </c>
      <c r="CP63" s="2">
        <f t="shared" si="36"/>
        <v>49.05</v>
      </c>
      <c r="CQ63" s="190">
        <f t="shared" si="37"/>
        <v>9.67455621301775</v>
      </c>
      <c r="CR63" s="8">
        <v>41</v>
      </c>
      <c r="CS63" s="8">
        <v>4</v>
      </c>
      <c r="CT63" s="8">
        <v>400</v>
      </c>
      <c r="CU63" s="6">
        <v>17</v>
      </c>
      <c r="CV63" s="6">
        <v>51</v>
      </c>
      <c r="CW63" s="6">
        <v>12</v>
      </c>
      <c r="CX63" s="8">
        <v>555</v>
      </c>
      <c r="CY63" s="8">
        <v>530</v>
      </c>
      <c r="CZ63" s="8">
        <v>500</v>
      </c>
      <c r="DA63" s="8">
        <v>440</v>
      </c>
      <c r="DB63" s="8">
        <v>2</v>
      </c>
      <c r="DC63" s="8">
        <v>4</v>
      </c>
      <c r="DD63" s="8">
        <v>1</v>
      </c>
      <c r="DE63" s="8">
        <v>50</v>
      </c>
      <c r="DF63" s="8">
        <v>11</v>
      </c>
      <c r="DG63" s="8">
        <v>12</v>
      </c>
      <c r="DH63" s="8">
        <v>2</v>
      </c>
      <c r="DI63" s="3"/>
      <c r="DJ63" s="2">
        <v>580</v>
      </c>
      <c r="DK63" s="212">
        <f t="shared" si="15"/>
        <v>152.88766578756258</v>
      </c>
      <c r="DL63" s="212">
        <f t="shared" si="16"/>
        <v>161.38142499798272</v>
      </c>
      <c r="DM63" s="3"/>
      <c r="DN63" s="2"/>
      <c r="DO63" s="3"/>
      <c r="DP63" s="2"/>
      <c r="DQ63" s="8">
        <v>25</v>
      </c>
      <c r="DR63" s="3" t="s">
        <v>185</v>
      </c>
      <c r="DS63" s="2">
        <v>2.8</v>
      </c>
      <c r="DT63" s="8">
        <v>15</v>
      </c>
      <c r="DU63" s="3" t="s">
        <v>169</v>
      </c>
      <c r="DV63" s="1">
        <v>80</v>
      </c>
      <c r="DW63" s="337">
        <f t="shared" si="17"/>
        <v>21.087953901732771</v>
      </c>
      <c r="DX63" s="212">
        <f t="shared" si="18"/>
        <v>22.259506896273479</v>
      </c>
      <c r="DY63" s="303"/>
      <c r="DZ63" s="212"/>
      <c r="EA63" s="3"/>
      <c r="EB63" s="2"/>
      <c r="EC63" s="3"/>
      <c r="ED63" s="2"/>
      <c r="EE63" s="155"/>
      <c r="EF63" s="156"/>
      <c r="EG63" s="155"/>
      <c r="EH63" s="157"/>
      <c r="EI63" s="348">
        <f t="shared" si="31"/>
        <v>331</v>
      </c>
      <c r="EJ63" s="349">
        <f t="shared" si="19"/>
        <v>87.251409268419337</v>
      </c>
      <c r="EK63" s="240">
        <f t="shared" si="20"/>
        <v>92.098709783331529</v>
      </c>
      <c r="EL63" s="1">
        <v>5.2</v>
      </c>
      <c r="EM63" s="19">
        <f t="shared" si="21"/>
        <v>1.3707170036126302</v>
      </c>
      <c r="EN63" s="350">
        <f t="shared" si="22"/>
        <v>1.4468679482577762</v>
      </c>
      <c r="EO63" s="4">
        <v>414</v>
      </c>
      <c r="EP63" s="117"/>
    </row>
    <row r="64" spans="1:146" s="118" customFormat="1" ht="20.100000000000001" customHeight="1">
      <c r="A64" s="161">
        <v>42352</v>
      </c>
      <c r="B64" s="228">
        <v>0.79980324074074083</v>
      </c>
      <c r="C64" s="7">
        <v>2</v>
      </c>
      <c r="D64" s="1" t="s">
        <v>132</v>
      </c>
      <c r="E64" s="1" t="s">
        <v>138</v>
      </c>
      <c r="F64" s="1" t="s">
        <v>140</v>
      </c>
      <c r="G64" s="4" t="s">
        <v>145</v>
      </c>
      <c r="H64" s="3" t="s">
        <v>173</v>
      </c>
      <c r="I64" s="1">
        <v>17</v>
      </c>
      <c r="J64" s="1" t="s">
        <v>278</v>
      </c>
      <c r="K64" s="19">
        <v>13</v>
      </c>
      <c r="L64" s="1" t="s">
        <v>193</v>
      </c>
      <c r="M64" s="1">
        <v>84</v>
      </c>
      <c r="N64" s="1">
        <v>2700</v>
      </c>
      <c r="O64" s="297"/>
      <c r="P64" s="1">
        <v>1500</v>
      </c>
      <c r="Q64" s="22">
        <f t="shared" si="6"/>
        <v>1305</v>
      </c>
      <c r="R64" s="116">
        <f t="shared" si="23"/>
        <v>3.7936350000000001</v>
      </c>
      <c r="S64" s="17">
        <f t="shared" si="7"/>
        <v>3.5939700000000001</v>
      </c>
      <c r="T64" s="3"/>
      <c r="U64" s="1"/>
      <c r="V64" s="1"/>
      <c r="W64" s="22">
        <f t="shared" si="24"/>
        <v>0</v>
      </c>
      <c r="X64" s="1"/>
      <c r="Y64" s="1"/>
      <c r="Z64" s="1"/>
      <c r="AA64" s="1"/>
      <c r="AB64" s="4"/>
      <c r="AC64" s="7"/>
      <c r="AD64" s="199"/>
      <c r="AE64" s="199"/>
      <c r="AF64" s="199"/>
      <c r="AG64" s="199"/>
      <c r="AH64" s="240">
        <f t="shared" si="32"/>
        <v>0</v>
      </c>
      <c r="AI64" s="237" t="e">
        <f t="shared" si="33"/>
        <v>#DIV/0!</v>
      </c>
      <c r="AJ64" s="1"/>
      <c r="AK64" s="1"/>
      <c r="AL64" s="1"/>
      <c r="AM64" s="1"/>
      <c r="AN64" s="1"/>
      <c r="AO64" s="1"/>
      <c r="AP64" s="3"/>
      <c r="AQ64" s="7"/>
      <c r="AR64" s="22">
        <f t="shared" si="34"/>
        <v>0</v>
      </c>
      <c r="AS64" s="270" t="e">
        <f t="shared" si="25"/>
        <v>#DIV/0!</v>
      </c>
      <c r="AT64" s="1"/>
      <c r="AU64" s="1"/>
      <c r="AV64" s="7"/>
      <c r="AW64" s="1"/>
      <c r="AX64" s="1"/>
      <c r="AY64" s="2"/>
      <c r="AZ64" s="3"/>
      <c r="BA64" s="2"/>
      <c r="BB64" s="3"/>
      <c r="BC64" s="4"/>
      <c r="BD64" s="3"/>
      <c r="BE64" s="1"/>
      <c r="BF64" s="1"/>
      <c r="BG64" s="1"/>
      <c r="BH64" s="4"/>
      <c r="BI64" s="3"/>
      <c r="BJ64" s="7"/>
      <c r="BK64" s="1"/>
      <c r="BL64" s="1"/>
      <c r="BM64" s="2"/>
      <c r="BN64" s="3"/>
      <c r="BO64" s="1"/>
      <c r="BP64" s="2"/>
      <c r="BQ64" s="3"/>
      <c r="BR64" s="1"/>
      <c r="BS64" s="2"/>
      <c r="BT64" s="6"/>
      <c r="BU64" s="278"/>
      <c r="BV64" s="272">
        <f t="shared" si="26"/>
        <v>0</v>
      </c>
      <c r="BW64" s="272">
        <f t="shared" si="27"/>
        <v>0</v>
      </c>
      <c r="BX64" s="282" t="e">
        <f t="shared" si="28"/>
        <v>#DIV/0!</v>
      </c>
      <c r="BY64" s="282" t="e">
        <f t="shared" si="29"/>
        <v>#DIV/0!</v>
      </c>
      <c r="BZ64" s="3"/>
      <c r="CA64" s="1"/>
      <c r="CB64" s="1"/>
      <c r="CC64" s="4"/>
      <c r="CD64" s="7"/>
      <c r="CE64" s="7"/>
      <c r="CF64" s="1" t="e">
        <f t="shared" si="9"/>
        <v>#N/A</v>
      </c>
      <c r="CG64" s="1">
        <f t="shared" si="10"/>
        <v>5070</v>
      </c>
      <c r="CH64" s="1" t="e">
        <f t="shared" si="11"/>
        <v>#N/A</v>
      </c>
      <c r="CI64" s="1"/>
      <c r="CJ64" s="189" t="e">
        <f t="shared" si="30"/>
        <v>#N/A</v>
      </c>
      <c r="CK64" s="3"/>
      <c r="CL64" s="7"/>
      <c r="CM64" s="1"/>
      <c r="CN64" s="2">
        <v>109</v>
      </c>
      <c r="CO64" s="2">
        <f t="shared" si="35"/>
        <v>5070</v>
      </c>
      <c r="CP64" s="2">
        <f t="shared" si="36"/>
        <v>0</v>
      </c>
      <c r="CQ64" s="190">
        <f t="shared" si="37"/>
        <v>0</v>
      </c>
      <c r="CR64" s="8"/>
      <c r="CS64" s="8"/>
      <c r="CT64" s="8"/>
      <c r="CU64" s="6"/>
      <c r="CV64" s="6"/>
      <c r="CW64" s="6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3"/>
      <c r="DJ64" s="2"/>
      <c r="DK64" s="212">
        <f t="shared" si="15"/>
        <v>0</v>
      </c>
      <c r="DL64" s="212">
        <f t="shared" si="16"/>
        <v>0</v>
      </c>
      <c r="DM64" s="3"/>
      <c r="DN64" s="2"/>
      <c r="DO64" s="3"/>
      <c r="DP64" s="2"/>
      <c r="DQ64" s="8"/>
      <c r="DR64" s="3"/>
      <c r="DS64" s="2"/>
      <c r="DT64" s="8"/>
      <c r="DU64" s="3"/>
      <c r="DV64" s="1"/>
      <c r="DW64" s="337">
        <f t="shared" si="17"/>
        <v>0</v>
      </c>
      <c r="DX64" s="212">
        <f t="shared" si="18"/>
        <v>0</v>
      </c>
      <c r="DY64" s="303"/>
      <c r="DZ64" s="212"/>
      <c r="EA64" s="3"/>
      <c r="EB64" s="2"/>
      <c r="EC64" s="3"/>
      <c r="ED64" s="2"/>
      <c r="EE64" s="155"/>
      <c r="EF64" s="156"/>
      <c r="EG64" s="155"/>
      <c r="EH64" s="157"/>
      <c r="EI64" s="348">
        <f t="shared" si="31"/>
        <v>0</v>
      </c>
      <c r="EJ64" s="349">
        <f t="shared" si="19"/>
        <v>0</v>
      </c>
      <c r="EK64" s="240">
        <f t="shared" si="20"/>
        <v>0</v>
      </c>
      <c r="EL64" s="1"/>
      <c r="EM64" s="19">
        <f t="shared" si="21"/>
        <v>0</v>
      </c>
      <c r="EN64" s="350">
        <f t="shared" si="22"/>
        <v>0</v>
      </c>
      <c r="EO64" s="4"/>
      <c r="EP64" s="117"/>
    </row>
    <row r="65" spans="1:146" s="121" customFormat="1" ht="20.100000000000001" customHeight="1">
      <c r="A65" s="162">
        <v>42352</v>
      </c>
      <c r="B65" s="229"/>
      <c r="C65" s="15"/>
      <c r="D65" s="9"/>
      <c r="E65" s="9"/>
      <c r="F65" s="9"/>
      <c r="G65" s="12"/>
      <c r="H65" s="11"/>
      <c r="I65" s="9"/>
      <c r="J65" s="9"/>
      <c r="K65" s="20"/>
      <c r="L65" s="9"/>
      <c r="M65" s="9"/>
      <c r="N65" s="9"/>
      <c r="O65" s="298"/>
      <c r="P65" s="9"/>
      <c r="Q65" s="24">
        <f t="shared" si="6"/>
        <v>0</v>
      </c>
      <c r="R65" s="119">
        <f t="shared" si="23"/>
        <v>0</v>
      </c>
      <c r="S65" s="18">
        <f t="shared" si="7"/>
        <v>0</v>
      </c>
      <c r="T65" s="11"/>
      <c r="U65" s="9"/>
      <c r="V65" s="9"/>
      <c r="W65" s="24">
        <f t="shared" si="24"/>
        <v>0</v>
      </c>
      <c r="X65" s="9"/>
      <c r="Y65" s="9"/>
      <c r="Z65" s="9"/>
      <c r="AA65" s="9"/>
      <c r="AB65" s="12"/>
      <c r="AC65" s="15"/>
      <c r="AD65" s="200"/>
      <c r="AE65" s="200"/>
      <c r="AF65" s="200"/>
      <c r="AG65" s="200"/>
      <c r="AH65" s="241">
        <f t="shared" si="32"/>
        <v>0</v>
      </c>
      <c r="AI65" s="239" t="e">
        <f t="shared" si="33"/>
        <v>#DIV/0!</v>
      </c>
      <c r="AJ65" s="9"/>
      <c r="AK65" s="9"/>
      <c r="AL65" s="9"/>
      <c r="AM65" s="9"/>
      <c r="AN65" s="9"/>
      <c r="AO65" s="9"/>
      <c r="AP65" s="11"/>
      <c r="AQ65" s="15"/>
      <c r="AR65" s="24">
        <f t="shared" si="34"/>
        <v>0</v>
      </c>
      <c r="AS65" s="271" t="e">
        <f t="shared" si="25"/>
        <v>#DIV/0!</v>
      </c>
      <c r="AT65" s="9"/>
      <c r="AU65" s="9"/>
      <c r="AV65" s="15"/>
      <c r="AW65" s="9"/>
      <c r="AX65" s="9"/>
      <c r="AY65" s="10"/>
      <c r="AZ65" s="11"/>
      <c r="BA65" s="10"/>
      <c r="BB65" s="11"/>
      <c r="BC65" s="12"/>
      <c r="BD65" s="11"/>
      <c r="BE65" s="9"/>
      <c r="BF65" s="9"/>
      <c r="BG65" s="9"/>
      <c r="BH65" s="12"/>
      <c r="BI65" s="11"/>
      <c r="BJ65" s="15"/>
      <c r="BK65" s="9"/>
      <c r="BL65" s="9"/>
      <c r="BM65" s="10"/>
      <c r="BN65" s="11"/>
      <c r="BO65" s="9"/>
      <c r="BP65" s="10"/>
      <c r="BQ65" s="11"/>
      <c r="BR65" s="9"/>
      <c r="BS65" s="10"/>
      <c r="BT65" s="14"/>
      <c r="BU65" s="279"/>
      <c r="BV65" s="273">
        <f t="shared" si="26"/>
        <v>0</v>
      </c>
      <c r="BW65" s="273">
        <f t="shared" si="27"/>
        <v>0</v>
      </c>
      <c r="BX65" s="283" t="e">
        <f t="shared" si="28"/>
        <v>#DIV/0!</v>
      </c>
      <c r="BY65" s="283" t="e">
        <f t="shared" si="29"/>
        <v>#DIV/0!</v>
      </c>
      <c r="BZ65" s="11"/>
      <c r="CA65" s="9"/>
      <c r="CB65" s="9"/>
      <c r="CC65" s="12"/>
      <c r="CD65" s="15"/>
      <c r="CE65" s="15"/>
      <c r="CF65" s="9" t="e">
        <f t="shared" si="9"/>
        <v>#N/A</v>
      </c>
      <c r="CG65" s="9">
        <f t="shared" si="10"/>
        <v>0</v>
      </c>
      <c r="CH65" s="9" t="e">
        <f t="shared" si="11"/>
        <v>#N/A</v>
      </c>
      <c r="CI65" s="9"/>
      <c r="CJ65" s="296" t="e">
        <f t="shared" si="30"/>
        <v>#N/A</v>
      </c>
      <c r="CK65" s="11"/>
      <c r="CL65" s="15"/>
      <c r="CM65" s="9"/>
      <c r="CN65" s="10">
        <v>109</v>
      </c>
      <c r="CO65" s="10">
        <f t="shared" si="35"/>
        <v>0</v>
      </c>
      <c r="CP65" s="10">
        <f t="shared" si="36"/>
        <v>0</v>
      </c>
      <c r="CQ65" s="191" t="e">
        <f t="shared" si="37"/>
        <v>#DIV/0!</v>
      </c>
      <c r="CR65" s="16"/>
      <c r="CS65" s="16"/>
      <c r="CT65" s="16"/>
      <c r="CU65" s="14"/>
      <c r="CV65" s="14"/>
      <c r="CW65" s="14"/>
      <c r="CX65" s="16"/>
      <c r="CY65" s="16"/>
      <c r="CZ65" s="16"/>
      <c r="DA65" s="16"/>
      <c r="DB65" s="16"/>
      <c r="DC65" s="16"/>
      <c r="DD65" s="16"/>
      <c r="DE65" s="16"/>
      <c r="DF65" s="16"/>
      <c r="DG65" s="16"/>
      <c r="DH65" s="16"/>
      <c r="DI65" s="11"/>
      <c r="DJ65" s="10"/>
      <c r="DK65" s="213" t="e">
        <f t="shared" si="15"/>
        <v>#DIV/0!</v>
      </c>
      <c r="DL65" s="213" t="e">
        <f t="shared" si="16"/>
        <v>#DIV/0!</v>
      </c>
      <c r="DM65" s="11"/>
      <c r="DN65" s="10"/>
      <c r="DO65" s="11"/>
      <c r="DP65" s="10"/>
      <c r="DQ65" s="16"/>
      <c r="DR65" s="11"/>
      <c r="DS65" s="10"/>
      <c r="DT65" s="16"/>
      <c r="DU65" s="11"/>
      <c r="DV65" s="9"/>
      <c r="DW65" s="338" t="e">
        <f t="shared" si="17"/>
        <v>#DIV/0!</v>
      </c>
      <c r="DX65" s="213" t="e">
        <f t="shared" si="18"/>
        <v>#DIV/0!</v>
      </c>
      <c r="DY65" s="304"/>
      <c r="DZ65" s="213"/>
      <c r="EA65" s="11"/>
      <c r="EB65" s="10"/>
      <c r="EC65" s="11"/>
      <c r="ED65" s="10"/>
      <c r="EE65" s="158"/>
      <c r="EF65" s="159"/>
      <c r="EG65" s="158"/>
      <c r="EH65" s="160"/>
      <c r="EI65" s="351">
        <f t="shared" si="31"/>
        <v>0</v>
      </c>
      <c r="EJ65" s="352" t="e">
        <f t="shared" si="19"/>
        <v>#DIV/0!</v>
      </c>
      <c r="EK65" s="241" t="e">
        <f t="shared" si="20"/>
        <v>#DIV/0!</v>
      </c>
      <c r="EL65" s="9"/>
      <c r="EM65" s="20" t="e">
        <f t="shared" si="21"/>
        <v>#DIV/0!</v>
      </c>
      <c r="EN65" s="353" t="e">
        <f t="shared" si="22"/>
        <v>#DIV/0!</v>
      </c>
      <c r="EO65" s="12"/>
      <c r="EP65" s="120"/>
    </row>
    <row r="66" spans="1:146" s="121" customFormat="1" ht="20.100000000000001" customHeight="1">
      <c r="A66" s="162">
        <v>42352</v>
      </c>
      <c r="B66" s="229">
        <v>1.1666666666666701</v>
      </c>
      <c r="C66" s="15">
        <v>1</v>
      </c>
      <c r="D66" s="9" t="s">
        <v>131</v>
      </c>
      <c r="E66" s="9" t="s">
        <v>135</v>
      </c>
      <c r="F66" s="9" t="s">
        <v>144</v>
      </c>
      <c r="G66" s="12" t="s">
        <v>304</v>
      </c>
      <c r="H66" s="11" t="s">
        <v>173</v>
      </c>
      <c r="I66" s="9">
        <v>16</v>
      </c>
      <c r="J66" s="9" t="s">
        <v>278</v>
      </c>
      <c r="K66" s="20">
        <v>13</v>
      </c>
      <c r="L66" s="9" t="s">
        <v>193</v>
      </c>
      <c r="M66" s="9">
        <v>84</v>
      </c>
      <c r="N66" s="9">
        <v>2700</v>
      </c>
      <c r="O66" s="298"/>
      <c r="P66" s="9">
        <v>1500</v>
      </c>
      <c r="Q66" s="24">
        <f t="shared" si="6"/>
        <v>1305</v>
      </c>
      <c r="R66" s="119">
        <f t="shared" si="23"/>
        <v>3.5704799999999999</v>
      </c>
      <c r="S66" s="18">
        <f t="shared" si="7"/>
        <v>3.3825599999999998</v>
      </c>
      <c r="T66" s="11">
        <v>1004</v>
      </c>
      <c r="U66" s="9">
        <v>1007</v>
      </c>
      <c r="V66" s="9">
        <v>0.98699999999999999</v>
      </c>
      <c r="W66" s="24">
        <f t="shared" si="24"/>
        <v>1480.5</v>
      </c>
      <c r="X66" s="9">
        <v>10.7</v>
      </c>
      <c r="Y66" s="9">
        <v>304</v>
      </c>
      <c r="Z66" s="9">
        <v>20</v>
      </c>
      <c r="AA66" s="9">
        <v>20</v>
      </c>
      <c r="AB66" s="12">
        <v>5.2</v>
      </c>
      <c r="AC66" s="15">
        <v>4.4000000000000004</v>
      </c>
      <c r="AD66" s="200">
        <v>-35</v>
      </c>
      <c r="AE66" s="200">
        <v>-38</v>
      </c>
      <c r="AF66" s="200">
        <v>-39</v>
      </c>
      <c r="AG66" s="200"/>
      <c r="AH66" s="241">
        <f t="shared" si="32"/>
        <v>-112</v>
      </c>
      <c r="AI66" s="239">
        <f t="shared" si="33"/>
        <v>1</v>
      </c>
      <c r="AJ66" s="9">
        <v>50</v>
      </c>
      <c r="AK66" s="9">
        <v>60</v>
      </c>
      <c r="AL66" s="9">
        <v>100</v>
      </c>
      <c r="AM66" s="9">
        <v>100</v>
      </c>
      <c r="AN66" s="9">
        <v>3</v>
      </c>
      <c r="AO66" s="9">
        <v>20</v>
      </c>
      <c r="AP66" s="11">
        <v>1670</v>
      </c>
      <c r="AQ66" s="15"/>
      <c r="AR66" s="24">
        <f t="shared" si="34"/>
        <v>1670</v>
      </c>
      <c r="AS66" s="271">
        <f t="shared" si="25"/>
        <v>1</v>
      </c>
      <c r="AT66" s="9">
        <v>67</v>
      </c>
      <c r="AU66" s="9">
        <v>80</v>
      </c>
      <c r="AV66" s="15">
        <v>4.4000000000000004</v>
      </c>
      <c r="AW66" s="9">
        <v>393</v>
      </c>
      <c r="AX66" s="9">
        <v>1065</v>
      </c>
      <c r="AY66" s="10">
        <v>25</v>
      </c>
      <c r="AZ66" s="11">
        <v>352</v>
      </c>
      <c r="BA66" s="10">
        <v>70</v>
      </c>
      <c r="BB66" s="11">
        <v>185</v>
      </c>
      <c r="BC66" s="12"/>
      <c r="BD66" s="11">
        <v>4365</v>
      </c>
      <c r="BE66" s="9">
        <v>65</v>
      </c>
      <c r="BF66" s="9">
        <v>80</v>
      </c>
      <c r="BG66" s="9">
        <v>2</v>
      </c>
      <c r="BH66" s="12">
        <v>97</v>
      </c>
      <c r="BI66" s="11">
        <v>600</v>
      </c>
      <c r="BJ66" s="15">
        <v>252</v>
      </c>
      <c r="BK66" s="9">
        <v>1528</v>
      </c>
      <c r="BL66" s="9">
        <v>148</v>
      </c>
      <c r="BM66" s="10">
        <v>53.5</v>
      </c>
      <c r="BN66" s="11">
        <v>395</v>
      </c>
      <c r="BO66" s="9">
        <v>1400</v>
      </c>
      <c r="BP66" s="10">
        <v>166</v>
      </c>
      <c r="BQ66" s="11">
        <v>385</v>
      </c>
      <c r="BR66" s="9">
        <v>1434</v>
      </c>
      <c r="BS66" s="10">
        <v>142</v>
      </c>
      <c r="BT66" s="14">
        <v>1500</v>
      </c>
      <c r="BU66" s="279">
        <v>339</v>
      </c>
      <c r="BV66" s="273">
        <f t="shared" si="26"/>
        <v>0.78</v>
      </c>
      <c r="BW66" s="273">
        <f t="shared" si="27"/>
        <v>0.76923076923076927</v>
      </c>
      <c r="BX66" s="283">
        <f t="shared" si="28"/>
        <v>0.50347567030784501</v>
      </c>
      <c r="BY66" s="283">
        <f t="shared" si="29"/>
        <v>0.49652432969215488</v>
      </c>
      <c r="BZ66" s="11">
        <v>2.8</v>
      </c>
      <c r="CA66" s="9">
        <v>3</v>
      </c>
      <c r="CB66" s="9">
        <v>29</v>
      </c>
      <c r="CC66" s="12">
        <v>1.8</v>
      </c>
      <c r="CD66" s="15" t="s">
        <v>163</v>
      </c>
      <c r="CE66" s="15">
        <v>68</v>
      </c>
      <c r="CF66" s="9">
        <f t="shared" si="9"/>
        <v>15.6</v>
      </c>
      <c r="CG66" s="9">
        <f t="shared" si="10"/>
        <v>5070</v>
      </c>
      <c r="CH66" s="9">
        <f t="shared" si="11"/>
        <v>9.048</v>
      </c>
      <c r="CI66" s="9">
        <v>58</v>
      </c>
      <c r="CJ66" s="296">
        <f t="shared" si="30"/>
        <v>1.7846153846153847</v>
      </c>
      <c r="CK66" s="11" t="s">
        <v>165</v>
      </c>
      <c r="CL66" s="15">
        <v>37</v>
      </c>
      <c r="CM66" s="9">
        <v>45</v>
      </c>
      <c r="CN66" s="10">
        <v>109</v>
      </c>
      <c r="CO66" s="10">
        <f t="shared" si="35"/>
        <v>5070</v>
      </c>
      <c r="CP66" s="10">
        <f t="shared" si="36"/>
        <v>49.05</v>
      </c>
      <c r="CQ66" s="191">
        <f t="shared" si="37"/>
        <v>9.67455621301775</v>
      </c>
      <c r="CR66" s="16">
        <v>46</v>
      </c>
      <c r="CS66" s="16">
        <v>4</v>
      </c>
      <c r="CT66" s="16">
        <v>400</v>
      </c>
      <c r="CU66" s="14">
        <v>7</v>
      </c>
      <c r="CV66" s="14">
        <v>45</v>
      </c>
      <c r="CW66" s="14">
        <v>12</v>
      </c>
      <c r="CX66" s="16">
        <v>555</v>
      </c>
      <c r="CY66" s="16">
        <v>530</v>
      </c>
      <c r="CZ66" s="16">
        <v>500</v>
      </c>
      <c r="DA66" s="16">
        <v>440</v>
      </c>
      <c r="DB66" s="16">
        <v>2</v>
      </c>
      <c r="DC66" s="16">
        <v>4</v>
      </c>
      <c r="DD66" s="16">
        <v>1</v>
      </c>
      <c r="DE66" s="16">
        <v>0.5</v>
      </c>
      <c r="DF66" s="16">
        <v>11</v>
      </c>
      <c r="DG66" s="16">
        <v>12</v>
      </c>
      <c r="DH66" s="16">
        <v>2</v>
      </c>
      <c r="DI66" s="11"/>
      <c r="DJ66" s="10"/>
      <c r="DK66" s="213">
        <f t="shared" si="15"/>
        <v>0</v>
      </c>
      <c r="DL66" s="213">
        <f t="shared" si="16"/>
        <v>0</v>
      </c>
      <c r="DM66" s="11"/>
      <c r="DN66" s="10"/>
      <c r="DO66" s="11"/>
      <c r="DP66" s="10"/>
      <c r="DQ66" s="16">
        <v>20</v>
      </c>
      <c r="DR66" s="11" t="s">
        <v>185</v>
      </c>
      <c r="DS66" s="10">
        <v>2.8</v>
      </c>
      <c r="DT66" s="16">
        <v>15</v>
      </c>
      <c r="DU66" s="11" t="s">
        <v>169</v>
      </c>
      <c r="DV66" s="9">
        <v>55</v>
      </c>
      <c r="DW66" s="338">
        <f t="shared" si="17"/>
        <v>15.40409132665636</v>
      </c>
      <c r="DX66" s="213">
        <f t="shared" si="18"/>
        <v>16.25987417813727</v>
      </c>
      <c r="DY66" s="304"/>
      <c r="DZ66" s="213"/>
      <c r="EA66" s="11"/>
      <c r="EB66" s="10"/>
      <c r="EC66" s="11"/>
      <c r="ED66" s="10"/>
      <c r="EE66" s="158"/>
      <c r="EF66" s="159"/>
      <c r="EG66" s="158"/>
      <c r="EH66" s="160"/>
      <c r="EI66" s="351">
        <f t="shared" si="31"/>
        <v>308</v>
      </c>
      <c r="EJ66" s="352">
        <f t="shared" si="19"/>
        <v>86.262911429275619</v>
      </c>
      <c r="EK66" s="241">
        <f t="shared" si="20"/>
        <v>91.055295397568713</v>
      </c>
      <c r="EL66" s="9"/>
      <c r="EM66" s="20">
        <f t="shared" si="21"/>
        <v>0</v>
      </c>
      <c r="EN66" s="353">
        <f t="shared" si="22"/>
        <v>0</v>
      </c>
      <c r="EO66" s="12"/>
      <c r="EP66" s="120"/>
    </row>
    <row r="67" spans="1:146" s="118" customFormat="1" ht="20.100000000000001" customHeight="1">
      <c r="A67" s="161">
        <v>42353</v>
      </c>
      <c r="B67" s="228">
        <v>0.66445601851851854</v>
      </c>
      <c r="C67" s="7">
        <v>3</v>
      </c>
      <c r="D67" s="1" t="s">
        <v>130</v>
      </c>
      <c r="E67" s="1" t="s">
        <v>136</v>
      </c>
      <c r="F67" s="1" t="s">
        <v>141</v>
      </c>
      <c r="G67" s="4" t="s">
        <v>142</v>
      </c>
      <c r="H67" s="3" t="s">
        <v>173</v>
      </c>
      <c r="I67" s="1">
        <v>17</v>
      </c>
      <c r="J67" s="1" t="s">
        <v>278</v>
      </c>
      <c r="K67" s="19">
        <v>12.5</v>
      </c>
      <c r="L67" s="1" t="s">
        <v>193</v>
      </c>
      <c r="M67" s="1">
        <v>84</v>
      </c>
      <c r="N67" s="1">
        <v>2590</v>
      </c>
      <c r="O67" s="297"/>
      <c r="P67" s="1">
        <v>1550</v>
      </c>
      <c r="Q67" s="22">
        <f t="shared" si="6"/>
        <v>1356.25</v>
      </c>
      <c r="R67" s="116">
        <f t="shared" si="23"/>
        <v>3.9426187499999998</v>
      </c>
      <c r="S67" s="17">
        <f t="shared" si="7"/>
        <v>3.5829412500000002</v>
      </c>
      <c r="T67" s="3">
        <v>1050</v>
      </c>
      <c r="U67" s="1">
        <v>1007</v>
      </c>
      <c r="V67" s="1">
        <v>0.98799999999999999</v>
      </c>
      <c r="W67" s="22">
        <f t="shared" si="24"/>
        <v>1531.4</v>
      </c>
      <c r="X67" s="1">
        <v>11.1</v>
      </c>
      <c r="Y67" s="1">
        <v>325</v>
      </c>
      <c r="Z67" s="1">
        <v>20</v>
      </c>
      <c r="AA67" s="1">
        <v>20</v>
      </c>
      <c r="AB67" s="4">
        <v>6.5</v>
      </c>
      <c r="AC67" s="7">
        <v>4.3</v>
      </c>
      <c r="AD67" s="199">
        <v>-35</v>
      </c>
      <c r="AE67" s="199">
        <v>-39</v>
      </c>
      <c r="AF67" s="199">
        <v>-38</v>
      </c>
      <c r="AG67" s="199"/>
      <c r="AH67" s="240">
        <f t="shared" si="32"/>
        <v>-112</v>
      </c>
      <c r="AI67" s="237">
        <f t="shared" si="33"/>
        <v>0</v>
      </c>
      <c r="AJ67" s="1">
        <v>50</v>
      </c>
      <c r="AK67" s="1">
        <v>60</v>
      </c>
      <c r="AL67" s="1">
        <v>100</v>
      </c>
      <c r="AM67" s="1">
        <v>100</v>
      </c>
      <c r="AN67" s="1">
        <v>3</v>
      </c>
      <c r="AO67" s="1">
        <v>20</v>
      </c>
      <c r="AP67" s="3">
        <v>1724</v>
      </c>
      <c r="AQ67" s="7"/>
      <c r="AR67" s="22">
        <f t="shared" si="34"/>
        <v>1724</v>
      </c>
      <c r="AS67" s="270">
        <f t="shared" si="25"/>
        <v>1</v>
      </c>
      <c r="AT67" s="1">
        <v>71</v>
      </c>
      <c r="AU67" s="1">
        <v>80</v>
      </c>
      <c r="AV67" s="7">
        <v>4.4000000000000004</v>
      </c>
      <c r="AW67" s="1">
        <v>650</v>
      </c>
      <c r="AX67" s="1">
        <v>1057</v>
      </c>
      <c r="AY67" s="2">
        <v>35</v>
      </c>
      <c r="AZ67" s="3">
        <v>353</v>
      </c>
      <c r="BA67" s="2">
        <v>68</v>
      </c>
      <c r="BB67" s="3">
        <v>185</v>
      </c>
      <c r="BC67" s="4"/>
      <c r="BD67" s="3">
        <v>4775</v>
      </c>
      <c r="BE67" s="1">
        <v>45</v>
      </c>
      <c r="BF67" s="1">
        <v>80</v>
      </c>
      <c r="BG67" s="1">
        <v>3</v>
      </c>
      <c r="BH67" s="4">
        <v>97.5</v>
      </c>
      <c r="BI67" s="3">
        <v>600</v>
      </c>
      <c r="BJ67" s="7">
        <v>160</v>
      </c>
      <c r="BK67" s="1">
        <v>1532</v>
      </c>
      <c r="BL67" s="1">
        <v>148</v>
      </c>
      <c r="BM67" s="2">
        <v>53.5</v>
      </c>
      <c r="BN67" s="3">
        <v>465</v>
      </c>
      <c r="BO67" s="1">
        <v>1400</v>
      </c>
      <c r="BP67" s="2">
        <v>208</v>
      </c>
      <c r="BQ67" s="3">
        <v>455</v>
      </c>
      <c r="BR67" s="1">
        <v>1500</v>
      </c>
      <c r="BS67" s="2">
        <v>179</v>
      </c>
      <c r="BT67" s="6">
        <v>1500</v>
      </c>
      <c r="BU67" s="278">
        <v>490</v>
      </c>
      <c r="BV67" s="272">
        <f t="shared" si="26"/>
        <v>0.92</v>
      </c>
      <c r="BW67" s="272">
        <f t="shared" si="27"/>
        <v>0.76923076923076927</v>
      </c>
      <c r="BX67" s="282">
        <f t="shared" si="28"/>
        <v>0.54462659380692169</v>
      </c>
      <c r="BY67" s="282">
        <f t="shared" si="29"/>
        <v>0.45537340619307831</v>
      </c>
      <c r="BZ67" s="3">
        <v>2.8</v>
      </c>
      <c r="CA67" s="1">
        <v>3</v>
      </c>
      <c r="CB67" s="1">
        <v>29</v>
      </c>
      <c r="CC67" s="4">
        <v>1.8</v>
      </c>
      <c r="CD67" s="7" t="s">
        <v>163</v>
      </c>
      <c r="CE67" s="7">
        <v>60</v>
      </c>
      <c r="CF67" s="1">
        <f t="shared" si="9"/>
        <v>15.6</v>
      </c>
      <c r="CG67" s="1">
        <f t="shared" si="10"/>
        <v>5239</v>
      </c>
      <c r="CH67" s="1">
        <f t="shared" si="11"/>
        <v>9.36</v>
      </c>
      <c r="CI67" s="1">
        <v>60</v>
      </c>
      <c r="CJ67" s="189">
        <f t="shared" si="30"/>
        <v>1.7866004962779156</v>
      </c>
      <c r="CK67" s="3" t="s">
        <v>165</v>
      </c>
      <c r="CL67" s="7">
        <v>36</v>
      </c>
      <c r="CM67" s="1">
        <v>39</v>
      </c>
      <c r="CN67" s="2">
        <v>109</v>
      </c>
      <c r="CO67" s="2">
        <f t="shared" si="35"/>
        <v>5239</v>
      </c>
      <c r="CP67" s="2">
        <f t="shared" si="36"/>
        <v>42.51</v>
      </c>
      <c r="CQ67" s="190">
        <f t="shared" si="37"/>
        <v>8.1141439205955326</v>
      </c>
      <c r="CR67" s="8">
        <v>43</v>
      </c>
      <c r="CS67" s="8">
        <v>4</v>
      </c>
      <c r="CT67" s="8">
        <v>400</v>
      </c>
      <c r="CU67" s="6">
        <v>13</v>
      </c>
      <c r="CV67" s="6">
        <v>51</v>
      </c>
      <c r="CW67" s="6">
        <v>12</v>
      </c>
      <c r="CX67" s="8">
        <v>555</v>
      </c>
      <c r="CY67" s="8">
        <v>530</v>
      </c>
      <c r="CZ67" s="8">
        <v>500</v>
      </c>
      <c r="DA67" s="8">
        <v>440</v>
      </c>
      <c r="DB67" s="8">
        <v>2</v>
      </c>
      <c r="DC67" s="8">
        <v>4</v>
      </c>
      <c r="DD67" s="8">
        <v>1</v>
      </c>
      <c r="DE67" s="8">
        <v>0.5</v>
      </c>
      <c r="DF67" s="8">
        <v>11</v>
      </c>
      <c r="DG67" s="8">
        <v>12</v>
      </c>
      <c r="DH67" s="8">
        <v>2</v>
      </c>
      <c r="DI67" s="3" t="s">
        <v>202</v>
      </c>
      <c r="DJ67" s="2">
        <v>250</v>
      </c>
      <c r="DK67" s="212">
        <f t="shared" si="15"/>
        <v>63.409630971800155</v>
      </c>
      <c r="DL67" s="212">
        <f t="shared" si="16"/>
        <v>69.77507655198086</v>
      </c>
      <c r="DM67" s="3"/>
      <c r="DN67" s="2"/>
      <c r="DO67" s="3"/>
      <c r="DP67" s="2"/>
      <c r="DQ67" s="8">
        <v>15</v>
      </c>
      <c r="DR67" s="3" t="s">
        <v>185</v>
      </c>
      <c r="DS67" s="2">
        <v>2.8</v>
      </c>
      <c r="DT67" s="8">
        <v>0</v>
      </c>
      <c r="DU67" s="3" t="s">
        <v>169</v>
      </c>
      <c r="DV67" s="1">
        <v>55</v>
      </c>
      <c r="DW67" s="337">
        <f t="shared" si="17"/>
        <v>13.950118813796035</v>
      </c>
      <c r="DX67" s="212">
        <f t="shared" si="18"/>
        <v>15.350516841435789</v>
      </c>
      <c r="DY67" s="303"/>
      <c r="DZ67" s="212"/>
      <c r="EA67" s="3"/>
      <c r="EB67" s="2"/>
      <c r="EC67" s="3"/>
      <c r="ED67" s="2"/>
      <c r="EE67" s="155"/>
      <c r="EF67" s="156"/>
      <c r="EG67" s="155"/>
      <c r="EH67" s="157"/>
      <c r="EI67" s="348">
        <f t="shared" si="31"/>
        <v>387</v>
      </c>
      <c r="EJ67" s="349">
        <f t="shared" si="19"/>
        <v>98.158108744346634</v>
      </c>
      <c r="EK67" s="240">
        <f t="shared" si="20"/>
        <v>108.01181850246637</v>
      </c>
      <c r="EL67" s="1">
        <v>5.16</v>
      </c>
      <c r="EM67" s="19">
        <f t="shared" si="21"/>
        <v>1.3087747832579553</v>
      </c>
      <c r="EN67" s="350">
        <f t="shared" si="22"/>
        <v>1.440157580032885</v>
      </c>
      <c r="EO67" s="4">
        <v>444</v>
      </c>
      <c r="EP67" s="117"/>
    </row>
    <row r="68" spans="1:146" s="118" customFormat="1" ht="20.100000000000001" customHeight="1">
      <c r="A68" s="161">
        <v>42353</v>
      </c>
      <c r="B68" s="228"/>
      <c r="C68" s="7"/>
      <c r="D68" s="1"/>
      <c r="E68" s="1"/>
      <c r="F68" s="1"/>
      <c r="G68" s="4"/>
      <c r="H68" s="3"/>
      <c r="I68" s="1"/>
      <c r="J68" s="1"/>
      <c r="K68" s="19"/>
      <c r="L68" s="1"/>
      <c r="M68" s="1"/>
      <c r="N68" s="1"/>
      <c r="O68" s="297"/>
      <c r="P68" s="1"/>
      <c r="Q68" s="22">
        <f t="shared" si="6"/>
        <v>0</v>
      </c>
      <c r="R68" s="116">
        <f t="shared" si="23"/>
        <v>0</v>
      </c>
      <c r="S68" s="17">
        <f t="shared" si="7"/>
        <v>0</v>
      </c>
      <c r="T68" s="3"/>
      <c r="U68" s="1"/>
      <c r="V68" s="1"/>
      <c r="W68" s="22">
        <f t="shared" si="24"/>
        <v>0</v>
      </c>
      <c r="X68" s="1"/>
      <c r="Y68" s="1"/>
      <c r="Z68" s="1"/>
      <c r="AA68" s="1"/>
      <c r="AB68" s="4"/>
      <c r="AC68" s="7"/>
      <c r="AD68" s="199"/>
      <c r="AE68" s="199"/>
      <c r="AF68" s="199"/>
      <c r="AG68" s="199"/>
      <c r="AH68" s="240">
        <f t="shared" si="32"/>
        <v>0</v>
      </c>
      <c r="AI68" s="237" t="e">
        <f t="shared" si="33"/>
        <v>#DIV/0!</v>
      </c>
      <c r="AJ68" s="1"/>
      <c r="AK68" s="1"/>
      <c r="AL68" s="1"/>
      <c r="AM68" s="1"/>
      <c r="AN68" s="1"/>
      <c r="AO68" s="1"/>
      <c r="AP68" s="3"/>
      <c r="AQ68" s="7"/>
      <c r="AR68" s="22">
        <f t="shared" si="34"/>
        <v>0</v>
      </c>
      <c r="AS68" s="270" t="e">
        <f t="shared" si="25"/>
        <v>#DIV/0!</v>
      </c>
      <c r="AT68" s="1"/>
      <c r="AU68" s="1"/>
      <c r="AV68" s="7"/>
      <c r="AW68" s="1"/>
      <c r="AX68" s="1"/>
      <c r="AY68" s="2"/>
      <c r="AZ68" s="3"/>
      <c r="BA68" s="2"/>
      <c r="BB68" s="3"/>
      <c r="BC68" s="4"/>
      <c r="BD68" s="3"/>
      <c r="BE68" s="1"/>
      <c r="BF68" s="1"/>
      <c r="BG68" s="1"/>
      <c r="BH68" s="4"/>
      <c r="BI68" s="3"/>
      <c r="BJ68" s="7"/>
      <c r="BK68" s="1"/>
      <c r="BL68" s="1"/>
      <c r="BM68" s="2"/>
      <c r="BN68" s="3"/>
      <c r="BO68" s="1"/>
      <c r="BP68" s="2"/>
      <c r="BQ68" s="3"/>
      <c r="BR68" s="1"/>
      <c r="BS68" s="2"/>
      <c r="BT68" s="6"/>
      <c r="BU68" s="278"/>
      <c r="BV68" s="272">
        <f t="shared" si="26"/>
        <v>0</v>
      </c>
      <c r="BW68" s="272">
        <f t="shared" si="27"/>
        <v>0</v>
      </c>
      <c r="BX68" s="282" t="e">
        <f t="shared" si="28"/>
        <v>#DIV/0!</v>
      </c>
      <c r="BY68" s="282" t="e">
        <f t="shared" si="29"/>
        <v>#DIV/0!</v>
      </c>
      <c r="BZ68" s="3"/>
      <c r="CA68" s="1"/>
      <c r="CB68" s="1"/>
      <c r="CC68" s="4"/>
      <c r="CD68" s="7"/>
      <c r="CE68" s="7"/>
      <c r="CF68" s="1" t="e">
        <f t="shared" si="9"/>
        <v>#N/A</v>
      </c>
      <c r="CG68" s="1">
        <f t="shared" si="10"/>
        <v>0</v>
      </c>
      <c r="CH68" s="1" t="e">
        <f t="shared" si="11"/>
        <v>#N/A</v>
      </c>
      <c r="CI68" s="1"/>
      <c r="CJ68" s="189" t="e">
        <f t="shared" si="30"/>
        <v>#N/A</v>
      </c>
      <c r="CK68" s="3"/>
      <c r="CL68" s="7"/>
      <c r="CM68" s="1"/>
      <c r="CN68" s="2">
        <v>109</v>
      </c>
      <c r="CO68" s="2">
        <f t="shared" si="35"/>
        <v>0</v>
      </c>
      <c r="CP68" s="2">
        <f t="shared" si="36"/>
        <v>0</v>
      </c>
      <c r="CQ68" s="190" t="e">
        <f t="shared" si="37"/>
        <v>#DIV/0!</v>
      </c>
      <c r="CR68" s="8"/>
      <c r="CS68" s="8"/>
      <c r="CT68" s="8"/>
      <c r="CU68" s="6"/>
      <c r="CV68" s="6"/>
      <c r="CW68" s="6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  <c r="DI68" s="3"/>
      <c r="DJ68" s="2"/>
      <c r="DK68" s="212" t="e">
        <f t="shared" si="15"/>
        <v>#DIV/0!</v>
      </c>
      <c r="DL68" s="212" t="e">
        <f t="shared" si="16"/>
        <v>#DIV/0!</v>
      </c>
      <c r="DM68" s="3"/>
      <c r="DN68" s="2"/>
      <c r="DO68" s="3"/>
      <c r="DP68" s="2"/>
      <c r="DQ68" s="8"/>
      <c r="DR68" s="3"/>
      <c r="DS68" s="2"/>
      <c r="DT68" s="8"/>
      <c r="DU68" s="3"/>
      <c r="DV68" s="1"/>
      <c r="DW68" s="337" t="e">
        <f t="shared" si="17"/>
        <v>#DIV/0!</v>
      </c>
      <c r="DX68" s="212" t="e">
        <f t="shared" si="18"/>
        <v>#DIV/0!</v>
      </c>
      <c r="DY68" s="303"/>
      <c r="DZ68" s="212"/>
      <c r="EA68" s="3"/>
      <c r="EB68" s="2"/>
      <c r="EC68" s="3"/>
      <c r="ED68" s="2"/>
      <c r="EE68" s="155"/>
      <c r="EF68" s="156"/>
      <c r="EG68" s="155"/>
      <c r="EH68" s="157"/>
      <c r="EI68" s="348">
        <f t="shared" si="31"/>
        <v>0</v>
      </c>
      <c r="EJ68" s="349" t="e">
        <f t="shared" si="19"/>
        <v>#DIV/0!</v>
      </c>
      <c r="EK68" s="240" t="e">
        <f t="shared" si="20"/>
        <v>#DIV/0!</v>
      </c>
      <c r="EL68" s="1"/>
      <c r="EM68" s="19" t="e">
        <f t="shared" si="21"/>
        <v>#DIV/0!</v>
      </c>
      <c r="EN68" s="350" t="e">
        <f t="shared" si="22"/>
        <v>#DIV/0!</v>
      </c>
      <c r="EO68" s="4"/>
      <c r="EP68" s="117"/>
    </row>
    <row r="69" spans="1:146" s="121" customFormat="1" ht="20.100000000000001" customHeight="1">
      <c r="A69" s="162">
        <v>42353</v>
      </c>
      <c r="B69" s="229">
        <v>0.21215277777777777</v>
      </c>
      <c r="C69" s="15">
        <v>2</v>
      </c>
      <c r="D69" s="9" t="s">
        <v>132</v>
      </c>
      <c r="E69" s="9" t="s">
        <v>138</v>
      </c>
      <c r="F69" s="9" t="s">
        <v>140</v>
      </c>
      <c r="G69" s="12" t="s">
        <v>145</v>
      </c>
      <c r="H69" s="11" t="s">
        <v>174</v>
      </c>
      <c r="I69" s="9">
        <v>20</v>
      </c>
      <c r="J69" s="9" t="s">
        <v>311</v>
      </c>
      <c r="K69" s="20">
        <v>18.3</v>
      </c>
      <c r="L69" s="9" t="s">
        <v>192</v>
      </c>
      <c r="M69" s="9">
        <v>84</v>
      </c>
      <c r="N69" s="9">
        <v>2700</v>
      </c>
      <c r="O69" s="298"/>
      <c r="P69" s="9">
        <v>1510</v>
      </c>
      <c r="Q69" s="24">
        <f t="shared" si="6"/>
        <v>1233.67</v>
      </c>
      <c r="R69" s="119">
        <f t="shared" si="23"/>
        <v>4.2191514000000003</v>
      </c>
      <c r="S69" s="18">
        <f t="shared" si="7"/>
        <v>3.9970908000000001</v>
      </c>
      <c r="T69" s="11">
        <v>987</v>
      </c>
      <c r="U69" s="9">
        <v>1007</v>
      </c>
      <c r="V69" s="9">
        <v>0.95799999999999996</v>
      </c>
      <c r="W69" s="24">
        <f t="shared" si="24"/>
        <v>1446.58</v>
      </c>
      <c r="X69" s="9">
        <v>10.9</v>
      </c>
      <c r="Y69" s="9">
        <v>290</v>
      </c>
      <c r="Z69" s="9">
        <v>20</v>
      </c>
      <c r="AA69" s="9">
        <v>20</v>
      </c>
      <c r="AB69" s="12">
        <v>6</v>
      </c>
      <c r="AC69" s="15">
        <v>4.4000000000000004</v>
      </c>
      <c r="AD69" s="200">
        <v>-33</v>
      </c>
      <c r="AE69" s="200">
        <v>-37</v>
      </c>
      <c r="AF69" s="200">
        <v>-37</v>
      </c>
      <c r="AG69" s="200"/>
      <c r="AH69" s="241">
        <f t="shared" si="32"/>
        <v>-107</v>
      </c>
      <c r="AI69" s="239">
        <f t="shared" si="33"/>
        <v>1</v>
      </c>
      <c r="AJ69" s="9">
        <v>50</v>
      </c>
      <c r="AK69" s="9">
        <v>60</v>
      </c>
      <c r="AL69" s="9">
        <v>100</v>
      </c>
      <c r="AM69" s="9">
        <v>100</v>
      </c>
      <c r="AN69" s="9">
        <v>3</v>
      </c>
      <c r="AO69" s="9">
        <v>20</v>
      </c>
      <c r="AP69" s="11">
        <v>2190</v>
      </c>
      <c r="AQ69" s="15"/>
      <c r="AR69" s="24">
        <f t="shared" si="34"/>
        <v>2190</v>
      </c>
      <c r="AS69" s="271">
        <f t="shared" si="25"/>
        <v>1</v>
      </c>
      <c r="AT69" s="9">
        <v>75.2</v>
      </c>
      <c r="AU69" s="9">
        <v>80</v>
      </c>
      <c r="AV69" s="15">
        <v>4.4000000000000004</v>
      </c>
      <c r="AW69" s="9">
        <v>527</v>
      </c>
      <c r="AX69" s="9">
        <v>1225</v>
      </c>
      <c r="AY69" s="10">
        <v>30</v>
      </c>
      <c r="AZ69" s="11">
        <v>353</v>
      </c>
      <c r="BA69" s="10">
        <v>70</v>
      </c>
      <c r="BB69" s="11"/>
      <c r="BC69" s="12"/>
      <c r="BD69" s="11">
        <v>4746</v>
      </c>
      <c r="BE69" s="9">
        <v>35</v>
      </c>
      <c r="BF69" s="9">
        <v>73</v>
      </c>
      <c r="BG69" s="9">
        <v>1.5</v>
      </c>
      <c r="BH69" s="12">
        <v>97.5</v>
      </c>
      <c r="BI69" s="11">
        <v>580</v>
      </c>
      <c r="BJ69" s="15">
        <v>210</v>
      </c>
      <c r="BK69" s="9">
        <v>1640</v>
      </c>
      <c r="BL69" s="9">
        <v>145</v>
      </c>
      <c r="BM69" s="10">
        <v>58.8</v>
      </c>
      <c r="BN69" s="11">
        <v>453</v>
      </c>
      <c r="BO69" s="9">
        <v>1700</v>
      </c>
      <c r="BP69" s="10">
        <v>200</v>
      </c>
      <c r="BQ69" s="11">
        <v>441</v>
      </c>
      <c r="BR69" s="9">
        <v>170</v>
      </c>
      <c r="BS69" s="10">
        <v>166</v>
      </c>
      <c r="BT69" s="14">
        <v>1500</v>
      </c>
      <c r="BU69" s="279">
        <v>469</v>
      </c>
      <c r="BV69" s="273">
        <f t="shared" si="26"/>
        <v>0.89400000000000002</v>
      </c>
      <c r="BW69" s="273">
        <f t="shared" si="27"/>
        <v>0.74358974358974361</v>
      </c>
      <c r="BX69" s="283">
        <f t="shared" si="28"/>
        <v>0.54592427895907047</v>
      </c>
      <c r="BY69" s="283">
        <f t="shared" si="29"/>
        <v>0.45407572104092941</v>
      </c>
      <c r="BZ69" s="11">
        <v>2.8</v>
      </c>
      <c r="CA69" s="9">
        <v>3</v>
      </c>
      <c r="CB69" s="9">
        <v>27</v>
      </c>
      <c r="CC69" s="12">
        <v>1.6</v>
      </c>
      <c r="CD69" s="15" t="s">
        <v>163</v>
      </c>
      <c r="CE69" s="15">
        <v>58</v>
      </c>
      <c r="CF69" s="9">
        <f t="shared" si="9"/>
        <v>15.6</v>
      </c>
      <c r="CG69" s="9">
        <f t="shared" si="10"/>
        <v>5103.8</v>
      </c>
      <c r="CH69" s="9">
        <f t="shared" si="11"/>
        <v>9.36</v>
      </c>
      <c r="CI69" s="9">
        <v>60</v>
      </c>
      <c r="CJ69" s="296">
        <f t="shared" si="30"/>
        <v>1.8339276617422311</v>
      </c>
      <c r="CK69" s="11" t="s">
        <v>165</v>
      </c>
      <c r="CL69" s="15">
        <v>31</v>
      </c>
      <c r="CM69" s="9">
        <v>34</v>
      </c>
      <c r="CN69" s="10">
        <v>109</v>
      </c>
      <c r="CO69" s="10">
        <f t="shared" si="35"/>
        <v>5103.8</v>
      </c>
      <c r="CP69" s="10">
        <f t="shared" si="36"/>
        <v>37.06</v>
      </c>
      <c r="CQ69" s="191">
        <f t="shared" si="37"/>
        <v>7.2612563188212702</v>
      </c>
      <c r="CR69" s="16">
        <v>46</v>
      </c>
      <c r="CS69" s="16">
        <v>4</v>
      </c>
      <c r="CT69" s="16">
        <v>400</v>
      </c>
      <c r="CU69" s="14">
        <v>14</v>
      </c>
      <c r="CV69" s="14">
        <v>51</v>
      </c>
      <c r="CW69" s="14">
        <v>12</v>
      </c>
      <c r="CX69" s="16">
        <v>555</v>
      </c>
      <c r="CY69" s="16">
        <v>530</v>
      </c>
      <c r="CZ69" s="16">
        <v>510</v>
      </c>
      <c r="DA69" s="16">
        <v>440</v>
      </c>
      <c r="DB69" s="16">
        <v>2</v>
      </c>
      <c r="DC69" s="16">
        <v>4</v>
      </c>
      <c r="DD69" s="16">
        <v>1</v>
      </c>
      <c r="DE69" s="16">
        <v>50</v>
      </c>
      <c r="DF69" s="16">
        <v>11</v>
      </c>
      <c r="DG69" s="16">
        <v>12</v>
      </c>
      <c r="DH69" s="16">
        <v>2</v>
      </c>
      <c r="DI69" s="11" t="s">
        <v>202</v>
      </c>
      <c r="DJ69" s="10">
        <v>250</v>
      </c>
      <c r="DK69" s="213">
        <f t="shared" si="15"/>
        <v>59.253621474688011</v>
      </c>
      <c r="DL69" s="213">
        <f t="shared" si="16"/>
        <v>62.545489334392904</v>
      </c>
      <c r="DM69" s="11"/>
      <c r="DN69" s="10"/>
      <c r="DO69" s="11"/>
      <c r="DP69" s="10"/>
      <c r="DQ69" s="16">
        <v>15</v>
      </c>
      <c r="DR69" s="11" t="s">
        <v>185</v>
      </c>
      <c r="DS69" s="10">
        <v>2.8</v>
      </c>
      <c r="DT69" s="16">
        <v>0</v>
      </c>
      <c r="DU69" s="11" t="s">
        <v>169</v>
      </c>
      <c r="DV69" s="9">
        <v>60</v>
      </c>
      <c r="DW69" s="338">
        <f t="shared" si="17"/>
        <v>14.220869153925122</v>
      </c>
      <c r="DX69" s="213">
        <f t="shared" si="18"/>
        <v>15.010917440254296</v>
      </c>
      <c r="DY69" s="304"/>
      <c r="DZ69" s="213"/>
      <c r="EA69" s="11"/>
      <c r="EB69" s="10"/>
      <c r="EC69" s="11"/>
      <c r="ED69" s="10"/>
      <c r="EE69" s="158"/>
      <c r="EF69" s="159"/>
      <c r="EG69" s="158"/>
      <c r="EH69" s="160"/>
      <c r="EI69" s="351">
        <f t="shared" si="31"/>
        <v>366</v>
      </c>
      <c r="EJ69" s="352">
        <f t="shared" si="19"/>
        <v>86.747301838943244</v>
      </c>
      <c r="EK69" s="241">
        <f t="shared" si="20"/>
        <v>91.566596385551208</v>
      </c>
      <c r="EL69" s="9">
        <v>4.9000000000000004</v>
      </c>
      <c r="EM69" s="20">
        <f t="shared" si="21"/>
        <v>1.161370980903885</v>
      </c>
      <c r="EN69" s="353">
        <f t="shared" si="22"/>
        <v>1.2258915909541011</v>
      </c>
      <c r="EO69" s="12">
        <v>407</v>
      </c>
      <c r="EP69" s="120"/>
    </row>
    <row r="70" spans="1:146" s="121" customFormat="1" ht="20.100000000000001" customHeight="1">
      <c r="A70" s="162">
        <v>42353</v>
      </c>
      <c r="B70" s="229"/>
      <c r="C70" s="15"/>
      <c r="D70" s="9"/>
      <c r="E70" s="9"/>
      <c r="F70" s="9"/>
      <c r="G70" s="12"/>
      <c r="H70" s="11"/>
      <c r="I70" s="9"/>
      <c r="J70" s="9"/>
      <c r="K70" s="20"/>
      <c r="L70" s="9"/>
      <c r="M70" s="9"/>
      <c r="N70" s="9"/>
      <c r="O70" s="298"/>
      <c r="P70" s="9"/>
      <c r="Q70" s="24">
        <f t="shared" si="6"/>
        <v>0</v>
      </c>
      <c r="R70" s="119">
        <f t="shared" si="23"/>
        <v>0</v>
      </c>
      <c r="S70" s="18">
        <f t="shared" si="7"/>
        <v>0</v>
      </c>
      <c r="T70" s="11"/>
      <c r="U70" s="9"/>
      <c r="V70" s="9"/>
      <c r="W70" s="24">
        <f t="shared" si="24"/>
        <v>0</v>
      </c>
      <c r="X70" s="9"/>
      <c r="Y70" s="9"/>
      <c r="Z70" s="9"/>
      <c r="AA70" s="9"/>
      <c r="AB70" s="12"/>
      <c r="AC70" s="15"/>
      <c r="AD70" s="200"/>
      <c r="AE70" s="200"/>
      <c r="AF70" s="200"/>
      <c r="AG70" s="200"/>
      <c r="AH70" s="241">
        <f t="shared" si="32"/>
        <v>0</v>
      </c>
      <c r="AI70" s="239" t="e">
        <f t="shared" si="33"/>
        <v>#DIV/0!</v>
      </c>
      <c r="AJ70" s="9"/>
      <c r="AK70" s="9"/>
      <c r="AL70" s="9"/>
      <c r="AM70" s="9"/>
      <c r="AN70" s="9"/>
      <c r="AO70" s="9"/>
      <c r="AP70" s="11"/>
      <c r="AQ70" s="15"/>
      <c r="AR70" s="24">
        <f t="shared" si="34"/>
        <v>0</v>
      </c>
      <c r="AS70" s="271" t="e">
        <f t="shared" si="25"/>
        <v>#DIV/0!</v>
      </c>
      <c r="AT70" s="9"/>
      <c r="AU70" s="9"/>
      <c r="AV70" s="15"/>
      <c r="AW70" s="9"/>
      <c r="AX70" s="9"/>
      <c r="AY70" s="10"/>
      <c r="AZ70" s="11"/>
      <c r="BA70" s="10"/>
      <c r="BB70" s="11"/>
      <c r="BC70" s="12"/>
      <c r="BD70" s="11"/>
      <c r="BE70" s="9"/>
      <c r="BF70" s="9"/>
      <c r="BG70" s="9"/>
      <c r="BH70" s="12"/>
      <c r="BI70" s="11"/>
      <c r="BJ70" s="15"/>
      <c r="BK70" s="9"/>
      <c r="BL70" s="9"/>
      <c r="BM70" s="10"/>
      <c r="BN70" s="11"/>
      <c r="BO70" s="9"/>
      <c r="BP70" s="10"/>
      <c r="BQ70" s="11"/>
      <c r="BR70" s="9"/>
      <c r="BS70" s="10"/>
      <c r="BT70" s="14"/>
      <c r="BU70" s="279"/>
      <c r="BV70" s="273">
        <f t="shared" si="26"/>
        <v>0</v>
      </c>
      <c r="BW70" s="273">
        <f t="shared" si="27"/>
        <v>0</v>
      </c>
      <c r="BX70" s="283" t="e">
        <f t="shared" si="28"/>
        <v>#DIV/0!</v>
      </c>
      <c r="BY70" s="283" t="e">
        <f t="shared" si="29"/>
        <v>#DIV/0!</v>
      </c>
      <c r="BZ70" s="11"/>
      <c r="CA70" s="9"/>
      <c r="CB70" s="9"/>
      <c r="CC70" s="12"/>
      <c r="CD70" s="15"/>
      <c r="CE70" s="15"/>
      <c r="CF70" s="9" t="e">
        <f t="shared" si="9"/>
        <v>#N/A</v>
      </c>
      <c r="CG70" s="9">
        <f t="shared" si="10"/>
        <v>0</v>
      </c>
      <c r="CH70" s="9" t="e">
        <f t="shared" si="11"/>
        <v>#N/A</v>
      </c>
      <c r="CI70" s="9"/>
      <c r="CJ70" s="296" t="e">
        <f t="shared" si="30"/>
        <v>#N/A</v>
      </c>
      <c r="CK70" s="11"/>
      <c r="CL70" s="15"/>
      <c r="CM70" s="9"/>
      <c r="CN70" s="10">
        <v>109</v>
      </c>
      <c r="CO70" s="10">
        <f t="shared" si="35"/>
        <v>0</v>
      </c>
      <c r="CP70" s="10">
        <f t="shared" si="36"/>
        <v>0</v>
      </c>
      <c r="CQ70" s="191" t="e">
        <f t="shared" si="37"/>
        <v>#DIV/0!</v>
      </c>
      <c r="CR70" s="16"/>
      <c r="CS70" s="16"/>
      <c r="CT70" s="16"/>
      <c r="CU70" s="14"/>
      <c r="CV70" s="14"/>
      <c r="CW70" s="14"/>
      <c r="CX70" s="16"/>
      <c r="CY70" s="16"/>
      <c r="CZ70" s="16"/>
      <c r="DA70" s="16"/>
      <c r="DB70" s="16"/>
      <c r="DC70" s="16"/>
      <c r="DD70" s="16"/>
      <c r="DE70" s="16"/>
      <c r="DF70" s="16"/>
      <c r="DG70" s="16"/>
      <c r="DH70" s="16"/>
      <c r="DI70" s="11"/>
      <c r="DJ70" s="10"/>
      <c r="DK70" s="213" t="e">
        <f t="shared" si="15"/>
        <v>#DIV/0!</v>
      </c>
      <c r="DL70" s="213" t="e">
        <f t="shared" si="16"/>
        <v>#DIV/0!</v>
      </c>
      <c r="DM70" s="11"/>
      <c r="DN70" s="10"/>
      <c r="DO70" s="11"/>
      <c r="DP70" s="10"/>
      <c r="DQ70" s="16"/>
      <c r="DR70" s="11"/>
      <c r="DS70" s="10"/>
      <c r="DT70" s="16"/>
      <c r="DU70" s="11"/>
      <c r="DV70" s="9"/>
      <c r="DW70" s="338" t="e">
        <f t="shared" si="17"/>
        <v>#DIV/0!</v>
      </c>
      <c r="DX70" s="213" t="e">
        <f t="shared" si="18"/>
        <v>#DIV/0!</v>
      </c>
      <c r="DY70" s="304"/>
      <c r="DZ70" s="213"/>
      <c r="EA70" s="11"/>
      <c r="EB70" s="10"/>
      <c r="EC70" s="11"/>
      <c r="ED70" s="10"/>
      <c r="EE70" s="158"/>
      <c r="EF70" s="159"/>
      <c r="EG70" s="158"/>
      <c r="EH70" s="160"/>
      <c r="EI70" s="351">
        <f t="shared" si="31"/>
        <v>0</v>
      </c>
      <c r="EJ70" s="352" t="e">
        <f t="shared" si="19"/>
        <v>#DIV/0!</v>
      </c>
      <c r="EK70" s="241" t="e">
        <f t="shared" si="20"/>
        <v>#DIV/0!</v>
      </c>
      <c r="EL70" s="9"/>
      <c r="EM70" s="20" t="e">
        <f t="shared" si="21"/>
        <v>#DIV/0!</v>
      </c>
      <c r="EN70" s="353" t="e">
        <f t="shared" si="22"/>
        <v>#DIV/0!</v>
      </c>
      <c r="EO70" s="12"/>
      <c r="EP70" s="120"/>
    </row>
    <row r="71" spans="1:146" s="118" customFormat="1" ht="20.100000000000001" customHeight="1">
      <c r="A71" s="161">
        <v>42354</v>
      </c>
      <c r="B71" s="228">
        <v>0.47916666666666702</v>
      </c>
      <c r="C71" s="7">
        <v>4</v>
      </c>
      <c r="D71" s="1" t="s">
        <v>133</v>
      </c>
      <c r="E71" s="1" t="s">
        <v>137</v>
      </c>
      <c r="F71" s="1" t="s">
        <v>139</v>
      </c>
      <c r="G71" s="4" t="s">
        <v>267</v>
      </c>
      <c r="H71" s="3" t="s">
        <v>174</v>
      </c>
      <c r="I71" s="1">
        <v>20</v>
      </c>
      <c r="J71" s="1" t="s">
        <v>268</v>
      </c>
      <c r="K71" s="19">
        <v>18</v>
      </c>
      <c r="L71" s="1" t="s">
        <v>192</v>
      </c>
      <c r="M71" s="1">
        <v>84</v>
      </c>
      <c r="N71" s="1">
        <v>2700</v>
      </c>
      <c r="O71" s="297"/>
      <c r="P71" s="1">
        <v>1510</v>
      </c>
      <c r="Q71" s="22">
        <f t="shared" si="6"/>
        <v>1238.2</v>
      </c>
      <c r="R71" s="116">
        <f t="shared" si="23"/>
        <v>4.2346440000000003</v>
      </c>
      <c r="S71" s="17">
        <f t="shared" si="7"/>
        <v>4.011768</v>
      </c>
      <c r="T71" s="3">
        <v>987</v>
      </c>
      <c r="U71" s="1">
        <v>1007</v>
      </c>
      <c r="V71" s="1">
        <v>0.96499999999999997</v>
      </c>
      <c r="W71" s="22">
        <f t="shared" si="24"/>
        <v>1457.1499999999999</v>
      </c>
      <c r="X71" s="1">
        <v>11</v>
      </c>
      <c r="Y71" s="1">
        <v>295</v>
      </c>
      <c r="Z71" s="1">
        <v>20</v>
      </c>
      <c r="AA71" s="1">
        <v>20</v>
      </c>
      <c r="AB71" s="4">
        <v>6</v>
      </c>
      <c r="AC71" s="7">
        <v>4.4000000000000004</v>
      </c>
      <c r="AD71" s="199">
        <v>-33</v>
      </c>
      <c r="AE71" s="199">
        <v>-37</v>
      </c>
      <c r="AF71" s="199">
        <v>-38</v>
      </c>
      <c r="AG71" s="199"/>
      <c r="AH71" s="240">
        <f t="shared" si="32"/>
        <v>-108</v>
      </c>
      <c r="AI71" s="237">
        <f t="shared" si="33"/>
        <v>1</v>
      </c>
      <c r="AJ71" s="1">
        <v>50</v>
      </c>
      <c r="AK71" s="1">
        <v>60</v>
      </c>
      <c r="AL71" s="1">
        <v>100</v>
      </c>
      <c r="AM71" s="1">
        <v>100</v>
      </c>
      <c r="AN71" s="1">
        <v>3</v>
      </c>
      <c r="AO71" s="1">
        <v>20</v>
      </c>
      <c r="AP71" s="3">
        <v>2100</v>
      </c>
      <c r="AQ71" s="7"/>
      <c r="AR71" s="22">
        <f t="shared" si="34"/>
        <v>2100</v>
      </c>
      <c r="AS71" s="270">
        <f t="shared" si="25"/>
        <v>1</v>
      </c>
      <c r="AT71" s="1">
        <v>75.3</v>
      </c>
      <c r="AU71" s="1">
        <v>80</v>
      </c>
      <c r="AV71" s="7">
        <v>4.4000000000000004</v>
      </c>
      <c r="AW71" s="1">
        <v>520</v>
      </c>
      <c r="AX71" s="1">
        <v>1200</v>
      </c>
      <c r="AY71" s="2">
        <v>33</v>
      </c>
      <c r="AZ71" s="3">
        <v>350</v>
      </c>
      <c r="BA71" s="2">
        <v>70</v>
      </c>
      <c r="BB71" s="3"/>
      <c r="BC71" s="4"/>
      <c r="BD71" s="3">
        <v>4700</v>
      </c>
      <c r="BE71" s="1">
        <v>35</v>
      </c>
      <c r="BF71" s="1">
        <v>73</v>
      </c>
      <c r="BG71" s="1">
        <v>3</v>
      </c>
      <c r="BH71" s="4">
        <v>97.5</v>
      </c>
      <c r="BI71" s="3">
        <v>570</v>
      </c>
      <c r="BJ71" s="7">
        <v>150</v>
      </c>
      <c r="BK71" s="1">
        <v>1630</v>
      </c>
      <c r="BL71" s="1">
        <v>144</v>
      </c>
      <c r="BM71" s="2">
        <v>59</v>
      </c>
      <c r="BN71" s="3">
        <v>468</v>
      </c>
      <c r="BO71" s="1">
        <v>1400</v>
      </c>
      <c r="BP71" s="2">
        <v>209</v>
      </c>
      <c r="BQ71" s="3">
        <v>458</v>
      </c>
      <c r="BR71" s="1">
        <v>1500</v>
      </c>
      <c r="BS71" s="2">
        <v>183</v>
      </c>
      <c r="BT71" s="6">
        <v>1500</v>
      </c>
      <c r="BU71" s="278">
        <v>508</v>
      </c>
      <c r="BV71" s="272">
        <f t="shared" si="26"/>
        <v>0.92600000000000005</v>
      </c>
      <c r="BW71" s="272">
        <f t="shared" si="27"/>
        <v>0.73076923076923073</v>
      </c>
      <c r="BX71" s="282">
        <f t="shared" si="28"/>
        <v>0.55891911969542207</v>
      </c>
      <c r="BY71" s="282">
        <f t="shared" si="29"/>
        <v>0.44108088030457793</v>
      </c>
      <c r="BZ71" s="3">
        <v>2.8</v>
      </c>
      <c r="CA71" s="1">
        <v>3</v>
      </c>
      <c r="CB71" s="1">
        <v>27</v>
      </c>
      <c r="CC71" s="4">
        <v>1.8</v>
      </c>
      <c r="CD71" s="7" t="s">
        <v>163</v>
      </c>
      <c r="CE71" s="7">
        <v>58</v>
      </c>
      <c r="CF71" s="1">
        <f t="shared" si="9"/>
        <v>15.6</v>
      </c>
      <c r="CG71" s="1">
        <f t="shared" si="10"/>
        <v>5103.8</v>
      </c>
      <c r="CH71" s="1">
        <f t="shared" si="11"/>
        <v>9.048</v>
      </c>
      <c r="CI71" s="1">
        <v>58</v>
      </c>
      <c r="CJ71" s="189">
        <f t="shared" si="30"/>
        <v>1.7727967396841569</v>
      </c>
      <c r="CK71" s="3" t="s">
        <v>165</v>
      </c>
      <c r="CL71" s="7">
        <v>38</v>
      </c>
      <c r="CM71" s="1">
        <v>39</v>
      </c>
      <c r="CN71" s="2">
        <v>109</v>
      </c>
      <c r="CO71" s="2">
        <f t="shared" si="35"/>
        <v>5103.8</v>
      </c>
      <c r="CP71" s="2">
        <f t="shared" si="36"/>
        <v>42.51</v>
      </c>
      <c r="CQ71" s="190">
        <f t="shared" si="37"/>
        <v>8.3290881304126323</v>
      </c>
      <c r="CR71" s="8">
        <v>43</v>
      </c>
      <c r="CS71" s="8">
        <v>4</v>
      </c>
      <c r="CT71" s="8">
        <v>400</v>
      </c>
      <c r="CU71" s="6">
        <v>10</v>
      </c>
      <c r="CV71" s="6">
        <v>50</v>
      </c>
      <c r="CW71" s="6">
        <v>12</v>
      </c>
      <c r="CX71" s="8">
        <v>555</v>
      </c>
      <c r="CY71" s="8">
        <v>530</v>
      </c>
      <c r="CZ71" s="8">
        <v>510</v>
      </c>
      <c r="DA71" s="8">
        <v>440</v>
      </c>
      <c r="DB71" s="8">
        <v>2</v>
      </c>
      <c r="DC71" s="8">
        <v>4</v>
      </c>
      <c r="DD71" s="8">
        <v>1</v>
      </c>
      <c r="DE71" s="8">
        <v>50</v>
      </c>
      <c r="DF71" s="8">
        <v>3</v>
      </c>
      <c r="DG71" s="8">
        <v>11</v>
      </c>
      <c r="DH71" s="8">
        <v>2</v>
      </c>
      <c r="DI71" s="3" t="s">
        <v>202</v>
      </c>
      <c r="DJ71" s="2">
        <v>280</v>
      </c>
      <c r="DK71" s="212">
        <f t="shared" si="15"/>
        <v>66.121260724632336</v>
      </c>
      <c r="DL71" s="212">
        <f t="shared" si="16"/>
        <v>69.794664098223024</v>
      </c>
      <c r="DM71" s="3"/>
      <c r="DN71" s="2"/>
      <c r="DO71" s="3"/>
      <c r="DP71" s="2"/>
      <c r="DQ71" s="8">
        <v>25</v>
      </c>
      <c r="DR71" s="3" t="s">
        <v>185</v>
      </c>
      <c r="DS71" s="2">
        <v>2.8</v>
      </c>
      <c r="DT71" s="8">
        <v>0</v>
      </c>
      <c r="DU71" s="3" t="s">
        <v>169</v>
      </c>
      <c r="DV71" s="1">
        <v>75</v>
      </c>
      <c r="DW71" s="337">
        <f t="shared" si="17"/>
        <v>17.711051979812233</v>
      </c>
      <c r="DX71" s="212">
        <f t="shared" si="18"/>
        <v>18.694999312024024</v>
      </c>
      <c r="DY71" s="303"/>
      <c r="DZ71" s="212"/>
      <c r="EA71" s="3"/>
      <c r="EB71" s="2"/>
      <c r="EC71" s="3"/>
      <c r="ED71" s="2"/>
      <c r="EE71" s="155"/>
      <c r="EF71" s="156"/>
      <c r="EG71" s="155"/>
      <c r="EH71" s="157"/>
      <c r="EI71" s="348">
        <f t="shared" si="31"/>
        <v>392</v>
      </c>
      <c r="EJ71" s="349">
        <f t="shared" si="19"/>
        <v>92.56976501448527</v>
      </c>
      <c r="EK71" s="240">
        <f t="shared" si="20"/>
        <v>97.712529737512241</v>
      </c>
      <c r="EL71" s="1">
        <v>4.9000000000000004</v>
      </c>
      <c r="EM71" s="19">
        <f t="shared" si="21"/>
        <v>1.1571220626810661</v>
      </c>
      <c r="EN71" s="350">
        <f t="shared" si="22"/>
        <v>1.221406621718903</v>
      </c>
      <c r="EO71" s="4">
        <v>390</v>
      </c>
      <c r="EP71" s="117"/>
    </row>
    <row r="72" spans="1:146" s="118" customFormat="1" ht="20.100000000000001" customHeight="1">
      <c r="A72" s="161">
        <v>42354</v>
      </c>
      <c r="B72" s="228"/>
      <c r="C72" s="7"/>
      <c r="D72" s="1"/>
      <c r="E72" s="1"/>
      <c r="F72" s="1"/>
      <c r="G72" s="4"/>
      <c r="H72" s="3"/>
      <c r="I72" s="1"/>
      <c r="J72" s="1"/>
      <c r="K72" s="19"/>
      <c r="L72" s="1"/>
      <c r="M72" s="1"/>
      <c r="N72" s="1"/>
      <c r="O72" s="297"/>
      <c r="P72" s="1"/>
      <c r="Q72" s="22">
        <f t="shared" si="6"/>
        <v>0</v>
      </c>
      <c r="R72" s="116">
        <f t="shared" si="23"/>
        <v>0</v>
      </c>
      <c r="S72" s="17">
        <f t="shared" si="7"/>
        <v>0</v>
      </c>
      <c r="T72" s="3"/>
      <c r="U72" s="1"/>
      <c r="V72" s="1"/>
      <c r="W72" s="22">
        <f t="shared" si="24"/>
        <v>0</v>
      </c>
      <c r="X72" s="1"/>
      <c r="Y72" s="1"/>
      <c r="Z72" s="1"/>
      <c r="AA72" s="1"/>
      <c r="AB72" s="4"/>
      <c r="AC72" s="7"/>
      <c r="AD72" s="199"/>
      <c r="AE72" s="199"/>
      <c r="AF72" s="199"/>
      <c r="AG72" s="199"/>
      <c r="AH72" s="240">
        <f t="shared" si="32"/>
        <v>0</v>
      </c>
      <c r="AI72" s="237" t="e">
        <f t="shared" si="33"/>
        <v>#DIV/0!</v>
      </c>
      <c r="AJ72" s="1"/>
      <c r="AK72" s="1"/>
      <c r="AL72" s="1"/>
      <c r="AM72" s="1"/>
      <c r="AN72" s="1"/>
      <c r="AO72" s="1"/>
      <c r="AP72" s="3"/>
      <c r="AQ72" s="7"/>
      <c r="AR72" s="22">
        <f t="shared" si="34"/>
        <v>0</v>
      </c>
      <c r="AS72" s="270" t="e">
        <f t="shared" si="25"/>
        <v>#DIV/0!</v>
      </c>
      <c r="AT72" s="1"/>
      <c r="AU72" s="1"/>
      <c r="AV72" s="7"/>
      <c r="AW72" s="1"/>
      <c r="AX72" s="1"/>
      <c r="AY72" s="2"/>
      <c r="AZ72" s="3"/>
      <c r="BA72" s="2"/>
      <c r="BB72" s="3"/>
      <c r="BC72" s="4"/>
      <c r="BD72" s="3"/>
      <c r="BE72" s="1"/>
      <c r="BF72" s="1"/>
      <c r="BG72" s="1"/>
      <c r="BH72" s="4"/>
      <c r="BI72" s="3"/>
      <c r="BJ72" s="7"/>
      <c r="BK72" s="1"/>
      <c r="BL72" s="1"/>
      <c r="BM72" s="2"/>
      <c r="BN72" s="3"/>
      <c r="BO72" s="1"/>
      <c r="BP72" s="2"/>
      <c r="BQ72" s="3"/>
      <c r="BR72" s="1"/>
      <c r="BS72" s="2"/>
      <c r="BT72" s="6"/>
      <c r="BU72" s="278"/>
      <c r="BV72" s="272">
        <f t="shared" si="26"/>
        <v>0</v>
      </c>
      <c r="BW72" s="272">
        <f t="shared" si="27"/>
        <v>0</v>
      </c>
      <c r="BX72" s="282" t="e">
        <f t="shared" si="28"/>
        <v>#DIV/0!</v>
      </c>
      <c r="BY72" s="282" t="e">
        <f t="shared" si="29"/>
        <v>#DIV/0!</v>
      </c>
      <c r="BZ72" s="3"/>
      <c r="CA72" s="1"/>
      <c r="CB72" s="1"/>
      <c r="CC72" s="4"/>
      <c r="CD72" s="7"/>
      <c r="CE72" s="7"/>
      <c r="CF72" s="1" t="e">
        <f t="shared" si="9"/>
        <v>#N/A</v>
      </c>
      <c r="CG72" s="1">
        <f t="shared" si="10"/>
        <v>0</v>
      </c>
      <c r="CH72" s="1" t="e">
        <f t="shared" si="11"/>
        <v>#N/A</v>
      </c>
      <c r="CI72" s="1"/>
      <c r="CJ72" s="189" t="e">
        <f t="shared" si="30"/>
        <v>#N/A</v>
      </c>
      <c r="CK72" s="3"/>
      <c r="CL72" s="7"/>
      <c r="CM72" s="1"/>
      <c r="CN72" s="2">
        <v>109</v>
      </c>
      <c r="CO72" s="2">
        <f t="shared" si="35"/>
        <v>0</v>
      </c>
      <c r="CP72" s="2">
        <f t="shared" si="36"/>
        <v>0</v>
      </c>
      <c r="CQ72" s="190" t="e">
        <f t="shared" si="37"/>
        <v>#DIV/0!</v>
      </c>
      <c r="CR72" s="8"/>
      <c r="CS72" s="8"/>
      <c r="CT72" s="8"/>
      <c r="CU72" s="6"/>
      <c r="CV72" s="6"/>
      <c r="CW72" s="6"/>
      <c r="CX72" s="8"/>
      <c r="CY72" s="8"/>
      <c r="CZ72" s="8"/>
      <c r="DA72" s="8"/>
      <c r="DB72" s="8"/>
      <c r="DC72" s="8"/>
      <c r="DD72" s="8"/>
      <c r="DE72" s="8"/>
      <c r="DF72" s="8"/>
      <c r="DG72" s="8"/>
      <c r="DH72" s="8"/>
      <c r="DI72" s="3"/>
      <c r="DJ72" s="2"/>
      <c r="DK72" s="212" t="e">
        <f t="shared" si="15"/>
        <v>#DIV/0!</v>
      </c>
      <c r="DL72" s="212" t="e">
        <f t="shared" si="16"/>
        <v>#DIV/0!</v>
      </c>
      <c r="DM72" s="3"/>
      <c r="DN72" s="2"/>
      <c r="DO72" s="3"/>
      <c r="DP72" s="2"/>
      <c r="DQ72" s="8"/>
      <c r="DR72" s="3"/>
      <c r="DS72" s="2"/>
      <c r="DT72" s="8"/>
      <c r="DU72" s="3"/>
      <c r="DV72" s="1"/>
      <c r="DW72" s="337" t="e">
        <f t="shared" si="17"/>
        <v>#DIV/0!</v>
      </c>
      <c r="DX72" s="212" t="e">
        <f t="shared" si="18"/>
        <v>#DIV/0!</v>
      </c>
      <c r="DY72" s="303"/>
      <c r="DZ72" s="212"/>
      <c r="EA72" s="3"/>
      <c r="EB72" s="2"/>
      <c r="EC72" s="3"/>
      <c r="ED72" s="2"/>
      <c r="EE72" s="155"/>
      <c r="EF72" s="156"/>
      <c r="EG72" s="155"/>
      <c r="EH72" s="157"/>
      <c r="EI72" s="348">
        <f t="shared" si="31"/>
        <v>0</v>
      </c>
      <c r="EJ72" s="349" t="e">
        <f t="shared" si="19"/>
        <v>#DIV/0!</v>
      </c>
      <c r="EK72" s="240" t="e">
        <f t="shared" si="20"/>
        <v>#DIV/0!</v>
      </c>
      <c r="EL72" s="1"/>
      <c r="EM72" s="19" t="e">
        <f t="shared" si="21"/>
        <v>#DIV/0!</v>
      </c>
      <c r="EN72" s="350" t="e">
        <f t="shared" si="22"/>
        <v>#DIV/0!</v>
      </c>
      <c r="EO72" s="4"/>
      <c r="EP72" s="117"/>
    </row>
    <row r="73" spans="1:146" s="121" customFormat="1" ht="20.100000000000001" customHeight="1">
      <c r="A73" s="162">
        <v>42354</v>
      </c>
      <c r="B73" s="229">
        <v>7.7499999999999999E-2</v>
      </c>
      <c r="C73" s="15">
        <v>3</v>
      </c>
      <c r="D73" s="9" t="s">
        <v>130</v>
      </c>
      <c r="E73" s="9" t="s">
        <v>136</v>
      </c>
      <c r="F73" s="9" t="s">
        <v>141</v>
      </c>
      <c r="G73" s="12" t="s">
        <v>147</v>
      </c>
      <c r="H73" s="11" t="s">
        <v>174</v>
      </c>
      <c r="I73" s="9">
        <v>20</v>
      </c>
      <c r="J73" s="9" t="s">
        <v>312</v>
      </c>
      <c r="K73" s="20">
        <v>17.5</v>
      </c>
      <c r="L73" s="9" t="s">
        <v>192</v>
      </c>
      <c r="M73" s="9">
        <v>84</v>
      </c>
      <c r="N73" s="9">
        <v>2700</v>
      </c>
      <c r="O73" s="298"/>
      <c r="P73" s="9">
        <v>1510</v>
      </c>
      <c r="Q73" s="24">
        <f t="shared" si="6"/>
        <v>1245.75</v>
      </c>
      <c r="R73" s="119">
        <f t="shared" si="23"/>
        <v>4.2604649999999999</v>
      </c>
      <c r="S73" s="18">
        <f t="shared" si="7"/>
        <v>4.0362299999999998</v>
      </c>
      <c r="T73" s="11">
        <v>996.7</v>
      </c>
      <c r="U73" s="9">
        <v>1007</v>
      </c>
      <c r="V73" s="9">
        <v>0.96599999999999997</v>
      </c>
      <c r="W73" s="24">
        <f t="shared" si="24"/>
        <v>1458.6599999999999</v>
      </c>
      <c r="X73" s="9">
        <v>11</v>
      </c>
      <c r="Y73" s="9">
        <v>295</v>
      </c>
      <c r="Z73" s="9">
        <v>20</v>
      </c>
      <c r="AA73" s="9">
        <v>20</v>
      </c>
      <c r="AB73" s="12">
        <v>6.1</v>
      </c>
      <c r="AC73" s="15">
        <v>4.4000000000000004</v>
      </c>
      <c r="AD73" s="200">
        <v>-34</v>
      </c>
      <c r="AE73" s="200">
        <v>-38</v>
      </c>
      <c r="AF73" s="200">
        <v>-37</v>
      </c>
      <c r="AG73" s="200"/>
      <c r="AH73" s="241">
        <f t="shared" si="32"/>
        <v>-109</v>
      </c>
      <c r="AI73" s="239">
        <f t="shared" si="33"/>
        <v>1</v>
      </c>
      <c r="AJ73" s="9">
        <v>50</v>
      </c>
      <c r="AK73" s="9">
        <v>60</v>
      </c>
      <c r="AL73" s="9">
        <v>100</v>
      </c>
      <c r="AM73" s="9">
        <v>100</v>
      </c>
      <c r="AN73" s="9">
        <v>3</v>
      </c>
      <c r="AO73" s="9">
        <v>20</v>
      </c>
      <c r="AP73" s="11">
        <v>2250</v>
      </c>
      <c r="AQ73" s="15"/>
      <c r="AR73" s="24">
        <f t="shared" si="34"/>
        <v>2250</v>
      </c>
      <c r="AS73" s="271">
        <f t="shared" si="25"/>
        <v>1</v>
      </c>
      <c r="AT73" s="9">
        <v>74.599999999999994</v>
      </c>
      <c r="AU73" s="9">
        <v>80</v>
      </c>
      <c r="AV73" s="15">
        <v>4.4000000000000004</v>
      </c>
      <c r="AW73" s="9">
        <v>701</v>
      </c>
      <c r="AX73" s="9">
        <v>1059</v>
      </c>
      <c r="AY73" s="10">
        <v>45</v>
      </c>
      <c r="AZ73" s="11">
        <v>355</v>
      </c>
      <c r="BA73" s="10">
        <v>53</v>
      </c>
      <c r="BB73" s="11"/>
      <c r="BC73" s="12"/>
      <c r="BD73" s="11">
        <v>4577</v>
      </c>
      <c r="BE73" s="9">
        <v>35</v>
      </c>
      <c r="BF73" s="9">
        <v>73</v>
      </c>
      <c r="BG73" s="9">
        <v>3</v>
      </c>
      <c r="BH73" s="12">
        <v>97.4</v>
      </c>
      <c r="BI73" s="11">
        <v>570</v>
      </c>
      <c r="BJ73" s="15">
        <v>150</v>
      </c>
      <c r="BK73" s="9">
        <v>1657</v>
      </c>
      <c r="BL73" s="9">
        <v>145</v>
      </c>
      <c r="BM73" s="10">
        <v>58.2</v>
      </c>
      <c r="BN73" s="11">
        <v>470</v>
      </c>
      <c r="BO73" s="9">
        <v>1400</v>
      </c>
      <c r="BP73" s="10">
        <v>206</v>
      </c>
      <c r="BQ73" s="11">
        <v>460</v>
      </c>
      <c r="BR73" s="9">
        <v>1500</v>
      </c>
      <c r="BS73" s="10">
        <v>181</v>
      </c>
      <c r="BT73" s="14">
        <v>1500</v>
      </c>
      <c r="BU73" s="279">
        <v>497</v>
      </c>
      <c r="BV73" s="273">
        <f t="shared" si="26"/>
        <v>0.93</v>
      </c>
      <c r="BW73" s="273">
        <f t="shared" si="27"/>
        <v>0.73076923076923073</v>
      </c>
      <c r="BX73" s="283">
        <f t="shared" si="28"/>
        <v>0.55998147290412226</v>
      </c>
      <c r="BY73" s="283">
        <f t="shared" si="29"/>
        <v>0.44001852709587769</v>
      </c>
      <c r="BZ73" s="11">
        <v>2.8</v>
      </c>
      <c r="CA73" s="9">
        <v>3</v>
      </c>
      <c r="CB73" s="9">
        <v>27</v>
      </c>
      <c r="CC73" s="12">
        <v>1.8</v>
      </c>
      <c r="CD73" s="15" t="s">
        <v>163</v>
      </c>
      <c r="CE73" s="15">
        <v>62</v>
      </c>
      <c r="CF73" s="9">
        <f t="shared" si="9"/>
        <v>15.6</v>
      </c>
      <c r="CG73" s="9">
        <f t="shared" si="10"/>
        <v>5103.8</v>
      </c>
      <c r="CH73" s="9">
        <f t="shared" si="11"/>
        <v>9.6719999999999988</v>
      </c>
      <c r="CI73" s="9">
        <v>62</v>
      </c>
      <c r="CJ73" s="296">
        <f t="shared" si="30"/>
        <v>1.8950585838003053</v>
      </c>
      <c r="CK73" s="11" t="s">
        <v>165</v>
      </c>
      <c r="CL73" s="15">
        <v>34</v>
      </c>
      <c r="CM73" s="9">
        <v>36</v>
      </c>
      <c r="CN73" s="10">
        <v>109</v>
      </c>
      <c r="CO73" s="10">
        <f t="shared" si="35"/>
        <v>5103.8</v>
      </c>
      <c r="CP73" s="10">
        <f t="shared" si="36"/>
        <v>39.24</v>
      </c>
      <c r="CQ73" s="191">
        <f t="shared" si="37"/>
        <v>7.6883890434578159</v>
      </c>
      <c r="CR73" s="16">
        <v>45</v>
      </c>
      <c r="CS73" s="16">
        <v>4</v>
      </c>
      <c r="CT73" s="16">
        <v>400</v>
      </c>
      <c r="CU73" s="14">
        <v>12</v>
      </c>
      <c r="CV73" s="14">
        <v>51</v>
      </c>
      <c r="CW73" s="14"/>
      <c r="CX73" s="16">
        <v>568</v>
      </c>
      <c r="CY73" s="16">
        <v>500</v>
      </c>
      <c r="CZ73" s="16">
        <v>510</v>
      </c>
      <c r="DA73" s="16">
        <v>450</v>
      </c>
      <c r="DB73" s="16">
        <v>2</v>
      </c>
      <c r="DC73" s="16">
        <v>4</v>
      </c>
      <c r="DD73" s="16">
        <v>1</v>
      </c>
      <c r="DE73" s="16">
        <v>50</v>
      </c>
      <c r="DF73" s="16">
        <v>3</v>
      </c>
      <c r="DG73" s="16">
        <v>11</v>
      </c>
      <c r="DH73" s="16">
        <v>2</v>
      </c>
      <c r="DI73" s="11" t="s">
        <v>202</v>
      </c>
      <c r="DJ73" s="10">
        <v>280</v>
      </c>
      <c r="DK73" s="213">
        <f t="shared" si="15"/>
        <v>65.720525811149727</v>
      </c>
      <c r="DL73" s="213">
        <f t="shared" si="16"/>
        <v>69.371666133991383</v>
      </c>
      <c r="DM73" s="11"/>
      <c r="DN73" s="10"/>
      <c r="DO73" s="11"/>
      <c r="DP73" s="10"/>
      <c r="DQ73" s="16">
        <v>20</v>
      </c>
      <c r="DR73" s="11" t="s">
        <v>185</v>
      </c>
      <c r="DS73" s="10">
        <v>2.8</v>
      </c>
      <c r="DT73" s="16">
        <v>0</v>
      </c>
      <c r="DU73" s="11" t="s">
        <v>169</v>
      </c>
      <c r="DV73" s="9">
        <v>75</v>
      </c>
      <c r="DW73" s="338">
        <f t="shared" si="17"/>
        <v>17.603712270843676</v>
      </c>
      <c r="DX73" s="213">
        <f t="shared" si="18"/>
        <v>18.581696285890548</v>
      </c>
      <c r="DY73" s="304"/>
      <c r="DZ73" s="213"/>
      <c r="EA73" s="11"/>
      <c r="EB73" s="10"/>
      <c r="EC73" s="11"/>
      <c r="ED73" s="10"/>
      <c r="EE73" s="158"/>
      <c r="EF73" s="159"/>
      <c r="EG73" s="158"/>
      <c r="EH73" s="160"/>
      <c r="EI73" s="351">
        <f t="shared" si="31"/>
        <v>387</v>
      </c>
      <c r="EJ73" s="352">
        <f t="shared" si="19"/>
        <v>90.835155317553372</v>
      </c>
      <c r="EK73" s="241">
        <f t="shared" si="20"/>
        <v>95.881552835195222</v>
      </c>
      <c r="EL73" s="9">
        <v>4.62</v>
      </c>
      <c r="EM73" s="20">
        <f t="shared" si="21"/>
        <v>1.0843886758839705</v>
      </c>
      <c r="EN73" s="353">
        <f t="shared" si="22"/>
        <v>1.1446324912108579</v>
      </c>
      <c r="EO73" s="12">
        <v>423</v>
      </c>
      <c r="EP73" s="120"/>
    </row>
    <row r="74" spans="1:146" s="121" customFormat="1" ht="20.100000000000001" customHeight="1">
      <c r="A74" s="162">
        <v>42354</v>
      </c>
      <c r="B74" s="229"/>
      <c r="C74" s="15"/>
      <c r="D74" s="9"/>
      <c r="E74" s="9"/>
      <c r="F74" s="9"/>
      <c r="G74" s="12"/>
      <c r="H74" s="11"/>
      <c r="I74" s="9"/>
      <c r="J74" s="9"/>
      <c r="K74" s="20"/>
      <c r="L74" s="9"/>
      <c r="M74" s="9"/>
      <c r="N74" s="9"/>
      <c r="O74" s="298"/>
      <c r="P74" s="9"/>
      <c r="Q74" s="24">
        <f t="shared" si="6"/>
        <v>0</v>
      </c>
      <c r="R74" s="119">
        <f t="shared" si="23"/>
        <v>0</v>
      </c>
      <c r="S74" s="18">
        <f t="shared" si="7"/>
        <v>0</v>
      </c>
      <c r="T74" s="11"/>
      <c r="U74" s="9"/>
      <c r="V74" s="9"/>
      <c r="W74" s="24">
        <f t="shared" si="24"/>
        <v>0</v>
      </c>
      <c r="X74" s="9"/>
      <c r="Y74" s="9"/>
      <c r="Z74" s="9"/>
      <c r="AA74" s="9"/>
      <c r="AB74" s="12"/>
      <c r="AC74" s="15"/>
      <c r="AD74" s="200"/>
      <c r="AE74" s="200"/>
      <c r="AF74" s="200"/>
      <c r="AG74" s="200"/>
      <c r="AH74" s="241">
        <f t="shared" si="32"/>
        <v>0</v>
      </c>
      <c r="AI74" s="239" t="e">
        <f t="shared" si="33"/>
        <v>#DIV/0!</v>
      </c>
      <c r="AJ74" s="9"/>
      <c r="AK74" s="9"/>
      <c r="AL74" s="9"/>
      <c r="AM74" s="9"/>
      <c r="AN74" s="9"/>
      <c r="AO74" s="9"/>
      <c r="AP74" s="11"/>
      <c r="AQ74" s="15"/>
      <c r="AR74" s="24">
        <f t="shared" si="34"/>
        <v>0</v>
      </c>
      <c r="AS74" s="271" t="e">
        <f t="shared" si="25"/>
        <v>#DIV/0!</v>
      </c>
      <c r="AT74" s="9"/>
      <c r="AU74" s="9"/>
      <c r="AV74" s="15"/>
      <c r="AW74" s="9"/>
      <c r="AX74" s="9"/>
      <c r="AY74" s="10"/>
      <c r="AZ74" s="11"/>
      <c r="BA74" s="10"/>
      <c r="BB74" s="11"/>
      <c r="BC74" s="12"/>
      <c r="BD74" s="11"/>
      <c r="BE74" s="9"/>
      <c r="BF74" s="9"/>
      <c r="BG74" s="9"/>
      <c r="BH74" s="12"/>
      <c r="BI74" s="11"/>
      <c r="BJ74" s="15"/>
      <c r="BK74" s="9"/>
      <c r="BL74" s="9"/>
      <c r="BM74" s="10"/>
      <c r="BN74" s="11"/>
      <c r="BO74" s="9"/>
      <c r="BP74" s="10"/>
      <c r="BQ74" s="11"/>
      <c r="BR74" s="9"/>
      <c r="BS74" s="10"/>
      <c r="BT74" s="14"/>
      <c r="BU74" s="279"/>
      <c r="BV74" s="273">
        <f t="shared" si="26"/>
        <v>0</v>
      </c>
      <c r="BW74" s="273">
        <f t="shared" si="27"/>
        <v>0</v>
      </c>
      <c r="BX74" s="283" t="e">
        <f t="shared" si="28"/>
        <v>#DIV/0!</v>
      </c>
      <c r="BY74" s="283" t="e">
        <f t="shared" si="29"/>
        <v>#DIV/0!</v>
      </c>
      <c r="BZ74" s="11"/>
      <c r="CA74" s="9"/>
      <c r="CB74" s="9"/>
      <c r="CC74" s="12"/>
      <c r="CD74" s="15"/>
      <c r="CE74" s="15"/>
      <c r="CF74" s="9" t="e">
        <f t="shared" si="9"/>
        <v>#N/A</v>
      </c>
      <c r="CG74" s="9">
        <f t="shared" si="10"/>
        <v>0</v>
      </c>
      <c r="CH74" s="9" t="e">
        <f t="shared" si="11"/>
        <v>#N/A</v>
      </c>
      <c r="CI74" s="9"/>
      <c r="CJ74" s="296" t="e">
        <f t="shared" si="30"/>
        <v>#N/A</v>
      </c>
      <c r="CK74" s="11"/>
      <c r="CL74" s="15"/>
      <c r="CM74" s="9"/>
      <c r="CN74" s="10">
        <v>109</v>
      </c>
      <c r="CO74" s="10">
        <f t="shared" si="35"/>
        <v>0</v>
      </c>
      <c r="CP74" s="10">
        <f t="shared" si="36"/>
        <v>0</v>
      </c>
      <c r="CQ74" s="191" t="e">
        <f t="shared" si="37"/>
        <v>#DIV/0!</v>
      </c>
      <c r="CR74" s="16"/>
      <c r="CS74" s="16"/>
      <c r="CT74" s="16"/>
      <c r="CU74" s="14"/>
      <c r="CV74" s="14"/>
      <c r="CW74" s="14"/>
      <c r="CX74" s="16"/>
      <c r="CY74" s="16"/>
      <c r="CZ74" s="16"/>
      <c r="DA74" s="16"/>
      <c r="DB74" s="16"/>
      <c r="DC74" s="16"/>
      <c r="DD74" s="16"/>
      <c r="DE74" s="16"/>
      <c r="DF74" s="16"/>
      <c r="DG74" s="16"/>
      <c r="DH74" s="16"/>
      <c r="DI74" s="11"/>
      <c r="DJ74" s="10"/>
      <c r="DK74" s="213" t="e">
        <f t="shared" si="15"/>
        <v>#DIV/0!</v>
      </c>
      <c r="DL74" s="213" t="e">
        <f t="shared" si="16"/>
        <v>#DIV/0!</v>
      </c>
      <c r="DM74" s="11"/>
      <c r="DN74" s="10"/>
      <c r="DO74" s="11"/>
      <c r="DP74" s="10"/>
      <c r="DQ74" s="16"/>
      <c r="DR74" s="11"/>
      <c r="DS74" s="10"/>
      <c r="DT74" s="16"/>
      <c r="DU74" s="11"/>
      <c r="DV74" s="9"/>
      <c r="DW74" s="338" t="e">
        <f t="shared" si="17"/>
        <v>#DIV/0!</v>
      </c>
      <c r="DX74" s="213" t="e">
        <f t="shared" si="18"/>
        <v>#DIV/0!</v>
      </c>
      <c r="DY74" s="304"/>
      <c r="DZ74" s="213"/>
      <c r="EA74" s="11"/>
      <c r="EB74" s="10"/>
      <c r="EC74" s="11"/>
      <c r="ED74" s="10"/>
      <c r="EE74" s="158"/>
      <c r="EF74" s="159"/>
      <c r="EG74" s="158"/>
      <c r="EH74" s="160"/>
      <c r="EI74" s="351">
        <f t="shared" si="31"/>
        <v>0</v>
      </c>
      <c r="EJ74" s="352" t="e">
        <f t="shared" si="19"/>
        <v>#DIV/0!</v>
      </c>
      <c r="EK74" s="241" t="e">
        <f t="shared" si="20"/>
        <v>#DIV/0!</v>
      </c>
      <c r="EL74" s="9"/>
      <c r="EM74" s="20" t="e">
        <f t="shared" si="21"/>
        <v>#DIV/0!</v>
      </c>
      <c r="EN74" s="353" t="e">
        <f t="shared" si="22"/>
        <v>#DIV/0!</v>
      </c>
      <c r="EO74" s="12"/>
      <c r="EP74" s="120"/>
    </row>
    <row r="75" spans="1:146" s="118" customFormat="1" ht="20.100000000000001" customHeight="1">
      <c r="A75" s="161">
        <v>42355</v>
      </c>
      <c r="B75" s="228"/>
      <c r="C75" s="7"/>
      <c r="D75" s="1"/>
      <c r="E75" s="1"/>
      <c r="F75" s="1"/>
      <c r="G75" s="4"/>
      <c r="H75" s="3"/>
      <c r="I75" s="1"/>
      <c r="J75" s="1"/>
      <c r="K75" s="19"/>
      <c r="L75" s="1"/>
      <c r="M75" s="1"/>
      <c r="N75" s="1"/>
      <c r="O75" s="297"/>
      <c r="P75" s="1"/>
      <c r="Q75" s="22">
        <f t="shared" ref="Q75:Q134" si="38">(P75/100)*(100-K75)</f>
        <v>0</v>
      </c>
      <c r="R75" s="116">
        <f t="shared" si="23"/>
        <v>0</v>
      </c>
      <c r="S75" s="17">
        <f t="shared" ref="S75:S134" si="39">Q75*N75*I75*60/1000000000</f>
        <v>0</v>
      </c>
      <c r="T75" s="3"/>
      <c r="U75" s="1"/>
      <c r="V75" s="1"/>
      <c r="W75" s="22">
        <f t="shared" si="24"/>
        <v>0</v>
      </c>
      <c r="X75" s="1"/>
      <c r="Y75" s="1"/>
      <c r="Z75" s="1"/>
      <c r="AA75" s="1"/>
      <c r="AB75" s="4"/>
      <c r="AC75" s="7"/>
      <c r="AD75" s="199"/>
      <c r="AE75" s="199"/>
      <c r="AF75" s="199"/>
      <c r="AG75" s="199"/>
      <c r="AH75" s="240">
        <f t="shared" si="32"/>
        <v>0</v>
      </c>
      <c r="AI75" s="237" t="e">
        <f t="shared" si="33"/>
        <v>#DIV/0!</v>
      </c>
      <c r="AJ75" s="1"/>
      <c r="AK75" s="1"/>
      <c r="AL75" s="1"/>
      <c r="AM75" s="1"/>
      <c r="AN75" s="1"/>
      <c r="AO75" s="1"/>
      <c r="AP75" s="3"/>
      <c r="AQ75" s="7"/>
      <c r="AR75" s="22">
        <f t="shared" si="34"/>
        <v>0</v>
      </c>
      <c r="AS75" s="270" t="e">
        <f t="shared" si="25"/>
        <v>#DIV/0!</v>
      </c>
      <c r="AT75" s="1"/>
      <c r="AU75" s="1"/>
      <c r="AV75" s="7"/>
      <c r="AW75" s="1"/>
      <c r="AX75" s="1"/>
      <c r="AY75" s="2"/>
      <c r="AZ75" s="3"/>
      <c r="BA75" s="2"/>
      <c r="BB75" s="3"/>
      <c r="BC75" s="4"/>
      <c r="BD75" s="3"/>
      <c r="BE75" s="1"/>
      <c r="BF75" s="1"/>
      <c r="BG75" s="1"/>
      <c r="BH75" s="4"/>
      <c r="BI75" s="3"/>
      <c r="BJ75" s="7"/>
      <c r="BK75" s="1"/>
      <c r="BL75" s="1"/>
      <c r="BM75" s="2"/>
      <c r="BN75" s="3"/>
      <c r="BO75" s="1"/>
      <c r="BP75" s="2"/>
      <c r="BQ75" s="3"/>
      <c r="BR75" s="1"/>
      <c r="BS75" s="2"/>
      <c r="BT75" s="6"/>
      <c r="BU75" s="278"/>
      <c r="BV75" s="272">
        <f t="shared" si="26"/>
        <v>0</v>
      </c>
      <c r="BW75" s="272">
        <f t="shared" si="27"/>
        <v>0</v>
      </c>
      <c r="BX75" s="282" t="e">
        <f t="shared" si="28"/>
        <v>#DIV/0!</v>
      </c>
      <c r="BY75" s="282" t="e">
        <f t="shared" si="29"/>
        <v>#DIV/0!</v>
      </c>
      <c r="BZ75" s="3"/>
      <c r="CA75" s="1"/>
      <c r="CB75" s="1"/>
      <c r="CC75" s="4"/>
      <c r="CD75" s="7"/>
      <c r="CE75" s="7"/>
      <c r="CF75" s="1" t="e">
        <f t="shared" ref="CF75:CF106" si="40">VLOOKUP(CD75:CD198,$CD$153:$CF$154,3)</f>
        <v>#N/A</v>
      </c>
      <c r="CG75" s="1">
        <f t="shared" ref="CG75:CG106" si="41">P75*3.38</f>
        <v>0</v>
      </c>
      <c r="CH75" s="1" t="e">
        <f t="shared" ref="CH75:CH106" si="42">CF75*CI75/100</f>
        <v>#N/A</v>
      </c>
      <c r="CI75" s="1"/>
      <c r="CJ75" s="189" t="e">
        <f t="shared" si="30"/>
        <v>#N/A</v>
      </c>
      <c r="CK75" s="3"/>
      <c r="CL75" s="7"/>
      <c r="CM75" s="1"/>
      <c r="CN75" s="2">
        <v>109</v>
      </c>
      <c r="CO75" s="2">
        <f t="shared" si="35"/>
        <v>0</v>
      </c>
      <c r="CP75" s="2">
        <f t="shared" si="36"/>
        <v>0</v>
      </c>
      <c r="CQ75" s="190" t="e">
        <f t="shared" si="37"/>
        <v>#DIV/0!</v>
      </c>
      <c r="CR75" s="8"/>
      <c r="CS75" s="8"/>
      <c r="CT75" s="8"/>
      <c r="CU75" s="6"/>
      <c r="CV75" s="6"/>
      <c r="CW75" s="6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3"/>
      <c r="DJ75" s="2"/>
      <c r="DK75" s="212" t="e">
        <f t="shared" ref="DK75:DK134" si="43">DJ75/R75</f>
        <v>#DIV/0!</v>
      </c>
      <c r="DL75" s="212" t="e">
        <f t="shared" ref="DL75:DL134" si="44">DJ75/S75</f>
        <v>#DIV/0!</v>
      </c>
      <c r="DM75" s="3"/>
      <c r="DN75" s="2"/>
      <c r="DO75" s="3"/>
      <c r="DP75" s="2"/>
      <c r="DQ75" s="8"/>
      <c r="DR75" s="3"/>
      <c r="DS75" s="2"/>
      <c r="DT75" s="8"/>
      <c r="DU75" s="3"/>
      <c r="DV75" s="1"/>
      <c r="DW75" s="337" t="e">
        <f t="shared" ref="DW75:DW134" si="45">DV75/R75</f>
        <v>#DIV/0!</v>
      </c>
      <c r="DX75" s="212" t="e">
        <f t="shared" ref="DX75:DX134" si="46">DV75/S75</f>
        <v>#DIV/0!</v>
      </c>
      <c r="DY75" s="303"/>
      <c r="DZ75" s="212"/>
      <c r="EA75" s="3"/>
      <c r="EB75" s="2"/>
      <c r="EC75" s="3"/>
      <c r="ED75" s="2"/>
      <c r="EE75" s="155"/>
      <c r="EF75" s="156"/>
      <c r="EG75" s="155"/>
      <c r="EH75" s="157"/>
      <c r="EI75" s="348">
        <f t="shared" si="31"/>
        <v>0</v>
      </c>
      <c r="EJ75" s="349" t="e">
        <f t="shared" ref="EJ75:EJ134" si="47">EI75/R75</f>
        <v>#DIV/0!</v>
      </c>
      <c r="EK75" s="240" t="e">
        <f t="shared" ref="EK75:EK134" si="48">EI75/S75</f>
        <v>#DIV/0!</v>
      </c>
      <c r="EL75" s="1"/>
      <c r="EM75" s="19" t="e">
        <f t="shared" ref="EM75:EM134" si="49">EL75/R75</f>
        <v>#DIV/0!</v>
      </c>
      <c r="EN75" s="350" t="e">
        <f t="shared" ref="EN75:EN134" si="50">EL75/S75</f>
        <v>#DIV/0!</v>
      </c>
      <c r="EO75" s="4"/>
      <c r="EP75" s="117"/>
    </row>
    <row r="76" spans="1:146" s="118" customFormat="1" ht="20.100000000000001" customHeight="1">
      <c r="A76" s="161">
        <v>42355</v>
      </c>
      <c r="B76" s="228">
        <v>0.58333333333333304</v>
      </c>
      <c r="C76" s="7">
        <v>1</v>
      </c>
      <c r="D76" s="1" t="s">
        <v>131</v>
      </c>
      <c r="E76" s="1" t="s">
        <v>135</v>
      </c>
      <c r="F76" s="1" t="s">
        <v>142</v>
      </c>
      <c r="G76" s="4" t="s">
        <v>304</v>
      </c>
      <c r="H76" s="3" t="s">
        <v>174</v>
      </c>
      <c r="I76" s="1">
        <v>20</v>
      </c>
      <c r="J76" s="1" t="s">
        <v>219</v>
      </c>
      <c r="K76" s="19">
        <v>17.5</v>
      </c>
      <c r="L76" s="1" t="s">
        <v>192</v>
      </c>
      <c r="M76" s="1">
        <v>84</v>
      </c>
      <c r="N76" s="1">
        <v>2700</v>
      </c>
      <c r="O76" s="297"/>
      <c r="P76" s="1">
        <v>1510</v>
      </c>
      <c r="Q76" s="22">
        <f t="shared" si="38"/>
        <v>1245.75</v>
      </c>
      <c r="R76" s="116">
        <f t="shared" ref="R76:R134" si="51">Q76*2850*I76*60/1000000000</f>
        <v>4.2604649999999999</v>
      </c>
      <c r="S76" s="17">
        <f t="shared" si="39"/>
        <v>4.0362299999999998</v>
      </c>
      <c r="T76" s="3">
        <v>994.7</v>
      </c>
      <c r="U76" s="1">
        <v>1007</v>
      </c>
      <c r="V76" s="1">
        <v>0.96399999999999997</v>
      </c>
      <c r="W76" s="22">
        <f t="shared" ref="W76:W134" si="52">P76*V76</f>
        <v>1455.6399999999999</v>
      </c>
      <c r="X76" s="1">
        <v>11</v>
      </c>
      <c r="Y76" s="1">
        <v>294</v>
      </c>
      <c r="Z76" s="1">
        <v>20</v>
      </c>
      <c r="AA76" s="1">
        <v>20</v>
      </c>
      <c r="AB76" s="4">
        <v>5.8</v>
      </c>
      <c r="AC76" s="7">
        <v>4.4000000000000004</v>
      </c>
      <c r="AD76" s="199">
        <v>-34</v>
      </c>
      <c r="AE76" s="199">
        <v>-37</v>
      </c>
      <c r="AF76" s="199">
        <v>-39</v>
      </c>
      <c r="AG76" s="199"/>
      <c r="AH76" s="240">
        <f t="shared" si="32"/>
        <v>-110</v>
      </c>
      <c r="AI76" s="237">
        <f t="shared" si="33"/>
        <v>1</v>
      </c>
      <c r="AJ76" s="1">
        <v>50</v>
      </c>
      <c r="AK76" s="1">
        <v>60</v>
      </c>
      <c r="AL76" s="1">
        <v>100</v>
      </c>
      <c r="AM76" s="1">
        <v>100</v>
      </c>
      <c r="AN76" s="1">
        <v>3</v>
      </c>
      <c r="AO76" s="1">
        <v>20</v>
      </c>
      <c r="AP76" s="3">
        <v>2270</v>
      </c>
      <c r="AQ76" s="7"/>
      <c r="AR76" s="22">
        <f t="shared" si="34"/>
        <v>2270</v>
      </c>
      <c r="AS76" s="270">
        <f t="shared" ref="AS76:AS134" si="53">AR76/AP76</f>
        <v>1</v>
      </c>
      <c r="AT76" s="1"/>
      <c r="AU76" s="1">
        <v>80</v>
      </c>
      <c r="AV76" s="7">
        <v>4.4000000000000004</v>
      </c>
      <c r="AW76" s="1">
        <v>550</v>
      </c>
      <c r="AX76" s="1">
        <v>1015</v>
      </c>
      <c r="AY76" s="2">
        <v>35</v>
      </c>
      <c r="AZ76" s="3">
        <v>350</v>
      </c>
      <c r="BA76" s="2">
        <v>50</v>
      </c>
      <c r="BB76" s="3"/>
      <c r="BC76" s="4"/>
      <c r="BD76" s="3">
        <v>4566</v>
      </c>
      <c r="BE76" s="1">
        <v>35</v>
      </c>
      <c r="BF76" s="1">
        <v>73</v>
      </c>
      <c r="BG76" s="1">
        <v>3</v>
      </c>
      <c r="BH76" s="4">
        <v>97.4</v>
      </c>
      <c r="BI76" s="3">
        <v>570</v>
      </c>
      <c r="BJ76" s="7">
        <v>221</v>
      </c>
      <c r="BK76" s="1">
        <v>1620</v>
      </c>
      <c r="BL76" s="1">
        <v>144</v>
      </c>
      <c r="BM76" s="2">
        <v>57.6</v>
      </c>
      <c r="BN76" s="3">
        <v>468</v>
      </c>
      <c r="BO76" s="1">
        <v>1400</v>
      </c>
      <c r="BP76" s="2">
        <v>209</v>
      </c>
      <c r="BQ76" s="3">
        <v>458</v>
      </c>
      <c r="BR76" s="1">
        <v>1500</v>
      </c>
      <c r="BS76" s="2">
        <v>189</v>
      </c>
      <c r="BT76" s="6">
        <v>1500</v>
      </c>
      <c r="BU76" s="278">
        <v>484</v>
      </c>
      <c r="BV76" s="272">
        <f t="shared" ref="BV76:BV134" si="54">(((BN76+BQ76)/2)/500)</f>
        <v>0.92600000000000005</v>
      </c>
      <c r="BW76" s="272">
        <f t="shared" ref="BW76:BW134" si="55">(BI76/780)</f>
        <v>0.73076923076923073</v>
      </c>
      <c r="BX76" s="282">
        <f t="shared" ref="BX76:BX134" si="56">BV76/((BV76+BW76))</f>
        <v>0.55891911969542207</v>
      </c>
      <c r="BY76" s="282">
        <f t="shared" ref="BY76:BY134" si="57">BW76/((BV76+BW76))</f>
        <v>0.44108088030457793</v>
      </c>
      <c r="BZ76" s="3">
        <v>2.8</v>
      </c>
      <c r="CA76" s="1">
        <v>3</v>
      </c>
      <c r="CB76" s="1">
        <v>28</v>
      </c>
      <c r="CC76" s="4">
        <v>1.8</v>
      </c>
      <c r="CD76" s="7" t="s">
        <v>163</v>
      </c>
      <c r="CE76" s="7">
        <v>66</v>
      </c>
      <c r="CF76" s="1">
        <f t="shared" si="40"/>
        <v>15.6</v>
      </c>
      <c r="CG76" s="1">
        <f t="shared" si="41"/>
        <v>5103.8</v>
      </c>
      <c r="CH76" s="1">
        <f t="shared" si="42"/>
        <v>9.516</v>
      </c>
      <c r="CI76" s="1">
        <v>61</v>
      </c>
      <c r="CJ76" s="189">
        <f t="shared" ref="CJ76:CJ134" si="58">CH76/CG76*1000</f>
        <v>1.8644931227712684</v>
      </c>
      <c r="CK76" s="3" t="s">
        <v>165</v>
      </c>
      <c r="CL76" s="7">
        <v>45</v>
      </c>
      <c r="CM76" s="1">
        <v>38</v>
      </c>
      <c r="CN76" s="2">
        <v>109</v>
      </c>
      <c r="CO76" s="2">
        <f t="shared" si="35"/>
        <v>5103.8</v>
      </c>
      <c r="CP76" s="2">
        <f t="shared" si="36"/>
        <v>41.42</v>
      </c>
      <c r="CQ76" s="190">
        <f t="shared" si="37"/>
        <v>8.1155217680943608</v>
      </c>
      <c r="CR76" s="8">
        <v>44</v>
      </c>
      <c r="CS76" s="8">
        <v>4</v>
      </c>
      <c r="CT76" s="8">
        <v>399</v>
      </c>
      <c r="CU76" s="6">
        <v>11</v>
      </c>
      <c r="CV76" s="6">
        <v>54</v>
      </c>
      <c r="CW76" s="6"/>
      <c r="CX76" s="8">
        <v>568</v>
      </c>
      <c r="CY76" s="8">
        <v>500</v>
      </c>
      <c r="CZ76" s="8">
        <v>510</v>
      </c>
      <c r="DA76" s="8">
        <v>450</v>
      </c>
      <c r="DB76" s="8">
        <v>2</v>
      </c>
      <c r="DC76" s="8">
        <v>4</v>
      </c>
      <c r="DD76" s="8">
        <v>1</v>
      </c>
      <c r="DE76" s="8">
        <v>50</v>
      </c>
      <c r="DF76" s="8">
        <v>3</v>
      </c>
      <c r="DG76" s="8">
        <v>11</v>
      </c>
      <c r="DH76" s="8">
        <v>2</v>
      </c>
      <c r="DI76" s="3" t="s">
        <v>202</v>
      </c>
      <c r="DJ76" s="2">
        <v>280</v>
      </c>
      <c r="DK76" s="212">
        <f t="shared" si="43"/>
        <v>65.720525811149727</v>
      </c>
      <c r="DL76" s="212">
        <f t="shared" si="44"/>
        <v>69.371666133991383</v>
      </c>
      <c r="DM76" s="3"/>
      <c r="DN76" s="2"/>
      <c r="DO76" s="3"/>
      <c r="DP76" s="2"/>
      <c r="DQ76" s="8">
        <v>20</v>
      </c>
      <c r="DR76" s="3" t="s">
        <v>185</v>
      </c>
      <c r="DS76" s="2">
        <v>2.8</v>
      </c>
      <c r="DT76" s="8"/>
      <c r="DU76" s="3" t="s">
        <v>169</v>
      </c>
      <c r="DV76" s="1">
        <v>75</v>
      </c>
      <c r="DW76" s="337">
        <f t="shared" si="45"/>
        <v>17.603712270843676</v>
      </c>
      <c r="DX76" s="212">
        <f t="shared" si="46"/>
        <v>18.581696285890548</v>
      </c>
      <c r="DY76" s="303"/>
      <c r="DZ76" s="212"/>
      <c r="EA76" s="3"/>
      <c r="EB76" s="2"/>
      <c r="EC76" s="3"/>
      <c r="ED76" s="2"/>
      <c r="EE76" s="155"/>
      <c r="EF76" s="156"/>
      <c r="EG76" s="155"/>
      <c r="EH76" s="157"/>
      <c r="EI76" s="348">
        <f t="shared" ref="EI76:EI134" si="59">BP76+BS76</f>
        <v>398</v>
      </c>
      <c r="EJ76" s="349">
        <f t="shared" si="47"/>
        <v>93.4170331172771</v>
      </c>
      <c r="EK76" s="240">
        <f t="shared" si="48"/>
        <v>98.606868290459175</v>
      </c>
      <c r="EL76" s="1"/>
      <c r="EM76" s="19">
        <f t="shared" si="49"/>
        <v>0</v>
      </c>
      <c r="EN76" s="350">
        <f t="shared" si="50"/>
        <v>0</v>
      </c>
      <c r="EO76" s="4"/>
      <c r="EP76" s="117"/>
    </row>
    <row r="77" spans="1:146" s="121" customFormat="1" ht="20.100000000000001" customHeight="1">
      <c r="A77" s="162">
        <v>42355</v>
      </c>
      <c r="B77" s="229">
        <v>0.97916666666666696</v>
      </c>
      <c r="C77" s="15">
        <v>4</v>
      </c>
      <c r="D77" s="9" t="s">
        <v>133</v>
      </c>
      <c r="E77" s="9" t="s">
        <v>137</v>
      </c>
      <c r="F77" s="9" t="s">
        <v>139</v>
      </c>
      <c r="G77" s="12" t="s">
        <v>267</v>
      </c>
      <c r="H77" s="11" t="s">
        <v>174</v>
      </c>
      <c r="I77" s="9">
        <v>20</v>
      </c>
      <c r="J77" s="9" t="s">
        <v>268</v>
      </c>
      <c r="K77" s="20">
        <v>18</v>
      </c>
      <c r="L77" s="9" t="s">
        <v>192</v>
      </c>
      <c r="M77" s="9">
        <v>84</v>
      </c>
      <c r="N77" s="9">
        <v>2700</v>
      </c>
      <c r="O77" s="298"/>
      <c r="P77" s="9">
        <v>1500</v>
      </c>
      <c r="Q77" s="24">
        <f t="shared" si="38"/>
        <v>1230</v>
      </c>
      <c r="R77" s="119">
        <f t="shared" si="51"/>
        <v>4.2065999999999999</v>
      </c>
      <c r="S77" s="18">
        <f t="shared" si="39"/>
        <v>3.9851999999999999</v>
      </c>
      <c r="T77" s="11">
        <v>986</v>
      </c>
      <c r="U77" s="9">
        <v>1007</v>
      </c>
      <c r="V77" s="9">
        <v>0.96399999999999997</v>
      </c>
      <c r="W77" s="24">
        <f t="shared" si="52"/>
        <v>1446</v>
      </c>
      <c r="X77" s="9">
        <v>11</v>
      </c>
      <c r="Y77" s="9">
        <v>290</v>
      </c>
      <c r="Z77" s="9">
        <v>20</v>
      </c>
      <c r="AA77" s="9">
        <v>20</v>
      </c>
      <c r="AB77" s="12">
        <v>6</v>
      </c>
      <c r="AC77" s="15">
        <v>4.4000000000000004</v>
      </c>
      <c r="AD77" s="200">
        <v>-34</v>
      </c>
      <c r="AE77" s="200">
        <v>-35</v>
      </c>
      <c r="AF77" s="200">
        <v>-38</v>
      </c>
      <c r="AG77" s="200"/>
      <c r="AH77" s="241">
        <f t="shared" ref="AH77:AH134" si="60">SUM(AD77:AG77)</f>
        <v>-107</v>
      </c>
      <c r="AI77" s="239">
        <f t="shared" ref="AI77:AI134" si="61">(ABS(AH77)-ABS(AH76))/ABS(AH77)</f>
        <v>-2.8037383177570093E-2</v>
      </c>
      <c r="AJ77" s="9">
        <v>50</v>
      </c>
      <c r="AK77" s="9">
        <v>60</v>
      </c>
      <c r="AL77" s="9">
        <v>100</v>
      </c>
      <c r="AM77" s="9">
        <v>100</v>
      </c>
      <c r="AN77" s="9">
        <v>3</v>
      </c>
      <c r="AO77" s="9">
        <v>20</v>
      </c>
      <c r="AP77" s="11">
        <v>2256</v>
      </c>
      <c r="AQ77" s="15"/>
      <c r="AR77" s="24">
        <f t="shared" si="34"/>
        <v>2256</v>
      </c>
      <c r="AS77" s="271">
        <f t="shared" si="53"/>
        <v>1</v>
      </c>
      <c r="AT77" s="9">
        <v>75</v>
      </c>
      <c r="AU77" s="9">
        <v>80</v>
      </c>
      <c r="AV77" s="15">
        <v>4.4000000000000004</v>
      </c>
      <c r="AW77" s="9">
        <v>659</v>
      </c>
      <c r="AX77" s="9">
        <v>958</v>
      </c>
      <c r="AY77" s="10">
        <v>40</v>
      </c>
      <c r="AZ77" s="11">
        <v>350</v>
      </c>
      <c r="BA77" s="10">
        <v>55</v>
      </c>
      <c r="BB77" s="11"/>
      <c r="BC77" s="12"/>
      <c r="BD77" s="11">
        <v>4159</v>
      </c>
      <c r="BE77" s="9">
        <v>35</v>
      </c>
      <c r="BF77" s="9">
        <v>73</v>
      </c>
      <c r="BG77" s="9">
        <v>3</v>
      </c>
      <c r="BH77" s="12">
        <v>97.4</v>
      </c>
      <c r="BI77" s="11">
        <v>550</v>
      </c>
      <c r="BJ77" s="15">
        <v>150</v>
      </c>
      <c r="BK77" s="9">
        <v>1660</v>
      </c>
      <c r="BL77" s="9">
        <v>143</v>
      </c>
      <c r="BM77" s="10">
        <v>60</v>
      </c>
      <c r="BN77" s="11">
        <v>462</v>
      </c>
      <c r="BO77" s="9">
        <v>1400</v>
      </c>
      <c r="BP77" s="10">
        <v>209</v>
      </c>
      <c r="BQ77" s="11">
        <v>450</v>
      </c>
      <c r="BR77" s="9">
        <v>1500</v>
      </c>
      <c r="BS77" s="10">
        <v>175</v>
      </c>
      <c r="BT77" s="14">
        <v>1500</v>
      </c>
      <c r="BU77" s="279">
        <v>466</v>
      </c>
      <c r="BV77" s="273">
        <f t="shared" si="54"/>
        <v>0.91200000000000003</v>
      </c>
      <c r="BW77" s="273">
        <f t="shared" si="55"/>
        <v>0.70512820512820518</v>
      </c>
      <c r="BX77" s="283">
        <f t="shared" si="56"/>
        <v>0.56396270691951544</v>
      </c>
      <c r="BY77" s="283">
        <f t="shared" si="57"/>
        <v>0.43603729308048456</v>
      </c>
      <c r="BZ77" s="11">
        <v>2.8</v>
      </c>
      <c r="CA77" s="9">
        <v>3</v>
      </c>
      <c r="CB77" s="9">
        <v>28</v>
      </c>
      <c r="CC77" s="12">
        <v>1.8</v>
      </c>
      <c r="CD77" s="15" t="s">
        <v>163</v>
      </c>
      <c r="CE77" s="15">
        <v>60</v>
      </c>
      <c r="CF77" s="9">
        <f t="shared" si="40"/>
        <v>15.6</v>
      </c>
      <c r="CG77" s="9">
        <f t="shared" si="41"/>
        <v>5070</v>
      </c>
      <c r="CH77" s="9">
        <f t="shared" si="42"/>
        <v>9.36</v>
      </c>
      <c r="CI77" s="9">
        <v>60</v>
      </c>
      <c r="CJ77" s="296">
        <f t="shared" si="58"/>
        <v>1.846153846153846</v>
      </c>
      <c r="CK77" s="11" t="s">
        <v>165</v>
      </c>
      <c r="CL77" s="15">
        <v>38</v>
      </c>
      <c r="CM77" s="9">
        <v>38</v>
      </c>
      <c r="CN77" s="10">
        <v>109</v>
      </c>
      <c r="CO77" s="10">
        <f t="shared" si="35"/>
        <v>5070</v>
      </c>
      <c r="CP77" s="10">
        <f t="shared" si="36"/>
        <v>41.42</v>
      </c>
      <c r="CQ77" s="191">
        <f t="shared" si="37"/>
        <v>8.169625246548323</v>
      </c>
      <c r="CR77" s="16">
        <v>44</v>
      </c>
      <c r="CS77" s="16">
        <v>4</v>
      </c>
      <c r="CT77" s="16">
        <v>400</v>
      </c>
      <c r="CU77" s="14">
        <v>10</v>
      </c>
      <c r="CV77" s="14">
        <v>47</v>
      </c>
      <c r="CW77" s="14"/>
      <c r="CX77" s="16">
        <v>570</v>
      </c>
      <c r="CY77" s="16">
        <v>500</v>
      </c>
      <c r="CZ77" s="16">
        <v>510</v>
      </c>
      <c r="DA77" s="16">
        <v>450</v>
      </c>
      <c r="DB77" s="16">
        <v>2</v>
      </c>
      <c r="DC77" s="16">
        <v>4</v>
      </c>
      <c r="DD77" s="16">
        <v>1</v>
      </c>
      <c r="DE77" s="16">
        <v>50</v>
      </c>
      <c r="DF77" s="16">
        <v>3</v>
      </c>
      <c r="DG77" s="16">
        <v>3</v>
      </c>
      <c r="DH77" s="16">
        <v>2</v>
      </c>
      <c r="DI77" s="11" t="s">
        <v>202</v>
      </c>
      <c r="DJ77" s="10">
        <v>280</v>
      </c>
      <c r="DK77" s="213">
        <f t="shared" si="43"/>
        <v>66.562069129463225</v>
      </c>
      <c r="DL77" s="213">
        <f t="shared" si="44"/>
        <v>70.259961858877844</v>
      </c>
      <c r="DM77" s="11"/>
      <c r="DN77" s="10"/>
      <c r="DO77" s="11"/>
      <c r="DP77" s="10"/>
      <c r="DQ77" s="16">
        <v>20</v>
      </c>
      <c r="DR77" s="11" t="s">
        <v>185</v>
      </c>
      <c r="DS77" s="10">
        <v>2.8</v>
      </c>
      <c r="DT77" s="16"/>
      <c r="DU77" s="11" t="s">
        <v>169</v>
      </c>
      <c r="DV77" s="9">
        <v>75</v>
      </c>
      <c r="DW77" s="338">
        <f t="shared" si="45"/>
        <v>17.829125659677651</v>
      </c>
      <c r="DX77" s="213">
        <f t="shared" si="46"/>
        <v>18.819632640770852</v>
      </c>
      <c r="DY77" s="304"/>
      <c r="DZ77" s="213"/>
      <c r="EA77" s="11"/>
      <c r="EB77" s="10"/>
      <c r="EC77" s="11"/>
      <c r="ED77" s="10"/>
      <c r="EE77" s="158"/>
      <c r="EF77" s="159"/>
      <c r="EG77" s="158"/>
      <c r="EH77" s="160"/>
      <c r="EI77" s="351">
        <f t="shared" si="59"/>
        <v>384</v>
      </c>
      <c r="EJ77" s="352">
        <f t="shared" si="47"/>
        <v>91.285123377549567</v>
      </c>
      <c r="EK77" s="241">
        <f t="shared" si="48"/>
        <v>96.356519120746768</v>
      </c>
      <c r="EL77" s="9">
        <v>4.62</v>
      </c>
      <c r="EM77" s="20">
        <f t="shared" si="49"/>
        <v>1.0982741406361431</v>
      </c>
      <c r="EN77" s="353">
        <f t="shared" si="50"/>
        <v>1.1592893706714846</v>
      </c>
      <c r="EO77" s="12">
        <v>400</v>
      </c>
      <c r="EP77" s="120"/>
    </row>
    <row r="78" spans="1:146" s="121" customFormat="1" ht="20.100000000000001" customHeight="1">
      <c r="A78" s="162">
        <v>42355</v>
      </c>
      <c r="B78" s="229"/>
      <c r="C78" s="15"/>
      <c r="D78" s="9"/>
      <c r="E78" s="9"/>
      <c r="F78" s="9"/>
      <c r="G78" s="12"/>
      <c r="H78" s="11"/>
      <c r="I78" s="9"/>
      <c r="J78" s="9"/>
      <c r="K78" s="20"/>
      <c r="L78" s="9"/>
      <c r="M78" s="9"/>
      <c r="N78" s="9"/>
      <c r="O78" s="298"/>
      <c r="P78" s="9"/>
      <c r="Q78" s="24">
        <f t="shared" si="38"/>
        <v>0</v>
      </c>
      <c r="R78" s="119">
        <f t="shared" si="51"/>
        <v>0</v>
      </c>
      <c r="S78" s="18">
        <f t="shared" si="39"/>
        <v>0</v>
      </c>
      <c r="T78" s="11"/>
      <c r="U78" s="9"/>
      <c r="V78" s="9"/>
      <c r="W78" s="24">
        <f t="shared" si="52"/>
        <v>0</v>
      </c>
      <c r="X78" s="9"/>
      <c r="Y78" s="9"/>
      <c r="Z78" s="9"/>
      <c r="AA78" s="9"/>
      <c r="AB78" s="12"/>
      <c r="AC78" s="15"/>
      <c r="AD78" s="200"/>
      <c r="AE78" s="200"/>
      <c r="AF78" s="200"/>
      <c r="AG78" s="200"/>
      <c r="AH78" s="241">
        <f t="shared" si="60"/>
        <v>0</v>
      </c>
      <c r="AI78" s="239" t="e">
        <f t="shared" si="61"/>
        <v>#DIV/0!</v>
      </c>
      <c r="AJ78" s="9"/>
      <c r="AK78" s="9"/>
      <c r="AL78" s="9"/>
      <c r="AM78" s="9"/>
      <c r="AN78" s="9"/>
      <c r="AO78" s="9"/>
      <c r="AP78" s="11"/>
      <c r="AQ78" s="15"/>
      <c r="AR78" s="24">
        <f t="shared" si="34"/>
        <v>0</v>
      </c>
      <c r="AS78" s="271" t="e">
        <f t="shared" si="53"/>
        <v>#DIV/0!</v>
      </c>
      <c r="AT78" s="9"/>
      <c r="AU78" s="9"/>
      <c r="AV78" s="15"/>
      <c r="AW78" s="9"/>
      <c r="AX78" s="9"/>
      <c r="AY78" s="10"/>
      <c r="AZ78" s="11"/>
      <c r="BA78" s="10"/>
      <c r="BB78" s="11"/>
      <c r="BC78" s="12"/>
      <c r="BD78" s="11"/>
      <c r="BE78" s="9"/>
      <c r="BF78" s="9"/>
      <c r="BG78" s="9"/>
      <c r="BH78" s="12"/>
      <c r="BI78" s="11"/>
      <c r="BJ78" s="15"/>
      <c r="BK78" s="9"/>
      <c r="BL78" s="9"/>
      <c r="BM78" s="10"/>
      <c r="BN78" s="11"/>
      <c r="BO78" s="9"/>
      <c r="BP78" s="10"/>
      <c r="BQ78" s="11"/>
      <c r="BR78" s="9"/>
      <c r="BS78" s="10"/>
      <c r="BT78" s="14"/>
      <c r="BU78" s="279"/>
      <c r="BV78" s="273">
        <f t="shared" si="54"/>
        <v>0</v>
      </c>
      <c r="BW78" s="273">
        <f t="shared" si="55"/>
        <v>0</v>
      </c>
      <c r="BX78" s="283" t="e">
        <f t="shared" si="56"/>
        <v>#DIV/0!</v>
      </c>
      <c r="BY78" s="283" t="e">
        <f t="shared" si="57"/>
        <v>#DIV/0!</v>
      </c>
      <c r="BZ78" s="11"/>
      <c r="CA78" s="9"/>
      <c r="CB78" s="9"/>
      <c r="CC78" s="12"/>
      <c r="CD78" s="15"/>
      <c r="CE78" s="15"/>
      <c r="CF78" s="9" t="e">
        <f t="shared" si="40"/>
        <v>#N/A</v>
      </c>
      <c r="CG78" s="9">
        <f t="shared" si="41"/>
        <v>0</v>
      </c>
      <c r="CH78" s="9" t="e">
        <f t="shared" si="42"/>
        <v>#N/A</v>
      </c>
      <c r="CI78" s="9"/>
      <c r="CJ78" s="296" t="e">
        <f t="shared" si="58"/>
        <v>#N/A</v>
      </c>
      <c r="CK78" s="11"/>
      <c r="CL78" s="15"/>
      <c r="CM78" s="9"/>
      <c r="CN78" s="10">
        <v>109</v>
      </c>
      <c r="CO78" s="10">
        <f t="shared" si="35"/>
        <v>0</v>
      </c>
      <c r="CP78" s="10">
        <f t="shared" si="36"/>
        <v>0</v>
      </c>
      <c r="CQ78" s="191" t="e">
        <f t="shared" si="37"/>
        <v>#DIV/0!</v>
      </c>
      <c r="CR78" s="16"/>
      <c r="CS78" s="16"/>
      <c r="CT78" s="16"/>
      <c r="CU78" s="14"/>
      <c r="CV78" s="14"/>
      <c r="CW78" s="14"/>
      <c r="CX78" s="16"/>
      <c r="CY78" s="16"/>
      <c r="CZ78" s="16"/>
      <c r="DA78" s="16"/>
      <c r="DB78" s="16"/>
      <c r="DC78" s="16"/>
      <c r="DD78" s="16"/>
      <c r="DE78" s="16"/>
      <c r="DF78" s="16"/>
      <c r="DG78" s="16"/>
      <c r="DH78" s="16"/>
      <c r="DI78" s="11"/>
      <c r="DJ78" s="10"/>
      <c r="DK78" s="213" t="e">
        <f t="shared" si="43"/>
        <v>#DIV/0!</v>
      </c>
      <c r="DL78" s="213" t="e">
        <f t="shared" si="44"/>
        <v>#DIV/0!</v>
      </c>
      <c r="DM78" s="11"/>
      <c r="DN78" s="10"/>
      <c r="DO78" s="11"/>
      <c r="DP78" s="10"/>
      <c r="DQ78" s="16"/>
      <c r="DR78" s="11"/>
      <c r="DS78" s="10"/>
      <c r="DT78" s="16"/>
      <c r="DU78" s="11"/>
      <c r="DV78" s="9"/>
      <c r="DW78" s="338" t="e">
        <f t="shared" si="45"/>
        <v>#DIV/0!</v>
      </c>
      <c r="DX78" s="213" t="e">
        <f t="shared" si="46"/>
        <v>#DIV/0!</v>
      </c>
      <c r="DY78" s="304"/>
      <c r="DZ78" s="213"/>
      <c r="EA78" s="11"/>
      <c r="EB78" s="10"/>
      <c r="EC78" s="11"/>
      <c r="ED78" s="10"/>
      <c r="EE78" s="158"/>
      <c r="EF78" s="159"/>
      <c r="EG78" s="158"/>
      <c r="EH78" s="160"/>
      <c r="EI78" s="351">
        <f t="shared" si="59"/>
        <v>0</v>
      </c>
      <c r="EJ78" s="352" t="e">
        <f t="shared" si="47"/>
        <v>#DIV/0!</v>
      </c>
      <c r="EK78" s="241" t="e">
        <f t="shared" si="48"/>
        <v>#DIV/0!</v>
      </c>
      <c r="EL78" s="9"/>
      <c r="EM78" s="20" t="e">
        <f t="shared" si="49"/>
        <v>#DIV/0!</v>
      </c>
      <c r="EN78" s="353" t="e">
        <f t="shared" si="50"/>
        <v>#DIV/0!</v>
      </c>
      <c r="EO78" s="12"/>
      <c r="EP78" s="120"/>
    </row>
    <row r="79" spans="1:146" s="118" customFormat="1" ht="20.100000000000001" customHeight="1">
      <c r="A79" s="161">
        <v>42356</v>
      </c>
      <c r="B79" s="228">
        <v>0.39583333333333298</v>
      </c>
      <c r="C79" s="7">
        <v>2</v>
      </c>
      <c r="D79" s="1" t="s">
        <v>132</v>
      </c>
      <c r="E79" s="1" t="s">
        <v>138</v>
      </c>
      <c r="F79" s="1" t="s">
        <v>140</v>
      </c>
      <c r="G79" s="4" t="s">
        <v>145</v>
      </c>
      <c r="H79" s="3" t="s">
        <v>174</v>
      </c>
      <c r="I79" s="1">
        <v>20</v>
      </c>
      <c r="J79" s="1" t="s">
        <v>219</v>
      </c>
      <c r="K79" s="19">
        <v>18</v>
      </c>
      <c r="L79" s="1" t="s">
        <v>192</v>
      </c>
      <c r="M79" s="1">
        <v>84</v>
      </c>
      <c r="N79" s="1">
        <v>2700</v>
      </c>
      <c r="O79" s="297"/>
      <c r="P79" s="1">
        <v>1410</v>
      </c>
      <c r="Q79" s="22">
        <f t="shared" si="38"/>
        <v>1156.2</v>
      </c>
      <c r="R79" s="116">
        <f t="shared" si="51"/>
        <v>3.9542039999999998</v>
      </c>
      <c r="S79" s="17">
        <f t="shared" si="39"/>
        <v>3.7460879999999999</v>
      </c>
      <c r="T79" s="3">
        <v>926</v>
      </c>
      <c r="U79" s="1">
        <v>1007</v>
      </c>
      <c r="V79" s="1">
        <v>0.96</v>
      </c>
      <c r="W79" s="22">
        <f t="shared" si="52"/>
        <v>1353.6</v>
      </c>
      <c r="X79" s="1">
        <v>10.9</v>
      </c>
      <c r="Y79" s="1">
        <v>255</v>
      </c>
      <c r="Z79" s="1">
        <v>20</v>
      </c>
      <c r="AA79" s="1">
        <v>20</v>
      </c>
      <c r="AB79" s="4">
        <v>5.2</v>
      </c>
      <c r="AC79" s="7">
        <v>3.7</v>
      </c>
      <c r="AD79" s="199">
        <v>-35</v>
      </c>
      <c r="AE79" s="199">
        <v>-38</v>
      </c>
      <c r="AF79" s="199">
        <v>-39</v>
      </c>
      <c r="AG79" s="199"/>
      <c r="AH79" s="240">
        <f t="shared" si="60"/>
        <v>-112</v>
      </c>
      <c r="AI79" s="237">
        <f t="shared" si="61"/>
        <v>1</v>
      </c>
      <c r="AJ79" s="1">
        <v>50</v>
      </c>
      <c r="AK79" s="1">
        <v>60</v>
      </c>
      <c r="AL79" s="1">
        <v>100</v>
      </c>
      <c r="AM79" s="1">
        <v>100</v>
      </c>
      <c r="AN79" s="1">
        <v>3</v>
      </c>
      <c r="AO79" s="1">
        <v>20</v>
      </c>
      <c r="AP79" s="3">
        <v>2370</v>
      </c>
      <c r="AQ79" s="7"/>
      <c r="AR79" s="22">
        <f t="shared" si="34"/>
        <v>2370</v>
      </c>
      <c r="AS79" s="270">
        <f t="shared" si="53"/>
        <v>1</v>
      </c>
      <c r="AT79" s="1">
        <v>72</v>
      </c>
      <c r="AU79" s="1">
        <v>80</v>
      </c>
      <c r="AV79" s="7">
        <v>4.4000000000000004</v>
      </c>
      <c r="AW79" s="1">
        <v>370</v>
      </c>
      <c r="AX79" s="1">
        <v>1000</v>
      </c>
      <c r="AY79" s="2">
        <v>27</v>
      </c>
      <c r="AZ79" s="3">
        <v>360</v>
      </c>
      <c r="BA79" s="2">
        <v>68</v>
      </c>
      <c r="BB79" s="3"/>
      <c r="BC79" s="4"/>
      <c r="BD79" s="3">
        <v>5075</v>
      </c>
      <c r="BE79" s="1">
        <v>35</v>
      </c>
      <c r="BF79" s="1">
        <v>60</v>
      </c>
      <c r="BG79" s="1">
        <v>2</v>
      </c>
      <c r="BH79" s="4">
        <v>97.5</v>
      </c>
      <c r="BI79" s="3">
        <v>550</v>
      </c>
      <c r="BJ79" s="7">
        <v>250</v>
      </c>
      <c r="BK79" s="1">
        <v>1640</v>
      </c>
      <c r="BL79" s="1">
        <v>143</v>
      </c>
      <c r="BM79" s="2">
        <v>60.6</v>
      </c>
      <c r="BN79" s="3">
        <v>402</v>
      </c>
      <c r="BO79" s="1">
        <v>1400</v>
      </c>
      <c r="BP79" s="2">
        <v>180</v>
      </c>
      <c r="BQ79" s="3">
        <v>389</v>
      </c>
      <c r="BR79" s="1">
        <v>1455</v>
      </c>
      <c r="BS79" s="2">
        <v>113</v>
      </c>
      <c r="BT79" s="6">
        <v>1500</v>
      </c>
      <c r="BU79" s="278">
        <v>355</v>
      </c>
      <c r="BV79" s="272">
        <f t="shared" si="54"/>
        <v>0.79100000000000004</v>
      </c>
      <c r="BW79" s="272">
        <f t="shared" si="55"/>
        <v>0.70512820512820518</v>
      </c>
      <c r="BX79" s="282">
        <f t="shared" si="56"/>
        <v>0.52869800682102519</v>
      </c>
      <c r="BY79" s="282">
        <f t="shared" si="57"/>
        <v>0.47130199317897481</v>
      </c>
      <c r="BZ79" s="3">
        <v>2.8</v>
      </c>
      <c r="CA79" s="1">
        <v>3</v>
      </c>
      <c r="CB79" s="1">
        <v>30</v>
      </c>
      <c r="CC79" s="4">
        <v>1.8</v>
      </c>
      <c r="CD79" s="7" t="s">
        <v>163</v>
      </c>
      <c r="CE79" s="7">
        <v>55</v>
      </c>
      <c r="CF79" s="1">
        <f t="shared" si="40"/>
        <v>15.6</v>
      </c>
      <c r="CG79" s="1">
        <f t="shared" si="41"/>
        <v>4765.8</v>
      </c>
      <c r="CH79" s="1">
        <f t="shared" si="42"/>
        <v>8.2679999999999989</v>
      </c>
      <c r="CI79" s="1">
        <v>53</v>
      </c>
      <c r="CJ79" s="189">
        <f t="shared" si="58"/>
        <v>1.7348608837970538</v>
      </c>
      <c r="CK79" s="3" t="s">
        <v>165</v>
      </c>
      <c r="CL79" s="7">
        <v>35</v>
      </c>
      <c r="CM79" s="1">
        <v>35</v>
      </c>
      <c r="CN79" s="2">
        <v>109</v>
      </c>
      <c r="CO79" s="2">
        <f t="shared" si="35"/>
        <v>4765.8</v>
      </c>
      <c r="CP79" s="2">
        <f t="shared" si="36"/>
        <v>38.15</v>
      </c>
      <c r="CQ79" s="190">
        <f t="shared" si="37"/>
        <v>8.0049519493054682</v>
      </c>
      <c r="CR79" s="8">
        <v>46</v>
      </c>
      <c r="CS79" s="8">
        <v>4</v>
      </c>
      <c r="CT79" s="8">
        <v>400</v>
      </c>
      <c r="CU79" s="6">
        <v>10</v>
      </c>
      <c r="CV79" s="6">
        <v>50</v>
      </c>
      <c r="CW79" s="6"/>
      <c r="CX79" s="8">
        <v>570</v>
      </c>
      <c r="CY79" s="8">
        <v>500</v>
      </c>
      <c r="CZ79" s="8">
        <v>510</v>
      </c>
      <c r="DA79" s="8">
        <v>150</v>
      </c>
      <c r="DB79" s="8">
        <v>2</v>
      </c>
      <c r="DC79" s="8">
        <v>4</v>
      </c>
      <c r="DD79" s="8">
        <v>1</v>
      </c>
      <c r="DE79" s="8">
        <v>40</v>
      </c>
      <c r="DF79" s="8">
        <v>3</v>
      </c>
      <c r="DG79" s="8">
        <v>10</v>
      </c>
      <c r="DH79" s="8">
        <v>2</v>
      </c>
      <c r="DI79" s="3" t="s">
        <v>202</v>
      </c>
      <c r="DJ79" s="2">
        <v>280</v>
      </c>
      <c r="DK79" s="212">
        <f t="shared" si="43"/>
        <v>70.810711839854491</v>
      </c>
      <c r="DL79" s="212">
        <f t="shared" si="44"/>
        <v>74.744640275401963</v>
      </c>
      <c r="DM79" s="3"/>
      <c r="DN79" s="2"/>
      <c r="DO79" s="3"/>
      <c r="DP79" s="2"/>
      <c r="DQ79" s="8">
        <v>25</v>
      </c>
      <c r="DR79" s="3" t="s">
        <v>185</v>
      </c>
      <c r="DS79" s="2">
        <v>2.8</v>
      </c>
      <c r="DT79" s="8">
        <v>20</v>
      </c>
      <c r="DU79" s="3" t="s">
        <v>169</v>
      </c>
      <c r="DV79" s="1">
        <v>71</v>
      </c>
      <c r="DW79" s="337">
        <f t="shared" si="45"/>
        <v>17.955573359391675</v>
      </c>
      <c r="DX79" s="212">
        <f t="shared" si="46"/>
        <v>18.953105212691213</v>
      </c>
      <c r="DY79" s="303"/>
      <c r="DZ79" s="212"/>
      <c r="EA79" s="3"/>
      <c r="EB79" s="2"/>
      <c r="EC79" s="3"/>
      <c r="ED79" s="2"/>
      <c r="EE79" s="155"/>
      <c r="EF79" s="156"/>
      <c r="EG79" s="155"/>
      <c r="EH79" s="157"/>
      <c r="EI79" s="348">
        <f t="shared" si="59"/>
        <v>293</v>
      </c>
      <c r="EJ79" s="349">
        <f t="shared" si="47"/>
        <v>74.098352032419172</v>
      </c>
      <c r="EK79" s="240">
        <f t="shared" si="48"/>
        <v>78.214927145331345</v>
      </c>
      <c r="EL79" s="1">
        <v>4.8</v>
      </c>
      <c r="EM79" s="19">
        <f t="shared" si="49"/>
        <v>1.2138979172546485</v>
      </c>
      <c r="EN79" s="350">
        <f t="shared" si="50"/>
        <v>1.2813366904354622</v>
      </c>
      <c r="EO79" s="4">
        <v>398</v>
      </c>
      <c r="EP79" s="117"/>
    </row>
    <row r="80" spans="1:146" s="118" customFormat="1" ht="20.100000000000001" customHeight="1">
      <c r="A80" s="161">
        <v>42356</v>
      </c>
      <c r="B80" s="228">
        <v>0.76041666666666696</v>
      </c>
      <c r="C80" s="7">
        <v>2</v>
      </c>
      <c r="D80" s="1" t="s">
        <v>132</v>
      </c>
      <c r="E80" s="1" t="s">
        <v>138</v>
      </c>
      <c r="F80" s="1" t="s">
        <v>140</v>
      </c>
      <c r="G80" s="4" t="s">
        <v>145</v>
      </c>
      <c r="H80" s="3" t="s">
        <v>172</v>
      </c>
      <c r="I80" s="1">
        <v>16.5</v>
      </c>
      <c r="J80" s="1" t="s">
        <v>219</v>
      </c>
      <c r="K80" s="19">
        <v>19.5</v>
      </c>
      <c r="L80" s="1" t="s">
        <v>190</v>
      </c>
      <c r="M80" s="1">
        <v>84</v>
      </c>
      <c r="N80" s="1">
        <v>2700</v>
      </c>
      <c r="O80" s="297"/>
      <c r="P80" s="1">
        <v>1680</v>
      </c>
      <c r="Q80" s="22">
        <f t="shared" si="38"/>
        <v>1352.4</v>
      </c>
      <c r="R80" s="116">
        <f t="shared" si="51"/>
        <v>3.8157966000000005</v>
      </c>
      <c r="S80" s="17">
        <f t="shared" si="39"/>
        <v>3.6149652000000003</v>
      </c>
      <c r="T80" s="3">
        <v>1085</v>
      </c>
      <c r="U80" s="1">
        <v>1007</v>
      </c>
      <c r="V80" s="1">
        <v>0.95299999999999996</v>
      </c>
      <c r="W80" s="22">
        <f t="shared" si="52"/>
        <v>1601.04</v>
      </c>
      <c r="X80" s="1">
        <v>10.9</v>
      </c>
      <c r="Y80" s="1">
        <v>356</v>
      </c>
      <c r="Z80" s="1">
        <v>20</v>
      </c>
      <c r="AA80" s="1">
        <v>20</v>
      </c>
      <c r="AB80" s="4">
        <v>6.8</v>
      </c>
      <c r="AC80" s="7">
        <v>3.5</v>
      </c>
      <c r="AD80" s="199">
        <v>-33</v>
      </c>
      <c r="AE80" s="199">
        <v>-37</v>
      </c>
      <c r="AF80" s="199">
        <v>-37</v>
      </c>
      <c r="AG80" s="199"/>
      <c r="AH80" s="240">
        <f t="shared" si="60"/>
        <v>-107</v>
      </c>
      <c r="AI80" s="237">
        <f t="shared" si="61"/>
        <v>-4.6728971962616821E-2</v>
      </c>
      <c r="AJ80" s="1">
        <v>50</v>
      </c>
      <c r="AK80" s="1">
        <v>60</v>
      </c>
      <c r="AL80" s="1">
        <v>105</v>
      </c>
      <c r="AM80" s="1">
        <v>105</v>
      </c>
      <c r="AN80" s="1">
        <v>3</v>
      </c>
      <c r="AO80" s="1">
        <v>20</v>
      </c>
      <c r="AP80" s="3">
        <v>1919</v>
      </c>
      <c r="AQ80" s="7">
        <v>1630</v>
      </c>
      <c r="AR80" s="22">
        <f t="shared" si="34"/>
        <v>289</v>
      </c>
      <c r="AS80" s="270">
        <f t="shared" si="53"/>
        <v>0.15059927045336113</v>
      </c>
      <c r="AT80" s="1">
        <v>74</v>
      </c>
      <c r="AU80" s="1">
        <v>80</v>
      </c>
      <c r="AV80" s="7">
        <v>4.4000000000000004</v>
      </c>
      <c r="AW80" s="1">
        <v>368</v>
      </c>
      <c r="AX80" s="1">
        <v>1000</v>
      </c>
      <c r="AY80" s="2">
        <v>27</v>
      </c>
      <c r="AZ80" s="3">
        <v>357</v>
      </c>
      <c r="BA80" s="2">
        <v>70</v>
      </c>
      <c r="BB80" s="3">
        <v>153</v>
      </c>
      <c r="BC80" s="4"/>
      <c r="BD80" s="3">
        <v>4688</v>
      </c>
      <c r="BE80" s="1">
        <v>25</v>
      </c>
      <c r="BF80" s="1">
        <v>45</v>
      </c>
      <c r="BG80" s="1">
        <v>2</v>
      </c>
      <c r="BH80" s="4">
        <v>97.5</v>
      </c>
      <c r="BI80" s="3">
        <v>480</v>
      </c>
      <c r="BJ80" s="7">
        <v>130</v>
      </c>
      <c r="BK80" s="1">
        <v>1630</v>
      </c>
      <c r="BL80" s="1">
        <v>137</v>
      </c>
      <c r="BM80" s="2">
        <v>63.2</v>
      </c>
      <c r="BN80" s="3">
        <v>446</v>
      </c>
      <c r="BO80" s="1">
        <v>1400</v>
      </c>
      <c r="BP80" s="2">
        <v>199</v>
      </c>
      <c r="BQ80" s="3">
        <v>438</v>
      </c>
      <c r="BR80" s="1">
        <v>1500</v>
      </c>
      <c r="BS80" s="2">
        <v>175</v>
      </c>
      <c r="BT80" s="6">
        <v>1500</v>
      </c>
      <c r="BU80" s="278">
        <v>448</v>
      </c>
      <c r="BV80" s="272">
        <f t="shared" si="54"/>
        <v>0.88400000000000001</v>
      </c>
      <c r="BW80" s="272">
        <f t="shared" si="55"/>
        <v>0.61538461538461542</v>
      </c>
      <c r="BX80" s="282">
        <f t="shared" si="56"/>
        <v>0.58957521034270477</v>
      </c>
      <c r="BY80" s="282">
        <f t="shared" si="57"/>
        <v>0.41042478965729534</v>
      </c>
      <c r="BZ80" s="3">
        <v>2.8</v>
      </c>
      <c r="CA80" s="1">
        <v>3</v>
      </c>
      <c r="CB80" s="1">
        <v>30</v>
      </c>
      <c r="CC80" s="4">
        <v>1.8</v>
      </c>
      <c r="CD80" s="7" t="s">
        <v>163</v>
      </c>
      <c r="CE80" s="7">
        <v>56</v>
      </c>
      <c r="CF80" s="1">
        <f t="shared" si="40"/>
        <v>15.6</v>
      </c>
      <c r="CG80" s="1">
        <f t="shared" si="41"/>
        <v>5678.4</v>
      </c>
      <c r="CH80" s="1">
        <f t="shared" si="42"/>
        <v>10.295999999999999</v>
      </c>
      <c r="CI80" s="1">
        <v>66</v>
      </c>
      <c r="CJ80" s="189">
        <f t="shared" si="58"/>
        <v>1.8131868131868132</v>
      </c>
      <c r="CK80" s="3" t="s">
        <v>165</v>
      </c>
      <c r="CL80" s="7">
        <v>50</v>
      </c>
      <c r="CM80" s="1">
        <v>60</v>
      </c>
      <c r="CN80" s="2">
        <v>109</v>
      </c>
      <c r="CO80" s="2">
        <f t="shared" si="35"/>
        <v>5678.4</v>
      </c>
      <c r="CP80" s="2">
        <f t="shared" si="36"/>
        <v>65.400000000000006</v>
      </c>
      <c r="CQ80" s="190">
        <f t="shared" si="37"/>
        <v>11.517328825021135</v>
      </c>
      <c r="CR80" s="8">
        <v>44</v>
      </c>
      <c r="CS80" s="8">
        <v>4</v>
      </c>
      <c r="CT80" s="8">
        <v>400</v>
      </c>
      <c r="CU80" s="6">
        <v>14</v>
      </c>
      <c r="CV80" s="6">
        <v>51</v>
      </c>
      <c r="CW80" s="6"/>
      <c r="CX80" s="8">
        <v>570</v>
      </c>
      <c r="CY80" s="8">
        <v>500</v>
      </c>
      <c r="CZ80" s="8">
        <v>510</v>
      </c>
      <c r="DA80" s="8">
        <v>150</v>
      </c>
      <c r="DB80" s="8">
        <v>2</v>
      </c>
      <c r="DC80" s="8">
        <v>4</v>
      </c>
      <c r="DD80" s="8">
        <v>1</v>
      </c>
      <c r="DE80" s="8">
        <v>40</v>
      </c>
      <c r="DF80" s="8">
        <v>3</v>
      </c>
      <c r="DG80" s="8">
        <v>10</v>
      </c>
      <c r="DH80" s="8">
        <v>2</v>
      </c>
      <c r="DI80" s="3" t="s">
        <v>202</v>
      </c>
      <c r="DJ80" s="2">
        <v>280</v>
      </c>
      <c r="DK80" s="212">
        <f t="shared" si="43"/>
        <v>73.379173302895637</v>
      </c>
      <c r="DL80" s="212">
        <f t="shared" si="44"/>
        <v>77.45579404194541</v>
      </c>
      <c r="DM80" s="3"/>
      <c r="DN80" s="2"/>
      <c r="DO80" s="3"/>
      <c r="DP80" s="2"/>
      <c r="DQ80" s="8">
        <v>35</v>
      </c>
      <c r="DR80" s="3" t="s">
        <v>184</v>
      </c>
      <c r="DS80" s="2">
        <v>4.4000000000000004</v>
      </c>
      <c r="DT80" s="8">
        <v>20</v>
      </c>
      <c r="DU80" s="3"/>
      <c r="DV80" s="1"/>
      <c r="DW80" s="337">
        <f t="shared" si="45"/>
        <v>0</v>
      </c>
      <c r="DX80" s="212">
        <f t="shared" si="46"/>
        <v>0</v>
      </c>
      <c r="DY80" s="303"/>
      <c r="DZ80" s="212"/>
      <c r="EA80" s="3"/>
      <c r="EB80" s="2"/>
      <c r="EC80" s="3"/>
      <c r="ED80" s="2"/>
      <c r="EE80" s="155"/>
      <c r="EF80" s="156"/>
      <c r="EG80" s="155"/>
      <c r="EH80" s="157"/>
      <c r="EI80" s="348">
        <f t="shared" si="59"/>
        <v>374</v>
      </c>
      <c r="EJ80" s="349">
        <f t="shared" si="47"/>
        <v>98.013610054582031</v>
      </c>
      <c r="EK80" s="240">
        <f t="shared" si="48"/>
        <v>103.45881061316993</v>
      </c>
      <c r="EL80" s="1">
        <v>4.3</v>
      </c>
      <c r="EM80" s="19">
        <f t="shared" si="49"/>
        <v>1.1268944471516116</v>
      </c>
      <c r="EN80" s="350">
        <f t="shared" si="50"/>
        <v>1.18949969421559</v>
      </c>
      <c r="EO80" s="4">
        <v>380</v>
      </c>
      <c r="EP80" s="117"/>
    </row>
    <row r="81" spans="1:146" s="121" customFormat="1" ht="20.100000000000001" customHeight="1">
      <c r="A81" s="162">
        <v>42356</v>
      </c>
      <c r="B81" s="229"/>
      <c r="C81" s="15"/>
      <c r="D81" s="9"/>
      <c r="E81" s="9"/>
      <c r="F81" s="9"/>
      <c r="G81" s="12"/>
      <c r="H81" s="11"/>
      <c r="I81" s="9"/>
      <c r="J81" s="9"/>
      <c r="K81" s="20"/>
      <c r="L81" s="9"/>
      <c r="M81" s="9"/>
      <c r="N81" s="9"/>
      <c r="O81" s="298"/>
      <c r="P81" s="9"/>
      <c r="Q81" s="24">
        <f t="shared" si="38"/>
        <v>0</v>
      </c>
      <c r="R81" s="119">
        <f t="shared" si="51"/>
        <v>0</v>
      </c>
      <c r="S81" s="18">
        <f t="shared" si="39"/>
        <v>0</v>
      </c>
      <c r="T81" s="11"/>
      <c r="U81" s="9"/>
      <c r="V81" s="9"/>
      <c r="W81" s="24">
        <f t="shared" si="52"/>
        <v>0</v>
      </c>
      <c r="X81" s="9"/>
      <c r="Y81" s="9"/>
      <c r="Z81" s="9"/>
      <c r="AA81" s="9"/>
      <c r="AB81" s="12"/>
      <c r="AC81" s="15"/>
      <c r="AD81" s="200"/>
      <c r="AE81" s="200"/>
      <c r="AF81" s="200"/>
      <c r="AG81" s="200"/>
      <c r="AH81" s="241">
        <f t="shared" si="60"/>
        <v>0</v>
      </c>
      <c r="AI81" s="239" t="e">
        <f t="shared" si="61"/>
        <v>#DIV/0!</v>
      </c>
      <c r="AJ81" s="9"/>
      <c r="AK81" s="9"/>
      <c r="AL81" s="9"/>
      <c r="AM81" s="9"/>
      <c r="AN81" s="9"/>
      <c r="AO81" s="9"/>
      <c r="AP81" s="11"/>
      <c r="AQ81" s="15"/>
      <c r="AR81" s="24">
        <f t="shared" si="34"/>
        <v>0</v>
      </c>
      <c r="AS81" s="271" t="e">
        <f t="shared" si="53"/>
        <v>#DIV/0!</v>
      </c>
      <c r="AT81" s="9"/>
      <c r="AU81" s="9"/>
      <c r="AV81" s="15"/>
      <c r="AW81" s="9"/>
      <c r="AX81" s="9"/>
      <c r="AY81" s="10"/>
      <c r="AZ81" s="11"/>
      <c r="BA81" s="10"/>
      <c r="BB81" s="11"/>
      <c r="BC81" s="12"/>
      <c r="BD81" s="11"/>
      <c r="BE81" s="9"/>
      <c r="BF81" s="9"/>
      <c r="BG81" s="9"/>
      <c r="BH81" s="12"/>
      <c r="BI81" s="11"/>
      <c r="BJ81" s="15"/>
      <c r="BK81" s="9"/>
      <c r="BL81" s="9"/>
      <c r="BM81" s="10"/>
      <c r="BN81" s="11"/>
      <c r="BO81" s="9"/>
      <c r="BP81" s="10"/>
      <c r="BQ81" s="11"/>
      <c r="BR81" s="9"/>
      <c r="BS81" s="10"/>
      <c r="BT81" s="14"/>
      <c r="BU81" s="279"/>
      <c r="BV81" s="273">
        <f t="shared" si="54"/>
        <v>0</v>
      </c>
      <c r="BW81" s="273">
        <f t="shared" si="55"/>
        <v>0</v>
      </c>
      <c r="BX81" s="283" t="e">
        <f t="shared" si="56"/>
        <v>#DIV/0!</v>
      </c>
      <c r="BY81" s="283" t="e">
        <f t="shared" si="57"/>
        <v>#DIV/0!</v>
      </c>
      <c r="BZ81" s="11"/>
      <c r="CA81" s="9"/>
      <c r="CB81" s="9"/>
      <c r="CC81" s="12"/>
      <c r="CD81" s="15"/>
      <c r="CE81" s="15"/>
      <c r="CF81" s="9" t="e">
        <f t="shared" si="40"/>
        <v>#N/A</v>
      </c>
      <c r="CG81" s="9">
        <f t="shared" si="41"/>
        <v>0</v>
      </c>
      <c r="CH81" s="9" t="e">
        <f t="shared" si="42"/>
        <v>#N/A</v>
      </c>
      <c r="CI81" s="9"/>
      <c r="CJ81" s="296" t="e">
        <f t="shared" si="58"/>
        <v>#N/A</v>
      </c>
      <c r="CK81" s="11"/>
      <c r="CL81" s="15"/>
      <c r="CM81" s="9"/>
      <c r="CN81" s="10">
        <v>109</v>
      </c>
      <c r="CO81" s="10">
        <f t="shared" si="35"/>
        <v>0</v>
      </c>
      <c r="CP81" s="10">
        <f t="shared" si="36"/>
        <v>0</v>
      </c>
      <c r="CQ81" s="191" t="e">
        <f t="shared" si="37"/>
        <v>#DIV/0!</v>
      </c>
      <c r="CR81" s="16"/>
      <c r="CS81" s="16"/>
      <c r="CT81" s="16"/>
      <c r="CU81" s="14"/>
      <c r="CV81" s="14"/>
      <c r="CW81" s="14"/>
      <c r="CX81" s="16"/>
      <c r="CY81" s="16"/>
      <c r="CZ81" s="16"/>
      <c r="DA81" s="16"/>
      <c r="DB81" s="16"/>
      <c r="DC81" s="16"/>
      <c r="DD81" s="16"/>
      <c r="DE81" s="16"/>
      <c r="DF81" s="16"/>
      <c r="DG81" s="16"/>
      <c r="DH81" s="16"/>
      <c r="DI81" s="11"/>
      <c r="DJ81" s="10"/>
      <c r="DK81" s="213" t="e">
        <f t="shared" si="43"/>
        <v>#DIV/0!</v>
      </c>
      <c r="DL81" s="213" t="e">
        <f t="shared" si="44"/>
        <v>#DIV/0!</v>
      </c>
      <c r="DM81" s="11"/>
      <c r="DN81" s="10"/>
      <c r="DO81" s="11"/>
      <c r="DP81" s="10"/>
      <c r="DQ81" s="16"/>
      <c r="DR81" s="11"/>
      <c r="DS81" s="10"/>
      <c r="DT81" s="16"/>
      <c r="DU81" s="11"/>
      <c r="DV81" s="9"/>
      <c r="DW81" s="338" t="e">
        <f t="shared" si="45"/>
        <v>#DIV/0!</v>
      </c>
      <c r="DX81" s="213" t="e">
        <f t="shared" si="46"/>
        <v>#DIV/0!</v>
      </c>
      <c r="DY81" s="304"/>
      <c r="DZ81" s="213"/>
      <c r="EA81" s="11"/>
      <c r="EB81" s="10"/>
      <c r="EC81" s="11"/>
      <c r="ED81" s="10"/>
      <c r="EE81" s="158"/>
      <c r="EF81" s="159"/>
      <c r="EG81" s="158"/>
      <c r="EH81" s="160"/>
      <c r="EI81" s="351">
        <f t="shared" si="59"/>
        <v>0</v>
      </c>
      <c r="EJ81" s="352" t="e">
        <f t="shared" si="47"/>
        <v>#DIV/0!</v>
      </c>
      <c r="EK81" s="241" t="e">
        <f t="shared" si="48"/>
        <v>#DIV/0!</v>
      </c>
      <c r="EL81" s="9"/>
      <c r="EM81" s="20" t="e">
        <f t="shared" si="49"/>
        <v>#DIV/0!</v>
      </c>
      <c r="EN81" s="353" t="e">
        <f t="shared" si="50"/>
        <v>#DIV/0!</v>
      </c>
      <c r="EO81" s="12"/>
      <c r="EP81" s="120"/>
    </row>
    <row r="82" spans="1:146" s="121" customFormat="1" ht="20.100000000000001" customHeight="1">
      <c r="A82" s="162">
        <v>42356</v>
      </c>
      <c r="B82" s="229"/>
      <c r="C82" s="15"/>
      <c r="D82" s="9"/>
      <c r="E82" s="9"/>
      <c r="F82" s="9"/>
      <c r="G82" s="12"/>
      <c r="H82" s="11"/>
      <c r="I82" s="9"/>
      <c r="J82" s="9"/>
      <c r="K82" s="20"/>
      <c r="L82" s="9"/>
      <c r="M82" s="9"/>
      <c r="N82" s="9"/>
      <c r="O82" s="298"/>
      <c r="P82" s="9"/>
      <c r="Q82" s="24">
        <f t="shared" si="38"/>
        <v>0</v>
      </c>
      <c r="R82" s="119">
        <f t="shared" si="51"/>
        <v>0</v>
      </c>
      <c r="S82" s="18">
        <f t="shared" si="39"/>
        <v>0</v>
      </c>
      <c r="T82" s="11"/>
      <c r="U82" s="9"/>
      <c r="V82" s="9"/>
      <c r="W82" s="24">
        <f t="shared" si="52"/>
        <v>0</v>
      </c>
      <c r="X82" s="9"/>
      <c r="Y82" s="9"/>
      <c r="Z82" s="9"/>
      <c r="AA82" s="9"/>
      <c r="AB82" s="12"/>
      <c r="AC82" s="15"/>
      <c r="AD82" s="200"/>
      <c r="AE82" s="200"/>
      <c r="AF82" s="200"/>
      <c r="AG82" s="200"/>
      <c r="AH82" s="241">
        <f t="shared" si="60"/>
        <v>0</v>
      </c>
      <c r="AI82" s="239" t="e">
        <f t="shared" si="61"/>
        <v>#DIV/0!</v>
      </c>
      <c r="AJ82" s="9"/>
      <c r="AK82" s="9"/>
      <c r="AL82" s="9"/>
      <c r="AM82" s="9"/>
      <c r="AN82" s="9"/>
      <c r="AO82" s="9"/>
      <c r="AP82" s="11"/>
      <c r="AQ82" s="15"/>
      <c r="AR82" s="24">
        <f t="shared" si="34"/>
        <v>0</v>
      </c>
      <c r="AS82" s="271" t="e">
        <f t="shared" si="53"/>
        <v>#DIV/0!</v>
      </c>
      <c r="AT82" s="9"/>
      <c r="AU82" s="9"/>
      <c r="AV82" s="15"/>
      <c r="AW82" s="9"/>
      <c r="AX82" s="9"/>
      <c r="AY82" s="10"/>
      <c r="AZ82" s="11"/>
      <c r="BA82" s="10"/>
      <c r="BB82" s="11"/>
      <c r="BC82" s="12"/>
      <c r="BD82" s="11"/>
      <c r="BE82" s="9"/>
      <c r="BF82" s="9"/>
      <c r="BG82" s="9"/>
      <c r="BH82" s="12"/>
      <c r="BI82" s="11"/>
      <c r="BJ82" s="15"/>
      <c r="BK82" s="9"/>
      <c r="BL82" s="9"/>
      <c r="BM82" s="10"/>
      <c r="BN82" s="11"/>
      <c r="BO82" s="9"/>
      <c r="BP82" s="10"/>
      <c r="BQ82" s="11"/>
      <c r="BR82" s="9"/>
      <c r="BS82" s="10"/>
      <c r="BT82" s="14"/>
      <c r="BU82" s="279"/>
      <c r="BV82" s="273">
        <f t="shared" si="54"/>
        <v>0</v>
      </c>
      <c r="BW82" s="273">
        <f t="shared" si="55"/>
        <v>0</v>
      </c>
      <c r="BX82" s="283" t="e">
        <f t="shared" si="56"/>
        <v>#DIV/0!</v>
      </c>
      <c r="BY82" s="283" t="e">
        <f t="shared" si="57"/>
        <v>#DIV/0!</v>
      </c>
      <c r="BZ82" s="11"/>
      <c r="CA82" s="9"/>
      <c r="CB82" s="9"/>
      <c r="CC82" s="12"/>
      <c r="CD82" s="15"/>
      <c r="CE82" s="15"/>
      <c r="CF82" s="9" t="e">
        <f t="shared" si="40"/>
        <v>#N/A</v>
      </c>
      <c r="CG82" s="9">
        <f t="shared" si="41"/>
        <v>0</v>
      </c>
      <c r="CH82" s="9" t="e">
        <f t="shared" si="42"/>
        <v>#N/A</v>
      </c>
      <c r="CI82" s="9"/>
      <c r="CJ82" s="296" t="e">
        <f t="shared" si="58"/>
        <v>#N/A</v>
      </c>
      <c r="CK82" s="11"/>
      <c r="CL82" s="15"/>
      <c r="CM82" s="9"/>
      <c r="CN82" s="10">
        <v>109</v>
      </c>
      <c r="CO82" s="10">
        <f t="shared" si="35"/>
        <v>0</v>
      </c>
      <c r="CP82" s="10">
        <f t="shared" si="36"/>
        <v>0</v>
      </c>
      <c r="CQ82" s="191" t="e">
        <f t="shared" si="37"/>
        <v>#DIV/0!</v>
      </c>
      <c r="CR82" s="16"/>
      <c r="CS82" s="16"/>
      <c r="CT82" s="16"/>
      <c r="CU82" s="14"/>
      <c r="CV82" s="14"/>
      <c r="CW82" s="14"/>
      <c r="CX82" s="16"/>
      <c r="CY82" s="16"/>
      <c r="CZ82" s="16"/>
      <c r="DA82" s="16"/>
      <c r="DB82" s="16"/>
      <c r="DC82" s="16"/>
      <c r="DD82" s="16"/>
      <c r="DE82" s="16"/>
      <c r="DF82" s="16"/>
      <c r="DG82" s="16"/>
      <c r="DH82" s="16"/>
      <c r="DI82" s="11"/>
      <c r="DJ82" s="10"/>
      <c r="DK82" s="213" t="e">
        <f t="shared" si="43"/>
        <v>#DIV/0!</v>
      </c>
      <c r="DL82" s="213" t="e">
        <f t="shared" si="44"/>
        <v>#DIV/0!</v>
      </c>
      <c r="DM82" s="11"/>
      <c r="DN82" s="10"/>
      <c r="DO82" s="11"/>
      <c r="DP82" s="10"/>
      <c r="DQ82" s="16"/>
      <c r="DR82" s="11"/>
      <c r="DS82" s="10"/>
      <c r="DT82" s="16"/>
      <c r="DU82" s="11"/>
      <c r="DV82" s="9"/>
      <c r="DW82" s="338" t="e">
        <f t="shared" si="45"/>
        <v>#DIV/0!</v>
      </c>
      <c r="DX82" s="213" t="e">
        <f t="shared" si="46"/>
        <v>#DIV/0!</v>
      </c>
      <c r="DY82" s="304"/>
      <c r="DZ82" s="213"/>
      <c r="EA82" s="11"/>
      <c r="EB82" s="10"/>
      <c r="EC82" s="11"/>
      <c r="ED82" s="10"/>
      <c r="EE82" s="158"/>
      <c r="EF82" s="159"/>
      <c r="EG82" s="158"/>
      <c r="EH82" s="160"/>
      <c r="EI82" s="351">
        <f t="shared" si="59"/>
        <v>0</v>
      </c>
      <c r="EJ82" s="352" t="e">
        <f t="shared" si="47"/>
        <v>#DIV/0!</v>
      </c>
      <c r="EK82" s="241" t="e">
        <f t="shared" si="48"/>
        <v>#DIV/0!</v>
      </c>
      <c r="EL82" s="9"/>
      <c r="EM82" s="20" t="e">
        <f t="shared" si="49"/>
        <v>#DIV/0!</v>
      </c>
      <c r="EN82" s="353" t="e">
        <f t="shared" si="50"/>
        <v>#DIV/0!</v>
      </c>
      <c r="EO82" s="12"/>
      <c r="EP82" s="120"/>
    </row>
    <row r="83" spans="1:146" s="118" customFormat="1" ht="20.100000000000001" customHeight="1">
      <c r="A83" s="161">
        <v>42357</v>
      </c>
      <c r="B83" s="228">
        <v>0.56978009259259255</v>
      </c>
      <c r="C83" s="7">
        <v>3</v>
      </c>
      <c r="D83" s="1" t="s">
        <v>130</v>
      </c>
      <c r="E83" s="1" t="s">
        <v>136</v>
      </c>
      <c r="F83" s="1" t="s">
        <v>141</v>
      </c>
      <c r="G83" s="4" t="s">
        <v>147</v>
      </c>
      <c r="H83" s="3" t="s">
        <v>172</v>
      </c>
      <c r="I83" s="1">
        <v>16</v>
      </c>
      <c r="J83" s="1" t="s">
        <v>278</v>
      </c>
      <c r="K83" s="19">
        <v>19.5</v>
      </c>
      <c r="L83" s="1" t="s">
        <v>190</v>
      </c>
      <c r="M83" s="1">
        <v>84</v>
      </c>
      <c r="N83" s="1">
        <v>2700</v>
      </c>
      <c r="O83" s="297"/>
      <c r="P83" s="1">
        <v>1800</v>
      </c>
      <c r="Q83" s="22">
        <f t="shared" si="38"/>
        <v>1449</v>
      </c>
      <c r="R83" s="116">
        <f t="shared" si="51"/>
        <v>3.964464</v>
      </c>
      <c r="S83" s="17">
        <f t="shared" si="39"/>
        <v>3.755808</v>
      </c>
      <c r="T83" s="3">
        <v>1145</v>
      </c>
      <c r="U83" s="1">
        <v>1007</v>
      </c>
      <c r="V83" s="1">
        <v>0.95099999999999996</v>
      </c>
      <c r="W83" s="22">
        <f t="shared" si="52"/>
        <v>1711.8</v>
      </c>
      <c r="X83" s="1">
        <v>10.5</v>
      </c>
      <c r="Y83" s="1">
        <v>406</v>
      </c>
      <c r="Z83" s="1">
        <v>20</v>
      </c>
      <c r="AA83" s="1">
        <v>20</v>
      </c>
      <c r="AB83" s="4">
        <v>6.8</v>
      </c>
      <c r="AC83" s="7">
        <v>3.8</v>
      </c>
      <c r="AD83" s="199">
        <v>-31</v>
      </c>
      <c r="AE83" s="199">
        <v>-35</v>
      </c>
      <c r="AF83" s="199">
        <v>-36</v>
      </c>
      <c r="AG83" s="199"/>
      <c r="AH83" s="240">
        <f t="shared" si="60"/>
        <v>-102</v>
      </c>
      <c r="AI83" s="237">
        <f t="shared" si="61"/>
        <v>1</v>
      </c>
      <c r="AJ83" s="1">
        <v>50</v>
      </c>
      <c r="AK83" s="1">
        <v>60</v>
      </c>
      <c r="AL83" s="1">
        <v>100</v>
      </c>
      <c r="AM83" s="1">
        <v>100</v>
      </c>
      <c r="AN83" s="1">
        <v>3</v>
      </c>
      <c r="AO83" s="1">
        <v>20</v>
      </c>
      <c r="AP83" s="3">
        <v>1803</v>
      </c>
      <c r="AQ83" s="7">
        <v>1688</v>
      </c>
      <c r="AR83" s="22">
        <f t="shared" si="34"/>
        <v>115</v>
      </c>
      <c r="AS83" s="270">
        <f t="shared" si="53"/>
        <v>6.3782584581253465E-2</v>
      </c>
      <c r="AT83" s="1">
        <v>75</v>
      </c>
      <c r="AU83" s="1">
        <v>80</v>
      </c>
      <c r="AV83" s="7">
        <v>4.4000000000000004</v>
      </c>
      <c r="AW83" s="1">
        <v>716</v>
      </c>
      <c r="AX83" s="1">
        <v>783</v>
      </c>
      <c r="AY83" s="2">
        <v>50</v>
      </c>
      <c r="AZ83" s="3">
        <v>355</v>
      </c>
      <c r="BA83" s="2">
        <v>66</v>
      </c>
      <c r="BB83" s="3"/>
      <c r="BC83" s="4"/>
      <c r="BD83" s="3">
        <v>3943</v>
      </c>
      <c r="BE83" s="1">
        <v>40</v>
      </c>
      <c r="BF83" s="1">
        <v>55</v>
      </c>
      <c r="BG83" s="1">
        <v>5</v>
      </c>
      <c r="BH83" s="4">
        <v>97.4</v>
      </c>
      <c r="BI83" s="3">
        <v>600</v>
      </c>
      <c r="BJ83" s="7">
        <v>160</v>
      </c>
      <c r="BK83" s="1">
        <v>1638</v>
      </c>
      <c r="BL83" s="1">
        <v>147</v>
      </c>
      <c r="BM83" s="2">
        <v>52.2</v>
      </c>
      <c r="BN83" s="3">
        <v>475</v>
      </c>
      <c r="BO83" s="1">
        <v>1400</v>
      </c>
      <c r="BP83" s="2">
        <v>215</v>
      </c>
      <c r="BQ83" s="3">
        <v>465</v>
      </c>
      <c r="BR83" s="1">
        <v>1500</v>
      </c>
      <c r="BS83" s="2">
        <v>186</v>
      </c>
      <c r="BT83" s="6">
        <v>1500</v>
      </c>
      <c r="BU83" s="278">
        <v>526</v>
      </c>
      <c r="BV83" s="272">
        <f t="shared" si="54"/>
        <v>0.94</v>
      </c>
      <c r="BW83" s="272">
        <f t="shared" si="55"/>
        <v>0.76923076923076927</v>
      </c>
      <c r="BX83" s="282">
        <f t="shared" si="56"/>
        <v>0.54995499549954996</v>
      </c>
      <c r="BY83" s="282">
        <f t="shared" si="57"/>
        <v>0.4500450045004501</v>
      </c>
      <c r="BZ83" s="3">
        <v>2.8</v>
      </c>
      <c r="CA83" s="1">
        <v>3</v>
      </c>
      <c r="CB83" s="1">
        <v>30</v>
      </c>
      <c r="CC83" s="4">
        <v>1.8</v>
      </c>
      <c r="CD83" s="7" t="s">
        <v>163</v>
      </c>
      <c r="CE83" s="7">
        <v>67</v>
      </c>
      <c r="CF83" s="1">
        <f t="shared" si="40"/>
        <v>15.6</v>
      </c>
      <c r="CG83" s="1">
        <f t="shared" si="41"/>
        <v>6084</v>
      </c>
      <c r="CH83" s="1">
        <f t="shared" si="42"/>
        <v>10.92</v>
      </c>
      <c r="CI83" s="1">
        <v>70</v>
      </c>
      <c r="CJ83" s="189">
        <f t="shared" si="58"/>
        <v>1.7948717948717949</v>
      </c>
      <c r="CK83" s="3" t="s">
        <v>165</v>
      </c>
      <c r="CL83" s="7">
        <v>81</v>
      </c>
      <c r="CM83" s="1">
        <v>81</v>
      </c>
      <c r="CN83" s="2">
        <v>109</v>
      </c>
      <c r="CO83" s="2">
        <f t="shared" si="35"/>
        <v>6084</v>
      </c>
      <c r="CP83" s="2">
        <f t="shared" si="36"/>
        <v>88.29</v>
      </c>
      <c r="CQ83" s="190">
        <f t="shared" si="37"/>
        <v>14.511834319526628</v>
      </c>
      <c r="CR83" s="8">
        <v>44</v>
      </c>
      <c r="CS83" s="8">
        <v>4</v>
      </c>
      <c r="CT83" s="8">
        <v>400</v>
      </c>
      <c r="CU83" s="6">
        <v>13</v>
      </c>
      <c r="CV83" s="6">
        <v>52</v>
      </c>
      <c r="CW83" s="6"/>
      <c r="CX83" s="8">
        <v>570</v>
      </c>
      <c r="CY83" s="8">
        <v>500</v>
      </c>
      <c r="CZ83" s="8">
        <v>510</v>
      </c>
      <c r="DA83" s="8">
        <v>450</v>
      </c>
      <c r="DB83" s="8">
        <v>2</v>
      </c>
      <c r="DC83" s="8">
        <v>4</v>
      </c>
      <c r="DD83" s="8">
        <v>1</v>
      </c>
      <c r="DE83" s="8">
        <v>40</v>
      </c>
      <c r="DF83" s="8">
        <v>3</v>
      </c>
      <c r="DG83" s="8">
        <v>10</v>
      </c>
      <c r="DH83" s="8">
        <v>2</v>
      </c>
      <c r="DI83" s="3" t="s">
        <v>202</v>
      </c>
      <c r="DJ83" s="2">
        <v>280</v>
      </c>
      <c r="DK83" s="212">
        <f t="shared" si="43"/>
        <v>70.627454304037059</v>
      </c>
      <c r="DL83" s="212">
        <f t="shared" si="44"/>
        <v>74.551201765372454</v>
      </c>
      <c r="DM83" s="3"/>
      <c r="DN83" s="2"/>
      <c r="DO83" s="3"/>
      <c r="DP83" s="2"/>
      <c r="DQ83" s="8">
        <v>35</v>
      </c>
      <c r="DR83" s="3" t="s">
        <v>184</v>
      </c>
      <c r="DS83" s="2">
        <v>4.4000000000000004</v>
      </c>
      <c r="DT83" s="8">
        <v>20</v>
      </c>
      <c r="DU83" s="3"/>
      <c r="DV83" s="1"/>
      <c r="DW83" s="337">
        <f t="shared" si="45"/>
        <v>0</v>
      </c>
      <c r="DX83" s="212">
        <f t="shared" si="46"/>
        <v>0</v>
      </c>
      <c r="DY83" s="303"/>
      <c r="DZ83" s="212"/>
      <c r="EA83" s="3"/>
      <c r="EB83" s="2"/>
      <c r="EC83" s="3"/>
      <c r="ED83" s="2"/>
      <c r="EE83" s="155"/>
      <c r="EF83" s="156"/>
      <c r="EG83" s="155"/>
      <c r="EH83" s="157"/>
      <c r="EI83" s="348">
        <f t="shared" si="59"/>
        <v>401</v>
      </c>
      <c r="EJ83" s="349">
        <f t="shared" si="47"/>
        <v>101.14860419971022</v>
      </c>
      <c r="EK83" s="240">
        <f t="shared" si="48"/>
        <v>106.76797109969412</v>
      </c>
      <c r="EL83" s="1">
        <v>4.84</v>
      </c>
      <c r="EM83" s="19">
        <f t="shared" si="49"/>
        <v>1.2208459958269264</v>
      </c>
      <c r="EN83" s="350">
        <f t="shared" si="50"/>
        <v>1.2886707733728666</v>
      </c>
      <c r="EO83" s="4">
        <v>369</v>
      </c>
      <c r="EP83" s="117"/>
    </row>
    <row r="84" spans="1:146" s="118" customFormat="1" ht="20.100000000000001" customHeight="1">
      <c r="A84" s="161">
        <v>42357</v>
      </c>
      <c r="B84" s="228"/>
      <c r="C84" s="7"/>
      <c r="D84" s="1"/>
      <c r="E84" s="1"/>
      <c r="F84" s="1"/>
      <c r="G84" s="4"/>
      <c r="H84" s="3"/>
      <c r="I84" s="1"/>
      <c r="J84" s="1"/>
      <c r="K84" s="19"/>
      <c r="L84" s="1"/>
      <c r="M84" s="1"/>
      <c r="N84" s="1"/>
      <c r="O84" s="297"/>
      <c r="P84" s="1"/>
      <c r="Q84" s="22">
        <f t="shared" si="38"/>
        <v>0</v>
      </c>
      <c r="R84" s="116">
        <f t="shared" si="51"/>
        <v>0</v>
      </c>
      <c r="S84" s="17">
        <f t="shared" si="39"/>
        <v>0</v>
      </c>
      <c r="T84" s="3"/>
      <c r="U84" s="1"/>
      <c r="V84" s="1"/>
      <c r="W84" s="22">
        <f t="shared" si="52"/>
        <v>0</v>
      </c>
      <c r="X84" s="1"/>
      <c r="Y84" s="1"/>
      <c r="Z84" s="1"/>
      <c r="AA84" s="1"/>
      <c r="AB84" s="4"/>
      <c r="AC84" s="7"/>
      <c r="AD84" s="199"/>
      <c r="AE84" s="199"/>
      <c r="AF84" s="199"/>
      <c r="AG84" s="199"/>
      <c r="AH84" s="240">
        <f t="shared" si="60"/>
        <v>0</v>
      </c>
      <c r="AI84" s="237" t="e">
        <f t="shared" si="61"/>
        <v>#DIV/0!</v>
      </c>
      <c r="AJ84" s="1"/>
      <c r="AK84" s="1"/>
      <c r="AL84" s="1"/>
      <c r="AM84" s="1"/>
      <c r="AN84" s="1"/>
      <c r="AO84" s="1"/>
      <c r="AP84" s="3"/>
      <c r="AQ84" s="7"/>
      <c r="AR84" s="22">
        <f t="shared" si="34"/>
        <v>0</v>
      </c>
      <c r="AS84" s="270" t="e">
        <f t="shared" si="53"/>
        <v>#DIV/0!</v>
      </c>
      <c r="AT84" s="1"/>
      <c r="AU84" s="1"/>
      <c r="AV84" s="7"/>
      <c r="AW84" s="1"/>
      <c r="AX84" s="1"/>
      <c r="AY84" s="2"/>
      <c r="AZ84" s="3"/>
      <c r="BA84" s="2"/>
      <c r="BB84" s="3"/>
      <c r="BC84" s="4"/>
      <c r="BD84" s="3"/>
      <c r="BE84" s="1"/>
      <c r="BF84" s="1"/>
      <c r="BG84" s="1"/>
      <c r="BH84" s="4"/>
      <c r="BI84" s="3"/>
      <c r="BJ84" s="7"/>
      <c r="BK84" s="1"/>
      <c r="BL84" s="1"/>
      <c r="BM84" s="2"/>
      <c r="BN84" s="3"/>
      <c r="BO84" s="1"/>
      <c r="BP84" s="2"/>
      <c r="BQ84" s="3"/>
      <c r="BR84" s="1"/>
      <c r="BS84" s="2"/>
      <c r="BT84" s="6"/>
      <c r="BU84" s="278"/>
      <c r="BV84" s="272">
        <f t="shared" si="54"/>
        <v>0</v>
      </c>
      <c r="BW84" s="272">
        <f t="shared" si="55"/>
        <v>0</v>
      </c>
      <c r="BX84" s="282" t="e">
        <f t="shared" si="56"/>
        <v>#DIV/0!</v>
      </c>
      <c r="BY84" s="282" t="e">
        <f t="shared" si="57"/>
        <v>#DIV/0!</v>
      </c>
      <c r="BZ84" s="3"/>
      <c r="CA84" s="1"/>
      <c r="CB84" s="1"/>
      <c r="CC84" s="4"/>
      <c r="CD84" s="7"/>
      <c r="CE84" s="7"/>
      <c r="CF84" s="1" t="e">
        <f t="shared" si="40"/>
        <v>#N/A</v>
      </c>
      <c r="CG84" s="1">
        <f t="shared" si="41"/>
        <v>0</v>
      </c>
      <c r="CH84" s="1" t="e">
        <f t="shared" si="42"/>
        <v>#N/A</v>
      </c>
      <c r="CI84" s="1"/>
      <c r="CJ84" s="189" t="e">
        <f t="shared" si="58"/>
        <v>#N/A</v>
      </c>
      <c r="CK84" s="3"/>
      <c r="CL84" s="7"/>
      <c r="CM84" s="1"/>
      <c r="CN84" s="2">
        <v>109</v>
      </c>
      <c r="CO84" s="2">
        <f t="shared" si="35"/>
        <v>0</v>
      </c>
      <c r="CP84" s="2">
        <f t="shared" si="36"/>
        <v>0</v>
      </c>
      <c r="CQ84" s="190" t="e">
        <f t="shared" si="37"/>
        <v>#DIV/0!</v>
      </c>
      <c r="CR84" s="8"/>
      <c r="CS84" s="8"/>
      <c r="CT84" s="8"/>
      <c r="CU84" s="6"/>
      <c r="CV84" s="6"/>
      <c r="CW84" s="6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3"/>
      <c r="DJ84" s="2"/>
      <c r="DK84" s="212" t="e">
        <f t="shared" si="43"/>
        <v>#DIV/0!</v>
      </c>
      <c r="DL84" s="212" t="e">
        <f t="shared" si="44"/>
        <v>#DIV/0!</v>
      </c>
      <c r="DM84" s="3"/>
      <c r="DN84" s="2"/>
      <c r="DO84" s="3"/>
      <c r="DP84" s="2"/>
      <c r="DQ84" s="8"/>
      <c r="DR84" s="3"/>
      <c r="DS84" s="2"/>
      <c r="DT84" s="8"/>
      <c r="DU84" s="3"/>
      <c r="DV84" s="1"/>
      <c r="DW84" s="337" t="e">
        <f t="shared" si="45"/>
        <v>#DIV/0!</v>
      </c>
      <c r="DX84" s="212" t="e">
        <f t="shared" si="46"/>
        <v>#DIV/0!</v>
      </c>
      <c r="DY84" s="303"/>
      <c r="DZ84" s="212"/>
      <c r="EA84" s="3"/>
      <c r="EB84" s="2"/>
      <c r="EC84" s="3"/>
      <c r="ED84" s="2"/>
      <c r="EE84" s="155"/>
      <c r="EF84" s="156"/>
      <c r="EG84" s="155"/>
      <c r="EH84" s="157"/>
      <c r="EI84" s="348">
        <f t="shared" si="59"/>
        <v>0</v>
      </c>
      <c r="EJ84" s="349" t="e">
        <f t="shared" si="47"/>
        <v>#DIV/0!</v>
      </c>
      <c r="EK84" s="240" t="e">
        <f t="shared" si="48"/>
        <v>#DIV/0!</v>
      </c>
      <c r="EL84" s="1"/>
      <c r="EM84" s="19" t="e">
        <f t="shared" si="49"/>
        <v>#DIV/0!</v>
      </c>
      <c r="EN84" s="350" t="e">
        <f t="shared" si="50"/>
        <v>#DIV/0!</v>
      </c>
      <c r="EO84" s="4"/>
      <c r="EP84" s="117"/>
    </row>
    <row r="85" spans="1:146" s="121" customFormat="1" ht="20.100000000000001" customHeight="1">
      <c r="A85" s="162">
        <v>42357</v>
      </c>
      <c r="B85" s="229">
        <v>0.906250000000001</v>
      </c>
      <c r="C85" s="15">
        <v>2</v>
      </c>
      <c r="D85" s="9" t="s">
        <v>132</v>
      </c>
      <c r="E85" s="9" t="s">
        <v>138</v>
      </c>
      <c r="F85" s="9" t="s">
        <v>140</v>
      </c>
      <c r="G85" s="12" t="s">
        <v>145</v>
      </c>
      <c r="H85" s="11" t="s">
        <v>172</v>
      </c>
      <c r="I85" s="9">
        <v>16</v>
      </c>
      <c r="J85" s="9" t="s">
        <v>278</v>
      </c>
      <c r="K85" s="20">
        <v>17.5</v>
      </c>
      <c r="L85" s="9" t="s">
        <v>190</v>
      </c>
      <c r="M85" s="9">
        <v>84</v>
      </c>
      <c r="N85" s="9">
        <v>2700</v>
      </c>
      <c r="O85" s="298"/>
      <c r="P85" s="9">
        <v>1700</v>
      </c>
      <c r="Q85" s="24">
        <f t="shared" si="38"/>
        <v>1402.5</v>
      </c>
      <c r="R85" s="119">
        <f t="shared" si="51"/>
        <v>3.83724</v>
      </c>
      <c r="S85" s="18">
        <f t="shared" si="39"/>
        <v>3.6352799999999998</v>
      </c>
      <c r="T85" s="11">
        <v>1080</v>
      </c>
      <c r="U85" s="9">
        <v>1007</v>
      </c>
      <c r="V85" s="9">
        <v>0.95299999999999996</v>
      </c>
      <c r="W85" s="24">
        <f t="shared" si="52"/>
        <v>1620.1</v>
      </c>
      <c r="X85" s="9">
        <v>10.3</v>
      </c>
      <c r="Y85" s="9">
        <v>364</v>
      </c>
      <c r="Z85" s="9">
        <v>20</v>
      </c>
      <c r="AA85" s="9">
        <v>20</v>
      </c>
      <c r="AB85" s="12">
        <v>6.1</v>
      </c>
      <c r="AC85" s="15">
        <v>4.2</v>
      </c>
      <c r="AD85" s="200">
        <v>-31</v>
      </c>
      <c r="AE85" s="200">
        <v>-35</v>
      </c>
      <c r="AF85" s="200">
        <v>-35</v>
      </c>
      <c r="AG85" s="200"/>
      <c r="AH85" s="241">
        <f t="shared" si="60"/>
        <v>-101</v>
      </c>
      <c r="AI85" s="239">
        <f t="shared" si="61"/>
        <v>1</v>
      </c>
      <c r="AJ85" s="9">
        <v>50</v>
      </c>
      <c r="AK85" s="9">
        <v>60</v>
      </c>
      <c r="AL85" s="9">
        <v>100</v>
      </c>
      <c r="AM85" s="9">
        <v>100</v>
      </c>
      <c r="AN85" s="9">
        <v>3</v>
      </c>
      <c r="AO85" s="9">
        <v>20</v>
      </c>
      <c r="AP85" s="11">
        <v>2040</v>
      </c>
      <c r="AQ85" s="15">
        <v>1546</v>
      </c>
      <c r="AR85" s="24">
        <f t="shared" si="34"/>
        <v>494</v>
      </c>
      <c r="AS85" s="271">
        <f t="shared" si="53"/>
        <v>0.24215686274509804</v>
      </c>
      <c r="AT85" s="9">
        <v>71</v>
      </c>
      <c r="AU85" s="9">
        <v>80</v>
      </c>
      <c r="AV85" s="15">
        <v>4.4000000000000004</v>
      </c>
      <c r="AW85" s="9">
        <v>730</v>
      </c>
      <c r="AX85" s="9">
        <v>770</v>
      </c>
      <c r="AY85" s="10">
        <v>50</v>
      </c>
      <c r="AZ85" s="11">
        <v>354</v>
      </c>
      <c r="BA85" s="10">
        <v>70</v>
      </c>
      <c r="BB85" s="11"/>
      <c r="BC85" s="12"/>
      <c r="BD85" s="11">
        <v>4380</v>
      </c>
      <c r="BE85" s="9">
        <v>35</v>
      </c>
      <c r="BF85" s="9">
        <v>53</v>
      </c>
      <c r="BG85" s="9">
        <v>2</v>
      </c>
      <c r="BH85" s="12">
        <v>97.4</v>
      </c>
      <c r="BI85" s="11">
        <v>550</v>
      </c>
      <c r="BJ85" s="15">
        <v>200</v>
      </c>
      <c r="BK85" s="9">
        <v>1640</v>
      </c>
      <c r="BL85" s="9">
        <v>143</v>
      </c>
      <c r="BM85" s="10">
        <v>57.1</v>
      </c>
      <c r="BN85" s="11">
        <v>413</v>
      </c>
      <c r="BO85" s="9">
        <v>1400</v>
      </c>
      <c r="BP85" s="10">
        <v>189</v>
      </c>
      <c r="BQ85" s="11">
        <v>402</v>
      </c>
      <c r="BR85" s="9">
        <v>1500</v>
      </c>
      <c r="BS85" s="10">
        <v>163</v>
      </c>
      <c r="BT85" s="14">
        <v>1500</v>
      </c>
      <c r="BU85" s="279">
        <v>384</v>
      </c>
      <c r="BV85" s="273">
        <f t="shared" si="54"/>
        <v>0.81499999999999995</v>
      </c>
      <c r="BW85" s="273">
        <f t="shared" si="55"/>
        <v>0.70512820512820518</v>
      </c>
      <c r="BX85" s="283">
        <f t="shared" si="56"/>
        <v>0.53613898962638096</v>
      </c>
      <c r="BY85" s="283">
        <f t="shared" si="57"/>
        <v>0.46386101037361893</v>
      </c>
      <c r="BZ85" s="11">
        <v>2.8</v>
      </c>
      <c r="CA85" s="9">
        <v>3</v>
      </c>
      <c r="CB85" s="9">
        <v>25</v>
      </c>
      <c r="CC85" s="12">
        <v>1.8</v>
      </c>
      <c r="CD85" s="15" t="s">
        <v>163</v>
      </c>
      <c r="CE85" s="15">
        <v>66</v>
      </c>
      <c r="CF85" s="9">
        <f t="shared" si="40"/>
        <v>15.6</v>
      </c>
      <c r="CG85" s="9">
        <f t="shared" si="41"/>
        <v>5746</v>
      </c>
      <c r="CH85" s="9">
        <f t="shared" si="42"/>
        <v>10.295999999999999</v>
      </c>
      <c r="CI85" s="9">
        <v>66</v>
      </c>
      <c r="CJ85" s="296">
        <f t="shared" si="58"/>
        <v>1.7918552036199094</v>
      </c>
      <c r="CK85" s="11" t="s">
        <v>165</v>
      </c>
      <c r="CL85" s="15">
        <v>45</v>
      </c>
      <c r="CM85" s="9">
        <v>49</v>
      </c>
      <c r="CN85" s="10">
        <v>109</v>
      </c>
      <c r="CO85" s="10">
        <f t="shared" si="35"/>
        <v>5746</v>
      </c>
      <c r="CP85" s="10">
        <f t="shared" si="36"/>
        <v>53.41</v>
      </c>
      <c r="CQ85" s="191">
        <f t="shared" si="37"/>
        <v>9.295161851722936</v>
      </c>
      <c r="CR85" s="16">
        <v>45</v>
      </c>
      <c r="CS85" s="16">
        <v>4</v>
      </c>
      <c r="CT85" s="16">
        <v>400</v>
      </c>
      <c r="CU85" s="14">
        <v>11</v>
      </c>
      <c r="CV85" s="14">
        <v>47</v>
      </c>
      <c r="CW85" s="14"/>
      <c r="CX85" s="16">
        <v>522</v>
      </c>
      <c r="CY85" s="16">
        <v>500</v>
      </c>
      <c r="CZ85" s="16">
        <v>510</v>
      </c>
      <c r="DA85" s="16">
        <v>150</v>
      </c>
      <c r="DB85" s="16">
        <v>2</v>
      </c>
      <c r="DC85" s="16">
        <v>2</v>
      </c>
      <c r="DD85" s="16">
        <v>0.5</v>
      </c>
      <c r="DE85" s="16">
        <v>40</v>
      </c>
      <c r="DF85" s="16">
        <v>3</v>
      </c>
      <c r="DG85" s="16">
        <v>5</v>
      </c>
      <c r="DH85" s="16">
        <v>2</v>
      </c>
      <c r="DI85" s="11" t="s">
        <v>202</v>
      </c>
      <c r="DJ85" s="10">
        <v>280</v>
      </c>
      <c r="DK85" s="213">
        <f t="shared" si="43"/>
        <v>72.969113216791229</v>
      </c>
      <c r="DL85" s="213">
        <f t="shared" si="44"/>
        <v>77.022952839946313</v>
      </c>
      <c r="DM85" s="11"/>
      <c r="DN85" s="10"/>
      <c r="DO85" s="11"/>
      <c r="DP85" s="10"/>
      <c r="DQ85" s="16">
        <v>25</v>
      </c>
      <c r="DR85" s="11" t="s">
        <v>184</v>
      </c>
      <c r="DS85" s="10">
        <v>4.4000000000000004</v>
      </c>
      <c r="DT85" s="16">
        <v>20</v>
      </c>
      <c r="DU85" s="11"/>
      <c r="DV85" s="9"/>
      <c r="DW85" s="338">
        <f t="shared" si="45"/>
        <v>0</v>
      </c>
      <c r="DX85" s="213">
        <f t="shared" si="46"/>
        <v>0</v>
      </c>
      <c r="DY85" s="304"/>
      <c r="DZ85" s="213"/>
      <c r="EA85" s="11"/>
      <c r="EB85" s="10"/>
      <c r="EC85" s="11"/>
      <c r="ED85" s="10"/>
      <c r="EE85" s="158"/>
      <c r="EF85" s="159"/>
      <c r="EG85" s="158"/>
      <c r="EH85" s="160"/>
      <c r="EI85" s="351">
        <f t="shared" si="59"/>
        <v>352</v>
      </c>
      <c r="EJ85" s="352">
        <f t="shared" si="47"/>
        <v>91.732599472537558</v>
      </c>
      <c r="EK85" s="241">
        <f t="shared" si="48"/>
        <v>96.828854998789637</v>
      </c>
      <c r="EL85" s="9">
        <v>4.5999999999999996</v>
      </c>
      <c r="EM85" s="20">
        <f t="shared" si="49"/>
        <v>1.1987782885615703</v>
      </c>
      <c r="EN85" s="353">
        <f t="shared" si="50"/>
        <v>1.2653770823705464</v>
      </c>
      <c r="EO85" s="12">
        <v>366</v>
      </c>
      <c r="EP85" s="120"/>
    </row>
    <row r="86" spans="1:146" s="121" customFormat="1" ht="20.100000000000001" customHeight="1">
      <c r="A86" s="162">
        <v>42357</v>
      </c>
      <c r="B86" s="229">
        <v>0.25641203703703702</v>
      </c>
      <c r="C86" s="15">
        <v>2</v>
      </c>
      <c r="D86" s="9" t="s">
        <v>132</v>
      </c>
      <c r="E86" s="9" t="s">
        <v>138</v>
      </c>
      <c r="F86" s="9" t="s">
        <v>140</v>
      </c>
      <c r="G86" s="12" t="s">
        <v>145</v>
      </c>
      <c r="H86" s="11" t="s">
        <v>172</v>
      </c>
      <c r="I86" s="9">
        <v>16</v>
      </c>
      <c r="J86" s="9" t="s">
        <v>278</v>
      </c>
      <c r="K86" s="20">
        <v>16.899999999999999</v>
      </c>
      <c r="L86" s="9" t="s">
        <v>190</v>
      </c>
      <c r="M86" s="9">
        <v>84</v>
      </c>
      <c r="N86" s="9">
        <v>2700</v>
      </c>
      <c r="O86" s="298"/>
      <c r="P86" s="9">
        <v>1720</v>
      </c>
      <c r="Q86" s="24">
        <f t="shared" si="38"/>
        <v>1429.32</v>
      </c>
      <c r="R86" s="119">
        <f t="shared" si="51"/>
        <v>3.91061952</v>
      </c>
      <c r="S86" s="18">
        <f t="shared" si="39"/>
        <v>3.7047974400000001</v>
      </c>
      <c r="T86" s="11">
        <v>1093</v>
      </c>
      <c r="U86" s="9">
        <v>1007</v>
      </c>
      <c r="V86" s="9">
        <v>0.95199999999999996</v>
      </c>
      <c r="W86" s="24">
        <f t="shared" si="52"/>
        <v>1637.4399999999998</v>
      </c>
      <c r="X86" s="9">
        <v>10.3</v>
      </c>
      <c r="Y86" s="9">
        <v>371</v>
      </c>
      <c r="Z86" s="9">
        <v>20</v>
      </c>
      <c r="AA86" s="9">
        <v>25</v>
      </c>
      <c r="AB86" s="12">
        <v>6.6</v>
      </c>
      <c r="AC86" s="15">
        <v>3.9</v>
      </c>
      <c r="AD86" s="200">
        <v>-32</v>
      </c>
      <c r="AE86" s="200">
        <v>-35</v>
      </c>
      <c r="AF86" s="200">
        <v>-36</v>
      </c>
      <c r="AG86" s="200"/>
      <c r="AH86" s="241">
        <f t="shared" si="60"/>
        <v>-103</v>
      </c>
      <c r="AI86" s="239">
        <f t="shared" si="61"/>
        <v>1.9417475728155338E-2</v>
      </c>
      <c r="AJ86" s="9">
        <v>50</v>
      </c>
      <c r="AK86" s="9">
        <v>60</v>
      </c>
      <c r="AL86" s="9">
        <v>100</v>
      </c>
      <c r="AM86" s="9">
        <v>100</v>
      </c>
      <c r="AN86" s="9">
        <v>2</v>
      </c>
      <c r="AO86" s="9">
        <v>20</v>
      </c>
      <c r="AP86" s="11">
        <v>2075</v>
      </c>
      <c r="AQ86" s="15">
        <v>1592</v>
      </c>
      <c r="AR86" s="24">
        <f t="shared" si="34"/>
        <v>483</v>
      </c>
      <c r="AS86" s="271">
        <f t="shared" si="53"/>
        <v>0.23277108433734939</v>
      </c>
      <c r="AT86" s="9">
        <v>72</v>
      </c>
      <c r="AU86" s="9">
        <v>80</v>
      </c>
      <c r="AV86" s="15">
        <v>4.4000000000000004</v>
      </c>
      <c r="AW86" s="9">
        <v>671</v>
      </c>
      <c r="AX86" s="9">
        <v>836</v>
      </c>
      <c r="AY86" s="10">
        <v>45</v>
      </c>
      <c r="AZ86" s="11">
        <v>351</v>
      </c>
      <c r="BA86" s="10">
        <v>70</v>
      </c>
      <c r="BB86" s="11"/>
      <c r="BC86" s="12"/>
      <c r="BD86" s="11">
        <v>4125</v>
      </c>
      <c r="BE86" s="9">
        <v>45</v>
      </c>
      <c r="BF86" s="9">
        <v>60</v>
      </c>
      <c r="BG86" s="9">
        <v>2</v>
      </c>
      <c r="BH86" s="12">
        <v>97.5</v>
      </c>
      <c r="BI86" s="11">
        <v>550</v>
      </c>
      <c r="BJ86" s="15">
        <v>200</v>
      </c>
      <c r="BK86" s="9">
        <v>1640</v>
      </c>
      <c r="BL86" s="9">
        <v>145</v>
      </c>
      <c r="BM86" s="10">
        <v>48.5</v>
      </c>
      <c r="BN86" s="11">
        <v>422</v>
      </c>
      <c r="BO86" s="9">
        <v>1400</v>
      </c>
      <c r="BP86" s="10">
        <v>182</v>
      </c>
      <c r="BQ86" s="11">
        <v>413</v>
      </c>
      <c r="BR86" s="9">
        <v>1500</v>
      </c>
      <c r="BS86" s="10">
        <v>163</v>
      </c>
      <c r="BT86" s="14">
        <v>1500</v>
      </c>
      <c r="BU86" s="279">
        <v>380</v>
      </c>
      <c r="BV86" s="273">
        <f t="shared" si="54"/>
        <v>0.83499999999999996</v>
      </c>
      <c r="BW86" s="273">
        <f t="shared" si="55"/>
        <v>0.70512820512820518</v>
      </c>
      <c r="BX86" s="283">
        <f t="shared" si="56"/>
        <v>0.54216265712145173</v>
      </c>
      <c r="BY86" s="283">
        <f t="shared" si="57"/>
        <v>0.45783734287854821</v>
      </c>
      <c r="BZ86" s="11">
        <v>2.8</v>
      </c>
      <c r="CA86" s="9">
        <v>2.6</v>
      </c>
      <c r="CB86" s="9">
        <v>25</v>
      </c>
      <c r="CC86" s="12">
        <v>1.8</v>
      </c>
      <c r="CD86" s="15" t="s">
        <v>163</v>
      </c>
      <c r="CE86" s="15">
        <v>67</v>
      </c>
      <c r="CF86" s="9">
        <f t="shared" si="40"/>
        <v>15.6</v>
      </c>
      <c r="CG86" s="9">
        <f t="shared" si="41"/>
        <v>5813.5999999999995</v>
      </c>
      <c r="CH86" s="9">
        <f t="shared" si="42"/>
        <v>10.452</v>
      </c>
      <c r="CI86" s="9">
        <v>67</v>
      </c>
      <c r="CJ86" s="296">
        <f t="shared" si="58"/>
        <v>1.7978533094812166</v>
      </c>
      <c r="CK86" s="11" t="s">
        <v>165</v>
      </c>
      <c r="CL86" s="15">
        <v>43</v>
      </c>
      <c r="CM86" s="9">
        <v>43</v>
      </c>
      <c r="CN86" s="10">
        <v>109</v>
      </c>
      <c r="CO86" s="10">
        <f t="shared" si="35"/>
        <v>5813.5999999999995</v>
      </c>
      <c r="CP86" s="10">
        <f t="shared" si="36"/>
        <v>46.87</v>
      </c>
      <c r="CQ86" s="191">
        <f t="shared" si="37"/>
        <v>8.0621301775147938</v>
      </c>
      <c r="CR86" s="16">
        <v>45</v>
      </c>
      <c r="CS86" s="16">
        <v>4</v>
      </c>
      <c r="CT86" s="16">
        <v>400</v>
      </c>
      <c r="CU86" s="14">
        <v>11</v>
      </c>
      <c r="CV86" s="14">
        <v>49</v>
      </c>
      <c r="CW86" s="14"/>
      <c r="CX86" s="16"/>
      <c r="CY86" s="16"/>
      <c r="CZ86" s="16"/>
      <c r="DA86" s="16"/>
      <c r="DB86" s="16">
        <v>2</v>
      </c>
      <c r="DC86" s="16"/>
      <c r="DD86" s="16"/>
      <c r="DE86" s="16">
        <v>40</v>
      </c>
      <c r="DF86" s="16">
        <v>3</v>
      </c>
      <c r="DG86" s="16"/>
      <c r="DH86" s="16">
        <v>2</v>
      </c>
      <c r="DI86" s="11" t="s">
        <v>202</v>
      </c>
      <c r="DJ86" s="10">
        <v>280</v>
      </c>
      <c r="DK86" s="213">
        <f t="shared" si="43"/>
        <v>71.599908548505383</v>
      </c>
      <c r="DL86" s="213">
        <f t="shared" si="44"/>
        <v>75.57768124564457</v>
      </c>
      <c r="DM86" s="11"/>
      <c r="DN86" s="10"/>
      <c r="DO86" s="11"/>
      <c r="DP86" s="10"/>
      <c r="DQ86" s="16">
        <v>25</v>
      </c>
      <c r="DR86" s="11" t="s">
        <v>184</v>
      </c>
      <c r="DS86" s="10">
        <v>4.4000000000000004</v>
      </c>
      <c r="DT86" s="16">
        <v>15</v>
      </c>
      <c r="DU86" s="11"/>
      <c r="DV86" s="9"/>
      <c r="DW86" s="338">
        <f t="shared" si="45"/>
        <v>0</v>
      </c>
      <c r="DX86" s="213">
        <f t="shared" si="46"/>
        <v>0</v>
      </c>
      <c r="DY86" s="304"/>
      <c r="DZ86" s="213"/>
      <c r="EA86" s="11"/>
      <c r="EB86" s="10"/>
      <c r="EC86" s="11"/>
      <c r="ED86" s="10"/>
      <c r="EE86" s="158"/>
      <c r="EF86" s="159"/>
      <c r="EG86" s="158"/>
      <c r="EH86" s="160"/>
      <c r="EI86" s="351">
        <f t="shared" si="59"/>
        <v>345</v>
      </c>
      <c r="EJ86" s="352">
        <f t="shared" si="47"/>
        <v>88.221315890122696</v>
      </c>
      <c r="EK86" s="241">
        <f t="shared" si="48"/>
        <v>93.122500106240622</v>
      </c>
      <c r="EL86" s="9">
        <v>4.5999999999999996</v>
      </c>
      <c r="EM86" s="20">
        <f t="shared" si="49"/>
        <v>1.1762842118683026</v>
      </c>
      <c r="EN86" s="353">
        <f t="shared" si="50"/>
        <v>1.2416333347498749</v>
      </c>
      <c r="EO86" s="12">
        <v>371</v>
      </c>
      <c r="EP86" s="120"/>
    </row>
    <row r="87" spans="1:146" s="118" customFormat="1" ht="20.100000000000001" customHeight="1">
      <c r="A87" s="161">
        <v>42358</v>
      </c>
      <c r="B87" s="228">
        <v>0.64233796296296297</v>
      </c>
      <c r="C87" s="7">
        <v>4</v>
      </c>
      <c r="D87" s="1" t="s">
        <v>133</v>
      </c>
      <c r="E87" s="1" t="s">
        <v>137</v>
      </c>
      <c r="F87" s="1" t="s">
        <v>139</v>
      </c>
      <c r="G87" s="4" t="s">
        <v>267</v>
      </c>
      <c r="H87" s="3" t="s">
        <v>172</v>
      </c>
      <c r="I87" s="1">
        <v>16</v>
      </c>
      <c r="J87" s="1" t="s">
        <v>278</v>
      </c>
      <c r="K87" s="19">
        <v>17</v>
      </c>
      <c r="L87" s="1" t="s">
        <v>190</v>
      </c>
      <c r="M87" s="1">
        <v>84</v>
      </c>
      <c r="N87" s="1">
        <v>2650</v>
      </c>
      <c r="O87" s="297"/>
      <c r="P87" s="1">
        <v>1750</v>
      </c>
      <c r="Q87" s="22">
        <f t="shared" si="38"/>
        <v>1452.5</v>
      </c>
      <c r="R87" s="116">
        <f t="shared" si="51"/>
        <v>3.97404</v>
      </c>
      <c r="S87" s="17">
        <f t="shared" si="39"/>
        <v>3.69516</v>
      </c>
      <c r="T87" s="3">
        <v>1111</v>
      </c>
      <c r="U87" s="1">
        <v>1007</v>
      </c>
      <c r="V87" s="1">
        <v>0.95</v>
      </c>
      <c r="W87" s="22">
        <f t="shared" si="52"/>
        <v>1662.5</v>
      </c>
      <c r="X87" s="1">
        <v>10.8</v>
      </c>
      <c r="Y87" s="1">
        <v>383</v>
      </c>
      <c r="Z87" s="1">
        <v>20</v>
      </c>
      <c r="AA87" s="1">
        <v>20</v>
      </c>
      <c r="AB87" s="4">
        <v>6.2</v>
      </c>
      <c r="AC87" s="7">
        <v>4.8</v>
      </c>
      <c r="AD87" s="199">
        <v>-31</v>
      </c>
      <c r="AE87" s="199">
        <v>-34</v>
      </c>
      <c r="AF87" s="199">
        <v>-34</v>
      </c>
      <c r="AG87" s="199"/>
      <c r="AH87" s="240">
        <f t="shared" si="60"/>
        <v>-99</v>
      </c>
      <c r="AI87" s="237">
        <f t="shared" si="61"/>
        <v>-4.0404040404040407E-2</v>
      </c>
      <c r="AJ87" s="1">
        <v>50</v>
      </c>
      <c r="AK87" s="1">
        <v>60</v>
      </c>
      <c r="AL87" s="1">
        <v>110</v>
      </c>
      <c r="AM87" s="1">
        <v>110</v>
      </c>
      <c r="AN87" s="1">
        <v>2</v>
      </c>
      <c r="AO87" s="1">
        <v>20</v>
      </c>
      <c r="AP87" s="3">
        <v>2150</v>
      </c>
      <c r="AQ87" s="7">
        <v>1670</v>
      </c>
      <c r="AR87" s="22">
        <f t="shared" si="34"/>
        <v>480</v>
      </c>
      <c r="AS87" s="270">
        <f t="shared" si="53"/>
        <v>0.22325581395348837</v>
      </c>
      <c r="AT87" s="1">
        <v>74</v>
      </c>
      <c r="AU87" s="1">
        <v>80</v>
      </c>
      <c r="AV87" s="7">
        <v>4.4000000000000004</v>
      </c>
      <c r="AW87" s="1">
        <v>805</v>
      </c>
      <c r="AX87" s="1">
        <v>750</v>
      </c>
      <c r="AY87" s="2">
        <v>70</v>
      </c>
      <c r="AZ87" s="3">
        <v>357</v>
      </c>
      <c r="BA87" s="2">
        <v>55</v>
      </c>
      <c r="BB87" s="3"/>
      <c r="BC87" s="4"/>
      <c r="BD87" s="3">
        <v>4500</v>
      </c>
      <c r="BE87" s="1">
        <v>35</v>
      </c>
      <c r="BF87" s="1">
        <v>78</v>
      </c>
      <c r="BG87" s="1">
        <v>2</v>
      </c>
      <c r="BH87" s="4">
        <v>97.4</v>
      </c>
      <c r="BI87" s="3">
        <v>550</v>
      </c>
      <c r="BJ87" s="7">
        <v>160</v>
      </c>
      <c r="BK87" s="1">
        <v>1653</v>
      </c>
      <c r="BL87" s="1">
        <v>145</v>
      </c>
      <c r="BM87" s="2">
        <v>48</v>
      </c>
      <c r="BN87" s="3">
        <v>458</v>
      </c>
      <c r="BO87" s="1">
        <v>1400</v>
      </c>
      <c r="BP87" s="2">
        <v>216</v>
      </c>
      <c r="BQ87" s="3">
        <v>452</v>
      </c>
      <c r="BR87" s="1">
        <v>1500</v>
      </c>
      <c r="BS87" s="2">
        <v>188</v>
      </c>
      <c r="BT87" s="6">
        <v>1500</v>
      </c>
      <c r="BU87" s="278">
        <v>475</v>
      </c>
      <c r="BV87" s="272">
        <f t="shared" si="54"/>
        <v>0.91</v>
      </c>
      <c r="BW87" s="272">
        <f t="shared" si="55"/>
        <v>0.70512820512820518</v>
      </c>
      <c r="BX87" s="282">
        <f t="shared" si="56"/>
        <v>0.56342276551833625</v>
      </c>
      <c r="BY87" s="282">
        <f t="shared" si="57"/>
        <v>0.43657723448166375</v>
      </c>
      <c r="BZ87" s="3">
        <v>2.8</v>
      </c>
      <c r="CA87" s="1">
        <v>3</v>
      </c>
      <c r="CB87" s="1">
        <v>30</v>
      </c>
      <c r="CC87" s="4">
        <v>1.8</v>
      </c>
      <c r="CD87" s="7" t="s">
        <v>163</v>
      </c>
      <c r="CE87" s="7">
        <v>70</v>
      </c>
      <c r="CF87" s="1">
        <f t="shared" si="40"/>
        <v>15.6</v>
      </c>
      <c r="CG87" s="1">
        <f t="shared" si="41"/>
        <v>5915</v>
      </c>
      <c r="CH87" s="1">
        <f t="shared" si="42"/>
        <v>11.232000000000001</v>
      </c>
      <c r="CI87" s="1">
        <v>72</v>
      </c>
      <c r="CJ87" s="189">
        <f t="shared" si="58"/>
        <v>1.898901098901099</v>
      </c>
      <c r="CK87" s="3" t="s">
        <v>165</v>
      </c>
      <c r="CL87" s="7">
        <v>50</v>
      </c>
      <c r="CM87" s="1">
        <v>50</v>
      </c>
      <c r="CN87" s="2">
        <v>109</v>
      </c>
      <c r="CO87" s="2">
        <f t="shared" si="35"/>
        <v>5915</v>
      </c>
      <c r="CP87" s="2">
        <f t="shared" si="36"/>
        <v>54.5</v>
      </c>
      <c r="CQ87" s="190">
        <f t="shared" si="37"/>
        <v>9.2138630600169051</v>
      </c>
      <c r="CR87" s="8">
        <v>44</v>
      </c>
      <c r="CS87" s="8">
        <v>4</v>
      </c>
      <c r="CT87" s="8">
        <v>400</v>
      </c>
      <c r="CU87" s="6">
        <v>11</v>
      </c>
      <c r="CV87" s="6">
        <v>49</v>
      </c>
      <c r="CW87" s="6"/>
      <c r="CX87" s="8">
        <v>550</v>
      </c>
      <c r="CY87" s="8">
        <v>500</v>
      </c>
      <c r="CZ87" s="8">
        <v>500</v>
      </c>
      <c r="DA87" s="8">
        <v>500</v>
      </c>
      <c r="DB87" s="8">
        <v>2</v>
      </c>
      <c r="DC87" s="8">
        <v>2</v>
      </c>
      <c r="DD87" s="8">
        <v>0.5</v>
      </c>
      <c r="DE87" s="8">
        <v>40</v>
      </c>
      <c r="DF87" s="8">
        <v>3</v>
      </c>
      <c r="DG87" s="8">
        <v>5</v>
      </c>
      <c r="DH87" s="8">
        <v>2</v>
      </c>
      <c r="DI87" s="3" t="s">
        <v>202</v>
      </c>
      <c r="DJ87" s="2">
        <v>280</v>
      </c>
      <c r="DK87" s="212">
        <f t="shared" si="43"/>
        <v>70.457267667159869</v>
      </c>
      <c r="DL87" s="212">
        <f t="shared" si="44"/>
        <v>75.774797302417213</v>
      </c>
      <c r="DM87" s="3"/>
      <c r="DN87" s="2"/>
      <c r="DO87" s="3"/>
      <c r="DP87" s="2"/>
      <c r="DQ87" s="8">
        <v>35</v>
      </c>
      <c r="DR87" s="3" t="s">
        <v>184</v>
      </c>
      <c r="DS87" s="2">
        <v>5.0999999999999996</v>
      </c>
      <c r="DT87" s="8">
        <v>20</v>
      </c>
      <c r="DU87" s="3"/>
      <c r="DV87" s="1"/>
      <c r="DW87" s="337">
        <f t="shared" si="45"/>
        <v>0</v>
      </c>
      <c r="DX87" s="212">
        <f t="shared" si="46"/>
        <v>0</v>
      </c>
      <c r="DY87" s="303"/>
      <c r="DZ87" s="212"/>
      <c r="EA87" s="3"/>
      <c r="EB87" s="2"/>
      <c r="EC87" s="3"/>
      <c r="ED87" s="2"/>
      <c r="EE87" s="155"/>
      <c r="EF87" s="156"/>
      <c r="EG87" s="155"/>
      <c r="EH87" s="157"/>
      <c r="EI87" s="348">
        <f t="shared" si="59"/>
        <v>404</v>
      </c>
      <c r="EJ87" s="349">
        <f t="shared" si="47"/>
        <v>101.65977191975924</v>
      </c>
      <c r="EK87" s="240">
        <f t="shared" si="48"/>
        <v>109.33220753634484</v>
      </c>
      <c r="EL87" s="1">
        <v>4.54</v>
      </c>
      <c r="EM87" s="19">
        <f t="shared" si="49"/>
        <v>1.142414268603235</v>
      </c>
      <c r="EN87" s="350">
        <f t="shared" si="50"/>
        <v>1.2286342134034791</v>
      </c>
      <c r="EO87" s="4">
        <v>357</v>
      </c>
      <c r="EP87" s="117"/>
    </row>
    <row r="88" spans="1:146" s="118" customFormat="1" ht="20.100000000000001" customHeight="1">
      <c r="A88" s="161">
        <v>42358</v>
      </c>
      <c r="B88" s="228"/>
      <c r="C88" s="7"/>
      <c r="D88" s="1"/>
      <c r="E88" s="1"/>
      <c r="F88" s="1"/>
      <c r="G88" s="4"/>
      <c r="H88" s="3"/>
      <c r="I88" s="1"/>
      <c r="J88" s="1"/>
      <c r="K88" s="19"/>
      <c r="L88" s="1"/>
      <c r="M88" s="1"/>
      <c r="N88" s="1"/>
      <c r="O88" s="297"/>
      <c r="P88" s="1"/>
      <c r="Q88" s="22">
        <f t="shared" si="38"/>
        <v>0</v>
      </c>
      <c r="R88" s="116">
        <f t="shared" si="51"/>
        <v>0</v>
      </c>
      <c r="S88" s="17">
        <f t="shared" si="39"/>
        <v>0</v>
      </c>
      <c r="T88" s="3"/>
      <c r="U88" s="1"/>
      <c r="V88" s="1"/>
      <c r="W88" s="22">
        <f t="shared" si="52"/>
        <v>0</v>
      </c>
      <c r="X88" s="1"/>
      <c r="Y88" s="1"/>
      <c r="Z88" s="1"/>
      <c r="AA88" s="1"/>
      <c r="AB88" s="4"/>
      <c r="AC88" s="7"/>
      <c r="AD88" s="199"/>
      <c r="AE88" s="199"/>
      <c r="AF88" s="199"/>
      <c r="AG88" s="199"/>
      <c r="AH88" s="240">
        <f t="shared" si="60"/>
        <v>0</v>
      </c>
      <c r="AI88" s="237" t="e">
        <f t="shared" si="61"/>
        <v>#DIV/0!</v>
      </c>
      <c r="AJ88" s="1"/>
      <c r="AK88" s="1"/>
      <c r="AL88" s="1"/>
      <c r="AM88" s="1"/>
      <c r="AN88" s="1"/>
      <c r="AO88" s="1"/>
      <c r="AP88" s="3"/>
      <c r="AQ88" s="7"/>
      <c r="AR88" s="22">
        <f t="shared" si="34"/>
        <v>0</v>
      </c>
      <c r="AS88" s="270" t="e">
        <f t="shared" si="53"/>
        <v>#DIV/0!</v>
      </c>
      <c r="AT88" s="1"/>
      <c r="AU88" s="1"/>
      <c r="AV88" s="7"/>
      <c r="AW88" s="1"/>
      <c r="AX88" s="1"/>
      <c r="AY88" s="2"/>
      <c r="AZ88" s="3"/>
      <c r="BA88" s="2"/>
      <c r="BB88" s="3"/>
      <c r="BC88" s="4"/>
      <c r="BD88" s="3"/>
      <c r="BE88" s="1"/>
      <c r="BF88" s="1"/>
      <c r="BG88" s="1"/>
      <c r="BH88" s="4"/>
      <c r="BI88" s="3"/>
      <c r="BJ88" s="7"/>
      <c r="BK88" s="1"/>
      <c r="BL88" s="1"/>
      <c r="BM88" s="2"/>
      <c r="BN88" s="3"/>
      <c r="BO88" s="1"/>
      <c r="BP88" s="2"/>
      <c r="BQ88" s="3"/>
      <c r="BR88" s="1"/>
      <c r="BS88" s="2"/>
      <c r="BT88" s="6"/>
      <c r="BU88" s="278"/>
      <c r="BV88" s="272">
        <f t="shared" si="54"/>
        <v>0</v>
      </c>
      <c r="BW88" s="272">
        <f t="shared" si="55"/>
        <v>0</v>
      </c>
      <c r="BX88" s="282" t="e">
        <f t="shared" si="56"/>
        <v>#DIV/0!</v>
      </c>
      <c r="BY88" s="282" t="e">
        <f t="shared" si="57"/>
        <v>#DIV/0!</v>
      </c>
      <c r="BZ88" s="3"/>
      <c r="CA88" s="1"/>
      <c r="CB88" s="1"/>
      <c r="CC88" s="4"/>
      <c r="CD88" s="7"/>
      <c r="CE88" s="7"/>
      <c r="CF88" s="1" t="e">
        <f t="shared" si="40"/>
        <v>#N/A</v>
      </c>
      <c r="CG88" s="1">
        <f t="shared" si="41"/>
        <v>0</v>
      </c>
      <c r="CH88" s="1" t="e">
        <f t="shared" si="42"/>
        <v>#N/A</v>
      </c>
      <c r="CI88" s="1"/>
      <c r="CJ88" s="189" t="e">
        <f t="shared" si="58"/>
        <v>#N/A</v>
      </c>
      <c r="CK88" s="3"/>
      <c r="CL88" s="7"/>
      <c r="CM88" s="1"/>
      <c r="CN88" s="2">
        <v>109</v>
      </c>
      <c r="CO88" s="2">
        <f t="shared" si="35"/>
        <v>0</v>
      </c>
      <c r="CP88" s="2">
        <f t="shared" si="36"/>
        <v>0</v>
      </c>
      <c r="CQ88" s="190" t="e">
        <f t="shared" si="37"/>
        <v>#DIV/0!</v>
      </c>
      <c r="CR88" s="8"/>
      <c r="CS88" s="8"/>
      <c r="CT88" s="8"/>
      <c r="CU88" s="6"/>
      <c r="CV88" s="6"/>
      <c r="CW88" s="6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3"/>
      <c r="DJ88" s="2"/>
      <c r="DK88" s="212" t="e">
        <f t="shared" si="43"/>
        <v>#DIV/0!</v>
      </c>
      <c r="DL88" s="212" t="e">
        <f t="shared" si="44"/>
        <v>#DIV/0!</v>
      </c>
      <c r="DM88" s="3"/>
      <c r="DN88" s="2"/>
      <c r="DO88" s="3"/>
      <c r="DP88" s="2"/>
      <c r="DQ88" s="8"/>
      <c r="DR88" s="3"/>
      <c r="DS88" s="2"/>
      <c r="DT88" s="8"/>
      <c r="DU88" s="3"/>
      <c r="DV88" s="1"/>
      <c r="DW88" s="337" t="e">
        <f t="shared" si="45"/>
        <v>#DIV/0!</v>
      </c>
      <c r="DX88" s="212" t="e">
        <f t="shared" si="46"/>
        <v>#DIV/0!</v>
      </c>
      <c r="DY88" s="303"/>
      <c r="DZ88" s="212"/>
      <c r="EA88" s="3"/>
      <c r="EB88" s="2"/>
      <c r="EC88" s="3"/>
      <c r="ED88" s="2"/>
      <c r="EE88" s="155"/>
      <c r="EF88" s="156"/>
      <c r="EG88" s="155"/>
      <c r="EH88" s="157"/>
      <c r="EI88" s="348">
        <f t="shared" si="59"/>
        <v>0</v>
      </c>
      <c r="EJ88" s="349" t="e">
        <f t="shared" si="47"/>
        <v>#DIV/0!</v>
      </c>
      <c r="EK88" s="240" t="e">
        <f t="shared" si="48"/>
        <v>#DIV/0!</v>
      </c>
      <c r="EL88" s="1"/>
      <c r="EM88" s="19" t="e">
        <f t="shared" si="49"/>
        <v>#DIV/0!</v>
      </c>
      <c r="EN88" s="350" t="e">
        <f t="shared" si="50"/>
        <v>#DIV/0!</v>
      </c>
      <c r="EO88" s="4"/>
      <c r="EP88" s="117"/>
    </row>
    <row r="89" spans="1:146" s="121" customFormat="1" ht="20.100000000000001" customHeight="1">
      <c r="A89" s="162">
        <v>42358</v>
      </c>
      <c r="B89" s="229">
        <v>0.23116898148148146</v>
      </c>
      <c r="C89" s="15">
        <v>3</v>
      </c>
      <c r="D89" s="9" t="s">
        <v>130</v>
      </c>
      <c r="E89" s="9" t="s">
        <v>136</v>
      </c>
      <c r="F89" s="9" t="s">
        <v>141</v>
      </c>
      <c r="G89" s="12" t="s">
        <v>147</v>
      </c>
      <c r="H89" s="11" t="s">
        <v>172</v>
      </c>
      <c r="I89" s="9">
        <v>16.5</v>
      </c>
      <c r="J89" s="9" t="s">
        <v>219</v>
      </c>
      <c r="K89" s="20">
        <v>18.5</v>
      </c>
      <c r="L89" s="9" t="s">
        <v>190</v>
      </c>
      <c r="M89" s="9">
        <v>84</v>
      </c>
      <c r="N89" s="9">
        <v>2720</v>
      </c>
      <c r="O89" s="298"/>
      <c r="P89" s="9">
        <v>1720</v>
      </c>
      <c r="Q89" s="24">
        <f t="shared" si="38"/>
        <v>1401.8</v>
      </c>
      <c r="R89" s="119">
        <f t="shared" si="51"/>
        <v>3.9551786999999998</v>
      </c>
      <c r="S89" s="18">
        <f t="shared" si="39"/>
        <v>3.77476704</v>
      </c>
      <c r="T89" s="11">
        <v>1096</v>
      </c>
      <c r="U89" s="9">
        <v>1007</v>
      </c>
      <c r="V89" s="9">
        <v>0.95699999999999996</v>
      </c>
      <c r="W89" s="24">
        <f t="shared" si="52"/>
        <v>1646.04</v>
      </c>
      <c r="X89" s="9">
        <v>10.3</v>
      </c>
      <c r="Y89" s="9">
        <v>375</v>
      </c>
      <c r="Z89" s="9">
        <v>20</v>
      </c>
      <c r="AA89" s="9">
        <v>20</v>
      </c>
      <c r="AB89" s="12">
        <v>5.9</v>
      </c>
      <c r="AC89" s="15">
        <v>4.0999999999999996</v>
      </c>
      <c r="AD89" s="200">
        <v>-32</v>
      </c>
      <c r="AE89" s="200">
        <v>-36</v>
      </c>
      <c r="AF89" s="200">
        <v>-35</v>
      </c>
      <c r="AG89" s="200"/>
      <c r="AH89" s="241">
        <f t="shared" si="60"/>
        <v>-103</v>
      </c>
      <c r="AI89" s="239">
        <f t="shared" si="61"/>
        <v>1</v>
      </c>
      <c r="AJ89" s="9">
        <v>50</v>
      </c>
      <c r="AK89" s="9">
        <v>70</v>
      </c>
      <c r="AL89" s="9">
        <v>110</v>
      </c>
      <c r="AM89" s="9">
        <v>110</v>
      </c>
      <c r="AN89" s="9">
        <v>3</v>
      </c>
      <c r="AO89" s="9">
        <v>20</v>
      </c>
      <c r="AP89" s="11">
        <v>1799</v>
      </c>
      <c r="AQ89" s="15">
        <v>1631</v>
      </c>
      <c r="AR89" s="24">
        <f t="shared" si="34"/>
        <v>168</v>
      </c>
      <c r="AS89" s="271">
        <f t="shared" si="53"/>
        <v>9.3385214007782102E-2</v>
      </c>
      <c r="AT89" s="9">
        <v>72</v>
      </c>
      <c r="AU89" s="9">
        <v>80</v>
      </c>
      <c r="AV89" s="15">
        <v>4.4000000000000004</v>
      </c>
      <c r="AW89" s="9">
        <v>675</v>
      </c>
      <c r="AX89" s="9">
        <v>826</v>
      </c>
      <c r="AY89" s="10">
        <v>45</v>
      </c>
      <c r="AZ89" s="11">
        <v>355</v>
      </c>
      <c r="BA89" s="10">
        <v>65</v>
      </c>
      <c r="BB89" s="11">
        <v>144</v>
      </c>
      <c r="BC89" s="12"/>
      <c r="BD89" s="11">
        <v>4402</v>
      </c>
      <c r="BE89" s="9">
        <v>45</v>
      </c>
      <c r="BF89" s="9">
        <v>73</v>
      </c>
      <c r="BG89" s="9">
        <v>4</v>
      </c>
      <c r="BH89" s="12">
        <v>97.4</v>
      </c>
      <c r="BI89" s="11">
        <v>550</v>
      </c>
      <c r="BJ89" s="15">
        <v>160</v>
      </c>
      <c r="BK89" s="9">
        <v>1657</v>
      </c>
      <c r="BL89" s="9">
        <v>143</v>
      </c>
      <c r="BM89" s="10">
        <v>56.2</v>
      </c>
      <c r="BN89" s="11">
        <v>473</v>
      </c>
      <c r="BO89" s="9">
        <v>1400</v>
      </c>
      <c r="BP89" s="10">
        <v>212</v>
      </c>
      <c r="BQ89" s="11">
        <v>463</v>
      </c>
      <c r="BR89" s="9">
        <v>1500</v>
      </c>
      <c r="BS89" s="10">
        <v>196</v>
      </c>
      <c r="BT89" s="14">
        <v>1500</v>
      </c>
      <c r="BU89" s="279">
        <v>511</v>
      </c>
      <c r="BV89" s="273">
        <f t="shared" si="54"/>
        <v>0.93600000000000005</v>
      </c>
      <c r="BW89" s="273">
        <f t="shared" si="55"/>
        <v>0.70512820512820518</v>
      </c>
      <c r="BX89" s="283">
        <f t="shared" si="56"/>
        <v>0.57033935379038814</v>
      </c>
      <c r="BY89" s="283">
        <f t="shared" si="57"/>
        <v>0.42966064620961192</v>
      </c>
      <c r="BZ89" s="11">
        <v>2.8</v>
      </c>
      <c r="CA89" s="9">
        <v>3</v>
      </c>
      <c r="CB89" s="9">
        <v>29</v>
      </c>
      <c r="CC89" s="12">
        <v>1.8</v>
      </c>
      <c r="CD89" s="15" t="s">
        <v>163</v>
      </c>
      <c r="CE89" s="15">
        <v>65</v>
      </c>
      <c r="CF89" s="9">
        <f t="shared" si="40"/>
        <v>15.6</v>
      </c>
      <c r="CG89" s="9">
        <f t="shared" si="41"/>
        <v>5813.5999999999995</v>
      </c>
      <c r="CH89" s="9">
        <f t="shared" si="42"/>
        <v>10.295999999999999</v>
      </c>
      <c r="CI89" s="9">
        <v>66</v>
      </c>
      <c r="CJ89" s="296">
        <f t="shared" si="58"/>
        <v>1.7710196779964222</v>
      </c>
      <c r="CK89" s="11" t="s">
        <v>165</v>
      </c>
      <c r="CL89" s="15">
        <v>43</v>
      </c>
      <c r="CM89" s="9">
        <v>43</v>
      </c>
      <c r="CN89" s="10">
        <v>109</v>
      </c>
      <c r="CO89" s="10">
        <f t="shared" si="35"/>
        <v>5813.5999999999995</v>
      </c>
      <c r="CP89" s="10">
        <f t="shared" si="36"/>
        <v>46.87</v>
      </c>
      <c r="CQ89" s="191">
        <f t="shared" si="37"/>
        <v>8.0621301775147938</v>
      </c>
      <c r="CR89" s="16">
        <v>44</v>
      </c>
      <c r="CS89" s="16">
        <v>4</v>
      </c>
      <c r="CT89" s="16">
        <v>400</v>
      </c>
      <c r="CU89" s="14">
        <v>9</v>
      </c>
      <c r="CV89" s="14">
        <v>52</v>
      </c>
      <c r="CW89" s="14"/>
      <c r="CX89" s="16">
        <v>550</v>
      </c>
      <c r="CY89" s="16">
        <v>500</v>
      </c>
      <c r="CZ89" s="16">
        <v>500</v>
      </c>
      <c r="DA89" s="16">
        <v>500</v>
      </c>
      <c r="DB89" s="16">
        <v>2</v>
      </c>
      <c r="DC89" s="16">
        <v>2</v>
      </c>
      <c r="DD89" s="16">
        <v>0.5</v>
      </c>
      <c r="DE89" s="16">
        <v>30</v>
      </c>
      <c r="DF89" s="16">
        <v>3</v>
      </c>
      <c r="DG89" s="16">
        <v>5</v>
      </c>
      <c r="DH89" s="16">
        <v>2</v>
      </c>
      <c r="DI89" s="11" t="s">
        <v>202</v>
      </c>
      <c r="DJ89" s="10">
        <v>280</v>
      </c>
      <c r="DK89" s="213">
        <f t="shared" si="43"/>
        <v>70.793261502950557</v>
      </c>
      <c r="DL89" s="213">
        <f t="shared" si="44"/>
        <v>74.176762971841569</v>
      </c>
      <c r="DM89" s="11"/>
      <c r="DN89" s="10"/>
      <c r="DO89" s="11"/>
      <c r="DP89" s="10"/>
      <c r="DQ89" s="16">
        <v>25</v>
      </c>
      <c r="DR89" s="11" t="s">
        <v>184</v>
      </c>
      <c r="DS89" s="10">
        <v>4.8</v>
      </c>
      <c r="DT89" s="16">
        <v>20</v>
      </c>
      <c r="DU89" s="11"/>
      <c r="DV89" s="9"/>
      <c r="DW89" s="338">
        <f t="shared" si="45"/>
        <v>0</v>
      </c>
      <c r="DX89" s="213">
        <f t="shared" si="46"/>
        <v>0</v>
      </c>
      <c r="DY89" s="304"/>
      <c r="DZ89" s="213"/>
      <c r="EA89" s="11"/>
      <c r="EB89" s="10"/>
      <c r="EC89" s="11"/>
      <c r="ED89" s="10"/>
      <c r="EE89" s="158"/>
      <c r="EF89" s="159"/>
      <c r="EG89" s="158"/>
      <c r="EH89" s="160"/>
      <c r="EI89" s="351">
        <f t="shared" si="59"/>
        <v>408</v>
      </c>
      <c r="EJ89" s="352">
        <f t="shared" si="47"/>
        <v>103.1558953328708</v>
      </c>
      <c r="EK89" s="241">
        <f t="shared" si="48"/>
        <v>108.08614033039771</v>
      </c>
      <c r="EL89" s="9">
        <v>4.47</v>
      </c>
      <c r="EM89" s="20">
        <f t="shared" si="49"/>
        <v>1.1301638532792462</v>
      </c>
      <c r="EN89" s="353">
        <f t="shared" si="50"/>
        <v>1.1841790374433279</v>
      </c>
      <c r="EO89" s="12">
        <v>390</v>
      </c>
      <c r="EP89" s="120"/>
    </row>
    <row r="90" spans="1:146" s="121" customFormat="1" ht="20.100000000000001" customHeight="1">
      <c r="A90" s="162">
        <v>42358</v>
      </c>
      <c r="B90" s="229"/>
      <c r="C90" s="15"/>
      <c r="D90" s="9"/>
      <c r="E90" s="9"/>
      <c r="F90" s="9"/>
      <c r="G90" s="12"/>
      <c r="H90" s="11"/>
      <c r="I90" s="9"/>
      <c r="J90" s="9"/>
      <c r="K90" s="20"/>
      <c r="L90" s="9"/>
      <c r="M90" s="9"/>
      <c r="N90" s="9"/>
      <c r="O90" s="298"/>
      <c r="P90" s="9"/>
      <c r="Q90" s="24">
        <f t="shared" si="38"/>
        <v>0</v>
      </c>
      <c r="R90" s="119">
        <f t="shared" si="51"/>
        <v>0</v>
      </c>
      <c r="S90" s="18">
        <f t="shared" si="39"/>
        <v>0</v>
      </c>
      <c r="T90" s="11"/>
      <c r="U90" s="9"/>
      <c r="V90" s="9"/>
      <c r="W90" s="24">
        <f t="shared" si="52"/>
        <v>0</v>
      </c>
      <c r="X90" s="9"/>
      <c r="Y90" s="9"/>
      <c r="Z90" s="9"/>
      <c r="AA90" s="9"/>
      <c r="AB90" s="12"/>
      <c r="AC90" s="15"/>
      <c r="AD90" s="200"/>
      <c r="AE90" s="200"/>
      <c r="AF90" s="200"/>
      <c r="AG90" s="200"/>
      <c r="AH90" s="241">
        <f t="shared" si="60"/>
        <v>0</v>
      </c>
      <c r="AI90" s="239" t="e">
        <f t="shared" si="61"/>
        <v>#DIV/0!</v>
      </c>
      <c r="AJ90" s="9"/>
      <c r="AK90" s="9"/>
      <c r="AL90" s="9"/>
      <c r="AM90" s="9"/>
      <c r="AN90" s="9"/>
      <c r="AO90" s="9"/>
      <c r="AP90" s="11"/>
      <c r="AQ90" s="15"/>
      <c r="AR90" s="24">
        <f t="shared" si="34"/>
        <v>0</v>
      </c>
      <c r="AS90" s="271" t="e">
        <f t="shared" si="53"/>
        <v>#DIV/0!</v>
      </c>
      <c r="AT90" s="9"/>
      <c r="AU90" s="9"/>
      <c r="AV90" s="15"/>
      <c r="AW90" s="9"/>
      <c r="AX90" s="9"/>
      <c r="AY90" s="10"/>
      <c r="AZ90" s="11"/>
      <c r="BA90" s="10"/>
      <c r="BB90" s="11"/>
      <c r="BC90" s="12"/>
      <c r="BD90" s="11"/>
      <c r="BE90" s="9"/>
      <c r="BF90" s="9"/>
      <c r="BG90" s="9"/>
      <c r="BH90" s="12"/>
      <c r="BI90" s="11"/>
      <c r="BJ90" s="15"/>
      <c r="BK90" s="9"/>
      <c r="BL90" s="9"/>
      <c r="BM90" s="10"/>
      <c r="BN90" s="11"/>
      <c r="BO90" s="9"/>
      <c r="BP90" s="10"/>
      <c r="BQ90" s="11"/>
      <c r="BR90" s="9"/>
      <c r="BS90" s="10"/>
      <c r="BT90" s="14"/>
      <c r="BU90" s="279"/>
      <c r="BV90" s="273">
        <f t="shared" si="54"/>
        <v>0</v>
      </c>
      <c r="BW90" s="273">
        <f t="shared" si="55"/>
        <v>0</v>
      </c>
      <c r="BX90" s="283" t="e">
        <f t="shared" si="56"/>
        <v>#DIV/0!</v>
      </c>
      <c r="BY90" s="283" t="e">
        <f t="shared" si="57"/>
        <v>#DIV/0!</v>
      </c>
      <c r="BZ90" s="11"/>
      <c r="CA90" s="9"/>
      <c r="CB90" s="9"/>
      <c r="CC90" s="12"/>
      <c r="CD90" s="15"/>
      <c r="CE90" s="15"/>
      <c r="CF90" s="9" t="e">
        <f t="shared" si="40"/>
        <v>#N/A</v>
      </c>
      <c r="CG90" s="9">
        <f t="shared" si="41"/>
        <v>0</v>
      </c>
      <c r="CH90" s="9" t="e">
        <f t="shared" si="42"/>
        <v>#N/A</v>
      </c>
      <c r="CI90" s="9"/>
      <c r="CJ90" s="296" t="e">
        <f t="shared" si="58"/>
        <v>#N/A</v>
      </c>
      <c r="CK90" s="11"/>
      <c r="CL90" s="15"/>
      <c r="CM90" s="9"/>
      <c r="CN90" s="10">
        <v>109</v>
      </c>
      <c r="CO90" s="10">
        <f t="shared" si="35"/>
        <v>0</v>
      </c>
      <c r="CP90" s="10">
        <f t="shared" si="36"/>
        <v>0</v>
      </c>
      <c r="CQ90" s="191" t="e">
        <f t="shared" si="37"/>
        <v>#DIV/0!</v>
      </c>
      <c r="CR90" s="16"/>
      <c r="CS90" s="16"/>
      <c r="CT90" s="16"/>
      <c r="CU90" s="14"/>
      <c r="CV90" s="14"/>
      <c r="CW90" s="14"/>
      <c r="CX90" s="16"/>
      <c r="CY90" s="16"/>
      <c r="CZ90" s="16"/>
      <c r="DA90" s="16"/>
      <c r="DB90" s="16"/>
      <c r="DC90" s="16"/>
      <c r="DD90" s="16"/>
      <c r="DE90" s="16"/>
      <c r="DF90" s="16"/>
      <c r="DG90" s="16"/>
      <c r="DH90" s="16"/>
      <c r="DI90" s="11"/>
      <c r="DJ90" s="10"/>
      <c r="DK90" s="213" t="e">
        <f t="shared" si="43"/>
        <v>#DIV/0!</v>
      </c>
      <c r="DL90" s="213" t="e">
        <f t="shared" si="44"/>
        <v>#DIV/0!</v>
      </c>
      <c r="DM90" s="11"/>
      <c r="DN90" s="10"/>
      <c r="DO90" s="11"/>
      <c r="DP90" s="10"/>
      <c r="DQ90" s="16"/>
      <c r="DR90" s="11"/>
      <c r="DS90" s="10"/>
      <c r="DT90" s="16"/>
      <c r="DU90" s="11"/>
      <c r="DV90" s="9"/>
      <c r="DW90" s="338" t="e">
        <f t="shared" si="45"/>
        <v>#DIV/0!</v>
      </c>
      <c r="DX90" s="213" t="e">
        <f t="shared" si="46"/>
        <v>#DIV/0!</v>
      </c>
      <c r="DY90" s="304"/>
      <c r="DZ90" s="213"/>
      <c r="EA90" s="11"/>
      <c r="EB90" s="10"/>
      <c r="EC90" s="11"/>
      <c r="ED90" s="10"/>
      <c r="EE90" s="158"/>
      <c r="EF90" s="159"/>
      <c r="EG90" s="158"/>
      <c r="EH90" s="160"/>
      <c r="EI90" s="351">
        <f t="shared" si="59"/>
        <v>0</v>
      </c>
      <c r="EJ90" s="352" t="e">
        <f t="shared" si="47"/>
        <v>#DIV/0!</v>
      </c>
      <c r="EK90" s="241" t="e">
        <f t="shared" si="48"/>
        <v>#DIV/0!</v>
      </c>
      <c r="EL90" s="9"/>
      <c r="EM90" s="20" t="e">
        <f t="shared" si="49"/>
        <v>#DIV/0!</v>
      </c>
      <c r="EN90" s="353" t="e">
        <f t="shared" si="50"/>
        <v>#DIV/0!</v>
      </c>
      <c r="EO90" s="12"/>
      <c r="EP90" s="120"/>
    </row>
    <row r="91" spans="1:146" s="118" customFormat="1" ht="20.100000000000001" customHeight="1">
      <c r="A91" s="161">
        <v>42359</v>
      </c>
      <c r="B91" s="228"/>
      <c r="C91" s="7"/>
      <c r="D91" s="1"/>
      <c r="E91" s="1"/>
      <c r="F91" s="1"/>
      <c r="G91" s="4"/>
      <c r="H91" s="3"/>
      <c r="I91" s="1"/>
      <c r="J91" s="1"/>
      <c r="K91" s="19"/>
      <c r="L91" s="1"/>
      <c r="M91" s="1"/>
      <c r="N91" s="1"/>
      <c r="O91" s="297"/>
      <c r="P91" s="1"/>
      <c r="Q91" s="22">
        <f t="shared" si="38"/>
        <v>0</v>
      </c>
      <c r="R91" s="116">
        <f t="shared" si="51"/>
        <v>0</v>
      </c>
      <c r="S91" s="17">
        <f t="shared" si="39"/>
        <v>0</v>
      </c>
      <c r="T91" s="3"/>
      <c r="U91" s="1"/>
      <c r="V91" s="1"/>
      <c r="W91" s="22">
        <f t="shared" si="52"/>
        <v>0</v>
      </c>
      <c r="X91" s="1"/>
      <c r="Y91" s="1"/>
      <c r="Z91" s="1"/>
      <c r="AA91" s="1"/>
      <c r="AB91" s="4"/>
      <c r="AC91" s="7"/>
      <c r="AD91" s="199"/>
      <c r="AE91" s="199"/>
      <c r="AF91" s="199"/>
      <c r="AG91" s="199"/>
      <c r="AH91" s="240">
        <f t="shared" si="60"/>
        <v>0</v>
      </c>
      <c r="AI91" s="237" t="e">
        <f t="shared" si="61"/>
        <v>#DIV/0!</v>
      </c>
      <c r="AJ91" s="1"/>
      <c r="AK91" s="1"/>
      <c r="AL91" s="1"/>
      <c r="AM91" s="1"/>
      <c r="AN91" s="1"/>
      <c r="AO91" s="1"/>
      <c r="AP91" s="3"/>
      <c r="AQ91" s="7"/>
      <c r="AR91" s="22">
        <f t="shared" si="34"/>
        <v>0</v>
      </c>
      <c r="AS91" s="270" t="e">
        <f t="shared" si="53"/>
        <v>#DIV/0!</v>
      </c>
      <c r="AT91" s="1"/>
      <c r="AU91" s="1"/>
      <c r="AV91" s="7"/>
      <c r="AW91" s="1"/>
      <c r="AX91" s="1"/>
      <c r="AY91" s="2"/>
      <c r="AZ91" s="3"/>
      <c r="BA91" s="2"/>
      <c r="BB91" s="3"/>
      <c r="BC91" s="4"/>
      <c r="BD91" s="3"/>
      <c r="BE91" s="1"/>
      <c r="BF91" s="1"/>
      <c r="BG91" s="1"/>
      <c r="BH91" s="4"/>
      <c r="BI91" s="3"/>
      <c r="BJ91" s="7"/>
      <c r="BK91" s="1"/>
      <c r="BL91" s="1"/>
      <c r="BM91" s="2"/>
      <c r="BN91" s="3"/>
      <c r="BO91" s="1"/>
      <c r="BP91" s="2"/>
      <c r="BQ91" s="3"/>
      <c r="BR91" s="1"/>
      <c r="BS91" s="2"/>
      <c r="BT91" s="6"/>
      <c r="BU91" s="278"/>
      <c r="BV91" s="272">
        <f t="shared" si="54"/>
        <v>0</v>
      </c>
      <c r="BW91" s="272">
        <f t="shared" si="55"/>
        <v>0</v>
      </c>
      <c r="BX91" s="282" t="e">
        <f t="shared" si="56"/>
        <v>#DIV/0!</v>
      </c>
      <c r="BY91" s="282" t="e">
        <f t="shared" si="57"/>
        <v>#DIV/0!</v>
      </c>
      <c r="BZ91" s="3"/>
      <c r="CA91" s="1"/>
      <c r="CB91" s="1"/>
      <c r="CC91" s="4"/>
      <c r="CD91" s="7"/>
      <c r="CE91" s="7"/>
      <c r="CF91" s="1" t="e">
        <f t="shared" si="40"/>
        <v>#N/A</v>
      </c>
      <c r="CG91" s="1">
        <f t="shared" si="41"/>
        <v>0</v>
      </c>
      <c r="CH91" s="1" t="e">
        <f t="shared" si="42"/>
        <v>#N/A</v>
      </c>
      <c r="CI91" s="1"/>
      <c r="CJ91" s="189" t="e">
        <f t="shared" si="58"/>
        <v>#N/A</v>
      </c>
      <c r="CK91" s="3"/>
      <c r="CL91" s="7"/>
      <c r="CM91" s="1"/>
      <c r="CN91" s="2">
        <v>109</v>
      </c>
      <c r="CO91" s="2">
        <f t="shared" si="35"/>
        <v>0</v>
      </c>
      <c r="CP91" s="2">
        <f t="shared" si="36"/>
        <v>0</v>
      </c>
      <c r="CQ91" s="190" t="e">
        <f t="shared" si="37"/>
        <v>#DIV/0!</v>
      </c>
      <c r="CR91" s="8"/>
      <c r="CS91" s="8"/>
      <c r="CT91" s="8"/>
      <c r="CU91" s="6"/>
      <c r="CV91" s="6"/>
      <c r="CW91" s="6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3"/>
      <c r="DJ91" s="2"/>
      <c r="DK91" s="212" t="e">
        <f t="shared" si="43"/>
        <v>#DIV/0!</v>
      </c>
      <c r="DL91" s="212" t="e">
        <f t="shared" si="44"/>
        <v>#DIV/0!</v>
      </c>
      <c r="DM91" s="3"/>
      <c r="DN91" s="2"/>
      <c r="DO91" s="3"/>
      <c r="DP91" s="2"/>
      <c r="DQ91" s="8"/>
      <c r="DR91" s="3"/>
      <c r="DS91" s="2"/>
      <c r="DT91" s="8"/>
      <c r="DU91" s="3"/>
      <c r="DV91" s="1"/>
      <c r="DW91" s="337" t="e">
        <f t="shared" si="45"/>
        <v>#DIV/0!</v>
      </c>
      <c r="DX91" s="212" t="e">
        <f t="shared" si="46"/>
        <v>#DIV/0!</v>
      </c>
      <c r="DY91" s="303"/>
      <c r="DZ91" s="212"/>
      <c r="EA91" s="3"/>
      <c r="EB91" s="2"/>
      <c r="EC91" s="3"/>
      <c r="ED91" s="2"/>
      <c r="EE91" s="155"/>
      <c r="EF91" s="156"/>
      <c r="EG91" s="155"/>
      <c r="EH91" s="157"/>
      <c r="EI91" s="348">
        <f t="shared" si="59"/>
        <v>0</v>
      </c>
      <c r="EJ91" s="349" t="e">
        <f t="shared" si="47"/>
        <v>#DIV/0!</v>
      </c>
      <c r="EK91" s="240" t="e">
        <f t="shared" si="48"/>
        <v>#DIV/0!</v>
      </c>
      <c r="EL91" s="1"/>
      <c r="EM91" s="19" t="e">
        <f t="shared" si="49"/>
        <v>#DIV/0!</v>
      </c>
      <c r="EN91" s="350" t="e">
        <f t="shared" si="50"/>
        <v>#DIV/0!</v>
      </c>
      <c r="EO91" s="4"/>
      <c r="EP91" s="117"/>
    </row>
    <row r="92" spans="1:146" s="118" customFormat="1" ht="20.100000000000001" customHeight="1">
      <c r="A92" s="161">
        <v>42359</v>
      </c>
      <c r="B92" s="228">
        <v>0.72916666666666696</v>
      </c>
      <c r="C92" s="7">
        <v>1</v>
      </c>
      <c r="D92" s="1" t="s">
        <v>131</v>
      </c>
      <c r="E92" s="1" t="s">
        <v>135</v>
      </c>
      <c r="F92" s="1" t="s">
        <v>142</v>
      </c>
      <c r="G92" s="4" t="s">
        <v>303</v>
      </c>
      <c r="H92" s="3" t="s">
        <v>172</v>
      </c>
      <c r="I92" s="1">
        <v>15</v>
      </c>
      <c r="J92" s="1" t="s">
        <v>278</v>
      </c>
      <c r="K92" s="19">
        <v>20</v>
      </c>
      <c r="L92" s="1" t="s">
        <v>190</v>
      </c>
      <c r="M92" s="1">
        <v>84</v>
      </c>
      <c r="N92" s="1">
        <v>2700</v>
      </c>
      <c r="O92" s="297"/>
      <c r="P92" s="1">
        <v>1760</v>
      </c>
      <c r="Q92" s="22">
        <f t="shared" si="38"/>
        <v>1408</v>
      </c>
      <c r="R92" s="116">
        <f t="shared" si="51"/>
        <v>3.6115200000000001</v>
      </c>
      <c r="S92" s="17">
        <f t="shared" si="39"/>
        <v>3.42144</v>
      </c>
      <c r="T92" s="3">
        <v>1118</v>
      </c>
      <c r="U92" s="1">
        <v>1007</v>
      </c>
      <c r="V92" s="1">
        <v>0.95199999999999996</v>
      </c>
      <c r="W92" s="22">
        <f t="shared" si="52"/>
        <v>1675.52</v>
      </c>
      <c r="X92" s="1">
        <v>10.3</v>
      </c>
      <c r="Y92" s="1">
        <v>389</v>
      </c>
      <c r="Z92" s="1">
        <v>20</v>
      </c>
      <c r="AA92" s="1">
        <v>20</v>
      </c>
      <c r="AB92" s="4">
        <v>7</v>
      </c>
      <c r="AC92" s="7">
        <v>4</v>
      </c>
      <c r="AD92" s="199">
        <v>-32</v>
      </c>
      <c r="AE92" s="199">
        <v>-34</v>
      </c>
      <c r="AF92" s="199">
        <v>-35</v>
      </c>
      <c r="AG92" s="199"/>
      <c r="AH92" s="240">
        <f t="shared" si="60"/>
        <v>-101</v>
      </c>
      <c r="AI92" s="237">
        <f t="shared" si="61"/>
        <v>1</v>
      </c>
      <c r="AJ92" s="1">
        <v>50</v>
      </c>
      <c r="AK92" s="1">
        <v>70</v>
      </c>
      <c r="AL92" s="1">
        <v>100</v>
      </c>
      <c r="AM92" s="1">
        <v>105</v>
      </c>
      <c r="AN92" s="1">
        <v>2</v>
      </c>
      <c r="AO92" s="1">
        <v>20</v>
      </c>
      <c r="AP92" s="3">
        <v>1450</v>
      </c>
      <c r="AQ92" s="7">
        <v>1460</v>
      </c>
      <c r="AR92" s="22">
        <f t="shared" si="34"/>
        <v>-10</v>
      </c>
      <c r="AS92" s="270">
        <f t="shared" si="53"/>
        <v>-6.8965517241379309E-3</v>
      </c>
      <c r="AT92" s="1">
        <v>69.099999999999994</v>
      </c>
      <c r="AU92" s="1">
        <v>80</v>
      </c>
      <c r="AV92" s="7">
        <v>4.4000000000000004</v>
      </c>
      <c r="AW92" s="1">
        <v>710</v>
      </c>
      <c r="AX92" s="1">
        <v>700</v>
      </c>
      <c r="AY92" s="2">
        <v>50</v>
      </c>
      <c r="AZ92" s="3">
        <v>317</v>
      </c>
      <c r="BA92" s="2">
        <v>70</v>
      </c>
      <c r="BB92" s="3">
        <v>135</v>
      </c>
      <c r="BC92" s="4"/>
      <c r="BD92" s="3">
        <v>4275</v>
      </c>
      <c r="BE92" s="1">
        <v>35</v>
      </c>
      <c r="BF92" s="1">
        <v>70</v>
      </c>
      <c r="BG92" s="1">
        <v>4</v>
      </c>
      <c r="BH92" s="4">
        <v>97</v>
      </c>
      <c r="BI92" s="3">
        <v>550</v>
      </c>
      <c r="BJ92" s="7">
        <v>202</v>
      </c>
      <c r="BK92" s="1">
        <v>1662</v>
      </c>
      <c r="BL92" s="1">
        <v>144</v>
      </c>
      <c r="BM92" s="2">
        <v>52.5</v>
      </c>
      <c r="BN92" s="3">
        <v>453</v>
      </c>
      <c r="BO92" s="1">
        <v>1400</v>
      </c>
      <c r="BP92" s="2">
        <v>214</v>
      </c>
      <c r="BQ92" s="3">
        <v>443</v>
      </c>
      <c r="BR92" s="1">
        <v>1500</v>
      </c>
      <c r="BS92" s="2">
        <v>178</v>
      </c>
      <c r="BT92" s="6">
        <v>1500</v>
      </c>
      <c r="BU92" s="278">
        <v>424</v>
      </c>
      <c r="BV92" s="272">
        <f t="shared" si="54"/>
        <v>0.89600000000000002</v>
      </c>
      <c r="BW92" s="272">
        <f t="shared" si="55"/>
        <v>0.70512820512820518</v>
      </c>
      <c r="BX92" s="282">
        <f t="shared" si="56"/>
        <v>0.559605406444174</v>
      </c>
      <c r="BY92" s="282">
        <f t="shared" si="57"/>
        <v>0.44039459355582605</v>
      </c>
      <c r="BZ92" s="3">
        <v>2.8</v>
      </c>
      <c r="CA92" s="1">
        <v>3</v>
      </c>
      <c r="CB92" s="1">
        <v>30</v>
      </c>
      <c r="CC92" s="4">
        <v>1.8</v>
      </c>
      <c r="CD92" s="7" t="s">
        <v>163</v>
      </c>
      <c r="CE92" s="7">
        <v>80</v>
      </c>
      <c r="CF92" s="1">
        <f t="shared" si="40"/>
        <v>15.6</v>
      </c>
      <c r="CG92" s="1">
        <f t="shared" si="41"/>
        <v>5948.8</v>
      </c>
      <c r="CH92" s="1">
        <f t="shared" si="42"/>
        <v>11.7</v>
      </c>
      <c r="CI92" s="1">
        <v>75</v>
      </c>
      <c r="CJ92" s="189">
        <f t="shared" si="58"/>
        <v>1.9667832167832164</v>
      </c>
      <c r="CK92" s="3" t="s">
        <v>165</v>
      </c>
      <c r="CL92" s="7">
        <v>51</v>
      </c>
      <c r="CM92" s="1">
        <v>55</v>
      </c>
      <c r="CN92" s="2">
        <v>109</v>
      </c>
      <c r="CO92" s="2">
        <f t="shared" si="35"/>
        <v>5948.8</v>
      </c>
      <c r="CP92" s="2">
        <f t="shared" si="36"/>
        <v>59.95</v>
      </c>
      <c r="CQ92" s="190">
        <f t="shared" si="37"/>
        <v>10.077662721893491</v>
      </c>
      <c r="CR92" s="8">
        <v>45</v>
      </c>
      <c r="CS92" s="8">
        <v>4</v>
      </c>
      <c r="CT92" s="8">
        <v>400</v>
      </c>
      <c r="CU92" s="6">
        <v>9</v>
      </c>
      <c r="CV92" s="6">
        <v>52</v>
      </c>
      <c r="CW92" s="6"/>
      <c r="CX92" s="8">
        <v>550</v>
      </c>
      <c r="CY92" s="8">
        <v>500</v>
      </c>
      <c r="CZ92" s="8">
        <v>500</v>
      </c>
      <c r="DA92" s="8">
        <v>500</v>
      </c>
      <c r="DB92" s="8">
        <v>2</v>
      </c>
      <c r="DC92" s="8">
        <v>2</v>
      </c>
      <c r="DD92" s="8">
        <v>0.5</v>
      </c>
      <c r="DE92" s="8">
        <v>30</v>
      </c>
      <c r="DF92" s="8">
        <v>3</v>
      </c>
      <c r="DG92" s="8">
        <v>5</v>
      </c>
      <c r="DH92" s="8">
        <v>2</v>
      </c>
      <c r="DI92" s="3" t="s">
        <v>202</v>
      </c>
      <c r="DJ92" s="2">
        <v>280</v>
      </c>
      <c r="DK92" s="212">
        <f t="shared" si="43"/>
        <v>77.529682792840688</v>
      </c>
      <c r="DL92" s="212">
        <f t="shared" si="44"/>
        <v>81.836887392442947</v>
      </c>
      <c r="DM92" s="3"/>
      <c r="DN92" s="2"/>
      <c r="DO92" s="3"/>
      <c r="DP92" s="2"/>
      <c r="DQ92" s="8">
        <v>25</v>
      </c>
      <c r="DR92" s="3" t="s">
        <v>184</v>
      </c>
      <c r="DS92" s="2">
        <v>4.8</v>
      </c>
      <c r="DT92" s="8">
        <v>20</v>
      </c>
      <c r="DU92" s="3"/>
      <c r="DV92" s="1"/>
      <c r="DW92" s="337">
        <f t="shared" si="45"/>
        <v>0</v>
      </c>
      <c r="DX92" s="212">
        <f t="shared" si="46"/>
        <v>0</v>
      </c>
      <c r="DY92" s="303"/>
      <c r="DZ92" s="212"/>
      <c r="EA92" s="3"/>
      <c r="EB92" s="2"/>
      <c r="EC92" s="3"/>
      <c r="ED92" s="2"/>
      <c r="EE92" s="155"/>
      <c r="EF92" s="156"/>
      <c r="EG92" s="155"/>
      <c r="EH92" s="157"/>
      <c r="EI92" s="348">
        <f t="shared" si="59"/>
        <v>392</v>
      </c>
      <c r="EJ92" s="349">
        <f t="shared" si="47"/>
        <v>108.54155590997696</v>
      </c>
      <c r="EK92" s="240">
        <f t="shared" si="48"/>
        <v>114.57164234942013</v>
      </c>
      <c r="EL92" s="1"/>
      <c r="EM92" s="19">
        <f t="shared" si="49"/>
        <v>0</v>
      </c>
      <c r="EN92" s="350">
        <f t="shared" si="50"/>
        <v>0</v>
      </c>
      <c r="EO92" s="4"/>
      <c r="EP92" s="117"/>
    </row>
    <row r="93" spans="1:146" s="121" customFormat="1" ht="20.100000000000001" customHeight="1">
      <c r="A93" s="162">
        <v>42359</v>
      </c>
      <c r="B93" s="229">
        <v>1.1041666666666701</v>
      </c>
      <c r="C93" s="15">
        <v>4</v>
      </c>
      <c r="D93" s="9" t="s">
        <v>133</v>
      </c>
      <c r="E93" s="9" t="s">
        <v>137</v>
      </c>
      <c r="F93" s="9" t="s">
        <v>139</v>
      </c>
      <c r="G93" s="12" t="s">
        <v>267</v>
      </c>
      <c r="H93" s="11" t="s">
        <v>172</v>
      </c>
      <c r="I93" s="9">
        <v>17</v>
      </c>
      <c r="J93" s="9" t="s">
        <v>268</v>
      </c>
      <c r="K93" s="20">
        <v>16</v>
      </c>
      <c r="L93" s="9"/>
      <c r="M93" s="9">
        <v>80</v>
      </c>
      <c r="N93" s="9">
        <v>2700</v>
      </c>
      <c r="O93" s="298"/>
      <c r="P93" s="9">
        <v>1400</v>
      </c>
      <c r="Q93" s="24">
        <f t="shared" si="38"/>
        <v>1176</v>
      </c>
      <c r="R93" s="119">
        <f t="shared" si="51"/>
        <v>3.4186320000000001</v>
      </c>
      <c r="S93" s="18">
        <f t="shared" si="39"/>
        <v>3.2387039999999998</v>
      </c>
      <c r="T93" s="11">
        <v>920</v>
      </c>
      <c r="U93" s="9">
        <v>1007</v>
      </c>
      <c r="V93" s="9">
        <v>0.97099999999999997</v>
      </c>
      <c r="W93" s="24">
        <f t="shared" si="52"/>
        <v>1359.3999999999999</v>
      </c>
      <c r="X93" s="9">
        <v>11</v>
      </c>
      <c r="Y93" s="9">
        <v>275</v>
      </c>
      <c r="Z93" s="9">
        <v>25</v>
      </c>
      <c r="AA93" s="9">
        <v>20</v>
      </c>
      <c r="AB93" s="12">
        <v>7</v>
      </c>
      <c r="AC93" s="15">
        <v>4.3</v>
      </c>
      <c r="AD93" s="200">
        <v>-34</v>
      </c>
      <c r="AE93" s="200">
        <v>-35</v>
      </c>
      <c r="AF93" s="200">
        <v>-35</v>
      </c>
      <c r="AG93" s="200"/>
      <c r="AH93" s="241">
        <f t="shared" si="60"/>
        <v>-104</v>
      </c>
      <c r="AI93" s="239">
        <f t="shared" si="61"/>
        <v>2.8846153846153848E-2</v>
      </c>
      <c r="AJ93" s="9">
        <v>50</v>
      </c>
      <c r="AK93" s="9">
        <v>70</v>
      </c>
      <c r="AL93" s="9">
        <v>100</v>
      </c>
      <c r="AM93" s="9">
        <v>105</v>
      </c>
      <c r="AN93" s="9">
        <v>2</v>
      </c>
      <c r="AO93" s="9">
        <v>20</v>
      </c>
      <c r="AP93" s="11">
        <v>1579</v>
      </c>
      <c r="AQ93" s="15">
        <v>1423</v>
      </c>
      <c r="AR93" s="24">
        <f t="shared" si="34"/>
        <v>156</v>
      </c>
      <c r="AS93" s="271">
        <f t="shared" si="53"/>
        <v>9.8796706776440785E-2</v>
      </c>
      <c r="AT93" s="9">
        <v>65</v>
      </c>
      <c r="AU93" s="9">
        <v>80</v>
      </c>
      <c r="AV93" s="15">
        <v>4.4000000000000004</v>
      </c>
      <c r="AW93" s="9">
        <v>485</v>
      </c>
      <c r="AX93" s="9">
        <v>1500</v>
      </c>
      <c r="AY93" s="10">
        <v>40</v>
      </c>
      <c r="AZ93" s="11">
        <v>335</v>
      </c>
      <c r="BA93" s="10">
        <v>70</v>
      </c>
      <c r="BB93" s="11"/>
      <c r="BC93" s="12"/>
      <c r="BD93" s="11">
        <v>4200</v>
      </c>
      <c r="BE93" s="9">
        <v>40</v>
      </c>
      <c r="BF93" s="9">
        <v>60</v>
      </c>
      <c r="BG93" s="9">
        <v>1</v>
      </c>
      <c r="BH93" s="12">
        <v>97.4</v>
      </c>
      <c r="BI93" s="11">
        <v>510</v>
      </c>
      <c r="BJ93" s="15">
        <v>160</v>
      </c>
      <c r="BK93" s="9">
        <v>1649</v>
      </c>
      <c r="BL93" s="9">
        <v>138</v>
      </c>
      <c r="BM93" s="10">
        <v>65</v>
      </c>
      <c r="BN93" s="11">
        <v>361</v>
      </c>
      <c r="BO93" s="9">
        <v>1346</v>
      </c>
      <c r="BP93" s="10">
        <v>155</v>
      </c>
      <c r="BQ93" s="11">
        <v>349</v>
      </c>
      <c r="BR93" s="9">
        <v>1296</v>
      </c>
      <c r="BS93" s="10">
        <v>125</v>
      </c>
      <c r="BT93" s="14">
        <v>1500</v>
      </c>
      <c r="BU93" s="279">
        <v>288</v>
      </c>
      <c r="BV93" s="273">
        <f t="shared" si="54"/>
        <v>0.71</v>
      </c>
      <c r="BW93" s="273">
        <f t="shared" si="55"/>
        <v>0.65384615384615385</v>
      </c>
      <c r="BX93" s="283">
        <f t="shared" si="56"/>
        <v>0.52058657642413986</v>
      </c>
      <c r="BY93" s="283">
        <f t="shared" si="57"/>
        <v>0.4794134235758602</v>
      </c>
      <c r="BZ93" s="11">
        <v>2.8</v>
      </c>
      <c r="CA93" s="9">
        <v>3</v>
      </c>
      <c r="CB93" s="9">
        <v>30</v>
      </c>
      <c r="CC93" s="12">
        <v>1.8</v>
      </c>
      <c r="CD93" s="15" t="s">
        <v>163</v>
      </c>
      <c r="CE93" s="15">
        <v>42</v>
      </c>
      <c r="CF93" s="9">
        <f t="shared" si="40"/>
        <v>15.6</v>
      </c>
      <c r="CG93" s="9">
        <f t="shared" si="41"/>
        <v>4732</v>
      </c>
      <c r="CH93" s="9">
        <f t="shared" si="42"/>
        <v>6.5519999999999996</v>
      </c>
      <c r="CI93" s="9">
        <v>42</v>
      </c>
      <c r="CJ93" s="296">
        <f t="shared" si="58"/>
        <v>1.3846153846153846</v>
      </c>
      <c r="CK93" s="11" t="s">
        <v>165</v>
      </c>
      <c r="CL93" s="15">
        <v>45</v>
      </c>
      <c r="CM93" s="9">
        <v>43</v>
      </c>
      <c r="CN93" s="10">
        <v>109</v>
      </c>
      <c r="CO93" s="10">
        <f t="shared" si="35"/>
        <v>4732</v>
      </c>
      <c r="CP93" s="10">
        <f t="shared" si="36"/>
        <v>46.87</v>
      </c>
      <c r="CQ93" s="191">
        <f t="shared" si="37"/>
        <v>9.9049027895181734</v>
      </c>
      <c r="CR93" s="16">
        <v>45</v>
      </c>
      <c r="CS93" s="16">
        <v>4</v>
      </c>
      <c r="CT93" s="16">
        <v>400</v>
      </c>
      <c r="CU93" s="14">
        <v>10</v>
      </c>
      <c r="CV93" s="14">
        <v>45</v>
      </c>
      <c r="CW93" s="14"/>
      <c r="CX93" s="16">
        <v>470</v>
      </c>
      <c r="CY93" s="16">
        <v>500</v>
      </c>
      <c r="CZ93" s="16">
        <v>500</v>
      </c>
      <c r="DA93" s="16">
        <v>500</v>
      </c>
      <c r="DB93" s="16">
        <v>2</v>
      </c>
      <c r="DC93" s="16">
        <v>2</v>
      </c>
      <c r="DD93" s="16">
        <v>0.5</v>
      </c>
      <c r="DE93" s="16">
        <v>30</v>
      </c>
      <c r="DF93" s="16">
        <v>3</v>
      </c>
      <c r="DG93" s="16">
        <v>3</v>
      </c>
      <c r="DH93" s="16">
        <v>1.4</v>
      </c>
      <c r="DI93" s="11" t="s">
        <v>202</v>
      </c>
      <c r="DJ93" s="10">
        <v>280</v>
      </c>
      <c r="DK93" s="213">
        <f t="shared" si="43"/>
        <v>81.904106671908522</v>
      </c>
      <c r="DL93" s="213">
        <f t="shared" si="44"/>
        <v>86.454334820347896</v>
      </c>
      <c r="DM93" s="11"/>
      <c r="DN93" s="10"/>
      <c r="DO93" s="11"/>
      <c r="DP93" s="10"/>
      <c r="DQ93" s="16">
        <v>25</v>
      </c>
      <c r="DR93" s="11" t="s">
        <v>184</v>
      </c>
      <c r="DS93" s="10">
        <v>5</v>
      </c>
      <c r="DT93" s="16">
        <v>20</v>
      </c>
      <c r="DU93" s="11"/>
      <c r="DV93" s="9"/>
      <c r="DW93" s="338">
        <f t="shared" si="45"/>
        <v>0</v>
      </c>
      <c r="DX93" s="213">
        <f t="shared" si="46"/>
        <v>0</v>
      </c>
      <c r="DY93" s="304"/>
      <c r="DZ93" s="213"/>
      <c r="EA93" s="11"/>
      <c r="EB93" s="10"/>
      <c r="EC93" s="11"/>
      <c r="ED93" s="10"/>
      <c r="EE93" s="158"/>
      <c r="EF93" s="159"/>
      <c r="EG93" s="158"/>
      <c r="EH93" s="160"/>
      <c r="EI93" s="351">
        <f t="shared" si="59"/>
        <v>280</v>
      </c>
      <c r="EJ93" s="352">
        <f t="shared" si="47"/>
        <v>81.904106671908522</v>
      </c>
      <c r="EK93" s="241">
        <f t="shared" si="48"/>
        <v>86.454334820347896</v>
      </c>
      <c r="EL93" s="9">
        <v>4.7300000000000004</v>
      </c>
      <c r="EM93" s="20">
        <f t="shared" si="49"/>
        <v>1.3835943734218834</v>
      </c>
      <c r="EN93" s="353">
        <f t="shared" si="50"/>
        <v>1.4604607275008772</v>
      </c>
      <c r="EO93" s="12">
        <v>400</v>
      </c>
      <c r="EP93" s="120"/>
    </row>
    <row r="94" spans="1:146" s="121" customFormat="1" ht="20.100000000000001" customHeight="1">
      <c r="A94" s="162">
        <v>42359</v>
      </c>
      <c r="B94" s="229"/>
      <c r="C94" s="15"/>
      <c r="D94" s="9"/>
      <c r="E94" s="9"/>
      <c r="F94" s="9"/>
      <c r="G94" s="12"/>
      <c r="H94" s="11"/>
      <c r="I94" s="9"/>
      <c r="J94" s="9"/>
      <c r="K94" s="20"/>
      <c r="L94" s="9"/>
      <c r="M94" s="9"/>
      <c r="N94" s="9"/>
      <c r="O94" s="298"/>
      <c r="P94" s="9"/>
      <c r="Q94" s="24">
        <f t="shared" si="38"/>
        <v>0</v>
      </c>
      <c r="R94" s="119">
        <f t="shared" si="51"/>
        <v>0</v>
      </c>
      <c r="S94" s="18">
        <f t="shared" si="39"/>
        <v>0</v>
      </c>
      <c r="T94" s="11"/>
      <c r="U94" s="9"/>
      <c r="V94" s="9"/>
      <c r="W94" s="24">
        <f t="shared" si="52"/>
        <v>0</v>
      </c>
      <c r="X94" s="9"/>
      <c r="Y94" s="9"/>
      <c r="Z94" s="9"/>
      <c r="AA94" s="9"/>
      <c r="AB94" s="12"/>
      <c r="AC94" s="15"/>
      <c r="AD94" s="200"/>
      <c r="AE94" s="200"/>
      <c r="AF94" s="200"/>
      <c r="AG94" s="200"/>
      <c r="AH94" s="241">
        <f t="shared" si="60"/>
        <v>0</v>
      </c>
      <c r="AI94" s="239" t="e">
        <f t="shared" si="61"/>
        <v>#DIV/0!</v>
      </c>
      <c r="AJ94" s="9"/>
      <c r="AK94" s="9"/>
      <c r="AL94" s="9"/>
      <c r="AM94" s="9"/>
      <c r="AN94" s="9"/>
      <c r="AO94" s="9"/>
      <c r="AP94" s="11"/>
      <c r="AQ94" s="15"/>
      <c r="AR94" s="24">
        <f t="shared" si="34"/>
        <v>0</v>
      </c>
      <c r="AS94" s="271" t="e">
        <f t="shared" si="53"/>
        <v>#DIV/0!</v>
      </c>
      <c r="AT94" s="9"/>
      <c r="AU94" s="9"/>
      <c r="AV94" s="15"/>
      <c r="AW94" s="9"/>
      <c r="AX94" s="9"/>
      <c r="AY94" s="10"/>
      <c r="AZ94" s="11"/>
      <c r="BA94" s="10"/>
      <c r="BB94" s="11"/>
      <c r="BC94" s="12"/>
      <c r="BD94" s="11"/>
      <c r="BE94" s="9"/>
      <c r="BF94" s="9"/>
      <c r="BG94" s="9"/>
      <c r="BH94" s="12"/>
      <c r="BI94" s="11"/>
      <c r="BJ94" s="15"/>
      <c r="BK94" s="9"/>
      <c r="BL94" s="9"/>
      <c r="BM94" s="10"/>
      <c r="BN94" s="11"/>
      <c r="BO94" s="9"/>
      <c r="BP94" s="10"/>
      <c r="BQ94" s="11"/>
      <c r="BR94" s="9"/>
      <c r="BS94" s="10"/>
      <c r="BT94" s="14"/>
      <c r="BU94" s="279"/>
      <c r="BV94" s="273">
        <f t="shared" si="54"/>
        <v>0</v>
      </c>
      <c r="BW94" s="273">
        <f t="shared" si="55"/>
        <v>0</v>
      </c>
      <c r="BX94" s="283" t="e">
        <f t="shared" si="56"/>
        <v>#DIV/0!</v>
      </c>
      <c r="BY94" s="283" t="e">
        <f t="shared" si="57"/>
        <v>#DIV/0!</v>
      </c>
      <c r="BZ94" s="11"/>
      <c r="CA94" s="9"/>
      <c r="CB94" s="9"/>
      <c r="CC94" s="12"/>
      <c r="CD94" s="15"/>
      <c r="CE94" s="15"/>
      <c r="CF94" s="9" t="e">
        <f t="shared" si="40"/>
        <v>#N/A</v>
      </c>
      <c r="CG94" s="9">
        <f t="shared" si="41"/>
        <v>0</v>
      </c>
      <c r="CH94" s="9" t="e">
        <f t="shared" si="42"/>
        <v>#N/A</v>
      </c>
      <c r="CI94" s="9"/>
      <c r="CJ94" s="296" t="e">
        <f t="shared" si="58"/>
        <v>#N/A</v>
      </c>
      <c r="CK94" s="11"/>
      <c r="CL94" s="15"/>
      <c r="CM94" s="9"/>
      <c r="CN94" s="10">
        <v>109</v>
      </c>
      <c r="CO94" s="10">
        <f t="shared" si="35"/>
        <v>0</v>
      </c>
      <c r="CP94" s="10">
        <f t="shared" si="36"/>
        <v>0</v>
      </c>
      <c r="CQ94" s="191" t="e">
        <f t="shared" si="37"/>
        <v>#DIV/0!</v>
      </c>
      <c r="CR94" s="16"/>
      <c r="CS94" s="16"/>
      <c r="CT94" s="16"/>
      <c r="CU94" s="14"/>
      <c r="CV94" s="14"/>
      <c r="CW94" s="14"/>
      <c r="CX94" s="16"/>
      <c r="CY94" s="16"/>
      <c r="CZ94" s="16"/>
      <c r="DA94" s="16"/>
      <c r="DB94" s="16"/>
      <c r="DC94" s="16"/>
      <c r="DD94" s="16"/>
      <c r="DE94" s="16"/>
      <c r="DF94" s="16"/>
      <c r="DG94" s="16"/>
      <c r="DH94" s="16"/>
      <c r="DI94" s="11"/>
      <c r="DJ94" s="10"/>
      <c r="DK94" s="213" t="e">
        <f t="shared" si="43"/>
        <v>#DIV/0!</v>
      </c>
      <c r="DL94" s="213" t="e">
        <f t="shared" si="44"/>
        <v>#DIV/0!</v>
      </c>
      <c r="DM94" s="11"/>
      <c r="DN94" s="10"/>
      <c r="DO94" s="11"/>
      <c r="DP94" s="10"/>
      <c r="DQ94" s="16"/>
      <c r="DR94" s="11"/>
      <c r="DS94" s="10"/>
      <c r="DT94" s="16"/>
      <c r="DU94" s="11"/>
      <c r="DV94" s="9"/>
      <c r="DW94" s="338" t="e">
        <f t="shared" si="45"/>
        <v>#DIV/0!</v>
      </c>
      <c r="DX94" s="213" t="e">
        <f t="shared" si="46"/>
        <v>#DIV/0!</v>
      </c>
      <c r="DY94" s="304"/>
      <c r="DZ94" s="213"/>
      <c r="EA94" s="11"/>
      <c r="EB94" s="10"/>
      <c r="EC94" s="11"/>
      <c r="ED94" s="10"/>
      <c r="EE94" s="158"/>
      <c r="EF94" s="159"/>
      <c r="EG94" s="158"/>
      <c r="EH94" s="160"/>
      <c r="EI94" s="351">
        <f t="shared" si="59"/>
        <v>0</v>
      </c>
      <c r="EJ94" s="352" t="e">
        <f t="shared" si="47"/>
        <v>#DIV/0!</v>
      </c>
      <c r="EK94" s="241" t="e">
        <f t="shared" si="48"/>
        <v>#DIV/0!</v>
      </c>
      <c r="EL94" s="9"/>
      <c r="EM94" s="20" t="e">
        <f t="shared" si="49"/>
        <v>#DIV/0!</v>
      </c>
      <c r="EN94" s="353" t="e">
        <f t="shared" si="50"/>
        <v>#DIV/0!</v>
      </c>
      <c r="EO94" s="12"/>
      <c r="EP94" s="120"/>
    </row>
    <row r="95" spans="1:146" s="118" customFormat="1" ht="20.100000000000001" customHeight="1">
      <c r="A95" s="161">
        <v>42360</v>
      </c>
      <c r="B95" s="228">
        <v>0.79555555555555557</v>
      </c>
      <c r="C95" s="7">
        <v>2</v>
      </c>
      <c r="D95" s="1" t="s">
        <v>132</v>
      </c>
      <c r="E95" s="1" t="s">
        <v>138</v>
      </c>
      <c r="F95" s="1" t="s">
        <v>140</v>
      </c>
      <c r="G95" s="4" t="s">
        <v>145</v>
      </c>
      <c r="H95" s="3" t="s">
        <v>173</v>
      </c>
      <c r="I95" s="1">
        <v>17</v>
      </c>
      <c r="J95" s="1" t="s">
        <v>278</v>
      </c>
      <c r="K95" s="19">
        <v>12.3</v>
      </c>
      <c r="L95" s="1"/>
      <c r="M95" s="1">
        <v>80</v>
      </c>
      <c r="N95" s="1">
        <v>2540</v>
      </c>
      <c r="O95" s="297"/>
      <c r="P95" s="1">
        <v>1500</v>
      </c>
      <c r="Q95" s="22">
        <f t="shared" si="38"/>
        <v>1315.5</v>
      </c>
      <c r="R95" s="116">
        <f t="shared" si="51"/>
        <v>3.8241584999999998</v>
      </c>
      <c r="S95" s="17">
        <f t="shared" si="39"/>
        <v>3.4081974000000002</v>
      </c>
      <c r="T95" s="3">
        <v>978.6</v>
      </c>
      <c r="U95" s="1">
        <v>1007</v>
      </c>
      <c r="V95" s="1">
        <v>0.98</v>
      </c>
      <c r="W95" s="22">
        <f t="shared" si="52"/>
        <v>1470</v>
      </c>
      <c r="X95" s="1">
        <v>10</v>
      </c>
      <c r="Y95" s="1">
        <v>300</v>
      </c>
      <c r="Z95" s="1">
        <v>25</v>
      </c>
      <c r="AA95" s="1">
        <v>20</v>
      </c>
      <c r="AB95" s="4">
        <v>6.9</v>
      </c>
      <c r="AC95" s="7">
        <v>4.3</v>
      </c>
      <c r="AD95" s="199">
        <v>-33</v>
      </c>
      <c r="AE95" s="199">
        <v>-35</v>
      </c>
      <c r="AF95" s="199">
        <v>-36</v>
      </c>
      <c r="AG95" s="199"/>
      <c r="AH95" s="240">
        <f t="shared" si="60"/>
        <v>-104</v>
      </c>
      <c r="AI95" s="237">
        <f t="shared" si="61"/>
        <v>1</v>
      </c>
      <c r="AJ95" s="1">
        <v>50</v>
      </c>
      <c r="AK95" s="1">
        <v>70</v>
      </c>
      <c r="AL95" s="1">
        <v>105</v>
      </c>
      <c r="AM95" s="1">
        <v>110</v>
      </c>
      <c r="AN95" s="1">
        <v>2</v>
      </c>
      <c r="AO95" s="1">
        <v>20</v>
      </c>
      <c r="AP95" s="3">
        <v>1658</v>
      </c>
      <c r="AQ95" s="7"/>
      <c r="AR95" s="22">
        <f t="shared" si="34"/>
        <v>1658</v>
      </c>
      <c r="AS95" s="270">
        <f t="shared" si="53"/>
        <v>1</v>
      </c>
      <c r="AT95" s="1">
        <v>72</v>
      </c>
      <c r="AU95" s="1">
        <v>80</v>
      </c>
      <c r="AV95" s="7">
        <v>4.4000000000000004</v>
      </c>
      <c r="AW95" s="1">
        <v>503</v>
      </c>
      <c r="AX95" s="1">
        <v>810</v>
      </c>
      <c r="AY95" s="2">
        <v>40</v>
      </c>
      <c r="AZ95" s="3">
        <v>355</v>
      </c>
      <c r="BA95" s="2">
        <v>70</v>
      </c>
      <c r="BB95" s="3">
        <v>172</v>
      </c>
      <c r="BC95" s="4"/>
      <c r="BD95" s="3">
        <v>4200</v>
      </c>
      <c r="BE95" s="1">
        <v>30</v>
      </c>
      <c r="BF95" s="1">
        <v>35</v>
      </c>
      <c r="BG95" s="1">
        <v>1</v>
      </c>
      <c r="BH95" s="4">
        <v>97</v>
      </c>
      <c r="BI95" s="3">
        <v>510</v>
      </c>
      <c r="BJ95" s="7">
        <v>160</v>
      </c>
      <c r="BK95" s="1">
        <v>1650</v>
      </c>
      <c r="BL95" s="1">
        <v>139</v>
      </c>
      <c r="BM95" s="2">
        <v>61</v>
      </c>
      <c r="BN95" s="3">
        <v>420</v>
      </c>
      <c r="BO95" s="1">
        <v>1400</v>
      </c>
      <c r="BP95" s="2">
        <v>195</v>
      </c>
      <c r="BQ95" s="3">
        <v>410</v>
      </c>
      <c r="BR95" s="1">
        <v>1500</v>
      </c>
      <c r="BS95" s="2">
        <v>169</v>
      </c>
      <c r="BT95" s="6">
        <v>1500</v>
      </c>
      <c r="BU95" s="278">
        <v>393</v>
      </c>
      <c r="BV95" s="272">
        <f t="shared" si="54"/>
        <v>0.83</v>
      </c>
      <c r="BW95" s="272">
        <f t="shared" si="55"/>
        <v>0.65384615384615385</v>
      </c>
      <c r="BX95" s="282">
        <f t="shared" si="56"/>
        <v>0.55935717988595124</v>
      </c>
      <c r="BY95" s="282">
        <f t="shared" si="57"/>
        <v>0.44064282011404876</v>
      </c>
      <c r="BZ95" s="3">
        <v>2.8</v>
      </c>
      <c r="CA95" s="1">
        <v>3</v>
      </c>
      <c r="CB95" s="1">
        <v>28</v>
      </c>
      <c r="CC95" s="4">
        <v>1.8</v>
      </c>
      <c r="CD95" s="7" t="s">
        <v>163</v>
      </c>
      <c r="CE95" s="7">
        <v>45</v>
      </c>
      <c r="CF95" s="1">
        <f t="shared" si="40"/>
        <v>15.6</v>
      </c>
      <c r="CG95" s="1">
        <f t="shared" si="41"/>
        <v>5070</v>
      </c>
      <c r="CH95" s="1">
        <f t="shared" si="42"/>
        <v>7.6440000000000001</v>
      </c>
      <c r="CI95" s="1">
        <v>49</v>
      </c>
      <c r="CJ95" s="189">
        <f t="shared" si="58"/>
        <v>1.5076923076923077</v>
      </c>
      <c r="CK95" s="3" t="s">
        <v>165</v>
      </c>
      <c r="CL95" s="7">
        <v>45</v>
      </c>
      <c r="CM95" s="1">
        <v>45</v>
      </c>
      <c r="CN95" s="2">
        <v>109</v>
      </c>
      <c r="CO95" s="2">
        <f t="shared" si="35"/>
        <v>5070</v>
      </c>
      <c r="CP95" s="2">
        <f t="shared" si="36"/>
        <v>49.05</v>
      </c>
      <c r="CQ95" s="190">
        <f t="shared" si="37"/>
        <v>9.67455621301775</v>
      </c>
      <c r="CR95" s="8">
        <v>44</v>
      </c>
      <c r="CS95" s="8">
        <v>4</v>
      </c>
      <c r="CT95" s="8">
        <v>400</v>
      </c>
      <c r="CU95" s="6">
        <v>12</v>
      </c>
      <c r="CV95" s="6">
        <v>49</v>
      </c>
      <c r="CW95" s="6"/>
      <c r="CX95" s="8">
        <v>480</v>
      </c>
      <c r="CY95" s="8">
        <v>490</v>
      </c>
      <c r="CZ95" s="8">
        <v>500</v>
      </c>
      <c r="DA95" s="8">
        <v>510</v>
      </c>
      <c r="DB95" s="8">
        <v>2</v>
      </c>
      <c r="DC95" s="8">
        <v>2</v>
      </c>
      <c r="DD95" s="8">
        <v>0.5</v>
      </c>
      <c r="DE95" s="8">
        <v>30</v>
      </c>
      <c r="DF95" s="8">
        <v>3</v>
      </c>
      <c r="DG95" s="8">
        <v>3</v>
      </c>
      <c r="DH95" s="8">
        <v>2</v>
      </c>
      <c r="DI95" s="3" t="s">
        <v>202</v>
      </c>
      <c r="DJ95" s="2">
        <v>280</v>
      </c>
      <c r="DK95" s="212">
        <f t="shared" si="43"/>
        <v>73.218722498034538</v>
      </c>
      <c r="DL95" s="212">
        <f t="shared" si="44"/>
        <v>82.154865795038745</v>
      </c>
      <c r="DM95" s="3"/>
      <c r="DN95" s="2"/>
      <c r="DO95" s="3"/>
      <c r="DP95" s="2"/>
      <c r="DQ95" s="8" t="s">
        <v>313</v>
      </c>
      <c r="DR95" s="3" t="s">
        <v>184</v>
      </c>
      <c r="DS95" s="2">
        <v>4.7</v>
      </c>
      <c r="DT95" s="8">
        <v>20</v>
      </c>
      <c r="DU95" s="3" t="s">
        <v>169</v>
      </c>
      <c r="DV95" s="1">
        <v>80</v>
      </c>
      <c r="DW95" s="337">
        <f t="shared" si="45"/>
        <v>20.91963499943844</v>
      </c>
      <c r="DX95" s="212">
        <f t="shared" si="46"/>
        <v>23.472818798582498</v>
      </c>
      <c r="DY95" s="303"/>
      <c r="DZ95" s="212"/>
      <c r="EA95" s="3"/>
      <c r="EB95" s="2"/>
      <c r="EC95" s="3"/>
      <c r="ED95" s="2"/>
      <c r="EE95" s="155"/>
      <c r="EF95" s="156"/>
      <c r="EG95" s="155"/>
      <c r="EH95" s="157"/>
      <c r="EI95" s="348">
        <f t="shared" si="59"/>
        <v>364</v>
      </c>
      <c r="EJ95" s="349">
        <f t="shared" si="47"/>
        <v>95.184339247444896</v>
      </c>
      <c r="EK95" s="240">
        <f t="shared" si="48"/>
        <v>106.80132553355037</v>
      </c>
      <c r="EL95" s="1">
        <v>4.5</v>
      </c>
      <c r="EM95" s="19">
        <f t="shared" si="49"/>
        <v>1.1767294687184122</v>
      </c>
      <c r="EN95" s="350">
        <f t="shared" si="50"/>
        <v>1.3203460574202657</v>
      </c>
      <c r="EO95" s="4">
        <v>390</v>
      </c>
      <c r="EP95" s="117"/>
    </row>
    <row r="96" spans="1:146" s="118" customFormat="1" ht="20.100000000000001" customHeight="1">
      <c r="A96" s="161">
        <v>42360</v>
      </c>
      <c r="B96" s="228"/>
      <c r="C96" s="7"/>
      <c r="D96" s="1"/>
      <c r="E96" s="1"/>
      <c r="F96" s="1"/>
      <c r="G96" s="4"/>
      <c r="H96" s="3"/>
      <c r="I96" s="1"/>
      <c r="J96" s="1"/>
      <c r="K96" s="19"/>
      <c r="L96" s="1"/>
      <c r="M96" s="1"/>
      <c r="N96" s="1"/>
      <c r="O96" s="297"/>
      <c r="P96" s="1"/>
      <c r="Q96" s="22">
        <f t="shared" si="38"/>
        <v>0</v>
      </c>
      <c r="R96" s="116">
        <f t="shared" si="51"/>
        <v>0</v>
      </c>
      <c r="S96" s="17">
        <f t="shared" si="39"/>
        <v>0</v>
      </c>
      <c r="T96" s="3"/>
      <c r="U96" s="1"/>
      <c r="V96" s="1"/>
      <c r="W96" s="22">
        <f t="shared" si="52"/>
        <v>0</v>
      </c>
      <c r="X96" s="1"/>
      <c r="Y96" s="1"/>
      <c r="Z96" s="1"/>
      <c r="AA96" s="1"/>
      <c r="AB96" s="4"/>
      <c r="AC96" s="7"/>
      <c r="AD96" s="199"/>
      <c r="AE96" s="199"/>
      <c r="AF96" s="199"/>
      <c r="AG96" s="199"/>
      <c r="AH96" s="240">
        <f t="shared" si="60"/>
        <v>0</v>
      </c>
      <c r="AI96" s="237" t="e">
        <f t="shared" si="61"/>
        <v>#DIV/0!</v>
      </c>
      <c r="AJ96" s="1"/>
      <c r="AK96" s="1"/>
      <c r="AL96" s="1"/>
      <c r="AM96" s="1"/>
      <c r="AN96" s="1"/>
      <c r="AO96" s="1"/>
      <c r="AP96" s="3"/>
      <c r="AQ96" s="7"/>
      <c r="AR96" s="22">
        <f t="shared" si="34"/>
        <v>0</v>
      </c>
      <c r="AS96" s="270" t="e">
        <f t="shared" si="53"/>
        <v>#DIV/0!</v>
      </c>
      <c r="AT96" s="1"/>
      <c r="AU96" s="1"/>
      <c r="AV96" s="7"/>
      <c r="AW96" s="1"/>
      <c r="AX96" s="1"/>
      <c r="AY96" s="2"/>
      <c r="AZ96" s="3"/>
      <c r="BA96" s="2"/>
      <c r="BB96" s="3"/>
      <c r="BC96" s="4"/>
      <c r="BD96" s="3"/>
      <c r="BE96" s="1"/>
      <c r="BF96" s="1"/>
      <c r="BG96" s="1"/>
      <c r="BH96" s="4"/>
      <c r="BI96" s="3"/>
      <c r="BJ96" s="7"/>
      <c r="BK96" s="1"/>
      <c r="BL96" s="1"/>
      <c r="BM96" s="2"/>
      <c r="BN96" s="3"/>
      <c r="BO96" s="1"/>
      <c r="BP96" s="2"/>
      <c r="BQ96" s="3"/>
      <c r="BR96" s="1"/>
      <c r="BS96" s="2"/>
      <c r="BT96" s="6"/>
      <c r="BU96" s="278"/>
      <c r="BV96" s="272">
        <f t="shared" si="54"/>
        <v>0</v>
      </c>
      <c r="BW96" s="272">
        <f t="shared" si="55"/>
        <v>0</v>
      </c>
      <c r="BX96" s="282" t="e">
        <f t="shared" si="56"/>
        <v>#DIV/0!</v>
      </c>
      <c r="BY96" s="282" t="e">
        <f t="shared" si="57"/>
        <v>#DIV/0!</v>
      </c>
      <c r="BZ96" s="3"/>
      <c r="CA96" s="1"/>
      <c r="CB96" s="1"/>
      <c r="CC96" s="4"/>
      <c r="CD96" s="7"/>
      <c r="CE96" s="7"/>
      <c r="CF96" s="1" t="e">
        <f t="shared" si="40"/>
        <v>#N/A</v>
      </c>
      <c r="CG96" s="1">
        <f t="shared" si="41"/>
        <v>0</v>
      </c>
      <c r="CH96" s="1" t="e">
        <f t="shared" si="42"/>
        <v>#N/A</v>
      </c>
      <c r="CI96" s="1"/>
      <c r="CJ96" s="189" t="e">
        <f t="shared" si="58"/>
        <v>#N/A</v>
      </c>
      <c r="CK96" s="3"/>
      <c r="CL96" s="7"/>
      <c r="CM96" s="1"/>
      <c r="CN96" s="2">
        <v>109</v>
      </c>
      <c r="CO96" s="2">
        <f t="shared" si="35"/>
        <v>0</v>
      </c>
      <c r="CP96" s="2">
        <f t="shared" si="36"/>
        <v>0</v>
      </c>
      <c r="CQ96" s="190" t="e">
        <f t="shared" si="37"/>
        <v>#DIV/0!</v>
      </c>
      <c r="CR96" s="8"/>
      <c r="CS96" s="8"/>
      <c r="CT96" s="8"/>
      <c r="CU96" s="6"/>
      <c r="CV96" s="6"/>
      <c r="CW96" s="6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3"/>
      <c r="DJ96" s="2"/>
      <c r="DK96" s="212" t="e">
        <f t="shared" si="43"/>
        <v>#DIV/0!</v>
      </c>
      <c r="DL96" s="212" t="e">
        <f t="shared" si="44"/>
        <v>#DIV/0!</v>
      </c>
      <c r="DM96" s="3"/>
      <c r="DN96" s="2"/>
      <c r="DO96" s="3"/>
      <c r="DP96" s="2"/>
      <c r="DQ96" s="8"/>
      <c r="DR96" s="3"/>
      <c r="DS96" s="2"/>
      <c r="DT96" s="8"/>
      <c r="DU96" s="3"/>
      <c r="DV96" s="1"/>
      <c r="DW96" s="337" t="e">
        <f t="shared" si="45"/>
        <v>#DIV/0!</v>
      </c>
      <c r="DX96" s="212" t="e">
        <f t="shared" si="46"/>
        <v>#DIV/0!</v>
      </c>
      <c r="DY96" s="303"/>
      <c r="DZ96" s="212"/>
      <c r="EA96" s="3"/>
      <c r="EB96" s="2"/>
      <c r="EC96" s="3"/>
      <c r="ED96" s="2"/>
      <c r="EE96" s="155"/>
      <c r="EF96" s="156"/>
      <c r="EG96" s="155"/>
      <c r="EH96" s="157"/>
      <c r="EI96" s="348">
        <f t="shared" si="59"/>
        <v>0</v>
      </c>
      <c r="EJ96" s="349" t="e">
        <f t="shared" si="47"/>
        <v>#DIV/0!</v>
      </c>
      <c r="EK96" s="240" t="e">
        <f t="shared" si="48"/>
        <v>#DIV/0!</v>
      </c>
      <c r="EL96" s="1"/>
      <c r="EM96" s="19" t="e">
        <f t="shared" si="49"/>
        <v>#DIV/0!</v>
      </c>
      <c r="EN96" s="350" t="e">
        <f t="shared" si="50"/>
        <v>#DIV/0!</v>
      </c>
      <c r="EO96" s="4"/>
      <c r="EP96" s="117"/>
    </row>
    <row r="97" spans="1:146" s="121" customFormat="1" ht="20.100000000000001" customHeight="1">
      <c r="A97" s="162">
        <v>42360</v>
      </c>
      <c r="B97" s="229"/>
      <c r="C97" s="15"/>
      <c r="D97" s="9"/>
      <c r="E97" s="9"/>
      <c r="F97" s="9"/>
      <c r="G97" s="12"/>
      <c r="H97" s="11"/>
      <c r="I97" s="9"/>
      <c r="J97" s="9"/>
      <c r="K97" s="20"/>
      <c r="L97" s="9"/>
      <c r="M97" s="9"/>
      <c r="N97" s="9"/>
      <c r="O97" s="298"/>
      <c r="P97" s="9"/>
      <c r="Q97" s="24">
        <f t="shared" si="38"/>
        <v>0</v>
      </c>
      <c r="R97" s="119">
        <f t="shared" si="51"/>
        <v>0</v>
      </c>
      <c r="S97" s="18">
        <f t="shared" si="39"/>
        <v>0</v>
      </c>
      <c r="T97" s="11"/>
      <c r="U97" s="9"/>
      <c r="V97" s="9"/>
      <c r="W97" s="24">
        <f t="shared" si="52"/>
        <v>0</v>
      </c>
      <c r="X97" s="9"/>
      <c r="Y97" s="9"/>
      <c r="Z97" s="9"/>
      <c r="AA97" s="9"/>
      <c r="AB97" s="12"/>
      <c r="AC97" s="15"/>
      <c r="AD97" s="200"/>
      <c r="AE97" s="200"/>
      <c r="AF97" s="200"/>
      <c r="AG97" s="200"/>
      <c r="AH97" s="241">
        <f t="shared" si="60"/>
        <v>0</v>
      </c>
      <c r="AI97" s="239" t="e">
        <f t="shared" si="61"/>
        <v>#DIV/0!</v>
      </c>
      <c r="AJ97" s="9"/>
      <c r="AK97" s="9"/>
      <c r="AL97" s="9"/>
      <c r="AM97" s="9"/>
      <c r="AN97" s="9"/>
      <c r="AO97" s="9"/>
      <c r="AP97" s="11"/>
      <c r="AQ97" s="15"/>
      <c r="AR97" s="24">
        <f t="shared" si="34"/>
        <v>0</v>
      </c>
      <c r="AS97" s="271" t="e">
        <f t="shared" si="53"/>
        <v>#DIV/0!</v>
      </c>
      <c r="AT97" s="9"/>
      <c r="AU97" s="9"/>
      <c r="AV97" s="15"/>
      <c r="AW97" s="9"/>
      <c r="AX97" s="9"/>
      <c r="AY97" s="10"/>
      <c r="AZ97" s="11"/>
      <c r="BA97" s="10"/>
      <c r="BB97" s="11"/>
      <c r="BC97" s="12"/>
      <c r="BD97" s="11"/>
      <c r="BE97" s="9"/>
      <c r="BF97" s="9"/>
      <c r="BG97" s="9"/>
      <c r="BH97" s="12"/>
      <c r="BI97" s="11"/>
      <c r="BJ97" s="15"/>
      <c r="BK97" s="9"/>
      <c r="BL97" s="9"/>
      <c r="BM97" s="10"/>
      <c r="BN97" s="11"/>
      <c r="BO97" s="9"/>
      <c r="BP97" s="10"/>
      <c r="BQ97" s="11"/>
      <c r="BR97" s="9"/>
      <c r="BS97" s="10"/>
      <c r="BT97" s="14"/>
      <c r="BU97" s="279"/>
      <c r="BV97" s="273">
        <f t="shared" si="54"/>
        <v>0</v>
      </c>
      <c r="BW97" s="273">
        <f t="shared" si="55"/>
        <v>0</v>
      </c>
      <c r="BX97" s="283" t="e">
        <f t="shared" si="56"/>
        <v>#DIV/0!</v>
      </c>
      <c r="BY97" s="283" t="e">
        <f t="shared" si="57"/>
        <v>#DIV/0!</v>
      </c>
      <c r="BZ97" s="11"/>
      <c r="CA97" s="9"/>
      <c r="CB97" s="9"/>
      <c r="CC97" s="12"/>
      <c r="CD97" s="15"/>
      <c r="CE97" s="15"/>
      <c r="CF97" s="9" t="e">
        <f t="shared" si="40"/>
        <v>#N/A</v>
      </c>
      <c r="CG97" s="9">
        <f t="shared" si="41"/>
        <v>0</v>
      </c>
      <c r="CH97" s="9" t="e">
        <f t="shared" si="42"/>
        <v>#N/A</v>
      </c>
      <c r="CI97" s="9"/>
      <c r="CJ97" s="296" t="e">
        <f t="shared" si="58"/>
        <v>#N/A</v>
      </c>
      <c r="CK97" s="11"/>
      <c r="CL97" s="15"/>
      <c r="CM97" s="9"/>
      <c r="CN97" s="10">
        <v>109</v>
      </c>
      <c r="CO97" s="10">
        <f t="shared" si="35"/>
        <v>0</v>
      </c>
      <c r="CP97" s="10">
        <f t="shared" si="36"/>
        <v>0</v>
      </c>
      <c r="CQ97" s="191" t="e">
        <f t="shared" si="37"/>
        <v>#DIV/0!</v>
      </c>
      <c r="CR97" s="16"/>
      <c r="CS97" s="16"/>
      <c r="CT97" s="16"/>
      <c r="CU97" s="14"/>
      <c r="CV97" s="14"/>
      <c r="CW97" s="14"/>
      <c r="CX97" s="16"/>
      <c r="CY97" s="16"/>
      <c r="CZ97" s="16"/>
      <c r="DA97" s="16"/>
      <c r="DB97" s="16"/>
      <c r="DC97" s="16"/>
      <c r="DD97" s="16"/>
      <c r="DE97" s="16"/>
      <c r="DF97" s="16"/>
      <c r="DG97" s="16"/>
      <c r="DH97" s="16"/>
      <c r="DI97" s="11"/>
      <c r="DJ97" s="10"/>
      <c r="DK97" s="213" t="e">
        <f t="shared" si="43"/>
        <v>#DIV/0!</v>
      </c>
      <c r="DL97" s="213" t="e">
        <f t="shared" si="44"/>
        <v>#DIV/0!</v>
      </c>
      <c r="DM97" s="11"/>
      <c r="DN97" s="10"/>
      <c r="DO97" s="11"/>
      <c r="DP97" s="10"/>
      <c r="DQ97" s="16"/>
      <c r="DR97" s="11"/>
      <c r="DS97" s="10"/>
      <c r="DT97" s="16"/>
      <c r="DU97" s="11"/>
      <c r="DV97" s="9"/>
      <c r="DW97" s="338" t="e">
        <f t="shared" si="45"/>
        <v>#DIV/0!</v>
      </c>
      <c r="DX97" s="213" t="e">
        <f t="shared" si="46"/>
        <v>#DIV/0!</v>
      </c>
      <c r="DY97" s="304"/>
      <c r="DZ97" s="213"/>
      <c r="EA97" s="11"/>
      <c r="EB97" s="10"/>
      <c r="EC97" s="11"/>
      <c r="ED97" s="10"/>
      <c r="EE97" s="158"/>
      <c r="EF97" s="159"/>
      <c r="EG97" s="158"/>
      <c r="EH97" s="160"/>
      <c r="EI97" s="351">
        <f t="shared" si="59"/>
        <v>0</v>
      </c>
      <c r="EJ97" s="352" t="e">
        <f t="shared" si="47"/>
        <v>#DIV/0!</v>
      </c>
      <c r="EK97" s="241" t="e">
        <f t="shared" si="48"/>
        <v>#DIV/0!</v>
      </c>
      <c r="EL97" s="9"/>
      <c r="EM97" s="20" t="e">
        <f t="shared" si="49"/>
        <v>#DIV/0!</v>
      </c>
      <c r="EN97" s="353" t="e">
        <f t="shared" si="50"/>
        <v>#DIV/0!</v>
      </c>
      <c r="EO97" s="12"/>
      <c r="EP97" s="120"/>
    </row>
    <row r="98" spans="1:146" s="121" customFormat="1" ht="20.100000000000001" customHeight="1">
      <c r="A98" s="162">
        <v>42360</v>
      </c>
      <c r="B98" s="229">
        <v>1.2083333333333399</v>
      </c>
      <c r="C98" s="15">
        <v>1</v>
      </c>
      <c r="D98" s="9" t="s">
        <v>131</v>
      </c>
      <c r="E98" s="9" t="s">
        <v>135</v>
      </c>
      <c r="F98" s="9" t="s">
        <v>142</v>
      </c>
      <c r="G98" s="12" t="s">
        <v>303</v>
      </c>
      <c r="H98" s="11" t="s">
        <v>172</v>
      </c>
      <c r="I98" s="9">
        <v>17</v>
      </c>
      <c r="J98" s="9" t="s">
        <v>268</v>
      </c>
      <c r="K98" s="20">
        <v>17</v>
      </c>
      <c r="L98" s="9"/>
      <c r="M98" s="9">
        <v>80</v>
      </c>
      <c r="N98" s="9">
        <v>2720</v>
      </c>
      <c r="O98" s="298"/>
      <c r="P98" s="9">
        <v>1650</v>
      </c>
      <c r="Q98" s="24">
        <f t="shared" si="38"/>
        <v>1369.5</v>
      </c>
      <c r="R98" s="119">
        <f t="shared" si="51"/>
        <v>3.9811364999999999</v>
      </c>
      <c r="S98" s="18">
        <f t="shared" si="39"/>
        <v>3.7995407999999999</v>
      </c>
      <c r="T98" s="11">
        <v>1065</v>
      </c>
      <c r="U98" s="9">
        <v>1007</v>
      </c>
      <c r="V98" s="9">
        <v>0.97</v>
      </c>
      <c r="W98" s="24">
        <f t="shared" si="52"/>
        <v>1600.5</v>
      </c>
      <c r="X98" s="9">
        <v>10.3</v>
      </c>
      <c r="Y98" s="9">
        <v>356</v>
      </c>
      <c r="Z98" s="9">
        <v>25</v>
      </c>
      <c r="AA98" s="9">
        <v>25</v>
      </c>
      <c r="AB98" s="12">
        <v>6</v>
      </c>
      <c r="AC98" s="15">
        <v>4</v>
      </c>
      <c r="AD98" s="200">
        <v>-32</v>
      </c>
      <c r="AE98" s="200">
        <v>-35</v>
      </c>
      <c r="AF98" s="200">
        <v>-36</v>
      </c>
      <c r="AG98" s="200"/>
      <c r="AH98" s="241">
        <f t="shared" si="60"/>
        <v>-103</v>
      </c>
      <c r="AI98" s="239">
        <f t="shared" si="61"/>
        <v>1</v>
      </c>
      <c r="AJ98" s="9">
        <v>50</v>
      </c>
      <c r="AK98" s="9">
        <v>70</v>
      </c>
      <c r="AL98" s="9">
        <v>105</v>
      </c>
      <c r="AM98" s="9">
        <v>110</v>
      </c>
      <c r="AN98" s="9">
        <v>3</v>
      </c>
      <c r="AO98" s="9">
        <v>20</v>
      </c>
      <c r="AP98" s="11">
        <v>1565</v>
      </c>
      <c r="AQ98" s="15">
        <v>1560</v>
      </c>
      <c r="AR98" s="24">
        <f t="shared" si="34"/>
        <v>5</v>
      </c>
      <c r="AS98" s="271">
        <f t="shared" si="53"/>
        <v>3.1948881789137379E-3</v>
      </c>
      <c r="AT98" s="9">
        <v>70.8</v>
      </c>
      <c r="AU98" s="9">
        <v>80</v>
      </c>
      <c r="AV98" s="15">
        <v>4.4000000000000004</v>
      </c>
      <c r="AW98" s="9">
        <v>370</v>
      </c>
      <c r="AX98" s="9">
        <v>820</v>
      </c>
      <c r="AY98" s="10">
        <v>30</v>
      </c>
      <c r="AZ98" s="11">
        <v>300</v>
      </c>
      <c r="BA98" s="10">
        <v>62</v>
      </c>
      <c r="BB98" s="11"/>
      <c r="BC98" s="12"/>
      <c r="BD98" s="11">
        <v>4306</v>
      </c>
      <c r="BE98" s="9">
        <v>35</v>
      </c>
      <c r="BF98" s="9">
        <v>50</v>
      </c>
      <c r="BG98" s="9">
        <v>2</v>
      </c>
      <c r="BH98" s="12">
        <v>97</v>
      </c>
      <c r="BI98" s="11">
        <v>570</v>
      </c>
      <c r="BJ98" s="15">
        <v>217</v>
      </c>
      <c r="BK98" s="9">
        <v>1627</v>
      </c>
      <c r="BL98" s="9">
        <v>144</v>
      </c>
      <c r="BM98" s="10">
        <v>52</v>
      </c>
      <c r="BN98" s="11">
        <v>470</v>
      </c>
      <c r="BO98" s="9">
        <v>1400</v>
      </c>
      <c r="BP98" s="10">
        <v>224</v>
      </c>
      <c r="BQ98" s="11">
        <v>460</v>
      </c>
      <c r="BR98" s="9">
        <v>1500</v>
      </c>
      <c r="BS98" s="10">
        <v>196</v>
      </c>
      <c r="BT98" s="14">
        <v>1500</v>
      </c>
      <c r="BU98" s="279">
        <v>475</v>
      </c>
      <c r="BV98" s="273">
        <f t="shared" si="54"/>
        <v>0.93</v>
      </c>
      <c r="BW98" s="273">
        <f t="shared" si="55"/>
        <v>0.73076923076923073</v>
      </c>
      <c r="BX98" s="283">
        <f t="shared" si="56"/>
        <v>0.55998147290412226</v>
      </c>
      <c r="BY98" s="283">
        <f t="shared" si="57"/>
        <v>0.44001852709587769</v>
      </c>
      <c r="BZ98" s="11">
        <v>2.8</v>
      </c>
      <c r="CA98" s="9">
        <v>3</v>
      </c>
      <c r="CB98" s="9">
        <v>30</v>
      </c>
      <c r="CC98" s="12">
        <v>1.8</v>
      </c>
      <c r="CD98" s="15" t="s">
        <v>163</v>
      </c>
      <c r="CE98" s="15">
        <v>43</v>
      </c>
      <c r="CF98" s="9">
        <f t="shared" si="40"/>
        <v>15.6</v>
      </c>
      <c r="CG98" s="9">
        <f t="shared" si="41"/>
        <v>5577</v>
      </c>
      <c r="CH98" s="9">
        <f t="shared" si="42"/>
        <v>7.02</v>
      </c>
      <c r="CI98" s="9">
        <v>45</v>
      </c>
      <c r="CJ98" s="296">
        <f t="shared" si="58"/>
        <v>1.2587412587412588</v>
      </c>
      <c r="CK98" s="11" t="s">
        <v>165</v>
      </c>
      <c r="CL98" s="15">
        <v>49</v>
      </c>
      <c r="CM98" s="9">
        <v>51</v>
      </c>
      <c r="CN98" s="10">
        <v>109</v>
      </c>
      <c r="CO98" s="10">
        <f t="shared" si="35"/>
        <v>5577</v>
      </c>
      <c r="CP98" s="10">
        <f t="shared" si="36"/>
        <v>55.59</v>
      </c>
      <c r="CQ98" s="191">
        <f t="shared" si="37"/>
        <v>9.9677245831091987</v>
      </c>
      <c r="CR98" s="16">
        <v>44</v>
      </c>
      <c r="CS98" s="16">
        <v>4</v>
      </c>
      <c r="CT98" s="16">
        <v>400</v>
      </c>
      <c r="CU98" s="14">
        <v>12</v>
      </c>
      <c r="CV98" s="14">
        <v>51</v>
      </c>
      <c r="CW98" s="14"/>
      <c r="CX98" s="16">
        <v>480</v>
      </c>
      <c r="CY98" s="16">
        <v>490</v>
      </c>
      <c r="CZ98" s="16">
        <v>500</v>
      </c>
      <c r="DA98" s="16">
        <v>510</v>
      </c>
      <c r="DB98" s="16">
        <v>2</v>
      </c>
      <c r="DC98" s="16">
        <v>2</v>
      </c>
      <c r="DD98" s="16">
        <v>0.5</v>
      </c>
      <c r="DE98" s="16">
        <v>30</v>
      </c>
      <c r="DF98" s="16">
        <v>3</v>
      </c>
      <c r="DG98" s="16">
        <v>3</v>
      </c>
      <c r="DH98" s="16">
        <v>2</v>
      </c>
      <c r="DI98" s="11" t="s">
        <v>202</v>
      </c>
      <c r="DJ98" s="10">
        <v>280</v>
      </c>
      <c r="DK98" s="213">
        <f t="shared" si="43"/>
        <v>70.331675389678296</v>
      </c>
      <c r="DL98" s="213">
        <f t="shared" si="44"/>
        <v>73.693115757567341</v>
      </c>
      <c r="DM98" s="11"/>
      <c r="DN98" s="10"/>
      <c r="DO98" s="11"/>
      <c r="DP98" s="10"/>
      <c r="DQ98" s="16" t="s">
        <v>313</v>
      </c>
      <c r="DR98" s="11" t="s">
        <v>184</v>
      </c>
      <c r="DS98" s="10">
        <v>4.7</v>
      </c>
      <c r="DT98" s="16">
        <v>20</v>
      </c>
      <c r="DU98" s="11"/>
      <c r="DV98" s="9"/>
      <c r="DW98" s="338">
        <f t="shared" si="45"/>
        <v>0</v>
      </c>
      <c r="DX98" s="213">
        <f t="shared" si="46"/>
        <v>0</v>
      </c>
      <c r="DY98" s="304"/>
      <c r="DZ98" s="213"/>
      <c r="EA98" s="11"/>
      <c r="EB98" s="10"/>
      <c r="EC98" s="11"/>
      <c r="ED98" s="10"/>
      <c r="EE98" s="158"/>
      <c r="EF98" s="159"/>
      <c r="EG98" s="158"/>
      <c r="EH98" s="160"/>
      <c r="EI98" s="351">
        <f t="shared" si="59"/>
        <v>420</v>
      </c>
      <c r="EJ98" s="352">
        <f t="shared" si="47"/>
        <v>105.49751308451745</v>
      </c>
      <c r="EK98" s="241">
        <f t="shared" si="48"/>
        <v>110.53967363635101</v>
      </c>
      <c r="EL98" s="9"/>
      <c r="EM98" s="20">
        <f t="shared" si="49"/>
        <v>0</v>
      </c>
      <c r="EN98" s="353">
        <f t="shared" si="50"/>
        <v>0</v>
      </c>
      <c r="EO98" s="12"/>
      <c r="EP98" s="120"/>
    </row>
    <row r="99" spans="1:146" s="118" customFormat="1" ht="20.100000000000001" customHeight="1">
      <c r="A99" s="161">
        <v>42361</v>
      </c>
      <c r="B99" s="228">
        <v>0.67535879629629625</v>
      </c>
      <c r="C99" s="7">
        <v>3</v>
      </c>
      <c r="D99" s="1" t="s">
        <v>130</v>
      </c>
      <c r="E99" s="1" t="s">
        <v>136</v>
      </c>
      <c r="F99" s="1" t="s">
        <v>141</v>
      </c>
      <c r="G99" s="4" t="s">
        <v>147</v>
      </c>
      <c r="H99" s="3" t="s">
        <v>172</v>
      </c>
      <c r="I99" s="1">
        <v>17</v>
      </c>
      <c r="J99" s="1" t="s">
        <v>219</v>
      </c>
      <c r="K99" s="19">
        <v>16.5</v>
      </c>
      <c r="L99" s="1"/>
      <c r="M99" s="1">
        <v>80</v>
      </c>
      <c r="N99" s="1">
        <v>2700</v>
      </c>
      <c r="O99" s="297"/>
      <c r="P99" s="1">
        <v>1750</v>
      </c>
      <c r="Q99" s="22">
        <f t="shared" si="38"/>
        <v>1461.25</v>
      </c>
      <c r="R99" s="116">
        <f t="shared" si="51"/>
        <v>4.24785375</v>
      </c>
      <c r="S99" s="17">
        <f t="shared" si="39"/>
        <v>4.0242825</v>
      </c>
      <c r="T99" s="3">
        <v>1138</v>
      </c>
      <c r="U99" s="1">
        <v>1007</v>
      </c>
      <c r="V99" s="1">
        <v>0.97</v>
      </c>
      <c r="W99" s="22">
        <f t="shared" si="52"/>
        <v>1697.5</v>
      </c>
      <c r="X99" s="1">
        <v>10.5</v>
      </c>
      <c r="Y99" s="1">
        <v>400</v>
      </c>
      <c r="Z99" s="1">
        <v>25</v>
      </c>
      <c r="AA99" s="1">
        <v>25</v>
      </c>
      <c r="AB99" s="4">
        <v>6.6</v>
      </c>
      <c r="AC99" s="7">
        <v>4</v>
      </c>
      <c r="AD99" s="199">
        <v>-32</v>
      </c>
      <c r="AE99" s="199">
        <v>-35</v>
      </c>
      <c r="AF99" s="199">
        <v>-35</v>
      </c>
      <c r="AG99" s="199"/>
      <c r="AH99" s="240">
        <f t="shared" si="60"/>
        <v>-102</v>
      </c>
      <c r="AI99" s="237">
        <f t="shared" si="61"/>
        <v>-9.8039215686274508E-3</v>
      </c>
      <c r="AJ99" s="1">
        <v>50</v>
      </c>
      <c r="AK99" s="1">
        <v>70</v>
      </c>
      <c r="AL99" s="1">
        <v>105</v>
      </c>
      <c r="AM99" s="1">
        <v>110</v>
      </c>
      <c r="AN99" s="1">
        <v>3</v>
      </c>
      <c r="AO99" s="1">
        <v>20</v>
      </c>
      <c r="AP99" s="3">
        <v>1682</v>
      </c>
      <c r="AQ99" s="7">
        <v>1682</v>
      </c>
      <c r="AR99" s="22">
        <f t="shared" si="34"/>
        <v>0</v>
      </c>
      <c r="AS99" s="270">
        <f t="shared" si="53"/>
        <v>0</v>
      </c>
      <c r="AT99" s="1">
        <v>73</v>
      </c>
      <c r="AU99" s="1">
        <v>80</v>
      </c>
      <c r="AV99" s="7">
        <v>4.4000000000000004</v>
      </c>
      <c r="AW99" s="1">
        <v>791</v>
      </c>
      <c r="AX99" s="1">
        <v>772</v>
      </c>
      <c r="AY99" s="2">
        <v>50</v>
      </c>
      <c r="AZ99" s="3">
        <v>322</v>
      </c>
      <c r="BA99" s="2">
        <v>62</v>
      </c>
      <c r="BB99" s="3"/>
      <c r="BC99" s="4"/>
      <c r="BD99" s="3">
        <v>4355</v>
      </c>
      <c r="BE99" s="1">
        <v>35</v>
      </c>
      <c r="BF99" s="1">
        <v>50</v>
      </c>
      <c r="BG99" s="1">
        <v>2</v>
      </c>
      <c r="BH99" s="4">
        <v>97.4</v>
      </c>
      <c r="BI99" s="3">
        <v>560</v>
      </c>
      <c r="BJ99" s="7">
        <v>150</v>
      </c>
      <c r="BK99" s="1">
        <v>1620</v>
      </c>
      <c r="BL99" s="1">
        <v>142</v>
      </c>
      <c r="BM99" s="2">
        <v>56</v>
      </c>
      <c r="BN99" s="3">
        <v>485</v>
      </c>
      <c r="BO99" s="1">
        <v>1400</v>
      </c>
      <c r="BP99" s="2">
        <v>223</v>
      </c>
      <c r="BQ99" s="3">
        <v>475</v>
      </c>
      <c r="BR99" s="1">
        <v>1500</v>
      </c>
      <c r="BS99" s="2">
        <v>198</v>
      </c>
      <c r="BT99" s="6">
        <v>1500</v>
      </c>
      <c r="BU99" s="278">
        <v>511</v>
      </c>
      <c r="BV99" s="272">
        <f t="shared" si="54"/>
        <v>0.96</v>
      </c>
      <c r="BW99" s="272">
        <f t="shared" si="55"/>
        <v>0.71794871794871795</v>
      </c>
      <c r="BX99" s="282">
        <f t="shared" si="56"/>
        <v>0.57212713936430315</v>
      </c>
      <c r="BY99" s="282">
        <f t="shared" si="57"/>
        <v>0.42787286063569679</v>
      </c>
      <c r="BZ99" s="3">
        <v>2.8</v>
      </c>
      <c r="CA99" s="1">
        <v>3</v>
      </c>
      <c r="CB99" s="1">
        <v>30</v>
      </c>
      <c r="CC99" s="4">
        <v>1.8</v>
      </c>
      <c r="CD99" s="7" t="s">
        <v>163</v>
      </c>
      <c r="CE99" s="7">
        <v>53</v>
      </c>
      <c r="CF99" s="1">
        <f t="shared" si="40"/>
        <v>15.6</v>
      </c>
      <c r="CG99" s="1">
        <f t="shared" si="41"/>
        <v>5915</v>
      </c>
      <c r="CH99" s="1">
        <f t="shared" si="42"/>
        <v>8.2679999999999989</v>
      </c>
      <c r="CI99" s="1">
        <v>53</v>
      </c>
      <c r="CJ99" s="189">
        <f t="shared" si="58"/>
        <v>1.3978021978021977</v>
      </c>
      <c r="CK99" s="3" t="s">
        <v>165</v>
      </c>
      <c r="CL99" s="7">
        <v>48</v>
      </c>
      <c r="CM99" s="1">
        <v>50</v>
      </c>
      <c r="CN99" s="2">
        <v>109</v>
      </c>
      <c r="CO99" s="2">
        <f t="shared" si="35"/>
        <v>5915</v>
      </c>
      <c r="CP99" s="2">
        <f t="shared" si="36"/>
        <v>54.5</v>
      </c>
      <c r="CQ99" s="190">
        <f t="shared" si="37"/>
        <v>9.2138630600169051</v>
      </c>
      <c r="CR99" s="8">
        <v>44</v>
      </c>
      <c r="CS99" s="8">
        <v>4</v>
      </c>
      <c r="CT99" s="8">
        <v>400</v>
      </c>
      <c r="CU99" s="6">
        <v>11</v>
      </c>
      <c r="CV99" s="6">
        <v>52</v>
      </c>
      <c r="CW99" s="6"/>
      <c r="CX99" s="8">
        <v>480</v>
      </c>
      <c r="CY99" s="8">
        <v>490</v>
      </c>
      <c r="CZ99" s="8">
        <v>500</v>
      </c>
      <c r="DA99" s="8">
        <v>510</v>
      </c>
      <c r="DB99" s="8">
        <v>2</v>
      </c>
      <c r="DC99" s="8">
        <v>2</v>
      </c>
      <c r="DD99" s="8">
        <v>0.5</v>
      </c>
      <c r="DE99" s="8">
        <v>30</v>
      </c>
      <c r="DF99" s="8">
        <v>3</v>
      </c>
      <c r="DG99" s="8">
        <v>3</v>
      </c>
      <c r="DH99" s="8">
        <v>2</v>
      </c>
      <c r="DI99" s="3" t="s">
        <v>202</v>
      </c>
      <c r="DJ99" s="2">
        <v>280</v>
      </c>
      <c r="DK99" s="212">
        <f t="shared" si="43"/>
        <v>65.915640339547949</v>
      </c>
      <c r="DL99" s="212">
        <f t="shared" si="44"/>
        <v>69.577620358411721</v>
      </c>
      <c r="DM99" s="3"/>
      <c r="DN99" s="2"/>
      <c r="DO99" s="3"/>
      <c r="DP99" s="2"/>
      <c r="DQ99" s="8" t="s">
        <v>313</v>
      </c>
      <c r="DR99" s="3" t="s">
        <v>184</v>
      </c>
      <c r="DS99" s="2">
        <v>4.8</v>
      </c>
      <c r="DT99" s="8">
        <v>20</v>
      </c>
      <c r="DU99" s="3"/>
      <c r="DV99" s="1"/>
      <c r="DW99" s="337">
        <f t="shared" si="45"/>
        <v>0</v>
      </c>
      <c r="DX99" s="212">
        <f t="shared" si="46"/>
        <v>0</v>
      </c>
      <c r="DY99" s="303"/>
      <c r="DZ99" s="212"/>
      <c r="EA99" s="3"/>
      <c r="EB99" s="2"/>
      <c r="EC99" s="3"/>
      <c r="ED99" s="2"/>
      <c r="EE99" s="155"/>
      <c r="EF99" s="156"/>
      <c r="EG99" s="155"/>
      <c r="EH99" s="157"/>
      <c r="EI99" s="348">
        <f t="shared" si="59"/>
        <v>421</v>
      </c>
      <c r="EJ99" s="349">
        <f t="shared" si="47"/>
        <v>99.108873510534579</v>
      </c>
      <c r="EK99" s="240">
        <f t="shared" si="48"/>
        <v>104.61492203889762</v>
      </c>
      <c r="EL99" s="1">
        <v>4.6500000000000004</v>
      </c>
      <c r="EM99" s="19">
        <f t="shared" si="49"/>
        <v>1.0946704556389213</v>
      </c>
      <c r="EN99" s="350">
        <f t="shared" si="50"/>
        <v>1.1554854809521946</v>
      </c>
      <c r="EO99" s="4">
        <v>345</v>
      </c>
      <c r="EP99" s="117"/>
    </row>
    <row r="100" spans="1:146" s="118" customFormat="1" ht="20.100000000000001" customHeight="1">
      <c r="A100" s="161">
        <v>42361</v>
      </c>
      <c r="B100" s="228"/>
      <c r="C100" s="7"/>
      <c r="D100" s="1"/>
      <c r="E100" s="1"/>
      <c r="F100" s="1"/>
      <c r="G100" s="4"/>
      <c r="H100" s="3"/>
      <c r="I100" s="1"/>
      <c r="J100" s="1"/>
      <c r="K100" s="19"/>
      <c r="L100" s="1"/>
      <c r="M100" s="1"/>
      <c r="N100" s="1"/>
      <c r="O100" s="297"/>
      <c r="P100" s="1"/>
      <c r="Q100" s="22">
        <f t="shared" si="38"/>
        <v>0</v>
      </c>
      <c r="R100" s="116">
        <f t="shared" si="51"/>
        <v>0</v>
      </c>
      <c r="S100" s="17">
        <f t="shared" si="39"/>
        <v>0</v>
      </c>
      <c r="T100" s="3"/>
      <c r="U100" s="1"/>
      <c r="V100" s="1"/>
      <c r="W100" s="22">
        <f t="shared" si="52"/>
        <v>0</v>
      </c>
      <c r="X100" s="1"/>
      <c r="Y100" s="1"/>
      <c r="Z100" s="1"/>
      <c r="AA100" s="1"/>
      <c r="AB100" s="4"/>
      <c r="AC100" s="7"/>
      <c r="AD100" s="199"/>
      <c r="AE100" s="199"/>
      <c r="AF100" s="199"/>
      <c r="AG100" s="199"/>
      <c r="AH100" s="240">
        <f t="shared" si="60"/>
        <v>0</v>
      </c>
      <c r="AI100" s="237" t="e">
        <f t="shared" si="61"/>
        <v>#DIV/0!</v>
      </c>
      <c r="AJ100" s="1"/>
      <c r="AK100" s="1"/>
      <c r="AL100" s="1"/>
      <c r="AM100" s="1"/>
      <c r="AN100" s="1"/>
      <c r="AO100" s="1"/>
      <c r="AP100" s="3"/>
      <c r="AQ100" s="7"/>
      <c r="AR100" s="22">
        <f t="shared" ref="AR100:AR134" si="62">AP100-AQ100</f>
        <v>0</v>
      </c>
      <c r="AS100" s="270" t="e">
        <f t="shared" si="53"/>
        <v>#DIV/0!</v>
      </c>
      <c r="AT100" s="1"/>
      <c r="AU100" s="1"/>
      <c r="AV100" s="7"/>
      <c r="AW100" s="1"/>
      <c r="AX100" s="1"/>
      <c r="AY100" s="2"/>
      <c r="AZ100" s="3"/>
      <c r="BA100" s="2"/>
      <c r="BB100" s="3"/>
      <c r="BC100" s="4"/>
      <c r="BD100" s="3"/>
      <c r="BE100" s="1"/>
      <c r="BF100" s="1"/>
      <c r="BG100" s="1"/>
      <c r="BH100" s="4"/>
      <c r="BI100" s="3"/>
      <c r="BJ100" s="7"/>
      <c r="BK100" s="1"/>
      <c r="BL100" s="1"/>
      <c r="BM100" s="2"/>
      <c r="BN100" s="3"/>
      <c r="BO100" s="1"/>
      <c r="BP100" s="2"/>
      <c r="BQ100" s="3"/>
      <c r="BR100" s="1"/>
      <c r="BS100" s="2"/>
      <c r="BT100" s="6"/>
      <c r="BU100" s="278"/>
      <c r="BV100" s="272">
        <f t="shared" si="54"/>
        <v>0</v>
      </c>
      <c r="BW100" s="272">
        <f t="shared" si="55"/>
        <v>0</v>
      </c>
      <c r="BX100" s="282" t="e">
        <f t="shared" si="56"/>
        <v>#DIV/0!</v>
      </c>
      <c r="BY100" s="282" t="e">
        <f t="shared" si="57"/>
        <v>#DIV/0!</v>
      </c>
      <c r="BZ100" s="3"/>
      <c r="CA100" s="1"/>
      <c r="CB100" s="1"/>
      <c r="CC100" s="4"/>
      <c r="CD100" s="7"/>
      <c r="CE100" s="7"/>
      <c r="CF100" s="1" t="e">
        <f t="shared" si="40"/>
        <v>#N/A</v>
      </c>
      <c r="CG100" s="1">
        <f t="shared" si="41"/>
        <v>0</v>
      </c>
      <c r="CH100" s="1" t="e">
        <f t="shared" si="42"/>
        <v>#N/A</v>
      </c>
      <c r="CI100" s="1"/>
      <c r="CJ100" s="189" t="e">
        <f t="shared" si="58"/>
        <v>#N/A</v>
      </c>
      <c r="CK100" s="3"/>
      <c r="CL100" s="7"/>
      <c r="CM100" s="1"/>
      <c r="CN100" s="2">
        <v>109</v>
      </c>
      <c r="CO100" s="2">
        <f t="shared" ref="CO100:CO134" si="63">P100*3.38</f>
        <v>0</v>
      </c>
      <c r="CP100" s="2">
        <f t="shared" ref="CP100:CP134" si="64">CN100*CM100/100</f>
        <v>0</v>
      </c>
      <c r="CQ100" s="190" t="e">
        <f t="shared" ref="CQ100:CQ134" si="65">CP100/CO100*1000</f>
        <v>#DIV/0!</v>
      </c>
      <c r="CR100" s="8"/>
      <c r="CS100" s="8"/>
      <c r="CT100" s="8"/>
      <c r="CU100" s="6"/>
      <c r="CV100" s="6"/>
      <c r="CW100" s="6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3"/>
      <c r="DJ100" s="2"/>
      <c r="DK100" s="212" t="e">
        <f t="shared" si="43"/>
        <v>#DIV/0!</v>
      </c>
      <c r="DL100" s="212" t="e">
        <f t="shared" si="44"/>
        <v>#DIV/0!</v>
      </c>
      <c r="DM100" s="3"/>
      <c r="DN100" s="2"/>
      <c r="DO100" s="3"/>
      <c r="DP100" s="2"/>
      <c r="DQ100" s="8"/>
      <c r="DR100" s="3"/>
      <c r="DS100" s="2"/>
      <c r="DT100" s="8"/>
      <c r="DU100" s="3"/>
      <c r="DV100" s="1"/>
      <c r="DW100" s="337" t="e">
        <f t="shared" si="45"/>
        <v>#DIV/0!</v>
      </c>
      <c r="DX100" s="212" t="e">
        <f t="shared" si="46"/>
        <v>#DIV/0!</v>
      </c>
      <c r="DY100" s="303"/>
      <c r="DZ100" s="212"/>
      <c r="EA100" s="3"/>
      <c r="EB100" s="2"/>
      <c r="EC100" s="3"/>
      <c r="ED100" s="2"/>
      <c r="EE100" s="155"/>
      <c r="EF100" s="156"/>
      <c r="EG100" s="155"/>
      <c r="EH100" s="157"/>
      <c r="EI100" s="348">
        <f t="shared" si="59"/>
        <v>0</v>
      </c>
      <c r="EJ100" s="349" t="e">
        <f t="shared" si="47"/>
        <v>#DIV/0!</v>
      </c>
      <c r="EK100" s="240" t="e">
        <f t="shared" si="48"/>
        <v>#DIV/0!</v>
      </c>
      <c r="EL100" s="1"/>
      <c r="EM100" s="19" t="e">
        <f t="shared" si="49"/>
        <v>#DIV/0!</v>
      </c>
      <c r="EN100" s="350" t="e">
        <f t="shared" si="50"/>
        <v>#DIV/0!</v>
      </c>
      <c r="EO100" s="4"/>
      <c r="EP100" s="117"/>
    </row>
    <row r="101" spans="1:146" s="121" customFormat="1" ht="20.100000000000001" customHeight="1">
      <c r="A101" s="162">
        <v>42361</v>
      </c>
      <c r="B101" s="229">
        <v>1.1979166666666701</v>
      </c>
      <c r="C101" s="15">
        <v>2</v>
      </c>
      <c r="D101" s="9" t="s">
        <v>132</v>
      </c>
      <c r="E101" s="9" t="s">
        <v>138</v>
      </c>
      <c r="F101" s="9" t="s">
        <v>140</v>
      </c>
      <c r="G101" s="12" t="s">
        <v>145</v>
      </c>
      <c r="H101" s="11" t="s">
        <v>172</v>
      </c>
      <c r="I101" s="9">
        <v>17</v>
      </c>
      <c r="J101" s="9" t="s">
        <v>219</v>
      </c>
      <c r="K101" s="20">
        <v>16</v>
      </c>
      <c r="L101" s="9"/>
      <c r="M101" s="9">
        <v>80</v>
      </c>
      <c r="N101" s="9">
        <v>2720</v>
      </c>
      <c r="O101" s="298"/>
      <c r="P101" s="9">
        <v>1600</v>
      </c>
      <c r="Q101" s="24">
        <f t="shared" si="38"/>
        <v>1344</v>
      </c>
      <c r="R101" s="119">
        <f t="shared" si="51"/>
        <v>3.9070079999999998</v>
      </c>
      <c r="S101" s="18">
        <f t="shared" si="39"/>
        <v>3.7287935999999999</v>
      </c>
      <c r="T101" s="11">
        <v>1031</v>
      </c>
      <c r="U101" s="9">
        <v>1007</v>
      </c>
      <c r="V101" s="9">
        <v>0.96799999999999997</v>
      </c>
      <c r="W101" s="24">
        <f t="shared" si="52"/>
        <v>1548.8</v>
      </c>
      <c r="X101" s="9">
        <v>10.3</v>
      </c>
      <c r="Y101" s="9">
        <v>333</v>
      </c>
      <c r="Z101" s="9">
        <v>25</v>
      </c>
      <c r="AA101" s="9">
        <v>25</v>
      </c>
      <c r="AB101" s="12">
        <v>6.1</v>
      </c>
      <c r="AC101" s="15">
        <v>4.0999999999999996</v>
      </c>
      <c r="AD101" s="200">
        <v>-31</v>
      </c>
      <c r="AE101" s="200">
        <v>-34</v>
      </c>
      <c r="AF101" s="200">
        <v>-34</v>
      </c>
      <c r="AG101" s="200"/>
      <c r="AH101" s="241">
        <f t="shared" si="60"/>
        <v>-99</v>
      </c>
      <c r="AI101" s="239">
        <f t="shared" si="61"/>
        <v>1</v>
      </c>
      <c r="AJ101" s="9">
        <v>50</v>
      </c>
      <c r="AK101" s="9">
        <v>70</v>
      </c>
      <c r="AL101" s="9">
        <v>105</v>
      </c>
      <c r="AM101" s="9">
        <v>110</v>
      </c>
      <c r="AN101" s="9">
        <v>3</v>
      </c>
      <c r="AO101" s="9">
        <v>20</v>
      </c>
      <c r="AP101" s="11">
        <v>1571</v>
      </c>
      <c r="AQ101" s="15">
        <v>1571</v>
      </c>
      <c r="AR101" s="24">
        <f t="shared" si="62"/>
        <v>0</v>
      </c>
      <c r="AS101" s="271">
        <f t="shared" si="53"/>
        <v>0</v>
      </c>
      <c r="AT101" s="9">
        <v>73</v>
      </c>
      <c r="AU101" s="9">
        <v>80</v>
      </c>
      <c r="AV101" s="15">
        <v>4.4000000000000004</v>
      </c>
      <c r="AW101" s="9">
        <v>542</v>
      </c>
      <c r="AX101" s="9">
        <v>1020</v>
      </c>
      <c r="AY101" s="10">
        <v>40</v>
      </c>
      <c r="AZ101" s="11">
        <v>300</v>
      </c>
      <c r="BA101" s="10">
        <v>55</v>
      </c>
      <c r="BB101" s="11"/>
      <c r="BC101" s="12"/>
      <c r="BD101" s="11">
        <v>4452</v>
      </c>
      <c r="BE101" s="9">
        <v>35</v>
      </c>
      <c r="BF101" s="9">
        <v>50</v>
      </c>
      <c r="BG101" s="9">
        <v>1</v>
      </c>
      <c r="BH101" s="12">
        <v>97.4</v>
      </c>
      <c r="BI101" s="11">
        <v>530</v>
      </c>
      <c r="BJ101" s="15">
        <v>180</v>
      </c>
      <c r="BK101" s="9">
        <v>1640</v>
      </c>
      <c r="BL101" s="9">
        <v>142</v>
      </c>
      <c r="BM101" s="10">
        <v>58</v>
      </c>
      <c r="BN101" s="11">
        <v>143</v>
      </c>
      <c r="BO101" s="9">
        <v>1400</v>
      </c>
      <c r="BP101" s="10">
        <v>189</v>
      </c>
      <c r="BQ101" s="11">
        <v>431</v>
      </c>
      <c r="BR101" s="9">
        <v>1500</v>
      </c>
      <c r="BS101" s="10">
        <v>173</v>
      </c>
      <c r="BT101" s="14">
        <v>1500</v>
      </c>
      <c r="BU101" s="279">
        <v>435</v>
      </c>
      <c r="BV101" s="273">
        <f t="shared" si="54"/>
        <v>0.57399999999999995</v>
      </c>
      <c r="BW101" s="273">
        <f t="shared" si="55"/>
        <v>0.67948717948717952</v>
      </c>
      <c r="BX101" s="283">
        <f t="shared" si="56"/>
        <v>0.45792251360307645</v>
      </c>
      <c r="BY101" s="283">
        <f t="shared" si="57"/>
        <v>0.54207748639692344</v>
      </c>
      <c r="BZ101" s="11">
        <v>2.8</v>
      </c>
      <c r="CA101" s="9">
        <v>3</v>
      </c>
      <c r="CB101" s="9">
        <v>30</v>
      </c>
      <c r="CC101" s="12">
        <v>1.8</v>
      </c>
      <c r="CD101" s="15" t="s">
        <v>163</v>
      </c>
      <c r="CE101" s="15">
        <v>43</v>
      </c>
      <c r="CF101" s="9">
        <f t="shared" si="40"/>
        <v>15.6</v>
      </c>
      <c r="CG101" s="9">
        <f t="shared" si="41"/>
        <v>5408</v>
      </c>
      <c r="CH101" s="9">
        <f t="shared" si="42"/>
        <v>6.7079999999999993</v>
      </c>
      <c r="CI101" s="9">
        <v>43</v>
      </c>
      <c r="CJ101" s="296">
        <f t="shared" si="58"/>
        <v>1.2403846153846152</v>
      </c>
      <c r="CK101" s="11" t="s">
        <v>165</v>
      </c>
      <c r="CL101" s="15">
        <v>57</v>
      </c>
      <c r="CM101" s="9">
        <v>60</v>
      </c>
      <c r="CN101" s="10">
        <v>109</v>
      </c>
      <c r="CO101" s="10">
        <f t="shared" si="63"/>
        <v>5408</v>
      </c>
      <c r="CP101" s="10">
        <f t="shared" si="64"/>
        <v>65.400000000000006</v>
      </c>
      <c r="CQ101" s="191">
        <f t="shared" si="65"/>
        <v>12.093195266272192</v>
      </c>
      <c r="CR101" s="16">
        <v>46</v>
      </c>
      <c r="CS101" s="16">
        <v>4</v>
      </c>
      <c r="CT101" s="16">
        <v>400</v>
      </c>
      <c r="CU101" s="14">
        <v>12</v>
      </c>
      <c r="CV101" s="14">
        <v>47</v>
      </c>
      <c r="CW101" s="14"/>
      <c r="CX101" s="16">
        <v>480</v>
      </c>
      <c r="CY101" s="16">
        <v>490</v>
      </c>
      <c r="CZ101" s="16">
        <v>500</v>
      </c>
      <c r="DA101" s="16">
        <v>510</v>
      </c>
      <c r="DB101" s="16">
        <v>2</v>
      </c>
      <c r="DC101" s="16">
        <v>2</v>
      </c>
      <c r="DD101" s="16">
        <v>0.5</v>
      </c>
      <c r="DE101" s="16">
        <v>25</v>
      </c>
      <c r="DF101" s="16">
        <v>3</v>
      </c>
      <c r="DG101" s="16">
        <v>6</v>
      </c>
      <c r="DH101" s="16">
        <v>2</v>
      </c>
      <c r="DI101" s="11" t="s">
        <v>202</v>
      </c>
      <c r="DJ101" s="10">
        <v>280</v>
      </c>
      <c r="DK101" s="213">
        <f t="shared" si="43"/>
        <v>71.666093337919961</v>
      </c>
      <c r="DL101" s="213">
        <f t="shared" si="44"/>
        <v>75.091311034217611</v>
      </c>
      <c r="DM101" s="11"/>
      <c r="DN101" s="10"/>
      <c r="DO101" s="11"/>
      <c r="DP101" s="10"/>
      <c r="DQ101" s="8" t="s">
        <v>313</v>
      </c>
      <c r="DR101" s="11" t="s">
        <v>184</v>
      </c>
      <c r="DS101" s="10">
        <v>4.7</v>
      </c>
      <c r="DT101" s="16">
        <v>20</v>
      </c>
      <c r="DU101" s="11"/>
      <c r="DV101" s="9"/>
      <c r="DW101" s="338">
        <f t="shared" si="45"/>
        <v>0</v>
      </c>
      <c r="DX101" s="213">
        <f t="shared" si="46"/>
        <v>0</v>
      </c>
      <c r="DY101" s="304"/>
      <c r="DZ101" s="213"/>
      <c r="EA101" s="11"/>
      <c r="EB101" s="10"/>
      <c r="EC101" s="11"/>
      <c r="ED101" s="10"/>
      <c r="EE101" s="158"/>
      <c r="EF101" s="159"/>
      <c r="EG101" s="158"/>
      <c r="EH101" s="160"/>
      <c r="EI101" s="351">
        <f t="shared" si="59"/>
        <v>362</v>
      </c>
      <c r="EJ101" s="352">
        <f t="shared" si="47"/>
        <v>92.654020672596531</v>
      </c>
      <c r="EK101" s="241">
        <f t="shared" si="48"/>
        <v>97.082337837095622</v>
      </c>
      <c r="EL101" s="9">
        <v>4.4000000000000004</v>
      </c>
      <c r="EM101" s="20">
        <f t="shared" si="49"/>
        <v>1.1261814667387424</v>
      </c>
      <c r="EN101" s="353">
        <f t="shared" si="50"/>
        <v>1.1800063162519911</v>
      </c>
      <c r="EO101" s="12">
        <v>395</v>
      </c>
      <c r="EP101" s="120"/>
    </row>
    <row r="102" spans="1:146" s="121" customFormat="1" ht="20.100000000000001" customHeight="1">
      <c r="A102" s="162">
        <v>42361</v>
      </c>
      <c r="B102" s="229"/>
      <c r="C102" s="15"/>
      <c r="D102" s="9"/>
      <c r="E102" s="9"/>
      <c r="F102" s="9"/>
      <c r="G102" s="12"/>
      <c r="H102" s="11"/>
      <c r="I102" s="9"/>
      <c r="J102" s="9"/>
      <c r="K102" s="20"/>
      <c r="L102" s="9"/>
      <c r="M102" s="9"/>
      <c r="N102" s="9"/>
      <c r="O102" s="298"/>
      <c r="P102" s="9"/>
      <c r="Q102" s="24">
        <f t="shared" si="38"/>
        <v>0</v>
      </c>
      <c r="R102" s="119">
        <f t="shared" si="51"/>
        <v>0</v>
      </c>
      <c r="S102" s="18">
        <f t="shared" si="39"/>
        <v>0</v>
      </c>
      <c r="T102" s="11"/>
      <c r="U102" s="9"/>
      <c r="V102" s="9"/>
      <c r="W102" s="24">
        <f t="shared" si="52"/>
        <v>0</v>
      </c>
      <c r="X102" s="9"/>
      <c r="Y102" s="9"/>
      <c r="Z102" s="9"/>
      <c r="AA102" s="9"/>
      <c r="AB102" s="12"/>
      <c r="AC102" s="15"/>
      <c r="AD102" s="200"/>
      <c r="AE102" s="200"/>
      <c r="AF102" s="200"/>
      <c r="AG102" s="200"/>
      <c r="AH102" s="241">
        <f t="shared" si="60"/>
        <v>0</v>
      </c>
      <c r="AI102" s="239" t="e">
        <f t="shared" si="61"/>
        <v>#DIV/0!</v>
      </c>
      <c r="AJ102" s="9"/>
      <c r="AK102" s="9"/>
      <c r="AL102" s="9"/>
      <c r="AM102" s="9"/>
      <c r="AN102" s="9"/>
      <c r="AO102" s="9"/>
      <c r="AP102" s="11"/>
      <c r="AQ102" s="15"/>
      <c r="AR102" s="24">
        <f t="shared" si="62"/>
        <v>0</v>
      </c>
      <c r="AS102" s="271" t="e">
        <f t="shared" si="53"/>
        <v>#DIV/0!</v>
      </c>
      <c r="AT102" s="9"/>
      <c r="AU102" s="9"/>
      <c r="AV102" s="15"/>
      <c r="AW102" s="9"/>
      <c r="AX102" s="9"/>
      <c r="AY102" s="10"/>
      <c r="AZ102" s="11"/>
      <c r="BA102" s="10"/>
      <c r="BB102" s="11"/>
      <c r="BC102" s="12"/>
      <c r="BD102" s="11"/>
      <c r="BE102" s="9"/>
      <c r="BF102" s="9"/>
      <c r="BG102" s="9"/>
      <c r="BH102" s="12"/>
      <c r="BI102" s="11"/>
      <c r="BJ102" s="15"/>
      <c r="BK102" s="9"/>
      <c r="BL102" s="9"/>
      <c r="BM102" s="10"/>
      <c r="BN102" s="11"/>
      <c r="BO102" s="9"/>
      <c r="BP102" s="10"/>
      <c r="BQ102" s="11"/>
      <c r="BR102" s="9"/>
      <c r="BS102" s="10"/>
      <c r="BT102" s="14"/>
      <c r="BU102" s="279"/>
      <c r="BV102" s="273">
        <f t="shared" si="54"/>
        <v>0</v>
      </c>
      <c r="BW102" s="273">
        <f t="shared" si="55"/>
        <v>0</v>
      </c>
      <c r="BX102" s="283" t="e">
        <f t="shared" si="56"/>
        <v>#DIV/0!</v>
      </c>
      <c r="BY102" s="283" t="e">
        <f t="shared" si="57"/>
        <v>#DIV/0!</v>
      </c>
      <c r="BZ102" s="11"/>
      <c r="CA102" s="9"/>
      <c r="CB102" s="9"/>
      <c r="CC102" s="12"/>
      <c r="CD102" s="15"/>
      <c r="CE102" s="15"/>
      <c r="CF102" s="9" t="e">
        <f t="shared" si="40"/>
        <v>#N/A</v>
      </c>
      <c r="CG102" s="9">
        <f t="shared" si="41"/>
        <v>0</v>
      </c>
      <c r="CH102" s="9" t="e">
        <f t="shared" si="42"/>
        <v>#N/A</v>
      </c>
      <c r="CI102" s="9"/>
      <c r="CJ102" s="296" t="e">
        <f t="shared" si="58"/>
        <v>#N/A</v>
      </c>
      <c r="CK102" s="11"/>
      <c r="CL102" s="15"/>
      <c r="CM102" s="9"/>
      <c r="CN102" s="10">
        <v>109</v>
      </c>
      <c r="CO102" s="10">
        <f t="shared" si="63"/>
        <v>0</v>
      </c>
      <c r="CP102" s="10">
        <f t="shared" si="64"/>
        <v>0</v>
      </c>
      <c r="CQ102" s="191" t="e">
        <f t="shared" si="65"/>
        <v>#DIV/0!</v>
      </c>
      <c r="CR102" s="16"/>
      <c r="CS102" s="16"/>
      <c r="CT102" s="16"/>
      <c r="CU102" s="14"/>
      <c r="CV102" s="14"/>
      <c r="CW102" s="14"/>
      <c r="CX102" s="16"/>
      <c r="CY102" s="16"/>
      <c r="CZ102" s="16"/>
      <c r="DA102" s="16"/>
      <c r="DB102" s="16"/>
      <c r="DC102" s="16"/>
      <c r="DD102" s="16"/>
      <c r="DE102" s="16"/>
      <c r="DF102" s="16"/>
      <c r="DG102" s="16"/>
      <c r="DH102" s="16"/>
      <c r="DI102" s="11"/>
      <c r="DJ102" s="10"/>
      <c r="DK102" s="213" t="e">
        <f t="shared" si="43"/>
        <v>#DIV/0!</v>
      </c>
      <c r="DL102" s="213" t="e">
        <f t="shared" si="44"/>
        <v>#DIV/0!</v>
      </c>
      <c r="DM102" s="11"/>
      <c r="DN102" s="10"/>
      <c r="DO102" s="11"/>
      <c r="DP102" s="10"/>
      <c r="DQ102" s="16"/>
      <c r="DR102" s="11"/>
      <c r="DS102" s="10"/>
      <c r="DT102" s="16"/>
      <c r="DU102" s="11"/>
      <c r="DV102" s="9"/>
      <c r="DW102" s="338" t="e">
        <f t="shared" si="45"/>
        <v>#DIV/0!</v>
      </c>
      <c r="DX102" s="213" t="e">
        <f t="shared" si="46"/>
        <v>#DIV/0!</v>
      </c>
      <c r="DY102" s="304"/>
      <c r="DZ102" s="213"/>
      <c r="EA102" s="11"/>
      <c r="EB102" s="10"/>
      <c r="EC102" s="11"/>
      <c r="ED102" s="10"/>
      <c r="EE102" s="158"/>
      <c r="EF102" s="159"/>
      <c r="EG102" s="158"/>
      <c r="EH102" s="160"/>
      <c r="EI102" s="351">
        <f t="shared" si="59"/>
        <v>0</v>
      </c>
      <c r="EJ102" s="352" t="e">
        <f t="shared" si="47"/>
        <v>#DIV/0!</v>
      </c>
      <c r="EK102" s="241" t="e">
        <f t="shared" si="48"/>
        <v>#DIV/0!</v>
      </c>
      <c r="EL102" s="9"/>
      <c r="EM102" s="20" t="e">
        <f t="shared" si="49"/>
        <v>#DIV/0!</v>
      </c>
      <c r="EN102" s="353" t="e">
        <f t="shared" si="50"/>
        <v>#DIV/0!</v>
      </c>
      <c r="EO102" s="12"/>
      <c r="EP102" s="120"/>
    </row>
    <row r="103" spans="1:146" s="118" customFormat="1" ht="20.100000000000001" customHeight="1">
      <c r="A103" s="161">
        <v>42362</v>
      </c>
      <c r="B103" s="228">
        <v>0.46875</v>
      </c>
      <c r="C103" s="7">
        <v>4</v>
      </c>
      <c r="D103" s="1" t="s">
        <v>133</v>
      </c>
      <c r="E103" s="1" t="s">
        <v>137</v>
      </c>
      <c r="F103" s="1" t="s">
        <v>139</v>
      </c>
      <c r="G103" s="4" t="s">
        <v>267</v>
      </c>
      <c r="H103" s="3" t="s">
        <v>172</v>
      </c>
      <c r="I103" s="1">
        <v>17</v>
      </c>
      <c r="J103" s="1" t="s">
        <v>268</v>
      </c>
      <c r="K103" s="19">
        <v>16</v>
      </c>
      <c r="L103" s="1"/>
      <c r="M103" s="1">
        <v>80</v>
      </c>
      <c r="N103" s="1">
        <v>2720</v>
      </c>
      <c r="O103" s="297"/>
      <c r="P103" s="1">
        <v>1700</v>
      </c>
      <c r="Q103" s="22">
        <f t="shared" si="38"/>
        <v>1428</v>
      </c>
      <c r="R103" s="116">
        <f t="shared" si="51"/>
        <v>4.1511959999999997</v>
      </c>
      <c r="S103" s="17">
        <f t="shared" si="39"/>
        <v>3.9618432000000001</v>
      </c>
      <c r="T103" s="3">
        <v>1098</v>
      </c>
      <c r="U103" s="1">
        <v>1007</v>
      </c>
      <c r="V103" s="1">
        <v>0.96799999999999997</v>
      </c>
      <c r="W103" s="22">
        <f t="shared" si="52"/>
        <v>1645.6</v>
      </c>
      <c r="X103" s="1">
        <v>10.6</v>
      </c>
      <c r="Y103" s="1">
        <v>376</v>
      </c>
      <c r="Z103" s="1">
        <v>22</v>
      </c>
      <c r="AA103" s="1">
        <v>22</v>
      </c>
      <c r="AB103" s="4">
        <v>6.1</v>
      </c>
      <c r="AC103" s="7">
        <v>4.4000000000000004</v>
      </c>
      <c r="AD103" s="199">
        <v>-31</v>
      </c>
      <c r="AE103" s="199">
        <v>-35</v>
      </c>
      <c r="AF103" s="199">
        <v>-34</v>
      </c>
      <c r="AG103" s="199"/>
      <c r="AH103" s="240">
        <f t="shared" si="60"/>
        <v>-100</v>
      </c>
      <c r="AI103" s="237">
        <f t="shared" si="61"/>
        <v>1</v>
      </c>
      <c r="AJ103" s="1">
        <v>50</v>
      </c>
      <c r="AK103" s="1">
        <v>70</v>
      </c>
      <c r="AL103" s="1">
        <v>105</v>
      </c>
      <c r="AM103" s="1">
        <v>110</v>
      </c>
      <c r="AN103" s="1">
        <v>2.2000000000000002</v>
      </c>
      <c r="AO103" s="1">
        <v>20</v>
      </c>
      <c r="AP103" s="3">
        <v>1691</v>
      </c>
      <c r="AQ103" s="7">
        <v>1691</v>
      </c>
      <c r="AR103" s="22">
        <f t="shared" si="62"/>
        <v>0</v>
      </c>
      <c r="AS103" s="270">
        <f t="shared" si="53"/>
        <v>0</v>
      </c>
      <c r="AT103" s="1">
        <v>73</v>
      </c>
      <c r="AU103" s="1">
        <v>80</v>
      </c>
      <c r="AV103" s="7">
        <v>4.4000000000000004</v>
      </c>
      <c r="AW103" s="1">
        <v>580</v>
      </c>
      <c r="AX103" s="1">
        <v>904</v>
      </c>
      <c r="AY103" s="2">
        <v>40</v>
      </c>
      <c r="AZ103" s="3">
        <v>306</v>
      </c>
      <c r="BA103" s="2">
        <v>57</v>
      </c>
      <c r="BB103" s="3"/>
      <c r="BC103" s="4"/>
      <c r="BD103" s="3">
        <v>4340</v>
      </c>
      <c r="BE103" s="1">
        <v>35</v>
      </c>
      <c r="BF103" s="1">
        <v>35</v>
      </c>
      <c r="BG103" s="1">
        <v>1</v>
      </c>
      <c r="BH103" s="4">
        <v>97.4</v>
      </c>
      <c r="BI103" s="3">
        <v>550</v>
      </c>
      <c r="BJ103" s="7">
        <v>150</v>
      </c>
      <c r="BK103" s="1">
        <v>1629</v>
      </c>
      <c r="BL103" s="1">
        <v>142</v>
      </c>
      <c r="BM103" s="2">
        <v>53</v>
      </c>
      <c r="BN103" s="3">
        <v>485</v>
      </c>
      <c r="BO103" s="1">
        <v>1400</v>
      </c>
      <c r="BP103" s="2">
        <v>229</v>
      </c>
      <c r="BQ103" s="3">
        <v>474</v>
      </c>
      <c r="BR103" s="1">
        <v>1500</v>
      </c>
      <c r="BS103" s="2">
        <v>199</v>
      </c>
      <c r="BT103" s="6">
        <v>1500</v>
      </c>
      <c r="BU103" s="278">
        <v>533</v>
      </c>
      <c r="BV103" s="272">
        <f t="shared" si="54"/>
        <v>0.95899999999999996</v>
      </c>
      <c r="BW103" s="272">
        <f t="shared" si="55"/>
        <v>0.70512820512820518</v>
      </c>
      <c r="BX103" s="282">
        <f t="shared" si="56"/>
        <v>0.57627771528944083</v>
      </c>
      <c r="BY103" s="282">
        <f t="shared" si="57"/>
        <v>0.42372228471055917</v>
      </c>
      <c r="BZ103" s="3">
        <v>2.8</v>
      </c>
      <c r="CA103" s="1">
        <v>3</v>
      </c>
      <c r="CB103" s="1">
        <v>30</v>
      </c>
      <c r="CC103" s="4">
        <v>1.8</v>
      </c>
      <c r="CD103" s="7" t="s">
        <v>163</v>
      </c>
      <c r="CE103" s="7">
        <v>44</v>
      </c>
      <c r="CF103" s="1">
        <f t="shared" si="40"/>
        <v>15.6</v>
      </c>
      <c r="CG103" s="1">
        <f t="shared" si="41"/>
        <v>5746</v>
      </c>
      <c r="CH103" s="1">
        <f t="shared" si="42"/>
        <v>6.8639999999999999</v>
      </c>
      <c r="CI103" s="1">
        <v>44</v>
      </c>
      <c r="CJ103" s="189">
        <f>CH103/CG103*1000</f>
        <v>1.1945701357466063</v>
      </c>
      <c r="CK103" s="3" t="s">
        <v>165</v>
      </c>
      <c r="CL103" s="7">
        <v>55</v>
      </c>
      <c r="CM103" s="1">
        <v>57</v>
      </c>
      <c r="CN103" s="2">
        <v>109</v>
      </c>
      <c r="CO103" s="2">
        <f t="shared" si="63"/>
        <v>5746</v>
      </c>
      <c r="CP103" s="2">
        <f t="shared" si="64"/>
        <v>62.13</v>
      </c>
      <c r="CQ103" s="190">
        <f t="shared" si="65"/>
        <v>10.812739296902194</v>
      </c>
      <c r="CR103" s="8">
        <v>46</v>
      </c>
      <c r="CS103" s="8">
        <v>4</v>
      </c>
      <c r="CT103" s="8">
        <v>400</v>
      </c>
      <c r="CU103" s="6">
        <v>10</v>
      </c>
      <c r="CV103" s="6">
        <v>49</v>
      </c>
      <c r="CW103" s="6"/>
      <c r="CX103" s="8">
        <v>480</v>
      </c>
      <c r="CY103" s="8">
        <v>490</v>
      </c>
      <c r="CZ103" s="8">
        <v>500</v>
      </c>
      <c r="DA103" s="8">
        <v>510</v>
      </c>
      <c r="DB103" s="8">
        <v>2</v>
      </c>
      <c r="DC103" s="8">
        <v>2</v>
      </c>
      <c r="DD103" s="8">
        <v>0.5</v>
      </c>
      <c r="DE103" s="8">
        <v>25</v>
      </c>
      <c r="DF103" s="8">
        <v>3</v>
      </c>
      <c r="DG103" s="8">
        <v>6</v>
      </c>
      <c r="DH103" s="8">
        <v>2</v>
      </c>
      <c r="DI103" s="3" t="s">
        <v>202</v>
      </c>
      <c r="DJ103" s="2">
        <v>280</v>
      </c>
      <c r="DK103" s="212">
        <f t="shared" si="43"/>
        <v>67.450440788630559</v>
      </c>
      <c r="DL103" s="212">
        <f t="shared" si="44"/>
        <v>70.674175091028332</v>
      </c>
      <c r="DM103" s="3"/>
      <c r="DN103" s="2"/>
      <c r="DO103" s="3"/>
      <c r="DP103" s="2"/>
      <c r="DQ103" s="8" t="s">
        <v>313</v>
      </c>
      <c r="DR103" s="3" t="s">
        <v>184</v>
      </c>
      <c r="DS103" s="2">
        <v>4.7</v>
      </c>
      <c r="DT103" s="8">
        <v>25</v>
      </c>
      <c r="DU103" s="3"/>
      <c r="DV103" s="1"/>
      <c r="DW103" s="337">
        <f t="shared" si="45"/>
        <v>0</v>
      </c>
      <c r="DX103" s="212">
        <f t="shared" si="46"/>
        <v>0</v>
      </c>
      <c r="DY103" s="303"/>
      <c r="DZ103" s="212"/>
      <c r="EA103" s="3"/>
      <c r="EB103" s="2"/>
      <c r="EC103" s="3"/>
      <c r="ED103" s="2"/>
      <c r="EE103" s="155"/>
      <c r="EF103" s="156"/>
      <c r="EG103" s="155"/>
      <c r="EH103" s="157"/>
      <c r="EI103" s="348">
        <f t="shared" si="59"/>
        <v>428</v>
      </c>
      <c r="EJ103" s="349">
        <f t="shared" si="47"/>
        <v>103.10281663404957</v>
      </c>
      <c r="EK103" s="240">
        <f t="shared" si="48"/>
        <v>108.03052478200046</v>
      </c>
      <c r="EL103" s="1">
        <v>4.54</v>
      </c>
      <c r="EM103" s="19">
        <f t="shared" si="49"/>
        <v>1.0936607185013669</v>
      </c>
      <c r="EN103" s="350">
        <f t="shared" si="50"/>
        <v>1.1459312675473881</v>
      </c>
      <c r="EO103" s="4">
        <v>390</v>
      </c>
      <c r="EP103" s="117"/>
    </row>
    <row r="104" spans="1:146" s="118" customFormat="1" ht="20.100000000000001" customHeight="1">
      <c r="A104" s="161">
        <v>42362</v>
      </c>
      <c r="B104" s="228"/>
      <c r="C104" s="7"/>
      <c r="D104" s="1"/>
      <c r="E104" s="1"/>
      <c r="F104" s="1"/>
      <c r="G104" s="4"/>
      <c r="H104" s="3"/>
      <c r="I104" s="1"/>
      <c r="J104" s="1"/>
      <c r="K104" s="19"/>
      <c r="L104" s="1"/>
      <c r="M104" s="1"/>
      <c r="N104" s="1"/>
      <c r="O104" s="297"/>
      <c r="P104" s="1"/>
      <c r="Q104" s="22">
        <f t="shared" si="38"/>
        <v>0</v>
      </c>
      <c r="R104" s="116">
        <f t="shared" si="51"/>
        <v>0</v>
      </c>
      <c r="S104" s="17">
        <f t="shared" si="39"/>
        <v>0</v>
      </c>
      <c r="T104" s="3"/>
      <c r="U104" s="1"/>
      <c r="V104" s="1"/>
      <c r="W104" s="22">
        <f t="shared" si="52"/>
        <v>0</v>
      </c>
      <c r="X104" s="1"/>
      <c r="Y104" s="1"/>
      <c r="Z104" s="1"/>
      <c r="AA104" s="1"/>
      <c r="AB104" s="4"/>
      <c r="AC104" s="7"/>
      <c r="AD104" s="199"/>
      <c r="AE104" s="199"/>
      <c r="AF104" s="199"/>
      <c r="AG104" s="199"/>
      <c r="AH104" s="240">
        <f t="shared" si="60"/>
        <v>0</v>
      </c>
      <c r="AI104" s="237" t="e">
        <f t="shared" si="61"/>
        <v>#DIV/0!</v>
      </c>
      <c r="AJ104" s="1"/>
      <c r="AK104" s="1"/>
      <c r="AL104" s="1"/>
      <c r="AM104" s="1"/>
      <c r="AN104" s="1"/>
      <c r="AO104" s="1"/>
      <c r="AP104" s="3"/>
      <c r="AQ104" s="7"/>
      <c r="AR104" s="22">
        <f t="shared" si="62"/>
        <v>0</v>
      </c>
      <c r="AS104" s="270" t="e">
        <f t="shared" si="53"/>
        <v>#DIV/0!</v>
      </c>
      <c r="AT104" s="1"/>
      <c r="AU104" s="1"/>
      <c r="AV104" s="7"/>
      <c r="AW104" s="1"/>
      <c r="AX104" s="1"/>
      <c r="AY104" s="2"/>
      <c r="AZ104" s="3"/>
      <c r="BA104" s="2"/>
      <c r="BB104" s="3"/>
      <c r="BC104" s="4"/>
      <c r="BD104" s="3"/>
      <c r="BE104" s="1"/>
      <c r="BF104" s="1"/>
      <c r="BG104" s="1"/>
      <c r="BH104" s="4"/>
      <c r="BI104" s="3"/>
      <c r="BJ104" s="7"/>
      <c r="BK104" s="1"/>
      <c r="BL104" s="1"/>
      <c r="BM104" s="2"/>
      <c r="BN104" s="3"/>
      <c r="BO104" s="1"/>
      <c r="BP104" s="2"/>
      <c r="BQ104" s="3"/>
      <c r="BR104" s="1"/>
      <c r="BS104" s="2"/>
      <c r="BT104" s="6"/>
      <c r="BU104" s="278"/>
      <c r="BV104" s="272">
        <f t="shared" si="54"/>
        <v>0</v>
      </c>
      <c r="BW104" s="272">
        <f t="shared" si="55"/>
        <v>0</v>
      </c>
      <c r="BX104" s="282" t="e">
        <f t="shared" si="56"/>
        <v>#DIV/0!</v>
      </c>
      <c r="BY104" s="282" t="e">
        <f t="shared" si="57"/>
        <v>#DIV/0!</v>
      </c>
      <c r="BZ104" s="3"/>
      <c r="CA104" s="1"/>
      <c r="CB104" s="1"/>
      <c r="CC104" s="4"/>
      <c r="CD104" s="7"/>
      <c r="CE104" s="7"/>
      <c r="CF104" s="1" t="e">
        <f t="shared" si="40"/>
        <v>#N/A</v>
      </c>
      <c r="CG104" s="1">
        <f t="shared" si="41"/>
        <v>0</v>
      </c>
      <c r="CH104" s="1" t="e">
        <f t="shared" si="42"/>
        <v>#N/A</v>
      </c>
      <c r="CI104" s="1"/>
      <c r="CJ104" s="189" t="e">
        <f t="shared" si="58"/>
        <v>#N/A</v>
      </c>
      <c r="CK104" s="3"/>
      <c r="CL104" s="7"/>
      <c r="CM104" s="1"/>
      <c r="CN104" s="2">
        <v>109</v>
      </c>
      <c r="CO104" s="2">
        <f t="shared" si="63"/>
        <v>0</v>
      </c>
      <c r="CP104" s="2">
        <f t="shared" si="64"/>
        <v>0</v>
      </c>
      <c r="CQ104" s="190" t="e">
        <f t="shared" si="65"/>
        <v>#DIV/0!</v>
      </c>
      <c r="CR104" s="8"/>
      <c r="CS104" s="8"/>
      <c r="CT104" s="8"/>
      <c r="CU104" s="6"/>
      <c r="CV104" s="6"/>
      <c r="CW104" s="6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3"/>
      <c r="DJ104" s="2"/>
      <c r="DK104" s="212" t="e">
        <f t="shared" si="43"/>
        <v>#DIV/0!</v>
      </c>
      <c r="DL104" s="212" t="e">
        <f t="shared" si="44"/>
        <v>#DIV/0!</v>
      </c>
      <c r="DM104" s="3"/>
      <c r="DN104" s="2"/>
      <c r="DO104" s="3"/>
      <c r="DP104" s="2"/>
      <c r="DQ104" s="8"/>
      <c r="DR104" s="3"/>
      <c r="DS104" s="2"/>
      <c r="DT104" s="8"/>
      <c r="DU104" s="3"/>
      <c r="DV104" s="1"/>
      <c r="DW104" s="337" t="e">
        <f t="shared" si="45"/>
        <v>#DIV/0!</v>
      </c>
      <c r="DX104" s="212" t="e">
        <f t="shared" si="46"/>
        <v>#DIV/0!</v>
      </c>
      <c r="DY104" s="303"/>
      <c r="DZ104" s="212"/>
      <c r="EA104" s="3"/>
      <c r="EB104" s="2"/>
      <c r="EC104" s="3"/>
      <c r="ED104" s="2"/>
      <c r="EE104" s="155"/>
      <c r="EF104" s="156"/>
      <c r="EG104" s="155"/>
      <c r="EH104" s="157"/>
      <c r="EI104" s="348">
        <f t="shared" si="59"/>
        <v>0</v>
      </c>
      <c r="EJ104" s="349" t="e">
        <f t="shared" si="47"/>
        <v>#DIV/0!</v>
      </c>
      <c r="EK104" s="240" t="e">
        <f t="shared" si="48"/>
        <v>#DIV/0!</v>
      </c>
      <c r="EL104" s="1"/>
      <c r="EM104" s="19" t="e">
        <f t="shared" si="49"/>
        <v>#DIV/0!</v>
      </c>
      <c r="EN104" s="350" t="e">
        <f t="shared" si="50"/>
        <v>#DIV/0!</v>
      </c>
      <c r="EO104" s="4"/>
      <c r="EP104" s="117"/>
    </row>
    <row r="105" spans="1:146" s="121" customFormat="1" ht="20.100000000000001" customHeight="1">
      <c r="A105" s="162">
        <v>42362</v>
      </c>
      <c r="B105" s="229">
        <v>0.15474537037037037</v>
      </c>
      <c r="C105" s="15">
        <v>3</v>
      </c>
      <c r="D105" s="9" t="s">
        <v>130</v>
      </c>
      <c r="E105" s="9" t="s">
        <v>136</v>
      </c>
      <c r="F105" s="9" t="s">
        <v>141</v>
      </c>
      <c r="G105" s="12" t="s">
        <v>147</v>
      </c>
      <c r="H105" s="11" t="s">
        <v>172</v>
      </c>
      <c r="I105" s="9">
        <v>17</v>
      </c>
      <c r="J105" s="9" t="s">
        <v>219</v>
      </c>
      <c r="K105" s="20">
        <v>16</v>
      </c>
      <c r="L105" s="9"/>
      <c r="M105" s="9">
        <v>80</v>
      </c>
      <c r="N105" s="9">
        <v>2700</v>
      </c>
      <c r="O105" s="298"/>
      <c r="P105" s="9">
        <v>1700</v>
      </c>
      <c r="Q105" s="24">
        <f t="shared" si="38"/>
        <v>1428</v>
      </c>
      <c r="R105" s="119">
        <f t="shared" si="51"/>
        <v>4.1511959999999997</v>
      </c>
      <c r="S105" s="18">
        <f t="shared" si="39"/>
        <v>3.932712</v>
      </c>
      <c r="T105" s="11">
        <v>1100</v>
      </c>
      <c r="U105" s="9">
        <v>1007</v>
      </c>
      <c r="V105" s="9">
        <v>0.97</v>
      </c>
      <c r="W105" s="24">
        <f t="shared" si="52"/>
        <v>1649</v>
      </c>
      <c r="X105" s="9">
        <v>10.4</v>
      </c>
      <c r="Y105" s="9">
        <v>378</v>
      </c>
      <c r="Z105" s="9">
        <v>25</v>
      </c>
      <c r="AA105" s="9">
        <v>25</v>
      </c>
      <c r="AB105" s="12">
        <v>6.8</v>
      </c>
      <c r="AC105" s="15">
        <v>3.9</v>
      </c>
      <c r="AD105" s="200">
        <v>-32</v>
      </c>
      <c r="AE105" s="200">
        <v>-36</v>
      </c>
      <c r="AF105" s="200">
        <v>-34</v>
      </c>
      <c r="AG105" s="200"/>
      <c r="AH105" s="241">
        <f t="shared" si="60"/>
        <v>-102</v>
      </c>
      <c r="AI105" s="239">
        <f t="shared" si="61"/>
        <v>1</v>
      </c>
      <c r="AJ105" s="9">
        <v>50</v>
      </c>
      <c r="AK105" s="9">
        <v>70</v>
      </c>
      <c r="AL105" s="9">
        <v>105</v>
      </c>
      <c r="AM105" s="9">
        <v>110</v>
      </c>
      <c r="AN105" s="9">
        <v>2.2000000000000002</v>
      </c>
      <c r="AO105" s="9">
        <v>20</v>
      </c>
      <c r="AP105" s="11">
        <v>1696</v>
      </c>
      <c r="AQ105" s="15">
        <v>1696</v>
      </c>
      <c r="AR105" s="24">
        <f t="shared" si="62"/>
        <v>0</v>
      </c>
      <c r="AS105" s="271">
        <f t="shared" si="53"/>
        <v>0</v>
      </c>
      <c r="AT105" s="9">
        <v>73</v>
      </c>
      <c r="AU105" s="9">
        <v>80</v>
      </c>
      <c r="AV105" s="15">
        <v>4.4000000000000004</v>
      </c>
      <c r="AW105" s="9">
        <v>574</v>
      </c>
      <c r="AX105" s="9">
        <v>928</v>
      </c>
      <c r="AY105" s="10">
        <v>40</v>
      </c>
      <c r="AZ105" s="11">
        <v>325</v>
      </c>
      <c r="BA105" s="10">
        <v>62</v>
      </c>
      <c r="BB105" s="11"/>
      <c r="BC105" s="12"/>
      <c r="BD105" s="11">
        <v>4369</v>
      </c>
      <c r="BE105" s="9">
        <v>30</v>
      </c>
      <c r="BF105" s="9">
        <v>35</v>
      </c>
      <c r="BG105" s="9">
        <v>2</v>
      </c>
      <c r="BH105" s="12">
        <v>97.4</v>
      </c>
      <c r="BI105" s="11">
        <v>570</v>
      </c>
      <c r="BJ105" s="15">
        <v>160</v>
      </c>
      <c r="BK105" s="9">
        <v>1616</v>
      </c>
      <c r="BL105" s="9">
        <v>144</v>
      </c>
      <c r="BM105" s="10">
        <v>53.9</v>
      </c>
      <c r="BN105" s="11">
        <v>485</v>
      </c>
      <c r="BO105" s="9">
        <v>1400</v>
      </c>
      <c r="BP105" s="10">
        <v>228</v>
      </c>
      <c r="BQ105" s="11">
        <v>475</v>
      </c>
      <c r="BR105" s="9">
        <v>1500</v>
      </c>
      <c r="BS105" s="10">
        <v>203</v>
      </c>
      <c r="BT105" s="14">
        <v>1500</v>
      </c>
      <c r="BU105" s="279">
        <v>541</v>
      </c>
      <c r="BV105" s="273">
        <f t="shared" si="54"/>
        <v>0.96</v>
      </c>
      <c r="BW105" s="273">
        <f t="shared" si="55"/>
        <v>0.73076923076923073</v>
      </c>
      <c r="BX105" s="283">
        <f t="shared" si="56"/>
        <v>0.56778889899909002</v>
      </c>
      <c r="BY105" s="283">
        <f t="shared" si="57"/>
        <v>0.43221110100090987</v>
      </c>
      <c r="BZ105" s="11">
        <v>2.8</v>
      </c>
      <c r="CA105" s="9">
        <v>3</v>
      </c>
      <c r="CB105" s="9">
        <v>30</v>
      </c>
      <c r="CC105" s="12">
        <v>1.8</v>
      </c>
      <c r="CD105" s="15" t="s">
        <v>163</v>
      </c>
      <c r="CE105" s="15">
        <v>44</v>
      </c>
      <c r="CF105" s="9">
        <f t="shared" si="40"/>
        <v>15.6</v>
      </c>
      <c r="CG105" s="9">
        <f t="shared" si="41"/>
        <v>5746</v>
      </c>
      <c r="CH105" s="9">
        <f t="shared" si="42"/>
        <v>6.8639999999999999</v>
      </c>
      <c r="CI105" s="9">
        <v>44</v>
      </c>
      <c r="CJ105" s="296">
        <f t="shared" si="58"/>
        <v>1.1945701357466063</v>
      </c>
      <c r="CK105" s="11" t="s">
        <v>165</v>
      </c>
      <c r="CL105" s="15">
        <v>61</v>
      </c>
      <c r="CM105" s="9">
        <v>63</v>
      </c>
      <c r="CN105" s="10">
        <v>109</v>
      </c>
      <c r="CO105" s="10">
        <f t="shared" si="63"/>
        <v>5746</v>
      </c>
      <c r="CP105" s="10">
        <f t="shared" si="64"/>
        <v>68.67</v>
      </c>
      <c r="CQ105" s="191">
        <f t="shared" si="65"/>
        <v>11.950922380786634</v>
      </c>
      <c r="CR105" s="16">
        <v>46</v>
      </c>
      <c r="CS105" s="16">
        <v>4</v>
      </c>
      <c r="CT105" s="16">
        <v>400</v>
      </c>
      <c r="CU105" s="14">
        <v>9</v>
      </c>
      <c r="CV105" s="14">
        <v>49</v>
      </c>
      <c r="CW105" s="14"/>
      <c r="CX105" s="16">
        <v>544</v>
      </c>
      <c r="CY105" s="16">
        <v>490</v>
      </c>
      <c r="CZ105" s="16">
        <v>500</v>
      </c>
      <c r="DA105" s="16">
        <v>510</v>
      </c>
      <c r="DB105" s="16">
        <v>2</v>
      </c>
      <c r="DC105" s="16">
        <v>2.5</v>
      </c>
      <c r="DD105" s="16">
        <v>0.7</v>
      </c>
      <c r="DE105" s="16">
        <v>25</v>
      </c>
      <c r="DF105" s="16">
        <v>3</v>
      </c>
      <c r="DG105" s="16">
        <v>5</v>
      </c>
      <c r="DH105" s="16">
        <v>2</v>
      </c>
      <c r="DI105" s="11" t="s">
        <v>202</v>
      </c>
      <c r="DJ105" s="10">
        <v>280</v>
      </c>
      <c r="DK105" s="213">
        <f t="shared" si="43"/>
        <v>67.450440788630559</v>
      </c>
      <c r="DL105" s="213">
        <f t="shared" si="44"/>
        <v>71.197687499110032</v>
      </c>
      <c r="DM105" s="11"/>
      <c r="DN105" s="10"/>
      <c r="DO105" s="11"/>
      <c r="DP105" s="10"/>
      <c r="DQ105" s="16">
        <v>35</v>
      </c>
      <c r="DR105" s="11" t="s">
        <v>184</v>
      </c>
      <c r="DS105" s="10">
        <v>4.9000000000000004</v>
      </c>
      <c r="DT105" s="16">
        <v>25</v>
      </c>
      <c r="DU105" s="11"/>
      <c r="DV105" s="9"/>
      <c r="DW105" s="338">
        <f t="shared" si="45"/>
        <v>0</v>
      </c>
      <c r="DX105" s="213">
        <f t="shared" si="46"/>
        <v>0</v>
      </c>
      <c r="DY105" s="304"/>
      <c r="DZ105" s="213"/>
      <c r="EA105" s="11"/>
      <c r="EB105" s="10"/>
      <c r="EC105" s="11"/>
      <c r="ED105" s="10"/>
      <c r="EE105" s="158"/>
      <c r="EF105" s="159"/>
      <c r="EG105" s="158"/>
      <c r="EH105" s="160"/>
      <c r="EI105" s="351">
        <f t="shared" si="59"/>
        <v>431</v>
      </c>
      <c r="EJ105" s="352">
        <f t="shared" si="47"/>
        <v>103.82549992821347</v>
      </c>
      <c r="EK105" s="241">
        <f t="shared" si="48"/>
        <v>109.59358325755865</v>
      </c>
      <c r="EL105" s="9">
        <v>4.6500000000000004</v>
      </c>
      <c r="EM105" s="20">
        <f t="shared" si="49"/>
        <v>1.1201591059540432</v>
      </c>
      <c r="EN105" s="353">
        <f t="shared" si="50"/>
        <v>1.1823901673959345</v>
      </c>
      <c r="EO105" s="12">
        <v>363</v>
      </c>
      <c r="EP105" s="120"/>
    </row>
    <row r="106" spans="1:146" s="121" customFormat="1" ht="20.100000000000001" customHeight="1">
      <c r="A106" s="162">
        <v>42362</v>
      </c>
      <c r="B106" s="229"/>
      <c r="C106" s="15"/>
      <c r="D106" s="9"/>
      <c r="E106" s="9"/>
      <c r="F106" s="9"/>
      <c r="G106" s="12"/>
      <c r="H106" s="11"/>
      <c r="I106" s="9"/>
      <c r="J106" s="9"/>
      <c r="K106" s="20"/>
      <c r="L106" s="9"/>
      <c r="M106" s="9"/>
      <c r="N106" s="9"/>
      <c r="O106" s="298"/>
      <c r="P106" s="9"/>
      <c r="Q106" s="24">
        <f t="shared" si="38"/>
        <v>0</v>
      </c>
      <c r="R106" s="119">
        <f t="shared" si="51"/>
        <v>0</v>
      </c>
      <c r="S106" s="18">
        <f t="shared" si="39"/>
        <v>0</v>
      </c>
      <c r="T106" s="11"/>
      <c r="U106" s="9"/>
      <c r="V106" s="9"/>
      <c r="W106" s="24">
        <f t="shared" si="52"/>
        <v>0</v>
      </c>
      <c r="X106" s="9"/>
      <c r="Y106" s="9"/>
      <c r="Z106" s="9"/>
      <c r="AA106" s="9"/>
      <c r="AB106" s="12"/>
      <c r="AC106" s="15"/>
      <c r="AD106" s="200"/>
      <c r="AE106" s="200"/>
      <c r="AF106" s="200"/>
      <c r="AG106" s="200"/>
      <c r="AH106" s="241">
        <f t="shared" si="60"/>
        <v>0</v>
      </c>
      <c r="AI106" s="239" t="e">
        <f t="shared" si="61"/>
        <v>#DIV/0!</v>
      </c>
      <c r="AJ106" s="9"/>
      <c r="AK106" s="9"/>
      <c r="AL106" s="9"/>
      <c r="AM106" s="9"/>
      <c r="AN106" s="9"/>
      <c r="AO106" s="9"/>
      <c r="AP106" s="11"/>
      <c r="AQ106" s="15"/>
      <c r="AR106" s="24">
        <f t="shared" si="62"/>
        <v>0</v>
      </c>
      <c r="AS106" s="271" t="e">
        <f t="shared" si="53"/>
        <v>#DIV/0!</v>
      </c>
      <c r="AT106" s="9"/>
      <c r="AU106" s="9"/>
      <c r="AV106" s="15"/>
      <c r="AW106" s="9"/>
      <c r="AX106" s="9"/>
      <c r="AY106" s="10"/>
      <c r="AZ106" s="11"/>
      <c r="BA106" s="10"/>
      <c r="BB106" s="11"/>
      <c r="BC106" s="12"/>
      <c r="BD106" s="11"/>
      <c r="BE106" s="9"/>
      <c r="BF106" s="9"/>
      <c r="BG106" s="9"/>
      <c r="BH106" s="12"/>
      <c r="BI106" s="11"/>
      <c r="BJ106" s="15"/>
      <c r="BK106" s="9"/>
      <c r="BL106" s="9"/>
      <c r="BM106" s="10"/>
      <c r="BN106" s="11"/>
      <c r="BO106" s="9"/>
      <c r="BP106" s="10"/>
      <c r="BQ106" s="11"/>
      <c r="BR106" s="9"/>
      <c r="BS106" s="10"/>
      <c r="BT106" s="14"/>
      <c r="BU106" s="279"/>
      <c r="BV106" s="273">
        <f t="shared" si="54"/>
        <v>0</v>
      </c>
      <c r="BW106" s="273">
        <f t="shared" si="55"/>
        <v>0</v>
      </c>
      <c r="BX106" s="283" t="e">
        <f t="shared" si="56"/>
        <v>#DIV/0!</v>
      </c>
      <c r="BY106" s="283" t="e">
        <f t="shared" si="57"/>
        <v>#DIV/0!</v>
      </c>
      <c r="BZ106" s="11"/>
      <c r="CA106" s="9"/>
      <c r="CB106" s="9"/>
      <c r="CC106" s="12"/>
      <c r="CD106" s="15"/>
      <c r="CE106" s="15"/>
      <c r="CF106" s="9" t="e">
        <f t="shared" si="40"/>
        <v>#N/A</v>
      </c>
      <c r="CG106" s="9">
        <f t="shared" si="41"/>
        <v>0</v>
      </c>
      <c r="CH106" s="9" t="e">
        <f t="shared" si="42"/>
        <v>#N/A</v>
      </c>
      <c r="CI106" s="9"/>
      <c r="CJ106" s="296" t="e">
        <f t="shared" si="58"/>
        <v>#N/A</v>
      </c>
      <c r="CK106" s="11"/>
      <c r="CL106" s="15"/>
      <c r="CM106" s="9"/>
      <c r="CN106" s="10">
        <v>109</v>
      </c>
      <c r="CO106" s="10">
        <f t="shared" si="63"/>
        <v>0</v>
      </c>
      <c r="CP106" s="10">
        <f t="shared" si="64"/>
        <v>0</v>
      </c>
      <c r="CQ106" s="191" t="e">
        <f t="shared" si="65"/>
        <v>#DIV/0!</v>
      </c>
      <c r="CR106" s="16"/>
      <c r="CS106" s="16"/>
      <c r="CT106" s="16"/>
      <c r="CU106" s="14"/>
      <c r="CV106" s="14"/>
      <c r="CW106" s="14"/>
      <c r="CX106" s="16"/>
      <c r="CY106" s="16"/>
      <c r="CZ106" s="16"/>
      <c r="DA106" s="16"/>
      <c r="DB106" s="16"/>
      <c r="DC106" s="16"/>
      <c r="DD106" s="16"/>
      <c r="DE106" s="16"/>
      <c r="DF106" s="16"/>
      <c r="DG106" s="16"/>
      <c r="DH106" s="16"/>
      <c r="DI106" s="11"/>
      <c r="DJ106" s="10"/>
      <c r="DK106" s="213" t="e">
        <f t="shared" si="43"/>
        <v>#DIV/0!</v>
      </c>
      <c r="DL106" s="213" t="e">
        <f t="shared" si="44"/>
        <v>#DIV/0!</v>
      </c>
      <c r="DM106" s="11"/>
      <c r="DN106" s="10"/>
      <c r="DO106" s="11"/>
      <c r="DP106" s="10"/>
      <c r="DQ106" s="16"/>
      <c r="DR106" s="11"/>
      <c r="DS106" s="10"/>
      <c r="DT106" s="16"/>
      <c r="DU106" s="11"/>
      <c r="DV106" s="9"/>
      <c r="DW106" s="338" t="e">
        <f t="shared" si="45"/>
        <v>#DIV/0!</v>
      </c>
      <c r="DX106" s="213" t="e">
        <f t="shared" si="46"/>
        <v>#DIV/0!</v>
      </c>
      <c r="DY106" s="304"/>
      <c r="DZ106" s="213"/>
      <c r="EA106" s="11"/>
      <c r="EB106" s="10"/>
      <c r="EC106" s="11"/>
      <c r="ED106" s="10"/>
      <c r="EE106" s="158"/>
      <c r="EF106" s="159"/>
      <c r="EG106" s="158"/>
      <c r="EH106" s="160"/>
      <c r="EI106" s="351">
        <f t="shared" si="59"/>
        <v>0</v>
      </c>
      <c r="EJ106" s="352" t="e">
        <f t="shared" si="47"/>
        <v>#DIV/0!</v>
      </c>
      <c r="EK106" s="241" t="e">
        <f t="shared" si="48"/>
        <v>#DIV/0!</v>
      </c>
      <c r="EL106" s="9"/>
      <c r="EM106" s="20" t="e">
        <f t="shared" si="49"/>
        <v>#DIV/0!</v>
      </c>
      <c r="EN106" s="353" t="e">
        <f t="shared" si="50"/>
        <v>#DIV/0!</v>
      </c>
      <c r="EO106" s="12"/>
      <c r="EP106" s="120"/>
    </row>
    <row r="107" spans="1:146" s="118" customFormat="1" ht="20.100000000000001" customHeight="1">
      <c r="A107" s="161">
        <v>42363</v>
      </c>
      <c r="B107" s="228"/>
      <c r="C107" s="7"/>
      <c r="D107" s="1"/>
      <c r="E107" s="1"/>
      <c r="F107" s="1"/>
      <c r="G107" s="4"/>
      <c r="H107" s="3"/>
      <c r="I107" s="1"/>
      <c r="J107" s="1"/>
      <c r="K107" s="19"/>
      <c r="L107" s="1"/>
      <c r="M107" s="1"/>
      <c r="N107" s="1"/>
      <c r="O107" s="297"/>
      <c r="P107" s="1"/>
      <c r="Q107" s="22">
        <f t="shared" si="38"/>
        <v>0</v>
      </c>
      <c r="R107" s="116">
        <f t="shared" si="51"/>
        <v>0</v>
      </c>
      <c r="S107" s="17">
        <f t="shared" si="39"/>
        <v>0</v>
      </c>
      <c r="T107" s="3"/>
      <c r="U107" s="1"/>
      <c r="V107" s="1"/>
      <c r="W107" s="22">
        <f t="shared" si="52"/>
        <v>0</v>
      </c>
      <c r="X107" s="1"/>
      <c r="Y107" s="1"/>
      <c r="Z107" s="1"/>
      <c r="AA107" s="1"/>
      <c r="AB107" s="4"/>
      <c r="AC107" s="7"/>
      <c r="AD107" s="199"/>
      <c r="AE107" s="199"/>
      <c r="AF107" s="199"/>
      <c r="AG107" s="199"/>
      <c r="AH107" s="240">
        <f t="shared" si="60"/>
        <v>0</v>
      </c>
      <c r="AI107" s="237" t="e">
        <f t="shared" si="61"/>
        <v>#DIV/0!</v>
      </c>
      <c r="AJ107" s="1"/>
      <c r="AK107" s="1"/>
      <c r="AL107" s="1"/>
      <c r="AM107" s="1"/>
      <c r="AN107" s="1"/>
      <c r="AO107" s="1"/>
      <c r="AP107" s="3"/>
      <c r="AQ107" s="7"/>
      <c r="AR107" s="22">
        <f t="shared" si="62"/>
        <v>0</v>
      </c>
      <c r="AS107" s="270" t="e">
        <f t="shared" si="53"/>
        <v>#DIV/0!</v>
      </c>
      <c r="AT107" s="1"/>
      <c r="AU107" s="1"/>
      <c r="AV107" s="7"/>
      <c r="AW107" s="1"/>
      <c r="AX107" s="1"/>
      <c r="AY107" s="2"/>
      <c r="AZ107" s="3"/>
      <c r="BA107" s="2"/>
      <c r="BB107" s="3"/>
      <c r="BC107" s="4"/>
      <c r="BD107" s="3"/>
      <c r="BE107" s="1"/>
      <c r="BF107" s="1"/>
      <c r="BG107" s="1"/>
      <c r="BH107" s="4"/>
      <c r="BI107" s="3"/>
      <c r="BJ107" s="7"/>
      <c r="BK107" s="1"/>
      <c r="BL107" s="1"/>
      <c r="BM107" s="2"/>
      <c r="BN107" s="3"/>
      <c r="BO107" s="1"/>
      <c r="BP107" s="2"/>
      <c r="BQ107" s="3"/>
      <c r="BR107" s="1"/>
      <c r="BS107" s="2"/>
      <c r="BT107" s="6"/>
      <c r="BU107" s="278"/>
      <c r="BV107" s="272">
        <f t="shared" si="54"/>
        <v>0</v>
      </c>
      <c r="BW107" s="272">
        <f t="shared" si="55"/>
        <v>0</v>
      </c>
      <c r="BX107" s="282" t="e">
        <f t="shared" si="56"/>
        <v>#DIV/0!</v>
      </c>
      <c r="BY107" s="282" t="e">
        <f t="shared" si="57"/>
        <v>#DIV/0!</v>
      </c>
      <c r="BZ107" s="3"/>
      <c r="CA107" s="1"/>
      <c r="CB107" s="1"/>
      <c r="CC107" s="4"/>
      <c r="CD107" s="7"/>
      <c r="CE107" s="7"/>
      <c r="CF107" s="1" t="e">
        <f t="shared" ref="CF107:CF134" si="66">VLOOKUP(CD107:CD230,$CD$153:$CF$154,3)</f>
        <v>#N/A</v>
      </c>
      <c r="CG107" s="1">
        <f t="shared" ref="CG107:CG134" si="67">P107*3.38</f>
        <v>0</v>
      </c>
      <c r="CH107" s="1" t="e">
        <f t="shared" ref="CH107:CH134" si="68">CF107*CI107/100</f>
        <v>#N/A</v>
      </c>
      <c r="CI107" s="1"/>
      <c r="CJ107" s="189" t="e">
        <f t="shared" si="58"/>
        <v>#N/A</v>
      </c>
      <c r="CK107" s="3"/>
      <c r="CL107" s="7"/>
      <c r="CM107" s="1"/>
      <c r="CN107" s="2">
        <v>109</v>
      </c>
      <c r="CO107" s="2">
        <f t="shared" si="63"/>
        <v>0</v>
      </c>
      <c r="CP107" s="2">
        <f t="shared" si="64"/>
        <v>0</v>
      </c>
      <c r="CQ107" s="190" t="e">
        <f t="shared" si="65"/>
        <v>#DIV/0!</v>
      </c>
      <c r="CR107" s="8"/>
      <c r="CS107" s="8"/>
      <c r="CT107" s="8"/>
      <c r="CU107" s="6"/>
      <c r="CV107" s="6"/>
      <c r="CW107" s="6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3"/>
      <c r="DJ107" s="2"/>
      <c r="DK107" s="212" t="e">
        <f t="shared" si="43"/>
        <v>#DIV/0!</v>
      </c>
      <c r="DL107" s="212" t="e">
        <f t="shared" si="44"/>
        <v>#DIV/0!</v>
      </c>
      <c r="DM107" s="3"/>
      <c r="DN107" s="2"/>
      <c r="DO107" s="3"/>
      <c r="DP107" s="2"/>
      <c r="DQ107" s="8"/>
      <c r="DR107" s="3"/>
      <c r="DS107" s="2"/>
      <c r="DT107" s="8"/>
      <c r="DU107" s="3"/>
      <c r="DV107" s="1"/>
      <c r="DW107" s="337" t="e">
        <f t="shared" si="45"/>
        <v>#DIV/0!</v>
      </c>
      <c r="DX107" s="212" t="e">
        <f t="shared" si="46"/>
        <v>#DIV/0!</v>
      </c>
      <c r="DY107" s="303"/>
      <c r="DZ107" s="212"/>
      <c r="EA107" s="3"/>
      <c r="EB107" s="2"/>
      <c r="EC107" s="3"/>
      <c r="ED107" s="2"/>
      <c r="EE107" s="155"/>
      <c r="EF107" s="156"/>
      <c r="EG107" s="155"/>
      <c r="EH107" s="157"/>
      <c r="EI107" s="348">
        <f t="shared" si="59"/>
        <v>0</v>
      </c>
      <c r="EJ107" s="349" t="e">
        <f t="shared" si="47"/>
        <v>#DIV/0!</v>
      </c>
      <c r="EK107" s="240" t="e">
        <f t="shared" si="48"/>
        <v>#DIV/0!</v>
      </c>
      <c r="EL107" s="1"/>
      <c r="EM107" s="19" t="e">
        <f t="shared" si="49"/>
        <v>#DIV/0!</v>
      </c>
      <c r="EN107" s="350" t="e">
        <f t="shared" si="50"/>
        <v>#DIV/0!</v>
      </c>
      <c r="EO107" s="4"/>
      <c r="EP107" s="117"/>
    </row>
    <row r="108" spans="1:146" s="118" customFormat="1" ht="20.100000000000001" customHeight="1">
      <c r="A108" s="161">
        <v>42363</v>
      </c>
      <c r="B108" s="228">
        <v>0.65625</v>
      </c>
      <c r="C108" s="7">
        <v>1</v>
      </c>
      <c r="D108" s="1" t="s">
        <v>131</v>
      </c>
      <c r="E108" s="1" t="s">
        <v>135</v>
      </c>
      <c r="F108" s="1" t="s">
        <v>142</v>
      </c>
      <c r="G108" s="4" t="s">
        <v>303</v>
      </c>
      <c r="H108" s="3" t="s">
        <v>172</v>
      </c>
      <c r="I108" s="1">
        <v>17</v>
      </c>
      <c r="J108" s="1" t="s">
        <v>219</v>
      </c>
      <c r="K108" s="19">
        <v>16</v>
      </c>
      <c r="L108" s="1"/>
      <c r="M108" s="1">
        <v>80</v>
      </c>
      <c r="N108" s="1">
        <v>2700</v>
      </c>
      <c r="O108" s="297"/>
      <c r="P108" s="1">
        <v>1720</v>
      </c>
      <c r="Q108" s="22">
        <f t="shared" si="38"/>
        <v>1444.8</v>
      </c>
      <c r="R108" s="116">
        <f t="shared" si="51"/>
        <v>4.2000336000000003</v>
      </c>
      <c r="S108" s="17">
        <f t="shared" si="39"/>
        <v>3.9789791999999999</v>
      </c>
      <c r="T108" s="3">
        <v>1114</v>
      </c>
      <c r="U108" s="1">
        <v>1007</v>
      </c>
      <c r="V108" s="1">
        <v>0.96799999999999997</v>
      </c>
      <c r="W108" s="22">
        <f t="shared" si="52"/>
        <v>1664.96</v>
      </c>
      <c r="X108" s="1">
        <v>10.4</v>
      </c>
      <c r="Y108" s="1">
        <v>378</v>
      </c>
      <c r="Z108" s="1">
        <v>25</v>
      </c>
      <c r="AA108" s="1">
        <v>25</v>
      </c>
      <c r="AB108" s="4">
        <v>6.8</v>
      </c>
      <c r="AC108" s="7">
        <v>3.9</v>
      </c>
      <c r="AD108" s="199">
        <v>-32</v>
      </c>
      <c r="AE108" s="199">
        <v>-34</v>
      </c>
      <c r="AF108" s="199">
        <v>-36</v>
      </c>
      <c r="AG108" s="199"/>
      <c r="AH108" s="240">
        <f t="shared" si="60"/>
        <v>-102</v>
      </c>
      <c r="AI108" s="237">
        <f t="shared" si="61"/>
        <v>1</v>
      </c>
      <c r="AJ108" s="1">
        <v>50</v>
      </c>
      <c r="AK108" s="1">
        <v>70</v>
      </c>
      <c r="AL108" s="1">
        <v>105</v>
      </c>
      <c r="AM108" s="1">
        <v>110</v>
      </c>
      <c r="AN108" s="1">
        <v>3</v>
      </c>
      <c r="AO108" s="1">
        <v>20</v>
      </c>
      <c r="AP108" s="3">
        <v>1680</v>
      </c>
      <c r="AQ108" s="7">
        <v>1690</v>
      </c>
      <c r="AR108" s="22">
        <f t="shared" si="62"/>
        <v>-10</v>
      </c>
      <c r="AS108" s="270">
        <f t="shared" si="53"/>
        <v>-5.9523809523809521E-3</v>
      </c>
      <c r="AT108" s="1">
        <v>73.5</v>
      </c>
      <c r="AU108" s="1">
        <v>80</v>
      </c>
      <c r="AV108" s="7">
        <v>4.4000000000000004</v>
      </c>
      <c r="AW108" s="1">
        <v>332</v>
      </c>
      <c r="AX108" s="1">
        <v>1050</v>
      </c>
      <c r="AY108" s="2">
        <v>25</v>
      </c>
      <c r="AZ108" s="3">
        <v>311</v>
      </c>
      <c r="BA108" s="2">
        <v>59</v>
      </c>
      <c r="BB108" s="3"/>
      <c r="BC108" s="4"/>
      <c r="BD108" s="3">
        <v>4408</v>
      </c>
      <c r="BE108" s="1">
        <v>30</v>
      </c>
      <c r="BF108" s="1">
        <v>35</v>
      </c>
      <c r="BG108" s="1">
        <v>2</v>
      </c>
      <c r="BH108" s="4">
        <v>97.4</v>
      </c>
      <c r="BI108" s="3">
        <v>570</v>
      </c>
      <c r="BJ108" s="7">
        <v>221</v>
      </c>
      <c r="BK108" s="1">
        <v>1613</v>
      </c>
      <c r="BL108" s="1">
        <v>144</v>
      </c>
      <c r="BM108" s="2">
        <v>52.8</v>
      </c>
      <c r="BN108" s="3">
        <v>485</v>
      </c>
      <c r="BO108" s="1">
        <v>1400</v>
      </c>
      <c r="BP108" s="2">
        <v>217</v>
      </c>
      <c r="BQ108" s="3">
        <v>475</v>
      </c>
      <c r="BR108" s="1">
        <v>1500</v>
      </c>
      <c r="BS108" s="2">
        <v>194</v>
      </c>
      <c r="BT108" s="6">
        <v>1500</v>
      </c>
      <c r="BU108" s="278">
        <v>535</v>
      </c>
      <c r="BV108" s="272">
        <f t="shared" si="54"/>
        <v>0.96</v>
      </c>
      <c r="BW108" s="272">
        <f t="shared" si="55"/>
        <v>0.73076923076923073</v>
      </c>
      <c r="BX108" s="282">
        <f t="shared" si="56"/>
        <v>0.56778889899909002</v>
      </c>
      <c r="BY108" s="282">
        <f t="shared" si="57"/>
        <v>0.43221110100090987</v>
      </c>
      <c r="BZ108" s="3">
        <v>2.8</v>
      </c>
      <c r="CA108" s="1">
        <v>3</v>
      </c>
      <c r="CB108" s="1">
        <v>28</v>
      </c>
      <c r="CC108" s="4">
        <v>1.8</v>
      </c>
      <c r="CD108" s="7" t="s">
        <v>163</v>
      </c>
      <c r="CE108" s="7">
        <v>45</v>
      </c>
      <c r="CF108" s="1">
        <f t="shared" si="66"/>
        <v>15.6</v>
      </c>
      <c r="CG108" s="1">
        <f t="shared" si="67"/>
        <v>5813.5999999999995</v>
      </c>
      <c r="CH108" s="1">
        <f t="shared" si="68"/>
        <v>6.8639999999999999</v>
      </c>
      <c r="CI108" s="1">
        <v>44</v>
      </c>
      <c r="CJ108" s="189">
        <f t="shared" si="58"/>
        <v>1.1806797853309483</v>
      </c>
      <c r="CK108" s="3" t="s">
        <v>165</v>
      </c>
      <c r="CL108" s="7">
        <v>61</v>
      </c>
      <c r="CM108" s="1">
        <v>63</v>
      </c>
      <c r="CN108" s="2">
        <v>109</v>
      </c>
      <c r="CO108" s="2">
        <f t="shared" si="63"/>
        <v>5813.5999999999995</v>
      </c>
      <c r="CP108" s="2">
        <f t="shared" si="64"/>
        <v>68.67</v>
      </c>
      <c r="CQ108" s="190">
        <f t="shared" si="65"/>
        <v>11.811958167056559</v>
      </c>
      <c r="CR108" s="8">
        <v>44</v>
      </c>
      <c r="CS108" s="8">
        <v>4</v>
      </c>
      <c r="CT108" s="8">
        <v>400</v>
      </c>
      <c r="CU108" s="6">
        <v>9</v>
      </c>
      <c r="CV108" s="6">
        <v>51</v>
      </c>
      <c r="CW108" s="6"/>
      <c r="CX108" s="8">
        <v>544</v>
      </c>
      <c r="CY108" s="8">
        <v>490</v>
      </c>
      <c r="CZ108" s="8">
        <v>500</v>
      </c>
      <c r="DA108" s="8">
        <v>510</v>
      </c>
      <c r="DB108" s="8">
        <v>2</v>
      </c>
      <c r="DC108" s="8">
        <v>2.5</v>
      </c>
      <c r="DD108" s="8">
        <v>0.5</v>
      </c>
      <c r="DE108" s="8">
        <v>20</v>
      </c>
      <c r="DF108" s="8">
        <v>3</v>
      </c>
      <c r="DG108" s="8">
        <v>5</v>
      </c>
      <c r="DH108" s="8">
        <v>2</v>
      </c>
      <c r="DI108" s="3" t="s">
        <v>202</v>
      </c>
      <c r="DJ108" s="2">
        <v>280</v>
      </c>
      <c r="DK108" s="212">
        <f t="shared" si="43"/>
        <v>66.666133337599959</v>
      </c>
      <c r="DL108" s="212">
        <f t="shared" si="44"/>
        <v>70.369807411911083</v>
      </c>
      <c r="DM108" s="3"/>
      <c r="DN108" s="2"/>
      <c r="DO108" s="3"/>
      <c r="DP108" s="2"/>
      <c r="DQ108" s="8"/>
      <c r="DR108" s="3" t="s">
        <v>184</v>
      </c>
      <c r="DS108" s="2">
        <v>4.9000000000000004</v>
      </c>
      <c r="DT108" s="8">
        <v>25</v>
      </c>
      <c r="DU108" s="3"/>
      <c r="DV108" s="1"/>
      <c r="DW108" s="337">
        <f t="shared" si="45"/>
        <v>0</v>
      </c>
      <c r="DX108" s="212">
        <f t="shared" si="46"/>
        <v>0</v>
      </c>
      <c r="DY108" s="303"/>
      <c r="DZ108" s="212"/>
      <c r="EA108" s="3"/>
      <c r="EB108" s="2"/>
      <c r="EC108" s="3"/>
      <c r="ED108" s="2"/>
      <c r="EE108" s="155"/>
      <c r="EF108" s="156"/>
      <c r="EG108" s="155"/>
      <c r="EH108" s="157"/>
      <c r="EI108" s="348">
        <f t="shared" si="59"/>
        <v>411</v>
      </c>
      <c r="EJ108" s="349">
        <f t="shared" si="47"/>
        <v>97.856360006262804</v>
      </c>
      <c r="EK108" s="240">
        <f t="shared" si="48"/>
        <v>103.29282445105518</v>
      </c>
      <c r="EL108" s="1"/>
      <c r="EM108" s="19">
        <f t="shared" si="49"/>
        <v>0</v>
      </c>
      <c r="EN108" s="350">
        <f t="shared" si="50"/>
        <v>0</v>
      </c>
      <c r="EO108" s="4"/>
      <c r="EP108" s="117"/>
    </row>
    <row r="109" spans="1:146" s="121" customFormat="1" ht="20.100000000000001" customHeight="1">
      <c r="A109" s="162">
        <v>42363</v>
      </c>
      <c r="B109" s="229">
        <v>0.85416666666666696</v>
      </c>
      <c r="C109" s="15">
        <v>4</v>
      </c>
      <c r="D109" s="9" t="s">
        <v>133</v>
      </c>
      <c r="E109" s="9" t="s">
        <v>137</v>
      </c>
      <c r="F109" s="9" t="s">
        <v>139</v>
      </c>
      <c r="G109" s="12" t="s">
        <v>267</v>
      </c>
      <c r="H109" s="11" t="s">
        <v>172</v>
      </c>
      <c r="I109" s="9">
        <v>17</v>
      </c>
      <c r="J109" s="9" t="s">
        <v>268</v>
      </c>
      <c r="K109" s="20">
        <v>16.8</v>
      </c>
      <c r="L109" s="9"/>
      <c r="M109" s="9">
        <v>80</v>
      </c>
      <c r="N109" s="9">
        <v>2700</v>
      </c>
      <c r="O109" s="298"/>
      <c r="P109" s="9">
        <v>1720</v>
      </c>
      <c r="Q109" s="24">
        <f t="shared" si="38"/>
        <v>1431.04</v>
      </c>
      <c r="R109" s="119">
        <f t="shared" si="51"/>
        <v>4.1600332800000004</v>
      </c>
      <c r="S109" s="18">
        <f t="shared" si="39"/>
        <v>3.9410841599999999</v>
      </c>
      <c r="T109" s="11">
        <v>1114</v>
      </c>
      <c r="U109" s="9">
        <v>1007</v>
      </c>
      <c r="V109" s="9">
        <v>0.96799999999999997</v>
      </c>
      <c r="W109" s="24">
        <f t="shared" si="52"/>
        <v>1664.96</v>
      </c>
      <c r="X109" s="9">
        <v>10.6</v>
      </c>
      <c r="Y109" s="9">
        <v>378</v>
      </c>
      <c r="Z109" s="9">
        <v>22</v>
      </c>
      <c r="AA109" s="9">
        <v>22</v>
      </c>
      <c r="AB109" s="12">
        <v>6.8</v>
      </c>
      <c r="AC109" s="15">
        <v>4.2</v>
      </c>
      <c r="AD109" s="200">
        <v>-32</v>
      </c>
      <c r="AE109" s="200">
        <v>-34</v>
      </c>
      <c r="AF109" s="200">
        <v>-36</v>
      </c>
      <c r="AG109" s="200"/>
      <c r="AH109" s="241">
        <f t="shared" si="60"/>
        <v>-102</v>
      </c>
      <c r="AI109" s="239">
        <f t="shared" si="61"/>
        <v>0</v>
      </c>
      <c r="AJ109" s="9">
        <v>50</v>
      </c>
      <c r="AK109" s="9">
        <v>70</v>
      </c>
      <c r="AL109" s="9">
        <v>105</v>
      </c>
      <c r="AM109" s="9">
        <v>110</v>
      </c>
      <c r="AN109" s="9">
        <v>3</v>
      </c>
      <c r="AO109" s="9">
        <v>20</v>
      </c>
      <c r="AP109" s="11">
        <v>1680</v>
      </c>
      <c r="AQ109" s="15">
        <v>1680</v>
      </c>
      <c r="AR109" s="24">
        <f t="shared" si="62"/>
        <v>0</v>
      </c>
      <c r="AS109" s="271">
        <f t="shared" si="53"/>
        <v>0</v>
      </c>
      <c r="AT109" s="9">
        <v>73.5</v>
      </c>
      <c r="AU109" s="9">
        <v>80</v>
      </c>
      <c r="AV109" s="15">
        <v>4.4000000000000004</v>
      </c>
      <c r="AW109" s="9">
        <v>340</v>
      </c>
      <c r="AX109" s="9">
        <v>1100</v>
      </c>
      <c r="AY109" s="10">
        <v>25</v>
      </c>
      <c r="AZ109" s="11">
        <v>311</v>
      </c>
      <c r="BA109" s="10">
        <v>59</v>
      </c>
      <c r="BB109" s="11"/>
      <c r="BC109" s="12"/>
      <c r="BD109" s="11">
        <v>4450</v>
      </c>
      <c r="BE109" s="9">
        <v>30</v>
      </c>
      <c r="BF109" s="9">
        <v>35</v>
      </c>
      <c r="BG109" s="9">
        <v>2</v>
      </c>
      <c r="BH109" s="12">
        <v>97.4</v>
      </c>
      <c r="BI109" s="11">
        <v>570</v>
      </c>
      <c r="BJ109" s="15">
        <v>160</v>
      </c>
      <c r="BK109" s="9">
        <v>1620</v>
      </c>
      <c r="BL109" s="9">
        <v>144</v>
      </c>
      <c r="BM109" s="10">
        <v>53</v>
      </c>
      <c r="BN109" s="11">
        <v>485</v>
      </c>
      <c r="BO109" s="9">
        <v>1400</v>
      </c>
      <c r="BP109" s="10">
        <v>218</v>
      </c>
      <c r="BQ109" s="11">
        <v>475</v>
      </c>
      <c r="BR109" s="9">
        <v>1500</v>
      </c>
      <c r="BS109" s="10">
        <v>194</v>
      </c>
      <c r="BT109" s="14">
        <v>1500</v>
      </c>
      <c r="BU109" s="279">
        <v>530</v>
      </c>
      <c r="BV109" s="273">
        <f t="shared" si="54"/>
        <v>0.96</v>
      </c>
      <c r="BW109" s="273">
        <f t="shared" si="55"/>
        <v>0.73076923076923073</v>
      </c>
      <c r="BX109" s="283">
        <f t="shared" si="56"/>
        <v>0.56778889899909002</v>
      </c>
      <c r="BY109" s="283">
        <f t="shared" si="57"/>
        <v>0.43221110100090987</v>
      </c>
      <c r="BZ109" s="11">
        <v>2.8</v>
      </c>
      <c r="CA109" s="9">
        <v>3</v>
      </c>
      <c r="CB109" s="9">
        <v>28</v>
      </c>
      <c r="CC109" s="12">
        <v>1.8</v>
      </c>
      <c r="CD109" s="15" t="s">
        <v>163</v>
      </c>
      <c r="CE109" s="15">
        <v>45</v>
      </c>
      <c r="CF109" s="9">
        <f t="shared" si="66"/>
        <v>15.6</v>
      </c>
      <c r="CG109" s="9">
        <f t="shared" si="67"/>
        <v>5813.5999999999995</v>
      </c>
      <c r="CH109" s="9">
        <f t="shared" si="68"/>
        <v>6.8639999999999999</v>
      </c>
      <c r="CI109" s="9">
        <v>44</v>
      </c>
      <c r="CJ109" s="296">
        <f t="shared" si="58"/>
        <v>1.1806797853309483</v>
      </c>
      <c r="CK109" s="11" t="s">
        <v>165</v>
      </c>
      <c r="CL109" s="15">
        <v>61</v>
      </c>
      <c r="CM109" s="9">
        <v>63</v>
      </c>
      <c r="CN109" s="10">
        <v>109</v>
      </c>
      <c r="CO109" s="10">
        <f t="shared" si="63"/>
        <v>5813.5999999999995</v>
      </c>
      <c r="CP109" s="10">
        <f t="shared" si="64"/>
        <v>68.67</v>
      </c>
      <c r="CQ109" s="191">
        <f t="shared" si="65"/>
        <v>11.811958167056559</v>
      </c>
      <c r="CR109" s="16">
        <v>44</v>
      </c>
      <c r="CS109" s="16">
        <v>4</v>
      </c>
      <c r="CT109" s="16">
        <v>400</v>
      </c>
      <c r="CU109" s="14">
        <v>10</v>
      </c>
      <c r="CV109" s="14">
        <v>50</v>
      </c>
      <c r="CW109" s="14"/>
      <c r="CX109" s="16">
        <v>544</v>
      </c>
      <c r="CY109" s="16">
        <v>490</v>
      </c>
      <c r="CZ109" s="16">
        <v>500</v>
      </c>
      <c r="DA109" s="16">
        <v>510</v>
      </c>
      <c r="DB109" s="16">
        <v>2</v>
      </c>
      <c r="DC109" s="16">
        <v>2.5</v>
      </c>
      <c r="DD109" s="16">
        <v>0.5</v>
      </c>
      <c r="DE109" s="16">
        <v>0.5</v>
      </c>
      <c r="DF109" s="16">
        <v>3</v>
      </c>
      <c r="DG109" s="16">
        <v>5</v>
      </c>
      <c r="DH109" s="16">
        <v>2</v>
      </c>
      <c r="DI109" s="11" t="s">
        <v>202</v>
      </c>
      <c r="DJ109" s="10">
        <v>280</v>
      </c>
      <c r="DK109" s="213">
        <f t="shared" si="43"/>
        <v>67.307153850461503</v>
      </c>
      <c r="DL109" s="213">
        <f t="shared" si="44"/>
        <v>71.046440175487149</v>
      </c>
      <c r="DM109" s="11"/>
      <c r="DN109" s="10"/>
      <c r="DO109" s="11"/>
      <c r="DP109" s="10"/>
      <c r="DQ109" s="16">
        <v>30</v>
      </c>
      <c r="DR109" s="11" t="s">
        <v>184</v>
      </c>
      <c r="DS109" s="10">
        <v>4.9000000000000004</v>
      </c>
      <c r="DT109" s="16">
        <v>20</v>
      </c>
      <c r="DU109" s="11"/>
      <c r="DV109" s="9"/>
      <c r="DW109" s="338">
        <f t="shared" si="45"/>
        <v>0</v>
      </c>
      <c r="DX109" s="213">
        <f t="shared" si="46"/>
        <v>0</v>
      </c>
      <c r="DY109" s="304"/>
      <c r="DZ109" s="213"/>
      <c r="EA109" s="11"/>
      <c r="EB109" s="10"/>
      <c r="EC109" s="11"/>
      <c r="ED109" s="10"/>
      <c r="EE109" s="158"/>
      <c r="EF109" s="159"/>
      <c r="EG109" s="158"/>
      <c r="EH109" s="160"/>
      <c r="EI109" s="351">
        <f t="shared" si="59"/>
        <v>412</v>
      </c>
      <c r="EJ109" s="352">
        <f t="shared" si="47"/>
        <v>99.037669237107636</v>
      </c>
      <c r="EK109" s="241">
        <f t="shared" si="48"/>
        <v>104.53976197250252</v>
      </c>
      <c r="EL109" s="9">
        <v>4.5</v>
      </c>
      <c r="EM109" s="20">
        <f t="shared" si="49"/>
        <v>1.0817221154538454</v>
      </c>
      <c r="EN109" s="353">
        <f t="shared" si="50"/>
        <v>1.1418177885346148</v>
      </c>
      <c r="EO109" s="12">
        <v>380</v>
      </c>
      <c r="EP109" s="120"/>
    </row>
    <row r="110" spans="1:146" s="121" customFormat="1" ht="20.100000000000001" customHeight="1">
      <c r="A110" s="162">
        <v>42363</v>
      </c>
      <c r="B110" s="229"/>
      <c r="C110" s="15"/>
      <c r="D110" s="9"/>
      <c r="E110" s="9"/>
      <c r="F110" s="9"/>
      <c r="G110" s="12"/>
      <c r="H110" s="11"/>
      <c r="I110" s="9"/>
      <c r="J110" s="9"/>
      <c r="K110" s="20"/>
      <c r="L110" s="9"/>
      <c r="M110" s="9"/>
      <c r="N110" s="9"/>
      <c r="O110" s="298"/>
      <c r="P110" s="9"/>
      <c r="Q110" s="24">
        <f t="shared" si="38"/>
        <v>0</v>
      </c>
      <c r="R110" s="119">
        <f t="shared" si="51"/>
        <v>0</v>
      </c>
      <c r="S110" s="18">
        <f t="shared" si="39"/>
        <v>0</v>
      </c>
      <c r="T110" s="11"/>
      <c r="U110" s="9"/>
      <c r="V110" s="9"/>
      <c r="W110" s="24">
        <f t="shared" si="52"/>
        <v>0</v>
      </c>
      <c r="X110" s="9"/>
      <c r="Y110" s="9"/>
      <c r="Z110" s="9"/>
      <c r="AA110" s="9"/>
      <c r="AB110" s="12"/>
      <c r="AC110" s="15"/>
      <c r="AD110" s="200"/>
      <c r="AE110" s="200"/>
      <c r="AF110" s="200"/>
      <c r="AG110" s="200"/>
      <c r="AH110" s="241">
        <f t="shared" si="60"/>
        <v>0</v>
      </c>
      <c r="AI110" s="239" t="e">
        <f t="shared" si="61"/>
        <v>#DIV/0!</v>
      </c>
      <c r="AJ110" s="9"/>
      <c r="AK110" s="9"/>
      <c r="AL110" s="9"/>
      <c r="AM110" s="9"/>
      <c r="AN110" s="9"/>
      <c r="AO110" s="9"/>
      <c r="AP110" s="11"/>
      <c r="AQ110" s="15"/>
      <c r="AR110" s="24">
        <f t="shared" si="62"/>
        <v>0</v>
      </c>
      <c r="AS110" s="271" t="e">
        <f t="shared" si="53"/>
        <v>#DIV/0!</v>
      </c>
      <c r="AT110" s="9"/>
      <c r="AU110" s="9"/>
      <c r="AV110" s="15"/>
      <c r="AW110" s="9"/>
      <c r="AX110" s="9"/>
      <c r="AY110" s="10"/>
      <c r="AZ110" s="11"/>
      <c r="BA110" s="10"/>
      <c r="BB110" s="11"/>
      <c r="BC110" s="12"/>
      <c r="BD110" s="11"/>
      <c r="BE110" s="9"/>
      <c r="BF110" s="9"/>
      <c r="BG110" s="9"/>
      <c r="BH110" s="12"/>
      <c r="BI110" s="11"/>
      <c r="BJ110" s="15"/>
      <c r="BK110" s="9"/>
      <c r="BL110" s="9"/>
      <c r="BM110" s="10"/>
      <c r="BN110" s="11"/>
      <c r="BO110" s="9"/>
      <c r="BP110" s="10"/>
      <c r="BQ110" s="11"/>
      <c r="BR110" s="9"/>
      <c r="BS110" s="10"/>
      <c r="BT110" s="14"/>
      <c r="BU110" s="279"/>
      <c r="BV110" s="273">
        <f t="shared" si="54"/>
        <v>0</v>
      </c>
      <c r="BW110" s="273">
        <f t="shared" si="55"/>
        <v>0</v>
      </c>
      <c r="BX110" s="283" t="e">
        <f t="shared" si="56"/>
        <v>#DIV/0!</v>
      </c>
      <c r="BY110" s="283" t="e">
        <f t="shared" si="57"/>
        <v>#DIV/0!</v>
      </c>
      <c r="BZ110" s="11"/>
      <c r="CA110" s="9"/>
      <c r="CB110" s="9"/>
      <c r="CC110" s="12"/>
      <c r="CD110" s="15"/>
      <c r="CE110" s="15"/>
      <c r="CF110" s="9" t="e">
        <f t="shared" si="66"/>
        <v>#N/A</v>
      </c>
      <c r="CG110" s="9">
        <f t="shared" si="67"/>
        <v>0</v>
      </c>
      <c r="CH110" s="9" t="e">
        <f t="shared" si="68"/>
        <v>#N/A</v>
      </c>
      <c r="CI110" s="9"/>
      <c r="CJ110" s="296" t="e">
        <f t="shared" si="58"/>
        <v>#N/A</v>
      </c>
      <c r="CK110" s="11"/>
      <c r="CL110" s="15"/>
      <c r="CM110" s="9"/>
      <c r="CN110" s="10">
        <v>109</v>
      </c>
      <c r="CO110" s="10">
        <f t="shared" si="63"/>
        <v>0</v>
      </c>
      <c r="CP110" s="10">
        <f t="shared" si="64"/>
        <v>0</v>
      </c>
      <c r="CQ110" s="191" t="e">
        <f t="shared" si="65"/>
        <v>#DIV/0!</v>
      </c>
      <c r="CR110" s="16"/>
      <c r="CS110" s="16"/>
      <c r="CT110" s="16"/>
      <c r="CU110" s="14"/>
      <c r="CV110" s="14"/>
      <c r="CW110" s="14"/>
      <c r="CX110" s="16"/>
      <c r="CY110" s="16"/>
      <c r="CZ110" s="16"/>
      <c r="DA110" s="16"/>
      <c r="DB110" s="16"/>
      <c r="DC110" s="16"/>
      <c r="DD110" s="16"/>
      <c r="DE110" s="16"/>
      <c r="DF110" s="16"/>
      <c r="DG110" s="16"/>
      <c r="DH110" s="16"/>
      <c r="DI110" s="11"/>
      <c r="DJ110" s="10"/>
      <c r="DK110" s="213" t="e">
        <f t="shared" si="43"/>
        <v>#DIV/0!</v>
      </c>
      <c r="DL110" s="213" t="e">
        <f t="shared" si="44"/>
        <v>#DIV/0!</v>
      </c>
      <c r="DM110" s="11"/>
      <c r="DN110" s="10"/>
      <c r="DO110" s="11"/>
      <c r="DP110" s="10"/>
      <c r="DQ110" s="16"/>
      <c r="DR110" s="11"/>
      <c r="DS110" s="10"/>
      <c r="DT110" s="16"/>
      <c r="DU110" s="11"/>
      <c r="DV110" s="9"/>
      <c r="DW110" s="338" t="e">
        <f t="shared" si="45"/>
        <v>#DIV/0!</v>
      </c>
      <c r="DX110" s="213" t="e">
        <f t="shared" si="46"/>
        <v>#DIV/0!</v>
      </c>
      <c r="DY110" s="304"/>
      <c r="DZ110" s="213"/>
      <c r="EA110" s="11"/>
      <c r="EB110" s="10"/>
      <c r="EC110" s="11"/>
      <c r="ED110" s="10"/>
      <c r="EE110" s="158"/>
      <c r="EF110" s="159"/>
      <c r="EG110" s="158"/>
      <c r="EH110" s="160"/>
      <c r="EI110" s="351">
        <f t="shared" si="59"/>
        <v>0</v>
      </c>
      <c r="EJ110" s="352" t="e">
        <f t="shared" si="47"/>
        <v>#DIV/0!</v>
      </c>
      <c r="EK110" s="241" t="e">
        <f t="shared" si="48"/>
        <v>#DIV/0!</v>
      </c>
      <c r="EL110" s="9"/>
      <c r="EM110" s="20" t="e">
        <f t="shared" si="49"/>
        <v>#DIV/0!</v>
      </c>
      <c r="EN110" s="353" t="e">
        <f t="shared" si="50"/>
        <v>#DIV/0!</v>
      </c>
      <c r="EO110" s="12"/>
      <c r="EP110" s="120"/>
    </row>
    <row r="111" spans="1:146" s="118" customFormat="1" ht="20.100000000000001" customHeight="1">
      <c r="A111" s="161">
        <v>42364</v>
      </c>
      <c r="B111" s="228">
        <v>0.3967013888888889</v>
      </c>
      <c r="C111" s="7">
        <v>2</v>
      </c>
      <c r="D111" s="1" t="s">
        <v>132</v>
      </c>
      <c r="E111" s="1" t="s">
        <v>138</v>
      </c>
      <c r="F111" s="1" t="s">
        <v>140</v>
      </c>
      <c r="G111" s="4" t="s">
        <v>145</v>
      </c>
      <c r="H111" s="3" t="s">
        <v>175</v>
      </c>
      <c r="I111" s="1">
        <v>21</v>
      </c>
      <c r="J111" s="1" t="s">
        <v>219</v>
      </c>
      <c r="K111" s="19">
        <v>12</v>
      </c>
      <c r="L111" s="1"/>
      <c r="M111" s="1">
        <v>80</v>
      </c>
      <c r="N111" s="1">
        <v>2700</v>
      </c>
      <c r="O111" s="297" t="s">
        <v>239</v>
      </c>
      <c r="P111" s="1">
        <v>1350</v>
      </c>
      <c r="Q111" s="22">
        <f t="shared" si="38"/>
        <v>1188</v>
      </c>
      <c r="R111" s="116">
        <f t="shared" si="51"/>
        <v>4.266108</v>
      </c>
      <c r="S111" s="17">
        <f t="shared" si="39"/>
        <v>4.0415760000000001</v>
      </c>
      <c r="T111" s="3">
        <v>877</v>
      </c>
      <c r="U111" s="1">
        <v>1007</v>
      </c>
      <c r="V111" s="1">
        <v>0.98</v>
      </c>
      <c r="W111" s="22">
        <f t="shared" si="52"/>
        <v>1323</v>
      </c>
      <c r="X111" s="1">
        <v>9.6999999999999993</v>
      </c>
      <c r="Y111" s="1">
        <v>243</v>
      </c>
      <c r="Z111" s="1">
        <v>20</v>
      </c>
      <c r="AA111" s="1">
        <v>20</v>
      </c>
      <c r="AB111" s="4">
        <v>5.9</v>
      </c>
      <c r="AC111" s="7">
        <v>4.3</v>
      </c>
      <c r="AD111" s="199">
        <v>-32</v>
      </c>
      <c r="AE111" s="199">
        <v>-34</v>
      </c>
      <c r="AF111" s="199">
        <v>-35</v>
      </c>
      <c r="AG111" s="199"/>
      <c r="AH111" s="240">
        <f t="shared" si="60"/>
        <v>-101</v>
      </c>
      <c r="AI111" s="237">
        <f t="shared" si="61"/>
        <v>1</v>
      </c>
      <c r="AJ111" s="1">
        <v>50</v>
      </c>
      <c r="AK111" s="1">
        <v>70</v>
      </c>
      <c r="AL111" s="1">
        <v>105</v>
      </c>
      <c r="AM111" s="1">
        <v>110</v>
      </c>
      <c r="AN111" s="1">
        <v>3</v>
      </c>
      <c r="AO111" s="1">
        <v>20</v>
      </c>
      <c r="AP111" s="3">
        <v>1640</v>
      </c>
      <c r="AQ111" s="7"/>
      <c r="AR111" s="22">
        <f t="shared" si="62"/>
        <v>1640</v>
      </c>
      <c r="AS111" s="270">
        <f t="shared" si="53"/>
        <v>1</v>
      </c>
      <c r="AT111" s="1">
        <v>75.5</v>
      </c>
      <c r="AU111" s="1">
        <v>80</v>
      </c>
      <c r="AV111" s="7">
        <v>4.4000000000000004</v>
      </c>
      <c r="AW111" s="1">
        <v>390</v>
      </c>
      <c r="AX111" s="1">
        <v>950</v>
      </c>
      <c r="AY111" s="2">
        <v>35</v>
      </c>
      <c r="AZ111" s="3">
        <v>295</v>
      </c>
      <c r="BA111" s="2">
        <v>57</v>
      </c>
      <c r="BB111" s="3"/>
      <c r="BC111" s="4"/>
      <c r="BD111" s="3">
        <v>4444</v>
      </c>
      <c r="BE111" s="1">
        <v>25</v>
      </c>
      <c r="BF111" s="1">
        <v>60</v>
      </c>
      <c r="BG111" s="1">
        <v>2</v>
      </c>
      <c r="BH111" s="4">
        <v>97.4</v>
      </c>
      <c r="BI111" s="3">
        <v>550</v>
      </c>
      <c r="BJ111" s="7">
        <v>200</v>
      </c>
      <c r="BK111" s="1">
        <v>1610</v>
      </c>
      <c r="BL111" s="1">
        <v>142</v>
      </c>
      <c r="BM111" s="2">
        <v>58.7</v>
      </c>
      <c r="BN111" s="3">
        <v>438</v>
      </c>
      <c r="BO111" s="1">
        <v>1654</v>
      </c>
      <c r="BP111" s="2">
        <v>202</v>
      </c>
      <c r="BQ111" s="3">
        <v>431</v>
      </c>
      <c r="BR111" s="1">
        <v>1625</v>
      </c>
      <c r="BS111" s="2">
        <v>172</v>
      </c>
      <c r="BT111" s="6">
        <v>1500</v>
      </c>
      <c r="BU111" s="278">
        <v>433</v>
      </c>
      <c r="BV111" s="272">
        <f t="shared" si="54"/>
        <v>0.86899999999999999</v>
      </c>
      <c r="BW111" s="272">
        <f t="shared" si="55"/>
        <v>0.70512820512820518</v>
      </c>
      <c r="BX111" s="282">
        <f t="shared" si="56"/>
        <v>0.55205160365525896</v>
      </c>
      <c r="BY111" s="282">
        <f t="shared" si="57"/>
        <v>0.44794839634474115</v>
      </c>
      <c r="BZ111" s="3">
        <v>2.8</v>
      </c>
      <c r="CA111" s="1">
        <v>3</v>
      </c>
      <c r="CB111" s="1">
        <v>28</v>
      </c>
      <c r="CC111" s="4">
        <v>1.8</v>
      </c>
      <c r="CD111" s="7" t="s">
        <v>163</v>
      </c>
      <c r="CE111" s="7">
        <v>23</v>
      </c>
      <c r="CF111" s="1">
        <f t="shared" si="66"/>
        <v>15.6</v>
      </c>
      <c r="CG111" s="1">
        <f t="shared" si="67"/>
        <v>4563</v>
      </c>
      <c r="CH111" s="1">
        <f t="shared" si="68"/>
        <v>3.5880000000000001</v>
      </c>
      <c r="CI111" s="1">
        <v>23</v>
      </c>
      <c r="CJ111" s="189">
        <f t="shared" si="58"/>
        <v>0.78632478632478631</v>
      </c>
      <c r="CK111" s="3" t="s">
        <v>165</v>
      </c>
      <c r="CL111" s="7">
        <v>46</v>
      </c>
      <c r="CM111" s="1">
        <v>47</v>
      </c>
      <c r="CN111" s="2">
        <v>109</v>
      </c>
      <c r="CO111" s="2">
        <f t="shared" si="63"/>
        <v>4563</v>
      </c>
      <c r="CP111" s="2">
        <f t="shared" si="64"/>
        <v>51.23</v>
      </c>
      <c r="CQ111" s="190">
        <f t="shared" si="65"/>
        <v>11.227262765724303</v>
      </c>
      <c r="CR111" s="8">
        <v>46</v>
      </c>
      <c r="CS111" s="8">
        <v>4</v>
      </c>
      <c r="CT111" s="8">
        <v>400</v>
      </c>
      <c r="CU111" s="6">
        <v>9</v>
      </c>
      <c r="CV111" s="6">
        <v>47</v>
      </c>
      <c r="CW111" s="6"/>
      <c r="CX111" s="8">
        <v>480</v>
      </c>
      <c r="CY111" s="8">
        <v>490</v>
      </c>
      <c r="CZ111" s="8">
        <v>500</v>
      </c>
      <c r="DA111" s="8">
        <v>510</v>
      </c>
      <c r="DB111" s="8">
        <v>2</v>
      </c>
      <c r="DC111" s="8">
        <v>3</v>
      </c>
      <c r="DD111" s="8">
        <v>0.7</v>
      </c>
      <c r="DE111" s="8">
        <v>20</v>
      </c>
      <c r="DF111" s="8">
        <v>3</v>
      </c>
      <c r="DG111" s="8">
        <v>7</v>
      </c>
      <c r="DH111" s="8">
        <v>5</v>
      </c>
      <c r="DI111" s="3" t="s">
        <v>202</v>
      </c>
      <c r="DJ111" s="2">
        <v>280</v>
      </c>
      <c r="DK111" s="212">
        <f t="shared" si="43"/>
        <v>65.633593898701108</v>
      </c>
      <c r="DL111" s="212">
        <f t="shared" si="44"/>
        <v>69.279904670851167</v>
      </c>
      <c r="DM111" s="3"/>
      <c r="DN111" s="2"/>
      <c r="DO111" s="3"/>
      <c r="DP111" s="2"/>
      <c r="DQ111" s="8"/>
      <c r="DR111" s="3" t="s">
        <v>185</v>
      </c>
      <c r="DS111" s="2">
        <v>3.1</v>
      </c>
      <c r="DT111" s="8"/>
      <c r="DU111" s="3" t="s">
        <v>169</v>
      </c>
      <c r="DV111" s="1">
        <v>133</v>
      </c>
      <c r="DW111" s="337">
        <f t="shared" si="45"/>
        <v>31.175957101883029</v>
      </c>
      <c r="DX111" s="212">
        <f t="shared" si="46"/>
        <v>32.90795471865431</v>
      </c>
      <c r="DY111" s="303"/>
      <c r="DZ111" s="212"/>
      <c r="EA111" s="3"/>
      <c r="EB111" s="2"/>
      <c r="EC111" s="3"/>
      <c r="ED111" s="2"/>
      <c r="EE111" s="155"/>
      <c r="EF111" s="156"/>
      <c r="EG111" s="155"/>
      <c r="EH111" s="157"/>
      <c r="EI111" s="348">
        <f t="shared" si="59"/>
        <v>374</v>
      </c>
      <c r="EJ111" s="349">
        <f t="shared" si="47"/>
        <v>87.667728993265058</v>
      </c>
      <c r="EK111" s="240">
        <f t="shared" si="48"/>
        <v>92.53815838177978</v>
      </c>
      <c r="EL111" s="1"/>
      <c r="EM111" s="19">
        <f t="shared" si="49"/>
        <v>0</v>
      </c>
      <c r="EN111" s="350">
        <f t="shared" si="50"/>
        <v>0</v>
      </c>
      <c r="EO111" s="4">
        <v>410</v>
      </c>
      <c r="EP111" s="117"/>
    </row>
    <row r="112" spans="1:146" s="118" customFormat="1" ht="20.100000000000001" customHeight="1">
      <c r="A112" s="161">
        <v>42364</v>
      </c>
      <c r="B112" s="228">
        <v>0.76554398148148151</v>
      </c>
      <c r="C112" s="7">
        <v>2</v>
      </c>
      <c r="D112" s="1" t="s">
        <v>132</v>
      </c>
      <c r="E112" s="1" t="s">
        <v>138</v>
      </c>
      <c r="F112" s="1" t="s">
        <v>140</v>
      </c>
      <c r="G112" s="4" t="s">
        <v>145</v>
      </c>
      <c r="H112" s="3" t="s">
        <v>175</v>
      </c>
      <c r="I112" s="1">
        <v>21</v>
      </c>
      <c r="J112" s="1" t="s">
        <v>219</v>
      </c>
      <c r="K112" s="19">
        <v>12</v>
      </c>
      <c r="L112" s="1"/>
      <c r="M112" s="1">
        <v>80</v>
      </c>
      <c r="N112" s="1">
        <v>2700</v>
      </c>
      <c r="O112" s="297" t="s">
        <v>239</v>
      </c>
      <c r="P112" s="1">
        <v>1350</v>
      </c>
      <c r="Q112" s="22">
        <f t="shared" si="38"/>
        <v>1188</v>
      </c>
      <c r="R112" s="116">
        <f t="shared" si="51"/>
        <v>4.266108</v>
      </c>
      <c r="S112" s="17">
        <f t="shared" si="39"/>
        <v>4.0415760000000001</v>
      </c>
      <c r="T112" s="3">
        <v>876</v>
      </c>
      <c r="U112" s="1">
        <v>1007</v>
      </c>
      <c r="V112" s="1">
        <v>0.98099999999999998</v>
      </c>
      <c r="W112" s="22">
        <f t="shared" si="52"/>
        <v>1324.35</v>
      </c>
      <c r="X112" s="1">
        <v>9.6999999999999993</v>
      </c>
      <c r="Y112" s="1">
        <v>244</v>
      </c>
      <c r="Z112" s="1">
        <v>20</v>
      </c>
      <c r="AA112" s="1">
        <v>20</v>
      </c>
      <c r="AB112" s="4">
        <v>5.9</v>
      </c>
      <c r="AC112" s="7">
        <v>4.4000000000000004</v>
      </c>
      <c r="AD112" s="199">
        <v>-32</v>
      </c>
      <c r="AE112" s="199">
        <v>-34</v>
      </c>
      <c r="AF112" s="199">
        <v>-36</v>
      </c>
      <c r="AG112" s="199"/>
      <c r="AH112" s="240">
        <f t="shared" si="60"/>
        <v>-102</v>
      </c>
      <c r="AI112" s="237">
        <f t="shared" si="61"/>
        <v>9.8039215686274508E-3</v>
      </c>
      <c r="AJ112" s="1">
        <v>50</v>
      </c>
      <c r="AK112" s="1">
        <v>70</v>
      </c>
      <c r="AL112" s="1">
        <v>105</v>
      </c>
      <c r="AM112" s="1">
        <v>110</v>
      </c>
      <c r="AN112" s="1">
        <v>3</v>
      </c>
      <c r="AO112" s="1">
        <v>20</v>
      </c>
      <c r="AP112" s="3">
        <v>1777</v>
      </c>
      <c r="AQ112" s="7"/>
      <c r="AR112" s="22">
        <f t="shared" si="62"/>
        <v>1777</v>
      </c>
      <c r="AS112" s="270">
        <f t="shared" si="53"/>
        <v>1</v>
      </c>
      <c r="AT112" s="1">
        <v>74.5</v>
      </c>
      <c r="AU112" s="1">
        <v>80</v>
      </c>
      <c r="AV112" s="7">
        <v>4.4000000000000004</v>
      </c>
      <c r="AW112" s="1">
        <v>454</v>
      </c>
      <c r="AX112" s="1">
        <v>1044</v>
      </c>
      <c r="AY112" s="2">
        <v>30</v>
      </c>
      <c r="AZ112" s="3">
        <v>259</v>
      </c>
      <c r="BA112" s="2">
        <v>45</v>
      </c>
      <c r="BB112" s="3"/>
      <c r="BC112" s="4"/>
      <c r="BD112" s="3">
        <v>4167</v>
      </c>
      <c r="BE112" s="1">
        <v>25</v>
      </c>
      <c r="BF112" s="1">
        <v>62</v>
      </c>
      <c r="BG112" s="1">
        <v>1</v>
      </c>
      <c r="BH112" s="4">
        <v>97.4</v>
      </c>
      <c r="BI112" s="3">
        <v>550</v>
      </c>
      <c r="BJ112" s="7">
        <v>200</v>
      </c>
      <c r="BK112" s="1">
        <v>1620</v>
      </c>
      <c r="BL112" s="1">
        <v>142</v>
      </c>
      <c r="BM112" s="2">
        <v>57.6</v>
      </c>
      <c r="BN112" s="3">
        <v>429</v>
      </c>
      <c r="BO112" s="1">
        <v>1617</v>
      </c>
      <c r="BP112" s="2">
        <v>189</v>
      </c>
      <c r="BQ112" s="3">
        <v>419</v>
      </c>
      <c r="BR112" s="1">
        <v>1576</v>
      </c>
      <c r="BS112" s="2">
        <v>163</v>
      </c>
      <c r="BT112" s="6">
        <v>1500</v>
      </c>
      <c r="BU112" s="278">
        <v>409</v>
      </c>
      <c r="BV112" s="272">
        <f t="shared" si="54"/>
        <v>0.84799999999999998</v>
      </c>
      <c r="BW112" s="272">
        <f t="shared" si="55"/>
        <v>0.70512820512820518</v>
      </c>
      <c r="BX112" s="282">
        <f t="shared" si="56"/>
        <v>0.54599484910519713</v>
      </c>
      <c r="BY112" s="282">
        <f t="shared" si="57"/>
        <v>0.45400515089480292</v>
      </c>
      <c r="BZ112" s="3">
        <v>2.8</v>
      </c>
      <c r="CA112" s="1">
        <v>3</v>
      </c>
      <c r="CB112" s="1">
        <v>28</v>
      </c>
      <c r="CC112" s="4">
        <v>1.8</v>
      </c>
      <c r="CD112" s="7" t="s">
        <v>163</v>
      </c>
      <c r="CE112" s="7">
        <v>29</v>
      </c>
      <c r="CF112" s="1">
        <f t="shared" si="66"/>
        <v>15.6</v>
      </c>
      <c r="CG112" s="1">
        <f t="shared" si="67"/>
        <v>4563</v>
      </c>
      <c r="CH112" s="1">
        <f t="shared" si="68"/>
        <v>4.524</v>
      </c>
      <c r="CI112" s="1">
        <v>29</v>
      </c>
      <c r="CJ112" s="189">
        <f t="shared" si="58"/>
        <v>0.99145299145299137</v>
      </c>
      <c r="CK112" s="3" t="s">
        <v>165</v>
      </c>
      <c r="CL112" s="7">
        <v>41</v>
      </c>
      <c r="CM112" s="1">
        <v>42</v>
      </c>
      <c r="CN112" s="2">
        <v>109</v>
      </c>
      <c r="CO112" s="2">
        <f t="shared" si="63"/>
        <v>4563</v>
      </c>
      <c r="CP112" s="2">
        <f t="shared" si="64"/>
        <v>45.78</v>
      </c>
      <c r="CQ112" s="190">
        <f t="shared" si="65"/>
        <v>10.032873109796187</v>
      </c>
      <c r="CR112" s="8">
        <v>47</v>
      </c>
      <c r="CS112" s="8">
        <v>4</v>
      </c>
      <c r="CT112" s="8">
        <v>400</v>
      </c>
      <c r="CU112" s="6">
        <v>9</v>
      </c>
      <c r="CV112" s="6">
        <v>48</v>
      </c>
      <c r="CW112" s="6"/>
      <c r="CX112" s="8">
        <v>480</v>
      </c>
      <c r="CY112" s="8">
        <v>490</v>
      </c>
      <c r="CZ112" s="8">
        <v>500</v>
      </c>
      <c r="DA112" s="8">
        <v>510</v>
      </c>
      <c r="DB112" s="8">
        <v>2</v>
      </c>
      <c r="DC112" s="8">
        <v>3</v>
      </c>
      <c r="DD112" s="8">
        <v>0.7</v>
      </c>
      <c r="DE112" s="8">
        <v>20</v>
      </c>
      <c r="DF112" s="8">
        <v>3</v>
      </c>
      <c r="DG112" s="8">
        <v>7</v>
      </c>
      <c r="DH112" s="8">
        <v>5</v>
      </c>
      <c r="DI112" s="3" t="s">
        <v>202</v>
      </c>
      <c r="DJ112" s="2">
        <v>280</v>
      </c>
      <c r="DK112" s="212">
        <f t="shared" si="43"/>
        <v>65.633593898701108</v>
      </c>
      <c r="DL112" s="212">
        <f t="shared" si="44"/>
        <v>69.279904670851167</v>
      </c>
      <c r="DM112" s="3"/>
      <c r="DN112" s="2"/>
      <c r="DO112" s="3"/>
      <c r="DP112" s="2"/>
      <c r="DQ112" s="8"/>
      <c r="DR112" s="3" t="s">
        <v>185</v>
      </c>
      <c r="DS112" s="2">
        <v>3.7</v>
      </c>
      <c r="DT112" s="8"/>
      <c r="DU112" s="3" t="s">
        <v>169</v>
      </c>
      <c r="DV112" s="1">
        <v>125</v>
      </c>
      <c r="DW112" s="337">
        <f t="shared" si="45"/>
        <v>29.300711561920139</v>
      </c>
      <c r="DX112" s="212">
        <f t="shared" si="46"/>
        <v>30.928528870915702</v>
      </c>
      <c r="DY112" s="303"/>
      <c r="DZ112" s="212"/>
      <c r="EA112" s="3"/>
      <c r="EB112" s="2"/>
      <c r="EC112" s="3"/>
      <c r="ED112" s="2"/>
      <c r="EE112" s="155"/>
      <c r="EF112" s="156"/>
      <c r="EG112" s="155"/>
      <c r="EH112" s="157"/>
      <c r="EI112" s="348">
        <f t="shared" si="59"/>
        <v>352</v>
      </c>
      <c r="EJ112" s="349">
        <f t="shared" si="47"/>
        <v>82.510803758367118</v>
      </c>
      <c r="EK112" s="240">
        <f t="shared" si="48"/>
        <v>87.094737300498622</v>
      </c>
      <c r="EL112" s="1"/>
      <c r="EM112" s="19">
        <f t="shared" si="49"/>
        <v>0</v>
      </c>
      <c r="EN112" s="350">
        <f t="shared" si="50"/>
        <v>0</v>
      </c>
      <c r="EO112" s="4">
        <v>389</v>
      </c>
      <c r="EP112" s="117"/>
    </row>
    <row r="113" spans="1:146" s="121" customFormat="1" ht="20.100000000000001" customHeight="1">
      <c r="A113" s="162">
        <v>42364</v>
      </c>
      <c r="B113" s="229">
        <v>0.95833333333333404</v>
      </c>
      <c r="C113" s="15">
        <v>1</v>
      </c>
      <c r="D113" s="9" t="s">
        <v>131</v>
      </c>
      <c r="E113" s="9" t="s">
        <v>135</v>
      </c>
      <c r="F113" s="9" t="s">
        <v>142</v>
      </c>
      <c r="G113" s="12" t="s">
        <v>303</v>
      </c>
      <c r="H113" s="11" t="s">
        <v>175</v>
      </c>
      <c r="I113" s="9">
        <v>21</v>
      </c>
      <c r="J113" s="9" t="s">
        <v>219</v>
      </c>
      <c r="K113" s="20">
        <v>12</v>
      </c>
      <c r="L113" s="9"/>
      <c r="M113" s="9">
        <v>80</v>
      </c>
      <c r="N113" s="9">
        <v>2700</v>
      </c>
      <c r="O113" s="298" t="s">
        <v>239</v>
      </c>
      <c r="P113" s="9">
        <v>1350</v>
      </c>
      <c r="Q113" s="24">
        <f t="shared" si="38"/>
        <v>1188</v>
      </c>
      <c r="R113" s="119">
        <f t="shared" si="51"/>
        <v>4.266108</v>
      </c>
      <c r="S113" s="18">
        <f t="shared" si="39"/>
        <v>4.0415760000000001</v>
      </c>
      <c r="T113" s="11">
        <v>882</v>
      </c>
      <c r="U113" s="9">
        <v>1007</v>
      </c>
      <c r="V113" s="9">
        <v>0.98699999999999999</v>
      </c>
      <c r="W113" s="24">
        <f t="shared" si="52"/>
        <v>1332.45</v>
      </c>
      <c r="X113" s="9">
        <v>9.8000000000000007</v>
      </c>
      <c r="Y113" s="9">
        <v>247</v>
      </c>
      <c r="Z113" s="9">
        <v>20</v>
      </c>
      <c r="AA113" s="9">
        <v>20</v>
      </c>
      <c r="AB113" s="12">
        <v>5.9</v>
      </c>
      <c r="AC113" s="15">
        <v>4.4000000000000004</v>
      </c>
      <c r="AD113" s="200">
        <v>-32</v>
      </c>
      <c r="AE113" s="200">
        <v>-35</v>
      </c>
      <c r="AF113" s="200">
        <v>-36</v>
      </c>
      <c r="AG113" s="200"/>
      <c r="AH113" s="241">
        <f t="shared" si="60"/>
        <v>-103</v>
      </c>
      <c r="AI113" s="239">
        <f t="shared" si="61"/>
        <v>9.7087378640776691E-3</v>
      </c>
      <c r="AJ113" s="9">
        <v>50</v>
      </c>
      <c r="AK113" s="9">
        <v>70</v>
      </c>
      <c r="AL113" s="9">
        <v>105</v>
      </c>
      <c r="AM113" s="9">
        <v>110</v>
      </c>
      <c r="AN113" s="9">
        <v>3</v>
      </c>
      <c r="AO113" s="9">
        <v>20</v>
      </c>
      <c r="AP113" s="11">
        <v>1780</v>
      </c>
      <c r="AQ113" s="15"/>
      <c r="AR113" s="24">
        <f t="shared" si="62"/>
        <v>1780</v>
      </c>
      <c r="AS113" s="271">
        <f t="shared" si="53"/>
        <v>1</v>
      </c>
      <c r="AT113" s="9">
        <v>74.5</v>
      </c>
      <c r="AU113" s="9">
        <v>80</v>
      </c>
      <c r="AV113" s="15">
        <v>4.4000000000000004</v>
      </c>
      <c r="AW113" s="9">
        <v>340</v>
      </c>
      <c r="AX113" s="9">
        <v>1060</v>
      </c>
      <c r="AY113" s="10">
        <v>25</v>
      </c>
      <c r="AZ113" s="11">
        <v>259</v>
      </c>
      <c r="BA113" s="10">
        <v>45</v>
      </c>
      <c r="BB113" s="11"/>
      <c r="BC113" s="12"/>
      <c r="BD113" s="11">
        <v>4588</v>
      </c>
      <c r="BE113" s="9">
        <v>25</v>
      </c>
      <c r="BF113" s="9">
        <v>55</v>
      </c>
      <c r="BG113" s="9">
        <v>1</v>
      </c>
      <c r="BH113" s="12">
        <v>97.4</v>
      </c>
      <c r="BI113" s="11">
        <v>550</v>
      </c>
      <c r="BJ113" s="15">
        <v>202</v>
      </c>
      <c r="BK113" s="9">
        <v>1616</v>
      </c>
      <c r="BL113" s="9">
        <v>142</v>
      </c>
      <c r="BM113" s="10">
        <v>60</v>
      </c>
      <c r="BN113" s="11">
        <v>420</v>
      </c>
      <c r="BO113" s="9">
        <v>1400</v>
      </c>
      <c r="BP113" s="10">
        <v>182</v>
      </c>
      <c r="BQ113" s="11">
        <v>410</v>
      </c>
      <c r="BR113" s="9">
        <v>1500</v>
      </c>
      <c r="BS113" s="10">
        <v>159</v>
      </c>
      <c r="BT113" s="14">
        <v>1500</v>
      </c>
      <c r="BU113" s="279">
        <v>396</v>
      </c>
      <c r="BV113" s="273">
        <f t="shared" si="54"/>
        <v>0.83</v>
      </c>
      <c r="BW113" s="273">
        <f t="shared" si="55"/>
        <v>0.70512820512820518</v>
      </c>
      <c r="BX113" s="283">
        <f t="shared" si="56"/>
        <v>0.54067145481877399</v>
      </c>
      <c r="BY113" s="283">
        <f t="shared" si="57"/>
        <v>0.45932854518122601</v>
      </c>
      <c r="BZ113" s="11">
        <v>2.8</v>
      </c>
      <c r="CA113" s="9">
        <v>3</v>
      </c>
      <c r="CB113" s="9">
        <v>26</v>
      </c>
      <c r="CC113" s="12">
        <v>1.8</v>
      </c>
      <c r="CD113" s="15" t="s">
        <v>163</v>
      </c>
      <c r="CE113" s="15">
        <v>29</v>
      </c>
      <c r="CF113" s="9">
        <f t="shared" si="66"/>
        <v>15.6</v>
      </c>
      <c r="CG113" s="9">
        <f t="shared" si="67"/>
        <v>4563</v>
      </c>
      <c r="CH113" s="9">
        <f t="shared" si="68"/>
        <v>4.524</v>
      </c>
      <c r="CI113" s="9">
        <v>29</v>
      </c>
      <c r="CJ113" s="296">
        <f t="shared" si="58"/>
        <v>0.99145299145299137</v>
      </c>
      <c r="CK113" s="11" t="s">
        <v>165</v>
      </c>
      <c r="CL113" s="15">
        <v>44</v>
      </c>
      <c r="CM113" s="9">
        <v>45</v>
      </c>
      <c r="CN113" s="10">
        <v>109</v>
      </c>
      <c r="CO113" s="10">
        <f t="shared" si="63"/>
        <v>4563</v>
      </c>
      <c r="CP113" s="10">
        <f t="shared" si="64"/>
        <v>49.05</v>
      </c>
      <c r="CQ113" s="191">
        <f t="shared" si="65"/>
        <v>10.749506903353057</v>
      </c>
      <c r="CR113" s="16">
        <v>44</v>
      </c>
      <c r="CS113" s="16">
        <v>4</v>
      </c>
      <c r="CT113" s="16">
        <v>400</v>
      </c>
      <c r="CU113" s="14">
        <v>9</v>
      </c>
      <c r="CV113" s="14">
        <v>50</v>
      </c>
      <c r="CW113" s="14"/>
      <c r="CX113" s="16">
        <v>480</v>
      </c>
      <c r="CY113" s="16">
        <v>490</v>
      </c>
      <c r="CZ113" s="16">
        <v>500</v>
      </c>
      <c r="DA113" s="16">
        <v>510</v>
      </c>
      <c r="DB113" s="16">
        <v>2</v>
      </c>
      <c r="DC113" s="16">
        <v>3</v>
      </c>
      <c r="DD113" s="16">
        <v>0.7</v>
      </c>
      <c r="DE113" s="16">
        <v>20</v>
      </c>
      <c r="DF113" s="16">
        <v>3</v>
      </c>
      <c r="DG113" s="16">
        <v>7</v>
      </c>
      <c r="DH113" s="16">
        <v>5</v>
      </c>
      <c r="DI113" s="11" t="s">
        <v>202</v>
      </c>
      <c r="DJ113" s="10">
        <v>280</v>
      </c>
      <c r="DK113" s="213">
        <f t="shared" si="43"/>
        <v>65.633593898701108</v>
      </c>
      <c r="DL113" s="213">
        <f t="shared" si="44"/>
        <v>69.279904670851167</v>
      </c>
      <c r="DM113" s="11"/>
      <c r="DN113" s="10"/>
      <c r="DO113" s="11"/>
      <c r="DP113" s="10"/>
      <c r="DQ113" s="16">
        <v>30</v>
      </c>
      <c r="DR113" s="11" t="s">
        <v>185</v>
      </c>
      <c r="DS113" s="10">
        <v>3.7</v>
      </c>
      <c r="DT113" s="16">
        <v>20</v>
      </c>
      <c r="DU113" s="11" t="s">
        <v>169</v>
      </c>
      <c r="DV113" s="9">
        <v>136</v>
      </c>
      <c r="DW113" s="338">
        <f t="shared" si="45"/>
        <v>31.879174179369112</v>
      </c>
      <c r="DX113" s="213">
        <f t="shared" si="46"/>
        <v>33.650239411556285</v>
      </c>
      <c r="DY113" s="304"/>
      <c r="DZ113" s="213"/>
      <c r="EA113" s="11"/>
      <c r="EB113" s="10"/>
      <c r="EC113" s="11"/>
      <c r="ED113" s="10"/>
      <c r="EE113" s="158"/>
      <c r="EF113" s="159"/>
      <c r="EG113" s="158"/>
      <c r="EH113" s="160"/>
      <c r="EI113" s="351">
        <f t="shared" si="59"/>
        <v>341</v>
      </c>
      <c r="EJ113" s="352">
        <f t="shared" si="47"/>
        <v>79.93234114091814</v>
      </c>
      <c r="EK113" s="241">
        <f t="shared" si="48"/>
        <v>84.373026759858035</v>
      </c>
      <c r="EL113" s="9"/>
      <c r="EM113" s="20">
        <f t="shared" si="49"/>
        <v>0</v>
      </c>
      <c r="EN113" s="353">
        <f t="shared" si="50"/>
        <v>0</v>
      </c>
      <c r="EO113" s="12"/>
      <c r="EP113" s="120"/>
    </row>
    <row r="114" spans="1:146" s="121" customFormat="1" ht="20.100000000000001" customHeight="1">
      <c r="A114" s="162">
        <v>42364</v>
      </c>
      <c r="B114" s="229"/>
      <c r="C114" s="15"/>
      <c r="D114" s="9"/>
      <c r="E114" s="9"/>
      <c r="F114" s="9"/>
      <c r="G114" s="12"/>
      <c r="H114" s="11"/>
      <c r="I114" s="9"/>
      <c r="J114" s="9"/>
      <c r="K114" s="20"/>
      <c r="L114" s="9"/>
      <c r="M114" s="9"/>
      <c r="N114" s="9"/>
      <c r="O114" s="298"/>
      <c r="P114" s="9"/>
      <c r="Q114" s="24">
        <f t="shared" si="38"/>
        <v>0</v>
      </c>
      <c r="R114" s="119">
        <f t="shared" si="51"/>
        <v>0</v>
      </c>
      <c r="S114" s="18">
        <f t="shared" si="39"/>
        <v>0</v>
      </c>
      <c r="T114" s="11"/>
      <c r="U114" s="9"/>
      <c r="V114" s="9"/>
      <c r="W114" s="24">
        <f t="shared" si="52"/>
        <v>0</v>
      </c>
      <c r="X114" s="9"/>
      <c r="Y114" s="9"/>
      <c r="Z114" s="9"/>
      <c r="AA114" s="9"/>
      <c r="AB114" s="12"/>
      <c r="AC114" s="15"/>
      <c r="AD114" s="200"/>
      <c r="AE114" s="200"/>
      <c r="AF114" s="200"/>
      <c r="AG114" s="200"/>
      <c r="AH114" s="241">
        <f t="shared" si="60"/>
        <v>0</v>
      </c>
      <c r="AI114" s="239" t="e">
        <f t="shared" si="61"/>
        <v>#DIV/0!</v>
      </c>
      <c r="AJ114" s="9"/>
      <c r="AK114" s="9"/>
      <c r="AL114" s="9"/>
      <c r="AM114" s="9"/>
      <c r="AN114" s="9"/>
      <c r="AO114" s="9"/>
      <c r="AP114" s="11"/>
      <c r="AQ114" s="15"/>
      <c r="AR114" s="24">
        <f t="shared" si="62"/>
        <v>0</v>
      </c>
      <c r="AS114" s="271" t="e">
        <f t="shared" si="53"/>
        <v>#DIV/0!</v>
      </c>
      <c r="AT114" s="9"/>
      <c r="AU114" s="9"/>
      <c r="AV114" s="15"/>
      <c r="AW114" s="9"/>
      <c r="AX114" s="9"/>
      <c r="AY114" s="10"/>
      <c r="AZ114" s="11"/>
      <c r="BA114" s="10"/>
      <c r="BB114" s="11"/>
      <c r="BC114" s="12"/>
      <c r="BD114" s="11"/>
      <c r="BE114" s="9"/>
      <c r="BF114" s="9"/>
      <c r="BG114" s="9"/>
      <c r="BH114" s="12"/>
      <c r="BI114" s="11"/>
      <c r="BJ114" s="15"/>
      <c r="BK114" s="9"/>
      <c r="BL114" s="9"/>
      <c r="BM114" s="10"/>
      <c r="BN114" s="11"/>
      <c r="BO114" s="9"/>
      <c r="BP114" s="10"/>
      <c r="BQ114" s="11"/>
      <c r="BR114" s="9"/>
      <c r="BS114" s="10"/>
      <c r="BT114" s="14"/>
      <c r="BU114" s="279"/>
      <c r="BV114" s="273">
        <f t="shared" si="54"/>
        <v>0</v>
      </c>
      <c r="BW114" s="273">
        <f t="shared" si="55"/>
        <v>0</v>
      </c>
      <c r="BX114" s="283" t="e">
        <f t="shared" si="56"/>
        <v>#DIV/0!</v>
      </c>
      <c r="BY114" s="283" t="e">
        <f t="shared" si="57"/>
        <v>#DIV/0!</v>
      </c>
      <c r="BZ114" s="11"/>
      <c r="CA114" s="9"/>
      <c r="CB114" s="9"/>
      <c r="CC114" s="12"/>
      <c r="CD114" s="15"/>
      <c r="CE114" s="15"/>
      <c r="CF114" s="9" t="e">
        <f t="shared" si="66"/>
        <v>#N/A</v>
      </c>
      <c r="CG114" s="9">
        <f t="shared" si="67"/>
        <v>0</v>
      </c>
      <c r="CH114" s="9" t="e">
        <f t="shared" si="68"/>
        <v>#N/A</v>
      </c>
      <c r="CI114" s="9"/>
      <c r="CJ114" s="296" t="e">
        <f t="shared" si="58"/>
        <v>#N/A</v>
      </c>
      <c r="CK114" s="11"/>
      <c r="CL114" s="15"/>
      <c r="CM114" s="9"/>
      <c r="CN114" s="10">
        <v>109</v>
      </c>
      <c r="CO114" s="10">
        <f t="shared" si="63"/>
        <v>0</v>
      </c>
      <c r="CP114" s="10">
        <f t="shared" si="64"/>
        <v>0</v>
      </c>
      <c r="CQ114" s="191" t="e">
        <f t="shared" si="65"/>
        <v>#DIV/0!</v>
      </c>
      <c r="CR114" s="16"/>
      <c r="CS114" s="16"/>
      <c r="CT114" s="16"/>
      <c r="CU114" s="14"/>
      <c r="CV114" s="14"/>
      <c r="CW114" s="14"/>
      <c r="CX114" s="16"/>
      <c r="CY114" s="16"/>
      <c r="CZ114" s="16"/>
      <c r="DA114" s="16"/>
      <c r="DB114" s="16"/>
      <c r="DC114" s="16"/>
      <c r="DD114" s="16"/>
      <c r="DE114" s="16"/>
      <c r="DF114" s="16"/>
      <c r="DG114" s="16"/>
      <c r="DH114" s="16"/>
      <c r="DI114" s="11"/>
      <c r="DJ114" s="10"/>
      <c r="DK114" s="213" t="e">
        <f t="shared" si="43"/>
        <v>#DIV/0!</v>
      </c>
      <c r="DL114" s="213" t="e">
        <f t="shared" si="44"/>
        <v>#DIV/0!</v>
      </c>
      <c r="DM114" s="11"/>
      <c r="DN114" s="10"/>
      <c r="DO114" s="11"/>
      <c r="DP114" s="10"/>
      <c r="DQ114" s="16"/>
      <c r="DR114" s="11"/>
      <c r="DS114" s="10"/>
      <c r="DT114" s="16"/>
      <c r="DU114" s="11"/>
      <c r="DV114" s="9"/>
      <c r="DW114" s="338" t="e">
        <f t="shared" si="45"/>
        <v>#DIV/0!</v>
      </c>
      <c r="DX114" s="213" t="e">
        <f t="shared" si="46"/>
        <v>#DIV/0!</v>
      </c>
      <c r="DY114" s="304"/>
      <c r="DZ114" s="213"/>
      <c r="EA114" s="11"/>
      <c r="EB114" s="10"/>
      <c r="EC114" s="11"/>
      <c r="ED114" s="10"/>
      <c r="EE114" s="158"/>
      <c r="EF114" s="159"/>
      <c r="EG114" s="158"/>
      <c r="EH114" s="160"/>
      <c r="EI114" s="351">
        <f t="shared" si="59"/>
        <v>0</v>
      </c>
      <c r="EJ114" s="352" t="e">
        <f t="shared" si="47"/>
        <v>#DIV/0!</v>
      </c>
      <c r="EK114" s="241" t="e">
        <f t="shared" si="48"/>
        <v>#DIV/0!</v>
      </c>
      <c r="EL114" s="9"/>
      <c r="EM114" s="20" t="e">
        <f t="shared" si="49"/>
        <v>#DIV/0!</v>
      </c>
      <c r="EN114" s="353" t="e">
        <f t="shared" si="50"/>
        <v>#DIV/0!</v>
      </c>
      <c r="EO114" s="12"/>
      <c r="EP114" s="120"/>
    </row>
    <row r="115" spans="1:146" s="118" customFormat="1" ht="20.100000000000001" customHeight="1">
      <c r="A115" s="161">
        <v>42365</v>
      </c>
      <c r="B115" s="228">
        <v>0.64502314814814821</v>
      </c>
      <c r="C115" s="7">
        <v>3</v>
      </c>
      <c r="D115" s="1" t="s">
        <v>130</v>
      </c>
      <c r="E115" s="1" t="s">
        <v>136</v>
      </c>
      <c r="F115" s="1" t="s">
        <v>141</v>
      </c>
      <c r="G115" s="4" t="s">
        <v>147</v>
      </c>
      <c r="H115" s="3" t="s">
        <v>175</v>
      </c>
      <c r="I115" s="1">
        <v>21</v>
      </c>
      <c r="J115" s="1" t="s">
        <v>219</v>
      </c>
      <c r="K115" s="19">
        <v>12.6</v>
      </c>
      <c r="L115" s="1"/>
      <c r="M115" s="1">
        <v>80</v>
      </c>
      <c r="N115" s="1">
        <v>2700</v>
      </c>
      <c r="O115" s="297" t="s">
        <v>239</v>
      </c>
      <c r="P115" s="1">
        <v>1360</v>
      </c>
      <c r="Q115" s="22">
        <f t="shared" si="38"/>
        <v>1188.6400000000001</v>
      </c>
      <c r="R115" s="116">
        <f t="shared" si="51"/>
        <v>4.2684062400000009</v>
      </c>
      <c r="S115" s="17">
        <f t="shared" si="39"/>
        <v>4.0437532800000007</v>
      </c>
      <c r="T115" s="3">
        <v>888</v>
      </c>
      <c r="U115" s="1">
        <v>1007</v>
      </c>
      <c r="V115" s="1">
        <v>0.98499999999999999</v>
      </c>
      <c r="W115" s="22">
        <f t="shared" si="52"/>
        <v>1339.6</v>
      </c>
      <c r="X115" s="1">
        <v>9.8000000000000007</v>
      </c>
      <c r="Y115" s="1">
        <v>249</v>
      </c>
      <c r="Z115" s="1">
        <v>20</v>
      </c>
      <c r="AA115" s="1">
        <v>20</v>
      </c>
      <c r="AB115" s="4">
        <v>6.4</v>
      </c>
      <c r="AC115" s="7">
        <v>4.5</v>
      </c>
      <c r="AD115" s="199">
        <v>-33</v>
      </c>
      <c r="AE115" s="199">
        <v>-37</v>
      </c>
      <c r="AF115" s="199">
        <v>-35</v>
      </c>
      <c r="AG115" s="199"/>
      <c r="AH115" s="240">
        <f t="shared" si="60"/>
        <v>-105</v>
      </c>
      <c r="AI115" s="237">
        <f t="shared" si="61"/>
        <v>1</v>
      </c>
      <c r="AJ115" s="1">
        <v>50</v>
      </c>
      <c r="AK115" s="1">
        <v>70</v>
      </c>
      <c r="AL115" s="1">
        <v>105</v>
      </c>
      <c r="AM115" s="1">
        <v>110</v>
      </c>
      <c r="AN115" s="1">
        <v>3</v>
      </c>
      <c r="AO115" s="1">
        <v>20</v>
      </c>
      <c r="AP115" s="3">
        <v>1700</v>
      </c>
      <c r="AQ115" s="7"/>
      <c r="AR115" s="22">
        <f t="shared" si="62"/>
        <v>1700</v>
      </c>
      <c r="AS115" s="270">
        <f t="shared" si="53"/>
        <v>1</v>
      </c>
      <c r="AT115" s="1">
        <v>74.3</v>
      </c>
      <c r="AU115" s="1">
        <v>80</v>
      </c>
      <c r="AV115" s="7">
        <v>4.4000000000000004</v>
      </c>
      <c r="AW115" s="1">
        <v>593</v>
      </c>
      <c r="AX115" s="1">
        <v>861</v>
      </c>
      <c r="AY115" s="2">
        <v>40</v>
      </c>
      <c r="AZ115" s="3">
        <v>340</v>
      </c>
      <c r="BA115" s="2">
        <v>65</v>
      </c>
      <c r="BB115" s="3"/>
      <c r="BC115" s="4"/>
      <c r="BD115" s="3">
        <v>3841</v>
      </c>
      <c r="BE115" s="1">
        <v>25</v>
      </c>
      <c r="BF115" s="1">
        <v>50</v>
      </c>
      <c r="BG115" s="1">
        <v>2</v>
      </c>
      <c r="BH115" s="4">
        <v>97.4</v>
      </c>
      <c r="BI115" s="3">
        <v>550</v>
      </c>
      <c r="BJ115" s="7">
        <v>160</v>
      </c>
      <c r="BK115" s="1">
        <v>1614</v>
      </c>
      <c r="BL115" s="1">
        <v>141</v>
      </c>
      <c r="BM115" s="2">
        <v>59</v>
      </c>
      <c r="BN115" s="3">
        <v>420</v>
      </c>
      <c r="BO115" s="1">
        <v>1400</v>
      </c>
      <c r="BP115" s="2">
        <v>178</v>
      </c>
      <c r="BQ115" s="3">
        <v>410</v>
      </c>
      <c r="BR115" s="1">
        <v>1500</v>
      </c>
      <c r="BS115" s="2">
        <v>164</v>
      </c>
      <c r="BT115" s="6">
        <v>1500</v>
      </c>
      <c r="BU115" s="278">
        <v>400</v>
      </c>
      <c r="BV115" s="272">
        <f t="shared" si="54"/>
        <v>0.83</v>
      </c>
      <c r="BW115" s="272">
        <f t="shared" si="55"/>
        <v>0.70512820512820518</v>
      </c>
      <c r="BX115" s="282">
        <f t="shared" si="56"/>
        <v>0.54067145481877399</v>
      </c>
      <c r="BY115" s="282">
        <f t="shared" si="57"/>
        <v>0.45932854518122601</v>
      </c>
      <c r="BZ115" s="3">
        <v>2.8</v>
      </c>
      <c r="CA115" s="1">
        <v>3</v>
      </c>
      <c r="CB115" s="1">
        <v>28</v>
      </c>
      <c r="CC115" s="4">
        <v>1.8</v>
      </c>
      <c r="CD115" s="7" t="s">
        <v>163</v>
      </c>
      <c r="CE115" s="7">
        <v>31</v>
      </c>
      <c r="CF115" s="1">
        <f t="shared" si="66"/>
        <v>15.6</v>
      </c>
      <c r="CG115" s="1">
        <f t="shared" si="67"/>
        <v>4596.8</v>
      </c>
      <c r="CH115" s="1">
        <f t="shared" si="68"/>
        <v>4.8359999999999994</v>
      </c>
      <c r="CI115" s="1">
        <v>31</v>
      </c>
      <c r="CJ115" s="189">
        <f t="shared" si="58"/>
        <v>1.0520361990950224</v>
      </c>
      <c r="CK115" s="3" t="s">
        <v>165</v>
      </c>
      <c r="CL115" s="7">
        <v>44</v>
      </c>
      <c r="CM115" s="1">
        <v>45</v>
      </c>
      <c r="CN115" s="2">
        <v>109</v>
      </c>
      <c r="CO115" s="2">
        <f t="shared" si="63"/>
        <v>4596.8</v>
      </c>
      <c r="CP115" s="2">
        <f t="shared" si="64"/>
        <v>49.05</v>
      </c>
      <c r="CQ115" s="190">
        <f t="shared" si="65"/>
        <v>10.670466411416637</v>
      </c>
      <c r="CR115" s="8">
        <v>44</v>
      </c>
      <c r="CS115" s="8">
        <v>4</v>
      </c>
      <c r="CT115" s="8">
        <v>400</v>
      </c>
      <c r="CU115" s="6">
        <v>9</v>
      </c>
      <c r="CV115" s="6">
        <v>50</v>
      </c>
      <c r="CW115" s="6"/>
      <c r="CX115" s="8">
        <v>480</v>
      </c>
      <c r="CY115" s="8">
        <v>490</v>
      </c>
      <c r="CZ115" s="8">
        <v>500</v>
      </c>
      <c r="DA115" s="8">
        <v>510</v>
      </c>
      <c r="DB115" s="8">
        <v>2</v>
      </c>
      <c r="DC115" s="8">
        <v>3</v>
      </c>
      <c r="DD115" s="8">
        <v>0.7</v>
      </c>
      <c r="DE115" s="8">
        <v>20</v>
      </c>
      <c r="DF115" s="8">
        <v>3</v>
      </c>
      <c r="DG115" s="8">
        <v>7</v>
      </c>
      <c r="DH115" s="8">
        <v>5</v>
      </c>
      <c r="DI115" s="3" t="s">
        <v>202</v>
      </c>
      <c r="DJ115" s="2">
        <v>280</v>
      </c>
      <c r="DK115" s="212">
        <f t="shared" si="43"/>
        <v>65.598254771551439</v>
      </c>
      <c r="DL115" s="212">
        <f t="shared" si="44"/>
        <v>69.242602258859861</v>
      </c>
      <c r="DM115" s="3"/>
      <c r="DN115" s="2"/>
      <c r="DO115" s="3"/>
      <c r="DP115" s="2"/>
      <c r="DQ115" s="8">
        <v>55</v>
      </c>
      <c r="DR115" s="3" t="s">
        <v>185</v>
      </c>
      <c r="DS115" s="2">
        <v>3.7</v>
      </c>
      <c r="DT115" s="8">
        <v>20</v>
      </c>
      <c r="DU115" s="3" t="s">
        <v>169</v>
      </c>
      <c r="DV115" s="1">
        <v>166</v>
      </c>
      <c r="DW115" s="337">
        <f t="shared" si="45"/>
        <v>38.890393900276926</v>
      </c>
      <c r="DX115" s="212">
        <f t="shared" si="46"/>
        <v>41.050971339181203</v>
      </c>
      <c r="DY115" s="303"/>
      <c r="DZ115" s="212"/>
      <c r="EA115" s="3"/>
      <c r="EB115" s="2"/>
      <c r="EC115" s="3"/>
      <c r="ED115" s="2"/>
      <c r="EE115" s="155"/>
      <c r="EF115" s="156"/>
      <c r="EG115" s="155"/>
      <c r="EH115" s="157"/>
      <c r="EI115" s="348">
        <f t="shared" si="59"/>
        <v>342</v>
      </c>
      <c r="EJ115" s="349">
        <f t="shared" si="47"/>
        <v>80.123582613823544</v>
      </c>
      <c r="EK115" s="240">
        <f t="shared" si="48"/>
        <v>84.574892759035961</v>
      </c>
      <c r="EL115" s="1">
        <v>4.78</v>
      </c>
      <c r="EM115" s="19">
        <f t="shared" si="49"/>
        <v>1.119855920742914</v>
      </c>
      <c r="EN115" s="350">
        <f t="shared" si="50"/>
        <v>1.1820701385619647</v>
      </c>
      <c r="EO115" s="4">
        <v>439</v>
      </c>
      <c r="EP115" s="117"/>
    </row>
    <row r="116" spans="1:146" s="118" customFormat="1" ht="20.100000000000001" customHeight="1">
      <c r="A116" s="161">
        <v>42365</v>
      </c>
      <c r="B116" s="228"/>
      <c r="C116" s="7"/>
      <c r="D116" s="1"/>
      <c r="E116" s="1"/>
      <c r="F116" s="1"/>
      <c r="G116" s="4"/>
      <c r="H116" s="3"/>
      <c r="I116" s="1"/>
      <c r="J116" s="1"/>
      <c r="K116" s="19"/>
      <c r="L116" s="1"/>
      <c r="M116" s="1"/>
      <c r="N116" s="1"/>
      <c r="O116" s="297"/>
      <c r="P116" s="1"/>
      <c r="Q116" s="22">
        <f t="shared" si="38"/>
        <v>0</v>
      </c>
      <c r="R116" s="116">
        <f t="shared" si="51"/>
        <v>0</v>
      </c>
      <c r="S116" s="17">
        <f t="shared" si="39"/>
        <v>0</v>
      </c>
      <c r="T116" s="3"/>
      <c r="U116" s="1"/>
      <c r="V116" s="1"/>
      <c r="W116" s="22">
        <f t="shared" si="52"/>
        <v>0</v>
      </c>
      <c r="X116" s="1"/>
      <c r="Y116" s="1"/>
      <c r="Z116" s="1"/>
      <c r="AA116" s="1"/>
      <c r="AB116" s="4"/>
      <c r="AC116" s="7"/>
      <c r="AD116" s="199"/>
      <c r="AE116" s="199"/>
      <c r="AF116" s="199"/>
      <c r="AG116" s="199"/>
      <c r="AH116" s="240">
        <f t="shared" si="60"/>
        <v>0</v>
      </c>
      <c r="AI116" s="237" t="e">
        <f t="shared" si="61"/>
        <v>#DIV/0!</v>
      </c>
      <c r="AJ116" s="1"/>
      <c r="AK116" s="1"/>
      <c r="AL116" s="1"/>
      <c r="AM116" s="1"/>
      <c r="AN116" s="1"/>
      <c r="AO116" s="1"/>
      <c r="AP116" s="3"/>
      <c r="AQ116" s="7"/>
      <c r="AR116" s="22">
        <f t="shared" si="62"/>
        <v>0</v>
      </c>
      <c r="AS116" s="270" t="e">
        <f t="shared" si="53"/>
        <v>#DIV/0!</v>
      </c>
      <c r="AT116" s="1"/>
      <c r="AU116" s="1"/>
      <c r="AV116" s="7"/>
      <c r="AW116" s="1"/>
      <c r="AX116" s="1"/>
      <c r="AY116" s="2"/>
      <c r="AZ116" s="3"/>
      <c r="BA116" s="2"/>
      <c r="BB116" s="3"/>
      <c r="BC116" s="4"/>
      <c r="BD116" s="3"/>
      <c r="BE116" s="1"/>
      <c r="BF116" s="1"/>
      <c r="BG116" s="1"/>
      <c r="BH116" s="4"/>
      <c r="BI116" s="3"/>
      <c r="BJ116" s="7"/>
      <c r="BK116" s="1"/>
      <c r="BL116" s="1"/>
      <c r="BM116" s="2"/>
      <c r="BN116" s="3"/>
      <c r="BO116" s="1"/>
      <c r="BP116" s="2"/>
      <c r="BQ116" s="3"/>
      <c r="BR116" s="1"/>
      <c r="BS116" s="2"/>
      <c r="BT116" s="6"/>
      <c r="BU116" s="278"/>
      <c r="BV116" s="272">
        <f t="shared" si="54"/>
        <v>0</v>
      </c>
      <c r="BW116" s="272">
        <f t="shared" si="55"/>
        <v>0</v>
      </c>
      <c r="BX116" s="282" t="e">
        <f t="shared" si="56"/>
        <v>#DIV/0!</v>
      </c>
      <c r="BY116" s="282" t="e">
        <f t="shared" si="57"/>
        <v>#DIV/0!</v>
      </c>
      <c r="BZ116" s="3"/>
      <c r="CA116" s="1"/>
      <c r="CB116" s="1"/>
      <c r="CC116" s="4"/>
      <c r="CD116" s="7"/>
      <c r="CE116" s="7"/>
      <c r="CF116" s="1" t="e">
        <f t="shared" si="66"/>
        <v>#N/A</v>
      </c>
      <c r="CG116" s="1">
        <f t="shared" si="67"/>
        <v>0</v>
      </c>
      <c r="CH116" s="1" t="e">
        <f t="shared" si="68"/>
        <v>#N/A</v>
      </c>
      <c r="CI116" s="1"/>
      <c r="CJ116" s="189" t="e">
        <f t="shared" si="58"/>
        <v>#N/A</v>
      </c>
      <c r="CK116" s="3"/>
      <c r="CL116" s="7"/>
      <c r="CM116" s="1"/>
      <c r="CN116" s="2">
        <v>109</v>
      </c>
      <c r="CO116" s="2">
        <f t="shared" si="63"/>
        <v>0</v>
      </c>
      <c r="CP116" s="2">
        <f t="shared" si="64"/>
        <v>0</v>
      </c>
      <c r="CQ116" s="190" t="e">
        <f t="shared" si="65"/>
        <v>#DIV/0!</v>
      </c>
      <c r="CR116" s="8"/>
      <c r="CS116" s="8"/>
      <c r="CT116" s="8"/>
      <c r="CU116" s="6"/>
      <c r="CV116" s="6"/>
      <c r="CW116" s="6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3"/>
      <c r="DJ116" s="2"/>
      <c r="DK116" s="212" t="e">
        <f t="shared" si="43"/>
        <v>#DIV/0!</v>
      </c>
      <c r="DL116" s="212" t="e">
        <f t="shared" si="44"/>
        <v>#DIV/0!</v>
      </c>
      <c r="DM116" s="3"/>
      <c r="DN116" s="2"/>
      <c r="DO116" s="3"/>
      <c r="DP116" s="2"/>
      <c r="DQ116" s="8"/>
      <c r="DR116" s="3"/>
      <c r="DS116" s="2"/>
      <c r="DT116" s="8"/>
      <c r="DU116" s="3"/>
      <c r="DV116" s="1"/>
      <c r="DW116" s="337" t="e">
        <f t="shared" si="45"/>
        <v>#DIV/0!</v>
      </c>
      <c r="DX116" s="212" t="e">
        <f t="shared" si="46"/>
        <v>#DIV/0!</v>
      </c>
      <c r="DY116" s="303"/>
      <c r="DZ116" s="212"/>
      <c r="EA116" s="3"/>
      <c r="EB116" s="2"/>
      <c r="EC116" s="3"/>
      <c r="ED116" s="2"/>
      <c r="EE116" s="155"/>
      <c r="EF116" s="156"/>
      <c r="EG116" s="155"/>
      <c r="EH116" s="157"/>
      <c r="EI116" s="348">
        <f t="shared" si="59"/>
        <v>0</v>
      </c>
      <c r="EJ116" s="349" t="e">
        <f t="shared" si="47"/>
        <v>#DIV/0!</v>
      </c>
      <c r="EK116" s="240" t="e">
        <f t="shared" si="48"/>
        <v>#DIV/0!</v>
      </c>
      <c r="EL116" s="1"/>
      <c r="EM116" s="19" t="e">
        <f t="shared" si="49"/>
        <v>#DIV/0!</v>
      </c>
      <c r="EN116" s="350" t="e">
        <f t="shared" si="50"/>
        <v>#DIV/0!</v>
      </c>
      <c r="EO116" s="4"/>
      <c r="EP116" s="117"/>
    </row>
    <row r="117" spans="1:146" s="121" customFormat="1" ht="20.100000000000001" customHeight="1">
      <c r="A117" s="162">
        <v>42365</v>
      </c>
      <c r="B117" s="229">
        <v>1.0625</v>
      </c>
      <c r="C117" s="15">
        <v>2</v>
      </c>
      <c r="D117" s="9" t="s">
        <v>132</v>
      </c>
      <c r="E117" s="9" t="s">
        <v>138</v>
      </c>
      <c r="F117" s="9" t="s">
        <v>140</v>
      </c>
      <c r="G117" s="12" t="s">
        <v>145</v>
      </c>
      <c r="H117" s="11" t="s">
        <v>175</v>
      </c>
      <c r="I117" s="9">
        <v>21</v>
      </c>
      <c r="J117" s="9" t="s">
        <v>219</v>
      </c>
      <c r="K117" s="20">
        <v>13</v>
      </c>
      <c r="L117" s="9"/>
      <c r="M117" s="9">
        <v>80</v>
      </c>
      <c r="N117" s="9">
        <v>2700</v>
      </c>
      <c r="O117" s="298"/>
      <c r="P117" s="9">
        <v>1360</v>
      </c>
      <c r="Q117" s="24">
        <f t="shared" si="38"/>
        <v>1183.2</v>
      </c>
      <c r="R117" s="119">
        <f t="shared" si="51"/>
        <v>4.2488712</v>
      </c>
      <c r="S117" s="18">
        <f t="shared" si="39"/>
        <v>4.0252464000000003</v>
      </c>
      <c r="T117" s="11">
        <v>887</v>
      </c>
      <c r="U117" s="9">
        <v>1007</v>
      </c>
      <c r="V117" s="9">
        <v>0.98299999999999998</v>
      </c>
      <c r="W117" s="24">
        <f t="shared" si="52"/>
        <v>1336.8799999999999</v>
      </c>
      <c r="X117" s="9">
        <v>9.8000000000000007</v>
      </c>
      <c r="Y117" s="9">
        <v>248</v>
      </c>
      <c r="Z117" s="9">
        <v>20</v>
      </c>
      <c r="AA117" s="9">
        <v>20</v>
      </c>
      <c r="AB117" s="12">
        <v>6.8</v>
      </c>
      <c r="AC117" s="15">
        <v>4.5</v>
      </c>
      <c r="AD117" s="200">
        <v>-33</v>
      </c>
      <c r="AE117" s="200">
        <v>-36</v>
      </c>
      <c r="AF117" s="200">
        <v>-37</v>
      </c>
      <c r="AG117" s="200"/>
      <c r="AH117" s="241">
        <f t="shared" si="60"/>
        <v>-106</v>
      </c>
      <c r="AI117" s="239">
        <f t="shared" si="61"/>
        <v>1</v>
      </c>
      <c r="AJ117" s="9">
        <v>50</v>
      </c>
      <c r="AK117" s="9">
        <v>70</v>
      </c>
      <c r="AL117" s="9">
        <v>105</v>
      </c>
      <c r="AM117" s="9">
        <v>110</v>
      </c>
      <c r="AN117" s="9">
        <v>3</v>
      </c>
      <c r="AO117" s="9">
        <v>20</v>
      </c>
      <c r="AP117" s="11">
        <v>1780</v>
      </c>
      <c r="AQ117" s="15"/>
      <c r="AR117" s="24">
        <f t="shared" si="62"/>
        <v>1780</v>
      </c>
      <c r="AS117" s="271">
        <f t="shared" si="53"/>
        <v>1</v>
      </c>
      <c r="AT117" s="9">
        <v>75.2</v>
      </c>
      <c r="AU117" s="9">
        <v>80</v>
      </c>
      <c r="AV117" s="15">
        <v>4.4000000000000004</v>
      </c>
      <c r="AW117" s="9">
        <v>685</v>
      </c>
      <c r="AX117" s="9">
        <v>1080</v>
      </c>
      <c r="AY117" s="10">
        <v>40</v>
      </c>
      <c r="AZ117" s="11">
        <v>300</v>
      </c>
      <c r="BA117" s="10">
        <v>55</v>
      </c>
      <c r="BB117" s="11"/>
      <c r="BC117" s="12"/>
      <c r="BD117" s="11">
        <v>4324</v>
      </c>
      <c r="BE117" s="9">
        <v>22</v>
      </c>
      <c r="BF117" s="9">
        <v>55</v>
      </c>
      <c r="BG117" s="9">
        <v>2</v>
      </c>
      <c r="BH117" s="12">
        <v>97.4</v>
      </c>
      <c r="BI117" s="11">
        <v>550</v>
      </c>
      <c r="BJ117" s="15">
        <v>200</v>
      </c>
      <c r="BK117" s="9">
        <v>1610</v>
      </c>
      <c r="BL117" s="9">
        <v>142</v>
      </c>
      <c r="BM117" s="10">
        <v>57</v>
      </c>
      <c r="BN117" s="11">
        <v>425</v>
      </c>
      <c r="BO117" s="9">
        <v>1400</v>
      </c>
      <c r="BP117" s="10">
        <v>189</v>
      </c>
      <c r="BQ117" s="11">
        <v>416</v>
      </c>
      <c r="BR117" s="9">
        <v>1500</v>
      </c>
      <c r="BS117" s="10">
        <v>163</v>
      </c>
      <c r="BT117" s="14">
        <v>1500</v>
      </c>
      <c r="BU117" s="279">
        <v>409</v>
      </c>
      <c r="BV117" s="273">
        <f t="shared" si="54"/>
        <v>0.84099999999999997</v>
      </c>
      <c r="BW117" s="273">
        <f t="shared" si="55"/>
        <v>0.70512820512820518</v>
      </c>
      <c r="BX117" s="283">
        <f t="shared" si="56"/>
        <v>0.54393936881208649</v>
      </c>
      <c r="BY117" s="283">
        <f t="shared" si="57"/>
        <v>0.45606063118791362</v>
      </c>
      <c r="BZ117" s="11">
        <v>2.8</v>
      </c>
      <c r="CA117" s="9">
        <v>3</v>
      </c>
      <c r="CB117" s="9">
        <v>30</v>
      </c>
      <c r="CC117" s="12">
        <v>1.8</v>
      </c>
      <c r="CD117" s="15" t="s">
        <v>163</v>
      </c>
      <c r="CE117" s="15">
        <v>31</v>
      </c>
      <c r="CF117" s="9">
        <f t="shared" si="66"/>
        <v>15.6</v>
      </c>
      <c r="CG117" s="9">
        <f t="shared" si="67"/>
        <v>4596.8</v>
      </c>
      <c r="CH117" s="9">
        <f t="shared" si="68"/>
        <v>4.8359999999999994</v>
      </c>
      <c r="CI117" s="9">
        <v>31</v>
      </c>
      <c r="CJ117" s="296">
        <f t="shared" si="58"/>
        <v>1.0520361990950224</v>
      </c>
      <c r="CK117" s="11" t="s">
        <v>165</v>
      </c>
      <c r="CL117" s="15">
        <v>35</v>
      </c>
      <c r="CM117" s="9">
        <v>35</v>
      </c>
      <c r="CN117" s="10">
        <v>109</v>
      </c>
      <c r="CO117" s="10">
        <f t="shared" si="63"/>
        <v>4596.8</v>
      </c>
      <c r="CP117" s="10">
        <f t="shared" si="64"/>
        <v>38.15</v>
      </c>
      <c r="CQ117" s="191">
        <f t="shared" si="65"/>
        <v>8.2992516533240508</v>
      </c>
      <c r="CR117" s="16">
        <v>44</v>
      </c>
      <c r="CS117" s="16">
        <v>4</v>
      </c>
      <c r="CT117" s="16">
        <v>400</v>
      </c>
      <c r="CU117" s="14">
        <v>11</v>
      </c>
      <c r="CV117" s="14">
        <v>50</v>
      </c>
      <c r="CW117" s="14"/>
      <c r="CX117" s="16"/>
      <c r="CY117" s="16"/>
      <c r="CZ117" s="16"/>
      <c r="DA117" s="16"/>
      <c r="DB117" s="16"/>
      <c r="DC117" s="16"/>
      <c r="DD117" s="16"/>
      <c r="DE117" s="16"/>
      <c r="DF117" s="16"/>
      <c r="DG117" s="16"/>
      <c r="DH117" s="16"/>
      <c r="DI117" s="11" t="s">
        <v>202</v>
      </c>
      <c r="DJ117" s="10">
        <v>280</v>
      </c>
      <c r="DK117" s="213">
        <f t="shared" si="43"/>
        <v>65.899855942914911</v>
      </c>
      <c r="DL117" s="213">
        <f t="shared" si="44"/>
        <v>69.560959050854621</v>
      </c>
      <c r="DM117" s="11"/>
      <c r="DN117" s="10"/>
      <c r="DO117" s="11"/>
      <c r="DP117" s="10"/>
      <c r="DQ117" s="16">
        <v>30</v>
      </c>
      <c r="DR117" s="11" t="s">
        <v>185</v>
      </c>
      <c r="DS117" s="10">
        <v>3.7</v>
      </c>
      <c r="DT117" s="16"/>
      <c r="DU117" s="11" t="s">
        <v>169</v>
      </c>
      <c r="DV117" s="9">
        <v>140</v>
      </c>
      <c r="DW117" s="338">
        <f t="shared" si="45"/>
        <v>32.949927971457456</v>
      </c>
      <c r="DX117" s="213">
        <f t="shared" si="46"/>
        <v>34.78047952542731</v>
      </c>
      <c r="DY117" s="304"/>
      <c r="DZ117" s="213"/>
      <c r="EA117" s="11"/>
      <c r="EB117" s="10"/>
      <c r="EC117" s="11"/>
      <c r="ED117" s="10"/>
      <c r="EE117" s="158"/>
      <c r="EF117" s="159"/>
      <c r="EG117" s="158"/>
      <c r="EH117" s="160"/>
      <c r="EI117" s="351">
        <f t="shared" si="59"/>
        <v>352</v>
      </c>
      <c r="EJ117" s="352">
        <f t="shared" si="47"/>
        <v>82.845533185378741</v>
      </c>
      <c r="EK117" s="241">
        <f t="shared" si="48"/>
        <v>87.44806280678867</v>
      </c>
      <c r="EL117" s="9">
        <v>4.7</v>
      </c>
      <c r="EM117" s="20">
        <f t="shared" si="49"/>
        <v>1.1061761533275003</v>
      </c>
      <c r="EN117" s="353">
        <f t="shared" si="50"/>
        <v>1.167630384067917</v>
      </c>
      <c r="EO117" s="12">
        <v>395</v>
      </c>
      <c r="EP117" s="120"/>
    </row>
    <row r="118" spans="1:146" s="121" customFormat="1" ht="20.100000000000001" customHeight="1">
      <c r="A118" s="162">
        <v>42365</v>
      </c>
      <c r="B118" s="229"/>
      <c r="C118" s="15"/>
      <c r="D118" s="9"/>
      <c r="E118" s="9"/>
      <c r="F118" s="9"/>
      <c r="G118" s="12"/>
      <c r="H118" s="11"/>
      <c r="I118" s="9"/>
      <c r="J118" s="9"/>
      <c r="K118" s="20"/>
      <c r="L118" s="9"/>
      <c r="M118" s="9"/>
      <c r="N118" s="9"/>
      <c r="O118" s="298"/>
      <c r="P118" s="9"/>
      <c r="Q118" s="24">
        <f t="shared" si="38"/>
        <v>0</v>
      </c>
      <c r="R118" s="119">
        <f t="shared" si="51"/>
        <v>0</v>
      </c>
      <c r="S118" s="18">
        <f t="shared" si="39"/>
        <v>0</v>
      </c>
      <c r="T118" s="11"/>
      <c r="U118" s="9"/>
      <c r="V118" s="9"/>
      <c r="W118" s="24">
        <f t="shared" si="52"/>
        <v>0</v>
      </c>
      <c r="X118" s="9"/>
      <c r="Y118" s="9"/>
      <c r="Z118" s="9"/>
      <c r="AA118" s="9"/>
      <c r="AB118" s="12"/>
      <c r="AC118" s="15"/>
      <c r="AD118" s="200"/>
      <c r="AE118" s="200"/>
      <c r="AF118" s="200"/>
      <c r="AG118" s="200"/>
      <c r="AH118" s="241">
        <f t="shared" si="60"/>
        <v>0</v>
      </c>
      <c r="AI118" s="239" t="e">
        <f t="shared" si="61"/>
        <v>#DIV/0!</v>
      </c>
      <c r="AJ118" s="9"/>
      <c r="AK118" s="9"/>
      <c r="AL118" s="9"/>
      <c r="AM118" s="9"/>
      <c r="AN118" s="9"/>
      <c r="AO118" s="9"/>
      <c r="AP118" s="11"/>
      <c r="AQ118" s="15"/>
      <c r="AR118" s="24">
        <f t="shared" si="62"/>
        <v>0</v>
      </c>
      <c r="AS118" s="271" t="e">
        <f t="shared" si="53"/>
        <v>#DIV/0!</v>
      </c>
      <c r="AT118" s="9"/>
      <c r="AU118" s="9"/>
      <c r="AV118" s="15"/>
      <c r="AW118" s="9"/>
      <c r="AX118" s="9"/>
      <c r="AY118" s="10"/>
      <c r="AZ118" s="11"/>
      <c r="BA118" s="10"/>
      <c r="BB118" s="11"/>
      <c r="BC118" s="12"/>
      <c r="BD118" s="11"/>
      <c r="BE118" s="9"/>
      <c r="BF118" s="9"/>
      <c r="BG118" s="9"/>
      <c r="BH118" s="12"/>
      <c r="BI118" s="11"/>
      <c r="BJ118" s="15"/>
      <c r="BK118" s="9"/>
      <c r="BL118" s="9"/>
      <c r="BM118" s="10"/>
      <c r="BN118" s="11"/>
      <c r="BO118" s="9"/>
      <c r="BP118" s="10"/>
      <c r="BQ118" s="11"/>
      <c r="BR118" s="9"/>
      <c r="BS118" s="10"/>
      <c r="BT118" s="14"/>
      <c r="BU118" s="279"/>
      <c r="BV118" s="273">
        <f t="shared" si="54"/>
        <v>0</v>
      </c>
      <c r="BW118" s="273">
        <f t="shared" si="55"/>
        <v>0</v>
      </c>
      <c r="BX118" s="283" t="e">
        <f t="shared" si="56"/>
        <v>#DIV/0!</v>
      </c>
      <c r="BY118" s="283" t="e">
        <f t="shared" si="57"/>
        <v>#DIV/0!</v>
      </c>
      <c r="BZ118" s="11"/>
      <c r="CA118" s="9"/>
      <c r="CB118" s="9"/>
      <c r="CC118" s="12"/>
      <c r="CD118" s="15"/>
      <c r="CE118" s="15"/>
      <c r="CF118" s="9" t="e">
        <f t="shared" si="66"/>
        <v>#N/A</v>
      </c>
      <c r="CG118" s="9">
        <f t="shared" si="67"/>
        <v>0</v>
      </c>
      <c r="CH118" s="9" t="e">
        <f t="shared" si="68"/>
        <v>#N/A</v>
      </c>
      <c r="CI118" s="9"/>
      <c r="CJ118" s="296" t="e">
        <f t="shared" si="58"/>
        <v>#N/A</v>
      </c>
      <c r="CK118" s="11"/>
      <c r="CL118" s="15"/>
      <c r="CM118" s="9"/>
      <c r="CN118" s="10">
        <v>109</v>
      </c>
      <c r="CO118" s="10">
        <f t="shared" si="63"/>
        <v>0</v>
      </c>
      <c r="CP118" s="10">
        <f t="shared" si="64"/>
        <v>0</v>
      </c>
      <c r="CQ118" s="191" t="e">
        <f t="shared" si="65"/>
        <v>#DIV/0!</v>
      </c>
      <c r="CR118" s="16"/>
      <c r="CS118" s="16"/>
      <c r="CT118" s="16"/>
      <c r="CU118" s="14"/>
      <c r="CV118" s="14"/>
      <c r="CW118" s="14"/>
      <c r="CX118" s="16"/>
      <c r="CY118" s="16"/>
      <c r="CZ118" s="16"/>
      <c r="DA118" s="16"/>
      <c r="DB118" s="16"/>
      <c r="DC118" s="16"/>
      <c r="DD118" s="16"/>
      <c r="DE118" s="16"/>
      <c r="DF118" s="16"/>
      <c r="DG118" s="16"/>
      <c r="DH118" s="16"/>
      <c r="DI118" s="11"/>
      <c r="DJ118" s="10"/>
      <c r="DK118" s="213" t="e">
        <f t="shared" si="43"/>
        <v>#DIV/0!</v>
      </c>
      <c r="DL118" s="213" t="e">
        <f t="shared" si="44"/>
        <v>#DIV/0!</v>
      </c>
      <c r="DM118" s="11"/>
      <c r="DN118" s="10"/>
      <c r="DO118" s="11"/>
      <c r="DP118" s="10"/>
      <c r="DQ118" s="16"/>
      <c r="DR118" s="11"/>
      <c r="DS118" s="10"/>
      <c r="DT118" s="16"/>
      <c r="DU118" s="11"/>
      <c r="DV118" s="9"/>
      <c r="DW118" s="338" t="e">
        <f t="shared" si="45"/>
        <v>#DIV/0!</v>
      </c>
      <c r="DX118" s="213" t="e">
        <f t="shared" si="46"/>
        <v>#DIV/0!</v>
      </c>
      <c r="DY118" s="304"/>
      <c r="DZ118" s="213"/>
      <c r="EA118" s="11"/>
      <c r="EB118" s="10"/>
      <c r="EC118" s="11"/>
      <c r="ED118" s="10"/>
      <c r="EE118" s="158"/>
      <c r="EF118" s="159"/>
      <c r="EG118" s="158"/>
      <c r="EH118" s="160"/>
      <c r="EI118" s="351">
        <f t="shared" si="59"/>
        <v>0</v>
      </c>
      <c r="EJ118" s="352" t="e">
        <f t="shared" si="47"/>
        <v>#DIV/0!</v>
      </c>
      <c r="EK118" s="241" t="e">
        <f t="shared" si="48"/>
        <v>#DIV/0!</v>
      </c>
      <c r="EL118" s="9"/>
      <c r="EM118" s="20" t="e">
        <f t="shared" si="49"/>
        <v>#DIV/0!</v>
      </c>
      <c r="EN118" s="353" t="e">
        <f t="shared" si="50"/>
        <v>#DIV/0!</v>
      </c>
      <c r="EO118" s="12"/>
      <c r="EP118" s="120"/>
    </row>
    <row r="119" spans="1:146" s="118" customFormat="1" ht="20.100000000000001" customHeight="1">
      <c r="A119" s="161">
        <v>42366</v>
      </c>
      <c r="B119" s="228"/>
      <c r="C119" s="7"/>
      <c r="D119" s="1"/>
      <c r="E119" s="1"/>
      <c r="F119" s="1"/>
      <c r="G119" s="4"/>
      <c r="H119" s="3"/>
      <c r="I119" s="1"/>
      <c r="J119" s="1"/>
      <c r="K119" s="19"/>
      <c r="L119" s="1"/>
      <c r="M119" s="1"/>
      <c r="N119" s="1"/>
      <c r="O119" s="297"/>
      <c r="P119" s="1"/>
      <c r="Q119" s="22">
        <f t="shared" si="38"/>
        <v>0</v>
      </c>
      <c r="R119" s="116">
        <f t="shared" si="51"/>
        <v>0</v>
      </c>
      <c r="S119" s="17">
        <f t="shared" si="39"/>
        <v>0</v>
      </c>
      <c r="T119" s="3"/>
      <c r="U119" s="1"/>
      <c r="V119" s="1"/>
      <c r="W119" s="22">
        <f t="shared" si="52"/>
        <v>0</v>
      </c>
      <c r="X119" s="1"/>
      <c r="Y119" s="1"/>
      <c r="Z119" s="1"/>
      <c r="AA119" s="1"/>
      <c r="AB119" s="4"/>
      <c r="AC119" s="7"/>
      <c r="AD119" s="199"/>
      <c r="AE119" s="199"/>
      <c r="AF119" s="199"/>
      <c r="AG119" s="199"/>
      <c r="AH119" s="240">
        <f t="shared" si="60"/>
        <v>0</v>
      </c>
      <c r="AI119" s="237" t="e">
        <f t="shared" si="61"/>
        <v>#DIV/0!</v>
      </c>
      <c r="AJ119" s="1"/>
      <c r="AK119" s="1"/>
      <c r="AL119" s="1"/>
      <c r="AM119" s="1"/>
      <c r="AN119" s="1"/>
      <c r="AO119" s="1"/>
      <c r="AP119" s="3"/>
      <c r="AQ119" s="7"/>
      <c r="AR119" s="22">
        <f t="shared" si="62"/>
        <v>0</v>
      </c>
      <c r="AS119" s="270" t="e">
        <f t="shared" si="53"/>
        <v>#DIV/0!</v>
      </c>
      <c r="AT119" s="1"/>
      <c r="AU119" s="1"/>
      <c r="AV119" s="7"/>
      <c r="AW119" s="1"/>
      <c r="AX119" s="1"/>
      <c r="AY119" s="2"/>
      <c r="AZ119" s="3"/>
      <c r="BA119" s="2"/>
      <c r="BB119" s="3"/>
      <c r="BC119" s="4"/>
      <c r="BD119" s="3"/>
      <c r="BE119" s="1"/>
      <c r="BF119" s="1"/>
      <c r="BG119" s="1"/>
      <c r="BH119" s="4"/>
      <c r="BI119" s="3"/>
      <c r="BJ119" s="7"/>
      <c r="BK119" s="1"/>
      <c r="BL119" s="1"/>
      <c r="BM119" s="2"/>
      <c r="BN119" s="3"/>
      <c r="BO119" s="1"/>
      <c r="BP119" s="2"/>
      <c r="BQ119" s="3"/>
      <c r="BR119" s="1"/>
      <c r="BS119" s="2"/>
      <c r="BT119" s="6"/>
      <c r="BU119" s="278"/>
      <c r="BV119" s="272">
        <f t="shared" si="54"/>
        <v>0</v>
      </c>
      <c r="BW119" s="272">
        <f t="shared" si="55"/>
        <v>0</v>
      </c>
      <c r="BX119" s="282" t="e">
        <f t="shared" si="56"/>
        <v>#DIV/0!</v>
      </c>
      <c r="BY119" s="282" t="e">
        <f t="shared" si="57"/>
        <v>#DIV/0!</v>
      </c>
      <c r="BZ119" s="3"/>
      <c r="CA119" s="1"/>
      <c r="CB119" s="1"/>
      <c r="CC119" s="4"/>
      <c r="CD119" s="7"/>
      <c r="CE119" s="7"/>
      <c r="CF119" s="1" t="e">
        <f t="shared" si="66"/>
        <v>#N/A</v>
      </c>
      <c r="CG119" s="1">
        <f t="shared" si="67"/>
        <v>0</v>
      </c>
      <c r="CH119" s="1" t="e">
        <f t="shared" si="68"/>
        <v>#N/A</v>
      </c>
      <c r="CI119" s="1"/>
      <c r="CJ119" s="189" t="e">
        <f t="shared" si="58"/>
        <v>#N/A</v>
      </c>
      <c r="CK119" s="3"/>
      <c r="CL119" s="7"/>
      <c r="CM119" s="1"/>
      <c r="CN119" s="2">
        <v>109</v>
      </c>
      <c r="CO119" s="2">
        <f t="shared" si="63"/>
        <v>0</v>
      </c>
      <c r="CP119" s="2">
        <f t="shared" si="64"/>
        <v>0</v>
      </c>
      <c r="CQ119" s="190" t="e">
        <f t="shared" si="65"/>
        <v>#DIV/0!</v>
      </c>
      <c r="CR119" s="8"/>
      <c r="CS119" s="8"/>
      <c r="CT119" s="8"/>
      <c r="CU119" s="6"/>
      <c r="CV119" s="6"/>
      <c r="CW119" s="6"/>
      <c r="CX119" s="8"/>
      <c r="CY119" s="8"/>
      <c r="CZ119" s="8"/>
      <c r="DA119" s="8"/>
      <c r="DB119" s="8"/>
      <c r="DC119" s="8"/>
      <c r="DD119" s="8"/>
      <c r="DE119" s="8"/>
      <c r="DF119" s="8"/>
      <c r="DG119" s="8"/>
      <c r="DH119" s="8"/>
      <c r="DI119" s="3"/>
      <c r="DJ119" s="2"/>
      <c r="DK119" s="212" t="e">
        <f t="shared" si="43"/>
        <v>#DIV/0!</v>
      </c>
      <c r="DL119" s="212" t="e">
        <f t="shared" si="44"/>
        <v>#DIV/0!</v>
      </c>
      <c r="DM119" s="3"/>
      <c r="DN119" s="2"/>
      <c r="DO119" s="3"/>
      <c r="DP119" s="2"/>
      <c r="DQ119" s="8"/>
      <c r="DR119" s="3"/>
      <c r="DS119" s="2"/>
      <c r="DT119" s="8"/>
      <c r="DU119" s="3"/>
      <c r="DV119" s="1"/>
      <c r="DW119" s="337" t="e">
        <f t="shared" si="45"/>
        <v>#DIV/0!</v>
      </c>
      <c r="DX119" s="212" t="e">
        <f t="shared" si="46"/>
        <v>#DIV/0!</v>
      </c>
      <c r="DY119" s="303"/>
      <c r="DZ119" s="212"/>
      <c r="EA119" s="3"/>
      <c r="EB119" s="2"/>
      <c r="EC119" s="3"/>
      <c r="ED119" s="2"/>
      <c r="EE119" s="155"/>
      <c r="EF119" s="156"/>
      <c r="EG119" s="155"/>
      <c r="EH119" s="157"/>
      <c r="EI119" s="348">
        <f t="shared" si="59"/>
        <v>0</v>
      </c>
      <c r="EJ119" s="349" t="e">
        <f t="shared" si="47"/>
        <v>#DIV/0!</v>
      </c>
      <c r="EK119" s="240" t="e">
        <f t="shared" si="48"/>
        <v>#DIV/0!</v>
      </c>
      <c r="EL119" s="1"/>
      <c r="EM119" s="19" t="e">
        <f t="shared" si="49"/>
        <v>#DIV/0!</v>
      </c>
      <c r="EN119" s="350" t="e">
        <f t="shared" si="50"/>
        <v>#DIV/0!</v>
      </c>
      <c r="EO119" s="4"/>
      <c r="EP119" s="117"/>
    </row>
    <row r="120" spans="1:146" s="118" customFormat="1" ht="20.100000000000001" customHeight="1">
      <c r="A120" s="161">
        <v>42366</v>
      </c>
      <c r="B120" s="228"/>
      <c r="C120" s="7"/>
      <c r="D120" s="1"/>
      <c r="E120" s="1"/>
      <c r="F120" s="1"/>
      <c r="G120" s="4"/>
      <c r="H120" s="3"/>
      <c r="I120" s="1"/>
      <c r="J120" s="1"/>
      <c r="K120" s="19"/>
      <c r="L120" s="1"/>
      <c r="M120" s="1"/>
      <c r="N120" s="1"/>
      <c r="O120" s="297"/>
      <c r="P120" s="1"/>
      <c r="Q120" s="22">
        <f t="shared" si="38"/>
        <v>0</v>
      </c>
      <c r="R120" s="116">
        <f t="shared" si="51"/>
        <v>0</v>
      </c>
      <c r="S120" s="17">
        <f t="shared" si="39"/>
        <v>0</v>
      </c>
      <c r="T120" s="3"/>
      <c r="U120" s="1"/>
      <c r="V120" s="1"/>
      <c r="W120" s="22">
        <f t="shared" si="52"/>
        <v>0</v>
      </c>
      <c r="X120" s="1"/>
      <c r="Y120" s="1"/>
      <c r="Z120" s="1"/>
      <c r="AA120" s="1"/>
      <c r="AB120" s="4"/>
      <c r="AC120" s="7"/>
      <c r="AD120" s="199"/>
      <c r="AE120" s="199"/>
      <c r="AF120" s="199"/>
      <c r="AG120" s="199"/>
      <c r="AH120" s="240">
        <f t="shared" si="60"/>
        <v>0</v>
      </c>
      <c r="AI120" s="237" t="e">
        <f t="shared" si="61"/>
        <v>#DIV/0!</v>
      </c>
      <c r="AJ120" s="1"/>
      <c r="AK120" s="1"/>
      <c r="AL120" s="1"/>
      <c r="AM120" s="1"/>
      <c r="AN120" s="1"/>
      <c r="AO120" s="1"/>
      <c r="AP120" s="3"/>
      <c r="AQ120" s="7"/>
      <c r="AR120" s="22">
        <f t="shared" si="62"/>
        <v>0</v>
      </c>
      <c r="AS120" s="270" t="e">
        <f t="shared" si="53"/>
        <v>#DIV/0!</v>
      </c>
      <c r="AT120" s="1"/>
      <c r="AU120" s="1"/>
      <c r="AV120" s="7"/>
      <c r="AW120" s="1"/>
      <c r="AX120" s="1"/>
      <c r="AY120" s="2"/>
      <c r="AZ120" s="3"/>
      <c r="BA120" s="2"/>
      <c r="BB120" s="3"/>
      <c r="BC120" s="4"/>
      <c r="BD120" s="3"/>
      <c r="BE120" s="1"/>
      <c r="BF120" s="1"/>
      <c r="BG120" s="1"/>
      <c r="BH120" s="4"/>
      <c r="BI120" s="3"/>
      <c r="BJ120" s="7"/>
      <c r="BK120" s="1"/>
      <c r="BL120" s="1"/>
      <c r="BM120" s="2"/>
      <c r="BN120" s="3"/>
      <c r="BO120" s="1"/>
      <c r="BP120" s="2"/>
      <c r="BQ120" s="3"/>
      <c r="BR120" s="1"/>
      <c r="BS120" s="2"/>
      <c r="BT120" s="6"/>
      <c r="BU120" s="278"/>
      <c r="BV120" s="272">
        <f t="shared" si="54"/>
        <v>0</v>
      </c>
      <c r="BW120" s="272">
        <f t="shared" si="55"/>
        <v>0</v>
      </c>
      <c r="BX120" s="282" t="e">
        <f t="shared" si="56"/>
        <v>#DIV/0!</v>
      </c>
      <c r="BY120" s="282" t="e">
        <f t="shared" si="57"/>
        <v>#DIV/0!</v>
      </c>
      <c r="BZ120" s="3"/>
      <c r="CA120" s="1"/>
      <c r="CB120" s="1"/>
      <c r="CC120" s="4"/>
      <c r="CD120" s="7"/>
      <c r="CE120" s="7"/>
      <c r="CF120" s="1" t="e">
        <f t="shared" si="66"/>
        <v>#N/A</v>
      </c>
      <c r="CG120" s="1">
        <f t="shared" si="67"/>
        <v>0</v>
      </c>
      <c r="CH120" s="1" t="e">
        <f t="shared" si="68"/>
        <v>#N/A</v>
      </c>
      <c r="CI120" s="1"/>
      <c r="CJ120" s="189" t="e">
        <f t="shared" si="58"/>
        <v>#N/A</v>
      </c>
      <c r="CK120" s="3"/>
      <c r="CL120" s="7"/>
      <c r="CM120" s="1"/>
      <c r="CN120" s="2">
        <v>109</v>
      </c>
      <c r="CO120" s="2">
        <f t="shared" si="63"/>
        <v>0</v>
      </c>
      <c r="CP120" s="2">
        <f t="shared" si="64"/>
        <v>0</v>
      </c>
      <c r="CQ120" s="190" t="e">
        <f t="shared" si="65"/>
        <v>#DIV/0!</v>
      </c>
      <c r="CR120" s="8"/>
      <c r="CS120" s="8"/>
      <c r="CT120" s="8"/>
      <c r="CU120" s="6"/>
      <c r="CV120" s="6"/>
      <c r="CW120" s="6"/>
      <c r="CX120" s="8"/>
      <c r="CY120" s="8"/>
      <c r="CZ120" s="8"/>
      <c r="DA120" s="8"/>
      <c r="DB120" s="8"/>
      <c r="DC120" s="8"/>
      <c r="DD120" s="8"/>
      <c r="DE120" s="8"/>
      <c r="DF120" s="8"/>
      <c r="DG120" s="8"/>
      <c r="DH120" s="8"/>
      <c r="DI120" s="3"/>
      <c r="DJ120" s="2"/>
      <c r="DK120" s="212" t="e">
        <f t="shared" si="43"/>
        <v>#DIV/0!</v>
      </c>
      <c r="DL120" s="212" t="e">
        <f t="shared" si="44"/>
        <v>#DIV/0!</v>
      </c>
      <c r="DM120" s="3"/>
      <c r="DN120" s="2"/>
      <c r="DO120" s="3"/>
      <c r="DP120" s="2"/>
      <c r="DQ120" s="8"/>
      <c r="DR120" s="3"/>
      <c r="DS120" s="2"/>
      <c r="DT120" s="8"/>
      <c r="DU120" s="3"/>
      <c r="DV120" s="1"/>
      <c r="DW120" s="337" t="e">
        <f t="shared" si="45"/>
        <v>#DIV/0!</v>
      </c>
      <c r="DX120" s="212" t="e">
        <f t="shared" si="46"/>
        <v>#DIV/0!</v>
      </c>
      <c r="DY120" s="303"/>
      <c r="DZ120" s="212"/>
      <c r="EA120" s="3"/>
      <c r="EB120" s="2"/>
      <c r="EC120" s="3"/>
      <c r="ED120" s="2"/>
      <c r="EE120" s="155"/>
      <c r="EF120" s="156"/>
      <c r="EG120" s="155"/>
      <c r="EH120" s="157"/>
      <c r="EI120" s="348">
        <f t="shared" si="59"/>
        <v>0</v>
      </c>
      <c r="EJ120" s="349" t="e">
        <f t="shared" si="47"/>
        <v>#DIV/0!</v>
      </c>
      <c r="EK120" s="240" t="e">
        <f t="shared" si="48"/>
        <v>#DIV/0!</v>
      </c>
      <c r="EL120" s="1"/>
      <c r="EM120" s="19" t="e">
        <f t="shared" si="49"/>
        <v>#DIV/0!</v>
      </c>
      <c r="EN120" s="350" t="e">
        <f t="shared" si="50"/>
        <v>#DIV/0!</v>
      </c>
      <c r="EO120" s="4"/>
      <c r="EP120" s="117"/>
    </row>
    <row r="121" spans="1:146" s="121" customFormat="1" ht="20.100000000000001" customHeight="1">
      <c r="A121" s="162">
        <v>42366</v>
      </c>
      <c r="B121" s="229"/>
      <c r="C121" s="15"/>
      <c r="D121" s="9"/>
      <c r="E121" s="9"/>
      <c r="F121" s="9"/>
      <c r="G121" s="12"/>
      <c r="H121" s="11"/>
      <c r="I121" s="9"/>
      <c r="J121" s="9"/>
      <c r="K121" s="20"/>
      <c r="L121" s="9"/>
      <c r="M121" s="9"/>
      <c r="N121" s="9"/>
      <c r="O121" s="298"/>
      <c r="P121" s="9"/>
      <c r="Q121" s="24">
        <f t="shared" si="38"/>
        <v>0</v>
      </c>
      <c r="R121" s="119">
        <f t="shared" si="51"/>
        <v>0</v>
      </c>
      <c r="S121" s="18">
        <f t="shared" si="39"/>
        <v>0</v>
      </c>
      <c r="T121" s="11"/>
      <c r="U121" s="9"/>
      <c r="V121" s="9"/>
      <c r="W121" s="24">
        <f t="shared" si="52"/>
        <v>0</v>
      </c>
      <c r="X121" s="9"/>
      <c r="Y121" s="9"/>
      <c r="Z121" s="9"/>
      <c r="AA121" s="9"/>
      <c r="AB121" s="12"/>
      <c r="AC121" s="15"/>
      <c r="AD121" s="200"/>
      <c r="AE121" s="200"/>
      <c r="AF121" s="200"/>
      <c r="AG121" s="200"/>
      <c r="AH121" s="241">
        <f t="shared" si="60"/>
        <v>0</v>
      </c>
      <c r="AI121" s="239" t="e">
        <f t="shared" si="61"/>
        <v>#DIV/0!</v>
      </c>
      <c r="AJ121" s="9"/>
      <c r="AK121" s="9"/>
      <c r="AL121" s="9"/>
      <c r="AM121" s="9"/>
      <c r="AN121" s="9"/>
      <c r="AO121" s="9"/>
      <c r="AP121" s="11"/>
      <c r="AQ121" s="15"/>
      <c r="AR121" s="24">
        <f t="shared" si="62"/>
        <v>0</v>
      </c>
      <c r="AS121" s="271" t="e">
        <f t="shared" si="53"/>
        <v>#DIV/0!</v>
      </c>
      <c r="AT121" s="9"/>
      <c r="AU121" s="9"/>
      <c r="AV121" s="15"/>
      <c r="AW121" s="9"/>
      <c r="AX121" s="9"/>
      <c r="AY121" s="10"/>
      <c r="AZ121" s="11"/>
      <c r="BA121" s="10"/>
      <c r="BB121" s="11"/>
      <c r="BC121" s="12"/>
      <c r="BD121" s="11"/>
      <c r="BE121" s="9"/>
      <c r="BF121" s="9"/>
      <c r="BG121" s="9"/>
      <c r="BH121" s="12"/>
      <c r="BI121" s="11"/>
      <c r="BJ121" s="15"/>
      <c r="BK121" s="9"/>
      <c r="BL121" s="9"/>
      <c r="BM121" s="10"/>
      <c r="BN121" s="11"/>
      <c r="BO121" s="9"/>
      <c r="BP121" s="10"/>
      <c r="BQ121" s="11"/>
      <c r="BR121" s="9"/>
      <c r="BS121" s="10"/>
      <c r="BT121" s="14"/>
      <c r="BU121" s="279"/>
      <c r="BV121" s="273">
        <f t="shared" si="54"/>
        <v>0</v>
      </c>
      <c r="BW121" s="273">
        <f t="shared" si="55"/>
        <v>0</v>
      </c>
      <c r="BX121" s="283" t="e">
        <f t="shared" si="56"/>
        <v>#DIV/0!</v>
      </c>
      <c r="BY121" s="283" t="e">
        <f t="shared" si="57"/>
        <v>#DIV/0!</v>
      </c>
      <c r="BZ121" s="11"/>
      <c r="CA121" s="9"/>
      <c r="CB121" s="9"/>
      <c r="CC121" s="12"/>
      <c r="CD121" s="15"/>
      <c r="CE121" s="15"/>
      <c r="CF121" s="9" t="e">
        <f t="shared" si="66"/>
        <v>#N/A</v>
      </c>
      <c r="CG121" s="9">
        <f t="shared" si="67"/>
        <v>0</v>
      </c>
      <c r="CH121" s="9" t="e">
        <f t="shared" si="68"/>
        <v>#N/A</v>
      </c>
      <c r="CI121" s="9"/>
      <c r="CJ121" s="296" t="e">
        <f t="shared" si="58"/>
        <v>#N/A</v>
      </c>
      <c r="CK121" s="11"/>
      <c r="CL121" s="15"/>
      <c r="CM121" s="9"/>
      <c r="CN121" s="10">
        <v>109</v>
      </c>
      <c r="CO121" s="10">
        <f t="shared" si="63"/>
        <v>0</v>
      </c>
      <c r="CP121" s="10">
        <f t="shared" si="64"/>
        <v>0</v>
      </c>
      <c r="CQ121" s="191" t="e">
        <f t="shared" si="65"/>
        <v>#DIV/0!</v>
      </c>
      <c r="CR121" s="16"/>
      <c r="CS121" s="16"/>
      <c r="CT121" s="16"/>
      <c r="CU121" s="14"/>
      <c r="CV121" s="14"/>
      <c r="CW121" s="14"/>
      <c r="CX121" s="16"/>
      <c r="CY121" s="16"/>
      <c r="CZ121" s="16"/>
      <c r="DA121" s="16"/>
      <c r="DB121" s="16"/>
      <c r="DC121" s="16"/>
      <c r="DD121" s="16"/>
      <c r="DE121" s="16"/>
      <c r="DF121" s="16"/>
      <c r="DG121" s="16"/>
      <c r="DH121" s="16"/>
      <c r="DI121" s="11"/>
      <c r="DJ121" s="10"/>
      <c r="DK121" s="213" t="e">
        <f t="shared" si="43"/>
        <v>#DIV/0!</v>
      </c>
      <c r="DL121" s="213" t="e">
        <f t="shared" si="44"/>
        <v>#DIV/0!</v>
      </c>
      <c r="DM121" s="11"/>
      <c r="DN121" s="10"/>
      <c r="DO121" s="11"/>
      <c r="DP121" s="10"/>
      <c r="DQ121" s="16"/>
      <c r="DR121" s="11"/>
      <c r="DS121" s="10"/>
      <c r="DT121" s="16"/>
      <c r="DU121" s="11"/>
      <c r="DV121" s="9"/>
      <c r="DW121" s="338" t="e">
        <f t="shared" si="45"/>
        <v>#DIV/0!</v>
      </c>
      <c r="DX121" s="213" t="e">
        <f t="shared" si="46"/>
        <v>#DIV/0!</v>
      </c>
      <c r="DY121" s="304"/>
      <c r="DZ121" s="213"/>
      <c r="EA121" s="11"/>
      <c r="EB121" s="10"/>
      <c r="EC121" s="11"/>
      <c r="ED121" s="10"/>
      <c r="EE121" s="158"/>
      <c r="EF121" s="159"/>
      <c r="EG121" s="158"/>
      <c r="EH121" s="160"/>
      <c r="EI121" s="351">
        <f t="shared" si="59"/>
        <v>0</v>
      </c>
      <c r="EJ121" s="352" t="e">
        <f t="shared" si="47"/>
        <v>#DIV/0!</v>
      </c>
      <c r="EK121" s="241" t="e">
        <f t="shared" si="48"/>
        <v>#DIV/0!</v>
      </c>
      <c r="EL121" s="9"/>
      <c r="EM121" s="20" t="e">
        <f t="shared" si="49"/>
        <v>#DIV/0!</v>
      </c>
      <c r="EN121" s="353" t="e">
        <f t="shared" si="50"/>
        <v>#DIV/0!</v>
      </c>
      <c r="EO121" s="12"/>
      <c r="EP121" s="120"/>
    </row>
    <row r="122" spans="1:146" s="121" customFormat="1" ht="20.100000000000001" customHeight="1">
      <c r="A122" s="162">
        <v>42366</v>
      </c>
      <c r="B122" s="229"/>
      <c r="C122" s="15"/>
      <c r="D122" s="9"/>
      <c r="E122" s="9"/>
      <c r="F122" s="9"/>
      <c r="G122" s="12"/>
      <c r="H122" s="11"/>
      <c r="I122" s="9"/>
      <c r="J122" s="9"/>
      <c r="K122" s="20"/>
      <c r="L122" s="9"/>
      <c r="M122" s="9"/>
      <c r="N122" s="9"/>
      <c r="O122" s="298"/>
      <c r="P122" s="9"/>
      <c r="Q122" s="24">
        <f t="shared" si="38"/>
        <v>0</v>
      </c>
      <c r="R122" s="119">
        <f t="shared" si="51"/>
        <v>0</v>
      </c>
      <c r="S122" s="18">
        <f t="shared" si="39"/>
        <v>0</v>
      </c>
      <c r="T122" s="11"/>
      <c r="U122" s="9"/>
      <c r="V122" s="9"/>
      <c r="W122" s="24">
        <f t="shared" si="52"/>
        <v>0</v>
      </c>
      <c r="X122" s="9"/>
      <c r="Y122" s="9"/>
      <c r="Z122" s="9"/>
      <c r="AA122" s="9"/>
      <c r="AB122" s="12"/>
      <c r="AC122" s="15"/>
      <c r="AD122" s="200"/>
      <c r="AE122" s="200"/>
      <c r="AF122" s="200"/>
      <c r="AG122" s="200"/>
      <c r="AH122" s="241">
        <f t="shared" si="60"/>
        <v>0</v>
      </c>
      <c r="AI122" s="239" t="e">
        <f t="shared" si="61"/>
        <v>#DIV/0!</v>
      </c>
      <c r="AJ122" s="9"/>
      <c r="AK122" s="9"/>
      <c r="AL122" s="9"/>
      <c r="AM122" s="9"/>
      <c r="AN122" s="9"/>
      <c r="AO122" s="9"/>
      <c r="AP122" s="11"/>
      <c r="AQ122" s="15"/>
      <c r="AR122" s="24">
        <f t="shared" si="62"/>
        <v>0</v>
      </c>
      <c r="AS122" s="271" t="e">
        <f t="shared" si="53"/>
        <v>#DIV/0!</v>
      </c>
      <c r="AT122" s="9"/>
      <c r="AU122" s="9"/>
      <c r="AV122" s="15"/>
      <c r="AW122" s="9"/>
      <c r="AX122" s="9"/>
      <c r="AY122" s="10"/>
      <c r="AZ122" s="11"/>
      <c r="BA122" s="10"/>
      <c r="BB122" s="11"/>
      <c r="BC122" s="12"/>
      <c r="BD122" s="11"/>
      <c r="BE122" s="9"/>
      <c r="BF122" s="9"/>
      <c r="BG122" s="9"/>
      <c r="BH122" s="12"/>
      <c r="BI122" s="11"/>
      <c r="BJ122" s="15"/>
      <c r="BK122" s="9"/>
      <c r="BL122" s="9"/>
      <c r="BM122" s="10"/>
      <c r="BN122" s="11"/>
      <c r="BO122" s="9"/>
      <c r="BP122" s="10"/>
      <c r="BQ122" s="11"/>
      <c r="BR122" s="9"/>
      <c r="BS122" s="10"/>
      <c r="BT122" s="14"/>
      <c r="BU122" s="279"/>
      <c r="BV122" s="273">
        <f t="shared" si="54"/>
        <v>0</v>
      </c>
      <c r="BW122" s="273">
        <f t="shared" si="55"/>
        <v>0</v>
      </c>
      <c r="BX122" s="283" t="e">
        <f t="shared" si="56"/>
        <v>#DIV/0!</v>
      </c>
      <c r="BY122" s="283" t="e">
        <f t="shared" si="57"/>
        <v>#DIV/0!</v>
      </c>
      <c r="BZ122" s="11"/>
      <c r="CA122" s="9"/>
      <c r="CB122" s="9"/>
      <c r="CC122" s="12"/>
      <c r="CD122" s="15"/>
      <c r="CE122" s="15"/>
      <c r="CF122" s="9" t="e">
        <f t="shared" si="66"/>
        <v>#N/A</v>
      </c>
      <c r="CG122" s="9">
        <f t="shared" si="67"/>
        <v>0</v>
      </c>
      <c r="CH122" s="9" t="e">
        <f t="shared" si="68"/>
        <v>#N/A</v>
      </c>
      <c r="CI122" s="9"/>
      <c r="CJ122" s="296" t="e">
        <f t="shared" si="58"/>
        <v>#N/A</v>
      </c>
      <c r="CK122" s="11"/>
      <c r="CL122" s="15"/>
      <c r="CM122" s="9"/>
      <c r="CN122" s="10">
        <v>109</v>
      </c>
      <c r="CO122" s="10">
        <f t="shared" si="63"/>
        <v>0</v>
      </c>
      <c r="CP122" s="10">
        <f t="shared" si="64"/>
        <v>0</v>
      </c>
      <c r="CQ122" s="191" t="e">
        <f t="shared" si="65"/>
        <v>#DIV/0!</v>
      </c>
      <c r="CR122" s="16"/>
      <c r="CS122" s="16"/>
      <c r="CT122" s="16"/>
      <c r="CU122" s="14"/>
      <c r="CV122" s="14"/>
      <c r="CW122" s="14"/>
      <c r="CX122" s="16"/>
      <c r="CY122" s="16"/>
      <c r="CZ122" s="16"/>
      <c r="DA122" s="16"/>
      <c r="DB122" s="16"/>
      <c r="DC122" s="16"/>
      <c r="DD122" s="16"/>
      <c r="DE122" s="16"/>
      <c r="DF122" s="16"/>
      <c r="DG122" s="16"/>
      <c r="DH122" s="16"/>
      <c r="DI122" s="11"/>
      <c r="DJ122" s="10"/>
      <c r="DK122" s="213" t="e">
        <f t="shared" si="43"/>
        <v>#DIV/0!</v>
      </c>
      <c r="DL122" s="213" t="e">
        <f t="shared" si="44"/>
        <v>#DIV/0!</v>
      </c>
      <c r="DM122" s="11"/>
      <c r="DN122" s="10"/>
      <c r="DO122" s="11"/>
      <c r="DP122" s="10"/>
      <c r="DQ122" s="16"/>
      <c r="DR122" s="11"/>
      <c r="DS122" s="10"/>
      <c r="DT122" s="16"/>
      <c r="DU122" s="11"/>
      <c r="DV122" s="9"/>
      <c r="DW122" s="338" t="e">
        <f t="shared" si="45"/>
        <v>#DIV/0!</v>
      </c>
      <c r="DX122" s="213" t="e">
        <f t="shared" si="46"/>
        <v>#DIV/0!</v>
      </c>
      <c r="DY122" s="304"/>
      <c r="DZ122" s="213"/>
      <c r="EA122" s="11"/>
      <c r="EB122" s="10"/>
      <c r="EC122" s="11"/>
      <c r="ED122" s="10"/>
      <c r="EE122" s="158"/>
      <c r="EF122" s="159"/>
      <c r="EG122" s="158"/>
      <c r="EH122" s="160"/>
      <c r="EI122" s="351">
        <f t="shared" si="59"/>
        <v>0</v>
      </c>
      <c r="EJ122" s="352" t="e">
        <f t="shared" si="47"/>
        <v>#DIV/0!</v>
      </c>
      <c r="EK122" s="241" t="e">
        <f t="shared" si="48"/>
        <v>#DIV/0!</v>
      </c>
      <c r="EL122" s="9"/>
      <c r="EM122" s="20" t="e">
        <f t="shared" si="49"/>
        <v>#DIV/0!</v>
      </c>
      <c r="EN122" s="353" t="e">
        <f t="shared" si="50"/>
        <v>#DIV/0!</v>
      </c>
      <c r="EO122" s="12"/>
      <c r="EP122" s="120"/>
    </row>
    <row r="123" spans="1:146" s="118" customFormat="1" ht="20.100000000000001" customHeight="1">
      <c r="A123" s="161">
        <v>42367</v>
      </c>
      <c r="B123" s="228"/>
      <c r="C123" s="7"/>
      <c r="D123" s="1"/>
      <c r="E123" s="1"/>
      <c r="F123" s="1"/>
      <c r="G123" s="4"/>
      <c r="H123" s="3"/>
      <c r="I123" s="1"/>
      <c r="J123" s="1"/>
      <c r="K123" s="19"/>
      <c r="L123" s="1"/>
      <c r="M123" s="1"/>
      <c r="N123" s="1"/>
      <c r="O123" s="297"/>
      <c r="P123" s="1"/>
      <c r="Q123" s="22">
        <f t="shared" si="38"/>
        <v>0</v>
      </c>
      <c r="R123" s="116">
        <f t="shared" si="51"/>
        <v>0</v>
      </c>
      <c r="S123" s="17">
        <f t="shared" si="39"/>
        <v>0</v>
      </c>
      <c r="T123" s="3"/>
      <c r="U123" s="1"/>
      <c r="V123" s="1"/>
      <c r="W123" s="22">
        <f t="shared" si="52"/>
        <v>0</v>
      </c>
      <c r="X123" s="1"/>
      <c r="Y123" s="1"/>
      <c r="Z123" s="1"/>
      <c r="AA123" s="1"/>
      <c r="AB123" s="4"/>
      <c r="AC123" s="7"/>
      <c r="AD123" s="199"/>
      <c r="AE123" s="199"/>
      <c r="AF123" s="199"/>
      <c r="AG123" s="199"/>
      <c r="AH123" s="240">
        <f t="shared" si="60"/>
        <v>0</v>
      </c>
      <c r="AI123" s="237" t="e">
        <f t="shared" si="61"/>
        <v>#DIV/0!</v>
      </c>
      <c r="AJ123" s="1"/>
      <c r="AK123" s="1"/>
      <c r="AL123" s="1"/>
      <c r="AM123" s="1"/>
      <c r="AN123" s="1"/>
      <c r="AO123" s="1"/>
      <c r="AP123" s="3"/>
      <c r="AQ123" s="7"/>
      <c r="AR123" s="22">
        <f t="shared" si="62"/>
        <v>0</v>
      </c>
      <c r="AS123" s="270" t="e">
        <f t="shared" si="53"/>
        <v>#DIV/0!</v>
      </c>
      <c r="AT123" s="1"/>
      <c r="AU123" s="1"/>
      <c r="AV123" s="7"/>
      <c r="AW123" s="1"/>
      <c r="AX123" s="1"/>
      <c r="AY123" s="2"/>
      <c r="AZ123" s="3"/>
      <c r="BA123" s="2"/>
      <c r="BB123" s="3"/>
      <c r="BC123" s="4"/>
      <c r="BD123" s="3"/>
      <c r="BE123" s="1"/>
      <c r="BF123" s="1"/>
      <c r="BG123" s="1"/>
      <c r="BH123" s="4"/>
      <c r="BI123" s="3"/>
      <c r="BJ123" s="7"/>
      <c r="BK123" s="1"/>
      <c r="BL123" s="1"/>
      <c r="BM123" s="2"/>
      <c r="BN123" s="3"/>
      <c r="BO123" s="1"/>
      <c r="BP123" s="2"/>
      <c r="BQ123" s="3"/>
      <c r="BR123" s="1"/>
      <c r="BS123" s="2"/>
      <c r="BT123" s="6"/>
      <c r="BU123" s="278"/>
      <c r="BV123" s="272">
        <f t="shared" si="54"/>
        <v>0</v>
      </c>
      <c r="BW123" s="272">
        <f t="shared" si="55"/>
        <v>0</v>
      </c>
      <c r="BX123" s="282" t="e">
        <f t="shared" si="56"/>
        <v>#DIV/0!</v>
      </c>
      <c r="BY123" s="282" t="e">
        <f t="shared" si="57"/>
        <v>#DIV/0!</v>
      </c>
      <c r="BZ123" s="3"/>
      <c r="CA123" s="1"/>
      <c r="CB123" s="1"/>
      <c r="CC123" s="4"/>
      <c r="CD123" s="7"/>
      <c r="CE123" s="7"/>
      <c r="CF123" s="1" t="e">
        <f t="shared" si="66"/>
        <v>#N/A</v>
      </c>
      <c r="CG123" s="1">
        <f t="shared" si="67"/>
        <v>0</v>
      </c>
      <c r="CH123" s="1" t="e">
        <f t="shared" si="68"/>
        <v>#N/A</v>
      </c>
      <c r="CI123" s="1"/>
      <c r="CJ123" s="189" t="e">
        <f t="shared" si="58"/>
        <v>#N/A</v>
      </c>
      <c r="CK123" s="3"/>
      <c r="CL123" s="7"/>
      <c r="CM123" s="1"/>
      <c r="CN123" s="2">
        <v>109</v>
      </c>
      <c r="CO123" s="2">
        <f t="shared" si="63"/>
        <v>0</v>
      </c>
      <c r="CP123" s="2">
        <f t="shared" si="64"/>
        <v>0</v>
      </c>
      <c r="CQ123" s="190" t="e">
        <f t="shared" si="65"/>
        <v>#DIV/0!</v>
      </c>
      <c r="CR123" s="8"/>
      <c r="CS123" s="8"/>
      <c r="CT123" s="8"/>
      <c r="CU123" s="6"/>
      <c r="CV123" s="6"/>
      <c r="CW123" s="6"/>
      <c r="CX123" s="8"/>
      <c r="CY123" s="8"/>
      <c r="CZ123" s="8"/>
      <c r="DA123" s="8"/>
      <c r="DB123" s="8"/>
      <c r="DC123" s="8"/>
      <c r="DD123" s="8"/>
      <c r="DE123" s="8"/>
      <c r="DF123" s="8"/>
      <c r="DG123" s="8"/>
      <c r="DH123" s="8"/>
      <c r="DI123" s="3"/>
      <c r="DJ123" s="2"/>
      <c r="DK123" s="212" t="e">
        <f t="shared" si="43"/>
        <v>#DIV/0!</v>
      </c>
      <c r="DL123" s="212" t="e">
        <f t="shared" si="44"/>
        <v>#DIV/0!</v>
      </c>
      <c r="DM123" s="3"/>
      <c r="DN123" s="2"/>
      <c r="DO123" s="3"/>
      <c r="DP123" s="2"/>
      <c r="DQ123" s="8"/>
      <c r="DR123" s="3"/>
      <c r="DS123" s="2"/>
      <c r="DT123" s="8"/>
      <c r="DU123" s="3"/>
      <c r="DV123" s="1"/>
      <c r="DW123" s="337" t="e">
        <f t="shared" si="45"/>
        <v>#DIV/0!</v>
      </c>
      <c r="DX123" s="212" t="e">
        <f t="shared" si="46"/>
        <v>#DIV/0!</v>
      </c>
      <c r="DY123" s="303"/>
      <c r="DZ123" s="212"/>
      <c r="EA123" s="3"/>
      <c r="EB123" s="2"/>
      <c r="EC123" s="3"/>
      <c r="ED123" s="2"/>
      <c r="EE123" s="155"/>
      <c r="EF123" s="156"/>
      <c r="EG123" s="155"/>
      <c r="EH123" s="157"/>
      <c r="EI123" s="348">
        <f t="shared" si="59"/>
        <v>0</v>
      </c>
      <c r="EJ123" s="349" t="e">
        <f t="shared" si="47"/>
        <v>#DIV/0!</v>
      </c>
      <c r="EK123" s="240" t="e">
        <f t="shared" si="48"/>
        <v>#DIV/0!</v>
      </c>
      <c r="EL123" s="1"/>
      <c r="EM123" s="19" t="e">
        <f t="shared" si="49"/>
        <v>#DIV/0!</v>
      </c>
      <c r="EN123" s="350" t="e">
        <f t="shared" si="50"/>
        <v>#DIV/0!</v>
      </c>
      <c r="EO123" s="4"/>
      <c r="EP123" s="117"/>
    </row>
    <row r="124" spans="1:146" s="118" customFormat="1" ht="20.100000000000001" customHeight="1">
      <c r="A124" s="161">
        <v>42367</v>
      </c>
      <c r="B124" s="228"/>
      <c r="C124" s="7"/>
      <c r="D124" s="1"/>
      <c r="E124" s="1"/>
      <c r="F124" s="1"/>
      <c r="G124" s="4"/>
      <c r="H124" s="3"/>
      <c r="I124" s="1"/>
      <c r="J124" s="1"/>
      <c r="K124" s="19"/>
      <c r="L124" s="1"/>
      <c r="M124" s="1"/>
      <c r="N124" s="1"/>
      <c r="O124" s="297"/>
      <c r="P124" s="1"/>
      <c r="Q124" s="22">
        <f t="shared" si="38"/>
        <v>0</v>
      </c>
      <c r="R124" s="116">
        <f t="shared" si="51"/>
        <v>0</v>
      </c>
      <c r="S124" s="17">
        <f t="shared" si="39"/>
        <v>0</v>
      </c>
      <c r="T124" s="3"/>
      <c r="U124" s="1"/>
      <c r="V124" s="1"/>
      <c r="W124" s="22">
        <f t="shared" si="52"/>
        <v>0</v>
      </c>
      <c r="X124" s="1"/>
      <c r="Y124" s="1"/>
      <c r="Z124" s="1"/>
      <c r="AA124" s="1"/>
      <c r="AB124" s="4"/>
      <c r="AC124" s="7"/>
      <c r="AD124" s="199"/>
      <c r="AE124" s="199"/>
      <c r="AF124" s="199"/>
      <c r="AG124" s="199"/>
      <c r="AH124" s="240">
        <f t="shared" si="60"/>
        <v>0</v>
      </c>
      <c r="AI124" s="237" t="e">
        <f t="shared" si="61"/>
        <v>#DIV/0!</v>
      </c>
      <c r="AJ124" s="1"/>
      <c r="AK124" s="1"/>
      <c r="AL124" s="1"/>
      <c r="AM124" s="1"/>
      <c r="AN124" s="1"/>
      <c r="AO124" s="1"/>
      <c r="AP124" s="3"/>
      <c r="AQ124" s="7"/>
      <c r="AR124" s="22">
        <f t="shared" si="62"/>
        <v>0</v>
      </c>
      <c r="AS124" s="270" t="e">
        <f t="shared" si="53"/>
        <v>#DIV/0!</v>
      </c>
      <c r="AT124" s="1"/>
      <c r="AU124" s="1"/>
      <c r="AV124" s="7"/>
      <c r="AW124" s="1"/>
      <c r="AX124" s="1"/>
      <c r="AY124" s="2"/>
      <c r="AZ124" s="3"/>
      <c r="BA124" s="2"/>
      <c r="BB124" s="3"/>
      <c r="BC124" s="4"/>
      <c r="BD124" s="3"/>
      <c r="BE124" s="1"/>
      <c r="BF124" s="1"/>
      <c r="BG124" s="1"/>
      <c r="BH124" s="4"/>
      <c r="BI124" s="3"/>
      <c r="BJ124" s="7"/>
      <c r="BK124" s="1"/>
      <c r="BL124" s="1"/>
      <c r="BM124" s="2"/>
      <c r="BN124" s="3"/>
      <c r="BO124" s="1"/>
      <c r="BP124" s="2"/>
      <c r="BQ124" s="3"/>
      <c r="BR124" s="1"/>
      <c r="BS124" s="2"/>
      <c r="BT124" s="6"/>
      <c r="BU124" s="278"/>
      <c r="BV124" s="272">
        <f t="shared" si="54"/>
        <v>0</v>
      </c>
      <c r="BW124" s="272">
        <f t="shared" si="55"/>
        <v>0</v>
      </c>
      <c r="BX124" s="282" t="e">
        <f t="shared" si="56"/>
        <v>#DIV/0!</v>
      </c>
      <c r="BY124" s="282" t="e">
        <f t="shared" si="57"/>
        <v>#DIV/0!</v>
      </c>
      <c r="BZ124" s="3"/>
      <c r="CA124" s="1"/>
      <c r="CB124" s="1"/>
      <c r="CC124" s="4"/>
      <c r="CD124" s="7"/>
      <c r="CE124" s="7"/>
      <c r="CF124" s="1" t="e">
        <f t="shared" si="66"/>
        <v>#N/A</v>
      </c>
      <c r="CG124" s="1">
        <f t="shared" si="67"/>
        <v>0</v>
      </c>
      <c r="CH124" s="1" t="e">
        <f t="shared" si="68"/>
        <v>#N/A</v>
      </c>
      <c r="CI124" s="1"/>
      <c r="CJ124" s="189" t="e">
        <f t="shared" si="58"/>
        <v>#N/A</v>
      </c>
      <c r="CK124" s="3"/>
      <c r="CL124" s="7"/>
      <c r="CM124" s="1"/>
      <c r="CN124" s="2">
        <v>109</v>
      </c>
      <c r="CO124" s="2">
        <f t="shared" si="63"/>
        <v>0</v>
      </c>
      <c r="CP124" s="2">
        <f t="shared" si="64"/>
        <v>0</v>
      </c>
      <c r="CQ124" s="190" t="e">
        <f t="shared" si="65"/>
        <v>#DIV/0!</v>
      </c>
      <c r="CR124" s="8"/>
      <c r="CS124" s="8"/>
      <c r="CT124" s="8"/>
      <c r="CU124" s="6"/>
      <c r="CV124" s="6"/>
      <c r="CW124" s="6"/>
      <c r="CX124" s="8"/>
      <c r="CY124" s="8"/>
      <c r="CZ124" s="8"/>
      <c r="DA124" s="8"/>
      <c r="DB124" s="8"/>
      <c r="DC124" s="8"/>
      <c r="DD124" s="8"/>
      <c r="DE124" s="8"/>
      <c r="DF124" s="8"/>
      <c r="DG124" s="8"/>
      <c r="DH124" s="8"/>
      <c r="DI124" s="3"/>
      <c r="DJ124" s="2"/>
      <c r="DK124" s="212" t="e">
        <f t="shared" si="43"/>
        <v>#DIV/0!</v>
      </c>
      <c r="DL124" s="212" t="e">
        <f t="shared" si="44"/>
        <v>#DIV/0!</v>
      </c>
      <c r="DM124" s="3"/>
      <c r="DN124" s="2"/>
      <c r="DO124" s="3"/>
      <c r="DP124" s="2"/>
      <c r="DQ124" s="8"/>
      <c r="DR124" s="3"/>
      <c r="DS124" s="2"/>
      <c r="DT124" s="8"/>
      <c r="DU124" s="3"/>
      <c r="DV124" s="1"/>
      <c r="DW124" s="337" t="e">
        <f t="shared" si="45"/>
        <v>#DIV/0!</v>
      </c>
      <c r="DX124" s="212" t="e">
        <f t="shared" si="46"/>
        <v>#DIV/0!</v>
      </c>
      <c r="DY124" s="303"/>
      <c r="DZ124" s="212"/>
      <c r="EA124" s="3"/>
      <c r="EB124" s="2"/>
      <c r="EC124" s="3"/>
      <c r="ED124" s="2"/>
      <c r="EE124" s="155"/>
      <c r="EF124" s="156"/>
      <c r="EG124" s="155"/>
      <c r="EH124" s="157"/>
      <c r="EI124" s="348">
        <f t="shared" si="59"/>
        <v>0</v>
      </c>
      <c r="EJ124" s="349" t="e">
        <f t="shared" si="47"/>
        <v>#DIV/0!</v>
      </c>
      <c r="EK124" s="240" t="e">
        <f t="shared" si="48"/>
        <v>#DIV/0!</v>
      </c>
      <c r="EL124" s="1"/>
      <c r="EM124" s="19" t="e">
        <f t="shared" si="49"/>
        <v>#DIV/0!</v>
      </c>
      <c r="EN124" s="350" t="e">
        <f t="shared" si="50"/>
        <v>#DIV/0!</v>
      </c>
      <c r="EO124" s="4"/>
      <c r="EP124" s="117"/>
    </row>
    <row r="125" spans="1:146" s="121" customFormat="1" ht="20.100000000000001" customHeight="1">
      <c r="A125" s="162">
        <v>42367</v>
      </c>
      <c r="B125" s="229"/>
      <c r="C125" s="15"/>
      <c r="D125" s="9"/>
      <c r="E125" s="9"/>
      <c r="F125" s="9"/>
      <c r="G125" s="12"/>
      <c r="H125" s="11"/>
      <c r="I125" s="9"/>
      <c r="J125" s="9"/>
      <c r="K125" s="20"/>
      <c r="L125" s="9"/>
      <c r="M125" s="9"/>
      <c r="N125" s="9"/>
      <c r="O125" s="298"/>
      <c r="P125" s="9"/>
      <c r="Q125" s="24">
        <f t="shared" si="38"/>
        <v>0</v>
      </c>
      <c r="R125" s="119">
        <f t="shared" si="51"/>
        <v>0</v>
      </c>
      <c r="S125" s="18">
        <f t="shared" si="39"/>
        <v>0</v>
      </c>
      <c r="T125" s="11"/>
      <c r="U125" s="9"/>
      <c r="V125" s="9"/>
      <c r="W125" s="24">
        <f t="shared" si="52"/>
        <v>0</v>
      </c>
      <c r="X125" s="9"/>
      <c r="Y125" s="9"/>
      <c r="Z125" s="9"/>
      <c r="AA125" s="9"/>
      <c r="AB125" s="12"/>
      <c r="AC125" s="15"/>
      <c r="AD125" s="200"/>
      <c r="AE125" s="200"/>
      <c r="AF125" s="200"/>
      <c r="AG125" s="200"/>
      <c r="AH125" s="241">
        <f t="shared" si="60"/>
        <v>0</v>
      </c>
      <c r="AI125" s="239" t="e">
        <f t="shared" si="61"/>
        <v>#DIV/0!</v>
      </c>
      <c r="AJ125" s="9"/>
      <c r="AK125" s="9"/>
      <c r="AL125" s="9"/>
      <c r="AM125" s="9"/>
      <c r="AN125" s="9"/>
      <c r="AO125" s="9"/>
      <c r="AP125" s="11"/>
      <c r="AQ125" s="15"/>
      <c r="AR125" s="24">
        <f t="shared" si="62"/>
        <v>0</v>
      </c>
      <c r="AS125" s="271" t="e">
        <f t="shared" si="53"/>
        <v>#DIV/0!</v>
      </c>
      <c r="AT125" s="9"/>
      <c r="AU125" s="9"/>
      <c r="AV125" s="15"/>
      <c r="AW125" s="9"/>
      <c r="AX125" s="9"/>
      <c r="AY125" s="10"/>
      <c r="AZ125" s="11"/>
      <c r="BA125" s="10"/>
      <c r="BB125" s="11"/>
      <c r="BC125" s="12"/>
      <c r="BD125" s="11"/>
      <c r="BE125" s="9"/>
      <c r="BF125" s="9"/>
      <c r="BG125" s="9"/>
      <c r="BH125" s="12"/>
      <c r="BI125" s="11"/>
      <c r="BJ125" s="15"/>
      <c r="BK125" s="9"/>
      <c r="BL125" s="9"/>
      <c r="BM125" s="10"/>
      <c r="BN125" s="11"/>
      <c r="BO125" s="9"/>
      <c r="BP125" s="10"/>
      <c r="BQ125" s="11"/>
      <c r="BR125" s="9"/>
      <c r="BS125" s="10"/>
      <c r="BT125" s="14"/>
      <c r="BU125" s="279"/>
      <c r="BV125" s="273">
        <f t="shared" si="54"/>
        <v>0</v>
      </c>
      <c r="BW125" s="273">
        <f t="shared" si="55"/>
        <v>0</v>
      </c>
      <c r="BX125" s="283" t="e">
        <f t="shared" si="56"/>
        <v>#DIV/0!</v>
      </c>
      <c r="BY125" s="283" t="e">
        <f t="shared" si="57"/>
        <v>#DIV/0!</v>
      </c>
      <c r="BZ125" s="11"/>
      <c r="CA125" s="9"/>
      <c r="CB125" s="9"/>
      <c r="CC125" s="12"/>
      <c r="CD125" s="15"/>
      <c r="CE125" s="15"/>
      <c r="CF125" s="9" t="e">
        <f t="shared" si="66"/>
        <v>#N/A</v>
      </c>
      <c r="CG125" s="9">
        <f t="shared" si="67"/>
        <v>0</v>
      </c>
      <c r="CH125" s="9" t="e">
        <f t="shared" si="68"/>
        <v>#N/A</v>
      </c>
      <c r="CI125" s="9"/>
      <c r="CJ125" s="296" t="e">
        <f t="shared" si="58"/>
        <v>#N/A</v>
      </c>
      <c r="CK125" s="11"/>
      <c r="CL125" s="15"/>
      <c r="CM125" s="9"/>
      <c r="CN125" s="10">
        <v>109</v>
      </c>
      <c r="CO125" s="10">
        <f t="shared" si="63"/>
        <v>0</v>
      </c>
      <c r="CP125" s="10">
        <f t="shared" si="64"/>
        <v>0</v>
      </c>
      <c r="CQ125" s="191" t="e">
        <f t="shared" si="65"/>
        <v>#DIV/0!</v>
      </c>
      <c r="CR125" s="16"/>
      <c r="CS125" s="16"/>
      <c r="CT125" s="16"/>
      <c r="CU125" s="14"/>
      <c r="CV125" s="14"/>
      <c r="CW125" s="14"/>
      <c r="CX125" s="16"/>
      <c r="CY125" s="16"/>
      <c r="CZ125" s="16"/>
      <c r="DA125" s="16"/>
      <c r="DB125" s="16"/>
      <c r="DC125" s="16"/>
      <c r="DD125" s="16"/>
      <c r="DE125" s="16"/>
      <c r="DF125" s="16"/>
      <c r="DG125" s="16"/>
      <c r="DH125" s="16"/>
      <c r="DI125" s="11"/>
      <c r="DJ125" s="10"/>
      <c r="DK125" s="213" t="e">
        <f t="shared" si="43"/>
        <v>#DIV/0!</v>
      </c>
      <c r="DL125" s="213" t="e">
        <f t="shared" si="44"/>
        <v>#DIV/0!</v>
      </c>
      <c r="DM125" s="11"/>
      <c r="DN125" s="10"/>
      <c r="DO125" s="11"/>
      <c r="DP125" s="10"/>
      <c r="DQ125" s="16"/>
      <c r="DR125" s="11"/>
      <c r="DS125" s="10"/>
      <c r="DT125" s="16"/>
      <c r="DU125" s="11"/>
      <c r="DV125" s="9"/>
      <c r="DW125" s="338" t="e">
        <f t="shared" si="45"/>
        <v>#DIV/0!</v>
      </c>
      <c r="DX125" s="213" t="e">
        <f t="shared" si="46"/>
        <v>#DIV/0!</v>
      </c>
      <c r="DY125" s="304"/>
      <c r="DZ125" s="213"/>
      <c r="EA125" s="11"/>
      <c r="EB125" s="10"/>
      <c r="EC125" s="11"/>
      <c r="ED125" s="10"/>
      <c r="EE125" s="158"/>
      <c r="EF125" s="159"/>
      <c r="EG125" s="158"/>
      <c r="EH125" s="160"/>
      <c r="EI125" s="351">
        <f t="shared" si="59"/>
        <v>0</v>
      </c>
      <c r="EJ125" s="352" t="e">
        <f t="shared" si="47"/>
        <v>#DIV/0!</v>
      </c>
      <c r="EK125" s="241" t="e">
        <f t="shared" si="48"/>
        <v>#DIV/0!</v>
      </c>
      <c r="EL125" s="9"/>
      <c r="EM125" s="20" t="e">
        <f t="shared" si="49"/>
        <v>#DIV/0!</v>
      </c>
      <c r="EN125" s="353" t="e">
        <f t="shared" si="50"/>
        <v>#DIV/0!</v>
      </c>
      <c r="EO125" s="12"/>
      <c r="EP125" s="120"/>
    </row>
    <row r="126" spans="1:146" s="121" customFormat="1" ht="20.100000000000001" customHeight="1">
      <c r="A126" s="162">
        <v>42367</v>
      </c>
      <c r="B126" s="229"/>
      <c r="C126" s="15"/>
      <c r="D126" s="9"/>
      <c r="E126" s="9"/>
      <c r="F126" s="9"/>
      <c r="G126" s="12"/>
      <c r="H126" s="11"/>
      <c r="I126" s="9"/>
      <c r="J126" s="9"/>
      <c r="K126" s="20"/>
      <c r="L126" s="9"/>
      <c r="M126" s="9"/>
      <c r="N126" s="9"/>
      <c r="O126" s="298"/>
      <c r="P126" s="9"/>
      <c r="Q126" s="24">
        <f t="shared" si="38"/>
        <v>0</v>
      </c>
      <c r="R126" s="119">
        <f t="shared" si="51"/>
        <v>0</v>
      </c>
      <c r="S126" s="18">
        <f t="shared" si="39"/>
        <v>0</v>
      </c>
      <c r="T126" s="11"/>
      <c r="U126" s="9"/>
      <c r="V126" s="9"/>
      <c r="W126" s="24">
        <f t="shared" si="52"/>
        <v>0</v>
      </c>
      <c r="X126" s="9"/>
      <c r="Y126" s="9"/>
      <c r="Z126" s="9"/>
      <c r="AA126" s="9"/>
      <c r="AB126" s="12"/>
      <c r="AC126" s="15"/>
      <c r="AD126" s="200"/>
      <c r="AE126" s="200"/>
      <c r="AF126" s="200"/>
      <c r="AG126" s="200"/>
      <c r="AH126" s="241">
        <f t="shared" si="60"/>
        <v>0</v>
      </c>
      <c r="AI126" s="239" t="e">
        <f t="shared" si="61"/>
        <v>#DIV/0!</v>
      </c>
      <c r="AJ126" s="9"/>
      <c r="AK126" s="9"/>
      <c r="AL126" s="9"/>
      <c r="AM126" s="9"/>
      <c r="AN126" s="9"/>
      <c r="AO126" s="9"/>
      <c r="AP126" s="11"/>
      <c r="AQ126" s="15"/>
      <c r="AR126" s="24">
        <f t="shared" si="62"/>
        <v>0</v>
      </c>
      <c r="AS126" s="271" t="e">
        <f t="shared" si="53"/>
        <v>#DIV/0!</v>
      </c>
      <c r="AT126" s="9"/>
      <c r="AU126" s="9"/>
      <c r="AV126" s="15"/>
      <c r="AW126" s="9"/>
      <c r="AX126" s="9"/>
      <c r="AY126" s="10"/>
      <c r="AZ126" s="11"/>
      <c r="BA126" s="10"/>
      <c r="BB126" s="11"/>
      <c r="BC126" s="12"/>
      <c r="BD126" s="11"/>
      <c r="BE126" s="9"/>
      <c r="BF126" s="9"/>
      <c r="BG126" s="9"/>
      <c r="BH126" s="12"/>
      <c r="BI126" s="11"/>
      <c r="BJ126" s="15"/>
      <c r="BK126" s="9"/>
      <c r="BL126" s="9"/>
      <c r="BM126" s="10"/>
      <c r="BN126" s="11"/>
      <c r="BO126" s="9"/>
      <c r="BP126" s="10"/>
      <c r="BQ126" s="11"/>
      <c r="BR126" s="9"/>
      <c r="BS126" s="10"/>
      <c r="BT126" s="14"/>
      <c r="BU126" s="279"/>
      <c r="BV126" s="273">
        <f t="shared" si="54"/>
        <v>0</v>
      </c>
      <c r="BW126" s="273">
        <f t="shared" si="55"/>
        <v>0</v>
      </c>
      <c r="BX126" s="283" t="e">
        <f t="shared" si="56"/>
        <v>#DIV/0!</v>
      </c>
      <c r="BY126" s="283" t="e">
        <f t="shared" si="57"/>
        <v>#DIV/0!</v>
      </c>
      <c r="BZ126" s="11"/>
      <c r="CA126" s="9"/>
      <c r="CB126" s="9"/>
      <c r="CC126" s="12"/>
      <c r="CD126" s="15"/>
      <c r="CE126" s="15"/>
      <c r="CF126" s="9" t="e">
        <f t="shared" si="66"/>
        <v>#N/A</v>
      </c>
      <c r="CG126" s="9">
        <f t="shared" si="67"/>
        <v>0</v>
      </c>
      <c r="CH126" s="9" t="e">
        <f t="shared" si="68"/>
        <v>#N/A</v>
      </c>
      <c r="CI126" s="9"/>
      <c r="CJ126" s="296" t="e">
        <f t="shared" si="58"/>
        <v>#N/A</v>
      </c>
      <c r="CK126" s="11"/>
      <c r="CL126" s="15"/>
      <c r="CM126" s="9"/>
      <c r="CN126" s="10">
        <v>109</v>
      </c>
      <c r="CO126" s="10">
        <f t="shared" si="63"/>
        <v>0</v>
      </c>
      <c r="CP126" s="10">
        <f t="shared" si="64"/>
        <v>0</v>
      </c>
      <c r="CQ126" s="191" t="e">
        <f t="shared" si="65"/>
        <v>#DIV/0!</v>
      </c>
      <c r="CR126" s="16"/>
      <c r="CS126" s="16"/>
      <c r="CT126" s="16"/>
      <c r="CU126" s="14"/>
      <c r="CV126" s="14"/>
      <c r="CW126" s="14"/>
      <c r="CX126" s="16"/>
      <c r="CY126" s="16"/>
      <c r="CZ126" s="16"/>
      <c r="DA126" s="16"/>
      <c r="DB126" s="16"/>
      <c r="DC126" s="16"/>
      <c r="DD126" s="16"/>
      <c r="DE126" s="16"/>
      <c r="DF126" s="16"/>
      <c r="DG126" s="16"/>
      <c r="DH126" s="16"/>
      <c r="DI126" s="11"/>
      <c r="DJ126" s="10"/>
      <c r="DK126" s="213" t="e">
        <f t="shared" si="43"/>
        <v>#DIV/0!</v>
      </c>
      <c r="DL126" s="213" t="e">
        <f t="shared" si="44"/>
        <v>#DIV/0!</v>
      </c>
      <c r="DM126" s="11"/>
      <c r="DN126" s="10"/>
      <c r="DO126" s="11"/>
      <c r="DP126" s="10"/>
      <c r="DQ126" s="16"/>
      <c r="DR126" s="11"/>
      <c r="DS126" s="10"/>
      <c r="DT126" s="16"/>
      <c r="DU126" s="11"/>
      <c r="DV126" s="9"/>
      <c r="DW126" s="338" t="e">
        <f t="shared" si="45"/>
        <v>#DIV/0!</v>
      </c>
      <c r="DX126" s="213" t="e">
        <f t="shared" si="46"/>
        <v>#DIV/0!</v>
      </c>
      <c r="DY126" s="304"/>
      <c r="DZ126" s="213"/>
      <c r="EA126" s="11"/>
      <c r="EB126" s="10"/>
      <c r="EC126" s="11"/>
      <c r="ED126" s="10"/>
      <c r="EE126" s="158"/>
      <c r="EF126" s="159"/>
      <c r="EG126" s="158"/>
      <c r="EH126" s="160"/>
      <c r="EI126" s="351">
        <f t="shared" si="59"/>
        <v>0</v>
      </c>
      <c r="EJ126" s="352" t="e">
        <f t="shared" si="47"/>
        <v>#DIV/0!</v>
      </c>
      <c r="EK126" s="241" t="e">
        <f t="shared" si="48"/>
        <v>#DIV/0!</v>
      </c>
      <c r="EL126" s="9"/>
      <c r="EM126" s="20" t="e">
        <f t="shared" si="49"/>
        <v>#DIV/0!</v>
      </c>
      <c r="EN126" s="353" t="e">
        <f t="shared" si="50"/>
        <v>#DIV/0!</v>
      </c>
      <c r="EO126" s="12"/>
      <c r="EP126" s="120"/>
    </row>
    <row r="127" spans="1:146" s="118" customFormat="1" ht="20.100000000000001" customHeight="1">
      <c r="A127" s="161">
        <v>42368</v>
      </c>
      <c r="B127" s="228">
        <v>0.78359953703703711</v>
      </c>
      <c r="C127" s="7">
        <v>2</v>
      </c>
      <c r="D127" s="1" t="s">
        <v>132</v>
      </c>
      <c r="E127" s="1" t="s">
        <v>138</v>
      </c>
      <c r="F127" s="1" t="s">
        <v>140</v>
      </c>
      <c r="G127" s="4" t="s">
        <v>145</v>
      </c>
      <c r="H127" s="3" t="s">
        <v>172</v>
      </c>
      <c r="I127" s="1">
        <v>17</v>
      </c>
      <c r="J127" s="1" t="s">
        <v>278</v>
      </c>
      <c r="K127" s="19">
        <v>19</v>
      </c>
      <c r="L127" s="1" t="s">
        <v>190</v>
      </c>
      <c r="M127" s="1">
        <v>84</v>
      </c>
      <c r="N127" s="1">
        <v>2750</v>
      </c>
      <c r="O127" s="297"/>
      <c r="P127" s="1">
        <v>1210</v>
      </c>
      <c r="Q127" s="22">
        <f t="shared" si="38"/>
        <v>980.1</v>
      </c>
      <c r="R127" s="116">
        <f t="shared" si="51"/>
        <v>2.8491507</v>
      </c>
      <c r="S127" s="17">
        <f t="shared" si="39"/>
        <v>2.7491805</v>
      </c>
      <c r="T127" s="3">
        <v>800</v>
      </c>
      <c r="U127" s="1">
        <v>1007</v>
      </c>
      <c r="V127" s="1">
        <v>0.96099999999999997</v>
      </c>
      <c r="W127" s="22">
        <f t="shared" si="52"/>
        <v>1162.81</v>
      </c>
      <c r="X127" s="1">
        <v>10.6</v>
      </c>
      <c r="Y127" s="1">
        <v>190</v>
      </c>
      <c r="Z127" s="1">
        <v>20</v>
      </c>
      <c r="AA127" s="1">
        <v>20</v>
      </c>
      <c r="AB127" s="4">
        <v>6.2</v>
      </c>
      <c r="AC127" s="7">
        <v>4.3</v>
      </c>
      <c r="AD127" s="199">
        <v>-24</v>
      </c>
      <c r="AE127" s="199">
        <v>-22</v>
      </c>
      <c r="AF127" s="199">
        <v>-26</v>
      </c>
      <c r="AG127" s="199">
        <v>-30</v>
      </c>
      <c r="AH127" s="240">
        <f t="shared" si="60"/>
        <v>-102</v>
      </c>
      <c r="AI127" s="237">
        <f t="shared" si="61"/>
        <v>1</v>
      </c>
      <c r="AJ127" s="1">
        <v>50</v>
      </c>
      <c r="AK127" s="1">
        <v>50</v>
      </c>
      <c r="AL127" s="1">
        <v>100</v>
      </c>
      <c r="AM127" s="1">
        <v>100</v>
      </c>
      <c r="AN127" s="1">
        <v>3</v>
      </c>
      <c r="AO127" s="1">
        <v>20</v>
      </c>
      <c r="AP127" s="3">
        <v>1166</v>
      </c>
      <c r="AQ127" s="7">
        <v>1145</v>
      </c>
      <c r="AR127" s="22">
        <f t="shared" si="62"/>
        <v>21</v>
      </c>
      <c r="AS127" s="270">
        <f t="shared" si="53"/>
        <v>1.8010291595197257E-2</v>
      </c>
      <c r="AT127" s="1">
        <v>60</v>
      </c>
      <c r="AU127" s="1">
        <v>80</v>
      </c>
      <c r="AV127" s="7">
        <v>4.4000000000000004</v>
      </c>
      <c r="AW127" s="1">
        <v>420</v>
      </c>
      <c r="AX127" s="1">
        <v>590</v>
      </c>
      <c r="AY127" s="2">
        <v>39</v>
      </c>
      <c r="AZ127" s="3">
        <v>210</v>
      </c>
      <c r="BA127" s="2">
        <v>55</v>
      </c>
      <c r="BB127" s="3"/>
      <c r="BC127" s="4"/>
      <c r="BD127" s="3">
        <v>4480</v>
      </c>
      <c r="BE127" s="1">
        <v>30</v>
      </c>
      <c r="BF127" s="1">
        <v>40</v>
      </c>
      <c r="BG127" s="1">
        <v>2</v>
      </c>
      <c r="BH127" s="4">
        <v>97</v>
      </c>
      <c r="BI127" s="3">
        <v>320</v>
      </c>
      <c r="BJ127" s="7">
        <v>130</v>
      </c>
      <c r="BK127" s="1">
        <v>1660</v>
      </c>
      <c r="BL127" s="1">
        <v>126</v>
      </c>
      <c r="BM127" s="2">
        <v>60.2</v>
      </c>
      <c r="BN127" s="3">
        <v>363</v>
      </c>
      <c r="BO127" s="1">
        <v>1351</v>
      </c>
      <c r="BP127" s="2">
        <v>140</v>
      </c>
      <c r="BQ127" s="3">
        <v>352</v>
      </c>
      <c r="BR127" s="1">
        <v>1307</v>
      </c>
      <c r="BS127" s="2">
        <v>123</v>
      </c>
      <c r="BT127" s="6">
        <v>1250</v>
      </c>
      <c r="BU127" s="278">
        <v>293</v>
      </c>
      <c r="BV127" s="272">
        <f t="shared" si="54"/>
        <v>0.71499999999999997</v>
      </c>
      <c r="BW127" s="272">
        <f t="shared" si="55"/>
        <v>0.41025641025641024</v>
      </c>
      <c r="BX127" s="282">
        <f t="shared" si="56"/>
        <v>0.63541073259655922</v>
      </c>
      <c r="BY127" s="282">
        <f t="shared" si="57"/>
        <v>0.36458926740344083</v>
      </c>
      <c r="BZ127" s="3"/>
      <c r="CA127" s="1"/>
      <c r="CB127" s="1"/>
      <c r="CC127" s="4"/>
      <c r="CD127" s="7" t="s">
        <v>163</v>
      </c>
      <c r="CE127" s="7">
        <v>57</v>
      </c>
      <c r="CF127" s="1">
        <f t="shared" si="66"/>
        <v>15.6</v>
      </c>
      <c r="CG127" s="1">
        <f t="shared" si="67"/>
        <v>4089.7999999999997</v>
      </c>
      <c r="CH127" s="1">
        <f t="shared" si="68"/>
        <v>8.8919999999999995</v>
      </c>
      <c r="CI127" s="1">
        <v>57</v>
      </c>
      <c r="CJ127" s="189">
        <f t="shared" si="58"/>
        <v>2.1741894469167198</v>
      </c>
      <c r="CK127" s="3" t="s">
        <v>165</v>
      </c>
      <c r="CL127" s="7">
        <v>60</v>
      </c>
      <c r="CM127" s="1">
        <v>60</v>
      </c>
      <c r="CN127" s="2">
        <v>109</v>
      </c>
      <c r="CO127" s="2">
        <f t="shared" si="63"/>
        <v>4089.7999999999997</v>
      </c>
      <c r="CP127" s="2">
        <f t="shared" si="64"/>
        <v>65.400000000000006</v>
      </c>
      <c r="CQ127" s="190">
        <f t="shared" si="65"/>
        <v>15.991002004988021</v>
      </c>
      <c r="CR127" s="8">
        <v>45</v>
      </c>
      <c r="CS127" s="8">
        <v>4</v>
      </c>
      <c r="CT127" s="8">
        <v>400</v>
      </c>
      <c r="CU127" s="6">
        <v>1</v>
      </c>
      <c r="CV127" s="6">
        <v>53</v>
      </c>
      <c r="CW127" s="6">
        <v>10</v>
      </c>
      <c r="CX127" s="8"/>
      <c r="CY127" s="8"/>
      <c r="CZ127" s="8"/>
      <c r="DA127" s="8"/>
      <c r="DB127" s="8"/>
      <c r="DC127" s="8"/>
      <c r="DD127" s="8"/>
      <c r="DE127" s="8"/>
      <c r="DF127" s="8"/>
      <c r="DG127" s="8"/>
      <c r="DH127" s="8"/>
      <c r="DI127" s="3" t="s">
        <v>202</v>
      </c>
      <c r="DJ127" s="2">
        <v>280</v>
      </c>
      <c r="DK127" s="212">
        <f t="shared" si="43"/>
        <v>98.274899955274392</v>
      </c>
      <c r="DL127" s="212">
        <f t="shared" si="44"/>
        <v>101.84853268092073</v>
      </c>
      <c r="DM127" s="3"/>
      <c r="DN127" s="2"/>
      <c r="DO127" s="3"/>
      <c r="DP127" s="2"/>
      <c r="DQ127" s="8">
        <v>35</v>
      </c>
      <c r="DR127" s="3" t="s">
        <v>184</v>
      </c>
      <c r="DS127" s="2">
        <v>6.2</v>
      </c>
      <c r="DT127" s="8">
        <v>20</v>
      </c>
      <c r="DU127" s="3"/>
      <c r="DV127" s="1"/>
      <c r="DW127" s="337">
        <f t="shared" si="45"/>
        <v>0</v>
      </c>
      <c r="DX127" s="212">
        <f t="shared" si="46"/>
        <v>0</v>
      </c>
      <c r="DY127" s="303"/>
      <c r="DZ127" s="212"/>
      <c r="EA127" s="3"/>
      <c r="EB127" s="2"/>
      <c r="EC127" s="3"/>
      <c r="ED127" s="2"/>
      <c r="EE127" s="155"/>
      <c r="EF127" s="156"/>
      <c r="EG127" s="155"/>
      <c r="EH127" s="157"/>
      <c r="EI127" s="348">
        <f t="shared" si="59"/>
        <v>263</v>
      </c>
      <c r="EJ127" s="349">
        <f t="shared" si="47"/>
        <v>92.308209600847022</v>
      </c>
      <c r="EK127" s="240">
        <f t="shared" si="48"/>
        <v>95.664871768150547</v>
      </c>
      <c r="EL127" s="1">
        <v>3.66</v>
      </c>
      <c r="EM127" s="19">
        <f t="shared" si="49"/>
        <v>1.2845933351296581</v>
      </c>
      <c r="EN127" s="350">
        <f t="shared" si="50"/>
        <v>1.331305820043464</v>
      </c>
      <c r="EO127" s="4">
        <v>319</v>
      </c>
      <c r="EP127" s="117"/>
    </row>
    <row r="128" spans="1:146" s="118" customFormat="1" ht="20.100000000000001" customHeight="1">
      <c r="A128" s="161">
        <v>42368</v>
      </c>
      <c r="B128" s="228"/>
      <c r="C128" s="7"/>
      <c r="D128" s="1"/>
      <c r="E128" s="1"/>
      <c r="F128" s="1"/>
      <c r="G128" s="4"/>
      <c r="H128" s="3"/>
      <c r="I128" s="1"/>
      <c r="J128" s="1"/>
      <c r="K128" s="19"/>
      <c r="L128" s="1"/>
      <c r="M128" s="1"/>
      <c r="N128" s="1"/>
      <c r="O128" s="297"/>
      <c r="P128" s="1"/>
      <c r="Q128" s="22">
        <f t="shared" si="38"/>
        <v>0</v>
      </c>
      <c r="R128" s="116">
        <f t="shared" si="51"/>
        <v>0</v>
      </c>
      <c r="S128" s="17">
        <f t="shared" si="39"/>
        <v>0</v>
      </c>
      <c r="T128" s="3"/>
      <c r="U128" s="1"/>
      <c r="V128" s="1"/>
      <c r="W128" s="22">
        <f t="shared" si="52"/>
        <v>0</v>
      </c>
      <c r="X128" s="1"/>
      <c r="Y128" s="1"/>
      <c r="Z128" s="1"/>
      <c r="AA128" s="1"/>
      <c r="AB128" s="4"/>
      <c r="AC128" s="7"/>
      <c r="AD128" s="199"/>
      <c r="AE128" s="199"/>
      <c r="AF128" s="199"/>
      <c r="AG128" s="199"/>
      <c r="AH128" s="240">
        <f t="shared" si="60"/>
        <v>0</v>
      </c>
      <c r="AI128" s="237" t="e">
        <f t="shared" si="61"/>
        <v>#DIV/0!</v>
      </c>
      <c r="AJ128" s="1"/>
      <c r="AK128" s="1"/>
      <c r="AL128" s="1"/>
      <c r="AM128" s="1"/>
      <c r="AN128" s="1"/>
      <c r="AO128" s="1"/>
      <c r="AP128" s="3"/>
      <c r="AQ128" s="7"/>
      <c r="AR128" s="22">
        <f t="shared" si="62"/>
        <v>0</v>
      </c>
      <c r="AS128" s="270" t="e">
        <f t="shared" si="53"/>
        <v>#DIV/0!</v>
      </c>
      <c r="AT128" s="1"/>
      <c r="AU128" s="1"/>
      <c r="AV128" s="7"/>
      <c r="AW128" s="1"/>
      <c r="AX128" s="1"/>
      <c r="AY128" s="2"/>
      <c r="AZ128" s="3"/>
      <c r="BA128" s="2"/>
      <c r="BB128" s="3"/>
      <c r="BC128" s="4"/>
      <c r="BD128" s="3"/>
      <c r="BE128" s="1"/>
      <c r="BF128" s="1"/>
      <c r="BG128" s="1"/>
      <c r="BH128" s="4"/>
      <c r="BI128" s="3"/>
      <c r="BJ128" s="7"/>
      <c r="BK128" s="1"/>
      <c r="BL128" s="1"/>
      <c r="BM128" s="2"/>
      <c r="BN128" s="3"/>
      <c r="BO128" s="1"/>
      <c r="BP128" s="2"/>
      <c r="BQ128" s="3"/>
      <c r="BR128" s="1"/>
      <c r="BS128" s="2"/>
      <c r="BT128" s="6"/>
      <c r="BU128" s="278"/>
      <c r="BV128" s="272">
        <f t="shared" si="54"/>
        <v>0</v>
      </c>
      <c r="BW128" s="272">
        <f t="shared" si="55"/>
        <v>0</v>
      </c>
      <c r="BX128" s="282" t="e">
        <f t="shared" si="56"/>
        <v>#DIV/0!</v>
      </c>
      <c r="BY128" s="282" t="e">
        <f t="shared" si="57"/>
        <v>#DIV/0!</v>
      </c>
      <c r="BZ128" s="3"/>
      <c r="CA128" s="1"/>
      <c r="CB128" s="1"/>
      <c r="CC128" s="4"/>
      <c r="CD128" s="7"/>
      <c r="CE128" s="7"/>
      <c r="CF128" s="1" t="e">
        <f t="shared" si="66"/>
        <v>#N/A</v>
      </c>
      <c r="CG128" s="1">
        <f t="shared" si="67"/>
        <v>0</v>
      </c>
      <c r="CH128" s="1" t="e">
        <f t="shared" si="68"/>
        <v>#N/A</v>
      </c>
      <c r="CI128" s="1"/>
      <c r="CJ128" s="189" t="e">
        <f t="shared" si="58"/>
        <v>#N/A</v>
      </c>
      <c r="CK128" s="3"/>
      <c r="CL128" s="7"/>
      <c r="CM128" s="1"/>
      <c r="CN128" s="2">
        <v>109</v>
      </c>
      <c r="CO128" s="2">
        <f t="shared" si="63"/>
        <v>0</v>
      </c>
      <c r="CP128" s="2">
        <f t="shared" si="64"/>
        <v>0</v>
      </c>
      <c r="CQ128" s="190" t="e">
        <f t="shared" si="65"/>
        <v>#DIV/0!</v>
      </c>
      <c r="CR128" s="8"/>
      <c r="CS128" s="8"/>
      <c r="CT128" s="8"/>
      <c r="CU128" s="6"/>
      <c r="CV128" s="6"/>
      <c r="CW128" s="6"/>
      <c r="CX128" s="8"/>
      <c r="CY128" s="8"/>
      <c r="CZ128" s="8"/>
      <c r="DA128" s="8"/>
      <c r="DB128" s="8"/>
      <c r="DC128" s="8"/>
      <c r="DD128" s="8"/>
      <c r="DE128" s="8"/>
      <c r="DF128" s="8"/>
      <c r="DG128" s="8"/>
      <c r="DH128" s="8"/>
      <c r="DI128" s="3"/>
      <c r="DJ128" s="2"/>
      <c r="DK128" s="212" t="e">
        <f t="shared" si="43"/>
        <v>#DIV/0!</v>
      </c>
      <c r="DL128" s="212" t="e">
        <f t="shared" si="44"/>
        <v>#DIV/0!</v>
      </c>
      <c r="DM128" s="3"/>
      <c r="DN128" s="2"/>
      <c r="DO128" s="3"/>
      <c r="DP128" s="2"/>
      <c r="DQ128" s="8"/>
      <c r="DR128" s="3"/>
      <c r="DS128" s="2"/>
      <c r="DT128" s="8"/>
      <c r="DU128" s="3"/>
      <c r="DV128" s="1"/>
      <c r="DW128" s="337" t="e">
        <f t="shared" si="45"/>
        <v>#DIV/0!</v>
      </c>
      <c r="DX128" s="212" t="e">
        <f t="shared" si="46"/>
        <v>#DIV/0!</v>
      </c>
      <c r="DY128" s="303"/>
      <c r="DZ128" s="212"/>
      <c r="EA128" s="3"/>
      <c r="EB128" s="2"/>
      <c r="EC128" s="3"/>
      <c r="ED128" s="2"/>
      <c r="EE128" s="155"/>
      <c r="EF128" s="156"/>
      <c r="EG128" s="155"/>
      <c r="EH128" s="157"/>
      <c r="EI128" s="348">
        <f t="shared" si="59"/>
        <v>0</v>
      </c>
      <c r="EJ128" s="349" t="e">
        <f t="shared" si="47"/>
        <v>#DIV/0!</v>
      </c>
      <c r="EK128" s="240" t="e">
        <f t="shared" si="48"/>
        <v>#DIV/0!</v>
      </c>
      <c r="EL128" s="1"/>
      <c r="EM128" s="19" t="e">
        <f t="shared" si="49"/>
        <v>#DIV/0!</v>
      </c>
      <c r="EN128" s="350" t="e">
        <f t="shared" si="50"/>
        <v>#DIV/0!</v>
      </c>
      <c r="EO128" s="4"/>
      <c r="EP128" s="117"/>
    </row>
    <row r="129" spans="1:146" s="121" customFormat="1" ht="20.100000000000001" customHeight="1">
      <c r="A129" s="162">
        <v>42368</v>
      </c>
      <c r="B129" s="229"/>
      <c r="C129" s="15"/>
      <c r="D129" s="9"/>
      <c r="E129" s="9"/>
      <c r="F129" s="9"/>
      <c r="G129" s="12"/>
      <c r="H129" s="11"/>
      <c r="I129" s="9"/>
      <c r="J129" s="9"/>
      <c r="K129" s="20"/>
      <c r="L129" s="9"/>
      <c r="M129" s="9"/>
      <c r="N129" s="9"/>
      <c r="O129" s="298"/>
      <c r="P129" s="9"/>
      <c r="Q129" s="24">
        <f t="shared" si="38"/>
        <v>0</v>
      </c>
      <c r="R129" s="119">
        <f t="shared" si="51"/>
        <v>0</v>
      </c>
      <c r="S129" s="18">
        <f t="shared" si="39"/>
        <v>0</v>
      </c>
      <c r="T129" s="11"/>
      <c r="U129" s="9"/>
      <c r="V129" s="9"/>
      <c r="W129" s="24">
        <f t="shared" si="52"/>
        <v>0</v>
      </c>
      <c r="X129" s="9"/>
      <c r="Y129" s="9"/>
      <c r="Z129" s="9"/>
      <c r="AA129" s="9"/>
      <c r="AB129" s="12"/>
      <c r="AC129" s="15"/>
      <c r="AD129" s="200"/>
      <c r="AE129" s="200"/>
      <c r="AF129" s="200"/>
      <c r="AG129" s="200"/>
      <c r="AH129" s="241">
        <f t="shared" si="60"/>
        <v>0</v>
      </c>
      <c r="AI129" s="239" t="e">
        <f t="shared" si="61"/>
        <v>#DIV/0!</v>
      </c>
      <c r="AJ129" s="9"/>
      <c r="AK129" s="9"/>
      <c r="AL129" s="9"/>
      <c r="AM129" s="9"/>
      <c r="AN129" s="9"/>
      <c r="AO129" s="9"/>
      <c r="AP129" s="11"/>
      <c r="AQ129" s="15"/>
      <c r="AR129" s="24">
        <f t="shared" si="62"/>
        <v>0</v>
      </c>
      <c r="AS129" s="271" t="e">
        <f t="shared" si="53"/>
        <v>#DIV/0!</v>
      </c>
      <c r="AT129" s="9"/>
      <c r="AU129" s="9"/>
      <c r="AV129" s="15"/>
      <c r="AW129" s="9"/>
      <c r="AX129" s="9"/>
      <c r="AY129" s="10"/>
      <c r="AZ129" s="11"/>
      <c r="BA129" s="10"/>
      <c r="BB129" s="11"/>
      <c r="BC129" s="12"/>
      <c r="BD129" s="11"/>
      <c r="BE129" s="9"/>
      <c r="BF129" s="9"/>
      <c r="BG129" s="9"/>
      <c r="BH129" s="12"/>
      <c r="BI129" s="11"/>
      <c r="BJ129" s="15"/>
      <c r="BK129" s="9"/>
      <c r="BL129" s="9"/>
      <c r="BM129" s="10"/>
      <c r="BN129" s="11"/>
      <c r="BO129" s="9"/>
      <c r="BP129" s="10"/>
      <c r="BQ129" s="11"/>
      <c r="BR129" s="9"/>
      <c r="BS129" s="10"/>
      <c r="BT129" s="14"/>
      <c r="BU129" s="279"/>
      <c r="BV129" s="273">
        <f t="shared" si="54"/>
        <v>0</v>
      </c>
      <c r="BW129" s="273">
        <f t="shared" si="55"/>
        <v>0</v>
      </c>
      <c r="BX129" s="283" t="e">
        <f t="shared" si="56"/>
        <v>#DIV/0!</v>
      </c>
      <c r="BY129" s="283" t="e">
        <f t="shared" si="57"/>
        <v>#DIV/0!</v>
      </c>
      <c r="BZ129" s="11"/>
      <c r="CA129" s="9"/>
      <c r="CB129" s="9"/>
      <c r="CC129" s="12"/>
      <c r="CD129" s="15"/>
      <c r="CE129" s="15"/>
      <c r="CF129" s="9" t="e">
        <f t="shared" si="66"/>
        <v>#N/A</v>
      </c>
      <c r="CG129" s="9">
        <f t="shared" si="67"/>
        <v>0</v>
      </c>
      <c r="CH129" s="9" t="e">
        <f t="shared" si="68"/>
        <v>#N/A</v>
      </c>
      <c r="CI129" s="9"/>
      <c r="CJ129" s="296" t="e">
        <f t="shared" si="58"/>
        <v>#N/A</v>
      </c>
      <c r="CK129" s="11"/>
      <c r="CL129" s="15"/>
      <c r="CM129" s="9"/>
      <c r="CN129" s="10">
        <v>109</v>
      </c>
      <c r="CO129" s="10">
        <f t="shared" si="63"/>
        <v>0</v>
      </c>
      <c r="CP129" s="10">
        <f t="shared" si="64"/>
        <v>0</v>
      </c>
      <c r="CQ129" s="191" t="e">
        <f t="shared" si="65"/>
        <v>#DIV/0!</v>
      </c>
      <c r="CR129" s="16"/>
      <c r="CS129" s="16"/>
      <c r="CT129" s="16"/>
      <c r="CU129" s="14"/>
      <c r="CV129" s="14"/>
      <c r="CW129" s="14"/>
      <c r="CX129" s="16"/>
      <c r="CY129" s="16"/>
      <c r="CZ129" s="16"/>
      <c r="DA129" s="16"/>
      <c r="DB129" s="16"/>
      <c r="DC129" s="16"/>
      <c r="DD129" s="16"/>
      <c r="DE129" s="16"/>
      <c r="DF129" s="16"/>
      <c r="DG129" s="16"/>
      <c r="DH129" s="16"/>
      <c r="DI129" s="11"/>
      <c r="DJ129" s="10"/>
      <c r="DK129" s="213" t="e">
        <f t="shared" si="43"/>
        <v>#DIV/0!</v>
      </c>
      <c r="DL129" s="213" t="e">
        <f t="shared" si="44"/>
        <v>#DIV/0!</v>
      </c>
      <c r="DM129" s="11"/>
      <c r="DN129" s="10"/>
      <c r="DO129" s="11"/>
      <c r="DP129" s="10"/>
      <c r="DQ129" s="16"/>
      <c r="DR129" s="11"/>
      <c r="DS129" s="10"/>
      <c r="DT129" s="16"/>
      <c r="DU129" s="11"/>
      <c r="DV129" s="9"/>
      <c r="DW129" s="338" t="e">
        <f t="shared" si="45"/>
        <v>#DIV/0!</v>
      </c>
      <c r="DX129" s="213" t="e">
        <f t="shared" si="46"/>
        <v>#DIV/0!</v>
      </c>
      <c r="DY129" s="304"/>
      <c r="DZ129" s="213"/>
      <c r="EA129" s="11"/>
      <c r="EB129" s="10"/>
      <c r="EC129" s="11"/>
      <c r="ED129" s="10"/>
      <c r="EE129" s="158"/>
      <c r="EF129" s="159"/>
      <c r="EG129" s="158"/>
      <c r="EH129" s="160"/>
      <c r="EI129" s="351">
        <f t="shared" si="59"/>
        <v>0</v>
      </c>
      <c r="EJ129" s="352" t="e">
        <f t="shared" si="47"/>
        <v>#DIV/0!</v>
      </c>
      <c r="EK129" s="241" t="e">
        <f t="shared" si="48"/>
        <v>#DIV/0!</v>
      </c>
      <c r="EL129" s="9"/>
      <c r="EM129" s="20" t="e">
        <f t="shared" si="49"/>
        <v>#DIV/0!</v>
      </c>
      <c r="EN129" s="353" t="e">
        <f t="shared" si="50"/>
        <v>#DIV/0!</v>
      </c>
      <c r="EO129" s="12"/>
      <c r="EP129" s="120"/>
    </row>
    <row r="130" spans="1:146" s="121" customFormat="1" ht="20.100000000000001" customHeight="1">
      <c r="A130" s="162">
        <v>42368</v>
      </c>
      <c r="B130" s="229">
        <v>1.0833333333333299</v>
      </c>
      <c r="C130" s="15">
        <v>1</v>
      </c>
      <c r="D130" s="9" t="s">
        <v>131</v>
      </c>
      <c r="E130" s="9" t="s">
        <v>135</v>
      </c>
      <c r="F130" s="9" t="s">
        <v>142</v>
      </c>
      <c r="G130" s="12" t="s">
        <v>303</v>
      </c>
      <c r="H130" s="11" t="s">
        <v>172</v>
      </c>
      <c r="I130" s="9">
        <v>15.5</v>
      </c>
      <c r="J130" s="9" t="s">
        <v>276</v>
      </c>
      <c r="K130" s="20">
        <v>20.2</v>
      </c>
      <c r="L130" s="9" t="s">
        <v>190</v>
      </c>
      <c r="M130" s="9">
        <v>84</v>
      </c>
      <c r="N130" s="9">
        <v>2740</v>
      </c>
      <c r="O130" s="298"/>
      <c r="P130" s="9">
        <v>1500</v>
      </c>
      <c r="Q130" s="24">
        <f t="shared" si="38"/>
        <v>1197</v>
      </c>
      <c r="R130" s="119">
        <f t="shared" si="51"/>
        <v>3.1726485000000002</v>
      </c>
      <c r="S130" s="18">
        <f t="shared" si="39"/>
        <v>3.0501953999999998</v>
      </c>
      <c r="T130" s="11">
        <v>984</v>
      </c>
      <c r="U130" s="9">
        <v>1007</v>
      </c>
      <c r="V130" s="9">
        <v>0.95299999999999996</v>
      </c>
      <c r="W130" s="24">
        <f t="shared" si="52"/>
        <v>1429.5</v>
      </c>
      <c r="X130" s="9">
        <v>11.1</v>
      </c>
      <c r="Y130" s="9">
        <v>285</v>
      </c>
      <c r="Z130" s="9">
        <v>20</v>
      </c>
      <c r="AA130" s="9">
        <v>20</v>
      </c>
      <c r="AB130" s="12">
        <v>6.2</v>
      </c>
      <c r="AC130" s="15">
        <v>4.3</v>
      </c>
      <c r="AD130" s="200">
        <v>-24</v>
      </c>
      <c r="AE130" s="200">
        <v>-29</v>
      </c>
      <c r="AF130" s="200">
        <v>-28</v>
      </c>
      <c r="AG130" s="200"/>
      <c r="AH130" s="241">
        <f t="shared" si="60"/>
        <v>-81</v>
      </c>
      <c r="AI130" s="239">
        <f t="shared" si="61"/>
        <v>1</v>
      </c>
      <c r="AJ130" s="9">
        <v>53</v>
      </c>
      <c r="AK130" s="9">
        <v>50</v>
      </c>
      <c r="AL130" s="9">
        <v>100</v>
      </c>
      <c r="AM130" s="9">
        <v>100</v>
      </c>
      <c r="AN130" s="9">
        <v>3</v>
      </c>
      <c r="AO130" s="9">
        <v>0</v>
      </c>
      <c r="AP130" s="11">
        <v>1300</v>
      </c>
      <c r="AQ130" s="15">
        <v>1290</v>
      </c>
      <c r="AR130" s="24">
        <f t="shared" si="62"/>
        <v>10</v>
      </c>
      <c r="AS130" s="271">
        <f t="shared" si="53"/>
        <v>7.6923076923076927E-3</v>
      </c>
      <c r="AT130" s="9">
        <v>64.599999999999994</v>
      </c>
      <c r="AU130" s="9">
        <v>80</v>
      </c>
      <c r="AV130" s="15">
        <v>4.4000000000000004</v>
      </c>
      <c r="AW130" s="9">
        <v>485</v>
      </c>
      <c r="AX130" s="9">
        <v>810</v>
      </c>
      <c r="AY130" s="10">
        <v>39</v>
      </c>
      <c r="AZ130" s="11">
        <v>271</v>
      </c>
      <c r="BA130" s="10">
        <v>66</v>
      </c>
      <c r="BB130" s="11"/>
      <c r="BC130" s="12"/>
      <c r="BD130" s="11">
        <v>4748</v>
      </c>
      <c r="BE130" s="9">
        <v>25</v>
      </c>
      <c r="BF130" s="9">
        <v>35</v>
      </c>
      <c r="BG130" s="9">
        <v>1.5</v>
      </c>
      <c r="BH130" s="12">
        <v>97</v>
      </c>
      <c r="BI130" s="11">
        <v>400</v>
      </c>
      <c r="BJ130" s="15">
        <v>167</v>
      </c>
      <c r="BK130" s="9">
        <v>1644</v>
      </c>
      <c r="BL130" s="9">
        <v>131</v>
      </c>
      <c r="BM130" s="10">
        <v>60</v>
      </c>
      <c r="BN130" s="11">
        <v>372</v>
      </c>
      <c r="BO130" s="9">
        <v>1387</v>
      </c>
      <c r="BP130" s="10">
        <v>149</v>
      </c>
      <c r="BQ130" s="11">
        <v>362</v>
      </c>
      <c r="BR130" s="9">
        <v>1352</v>
      </c>
      <c r="BS130" s="10">
        <v>136</v>
      </c>
      <c r="BT130" s="14">
        <v>1250</v>
      </c>
      <c r="BU130" s="279">
        <v>341</v>
      </c>
      <c r="BV130" s="273">
        <f t="shared" si="54"/>
        <v>0.73399999999999999</v>
      </c>
      <c r="BW130" s="273">
        <f t="shared" si="55"/>
        <v>0.51282051282051277</v>
      </c>
      <c r="BX130" s="283">
        <f t="shared" si="56"/>
        <v>0.58869740468062359</v>
      </c>
      <c r="BY130" s="283">
        <f t="shared" si="57"/>
        <v>0.41130259531937646</v>
      </c>
      <c r="BZ130" s="11">
        <v>2.8</v>
      </c>
      <c r="CA130" s="9">
        <v>3</v>
      </c>
      <c r="CB130" s="9">
        <v>28</v>
      </c>
      <c r="CC130" s="12">
        <v>1.8</v>
      </c>
      <c r="CD130" s="15" t="s">
        <v>163</v>
      </c>
      <c r="CE130" s="15">
        <v>60</v>
      </c>
      <c r="CF130" s="9">
        <f t="shared" si="66"/>
        <v>15.6</v>
      </c>
      <c r="CG130" s="9">
        <f t="shared" si="67"/>
        <v>5070</v>
      </c>
      <c r="CH130" s="9">
        <f t="shared" si="68"/>
        <v>9.516</v>
      </c>
      <c r="CI130" s="9">
        <v>61</v>
      </c>
      <c r="CJ130" s="296">
        <f t="shared" si="58"/>
        <v>1.8769230769230769</v>
      </c>
      <c r="CK130" s="11" t="s">
        <v>165</v>
      </c>
      <c r="CL130" s="15">
        <v>62</v>
      </c>
      <c r="CM130" s="9">
        <v>60</v>
      </c>
      <c r="CN130" s="10">
        <v>109</v>
      </c>
      <c r="CO130" s="10">
        <f t="shared" si="63"/>
        <v>5070</v>
      </c>
      <c r="CP130" s="10">
        <f t="shared" si="64"/>
        <v>65.400000000000006</v>
      </c>
      <c r="CQ130" s="191">
        <f t="shared" si="65"/>
        <v>12.89940828402367</v>
      </c>
      <c r="CR130" s="16">
        <v>45</v>
      </c>
      <c r="CS130" s="16">
        <v>4</v>
      </c>
      <c r="CT130" s="16">
        <v>400</v>
      </c>
      <c r="CU130" s="14">
        <v>1</v>
      </c>
      <c r="CV130" s="14">
        <v>52</v>
      </c>
      <c r="CW130" s="14">
        <v>10</v>
      </c>
      <c r="CX130" s="16"/>
      <c r="CY130" s="16"/>
      <c r="CZ130" s="16"/>
      <c r="DA130" s="16"/>
      <c r="DB130" s="16"/>
      <c r="DC130" s="16"/>
      <c r="DD130" s="16"/>
      <c r="DE130" s="16"/>
      <c r="DF130" s="16"/>
      <c r="DG130" s="16"/>
      <c r="DH130" s="16"/>
      <c r="DI130" s="11" t="s">
        <v>202</v>
      </c>
      <c r="DJ130" s="10">
        <v>280</v>
      </c>
      <c r="DK130" s="213">
        <f t="shared" si="43"/>
        <v>88.254340182973309</v>
      </c>
      <c r="DL130" s="213">
        <f t="shared" si="44"/>
        <v>91.797397635574441</v>
      </c>
      <c r="DM130" s="11"/>
      <c r="DN130" s="10"/>
      <c r="DO130" s="11"/>
      <c r="DP130" s="10"/>
      <c r="DQ130" s="16">
        <v>35</v>
      </c>
      <c r="DR130" s="11" t="s">
        <v>184</v>
      </c>
      <c r="DS130" s="10">
        <v>6.2</v>
      </c>
      <c r="DT130" s="16">
        <v>20</v>
      </c>
      <c r="DU130" s="11"/>
      <c r="DV130" s="9"/>
      <c r="DW130" s="338">
        <f t="shared" si="45"/>
        <v>0</v>
      </c>
      <c r="DX130" s="213">
        <f t="shared" si="46"/>
        <v>0</v>
      </c>
      <c r="DY130" s="304"/>
      <c r="DZ130" s="213"/>
      <c r="EA130" s="11"/>
      <c r="EB130" s="10"/>
      <c r="EC130" s="11"/>
      <c r="ED130" s="10"/>
      <c r="EE130" s="158"/>
      <c r="EF130" s="159"/>
      <c r="EG130" s="158"/>
      <c r="EH130" s="160"/>
      <c r="EI130" s="351">
        <f t="shared" si="59"/>
        <v>285</v>
      </c>
      <c r="EJ130" s="352">
        <f t="shared" si="47"/>
        <v>89.830310543383547</v>
      </c>
      <c r="EK130" s="241">
        <f t="shared" si="48"/>
        <v>93.436636879066839</v>
      </c>
      <c r="EL130" s="9"/>
      <c r="EM130" s="20">
        <f t="shared" si="49"/>
        <v>0</v>
      </c>
      <c r="EN130" s="353">
        <f t="shared" si="50"/>
        <v>0</v>
      </c>
      <c r="EO130" s="12"/>
      <c r="EP130" s="120"/>
    </row>
    <row r="131" spans="1:146" s="118" customFormat="1" ht="20.100000000000001" customHeight="1">
      <c r="A131" s="161">
        <v>42369</v>
      </c>
      <c r="B131" s="228"/>
      <c r="C131" s="7"/>
      <c r="D131" s="1"/>
      <c r="E131" s="1"/>
      <c r="F131" s="1"/>
      <c r="G131" s="4"/>
      <c r="H131" s="3"/>
      <c r="I131" s="1"/>
      <c r="J131" s="1"/>
      <c r="K131" s="19"/>
      <c r="L131" s="1"/>
      <c r="M131" s="1"/>
      <c r="N131" s="1"/>
      <c r="O131" s="297"/>
      <c r="P131" s="1"/>
      <c r="Q131" s="22">
        <f t="shared" si="38"/>
        <v>0</v>
      </c>
      <c r="R131" s="116">
        <f t="shared" si="51"/>
        <v>0</v>
      </c>
      <c r="S131" s="17">
        <f t="shared" si="39"/>
        <v>0</v>
      </c>
      <c r="T131" s="3"/>
      <c r="U131" s="1"/>
      <c r="V131" s="1"/>
      <c r="W131" s="22">
        <f t="shared" si="52"/>
        <v>0</v>
      </c>
      <c r="X131" s="1"/>
      <c r="Y131" s="1"/>
      <c r="Z131" s="1"/>
      <c r="AA131" s="1"/>
      <c r="AB131" s="4"/>
      <c r="AC131" s="7"/>
      <c r="AD131" s="199"/>
      <c r="AE131" s="199"/>
      <c r="AF131" s="199"/>
      <c r="AG131" s="199"/>
      <c r="AH131" s="240">
        <f t="shared" si="60"/>
        <v>0</v>
      </c>
      <c r="AI131" s="237" t="e">
        <f t="shared" si="61"/>
        <v>#DIV/0!</v>
      </c>
      <c r="AJ131" s="1"/>
      <c r="AK131" s="1"/>
      <c r="AL131" s="1"/>
      <c r="AM131" s="1"/>
      <c r="AN131" s="1"/>
      <c r="AO131" s="1"/>
      <c r="AP131" s="3"/>
      <c r="AQ131" s="7"/>
      <c r="AR131" s="22">
        <f t="shared" si="62"/>
        <v>0</v>
      </c>
      <c r="AS131" s="270" t="e">
        <f t="shared" si="53"/>
        <v>#DIV/0!</v>
      </c>
      <c r="AT131" s="1"/>
      <c r="AU131" s="1"/>
      <c r="AV131" s="7"/>
      <c r="AW131" s="1"/>
      <c r="AX131" s="1"/>
      <c r="AY131" s="2"/>
      <c r="AZ131" s="3"/>
      <c r="BA131" s="2"/>
      <c r="BB131" s="3"/>
      <c r="BC131" s="4"/>
      <c r="BD131" s="3"/>
      <c r="BE131" s="1"/>
      <c r="BF131" s="1"/>
      <c r="BG131" s="1"/>
      <c r="BH131" s="4"/>
      <c r="BI131" s="3"/>
      <c r="BJ131" s="7"/>
      <c r="BK131" s="1"/>
      <c r="BL131" s="1"/>
      <c r="BM131" s="2"/>
      <c r="BN131" s="3"/>
      <c r="BO131" s="1"/>
      <c r="BP131" s="2"/>
      <c r="BQ131" s="3"/>
      <c r="BR131" s="1"/>
      <c r="BS131" s="2"/>
      <c r="BT131" s="6"/>
      <c r="BU131" s="278"/>
      <c r="BV131" s="272">
        <f t="shared" si="54"/>
        <v>0</v>
      </c>
      <c r="BW131" s="272">
        <f t="shared" si="55"/>
        <v>0</v>
      </c>
      <c r="BX131" s="282" t="e">
        <f t="shared" si="56"/>
        <v>#DIV/0!</v>
      </c>
      <c r="BY131" s="282" t="e">
        <f t="shared" si="57"/>
        <v>#DIV/0!</v>
      </c>
      <c r="BZ131" s="3"/>
      <c r="CA131" s="1"/>
      <c r="CB131" s="1"/>
      <c r="CC131" s="4"/>
      <c r="CD131" s="7"/>
      <c r="CE131" s="7"/>
      <c r="CF131" s="1" t="e">
        <f t="shared" si="66"/>
        <v>#N/A</v>
      </c>
      <c r="CG131" s="1">
        <f t="shared" si="67"/>
        <v>0</v>
      </c>
      <c r="CH131" s="1" t="e">
        <f t="shared" si="68"/>
        <v>#N/A</v>
      </c>
      <c r="CI131" s="1"/>
      <c r="CJ131" s="189" t="e">
        <f t="shared" si="58"/>
        <v>#N/A</v>
      </c>
      <c r="CK131" s="3"/>
      <c r="CL131" s="7"/>
      <c r="CM131" s="1"/>
      <c r="CN131" s="2">
        <v>109</v>
      </c>
      <c r="CO131" s="2">
        <f t="shared" si="63"/>
        <v>0</v>
      </c>
      <c r="CP131" s="2">
        <f t="shared" si="64"/>
        <v>0</v>
      </c>
      <c r="CQ131" s="190" t="e">
        <f t="shared" si="65"/>
        <v>#DIV/0!</v>
      </c>
      <c r="CR131" s="8"/>
      <c r="CS131" s="8"/>
      <c r="CT131" s="8"/>
      <c r="CU131" s="6"/>
      <c r="CV131" s="6"/>
      <c r="CW131" s="6"/>
      <c r="CX131" s="8"/>
      <c r="CY131" s="8"/>
      <c r="CZ131" s="8"/>
      <c r="DA131" s="8"/>
      <c r="DB131" s="8"/>
      <c r="DC131" s="8"/>
      <c r="DD131" s="8"/>
      <c r="DE131" s="8"/>
      <c r="DF131" s="8"/>
      <c r="DG131" s="8"/>
      <c r="DH131" s="8"/>
      <c r="DI131" s="3"/>
      <c r="DJ131" s="2"/>
      <c r="DK131" s="212" t="e">
        <f t="shared" si="43"/>
        <v>#DIV/0!</v>
      </c>
      <c r="DL131" s="212" t="e">
        <f t="shared" si="44"/>
        <v>#DIV/0!</v>
      </c>
      <c r="DM131" s="3"/>
      <c r="DN131" s="2"/>
      <c r="DO131" s="3"/>
      <c r="DP131" s="2"/>
      <c r="DQ131" s="8"/>
      <c r="DR131" s="3"/>
      <c r="DS131" s="2"/>
      <c r="DT131" s="8"/>
      <c r="DU131" s="3"/>
      <c r="DV131" s="1"/>
      <c r="DW131" s="337" t="e">
        <f t="shared" si="45"/>
        <v>#DIV/0!</v>
      </c>
      <c r="DX131" s="212" t="e">
        <f t="shared" si="46"/>
        <v>#DIV/0!</v>
      </c>
      <c r="DY131" s="303"/>
      <c r="DZ131" s="212"/>
      <c r="EA131" s="3"/>
      <c r="EB131" s="2"/>
      <c r="EC131" s="3"/>
      <c r="ED131" s="2"/>
      <c r="EE131" s="155"/>
      <c r="EF131" s="156"/>
      <c r="EG131" s="155"/>
      <c r="EH131" s="157"/>
      <c r="EI131" s="348">
        <f t="shared" si="59"/>
        <v>0</v>
      </c>
      <c r="EJ131" s="349" t="e">
        <f t="shared" si="47"/>
        <v>#DIV/0!</v>
      </c>
      <c r="EK131" s="240" t="e">
        <f t="shared" si="48"/>
        <v>#DIV/0!</v>
      </c>
      <c r="EL131" s="1"/>
      <c r="EM131" s="19" t="e">
        <f t="shared" si="49"/>
        <v>#DIV/0!</v>
      </c>
      <c r="EN131" s="350" t="e">
        <f t="shared" si="50"/>
        <v>#DIV/0!</v>
      </c>
      <c r="EO131" s="4"/>
      <c r="EP131" s="117"/>
    </row>
    <row r="132" spans="1:146" s="118" customFormat="1" ht="20.100000000000001" customHeight="1">
      <c r="A132" s="161">
        <v>42369</v>
      </c>
      <c r="B132" s="228"/>
      <c r="C132" s="7"/>
      <c r="D132" s="1"/>
      <c r="E132" s="1"/>
      <c r="F132" s="1"/>
      <c r="G132" s="4"/>
      <c r="H132" s="3"/>
      <c r="I132" s="1"/>
      <c r="J132" s="1"/>
      <c r="K132" s="19"/>
      <c r="L132" s="1"/>
      <c r="M132" s="1"/>
      <c r="N132" s="1"/>
      <c r="O132" s="297"/>
      <c r="P132" s="1"/>
      <c r="Q132" s="22">
        <f t="shared" si="38"/>
        <v>0</v>
      </c>
      <c r="R132" s="116">
        <f t="shared" si="51"/>
        <v>0</v>
      </c>
      <c r="S132" s="17">
        <f t="shared" si="39"/>
        <v>0</v>
      </c>
      <c r="T132" s="3"/>
      <c r="U132" s="1"/>
      <c r="V132" s="1"/>
      <c r="W132" s="22">
        <f t="shared" si="52"/>
        <v>0</v>
      </c>
      <c r="X132" s="1"/>
      <c r="Y132" s="1"/>
      <c r="Z132" s="1"/>
      <c r="AA132" s="1"/>
      <c r="AB132" s="4"/>
      <c r="AC132" s="7"/>
      <c r="AD132" s="199"/>
      <c r="AE132" s="199"/>
      <c r="AF132" s="199"/>
      <c r="AG132" s="199"/>
      <c r="AH132" s="240">
        <f t="shared" si="60"/>
        <v>0</v>
      </c>
      <c r="AI132" s="237" t="e">
        <f t="shared" si="61"/>
        <v>#DIV/0!</v>
      </c>
      <c r="AJ132" s="1"/>
      <c r="AK132" s="1"/>
      <c r="AL132" s="1"/>
      <c r="AM132" s="1"/>
      <c r="AN132" s="1"/>
      <c r="AO132" s="1"/>
      <c r="AP132" s="3"/>
      <c r="AQ132" s="7"/>
      <c r="AR132" s="22">
        <f t="shared" si="62"/>
        <v>0</v>
      </c>
      <c r="AS132" s="270" t="e">
        <f t="shared" si="53"/>
        <v>#DIV/0!</v>
      </c>
      <c r="AT132" s="1"/>
      <c r="AU132" s="1"/>
      <c r="AV132" s="7"/>
      <c r="AW132" s="1"/>
      <c r="AX132" s="1"/>
      <c r="AY132" s="2"/>
      <c r="AZ132" s="3"/>
      <c r="BA132" s="2"/>
      <c r="BB132" s="3"/>
      <c r="BC132" s="4"/>
      <c r="BD132" s="3"/>
      <c r="BE132" s="1"/>
      <c r="BF132" s="1"/>
      <c r="BG132" s="1"/>
      <c r="BH132" s="4"/>
      <c r="BI132" s="3"/>
      <c r="BJ132" s="7"/>
      <c r="BK132" s="1"/>
      <c r="BL132" s="1"/>
      <c r="BM132" s="2"/>
      <c r="BN132" s="3"/>
      <c r="BO132" s="1"/>
      <c r="BP132" s="2"/>
      <c r="BQ132" s="3"/>
      <c r="BR132" s="1"/>
      <c r="BS132" s="2"/>
      <c r="BT132" s="6"/>
      <c r="BU132" s="278"/>
      <c r="BV132" s="272">
        <f t="shared" si="54"/>
        <v>0</v>
      </c>
      <c r="BW132" s="272">
        <f t="shared" si="55"/>
        <v>0</v>
      </c>
      <c r="BX132" s="282" t="e">
        <f t="shared" si="56"/>
        <v>#DIV/0!</v>
      </c>
      <c r="BY132" s="282" t="e">
        <f t="shared" si="57"/>
        <v>#DIV/0!</v>
      </c>
      <c r="BZ132" s="3"/>
      <c r="CA132" s="1"/>
      <c r="CB132" s="1"/>
      <c r="CC132" s="4"/>
      <c r="CD132" s="7"/>
      <c r="CE132" s="7"/>
      <c r="CF132" s="1" t="e">
        <f t="shared" si="66"/>
        <v>#N/A</v>
      </c>
      <c r="CG132" s="1">
        <f t="shared" si="67"/>
        <v>0</v>
      </c>
      <c r="CH132" s="1" t="e">
        <f t="shared" si="68"/>
        <v>#N/A</v>
      </c>
      <c r="CI132" s="1"/>
      <c r="CJ132" s="189" t="e">
        <f t="shared" si="58"/>
        <v>#N/A</v>
      </c>
      <c r="CK132" s="3"/>
      <c r="CL132" s="7"/>
      <c r="CM132" s="1"/>
      <c r="CN132" s="2">
        <v>109</v>
      </c>
      <c r="CO132" s="2">
        <f t="shared" si="63"/>
        <v>0</v>
      </c>
      <c r="CP132" s="2">
        <f t="shared" si="64"/>
        <v>0</v>
      </c>
      <c r="CQ132" s="190" t="e">
        <f t="shared" si="65"/>
        <v>#DIV/0!</v>
      </c>
      <c r="CR132" s="8"/>
      <c r="CS132" s="8"/>
      <c r="CT132" s="8"/>
      <c r="CU132" s="6"/>
      <c r="CV132" s="6"/>
      <c r="CW132" s="6"/>
      <c r="CX132" s="8"/>
      <c r="CY132" s="8"/>
      <c r="CZ132" s="8"/>
      <c r="DA132" s="8"/>
      <c r="DB132" s="8"/>
      <c r="DC132" s="8"/>
      <c r="DD132" s="8"/>
      <c r="DE132" s="8"/>
      <c r="DF132" s="8"/>
      <c r="DG132" s="8"/>
      <c r="DH132" s="8"/>
      <c r="DI132" s="3"/>
      <c r="DJ132" s="2"/>
      <c r="DK132" s="212" t="e">
        <f t="shared" si="43"/>
        <v>#DIV/0!</v>
      </c>
      <c r="DL132" s="212" t="e">
        <f t="shared" si="44"/>
        <v>#DIV/0!</v>
      </c>
      <c r="DM132" s="3"/>
      <c r="DN132" s="2"/>
      <c r="DO132" s="3"/>
      <c r="DP132" s="2"/>
      <c r="DQ132" s="8"/>
      <c r="DR132" s="3"/>
      <c r="DS132" s="2"/>
      <c r="DT132" s="8"/>
      <c r="DU132" s="3"/>
      <c r="DV132" s="1"/>
      <c r="DW132" s="337" t="e">
        <f t="shared" si="45"/>
        <v>#DIV/0!</v>
      </c>
      <c r="DX132" s="212" t="e">
        <f t="shared" si="46"/>
        <v>#DIV/0!</v>
      </c>
      <c r="DY132" s="303"/>
      <c r="DZ132" s="212"/>
      <c r="EA132" s="3"/>
      <c r="EB132" s="2"/>
      <c r="EC132" s="3"/>
      <c r="ED132" s="2"/>
      <c r="EE132" s="155"/>
      <c r="EF132" s="156"/>
      <c r="EG132" s="155"/>
      <c r="EH132" s="157"/>
      <c r="EI132" s="348">
        <f t="shared" si="59"/>
        <v>0</v>
      </c>
      <c r="EJ132" s="349" t="e">
        <f t="shared" si="47"/>
        <v>#DIV/0!</v>
      </c>
      <c r="EK132" s="240" t="e">
        <f t="shared" si="48"/>
        <v>#DIV/0!</v>
      </c>
      <c r="EL132" s="1"/>
      <c r="EM132" s="19" t="e">
        <f t="shared" si="49"/>
        <v>#DIV/0!</v>
      </c>
      <c r="EN132" s="350" t="e">
        <f t="shared" si="50"/>
        <v>#DIV/0!</v>
      </c>
      <c r="EO132" s="4"/>
      <c r="EP132" s="117"/>
    </row>
    <row r="133" spans="1:146" s="121" customFormat="1" ht="20.100000000000001" customHeight="1">
      <c r="A133" s="162">
        <v>42369</v>
      </c>
      <c r="B133" s="229">
        <v>0.23350694444444445</v>
      </c>
      <c r="C133" s="15">
        <v>2</v>
      </c>
      <c r="D133" s="9" t="s">
        <v>132</v>
      </c>
      <c r="E133" s="9" t="s">
        <v>134</v>
      </c>
      <c r="F133" s="9" t="s">
        <v>140</v>
      </c>
      <c r="G133" s="12" t="s">
        <v>145</v>
      </c>
      <c r="H133" s="11" t="s">
        <v>172</v>
      </c>
      <c r="I133" s="9">
        <v>16</v>
      </c>
      <c r="J133" s="9" t="s">
        <v>278</v>
      </c>
      <c r="K133" s="20">
        <v>19.5</v>
      </c>
      <c r="L133" s="9" t="s">
        <v>190</v>
      </c>
      <c r="M133" s="9">
        <v>84</v>
      </c>
      <c r="N133" s="9">
        <v>2700</v>
      </c>
      <c r="O133" s="298"/>
      <c r="P133" s="9">
        <v>1420</v>
      </c>
      <c r="Q133" s="24">
        <f t="shared" si="38"/>
        <v>1143.0999999999999</v>
      </c>
      <c r="R133" s="119">
        <f t="shared" si="51"/>
        <v>3.1275215999999997</v>
      </c>
      <c r="S133" s="18">
        <f t="shared" si="39"/>
        <v>2.9629151999999994</v>
      </c>
      <c r="T133" s="11">
        <v>901.1</v>
      </c>
      <c r="U133" s="9">
        <v>1007</v>
      </c>
      <c r="V133" s="9">
        <v>0.95199999999999996</v>
      </c>
      <c r="W133" s="24">
        <f t="shared" si="52"/>
        <v>1351.84</v>
      </c>
      <c r="X133" s="9">
        <v>9.9</v>
      </c>
      <c r="Y133" s="9">
        <v>254</v>
      </c>
      <c r="Z133" s="9">
        <v>20</v>
      </c>
      <c r="AA133" s="9">
        <v>20</v>
      </c>
      <c r="AB133" s="12">
        <v>6</v>
      </c>
      <c r="AC133" s="15">
        <v>3.9</v>
      </c>
      <c r="AD133" s="200">
        <v>-26</v>
      </c>
      <c r="AE133" s="200">
        <v>-31</v>
      </c>
      <c r="AF133" s="200">
        <v>-30</v>
      </c>
      <c r="AG133" s="200"/>
      <c r="AH133" s="241">
        <f t="shared" si="60"/>
        <v>-87</v>
      </c>
      <c r="AI133" s="239">
        <f t="shared" si="61"/>
        <v>1</v>
      </c>
      <c r="AJ133" s="9">
        <v>50</v>
      </c>
      <c r="AK133" s="9">
        <v>50</v>
      </c>
      <c r="AL133" s="9">
        <v>100</v>
      </c>
      <c r="AM133" s="9">
        <v>100</v>
      </c>
      <c r="AN133" s="9">
        <v>3</v>
      </c>
      <c r="AO133" s="9">
        <v>0</v>
      </c>
      <c r="AP133" s="11">
        <v>1705</v>
      </c>
      <c r="AQ133" s="15">
        <v>1250</v>
      </c>
      <c r="AR133" s="24">
        <f t="shared" si="62"/>
        <v>455</v>
      </c>
      <c r="AS133" s="271">
        <f t="shared" si="53"/>
        <v>0.26686217008797652</v>
      </c>
      <c r="AT133" s="9">
        <v>64</v>
      </c>
      <c r="AU133" s="9">
        <v>80</v>
      </c>
      <c r="AV133" s="15">
        <v>4.4000000000000004</v>
      </c>
      <c r="AW133" s="9">
        <v>426</v>
      </c>
      <c r="AX133" s="9">
        <v>590</v>
      </c>
      <c r="AY133" s="10">
        <v>40</v>
      </c>
      <c r="AZ133" s="11">
        <v>338</v>
      </c>
      <c r="BA133" s="10">
        <v>64</v>
      </c>
      <c r="BB133" s="11"/>
      <c r="BC133" s="12"/>
      <c r="BD133" s="11">
        <v>4451</v>
      </c>
      <c r="BE133" s="9">
        <v>22</v>
      </c>
      <c r="BF133" s="9">
        <v>35</v>
      </c>
      <c r="BG133" s="9">
        <v>1.5</v>
      </c>
      <c r="BH133" s="12">
        <v>97.4</v>
      </c>
      <c r="BI133" s="11">
        <v>350</v>
      </c>
      <c r="BJ133" s="15">
        <v>180</v>
      </c>
      <c r="BK133" s="9">
        <v>1640</v>
      </c>
      <c r="BL133" s="9">
        <v>123</v>
      </c>
      <c r="BM133" s="10">
        <v>76</v>
      </c>
      <c r="BN133" s="11">
        <v>359</v>
      </c>
      <c r="BO133" s="9">
        <v>1340</v>
      </c>
      <c r="BP133" s="10">
        <v>145</v>
      </c>
      <c r="BQ133" s="11">
        <v>351</v>
      </c>
      <c r="BR133" s="9">
        <v>1307</v>
      </c>
      <c r="BS133" s="10">
        <v>130</v>
      </c>
      <c r="BT133" s="14">
        <v>1350</v>
      </c>
      <c r="BU133" s="279">
        <v>317</v>
      </c>
      <c r="BV133" s="273">
        <f t="shared" si="54"/>
        <v>0.71</v>
      </c>
      <c r="BW133" s="273">
        <f t="shared" si="55"/>
        <v>0.44871794871794873</v>
      </c>
      <c r="BX133" s="283">
        <f t="shared" si="56"/>
        <v>0.61274618278380177</v>
      </c>
      <c r="BY133" s="283">
        <f t="shared" si="57"/>
        <v>0.38725381721619834</v>
      </c>
      <c r="BZ133" s="11">
        <v>2.8</v>
      </c>
      <c r="CA133" s="9">
        <v>3</v>
      </c>
      <c r="CB133" s="9">
        <v>29</v>
      </c>
      <c r="CC133" s="12"/>
      <c r="CD133" s="15"/>
      <c r="CE133" s="15">
        <v>68</v>
      </c>
      <c r="CF133" s="9" t="e">
        <f t="shared" si="66"/>
        <v>#N/A</v>
      </c>
      <c r="CG133" s="9">
        <f t="shared" si="67"/>
        <v>4799.5999999999995</v>
      </c>
      <c r="CH133" s="9" t="e">
        <f t="shared" si="68"/>
        <v>#N/A</v>
      </c>
      <c r="CI133" s="9">
        <v>68</v>
      </c>
      <c r="CJ133" s="296" t="e">
        <f t="shared" si="58"/>
        <v>#N/A</v>
      </c>
      <c r="CK133" s="11"/>
      <c r="CL133" s="15">
        <v>30</v>
      </c>
      <c r="CM133" s="9">
        <v>30</v>
      </c>
      <c r="CN133" s="10">
        <v>109</v>
      </c>
      <c r="CO133" s="10">
        <f t="shared" si="63"/>
        <v>4799.5999999999995</v>
      </c>
      <c r="CP133" s="10">
        <f t="shared" si="64"/>
        <v>32.700000000000003</v>
      </c>
      <c r="CQ133" s="191">
        <f t="shared" si="65"/>
        <v>6.8130677556463048</v>
      </c>
      <c r="CR133" s="16">
        <v>44</v>
      </c>
      <c r="CS133" s="16">
        <v>4</v>
      </c>
      <c r="CT133" s="16">
        <v>400</v>
      </c>
      <c r="CU133" s="14">
        <v>19</v>
      </c>
      <c r="CV133" s="14">
        <v>48</v>
      </c>
      <c r="CW133" s="14"/>
      <c r="CX133" s="16"/>
      <c r="CY133" s="16"/>
      <c r="CZ133" s="16"/>
      <c r="DA133" s="16"/>
      <c r="DB133" s="16"/>
      <c r="DC133" s="16"/>
      <c r="DD133" s="16"/>
      <c r="DE133" s="16"/>
      <c r="DF133" s="16"/>
      <c r="DG133" s="16"/>
      <c r="DH133" s="16"/>
      <c r="DI133" s="11" t="s">
        <v>202</v>
      </c>
      <c r="DJ133" s="10">
        <v>280</v>
      </c>
      <c r="DK133" s="213">
        <f t="shared" si="43"/>
        <v>89.527758976948405</v>
      </c>
      <c r="DL133" s="213">
        <f t="shared" si="44"/>
        <v>94.501523364556661</v>
      </c>
      <c r="DM133" s="11"/>
      <c r="DN133" s="10"/>
      <c r="DO133" s="11"/>
      <c r="DP133" s="10"/>
      <c r="DQ133" s="16"/>
      <c r="DR133" s="11" t="s">
        <v>184</v>
      </c>
      <c r="DS133" s="10">
        <v>5.7</v>
      </c>
      <c r="DT133" s="16">
        <v>20</v>
      </c>
      <c r="DU133" s="11"/>
      <c r="DV133" s="9"/>
      <c r="DW133" s="338">
        <f t="shared" si="45"/>
        <v>0</v>
      </c>
      <c r="DX133" s="213">
        <f t="shared" si="46"/>
        <v>0</v>
      </c>
      <c r="DY133" s="304"/>
      <c r="DZ133" s="213"/>
      <c r="EA133" s="11"/>
      <c r="EB133" s="10"/>
      <c r="EC133" s="11"/>
      <c r="ED133" s="10"/>
      <c r="EE133" s="158"/>
      <c r="EF133" s="159"/>
      <c r="EG133" s="158"/>
      <c r="EH133" s="160"/>
      <c r="EI133" s="351">
        <f t="shared" si="59"/>
        <v>275</v>
      </c>
      <c r="EJ133" s="352">
        <f t="shared" si="47"/>
        <v>87.929048995217187</v>
      </c>
      <c r="EK133" s="241">
        <f t="shared" si="48"/>
        <v>92.813996161618149</v>
      </c>
      <c r="EL133" s="9">
        <v>3.9</v>
      </c>
      <c r="EM133" s="20">
        <f t="shared" si="49"/>
        <v>1.2469937857503528</v>
      </c>
      <c r="EN133" s="353">
        <f t="shared" si="50"/>
        <v>1.3162712182920391</v>
      </c>
      <c r="EO133" s="12"/>
      <c r="EP133" s="120"/>
    </row>
    <row r="134" spans="1:146" s="538" customFormat="1" ht="20.100000000000001" customHeight="1" thickBot="1">
      <c r="A134" s="505">
        <v>42369</v>
      </c>
      <c r="B134" s="506"/>
      <c r="C134" s="507"/>
      <c r="D134" s="508"/>
      <c r="E134" s="508"/>
      <c r="F134" s="508"/>
      <c r="G134" s="509"/>
      <c r="H134" s="510"/>
      <c r="I134" s="508"/>
      <c r="J134" s="508"/>
      <c r="K134" s="511"/>
      <c r="L134" s="508"/>
      <c r="M134" s="508"/>
      <c r="N134" s="508"/>
      <c r="O134" s="512"/>
      <c r="P134" s="508"/>
      <c r="Q134" s="513">
        <f t="shared" si="38"/>
        <v>0</v>
      </c>
      <c r="R134" s="514">
        <f t="shared" si="51"/>
        <v>0</v>
      </c>
      <c r="S134" s="515">
        <f t="shared" si="39"/>
        <v>0</v>
      </c>
      <c r="T134" s="510"/>
      <c r="U134" s="508"/>
      <c r="V134" s="508"/>
      <c r="W134" s="513">
        <f t="shared" si="52"/>
        <v>0</v>
      </c>
      <c r="X134" s="508"/>
      <c r="Y134" s="508"/>
      <c r="Z134" s="508"/>
      <c r="AA134" s="508"/>
      <c r="AB134" s="509"/>
      <c r="AC134" s="507"/>
      <c r="AD134" s="516"/>
      <c r="AE134" s="516"/>
      <c r="AF134" s="516"/>
      <c r="AG134" s="516"/>
      <c r="AH134" s="517">
        <f t="shared" si="60"/>
        <v>0</v>
      </c>
      <c r="AI134" s="518" t="e">
        <f t="shared" si="61"/>
        <v>#DIV/0!</v>
      </c>
      <c r="AJ134" s="508"/>
      <c r="AK134" s="508"/>
      <c r="AL134" s="508"/>
      <c r="AM134" s="508"/>
      <c r="AN134" s="508"/>
      <c r="AO134" s="508"/>
      <c r="AP134" s="510"/>
      <c r="AQ134" s="507"/>
      <c r="AR134" s="513">
        <f t="shared" si="62"/>
        <v>0</v>
      </c>
      <c r="AS134" s="519" t="e">
        <f t="shared" si="53"/>
        <v>#DIV/0!</v>
      </c>
      <c r="AT134" s="508"/>
      <c r="AU134" s="508"/>
      <c r="AV134" s="507"/>
      <c r="AW134" s="508"/>
      <c r="AX134" s="508"/>
      <c r="AY134" s="520"/>
      <c r="AZ134" s="510"/>
      <c r="BA134" s="520"/>
      <c r="BB134" s="510"/>
      <c r="BC134" s="509"/>
      <c r="BD134" s="510"/>
      <c r="BE134" s="508"/>
      <c r="BF134" s="508"/>
      <c r="BG134" s="508"/>
      <c r="BH134" s="509"/>
      <c r="BI134" s="510"/>
      <c r="BJ134" s="507"/>
      <c r="BK134" s="508"/>
      <c r="BL134" s="508"/>
      <c r="BM134" s="520"/>
      <c r="BN134" s="510"/>
      <c r="BO134" s="508"/>
      <c r="BP134" s="520"/>
      <c r="BQ134" s="510"/>
      <c r="BR134" s="508"/>
      <c r="BS134" s="520"/>
      <c r="BT134" s="521"/>
      <c r="BU134" s="522"/>
      <c r="BV134" s="523">
        <f t="shared" si="54"/>
        <v>0</v>
      </c>
      <c r="BW134" s="523">
        <f t="shared" si="55"/>
        <v>0</v>
      </c>
      <c r="BX134" s="524" t="e">
        <f t="shared" si="56"/>
        <v>#DIV/0!</v>
      </c>
      <c r="BY134" s="524" t="e">
        <f t="shared" si="57"/>
        <v>#DIV/0!</v>
      </c>
      <c r="BZ134" s="510"/>
      <c r="CA134" s="508"/>
      <c r="CB134" s="508"/>
      <c r="CC134" s="509"/>
      <c r="CD134" s="507"/>
      <c r="CE134" s="507"/>
      <c r="CF134" s="508" t="e">
        <f t="shared" si="66"/>
        <v>#N/A</v>
      </c>
      <c r="CG134" s="508">
        <f t="shared" si="67"/>
        <v>0</v>
      </c>
      <c r="CH134" s="508" t="e">
        <f t="shared" si="68"/>
        <v>#N/A</v>
      </c>
      <c r="CI134" s="508"/>
      <c r="CJ134" s="525" t="e">
        <f t="shared" si="58"/>
        <v>#N/A</v>
      </c>
      <c r="CK134" s="510"/>
      <c r="CL134" s="507"/>
      <c r="CM134" s="508"/>
      <c r="CN134" s="520">
        <v>109</v>
      </c>
      <c r="CO134" s="520">
        <f t="shared" si="63"/>
        <v>0</v>
      </c>
      <c r="CP134" s="520">
        <f t="shared" si="64"/>
        <v>0</v>
      </c>
      <c r="CQ134" s="526" t="e">
        <f t="shared" si="65"/>
        <v>#DIV/0!</v>
      </c>
      <c r="CR134" s="527"/>
      <c r="CS134" s="527"/>
      <c r="CT134" s="527"/>
      <c r="CU134" s="521"/>
      <c r="CV134" s="521"/>
      <c r="CW134" s="521"/>
      <c r="CX134" s="527"/>
      <c r="CY134" s="527"/>
      <c r="CZ134" s="527"/>
      <c r="DA134" s="527"/>
      <c r="DB134" s="527"/>
      <c r="DC134" s="527"/>
      <c r="DD134" s="527"/>
      <c r="DE134" s="527"/>
      <c r="DF134" s="527"/>
      <c r="DG134" s="527"/>
      <c r="DH134" s="527"/>
      <c r="DI134" s="510"/>
      <c r="DJ134" s="520"/>
      <c r="DK134" s="528" t="e">
        <f t="shared" si="43"/>
        <v>#DIV/0!</v>
      </c>
      <c r="DL134" s="528" t="e">
        <f t="shared" si="44"/>
        <v>#DIV/0!</v>
      </c>
      <c r="DM134" s="510"/>
      <c r="DN134" s="520"/>
      <c r="DO134" s="510"/>
      <c r="DP134" s="520"/>
      <c r="DQ134" s="527"/>
      <c r="DR134" s="510"/>
      <c r="DS134" s="520"/>
      <c r="DT134" s="527"/>
      <c r="DU134" s="510"/>
      <c r="DV134" s="508"/>
      <c r="DW134" s="529" t="e">
        <f t="shared" si="45"/>
        <v>#DIV/0!</v>
      </c>
      <c r="DX134" s="528" t="e">
        <f t="shared" si="46"/>
        <v>#DIV/0!</v>
      </c>
      <c r="DY134" s="530"/>
      <c r="DZ134" s="528"/>
      <c r="EA134" s="510"/>
      <c r="EB134" s="520"/>
      <c r="EC134" s="510"/>
      <c r="ED134" s="520"/>
      <c r="EE134" s="531"/>
      <c r="EF134" s="532"/>
      <c r="EG134" s="531"/>
      <c r="EH134" s="533"/>
      <c r="EI134" s="534">
        <f t="shared" si="59"/>
        <v>0</v>
      </c>
      <c r="EJ134" s="535" t="e">
        <f t="shared" si="47"/>
        <v>#DIV/0!</v>
      </c>
      <c r="EK134" s="517" t="e">
        <f t="shared" si="48"/>
        <v>#DIV/0!</v>
      </c>
      <c r="EL134" s="508"/>
      <c r="EM134" s="511" t="e">
        <f t="shared" si="49"/>
        <v>#DIV/0!</v>
      </c>
      <c r="EN134" s="536" t="e">
        <f t="shared" si="50"/>
        <v>#DIV/0!</v>
      </c>
      <c r="EO134" s="509"/>
      <c r="EP134" s="537"/>
    </row>
    <row r="135" spans="1:146" s="482" customFormat="1">
      <c r="A135" s="479"/>
      <c r="B135" s="480"/>
      <c r="C135" s="481"/>
      <c r="G135" s="480"/>
      <c r="H135" s="483"/>
      <c r="K135" s="484"/>
      <c r="R135" s="485"/>
      <c r="S135" s="486"/>
      <c r="T135" s="483"/>
      <c r="V135" s="487"/>
      <c r="X135" s="484"/>
      <c r="AB135" s="480"/>
      <c r="AC135" s="481"/>
      <c r="AD135" s="488"/>
      <c r="AE135" s="488"/>
      <c r="AF135" s="488"/>
      <c r="AG135" s="488"/>
      <c r="AH135" s="488"/>
      <c r="AI135" s="489"/>
      <c r="AN135" s="485"/>
      <c r="AO135" s="480"/>
      <c r="AP135" s="483"/>
      <c r="AQ135" s="481"/>
      <c r="AV135" s="490"/>
      <c r="AY135" s="485"/>
      <c r="AZ135" s="483"/>
      <c r="BA135" s="485"/>
      <c r="BB135" s="491"/>
      <c r="BC135" s="492"/>
      <c r="BD135" s="491"/>
      <c r="BE135" s="493"/>
      <c r="BF135" s="493"/>
      <c r="BH135" s="480"/>
      <c r="BI135" s="483"/>
      <c r="BM135" s="485"/>
      <c r="BN135" s="483"/>
      <c r="BP135" s="485"/>
      <c r="BQ135" s="483"/>
      <c r="BS135" s="485"/>
      <c r="BT135" s="494"/>
      <c r="BU135" s="495"/>
      <c r="BV135" s="496"/>
      <c r="BW135" s="496"/>
      <c r="BX135" s="497"/>
      <c r="BY135" s="497"/>
      <c r="BZ135" s="483"/>
      <c r="CC135" s="480"/>
      <c r="CD135" s="481"/>
      <c r="CE135" s="481"/>
      <c r="CJ135" s="498"/>
      <c r="CK135" s="483"/>
      <c r="CL135" s="481"/>
      <c r="CN135" s="485"/>
      <c r="CO135" s="485"/>
      <c r="CP135" s="485"/>
      <c r="CQ135" s="498"/>
      <c r="CR135" s="497"/>
      <c r="CS135" s="497"/>
      <c r="CT135" s="497"/>
      <c r="CU135" s="494"/>
      <c r="CV135" s="495"/>
      <c r="CW135" s="494"/>
      <c r="CX135" s="497"/>
      <c r="CY135" s="497"/>
      <c r="CZ135" s="497"/>
      <c r="DA135" s="497"/>
      <c r="DB135" s="497"/>
      <c r="DC135" s="497"/>
      <c r="DD135" s="497"/>
      <c r="DE135" s="497"/>
      <c r="DF135" s="497"/>
      <c r="DG135" s="497"/>
      <c r="DH135" s="497"/>
      <c r="DI135" s="483"/>
      <c r="DJ135" s="485"/>
      <c r="DK135" s="499"/>
      <c r="DL135" s="485"/>
      <c r="DM135" s="483"/>
      <c r="DN135" s="485"/>
      <c r="DO135" s="483"/>
      <c r="DP135" s="485"/>
      <c r="DQ135" s="497"/>
      <c r="DR135" s="483"/>
      <c r="DS135" s="485"/>
      <c r="DT135" s="497"/>
      <c r="DU135" s="483"/>
      <c r="DW135" s="499"/>
      <c r="DX135" s="498"/>
      <c r="DY135" s="500"/>
      <c r="DZ135" s="498"/>
      <c r="EA135" s="483"/>
      <c r="EB135" s="485"/>
      <c r="EC135" s="483"/>
      <c r="ED135" s="485"/>
      <c r="EE135" s="483"/>
      <c r="EF135" s="485"/>
      <c r="EG135" s="483"/>
      <c r="EH135" s="480"/>
      <c r="EI135" s="501"/>
      <c r="EJ135" s="502"/>
      <c r="EK135" s="503"/>
      <c r="EL135" s="503"/>
      <c r="EM135" s="503"/>
      <c r="EN135" s="503"/>
      <c r="EO135" s="504"/>
      <c r="EP135" s="481"/>
    </row>
    <row r="150" spans="1:138">
      <c r="A150" s="447"/>
      <c r="B150" s="439"/>
      <c r="C150" s="448"/>
      <c r="D150" s="422"/>
      <c r="E150" s="422"/>
      <c r="F150" s="422"/>
      <c r="G150" s="439"/>
      <c r="H150" s="449"/>
      <c r="I150" s="422"/>
      <c r="J150" s="422"/>
      <c r="K150" s="450"/>
      <c r="L150" s="422"/>
      <c r="M150" s="422"/>
      <c r="N150" s="422"/>
      <c r="O150" s="422"/>
      <c r="P150" s="422"/>
      <c r="Q150" s="422"/>
      <c r="R150" s="451"/>
    </row>
    <row r="151" spans="1:138" ht="19.5" thickBot="1">
      <c r="A151" s="456"/>
      <c r="B151" s="457"/>
      <c r="C151" s="457"/>
      <c r="D151" s="457"/>
      <c r="E151" s="457"/>
      <c r="F151" s="457"/>
      <c r="G151" s="457"/>
      <c r="H151" s="457"/>
      <c r="I151" s="457"/>
      <c r="J151" s="457"/>
      <c r="K151" s="458"/>
      <c r="L151" s="457"/>
      <c r="M151" s="457"/>
      <c r="N151" s="457"/>
      <c r="O151" s="457"/>
      <c r="P151" s="457"/>
      <c r="Q151" s="457"/>
      <c r="R151" s="457"/>
      <c r="S151" s="445"/>
    </row>
    <row r="152" spans="1:138" ht="19.5" outlineLevel="2" thickBot="1">
      <c r="A152" s="463">
        <f ca="1">TODAY()</f>
        <v>42428</v>
      </c>
      <c r="B152" s="464">
        <f ca="1">--TEXT(NOW(),"чч:мм:сс")</f>
        <v>0.15847222222222221</v>
      </c>
      <c r="C152" s="459"/>
      <c r="D152" s="459"/>
      <c r="E152" s="457"/>
      <c r="F152" s="457"/>
      <c r="G152" s="459"/>
      <c r="H152" s="459"/>
      <c r="I152" s="459"/>
      <c r="J152" s="459"/>
      <c r="K152" s="460"/>
      <c r="L152" s="459"/>
      <c r="M152" s="459"/>
      <c r="N152" s="459"/>
      <c r="O152" s="459"/>
      <c r="P152" s="459"/>
      <c r="Q152" s="459"/>
      <c r="R152" s="459"/>
      <c r="S152" s="446"/>
      <c r="T152" s="122"/>
      <c r="U152" s="123"/>
      <c r="V152" s="126"/>
      <c r="W152" s="123"/>
      <c r="X152" s="128"/>
      <c r="Y152" s="123"/>
      <c r="Z152" s="123"/>
      <c r="AA152" s="123"/>
      <c r="AB152" s="124"/>
      <c r="AC152" s="127"/>
      <c r="AD152" s="201"/>
      <c r="AE152" s="201"/>
      <c r="AF152" s="201"/>
      <c r="AG152" s="201"/>
      <c r="AH152" s="201"/>
      <c r="AI152" s="234"/>
      <c r="AJ152" s="123"/>
      <c r="AK152" s="123"/>
      <c r="AL152" s="123"/>
      <c r="AM152" s="123"/>
      <c r="AN152" s="129"/>
      <c r="AO152" s="124"/>
      <c r="AP152" s="122"/>
      <c r="AQ152" s="127"/>
      <c r="AR152" s="123"/>
      <c r="AS152" s="123"/>
      <c r="AT152" s="123"/>
      <c r="AU152" s="123"/>
      <c r="AV152" s="251"/>
      <c r="AW152" s="123"/>
      <c r="AX152" s="123"/>
      <c r="AY152" s="129"/>
      <c r="AZ152" s="122"/>
      <c r="BA152" s="129"/>
      <c r="BB152" s="130"/>
      <c r="BC152" s="131"/>
      <c r="BD152" s="130"/>
      <c r="BE152" s="132"/>
      <c r="BF152" s="132"/>
      <c r="BG152" s="123"/>
      <c r="BH152" s="124"/>
      <c r="BI152" s="122"/>
      <c r="BJ152" s="123"/>
      <c r="BK152" s="123"/>
      <c r="BL152" s="123"/>
      <c r="BM152" s="129"/>
      <c r="BN152" s="122"/>
      <c r="BO152" s="123"/>
      <c r="BP152" s="129"/>
      <c r="BQ152" s="122"/>
      <c r="BR152" s="123"/>
      <c r="BS152" s="129"/>
      <c r="BT152" s="135"/>
      <c r="BU152" s="280"/>
      <c r="BV152" s="246"/>
      <c r="BW152" s="246"/>
      <c r="BX152" s="133"/>
      <c r="BY152" s="133"/>
      <c r="BZ152" s="122"/>
      <c r="CA152" s="123"/>
      <c r="CB152" s="123"/>
      <c r="CC152" s="124"/>
      <c r="CD152" s="127"/>
      <c r="CE152" s="127"/>
      <c r="CF152" s="123"/>
      <c r="CG152" s="123"/>
      <c r="CH152" s="123"/>
      <c r="CI152" s="123"/>
      <c r="CJ152" s="134"/>
      <c r="CK152" s="122"/>
      <c r="CL152" s="127"/>
      <c r="CM152" s="123"/>
      <c r="CN152" s="129"/>
      <c r="CO152" s="129"/>
      <c r="CP152" s="129"/>
      <c r="CQ152" s="134"/>
      <c r="CR152" s="133"/>
      <c r="CS152" s="133"/>
      <c r="CT152" s="133"/>
      <c r="CU152" s="135"/>
      <c r="CV152" s="280"/>
      <c r="CW152" s="135"/>
      <c r="CX152" s="133"/>
      <c r="CY152" s="133"/>
      <c r="CZ152" s="133"/>
      <c r="DA152" s="133"/>
      <c r="DB152" s="133"/>
      <c r="DC152" s="133"/>
      <c r="DD152" s="133"/>
      <c r="DE152" s="133"/>
      <c r="DF152" s="133"/>
      <c r="DG152" s="133"/>
      <c r="DH152" s="133"/>
      <c r="DI152" s="122"/>
      <c r="DJ152" s="129"/>
      <c r="DK152" s="214"/>
      <c r="DL152" s="129"/>
      <c r="DM152" s="122"/>
      <c r="DN152" s="129"/>
      <c r="DO152" s="122"/>
      <c r="DP152" s="129"/>
      <c r="DQ152" s="133"/>
      <c r="DR152" s="122"/>
      <c r="DS152" s="129"/>
      <c r="DT152" s="133"/>
      <c r="DU152" s="122"/>
      <c r="DV152" s="123"/>
      <c r="DW152" s="214"/>
      <c r="DX152" s="134"/>
      <c r="DY152" s="305"/>
      <c r="DZ152" s="134"/>
      <c r="EA152" s="122"/>
      <c r="EB152" s="129"/>
      <c r="EC152" s="122"/>
      <c r="ED152" s="129"/>
      <c r="EE152" s="122"/>
      <c r="EF152" s="129"/>
      <c r="EG152" s="122"/>
      <c r="EH152" s="124"/>
    </row>
    <row r="153" spans="1:138" ht="20.25" outlineLevel="2" thickBot="1">
      <c r="A153" s="459"/>
      <c r="B153" s="465">
        <v>0.33333333333333331</v>
      </c>
      <c r="C153" s="471">
        <v>1</v>
      </c>
      <c r="D153" s="426" t="s">
        <v>134</v>
      </c>
      <c r="E153" s="427" t="s">
        <v>138</v>
      </c>
      <c r="F153" s="427" t="s">
        <v>138</v>
      </c>
      <c r="G153" s="124" t="s">
        <v>267</v>
      </c>
      <c r="H153" s="468" t="s">
        <v>172</v>
      </c>
      <c r="I153" s="459"/>
      <c r="J153" s="459"/>
      <c r="K153" s="460"/>
      <c r="L153" s="474" t="s">
        <v>190</v>
      </c>
      <c r="M153" s="474">
        <v>84</v>
      </c>
      <c r="N153" s="459"/>
      <c r="O153" s="477" t="s">
        <v>239</v>
      </c>
      <c r="P153" s="459"/>
      <c r="Q153" s="459"/>
      <c r="R153" s="459"/>
      <c r="S153" s="446"/>
      <c r="T153" s="122"/>
      <c r="U153" s="123"/>
      <c r="V153" s="126"/>
      <c r="W153" s="123"/>
      <c r="X153" s="128"/>
      <c r="Y153" s="123"/>
      <c r="Z153" s="123"/>
      <c r="AA153" s="123"/>
      <c r="AB153" s="124"/>
      <c r="AC153" s="127"/>
      <c r="AD153" s="201"/>
      <c r="AE153" s="201"/>
      <c r="AF153" s="201"/>
      <c r="AG153" s="201"/>
      <c r="AH153" s="201"/>
      <c r="AI153" s="234"/>
      <c r="AJ153" s="123"/>
      <c r="AK153" s="123"/>
      <c r="AL153" s="123"/>
      <c r="AM153" s="123"/>
      <c r="AN153" s="129"/>
      <c r="AO153" s="124"/>
      <c r="AP153" s="122"/>
      <c r="AQ153" s="127"/>
      <c r="AR153" s="123"/>
      <c r="AS153" s="123"/>
      <c r="AT153" s="123"/>
      <c r="AU153" s="123"/>
      <c r="AV153" s="251"/>
      <c r="AW153" s="123"/>
      <c r="AX153" s="123"/>
      <c r="AY153" s="129"/>
      <c r="AZ153" s="122"/>
      <c r="BA153" s="129"/>
      <c r="BB153" s="130"/>
      <c r="BC153" s="131"/>
      <c r="BD153" s="130"/>
      <c r="BE153" s="132"/>
      <c r="BF153" s="132"/>
      <c r="BG153" s="123"/>
      <c r="BH153" s="124"/>
      <c r="BI153" s="122"/>
      <c r="BJ153" s="123"/>
      <c r="BK153" s="123"/>
      <c r="BL153" s="123"/>
      <c r="BM153" s="129"/>
      <c r="BN153" s="122"/>
      <c r="BO153" s="123"/>
      <c r="BP153" s="129"/>
      <c r="BQ153" s="122"/>
      <c r="BR153" s="123"/>
      <c r="BS153" s="129"/>
      <c r="BT153" s="135"/>
      <c r="BU153" s="280"/>
      <c r="BV153" s="246"/>
      <c r="BW153" s="246"/>
      <c r="BX153" s="133"/>
      <c r="BY153" s="133"/>
      <c r="BZ153" s="122"/>
      <c r="CA153" s="123"/>
      <c r="CB153" s="123"/>
      <c r="CC153" s="124"/>
      <c r="CD153" s="127" t="s">
        <v>163</v>
      </c>
      <c r="CE153" s="127"/>
      <c r="CF153" s="123">
        <v>15.6</v>
      </c>
      <c r="CG153" s="123"/>
      <c r="CH153" s="123"/>
      <c r="CI153" s="123"/>
      <c r="CJ153" s="134"/>
      <c r="CK153" s="122" t="s">
        <v>165</v>
      </c>
      <c r="CL153" s="127"/>
      <c r="CM153" s="123"/>
      <c r="CN153" s="129"/>
      <c r="CO153" s="129"/>
      <c r="CP153" s="129"/>
      <c r="CQ153" s="134"/>
      <c r="CR153" s="133"/>
      <c r="CS153" s="133"/>
      <c r="CT153" s="133"/>
      <c r="CU153" s="135"/>
      <c r="CV153" s="280"/>
      <c r="CW153" s="135"/>
      <c r="CX153" s="133"/>
      <c r="CY153" s="133"/>
      <c r="CZ153" s="133"/>
      <c r="DA153" s="133"/>
      <c r="DB153" s="133"/>
      <c r="DC153" s="133"/>
      <c r="DD153" s="133"/>
      <c r="DE153" s="133"/>
      <c r="DF153" s="133"/>
      <c r="DG153" s="133"/>
      <c r="DH153" s="133"/>
      <c r="DI153" s="122" t="s">
        <v>202</v>
      </c>
      <c r="DJ153" s="129"/>
      <c r="DK153" s="214"/>
      <c r="DL153" s="129"/>
      <c r="DM153" s="122" t="s">
        <v>167</v>
      </c>
      <c r="DN153" s="129"/>
      <c r="DO153" s="122" t="s">
        <v>168</v>
      </c>
      <c r="DP153" s="129"/>
      <c r="DQ153" s="133"/>
      <c r="DR153" s="122" t="s">
        <v>184</v>
      </c>
      <c r="DS153" s="129"/>
      <c r="DT153" s="133"/>
      <c r="DU153" s="122" t="s">
        <v>171</v>
      </c>
      <c r="DV153" s="123"/>
      <c r="DW153" s="214"/>
      <c r="DX153" s="134"/>
      <c r="DY153" s="305"/>
      <c r="DZ153" s="134"/>
      <c r="EA153" s="122"/>
      <c r="EB153" s="129"/>
      <c r="EC153" s="122"/>
      <c r="ED153" s="129"/>
      <c r="EE153" s="122"/>
      <c r="EF153" s="129"/>
      <c r="EG153" s="122"/>
      <c r="EH153" s="124"/>
    </row>
    <row r="154" spans="1:138" outlineLevel="2">
      <c r="A154" s="459"/>
      <c r="B154" s="465">
        <v>0.34375</v>
      </c>
      <c r="C154" s="472">
        <v>2</v>
      </c>
      <c r="D154" s="429" t="s">
        <v>135</v>
      </c>
      <c r="E154" s="139" t="s">
        <v>134</v>
      </c>
      <c r="F154" s="140" t="s">
        <v>140</v>
      </c>
      <c r="G154" s="141" t="s">
        <v>144</v>
      </c>
      <c r="H154" s="469" t="s">
        <v>177</v>
      </c>
      <c r="I154" s="459"/>
      <c r="J154" s="459"/>
      <c r="K154" s="460"/>
      <c r="L154" s="475" t="s">
        <v>191</v>
      </c>
      <c r="M154" s="475">
        <v>80</v>
      </c>
      <c r="N154" s="459"/>
      <c r="O154" s="459"/>
      <c r="P154" s="459"/>
      <c r="Q154" s="459"/>
      <c r="R154" s="459"/>
      <c r="S154" s="446"/>
      <c r="T154" s="122"/>
      <c r="U154" s="123"/>
      <c r="V154" s="126"/>
      <c r="W154" s="123"/>
      <c r="X154" s="128"/>
      <c r="Y154" s="123"/>
      <c r="Z154" s="123"/>
      <c r="AA154" s="123"/>
      <c r="AB154" s="124"/>
      <c r="AC154" s="127"/>
      <c r="AD154" s="201"/>
      <c r="AE154" s="201"/>
      <c r="AF154" s="201"/>
      <c r="AG154" s="201"/>
      <c r="AH154" s="201"/>
      <c r="AI154" s="234"/>
      <c r="AJ154" s="123"/>
      <c r="AK154" s="123"/>
      <c r="AL154" s="123"/>
      <c r="AM154" s="123"/>
      <c r="AN154" s="129"/>
      <c r="AO154" s="124"/>
      <c r="AP154" s="122"/>
      <c r="AQ154" s="127"/>
      <c r="AR154" s="123"/>
      <c r="AS154" s="123"/>
      <c r="AT154" s="123"/>
      <c r="AU154" s="123"/>
      <c r="AV154" s="251"/>
      <c r="AW154" s="123"/>
      <c r="AX154" s="123"/>
      <c r="AY154" s="129"/>
      <c r="AZ154" s="122"/>
      <c r="BA154" s="129"/>
      <c r="BB154" s="130"/>
      <c r="BC154" s="131"/>
      <c r="BD154" s="130"/>
      <c r="BE154" s="132"/>
      <c r="BF154" s="132"/>
      <c r="BG154" s="123"/>
      <c r="BH154" s="124"/>
      <c r="BI154" s="122"/>
      <c r="BJ154" s="123"/>
      <c r="BK154" s="123"/>
      <c r="BL154" s="123"/>
      <c r="BM154" s="129"/>
      <c r="BN154" s="122"/>
      <c r="BO154" s="123"/>
      <c r="BP154" s="129"/>
      <c r="BQ154" s="122"/>
      <c r="BR154" s="123"/>
      <c r="BS154" s="129"/>
      <c r="BT154" s="135"/>
      <c r="BU154" s="280"/>
      <c r="BV154" s="246"/>
      <c r="BW154" s="246"/>
      <c r="BX154" s="133"/>
      <c r="BY154" s="133"/>
      <c r="BZ154" s="122"/>
      <c r="CA154" s="123"/>
      <c r="CB154" s="123"/>
      <c r="CC154" s="124"/>
      <c r="CD154" s="127" t="s">
        <v>164</v>
      </c>
      <c r="CE154" s="127"/>
      <c r="CF154" s="123">
        <v>16.64</v>
      </c>
      <c r="CG154" s="123"/>
      <c r="CH154" s="123"/>
      <c r="CI154" s="123"/>
      <c r="CJ154" s="134"/>
      <c r="CK154" s="122" t="s">
        <v>166</v>
      </c>
      <c r="CL154" s="127"/>
      <c r="CM154" s="123"/>
      <c r="CN154" s="129"/>
      <c r="CO154" s="129"/>
      <c r="CP154" s="129"/>
      <c r="CQ154" s="134"/>
      <c r="CR154" s="133"/>
      <c r="CS154" s="133"/>
      <c r="CT154" s="133"/>
      <c r="CU154" s="135"/>
      <c r="CV154" s="280"/>
      <c r="CW154" s="135"/>
      <c r="CX154" s="133"/>
      <c r="CY154" s="133"/>
      <c r="CZ154" s="133"/>
      <c r="DA154" s="133"/>
      <c r="DB154" s="133"/>
      <c r="DC154" s="133"/>
      <c r="DD154" s="133"/>
      <c r="DE154" s="133"/>
      <c r="DF154" s="133"/>
      <c r="DG154" s="133"/>
      <c r="DH154" s="133"/>
      <c r="DI154" s="122" t="s">
        <v>203</v>
      </c>
      <c r="DJ154" s="129"/>
      <c r="DK154" s="214"/>
      <c r="DL154" s="129"/>
      <c r="DM154" s="122"/>
      <c r="DN154" s="129"/>
      <c r="DO154" s="122"/>
      <c r="DP154" s="129"/>
      <c r="DQ154" s="133"/>
      <c r="DR154" s="122" t="s">
        <v>185</v>
      </c>
      <c r="DS154" s="129"/>
      <c r="DT154" s="133"/>
      <c r="DU154" s="122" t="s">
        <v>169</v>
      </c>
      <c r="DV154" s="123"/>
      <c r="DW154" s="214"/>
      <c r="DX154" s="134"/>
      <c r="DY154" s="305"/>
      <c r="DZ154" s="134"/>
      <c r="EA154" s="122"/>
      <c r="EB154" s="129"/>
      <c r="EC154" s="122"/>
      <c r="ED154" s="129"/>
      <c r="EE154" s="122"/>
      <c r="EF154" s="129"/>
      <c r="EG154" s="122"/>
      <c r="EH154" s="124"/>
    </row>
    <row r="155" spans="1:138" outlineLevel="2">
      <c r="A155" s="459" t="s">
        <v>218</v>
      </c>
      <c r="B155" s="465">
        <v>0.35416666666666669</v>
      </c>
      <c r="C155" s="472">
        <v>3</v>
      </c>
      <c r="D155" s="429" t="s">
        <v>130</v>
      </c>
      <c r="E155" s="140" t="s">
        <v>135</v>
      </c>
      <c r="F155" s="140" t="s">
        <v>144</v>
      </c>
      <c r="G155" s="141" t="s">
        <v>147</v>
      </c>
      <c r="H155" s="469" t="s">
        <v>173</v>
      </c>
      <c r="I155" s="459"/>
      <c r="J155" s="459"/>
      <c r="K155" s="460"/>
      <c r="L155" s="475" t="s">
        <v>192</v>
      </c>
      <c r="M155" s="475">
        <v>75</v>
      </c>
      <c r="N155" s="459"/>
      <c r="O155" s="459"/>
      <c r="P155" s="459"/>
      <c r="Q155" s="459"/>
      <c r="R155" s="459"/>
      <c r="S155" s="446"/>
      <c r="T155" s="122"/>
      <c r="U155" s="123"/>
      <c r="V155" s="126"/>
      <c r="W155" s="123"/>
      <c r="X155" s="128"/>
      <c r="Y155" s="123"/>
      <c r="Z155" s="123"/>
      <c r="AA155" s="123"/>
      <c r="AB155" s="124"/>
      <c r="AC155" s="127"/>
      <c r="AD155" s="201"/>
      <c r="AE155" s="201"/>
      <c r="AF155" s="201"/>
      <c r="AG155" s="201"/>
      <c r="AH155" s="201"/>
      <c r="AI155" s="234"/>
      <c r="AJ155" s="123"/>
      <c r="AK155" s="123"/>
      <c r="AL155" s="123"/>
      <c r="AM155" s="123"/>
      <c r="AN155" s="129"/>
      <c r="AO155" s="124"/>
      <c r="AP155" s="122"/>
      <c r="AQ155" s="127"/>
      <c r="AR155" s="123"/>
      <c r="AS155" s="123"/>
      <c r="AT155" s="123"/>
      <c r="AU155" s="123"/>
      <c r="AV155" s="251"/>
      <c r="AW155" s="123"/>
      <c r="AX155" s="123"/>
      <c r="AY155" s="129"/>
      <c r="AZ155" s="122"/>
      <c r="BA155" s="129"/>
      <c r="BB155" s="130"/>
      <c r="BC155" s="131"/>
      <c r="BD155" s="130"/>
      <c r="BE155" s="132"/>
      <c r="BF155" s="132"/>
      <c r="BG155" s="123"/>
      <c r="BH155" s="124"/>
      <c r="BI155" s="122"/>
      <c r="BJ155" s="123"/>
      <c r="BK155" s="123"/>
      <c r="BL155" s="123"/>
      <c r="BM155" s="129"/>
      <c r="BN155" s="122"/>
      <c r="BO155" s="123"/>
      <c r="BP155" s="129"/>
      <c r="BQ155" s="122"/>
      <c r="BR155" s="123"/>
      <c r="BS155" s="129"/>
      <c r="BT155" s="135"/>
      <c r="BU155" s="280"/>
      <c r="BV155" s="246"/>
      <c r="BW155" s="246"/>
      <c r="BX155" s="133"/>
      <c r="BY155" s="133"/>
      <c r="BZ155" s="122"/>
      <c r="CA155" s="123"/>
      <c r="CB155" s="123"/>
      <c r="CC155" s="124"/>
      <c r="CD155" s="127" t="s">
        <v>308</v>
      </c>
      <c r="CE155" s="127"/>
      <c r="CF155" s="123"/>
      <c r="CG155" s="123"/>
      <c r="CH155" s="123"/>
      <c r="CI155" s="123"/>
      <c r="CJ155" s="134"/>
      <c r="CK155" s="122" t="s">
        <v>310</v>
      </c>
      <c r="CL155" s="127"/>
      <c r="CM155" s="123"/>
      <c r="CN155" s="129"/>
      <c r="CO155" s="129"/>
      <c r="CP155" s="129"/>
      <c r="CQ155" s="134"/>
      <c r="CR155" s="133"/>
      <c r="CS155" s="133"/>
      <c r="CT155" s="133"/>
      <c r="CU155" s="135"/>
      <c r="CV155" s="280"/>
      <c r="CW155" s="135"/>
      <c r="CX155" s="133"/>
      <c r="CY155" s="133"/>
      <c r="CZ155" s="133"/>
      <c r="DA155" s="133"/>
      <c r="DB155" s="133"/>
      <c r="DC155" s="133"/>
      <c r="DD155" s="133"/>
      <c r="DE155" s="133"/>
      <c r="DF155" s="133"/>
      <c r="DG155" s="133"/>
      <c r="DH155" s="133"/>
      <c r="DI155" s="594" t="s">
        <v>301</v>
      </c>
      <c r="DJ155" s="129"/>
      <c r="DK155" s="214"/>
      <c r="DL155" s="129"/>
      <c r="DM155" s="122"/>
      <c r="DN155" s="129"/>
      <c r="DO155" s="122"/>
      <c r="DP155" s="129"/>
      <c r="DQ155" s="133"/>
      <c r="DR155" s="122" t="s">
        <v>186</v>
      </c>
      <c r="DS155" s="129"/>
      <c r="DT155" s="133"/>
      <c r="DU155" s="122" t="s">
        <v>170</v>
      </c>
      <c r="DV155" s="123"/>
      <c r="DW155" s="214"/>
      <c r="DX155" s="134"/>
      <c r="DY155" s="305"/>
      <c r="DZ155" s="134"/>
      <c r="EA155" s="122"/>
      <c r="EB155" s="129"/>
      <c r="EC155" s="122"/>
      <c r="ED155" s="129"/>
      <c r="EE155" s="122"/>
      <c r="EF155" s="129"/>
      <c r="EG155" s="122"/>
      <c r="EH155" s="124"/>
    </row>
    <row r="156" spans="1:138" ht="19.5" outlineLevel="2" thickBot="1">
      <c r="A156" s="459"/>
      <c r="B156" s="465">
        <v>0.36458333333333298</v>
      </c>
      <c r="C156" s="473">
        <v>4</v>
      </c>
      <c r="D156" s="429" t="s">
        <v>131</v>
      </c>
      <c r="E156" s="140" t="s">
        <v>136</v>
      </c>
      <c r="F156" s="140" t="s">
        <v>142</v>
      </c>
      <c r="G156" s="141" t="s">
        <v>146</v>
      </c>
      <c r="H156" s="469" t="s">
        <v>174</v>
      </c>
      <c r="I156" s="459"/>
      <c r="J156" s="459"/>
      <c r="K156" s="460"/>
      <c r="L156" s="475" t="s">
        <v>193</v>
      </c>
      <c r="M156" s="476">
        <v>55</v>
      </c>
      <c r="N156" s="459"/>
      <c r="O156" s="459"/>
      <c r="P156" s="459"/>
      <c r="Q156" s="459"/>
      <c r="R156" s="459"/>
      <c r="S156" s="446"/>
      <c r="T156" s="122"/>
      <c r="U156" s="123"/>
      <c r="V156" s="126"/>
      <c r="W156" s="123"/>
      <c r="X156" s="128"/>
      <c r="Y156" s="123"/>
      <c r="Z156" s="123"/>
      <c r="AA156" s="123"/>
      <c r="AB156" s="124"/>
      <c r="AC156" s="127"/>
      <c r="AD156" s="201"/>
      <c r="AE156" s="201"/>
      <c r="AF156" s="201"/>
      <c r="AG156" s="201"/>
      <c r="AH156" s="201"/>
      <c r="AI156" s="234"/>
      <c r="AJ156" s="123"/>
      <c r="AK156" s="123"/>
      <c r="AL156" s="123"/>
      <c r="AM156" s="123"/>
      <c r="AN156" s="129"/>
      <c r="AO156" s="124"/>
      <c r="AP156" s="122"/>
      <c r="AQ156" s="127"/>
      <c r="AR156" s="123"/>
      <c r="AS156" s="123"/>
      <c r="AT156" s="123"/>
      <c r="AU156" s="123"/>
      <c r="AV156" s="251"/>
      <c r="AW156" s="123"/>
      <c r="AX156" s="123"/>
      <c r="AY156" s="129"/>
      <c r="AZ156" s="122"/>
      <c r="BA156" s="129"/>
      <c r="BB156" s="130"/>
      <c r="BC156" s="131"/>
      <c r="BD156" s="130"/>
      <c r="BE156" s="132"/>
      <c r="BF156" s="132"/>
      <c r="BG156" s="123"/>
      <c r="BH156" s="124"/>
      <c r="BI156" s="122"/>
      <c r="BJ156" s="123"/>
      <c r="BK156" s="123"/>
      <c r="BL156" s="123"/>
      <c r="BM156" s="129"/>
      <c r="BN156" s="122"/>
      <c r="BO156" s="123"/>
      <c r="BP156" s="129"/>
      <c r="BQ156" s="122"/>
      <c r="BR156" s="123"/>
      <c r="BS156" s="129"/>
      <c r="BT156" s="135"/>
      <c r="BU156" s="280"/>
      <c r="BV156" s="246"/>
      <c r="BW156" s="246"/>
      <c r="BX156" s="133"/>
      <c r="BY156" s="133"/>
      <c r="BZ156" s="122"/>
      <c r="CA156" s="123"/>
      <c r="CB156" s="123"/>
      <c r="CC156" s="124"/>
      <c r="CD156" s="127" t="s">
        <v>309</v>
      </c>
      <c r="CE156" s="127"/>
      <c r="CF156" s="123"/>
      <c r="CG156" s="123"/>
      <c r="CH156" s="123"/>
      <c r="CI156" s="123"/>
      <c r="CJ156" s="134"/>
      <c r="CK156" s="122"/>
      <c r="CL156" s="127"/>
      <c r="CM156" s="123"/>
      <c r="CN156" s="129"/>
      <c r="CO156" s="129"/>
      <c r="CP156" s="129"/>
      <c r="CQ156" s="134"/>
      <c r="CR156" s="133"/>
      <c r="CS156" s="133"/>
      <c r="CT156" s="133"/>
      <c r="CU156" s="135"/>
      <c r="CV156" s="280"/>
      <c r="CW156" s="135"/>
      <c r="CX156" s="133"/>
      <c r="CY156" s="133"/>
      <c r="CZ156" s="133"/>
      <c r="DA156" s="133"/>
      <c r="DB156" s="133"/>
      <c r="DC156" s="133"/>
      <c r="DD156" s="133"/>
      <c r="DE156" s="133"/>
      <c r="DF156" s="133"/>
      <c r="DG156" s="133"/>
      <c r="DH156" s="133"/>
      <c r="DI156" s="122"/>
      <c r="DJ156" s="129"/>
      <c r="DK156" s="214"/>
      <c r="DL156" s="129"/>
      <c r="DM156" s="122"/>
      <c r="DN156" s="129"/>
      <c r="DO156" s="122"/>
      <c r="DP156" s="129"/>
      <c r="DQ156" s="133"/>
      <c r="DR156" s="122"/>
      <c r="DS156" s="129"/>
      <c r="DT156" s="133"/>
      <c r="DU156" s="122"/>
      <c r="DV156" s="123"/>
      <c r="DW156" s="214"/>
      <c r="DX156" s="134"/>
      <c r="DY156" s="305"/>
      <c r="DZ156" s="134"/>
      <c r="EA156" s="122"/>
      <c r="EB156" s="129"/>
      <c r="EC156" s="122"/>
      <c r="ED156" s="129"/>
      <c r="EE156" s="122"/>
      <c r="EF156" s="129"/>
      <c r="EG156" s="122"/>
      <c r="EH156" s="124"/>
    </row>
    <row r="157" spans="1:138" outlineLevel="2">
      <c r="A157" s="459"/>
      <c r="B157" s="465">
        <v>0.375</v>
      </c>
      <c r="C157" s="459"/>
      <c r="D157" s="429" t="s">
        <v>136</v>
      </c>
      <c r="E157" s="140" t="s">
        <v>139</v>
      </c>
      <c r="F157" s="140" t="s">
        <v>145</v>
      </c>
      <c r="G157" s="141" t="s">
        <v>142</v>
      </c>
      <c r="H157" s="469" t="s">
        <v>175</v>
      </c>
      <c r="I157" s="459"/>
      <c r="J157" s="459"/>
      <c r="K157" s="460"/>
      <c r="L157" s="475" t="s">
        <v>194</v>
      </c>
      <c r="M157" s="462"/>
      <c r="N157" s="459"/>
      <c r="O157" s="459"/>
      <c r="P157" s="459"/>
      <c r="Q157" s="459"/>
      <c r="R157" s="459"/>
      <c r="S157" s="446"/>
      <c r="T157" s="122"/>
      <c r="U157" s="123"/>
      <c r="V157" s="126"/>
      <c r="W157" s="123"/>
      <c r="X157" s="128"/>
      <c r="Y157" s="123"/>
      <c r="Z157" s="123"/>
      <c r="AA157" s="123"/>
      <c r="AB157" s="124"/>
      <c r="AC157" s="127"/>
      <c r="AD157" s="201"/>
      <c r="AE157" s="201"/>
      <c r="AF157" s="201"/>
      <c r="AG157" s="201"/>
      <c r="AH157" s="201"/>
      <c r="AI157" s="234"/>
      <c r="AJ157" s="123"/>
      <c r="AK157" s="123"/>
      <c r="AL157" s="123"/>
      <c r="AM157" s="123"/>
      <c r="AN157" s="129"/>
      <c r="AO157" s="124"/>
      <c r="AP157" s="122"/>
      <c r="AQ157" s="127"/>
      <c r="AR157" s="123"/>
      <c r="AS157" s="123"/>
      <c r="AT157" s="123"/>
      <c r="AU157" s="123"/>
      <c r="AV157" s="251"/>
      <c r="AW157" s="123"/>
      <c r="AX157" s="123"/>
      <c r="AY157" s="129"/>
      <c r="AZ157" s="122"/>
      <c r="BA157" s="129"/>
      <c r="BB157" s="130"/>
      <c r="BC157" s="131"/>
      <c r="BD157" s="130"/>
      <c r="BE157" s="132"/>
      <c r="BF157" s="132"/>
      <c r="BG157" s="123"/>
      <c r="BH157" s="124"/>
      <c r="BI157" s="122"/>
      <c r="BJ157" s="123"/>
      <c r="BK157" s="123"/>
      <c r="BL157" s="123"/>
      <c r="BM157" s="129"/>
      <c r="BN157" s="122"/>
      <c r="BO157" s="123"/>
      <c r="BP157" s="129"/>
      <c r="BQ157" s="122"/>
      <c r="BR157" s="123"/>
      <c r="BS157" s="129"/>
      <c r="BT157" s="135"/>
      <c r="BU157" s="280"/>
      <c r="BV157" s="246"/>
      <c r="BW157" s="246"/>
      <c r="BX157" s="133"/>
      <c r="BY157" s="133"/>
      <c r="BZ157" s="122"/>
      <c r="CA157" s="123"/>
      <c r="CB157" s="123"/>
      <c r="CC157" s="124"/>
      <c r="CD157" s="127"/>
      <c r="CE157" s="127"/>
      <c r="CF157" s="123"/>
      <c r="CG157" s="123"/>
      <c r="CH157" s="123"/>
      <c r="CI157" s="123"/>
      <c r="CJ157" s="134"/>
      <c r="CK157" s="122"/>
      <c r="CL157" s="127"/>
      <c r="CM157" s="123"/>
      <c r="CN157" s="129"/>
      <c r="CO157" s="129"/>
      <c r="CP157" s="129"/>
      <c r="CQ157" s="134"/>
      <c r="CR157" s="133"/>
      <c r="CS157" s="133"/>
      <c r="CT157" s="133"/>
      <c r="CU157" s="135"/>
      <c r="CV157" s="280"/>
      <c r="CW157" s="135"/>
      <c r="CX157" s="133"/>
      <c r="CY157" s="133"/>
      <c r="CZ157" s="133"/>
      <c r="DA157" s="133"/>
      <c r="DB157" s="133"/>
      <c r="DC157" s="133"/>
      <c r="DD157" s="133"/>
      <c r="DE157" s="133"/>
      <c r="DF157" s="133"/>
      <c r="DG157" s="133"/>
      <c r="DH157" s="133"/>
      <c r="DI157" s="122"/>
      <c r="DJ157" s="129"/>
      <c r="DK157" s="214"/>
      <c r="DL157" s="129"/>
      <c r="DM157" s="122"/>
      <c r="DN157" s="129"/>
      <c r="DO157" s="122"/>
      <c r="DP157" s="129"/>
      <c r="DQ157" s="133"/>
      <c r="DR157" s="122"/>
      <c r="DS157" s="129"/>
      <c r="DT157" s="133"/>
      <c r="DU157" s="122"/>
      <c r="DV157" s="123"/>
      <c r="DW157" s="214"/>
      <c r="DX157" s="134"/>
      <c r="DY157" s="305"/>
      <c r="DZ157" s="134"/>
      <c r="EA157" s="122"/>
      <c r="EB157" s="129"/>
      <c r="EC157" s="122"/>
      <c r="ED157" s="129"/>
      <c r="EE157" s="122"/>
      <c r="EF157" s="129"/>
      <c r="EG157" s="122"/>
      <c r="EH157" s="124"/>
    </row>
    <row r="158" spans="1:138" ht="19.5" outlineLevel="2" thickBot="1">
      <c r="A158" s="459"/>
      <c r="B158" s="465">
        <v>0.38541666666666702</v>
      </c>
      <c r="C158" s="459"/>
      <c r="D158" s="429" t="s">
        <v>133</v>
      </c>
      <c r="E158" s="140" t="s">
        <v>137</v>
      </c>
      <c r="F158" s="140" t="s">
        <v>139</v>
      </c>
      <c r="G158" s="141" t="s">
        <v>145</v>
      </c>
      <c r="H158" s="469" t="s">
        <v>176</v>
      </c>
      <c r="I158" s="459"/>
      <c r="J158" s="459"/>
      <c r="K158" s="460"/>
      <c r="L158" s="476" t="s">
        <v>195</v>
      </c>
      <c r="M158" s="462"/>
      <c r="N158" s="459"/>
      <c r="O158" s="459"/>
      <c r="P158" s="459"/>
      <c r="Q158" s="459"/>
      <c r="R158" s="459"/>
      <c r="S158" s="446"/>
      <c r="T158" s="122"/>
      <c r="U158" s="123"/>
      <c r="V158" s="126"/>
      <c r="W158" s="123"/>
      <c r="X158" s="128"/>
      <c r="Y158" s="123"/>
      <c r="Z158" s="123"/>
      <c r="AA158" s="123"/>
      <c r="AB158" s="124"/>
      <c r="AC158" s="127"/>
      <c r="AD158" s="201"/>
      <c r="AE158" s="201"/>
      <c r="AF158" s="201"/>
      <c r="AG158" s="201"/>
      <c r="AH158" s="201"/>
      <c r="AI158" s="234"/>
      <c r="AJ158" s="123"/>
      <c r="AK158" s="123"/>
      <c r="AL158" s="123"/>
      <c r="AM158" s="123"/>
      <c r="AN158" s="129"/>
      <c r="AO158" s="124"/>
      <c r="AP158" s="122"/>
      <c r="AQ158" s="127"/>
      <c r="AR158" s="123"/>
      <c r="AS158" s="123"/>
      <c r="AT158" s="123"/>
      <c r="AU158" s="123"/>
      <c r="AV158" s="251"/>
      <c r="AW158" s="123"/>
      <c r="AX158" s="123"/>
      <c r="AY158" s="129"/>
      <c r="AZ158" s="122"/>
      <c r="BA158" s="129"/>
      <c r="BB158" s="130"/>
      <c r="BC158" s="131"/>
      <c r="BD158" s="130"/>
      <c r="BE158" s="132"/>
      <c r="BF158" s="132"/>
      <c r="BG158" s="123"/>
      <c r="BH158" s="124"/>
      <c r="BI158" s="122"/>
      <c r="BJ158" s="123"/>
      <c r="BK158" s="123"/>
      <c r="BL158" s="123"/>
      <c r="BM158" s="129"/>
      <c r="BN158" s="122"/>
      <c r="BO158" s="123"/>
      <c r="BP158" s="129"/>
      <c r="BQ158" s="122"/>
      <c r="BR158" s="123"/>
      <c r="BS158" s="129"/>
      <c r="BT158" s="135"/>
      <c r="BU158" s="280"/>
      <c r="BV158" s="246"/>
      <c r="BW158" s="246"/>
      <c r="BX158" s="133"/>
      <c r="BY158" s="133"/>
      <c r="BZ158" s="122"/>
      <c r="CA158" s="123"/>
      <c r="CB158" s="123"/>
      <c r="CC158" s="124"/>
      <c r="CD158" s="127"/>
      <c r="CE158" s="127"/>
      <c r="CF158" s="123"/>
      <c r="CG158" s="123"/>
      <c r="CH158" s="123"/>
      <c r="CI158" s="123"/>
      <c r="CJ158" s="134"/>
      <c r="CK158" s="122"/>
      <c r="CL158" s="127"/>
      <c r="CM158" s="123"/>
      <c r="CN158" s="129"/>
      <c r="CO158" s="129"/>
      <c r="CP158" s="129"/>
      <c r="CQ158" s="134"/>
      <c r="CR158" s="133"/>
      <c r="CS158" s="133"/>
      <c r="CT158" s="133"/>
      <c r="CU158" s="135"/>
      <c r="CV158" s="280"/>
      <c r="CW158" s="135"/>
      <c r="CX158" s="133"/>
      <c r="CY158" s="133"/>
      <c r="CZ158" s="133"/>
      <c r="DA158" s="133"/>
      <c r="DB158" s="133"/>
      <c r="DC158" s="133"/>
      <c r="DD158" s="133"/>
      <c r="DE158" s="133"/>
      <c r="DF158" s="133"/>
      <c r="DG158" s="133"/>
      <c r="DH158" s="133"/>
      <c r="DI158" s="122"/>
      <c r="DJ158" s="129"/>
      <c r="DK158" s="214"/>
      <c r="DL158" s="129"/>
      <c r="DM158" s="122"/>
      <c r="DN158" s="129"/>
      <c r="DO158" s="122"/>
      <c r="DP158" s="129"/>
      <c r="DQ158" s="133"/>
      <c r="DR158" s="122"/>
      <c r="DS158" s="129"/>
      <c r="DT158" s="133"/>
      <c r="DU158" s="122"/>
      <c r="DV158" s="123"/>
      <c r="DW158" s="214"/>
      <c r="DX158" s="134"/>
      <c r="DY158" s="305"/>
      <c r="DZ158" s="134"/>
      <c r="EA158" s="122"/>
      <c r="EB158" s="129"/>
      <c r="EC158" s="122"/>
      <c r="ED158" s="129"/>
      <c r="EE158" s="122"/>
      <c r="EF158" s="129"/>
      <c r="EG158" s="122"/>
      <c r="EH158" s="124"/>
    </row>
    <row r="159" spans="1:138" ht="19.5" outlineLevel="2" thickBot="1">
      <c r="A159" s="459"/>
      <c r="B159" s="465">
        <v>0.39583333333333298</v>
      </c>
      <c r="C159" s="459"/>
      <c r="D159" s="429" t="s">
        <v>132</v>
      </c>
      <c r="E159" s="123"/>
      <c r="F159" s="140" t="s">
        <v>141</v>
      </c>
      <c r="G159" s="141" t="s">
        <v>303</v>
      </c>
      <c r="H159" s="470" t="s">
        <v>262</v>
      </c>
      <c r="I159" s="459"/>
      <c r="J159" s="459"/>
      <c r="K159" s="460"/>
      <c r="L159" s="459"/>
      <c r="M159" s="459"/>
      <c r="N159" s="459"/>
      <c r="O159" s="459"/>
      <c r="P159" s="459"/>
      <c r="Q159" s="459"/>
      <c r="R159" s="459"/>
      <c r="S159" s="446"/>
      <c r="T159" s="122"/>
      <c r="U159" s="123"/>
      <c r="V159" s="126"/>
      <c r="W159" s="123"/>
      <c r="X159" s="128"/>
      <c r="Y159" s="123"/>
      <c r="Z159" s="123"/>
      <c r="AA159" s="123"/>
      <c r="AB159" s="124"/>
      <c r="AC159" s="127"/>
      <c r="AD159" s="201"/>
      <c r="AE159" s="201"/>
      <c r="AF159" s="201"/>
      <c r="AG159" s="201"/>
      <c r="AH159" s="201"/>
      <c r="AI159" s="234"/>
      <c r="AJ159" s="123"/>
      <c r="AK159" s="123"/>
      <c r="AL159" s="123"/>
      <c r="AM159" s="123"/>
      <c r="AN159" s="129"/>
      <c r="AO159" s="124"/>
      <c r="AP159" s="122"/>
      <c r="AQ159" s="127"/>
      <c r="AR159" s="123"/>
      <c r="AS159" s="123"/>
      <c r="AT159" s="123"/>
      <c r="AU159" s="123"/>
      <c r="AV159" s="251"/>
      <c r="AW159" s="123"/>
      <c r="AX159" s="123"/>
      <c r="AY159" s="129"/>
      <c r="AZ159" s="122"/>
      <c r="BA159" s="129"/>
      <c r="BB159" s="130"/>
      <c r="BC159" s="131"/>
      <c r="BD159" s="130"/>
      <c r="BE159" s="132"/>
      <c r="BF159" s="132"/>
      <c r="BG159" s="123"/>
      <c r="BH159" s="124"/>
      <c r="BI159" s="122"/>
      <c r="BJ159" s="123"/>
      <c r="BK159" s="123"/>
      <c r="BL159" s="123"/>
      <c r="BM159" s="129"/>
      <c r="BN159" s="122"/>
      <c r="BO159" s="123"/>
      <c r="BP159" s="129"/>
      <c r="BQ159" s="122"/>
      <c r="BR159" s="123"/>
      <c r="BS159" s="129"/>
      <c r="BT159" s="135"/>
      <c r="BU159" s="280"/>
      <c r="BV159" s="246"/>
      <c r="BW159" s="246"/>
      <c r="BX159" s="133"/>
      <c r="BY159" s="133"/>
      <c r="BZ159" s="122"/>
      <c r="CA159" s="123"/>
      <c r="CB159" s="123"/>
      <c r="CC159" s="124"/>
      <c r="CD159" s="127"/>
      <c r="CE159" s="127"/>
      <c r="CF159" s="123"/>
      <c r="CG159" s="123"/>
      <c r="CH159" s="123"/>
      <c r="CI159" s="123"/>
      <c r="CJ159" s="134"/>
      <c r="CK159" s="122"/>
      <c r="CL159" s="127"/>
      <c r="CM159" s="123"/>
      <c r="CN159" s="129"/>
      <c r="CO159" s="129"/>
      <c r="CP159" s="129"/>
      <c r="CQ159" s="134"/>
      <c r="CR159" s="133"/>
      <c r="CS159" s="133"/>
      <c r="CT159" s="133"/>
      <c r="CU159" s="135"/>
      <c r="CV159" s="280"/>
      <c r="CW159" s="135"/>
      <c r="CX159" s="133"/>
      <c r="CY159" s="133"/>
      <c r="CZ159" s="133"/>
      <c r="DA159" s="133"/>
      <c r="DB159" s="133"/>
      <c r="DC159" s="133"/>
      <c r="DD159" s="133"/>
      <c r="DE159" s="133"/>
      <c r="DF159" s="133"/>
      <c r="DG159" s="133"/>
      <c r="DH159" s="133"/>
      <c r="DI159" s="122"/>
      <c r="DJ159" s="129"/>
      <c r="DK159" s="214"/>
      <c r="DL159" s="129"/>
      <c r="DM159" s="122"/>
      <c r="DN159" s="129"/>
      <c r="DO159" s="122"/>
      <c r="DP159" s="129"/>
      <c r="DQ159" s="133"/>
      <c r="DR159" s="122"/>
      <c r="DS159" s="129"/>
      <c r="DT159" s="133"/>
      <c r="DU159" s="122"/>
      <c r="DV159" s="123"/>
      <c r="DW159" s="214"/>
      <c r="DX159" s="134"/>
      <c r="DY159" s="305"/>
      <c r="DZ159" s="134"/>
      <c r="EA159" s="122"/>
      <c r="EB159" s="129"/>
      <c r="EC159" s="122"/>
      <c r="ED159" s="129"/>
      <c r="EE159" s="122"/>
      <c r="EF159" s="129"/>
      <c r="EG159" s="122"/>
      <c r="EH159" s="124"/>
    </row>
    <row r="160" spans="1:138" ht="19.5" outlineLevel="2" thickBot="1">
      <c r="A160" s="459"/>
      <c r="B160" s="465">
        <v>0.40625</v>
      </c>
      <c r="C160" s="459"/>
      <c r="D160" s="430" t="s">
        <v>137</v>
      </c>
      <c r="E160" s="431"/>
      <c r="F160" s="432"/>
      <c r="G160" s="433" t="s">
        <v>304</v>
      </c>
      <c r="H160" s="459"/>
      <c r="I160" s="459"/>
      <c r="J160" s="459"/>
      <c r="K160" s="460"/>
      <c r="L160" s="459"/>
      <c r="M160" s="459"/>
      <c r="N160" s="459"/>
      <c r="O160" s="459"/>
      <c r="P160" s="459"/>
      <c r="Q160" s="459"/>
      <c r="R160" s="459"/>
      <c r="S160" s="446"/>
      <c r="T160" s="122"/>
      <c r="U160" s="123"/>
      <c r="V160" s="126"/>
      <c r="W160" s="123"/>
      <c r="X160" s="128"/>
      <c r="Y160" s="123"/>
      <c r="Z160" s="123"/>
      <c r="AA160" s="123"/>
      <c r="AB160" s="124"/>
      <c r="AC160" s="127"/>
      <c r="AD160" s="201"/>
      <c r="AE160" s="201"/>
      <c r="AF160" s="201"/>
      <c r="AG160" s="201"/>
      <c r="AH160" s="201"/>
      <c r="AI160" s="234"/>
      <c r="AJ160" s="123"/>
      <c r="AK160" s="123"/>
      <c r="AL160" s="123"/>
      <c r="AM160" s="123"/>
      <c r="AN160" s="129"/>
      <c r="AO160" s="124"/>
      <c r="AP160" s="122"/>
      <c r="AQ160" s="127"/>
      <c r="AR160" s="123"/>
      <c r="AS160" s="123"/>
      <c r="AT160" s="123"/>
      <c r="AU160" s="123"/>
      <c r="AV160" s="251"/>
      <c r="AW160" s="123"/>
      <c r="AX160" s="123"/>
      <c r="AY160" s="129"/>
      <c r="AZ160" s="122"/>
      <c r="BA160" s="129"/>
      <c r="BB160" s="130"/>
      <c r="BC160" s="131"/>
      <c r="BD160" s="130"/>
      <c r="BE160" s="132"/>
      <c r="BF160" s="132"/>
      <c r="BG160" s="123"/>
      <c r="BH160" s="124"/>
      <c r="BI160" s="122"/>
      <c r="BJ160" s="123"/>
      <c r="BK160" s="123"/>
      <c r="BL160" s="123"/>
      <c r="BM160" s="129"/>
      <c r="BN160" s="122"/>
      <c r="BO160" s="123"/>
      <c r="BP160" s="129"/>
      <c r="BQ160" s="122"/>
      <c r="BR160" s="123"/>
      <c r="BS160" s="129"/>
      <c r="BT160" s="135"/>
      <c r="BU160" s="280"/>
      <c r="BV160" s="246"/>
      <c r="BW160" s="246"/>
      <c r="BX160" s="133"/>
      <c r="BY160" s="133"/>
      <c r="BZ160" s="122"/>
      <c r="CA160" s="123"/>
      <c r="CB160" s="123"/>
      <c r="CC160" s="124"/>
      <c r="CD160" s="127"/>
      <c r="CE160" s="127"/>
      <c r="CF160" s="123"/>
      <c r="CG160" s="123"/>
      <c r="CH160" s="123"/>
      <c r="CI160" s="123"/>
      <c r="CJ160" s="134"/>
      <c r="CK160" s="122"/>
      <c r="CL160" s="127"/>
      <c r="CM160" s="123"/>
      <c r="CN160" s="129"/>
      <c r="CO160" s="129"/>
      <c r="CP160" s="129"/>
      <c r="CQ160" s="134"/>
      <c r="CR160" s="133"/>
      <c r="CS160" s="133"/>
      <c r="CT160" s="133"/>
      <c r="CU160" s="135"/>
      <c r="CV160" s="280"/>
      <c r="CW160" s="135"/>
      <c r="CX160" s="133"/>
      <c r="CY160" s="133"/>
      <c r="CZ160" s="133"/>
      <c r="DA160" s="133"/>
      <c r="DB160" s="133"/>
      <c r="DC160" s="133"/>
      <c r="DD160" s="133"/>
      <c r="DE160" s="133"/>
      <c r="DF160" s="133"/>
      <c r="DG160" s="133"/>
      <c r="DH160" s="133"/>
      <c r="DI160" s="122"/>
      <c r="DJ160" s="129"/>
      <c r="DK160" s="214"/>
      <c r="DL160" s="129"/>
      <c r="DM160" s="122"/>
      <c r="DN160" s="129"/>
      <c r="DO160" s="122"/>
      <c r="DP160" s="129"/>
      <c r="DQ160" s="133"/>
      <c r="DR160" s="122"/>
      <c r="DS160" s="129"/>
      <c r="DT160" s="133"/>
      <c r="DU160" s="122"/>
      <c r="DV160" s="123"/>
      <c r="DW160" s="214"/>
      <c r="DX160" s="134"/>
      <c r="DY160" s="305"/>
      <c r="DZ160" s="134"/>
      <c r="EA160" s="122"/>
      <c r="EB160" s="129"/>
      <c r="EC160" s="122"/>
      <c r="ED160" s="129"/>
      <c r="EE160" s="122"/>
      <c r="EF160" s="129"/>
      <c r="EG160" s="122"/>
      <c r="EH160" s="124"/>
    </row>
    <row r="161" spans="1:138" outlineLevel="2">
      <c r="A161" s="459"/>
      <c r="B161" s="465">
        <v>0.41666666666666702</v>
      </c>
      <c r="C161" s="459"/>
      <c r="D161" s="459"/>
      <c r="E161" s="459"/>
      <c r="F161" s="459"/>
      <c r="G161" s="459"/>
      <c r="H161" s="459"/>
      <c r="I161" s="459"/>
      <c r="J161" s="459"/>
      <c r="K161" s="460"/>
      <c r="L161" s="459"/>
      <c r="M161" s="459"/>
      <c r="N161" s="459"/>
      <c r="O161" s="459"/>
      <c r="P161" s="459"/>
      <c r="Q161" s="459"/>
      <c r="R161" s="459"/>
      <c r="S161" s="446"/>
      <c r="T161" s="122"/>
      <c r="U161" s="123"/>
      <c r="V161" s="126"/>
      <c r="W161" s="123"/>
      <c r="X161" s="128"/>
      <c r="Y161" s="123"/>
      <c r="Z161" s="123"/>
      <c r="AA161" s="123"/>
      <c r="AB161" s="124"/>
      <c r="AC161" s="127"/>
      <c r="AD161" s="201"/>
      <c r="AE161" s="201"/>
      <c r="AF161" s="201"/>
      <c r="AG161" s="201"/>
      <c r="AH161" s="201"/>
      <c r="AI161" s="234"/>
      <c r="AJ161" s="123"/>
      <c r="AK161" s="123"/>
      <c r="AL161" s="123"/>
      <c r="AM161" s="123"/>
      <c r="AN161" s="129"/>
      <c r="AO161" s="124"/>
      <c r="AP161" s="122"/>
      <c r="AQ161" s="127"/>
      <c r="AR161" s="123"/>
      <c r="AS161" s="123"/>
      <c r="AT161" s="123"/>
      <c r="AU161" s="123"/>
      <c r="AV161" s="251"/>
      <c r="AW161" s="123"/>
      <c r="AX161" s="123"/>
      <c r="AY161" s="129"/>
      <c r="AZ161" s="122"/>
      <c r="BA161" s="129"/>
      <c r="BB161" s="130"/>
      <c r="BC161" s="131"/>
      <c r="BD161" s="130"/>
      <c r="BE161" s="132"/>
      <c r="BF161" s="132"/>
      <c r="BG161" s="123"/>
      <c r="BH161" s="124"/>
      <c r="BI161" s="122"/>
      <c r="BJ161" s="123"/>
      <c r="BK161" s="123"/>
      <c r="BL161" s="123"/>
      <c r="BM161" s="129"/>
      <c r="BN161" s="122"/>
      <c r="BO161" s="123"/>
      <c r="BP161" s="129"/>
      <c r="BQ161" s="122"/>
      <c r="BR161" s="123"/>
      <c r="BS161" s="129"/>
      <c r="BT161" s="135"/>
      <c r="BU161" s="280"/>
      <c r="BV161" s="246"/>
      <c r="BW161" s="246"/>
      <c r="BX161" s="133"/>
      <c r="BY161" s="133"/>
      <c r="BZ161" s="122"/>
      <c r="CA161" s="123"/>
      <c r="CB161" s="123"/>
      <c r="CC161" s="124"/>
      <c r="CD161" s="127"/>
      <c r="CE161" s="127"/>
      <c r="CF161" s="123"/>
      <c r="CG161" s="123"/>
      <c r="CH161" s="123"/>
      <c r="CI161" s="123"/>
      <c r="CJ161" s="134"/>
      <c r="CK161" s="122"/>
      <c r="CL161" s="127"/>
      <c r="CM161" s="123"/>
      <c r="CN161" s="129"/>
      <c r="CO161" s="129"/>
      <c r="CP161" s="129"/>
      <c r="CQ161" s="134"/>
      <c r="CR161" s="133"/>
      <c r="CS161" s="133"/>
      <c r="CT161" s="133"/>
      <c r="CU161" s="135"/>
      <c r="CV161" s="280"/>
      <c r="CW161" s="135"/>
      <c r="CX161" s="133"/>
      <c r="CY161" s="133"/>
      <c r="CZ161" s="133"/>
      <c r="DA161" s="133"/>
      <c r="DB161" s="133"/>
      <c r="DC161" s="133"/>
      <c r="DD161" s="133"/>
      <c r="DE161" s="133"/>
      <c r="DF161" s="133"/>
      <c r="DG161" s="133"/>
      <c r="DH161" s="133"/>
      <c r="DI161" s="122"/>
      <c r="DJ161" s="129"/>
      <c r="DK161" s="214"/>
      <c r="DL161" s="129"/>
      <c r="DM161" s="122"/>
      <c r="DN161" s="129"/>
      <c r="DO161" s="122"/>
      <c r="DP161" s="129"/>
      <c r="DQ161" s="133"/>
      <c r="DR161" s="122"/>
      <c r="DS161" s="129"/>
      <c r="DT161" s="133"/>
      <c r="DU161" s="122"/>
      <c r="DV161" s="123"/>
      <c r="DW161" s="214"/>
      <c r="DX161" s="134"/>
      <c r="DY161" s="305"/>
      <c r="DZ161" s="134"/>
      <c r="EA161" s="122"/>
      <c r="EB161" s="129"/>
      <c r="EC161" s="122"/>
      <c r="ED161" s="129"/>
      <c r="EE161" s="122"/>
      <c r="EF161" s="129"/>
      <c r="EG161" s="122"/>
      <c r="EH161" s="124"/>
    </row>
    <row r="162" spans="1:138" outlineLevel="2">
      <c r="A162" s="459"/>
      <c r="B162" s="465">
        <v>0.42708333333333298</v>
      </c>
      <c r="C162" s="459"/>
      <c r="D162" s="459"/>
      <c r="E162" s="459"/>
      <c r="F162" s="461"/>
      <c r="G162" s="459"/>
      <c r="H162" s="459"/>
      <c r="I162" s="459"/>
      <c r="J162" s="459"/>
      <c r="K162" s="460"/>
      <c r="L162" s="459"/>
      <c r="M162" s="459"/>
      <c r="N162" s="459"/>
      <c r="O162" s="459"/>
      <c r="P162" s="459"/>
      <c r="Q162" s="459"/>
      <c r="R162" s="459"/>
      <c r="S162" s="446"/>
      <c r="T162" s="122"/>
      <c r="U162" s="123"/>
      <c r="V162" s="126"/>
      <c r="W162" s="123"/>
      <c r="X162" s="128"/>
      <c r="Y162" s="123"/>
      <c r="Z162" s="123"/>
      <c r="AA162" s="123"/>
      <c r="AB162" s="124"/>
      <c r="AC162" s="127"/>
      <c r="AD162" s="201"/>
      <c r="AE162" s="201"/>
      <c r="AF162" s="201"/>
      <c r="AG162" s="201"/>
      <c r="AH162" s="201"/>
      <c r="AI162" s="234"/>
      <c r="AJ162" s="123"/>
      <c r="AK162" s="123"/>
      <c r="AL162" s="123"/>
      <c r="AM162" s="123"/>
      <c r="AN162" s="129"/>
      <c r="AO162" s="124"/>
      <c r="AP162" s="122"/>
      <c r="AQ162" s="127"/>
      <c r="AR162" s="123"/>
      <c r="AS162" s="123"/>
      <c r="AT162" s="123"/>
      <c r="AU162" s="123"/>
      <c r="AV162" s="251"/>
      <c r="AW162" s="123"/>
      <c r="AX162" s="123"/>
      <c r="AY162" s="129"/>
      <c r="AZ162" s="122"/>
      <c r="BA162" s="129"/>
      <c r="BB162" s="130"/>
      <c r="BC162" s="131"/>
      <c r="BD162" s="130"/>
      <c r="BE162" s="132"/>
      <c r="BF162" s="132"/>
      <c r="BG162" s="123"/>
      <c r="BH162" s="124"/>
      <c r="BI162" s="122"/>
      <c r="BJ162" s="123"/>
      <c r="BK162" s="123"/>
      <c r="BL162" s="123"/>
      <c r="BM162" s="129"/>
      <c r="BN162" s="122"/>
      <c r="BO162" s="123"/>
      <c r="BP162" s="129"/>
      <c r="BQ162" s="122"/>
      <c r="BR162" s="123"/>
      <c r="BS162" s="129"/>
      <c r="BT162" s="135"/>
      <c r="BU162" s="280"/>
      <c r="BV162" s="246"/>
      <c r="BW162" s="246"/>
      <c r="BX162" s="133"/>
      <c r="BY162" s="133"/>
      <c r="BZ162" s="122"/>
      <c r="CA162" s="123"/>
      <c r="CB162" s="123"/>
      <c r="CC162" s="124"/>
      <c r="CD162" s="127"/>
      <c r="CE162" s="127"/>
      <c r="CF162" s="123"/>
      <c r="CG162" s="123"/>
      <c r="CH162" s="123"/>
      <c r="CI162" s="123"/>
      <c r="CJ162" s="134"/>
      <c r="CK162" s="122"/>
      <c r="CL162" s="127"/>
      <c r="CM162" s="123"/>
      <c r="CN162" s="129"/>
      <c r="CO162" s="129"/>
      <c r="CP162" s="129"/>
      <c r="CQ162" s="134"/>
      <c r="CR162" s="133"/>
      <c r="CS162" s="133"/>
      <c r="CT162" s="133"/>
      <c r="CU162" s="135"/>
      <c r="CV162" s="280"/>
      <c r="CW162" s="135"/>
      <c r="CX162" s="133"/>
      <c r="CY162" s="133"/>
      <c r="CZ162" s="133"/>
      <c r="DA162" s="133"/>
      <c r="DB162" s="133"/>
      <c r="DC162" s="133"/>
      <c r="DD162" s="133"/>
      <c r="DE162" s="133"/>
      <c r="DF162" s="133"/>
      <c r="DG162" s="133"/>
      <c r="DH162" s="133"/>
      <c r="DI162" s="122"/>
      <c r="DJ162" s="129"/>
      <c r="DK162" s="214"/>
      <c r="DL162" s="129"/>
      <c r="DM162" s="122"/>
      <c r="DN162" s="129"/>
      <c r="DO162" s="122"/>
      <c r="DP162" s="129"/>
      <c r="DQ162" s="133"/>
      <c r="DR162" s="122"/>
      <c r="DS162" s="129"/>
      <c r="DT162" s="133"/>
      <c r="DU162" s="122"/>
      <c r="DV162" s="123"/>
      <c r="DW162" s="214"/>
      <c r="DX162" s="134"/>
      <c r="DY162" s="305"/>
      <c r="DZ162" s="134"/>
      <c r="EA162" s="122"/>
      <c r="EB162" s="129"/>
      <c r="EC162" s="122"/>
      <c r="ED162" s="129"/>
      <c r="EE162" s="122"/>
      <c r="EF162" s="129"/>
      <c r="EG162" s="122"/>
      <c r="EH162" s="124"/>
    </row>
    <row r="163" spans="1:138" outlineLevel="2">
      <c r="A163" s="459"/>
      <c r="B163" s="465">
        <v>0.4375</v>
      </c>
      <c r="C163" s="459"/>
      <c r="D163" s="459"/>
      <c r="E163" s="459"/>
      <c r="F163" s="461"/>
      <c r="G163" s="459"/>
      <c r="H163" s="459"/>
      <c r="I163" s="459"/>
      <c r="J163" s="459"/>
      <c r="K163" s="460"/>
      <c r="L163" s="459"/>
      <c r="M163" s="459"/>
      <c r="N163" s="459"/>
      <c r="O163" s="459"/>
      <c r="P163" s="459"/>
      <c r="Q163" s="459"/>
      <c r="R163" s="459"/>
      <c r="S163" s="446"/>
      <c r="T163" s="122"/>
      <c r="U163" s="123"/>
      <c r="V163" s="126"/>
      <c r="W163" s="123"/>
      <c r="X163" s="128"/>
      <c r="Y163" s="123"/>
      <c r="Z163" s="123"/>
      <c r="AA163" s="123"/>
      <c r="AB163" s="124"/>
      <c r="AC163" s="127"/>
      <c r="AD163" s="201"/>
      <c r="AE163" s="201"/>
      <c r="AF163" s="201"/>
      <c r="AG163" s="201"/>
      <c r="AH163" s="201"/>
      <c r="AI163" s="234"/>
      <c r="AJ163" s="123"/>
      <c r="AK163" s="123"/>
      <c r="AL163" s="123"/>
      <c r="AM163" s="123"/>
      <c r="AN163" s="129"/>
      <c r="AO163" s="124"/>
      <c r="AP163" s="122"/>
      <c r="AQ163" s="127"/>
      <c r="AR163" s="123"/>
      <c r="AS163" s="123"/>
      <c r="AT163" s="123"/>
      <c r="AU163" s="123"/>
      <c r="AV163" s="251"/>
      <c r="AW163" s="123"/>
      <c r="AX163" s="123"/>
      <c r="AY163" s="129"/>
      <c r="AZ163" s="122"/>
      <c r="BA163" s="129"/>
      <c r="BB163" s="130"/>
      <c r="BC163" s="131"/>
      <c r="BD163" s="130"/>
      <c r="BE163" s="132"/>
      <c r="BF163" s="132"/>
      <c r="BG163" s="123"/>
      <c r="BH163" s="124"/>
      <c r="BI163" s="122"/>
      <c r="BJ163" s="123"/>
      <c r="BK163" s="123"/>
      <c r="BL163" s="123"/>
      <c r="BM163" s="129"/>
      <c r="BN163" s="122"/>
      <c r="BO163" s="123"/>
      <c r="BP163" s="129"/>
      <c r="BQ163" s="122"/>
      <c r="BR163" s="123"/>
      <c r="BS163" s="129"/>
      <c r="BT163" s="135"/>
      <c r="BU163" s="280"/>
      <c r="BV163" s="246"/>
      <c r="BW163" s="246"/>
      <c r="BX163" s="133"/>
      <c r="BY163" s="133"/>
      <c r="BZ163" s="122"/>
      <c r="CA163" s="123"/>
      <c r="CB163" s="123"/>
      <c r="CC163" s="124"/>
      <c r="CD163" s="127"/>
      <c r="CE163" s="127"/>
      <c r="CF163" s="123"/>
      <c r="CG163" s="123"/>
      <c r="CH163" s="123"/>
      <c r="CI163" s="123"/>
      <c r="CJ163" s="134"/>
      <c r="CK163" s="122"/>
      <c r="CL163" s="127"/>
      <c r="CM163" s="123"/>
      <c r="CN163" s="129"/>
      <c r="CO163" s="129"/>
      <c r="CP163" s="129"/>
      <c r="CQ163" s="134"/>
      <c r="CR163" s="133"/>
      <c r="CS163" s="133"/>
      <c r="CT163" s="133"/>
      <c r="CU163" s="135"/>
      <c r="CV163" s="280"/>
      <c r="CW163" s="135"/>
      <c r="CX163" s="133"/>
      <c r="CY163" s="133"/>
      <c r="CZ163" s="133"/>
      <c r="DA163" s="133"/>
      <c r="DB163" s="133"/>
      <c r="DC163" s="133"/>
      <c r="DD163" s="133"/>
      <c r="DE163" s="133"/>
      <c r="DF163" s="133"/>
      <c r="DG163" s="133"/>
      <c r="DH163" s="133"/>
      <c r="DI163" s="122"/>
      <c r="DJ163" s="129"/>
      <c r="DK163" s="214"/>
      <c r="DL163" s="129"/>
      <c r="DM163" s="122"/>
      <c r="DN163" s="129"/>
      <c r="DO163" s="122"/>
      <c r="DP163" s="129"/>
      <c r="DQ163" s="133"/>
      <c r="DR163" s="122"/>
      <c r="DS163" s="129"/>
      <c r="DT163" s="133"/>
      <c r="DU163" s="122"/>
      <c r="DV163" s="123"/>
      <c r="DW163" s="214"/>
      <c r="DX163" s="134"/>
      <c r="DY163" s="305"/>
      <c r="DZ163" s="134"/>
      <c r="EA163" s="122"/>
      <c r="EB163" s="129"/>
      <c r="EC163" s="122"/>
      <c r="ED163" s="129"/>
      <c r="EE163" s="122"/>
      <c r="EF163" s="129"/>
      <c r="EG163" s="122"/>
      <c r="EH163" s="124"/>
    </row>
    <row r="164" spans="1:138" outlineLevel="2">
      <c r="A164" s="459"/>
      <c r="B164" s="465">
        <v>0.44791666666666702</v>
      </c>
      <c r="C164" s="459"/>
      <c r="D164" s="459"/>
      <c r="E164" s="459"/>
      <c r="F164" s="461"/>
      <c r="G164" s="459"/>
      <c r="H164" s="459"/>
      <c r="I164" s="459"/>
      <c r="J164" s="459"/>
      <c r="K164" s="460"/>
      <c r="L164" s="459"/>
      <c r="M164" s="459"/>
      <c r="N164" s="459"/>
      <c r="O164" s="459"/>
      <c r="P164" s="459"/>
      <c r="Q164" s="459"/>
      <c r="R164" s="459"/>
      <c r="S164" s="446"/>
      <c r="T164" s="122"/>
      <c r="U164" s="123"/>
      <c r="V164" s="126"/>
      <c r="W164" s="123"/>
      <c r="X164" s="128"/>
      <c r="Y164" s="123"/>
      <c r="Z164" s="123"/>
      <c r="AA164" s="123"/>
      <c r="AB164" s="124"/>
      <c r="AC164" s="127"/>
      <c r="AD164" s="201"/>
      <c r="AE164" s="201"/>
      <c r="AF164" s="201"/>
      <c r="AG164" s="201"/>
      <c r="AH164" s="201"/>
      <c r="AI164" s="234"/>
      <c r="AJ164" s="123"/>
      <c r="AK164" s="123"/>
      <c r="AL164" s="123"/>
      <c r="AM164" s="123"/>
      <c r="AN164" s="129"/>
      <c r="AO164" s="124"/>
      <c r="AP164" s="122"/>
      <c r="AQ164" s="127"/>
      <c r="AR164" s="123"/>
      <c r="AS164" s="123"/>
      <c r="AT164" s="123"/>
      <c r="AU164" s="123"/>
      <c r="AV164" s="251"/>
      <c r="AW164" s="123"/>
      <c r="AX164" s="123"/>
      <c r="AY164" s="129"/>
      <c r="AZ164" s="122"/>
      <c r="BA164" s="129"/>
      <c r="BB164" s="130"/>
      <c r="BC164" s="131"/>
      <c r="BD164" s="130"/>
      <c r="BE164" s="132"/>
      <c r="BF164" s="132"/>
      <c r="BG164" s="123"/>
      <c r="BH164" s="124"/>
      <c r="BI164" s="122"/>
      <c r="BJ164" s="123"/>
      <c r="BK164" s="123"/>
      <c r="BL164" s="123"/>
      <c r="BM164" s="129"/>
      <c r="BN164" s="122"/>
      <c r="BO164" s="123"/>
      <c r="BP164" s="129"/>
      <c r="BQ164" s="122"/>
      <c r="BR164" s="123"/>
      <c r="BS164" s="129"/>
      <c r="BT164" s="135"/>
      <c r="BU164" s="280"/>
      <c r="BV164" s="246"/>
      <c r="BW164" s="246"/>
      <c r="BX164" s="133"/>
      <c r="BY164" s="133"/>
      <c r="BZ164" s="122"/>
      <c r="CA164" s="123"/>
      <c r="CB164" s="123"/>
      <c r="CC164" s="124"/>
      <c r="CD164" s="127"/>
      <c r="CE164" s="127"/>
      <c r="CF164" s="123"/>
      <c r="CG164" s="123"/>
      <c r="CH164" s="123"/>
      <c r="CI164" s="123"/>
      <c r="CJ164" s="134"/>
      <c r="CK164" s="122"/>
      <c r="CL164" s="127"/>
      <c r="CM164" s="123"/>
      <c r="CN164" s="129"/>
      <c r="CO164" s="129"/>
      <c r="CP164" s="129"/>
      <c r="CQ164" s="134"/>
      <c r="CR164" s="133"/>
      <c r="CS164" s="133"/>
      <c r="CT164" s="133"/>
      <c r="CU164" s="135"/>
      <c r="CV164" s="280"/>
      <c r="CW164" s="135"/>
      <c r="CX164" s="133"/>
      <c r="CY164" s="133"/>
      <c r="CZ164" s="133"/>
      <c r="DA164" s="133"/>
      <c r="DB164" s="133"/>
      <c r="DC164" s="133"/>
      <c r="DD164" s="133"/>
      <c r="DE164" s="133"/>
      <c r="DF164" s="133"/>
      <c r="DG164" s="133"/>
      <c r="DH164" s="133"/>
      <c r="DI164" s="122"/>
      <c r="DJ164" s="129"/>
      <c r="DK164" s="214"/>
      <c r="DL164" s="129"/>
      <c r="DM164" s="122"/>
      <c r="DN164" s="129"/>
      <c r="DO164" s="122"/>
      <c r="DP164" s="129"/>
      <c r="DQ164" s="133"/>
      <c r="DR164" s="122"/>
      <c r="DS164" s="129"/>
      <c r="DT164" s="133"/>
      <c r="DU164" s="122"/>
      <c r="DV164" s="123"/>
      <c r="DW164" s="214"/>
      <c r="DX164" s="134"/>
      <c r="DY164" s="305"/>
      <c r="DZ164" s="134"/>
      <c r="EA164" s="122"/>
      <c r="EB164" s="129"/>
      <c r="EC164" s="122"/>
      <c r="ED164" s="129"/>
      <c r="EE164" s="122"/>
      <c r="EF164" s="129"/>
      <c r="EG164" s="122"/>
      <c r="EH164" s="124"/>
    </row>
    <row r="165" spans="1:138" outlineLevel="2">
      <c r="A165" s="459"/>
      <c r="B165" s="465">
        <v>0.45833333333333298</v>
      </c>
      <c r="C165" s="459"/>
      <c r="D165" s="459"/>
      <c r="E165" s="459"/>
      <c r="F165" s="459"/>
      <c r="G165" s="459"/>
      <c r="H165" s="459"/>
      <c r="I165" s="459"/>
      <c r="J165" s="459"/>
      <c r="K165" s="460"/>
      <c r="L165" s="459"/>
      <c r="M165" s="459"/>
      <c r="N165" s="459"/>
      <c r="O165" s="459"/>
      <c r="P165" s="459"/>
      <c r="Q165" s="459"/>
      <c r="R165" s="459"/>
      <c r="S165" s="446"/>
      <c r="T165" s="122"/>
      <c r="U165" s="123"/>
      <c r="V165" s="126"/>
      <c r="W165" s="123"/>
      <c r="X165" s="128"/>
      <c r="Y165" s="123"/>
      <c r="Z165" s="123"/>
      <c r="AA165" s="123"/>
      <c r="AB165" s="124"/>
      <c r="AC165" s="127"/>
      <c r="AD165" s="201"/>
      <c r="AE165" s="201"/>
      <c r="AF165" s="201"/>
      <c r="AG165" s="201"/>
      <c r="AH165" s="201"/>
      <c r="AI165" s="234"/>
      <c r="AJ165" s="123"/>
      <c r="AK165" s="123"/>
      <c r="AL165" s="123"/>
      <c r="AM165" s="123"/>
      <c r="AN165" s="129"/>
      <c r="AO165" s="124"/>
      <c r="AP165" s="122"/>
      <c r="AQ165" s="127"/>
      <c r="AR165" s="123"/>
      <c r="AS165" s="123"/>
      <c r="AT165" s="123"/>
      <c r="AU165" s="123"/>
      <c r="AV165" s="251"/>
      <c r="AW165" s="123"/>
      <c r="AX165" s="123"/>
      <c r="AY165" s="129"/>
      <c r="AZ165" s="122"/>
      <c r="BA165" s="129"/>
      <c r="BB165" s="130"/>
      <c r="BC165" s="131"/>
      <c r="BD165" s="130"/>
      <c r="BE165" s="132"/>
      <c r="BF165" s="132"/>
      <c r="BG165" s="123"/>
      <c r="BH165" s="124"/>
      <c r="BI165" s="122"/>
      <c r="BJ165" s="123"/>
      <c r="BK165" s="123"/>
      <c r="BL165" s="123"/>
      <c r="BM165" s="129"/>
      <c r="BN165" s="122"/>
      <c r="BO165" s="123"/>
      <c r="BP165" s="129"/>
      <c r="BQ165" s="122"/>
      <c r="BR165" s="123"/>
      <c r="BS165" s="129"/>
      <c r="BT165" s="135"/>
      <c r="BU165" s="280"/>
      <c r="BV165" s="246"/>
      <c r="BW165" s="246"/>
      <c r="BX165" s="133"/>
      <c r="BY165" s="133"/>
      <c r="BZ165" s="122"/>
      <c r="CA165" s="123"/>
      <c r="CB165" s="123"/>
      <c r="CC165" s="124"/>
      <c r="CD165" s="127"/>
      <c r="CE165" s="127"/>
      <c r="CF165" s="123"/>
      <c r="CG165" s="123"/>
      <c r="CH165" s="123"/>
      <c r="CI165" s="123"/>
      <c r="CJ165" s="134"/>
      <c r="CK165" s="122"/>
      <c r="CL165" s="127"/>
      <c r="CM165" s="123"/>
      <c r="CN165" s="129"/>
      <c r="CO165" s="129"/>
      <c r="CP165" s="129"/>
      <c r="CQ165" s="134"/>
      <c r="CR165" s="133"/>
      <c r="CS165" s="133"/>
      <c r="CT165" s="133"/>
      <c r="CU165" s="135"/>
      <c r="CV165" s="280"/>
      <c r="CW165" s="135"/>
      <c r="CX165" s="133"/>
      <c r="CY165" s="133"/>
      <c r="CZ165" s="133"/>
      <c r="DA165" s="133"/>
      <c r="DB165" s="133"/>
      <c r="DC165" s="133"/>
      <c r="DD165" s="133"/>
      <c r="DE165" s="133"/>
      <c r="DF165" s="133"/>
      <c r="DG165" s="133"/>
      <c r="DH165" s="133"/>
      <c r="DI165" s="122"/>
      <c r="DJ165" s="129"/>
      <c r="DK165" s="214"/>
      <c r="DL165" s="129"/>
      <c r="DM165" s="122"/>
      <c r="DN165" s="129"/>
      <c r="DO165" s="122"/>
      <c r="DP165" s="129"/>
      <c r="DQ165" s="133"/>
      <c r="DR165" s="122"/>
      <c r="DS165" s="129"/>
      <c r="DT165" s="133"/>
      <c r="DU165" s="122"/>
      <c r="DV165" s="123"/>
      <c r="DW165" s="214"/>
      <c r="DX165" s="134"/>
      <c r="DY165" s="305"/>
      <c r="DZ165" s="134"/>
      <c r="EA165" s="122"/>
      <c r="EB165" s="129"/>
      <c r="EC165" s="122"/>
      <c r="ED165" s="129"/>
      <c r="EE165" s="122"/>
      <c r="EF165" s="129"/>
      <c r="EG165" s="122"/>
      <c r="EH165" s="124"/>
    </row>
    <row r="166" spans="1:138" outlineLevel="2">
      <c r="A166" s="459"/>
      <c r="B166" s="465">
        <v>0.46875</v>
      </c>
      <c r="C166" s="459"/>
      <c r="D166" s="459"/>
      <c r="E166" s="459"/>
      <c r="F166" s="459"/>
      <c r="G166" s="459"/>
      <c r="H166" s="459"/>
      <c r="I166" s="459"/>
      <c r="J166" s="459"/>
      <c r="K166" s="460"/>
      <c r="L166" s="459"/>
      <c r="M166" s="459"/>
      <c r="N166" s="459"/>
      <c r="O166" s="459"/>
      <c r="P166" s="459"/>
      <c r="Q166" s="459"/>
      <c r="R166" s="459"/>
      <c r="S166" s="446"/>
      <c r="T166" s="122"/>
      <c r="U166" s="123"/>
      <c r="V166" s="126"/>
      <c r="W166" s="123"/>
      <c r="X166" s="128"/>
      <c r="Y166" s="123"/>
      <c r="Z166" s="123"/>
      <c r="AA166" s="123"/>
      <c r="AB166" s="124"/>
      <c r="AC166" s="127"/>
      <c r="AD166" s="201"/>
      <c r="AE166" s="201"/>
      <c r="AF166" s="201"/>
      <c r="AG166" s="201"/>
      <c r="AH166" s="201"/>
      <c r="AI166" s="234"/>
      <c r="AJ166" s="123"/>
      <c r="AK166" s="123"/>
      <c r="AL166" s="123"/>
      <c r="AM166" s="123"/>
      <c r="AN166" s="129"/>
      <c r="AO166" s="124"/>
      <c r="AP166" s="122"/>
      <c r="AQ166" s="127"/>
      <c r="AR166" s="123"/>
      <c r="AS166" s="123"/>
      <c r="AT166" s="123"/>
      <c r="AU166" s="123"/>
      <c r="AV166" s="251"/>
      <c r="AW166" s="123"/>
      <c r="AX166" s="123"/>
      <c r="AY166" s="129"/>
      <c r="AZ166" s="122"/>
      <c r="BA166" s="129"/>
      <c r="BB166" s="130"/>
      <c r="BC166" s="131"/>
      <c r="BD166" s="130"/>
      <c r="BE166" s="132"/>
      <c r="BF166" s="132"/>
      <c r="BG166" s="123"/>
      <c r="BH166" s="124"/>
      <c r="BI166" s="122"/>
      <c r="BJ166" s="123"/>
      <c r="BK166" s="123"/>
      <c r="BL166" s="123"/>
      <c r="BM166" s="129"/>
      <c r="BN166" s="122"/>
      <c r="BO166" s="123"/>
      <c r="BP166" s="129"/>
      <c r="BQ166" s="122"/>
      <c r="BR166" s="123"/>
      <c r="BS166" s="129"/>
      <c r="BT166" s="135"/>
      <c r="BU166" s="280"/>
      <c r="BV166" s="246"/>
      <c r="BW166" s="246"/>
      <c r="BX166" s="133"/>
      <c r="BY166" s="133"/>
      <c r="BZ166" s="122"/>
      <c r="CA166" s="123"/>
      <c r="CB166" s="123"/>
      <c r="CC166" s="124"/>
      <c r="CD166" s="127"/>
      <c r="CE166" s="127"/>
      <c r="CF166" s="123"/>
      <c r="CG166" s="123"/>
      <c r="CH166" s="123"/>
      <c r="CI166" s="123"/>
      <c r="CJ166" s="134"/>
      <c r="CK166" s="122"/>
      <c r="CL166" s="127"/>
      <c r="CM166" s="123"/>
      <c r="CN166" s="129"/>
      <c r="CO166" s="129"/>
      <c r="CP166" s="129"/>
      <c r="CQ166" s="134"/>
      <c r="CR166" s="133"/>
      <c r="CS166" s="133"/>
      <c r="CT166" s="133"/>
      <c r="CU166" s="135"/>
      <c r="CV166" s="280"/>
      <c r="CW166" s="135"/>
      <c r="CX166" s="133"/>
      <c r="CY166" s="133"/>
      <c r="CZ166" s="133"/>
      <c r="DA166" s="133"/>
      <c r="DB166" s="133"/>
      <c r="DC166" s="133"/>
      <c r="DD166" s="133"/>
      <c r="DE166" s="133"/>
      <c r="DF166" s="133"/>
      <c r="DG166" s="133"/>
      <c r="DH166" s="133"/>
      <c r="DI166" s="122"/>
      <c r="DJ166" s="129"/>
      <c r="DK166" s="214"/>
      <c r="DL166" s="129"/>
      <c r="DM166" s="122"/>
      <c r="DN166" s="129"/>
      <c r="DO166" s="122"/>
      <c r="DP166" s="129"/>
      <c r="DQ166" s="133"/>
      <c r="DR166" s="122"/>
      <c r="DS166" s="129"/>
      <c r="DT166" s="133"/>
      <c r="DU166" s="122"/>
      <c r="DV166" s="123"/>
      <c r="DW166" s="214"/>
      <c r="DX166" s="134"/>
      <c r="DY166" s="305"/>
      <c r="DZ166" s="134"/>
      <c r="EA166" s="122"/>
      <c r="EB166" s="129"/>
      <c r="EC166" s="122"/>
      <c r="ED166" s="129"/>
      <c r="EE166" s="122"/>
      <c r="EF166" s="129"/>
      <c r="EG166" s="122"/>
      <c r="EH166" s="124"/>
    </row>
    <row r="167" spans="1:138" outlineLevel="2">
      <c r="A167" s="459"/>
      <c r="B167" s="465">
        <v>0.47916666666666702</v>
      </c>
      <c r="C167" s="459"/>
      <c r="D167" s="459"/>
      <c r="E167" s="459"/>
      <c r="F167" s="459"/>
      <c r="G167" s="459"/>
      <c r="H167" s="459"/>
      <c r="I167" s="459"/>
      <c r="J167" s="459"/>
      <c r="K167" s="460"/>
      <c r="L167" s="459"/>
      <c r="M167" s="459"/>
      <c r="N167" s="459"/>
      <c r="O167" s="459"/>
      <c r="P167" s="459"/>
      <c r="Q167" s="459"/>
      <c r="R167" s="459"/>
      <c r="S167" s="446"/>
      <c r="T167" s="122"/>
      <c r="U167" s="123"/>
      <c r="V167" s="126"/>
      <c r="W167" s="123"/>
      <c r="X167" s="128"/>
      <c r="Y167" s="123"/>
      <c r="Z167" s="123"/>
      <c r="AA167" s="123"/>
      <c r="AB167" s="124"/>
      <c r="AC167" s="127"/>
      <c r="AD167" s="201"/>
      <c r="AE167" s="201"/>
      <c r="AF167" s="201"/>
      <c r="AG167" s="201"/>
      <c r="AH167" s="201"/>
      <c r="AI167" s="234"/>
      <c r="AJ167" s="123"/>
      <c r="AK167" s="123"/>
      <c r="AL167" s="123"/>
      <c r="AM167" s="123"/>
      <c r="AN167" s="129"/>
      <c r="AO167" s="124"/>
      <c r="AP167" s="122"/>
      <c r="AQ167" s="127"/>
      <c r="AR167" s="123"/>
      <c r="AS167" s="123"/>
      <c r="AT167" s="123"/>
      <c r="AU167" s="123"/>
      <c r="AV167" s="251"/>
      <c r="AW167" s="123"/>
      <c r="AX167" s="123"/>
      <c r="AY167" s="129"/>
      <c r="AZ167" s="122"/>
      <c r="BA167" s="129"/>
      <c r="BB167" s="130"/>
      <c r="BC167" s="131"/>
      <c r="BD167" s="130"/>
      <c r="BE167" s="132"/>
      <c r="BF167" s="132"/>
      <c r="BG167" s="123"/>
      <c r="BH167" s="124"/>
      <c r="BI167" s="122"/>
      <c r="BJ167" s="123"/>
      <c r="BK167" s="123"/>
      <c r="BL167" s="123"/>
      <c r="BM167" s="129"/>
      <c r="BN167" s="122"/>
      <c r="BO167" s="123"/>
      <c r="BP167" s="129"/>
      <c r="BQ167" s="122"/>
      <c r="BR167" s="123"/>
      <c r="BS167" s="129"/>
      <c r="BT167" s="135"/>
      <c r="BU167" s="280"/>
      <c r="BV167" s="246"/>
      <c r="BW167" s="246"/>
      <c r="BX167" s="133"/>
      <c r="BY167" s="133"/>
      <c r="BZ167" s="122"/>
      <c r="CA167" s="123"/>
      <c r="CB167" s="123"/>
      <c r="CC167" s="124"/>
      <c r="CD167" s="127"/>
      <c r="CE167" s="127"/>
      <c r="CF167" s="123"/>
      <c r="CG167" s="123"/>
      <c r="CH167" s="123"/>
      <c r="CI167" s="123"/>
      <c r="CJ167" s="134"/>
      <c r="CK167" s="122"/>
      <c r="CL167" s="127"/>
      <c r="CM167" s="123"/>
      <c r="CN167" s="129"/>
      <c r="CO167" s="129"/>
      <c r="CP167" s="129"/>
      <c r="CQ167" s="134"/>
      <c r="CR167" s="133"/>
      <c r="CS167" s="133"/>
      <c r="CT167" s="133"/>
      <c r="CU167" s="135"/>
      <c r="CV167" s="280"/>
      <c r="CW167" s="135"/>
      <c r="CX167" s="133"/>
      <c r="CY167" s="133"/>
      <c r="CZ167" s="133"/>
      <c r="DA167" s="133"/>
      <c r="DB167" s="133"/>
      <c r="DC167" s="133"/>
      <c r="DD167" s="133"/>
      <c r="DE167" s="133"/>
      <c r="DF167" s="133"/>
      <c r="DG167" s="133"/>
      <c r="DH167" s="133"/>
      <c r="DI167" s="122"/>
      <c r="DJ167" s="129"/>
      <c r="DK167" s="214"/>
      <c r="DL167" s="129"/>
      <c r="DM167" s="122"/>
      <c r="DN167" s="129"/>
      <c r="DO167" s="122"/>
      <c r="DP167" s="129"/>
      <c r="DQ167" s="133"/>
      <c r="DR167" s="122"/>
      <c r="DS167" s="129"/>
      <c r="DT167" s="133"/>
      <c r="DU167" s="122"/>
      <c r="DV167" s="123"/>
      <c r="DW167" s="214"/>
      <c r="DX167" s="134"/>
      <c r="DY167" s="305"/>
      <c r="DZ167" s="134"/>
      <c r="EA167" s="122"/>
      <c r="EB167" s="129"/>
      <c r="EC167" s="122"/>
      <c r="ED167" s="129"/>
      <c r="EE167" s="122"/>
      <c r="EF167" s="129"/>
      <c r="EG167" s="122"/>
      <c r="EH167" s="124"/>
    </row>
    <row r="168" spans="1:138" outlineLevel="2">
      <c r="A168" s="459"/>
      <c r="B168" s="465">
        <v>0.48958333333333298</v>
      </c>
      <c r="C168" s="459"/>
      <c r="D168" s="459"/>
      <c r="E168" s="459"/>
      <c r="F168" s="459"/>
      <c r="G168" s="459"/>
      <c r="H168" s="459"/>
      <c r="I168" s="459"/>
      <c r="J168" s="459"/>
      <c r="K168" s="460"/>
      <c r="L168" s="459"/>
      <c r="M168" s="459"/>
      <c r="N168" s="459"/>
      <c r="O168" s="459"/>
      <c r="P168" s="459"/>
      <c r="Q168" s="459"/>
      <c r="R168" s="459"/>
      <c r="S168" s="446"/>
      <c r="T168" s="122"/>
      <c r="U168" s="123"/>
      <c r="V168" s="126"/>
      <c r="W168" s="123"/>
      <c r="X168" s="128"/>
      <c r="Y168" s="123"/>
      <c r="Z168" s="123"/>
      <c r="AA168" s="123"/>
      <c r="AB168" s="124"/>
      <c r="AC168" s="127"/>
      <c r="AD168" s="201"/>
      <c r="AE168" s="201"/>
      <c r="AF168" s="201"/>
      <c r="AG168" s="201"/>
      <c r="AH168" s="201"/>
      <c r="AI168" s="234"/>
      <c r="AJ168" s="123"/>
      <c r="AK168" s="123"/>
      <c r="AL168" s="123"/>
      <c r="AM168" s="123"/>
      <c r="AN168" s="129"/>
      <c r="AO168" s="124"/>
      <c r="AP168" s="122"/>
      <c r="AQ168" s="127"/>
      <c r="AR168" s="123"/>
      <c r="AS168" s="123"/>
      <c r="AT168" s="123"/>
      <c r="AU168" s="123"/>
      <c r="AV168" s="251"/>
      <c r="AW168" s="123"/>
      <c r="AX168" s="123"/>
      <c r="AY168" s="129"/>
      <c r="AZ168" s="122"/>
      <c r="BA168" s="129"/>
      <c r="BB168" s="130"/>
      <c r="BC168" s="131"/>
      <c r="BD168" s="130"/>
      <c r="BE168" s="132"/>
      <c r="BF168" s="132"/>
      <c r="BG168" s="123"/>
      <c r="BH168" s="124"/>
      <c r="BI168" s="122"/>
      <c r="BJ168" s="123"/>
      <c r="BK168" s="123"/>
      <c r="BL168" s="123"/>
      <c r="BM168" s="129"/>
      <c r="BN168" s="122"/>
      <c r="BO168" s="123"/>
      <c r="BP168" s="129"/>
      <c r="BQ168" s="122"/>
      <c r="BR168" s="123"/>
      <c r="BS168" s="129"/>
      <c r="BT168" s="135"/>
      <c r="BU168" s="280"/>
      <c r="BV168" s="246"/>
      <c r="BW168" s="246"/>
      <c r="BX168" s="133"/>
      <c r="BY168" s="133"/>
      <c r="BZ168" s="122"/>
      <c r="CA168" s="123"/>
      <c r="CB168" s="123"/>
      <c r="CC168" s="124"/>
      <c r="CD168" s="127"/>
      <c r="CE168" s="127"/>
      <c r="CF168" s="123"/>
      <c r="CG168" s="123"/>
      <c r="CH168" s="123"/>
      <c r="CI168" s="123"/>
      <c r="CJ168" s="134"/>
      <c r="CK168" s="122"/>
      <c r="CL168" s="127"/>
      <c r="CM168" s="123"/>
      <c r="CN168" s="129"/>
      <c r="CO168" s="129"/>
      <c r="CP168" s="129"/>
      <c r="CQ168" s="134"/>
      <c r="CR168" s="133"/>
      <c r="CS168" s="133"/>
      <c r="CT168" s="133"/>
      <c r="CU168" s="135"/>
      <c r="CV168" s="280"/>
      <c r="CW168" s="135"/>
      <c r="CX168" s="133"/>
      <c r="CY168" s="133"/>
      <c r="CZ168" s="133"/>
      <c r="DA168" s="133"/>
      <c r="DB168" s="133"/>
      <c r="DC168" s="133"/>
      <c r="DD168" s="133"/>
      <c r="DE168" s="133"/>
      <c r="DF168" s="133"/>
      <c r="DG168" s="133"/>
      <c r="DH168" s="133"/>
      <c r="DI168" s="122"/>
      <c r="DJ168" s="129"/>
      <c r="DK168" s="214"/>
      <c r="DL168" s="129"/>
      <c r="DM168" s="122"/>
      <c r="DN168" s="129"/>
      <c r="DO168" s="122"/>
      <c r="DP168" s="129"/>
      <c r="DQ168" s="133"/>
      <c r="DR168" s="122"/>
      <c r="DS168" s="129"/>
      <c r="DT168" s="133"/>
      <c r="DU168" s="122"/>
      <c r="DV168" s="123"/>
      <c r="DW168" s="214"/>
      <c r="DX168" s="134"/>
      <c r="DY168" s="305"/>
      <c r="DZ168" s="134"/>
      <c r="EA168" s="122"/>
      <c r="EB168" s="129"/>
      <c r="EC168" s="122"/>
      <c r="ED168" s="129"/>
      <c r="EE168" s="122"/>
      <c r="EF168" s="129"/>
      <c r="EG168" s="122"/>
      <c r="EH168" s="124"/>
    </row>
    <row r="169" spans="1:138" outlineLevel="2">
      <c r="A169" s="459"/>
      <c r="B169" s="465">
        <v>0.5</v>
      </c>
      <c r="C169" s="459"/>
      <c r="D169" s="459"/>
      <c r="E169" s="459"/>
      <c r="F169" s="459"/>
      <c r="G169" s="459"/>
      <c r="H169" s="459"/>
      <c r="I169" s="459"/>
      <c r="J169" s="459"/>
      <c r="K169" s="460"/>
      <c r="L169" s="459"/>
      <c r="M169" s="459"/>
      <c r="N169" s="459"/>
      <c r="O169" s="459"/>
      <c r="P169" s="459"/>
      <c r="Q169" s="459"/>
      <c r="R169" s="459"/>
      <c r="S169" s="446"/>
      <c r="T169" s="122"/>
      <c r="U169" s="123"/>
      <c r="V169" s="126"/>
      <c r="W169" s="123"/>
      <c r="X169" s="128"/>
      <c r="Y169" s="123"/>
      <c r="Z169" s="123"/>
      <c r="AA169" s="123"/>
      <c r="AB169" s="124"/>
      <c r="AC169" s="127"/>
      <c r="AD169" s="201"/>
      <c r="AE169" s="201"/>
      <c r="AF169" s="201"/>
      <c r="AG169" s="201"/>
      <c r="AH169" s="201"/>
      <c r="AI169" s="234"/>
      <c r="AJ169" s="123"/>
      <c r="AK169" s="123"/>
      <c r="AL169" s="123"/>
      <c r="AM169" s="123"/>
      <c r="AN169" s="129"/>
      <c r="AO169" s="124"/>
      <c r="AP169" s="122"/>
      <c r="AQ169" s="127"/>
      <c r="AR169" s="123"/>
      <c r="AS169" s="123"/>
      <c r="AT169" s="123"/>
      <c r="AU169" s="123"/>
      <c r="AV169" s="251"/>
      <c r="AW169" s="123"/>
      <c r="AX169" s="123"/>
      <c r="AY169" s="129"/>
      <c r="AZ169" s="122"/>
      <c r="BA169" s="129"/>
      <c r="BB169" s="130"/>
      <c r="BC169" s="131"/>
      <c r="BD169" s="130"/>
      <c r="BE169" s="132"/>
      <c r="BF169" s="132"/>
      <c r="BG169" s="123"/>
      <c r="BH169" s="124"/>
      <c r="BI169" s="122"/>
      <c r="BJ169" s="123"/>
      <c r="BK169" s="123"/>
      <c r="BL169" s="123"/>
      <c r="BM169" s="129"/>
      <c r="BN169" s="122"/>
      <c r="BO169" s="123"/>
      <c r="BP169" s="129"/>
      <c r="BQ169" s="122"/>
      <c r="BR169" s="123"/>
      <c r="BS169" s="129"/>
      <c r="BT169" s="135"/>
      <c r="BU169" s="280"/>
      <c r="BV169" s="246"/>
      <c r="BW169" s="246"/>
      <c r="BX169" s="133"/>
      <c r="BY169" s="133"/>
      <c r="BZ169" s="122"/>
      <c r="CA169" s="123"/>
      <c r="CB169" s="123"/>
      <c r="CC169" s="124"/>
      <c r="CD169" s="127"/>
      <c r="CE169" s="127"/>
      <c r="CF169" s="123"/>
      <c r="CG169" s="123"/>
      <c r="CH169" s="123"/>
      <c r="CI169" s="123"/>
      <c r="CJ169" s="134"/>
      <c r="CK169" s="122"/>
      <c r="CL169" s="127"/>
      <c r="CM169" s="123"/>
      <c r="CN169" s="129"/>
      <c r="CO169" s="129"/>
      <c r="CP169" s="129"/>
      <c r="CQ169" s="134"/>
      <c r="CR169" s="133"/>
      <c r="CS169" s="133"/>
      <c r="CT169" s="133"/>
      <c r="CU169" s="135"/>
      <c r="CV169" s="280"/>
      <c r="CW169" s="135"/>
      <c r="CX169" s="133"/>
      <c r="CY169" s="133"/>
      <c r="CZ169" s="133"/>
      <c r="DA169" s="133"/>
      <c r="DB169" s="133"/>
      <c r="DC169" s="133"/>
      <c r="DD169" s="133"/>
      <c r="DE169" s="133"/>
      <c r="DF169" s="133"/>
      <c r="DG169" s="133"/>
      <c r="DH169" s="133"/>
      <c r="DI169" s="122"/>
      <c r="DJ169" s="129"/>
      <c r="DK169" s="214"/>
      <c r="DL169" s="129"/>
      <c r="DM169" s="122"/>
      <c r="DN169" s="129"/>
      <c r="DO169" s="122"/>
      <c r="DP169" s="129"/>
      <c r="DQ169" s="133"/>
      <c r="DR169" s="122"/>
      <c r="DS169" s="129"/>
      <c r="DT169" s="133"/>
      <c r="DU169" s="122"/>
      <c r="DV169" s="123"/>
      <c r="DW169" s="214"/>
      <c r="DX169" s="134"/>
      <c r="DY169" s="305"/>
      <c r="DZ169" s="134"/>
      <c r="EA169" s="122"/>
      <c r="EB169" s="129"/>
      <c r="EC169" s="122"/>
      <c r="ED169" s="129"/>
      <c r="EE169" s="122"/>
      <c r="EF169" s="129"/>
      <c r="EG169" s="122"/>
      <c r="EH169" s="124"/>
    </row>
    <row r="170" spans="1:138" outlineLevel="2">
      <c r="A170" s="459"/>
      <c r="B170" s="465">
        <v>0.51041666666666696</v>
      </c>
      <c r="C170" s="459"/>
      <c r="D170" s="459"/>
      <c r="E170" s="459"/>
      <c r="F170" s="459"/>
      <c r="G170" s="459"/>
      <c r="H170" s="459"/>
      <c r="I170" s="459"/>
      <c r="J170" s="459"/>
      <c r="K170" s="460"/>
      <c r="L170" s="459"/>
      <c r="M170" s="459"/>
      <c r="N170" s="459"/>
      <c r="O170" s="459"/>
      <c r="P170" s="459"/>
      <c r="Q170" s="459"/>
      <c r="R170" s="459"/>
      <c r="S170" s="446"/>
      <c r="T170" s="122"/>
      <c r="U170" s="123"/>
      <c r="V170" s="126"/>
      <c r="W170" s="123"/>
      <c r="X170" s="128"/>
      <c r="Y170" s="123"/>
      <c r="Z170" s="123"/>
      <c r="AA170" s="123"/>
      <c r="AB170" s="124"/>
      <c r="AC170" s="127"/>
      <c r="AD170" s="201"/>
      <c r="AE170" s="201"/>
      <c r="AF170" s="201"/>
      <c r="AG170" s="201"/>
      <c r="AH170" s="201"/>
      <c r="AI170" s="234"/>
      <c r="AJ170" s="123"/>
      <c r="AK170" s="123"/>
      <c r="AL170" s="123"/>
      <c r="AM170" s="123"/>
      <c r="AN170" s="129"/>
      <c r="AO170" s="124"/>
      <c r="AP170" s="122"/>
      <c r="AQ170" s="127"/>
      <c r="AR170" s="123"/>
      <c r="AS170" s="123"/>
      <c r="AT170" s="123"/>
      <c r="AU170" s="123"/>
      <c r="AV170" s="251"/>
      <c r="AW170" s="123"/>
      <c r="AX170" s="123"/>
      <c r="AY170" s="129"/>
      <c r="AZ170" s="122"/>
      <c r="BA170" s="129"/>
      <c r="BB170" s="130"/>
      <c r="BC170" s="131"/>
      <c r="BD170" s="130"/>
      <c r="BE170" s="132"/>
      <c r="BF170" s="132"/>
      <c r="BG170" s="123"/>
      <c r="BH170" s="124"/>
      <c r="BI170" s="122"/>
      <c r="BJ170" s="123"/>
      <c r="BK170" s="123"/>
      <c r="BL170" s="123"/>
      <c r="BM170" s="129"/>
      <c r="BN170" s="122"/>
      <c r="BO170" s="123"/>
      <c r="BP170" s="129"/>
      <c r="BQ170" s="122"/>
      <c r="BR170" s="123"/>
      <c r="BS170" s="129"/>
      <c r="BT170" s="135"/>
      <c r="BU170" s="280"/>
      <c r="BV170" s="246"/>
      <c r="BW170" s="246"/>
      <c r="BX170" s="133"/>
      <c r="BY170" s="133"/>
      <c r="BZ170" s="122"/>
      <c r="CA170" s="123"/>
      <c r="CB170" s="123"/>
      <c r="CC170" s="124"/>
      <c r="CD170" s="127"/>
      <c r="CE170" s="127"/>
      <c r="CF170" s="123"/>
      <c r="CG170" s="123"/>
      <c r="CH170" s="123"/>
      <c r="CI170" s="123"/>
      <c r="CJ170" s="134"/>
      <c r="CK170" s="122"/>
      <c r="CL170" s="127"/>
      <c r="CM170" s="123"/>
      <c r="CN170" s="129"/>
      <c r="CO170" s="129"/>
      <c r="CP170" s="129"/>
      <c r="CQ170" s="134"/>
      <c r="CR170" s="133"/>
      <c r="CS170" s="133"/>
      <c r="CT170" s="133"/>
      <c r="CU170" s="135"/>
      <c r="CV170" s="280"/>
      <c r="CW170" s="135"/>
      <c r="CX170" s="133"/>
      <c r="CY170" s="133"/>
      <c r="CZ170" s="133"/>
      <c r="DA170" s="133"/>
      <c r="DB170" s="133"/>
      <c r="DC170" s="133"/>
      <c r="DD170" s="133"/>
      <c r="DE170" s="133"/>
      <c r="DF170" s="133"/>
      <c r="DG170" s="133"/>
      <c r="DH170" s="133"/>
      <c r="DI170" s="122"/>
      <c r="DJ170" s="129"/>
      <c r="DK170" s="214"/>
      <c r="DL170" s="129"/>
      <c r="DM170" s="122"/>
      <c r="DN170" s="129"/>
      <c r="DO170" s="122"/>
      <c r="DP170" s="129"/>
      <c r="DQ170" s="133"/>
      <c r="DR170" s="122"/>
      <c r="DS170" s="129"/>
      <c r="DT170" s="133"/>
      <c r="DU170" s="122"/>
      <c r="DV170" s="123"/>
      <c r="DW170" s="214"/>
      <c r="DX170" s="134"/>
      <c r="DY170" s="305"/>
      <c r="DZ170" s="134"/>
      <c r="EA170" s="122"/>
      <c r="EB170" s="129"/>
      <c r="EC170" s="122"/>
      <c r="ED170" s="129"/>
      <c r="EE170" s="122"/>
      <c r="EF170" s="129"/>
      <c r="EG170" s="122"/>
      <c r="EH170" s="124"/>
    </row>
    <row r="171" spans="1:138" outlineLevel="2">
      <c r="A171" s="459"/>
      <c r="B171" s="465">
        <v>0.52083333333333304</v>
      </c>
      <c r="C171" s="459"/>
      <c r="D171" s="459"/>
      <c r="E171" s="459"/>
      <c r="F171" s="459"/>
      <c r="G171" s="459"/>
      <c r="H171" s="459"/>
      <c r="I171" s="459"/>
      <c r="J171" s="459"/>
      <c r="K171" s="460"/>
      <c r="L171" s="459"/>
      <c r="M171" s="459"/>
      <c r="N171" s="459"/>
      <c r="O171" s="459"/>
      <c r="P171" s="459"/>
      <c r="Q171" s="459"/>
      <c r="R171" s="459"/>
      <c r="S171" s="446"/>
      <c r="T171" s="122"/>
      <c r="U171" s="123"/>
      <c r="V171" s="126"/>
      <c r="W171" s="123"/>
      <c r="X171" s="128"/>
      <c r="Y171" s="123"/>
      <c r="Z171" s="123"/>
      <c r="AA171" s="123"/>
      <c r="AB171" s="124"/>
      <c r="AC171" s="127"/>
      <c r="AD171" s="201"/>
      <c r="AE171" s="201"/>
      <c r="AF171" s="201"/>
      <c r="AG171" s="201"/>
      <c r="AH171" s="201"/>
      <c r="AI171" s="234"/>
      <c r="AJ171" s="123"/>
      <c r="AK171" s="123"/>
      <c r="AL171" s="123"/>
      <c r="AM171" s="123"/>
      <c r="AN171" s="129"/>
      <c r="AO171" s="124"/>
      <c r="AP171" s="122"/>
      <c r="AQ171" s="127"/>
      <c r="AR171" s="123"/>
      <c r="AS171" s="123"/>
      <c r="AT171" s="123"/>
      <c r="AU171" s="123"/>
      <c r="AV171" s="251"/>
      <c r="AW171" s="123"/>
      <c r="AX171" s="123"/>
      <c r="AY171" s="129"/>
      <c r="AZ171" s="122"/>
      <c r="BA171" s="129"/>
      <c r="BB171" s="130"/>
      <c r="BC171" s="131"/>
      <c r="BD171" s="130"/>
      <c r="BE171" s="132"/>
      <c r="BF171" s="132"/>
      <c r="BG171" s="123"/>
      <c r="BH171" s="124"/>
      <c r="BI171" s="122"/>
      <c r="BJ171" s="123"/>
      <c r="BK171" s="123"/>
      <c r="BL171" s="123"/>
      <c r="BM171" s="129"/>
      <c r="BN171" s="122"/>
      <c r="BO171" s="123"/>
      <c r="BP171" s="129"/>
      <c r="BQ171" s="122"/>
      <c r="BR171" s="123"/>
      <c r="BS171" s="129"/>
      <c r="BT171" s="135"/>
      <c r="BU171" s="280"/>
      <c r="BV171" s="246"/>
      <c r="BW171" s="246"/>
      <c r="BX171" s="133"/>
      <c r="BY171" s="133"/>
      <c r="BZ171" s="122"/>
      <c r="CA171" s="123"/>
      <c r="CB171" s="123"/>
      <c r="CC171" s="124"/>
      <c r="CD171" s="127"/>
      <c r="CE171" s="127"/>
      <c r="CF171" s="123"/>
      <c r="CG171" s="123"/>
      <c r="CH171" s="123"/>
      <c r="CI171" s="123"/>
      <c r="CJ171" s="134"/>
      <c r="CK171" s="122"/>
      <c r="CL171" s="127"/>
      <c r="CM171" s="123"/>
      <c r="CN171" s="129"/>
      <c r="CO171" s="129"/>
      <c r="CP171" s="129"/>
      <c r="CQ171" s="134"/>
      <c r="CR171" s="133"/>
      <c r="CS171" s="133"/>
      <c r="CT171" s="133"/>
      <c r="CU171" s="135"/>
      <c r="CV171" s="280"/>
      <c r="CW171" s="135"/>
      <c r="CX171" s="133"/>
      <c r="CY171" s="133"/>
      <c r="CZ171" s="133"/>
      <c r="DA171" s="133"/>
      <c r="DB171" s="133"/>
      <c r="DC171" s="133"/>
      <c r="DD171" s="133"/>
      <c r="DE171" s="133"/>
      <c r="DF171" s="133"/>
      <c r="DG171" s="133"/>
      <c r="DH171" s="133"/>
      <c r="DI171" s="122"/>
      <c r="DJ171" s="129"/>
      <c r="DK171" s="214"/>
      <c r="DL171" s="129"/>
      <c r="DM171" s="122"/>
      <c r="DN171" s="129"/>
      <c r="DO171" s="122"/>
      <c r="DP171" s="129"/>
      <c r="DQ171" s="133"/>
      <c r="DR171" s="122"/>
      <c r="DS171" s="129"/>
      <c r="DT171" s="133"/>
      <c r="DU171" s="122"/>
      <c r="DV171" s="123"/>
      <c r="DW171" s="214"/>
      <c r="DX171" s="134"/>
      <c r="DY171" s="305"/>
      <c r="DZ171" s="134"/>
      <c r="EA171" s="122"/>
      <c r="EB171" s="129"/>
      <c r="EC171" s="122"/>
      <c r="ED171" s="129"/>
      <c r="EE171" s="122"/>
      <c r="EF171" s="129"/>
      <c r="EG171" s="122"/>
      <c r="EH171" s="124"/>
    </row>
    <row r="172" spans="1:138" outlineLevel="2">
      <c r="A172" s="459"/>
      <c r="B172" s="465">
        <v>0.53125</v>
      </c>
      <c r="C172" s="459"/>
      <c r="D172" s="459"/>
      <c r="E172" s="459"/>
      <c r="F172" s="459"/>
      <c r="G172" s="459"/>
      <c r="H172" s="459"/>
      <c r="I172" s="459"/>
      <c r="J172" s="459"/>
      <c r="K172" s="460"/>
      <c r="L172" s="459"/>
      <c r="M172" s="459"/>
      <c r="N172" s="459"/>
      <c r="O172" s="459"/>
      <c r="P172" s="459"/>
      <c r="Q172" s="459"/>
      <c r="R172" s="459"/>
      <c r="S172" s="446"/>
      <c r="T172" s="122"/>
      <c r="U172" s="123"/>
      <c r="V172" s="126"/>
      <c r="W172" s="123"/>
      <c r="X172" s="128"/>
      <c r="Y172" s="123"/>
      <c r="Z172" s="123"/>
      <c r="AA172" s="123"/>
      <c r="AB172" s="124"/>
      <c r="AC172" s="127"/>
      <c r="AD172" s="201"/>
      <c r="AE172" s="201"/>
      <c r="AF172" s="201"/>
      <c r="AG172" s="201"/>
      <c r="AH172" s="201"/>
      <c r="AI172" s="234"/>
      <c r="AJ172" s="123"/>
      <c r="AK172" s="123"/>
      <c r="AL172" s="123"/>
      <c r="AM172" s="123"/>
      <c r="AN172" s="129"/>
      <c r="AO172" s="124"/>
      <c r="AP172" s="122"/>
      <c r="AQ172" s="127"/>
      <c r="AR172" s="123"/>
      <c r="AS172" s="123"/>
      <c r="AT172" s="123"/>
      <c r="AU172" s="123"/>
      <c r="AV172" s="251"/>
      <c r="AW172" s="123"/>
      <c r="AX172" s="123"/>
      <c r="AY172" s="129"/>
      <c r="AZ172" s="122"/>
      <c r="BA172" s="129"/>
      <c r="BB172" s="130"/>
      <c r="BC172" s="131"/>
      <c r="BD172" s="130"/>
      <c r="BE172" s="132"/>
      <c r="BF172" s="132"/>
      <c r="BG172" s="123"/>
      <c r="BH172" s="124"/>
      <c r="BI172" s="122"/>
      <c r="BJ172" s="123"/>
      <c r="BK172" s="123"/>
      <c r="BL172" s="123"/>
      <c r="BM172" s="129"/>
      <c r="BN172" s="122"/>
      <c r="BO172" s="123"/>
      <c r="BP172" s="129"/>
      <c r="BQ172" s="122"/>
      <c r="BR172" s="123"/>
      <c r="BS172" s="129"/>
      <c r="BT172" s="135"/>
      <c r="BU172" s="280"/>
      <c r="BV172" s="246"/>
      <c r="BW172" s="246"/>
      <c r="BX172" s="133"/>
      <c r="BY172" s="133"/>
      <c r="BZ172" s="122"/>
      <c r="CA172" s="123"/>
      <c r="CB172" s="123"/>
      <c r="CC172" s="124"/>
      <c r="CD172" s="127"/>
      <c r="CE172" s="127"/>
      <c r="CF172" s="123"/>
      <c r="CG172" s="123"/>
      <c r="CH172" s="123"/>
      <c r="CI172" s="123"/>
      <c r="CJ172" s="134"/>
      <c r="CK172" s="122"/>
      <c r="CL172" s="127"/>
      <c r="CM172" s="123"/>
      <c r="CN172" s="129"/>
      <c r="CO172" s="129"/>
      <c r="CP172" s="129"/>
      <c r="CQ172" s="134"/>
      <c r="CR172" s="133"/>
      <c r="CS172" s="133"/>
      <c r="CT172" s="133"/>
      <c r="CU172" s="135"/>
      <c r="CV172" s="280"/>
      <c r="CW172" s="135"/>
      <c r="CX172" s="133"/>
      <c r="CY172" s="133"/>
      <c r="CZ172" s="133"/>
      <c r="DA172" s="133"/>
      <c r="DB172" s="133"/>
      <c r="DC172" s="133"/>
      <c r="DD172" s="133"/>
      <c r="DE172" s="133"/>
      <c r="DF172" s="133"/>
      <c r="DG172" s="133"/>
      <c r="DH172" s="133"/>
      <c r="DI172" s="122"/>
      <c r="DJ172" s="129"/>
      <c r="DK172" s="214"/>
      <c r="DL172" s="129"/>
      <c r="DM172" s="122"/>
      <c r="DN172" s="129"/>
      <c r="DO172" s="122"/>
      <c r="DP172" s="129"/>
      <c r="DQ172" s="133"/>
      <c r="DR172" s="122"/>
      <c r="DS172" s="129"/>
      <c r="DT172" s="133"/>
      <c r="DU172" s="122"/>
      <c r="DV172" s="123"/>
      <c r="DW172" s="214"/>
      <c r="DX172" s="134"/>
      <c r="DY172" s="305"/>
      <c r="DZ172" s="134"/>
      <c r="EA172" s="122"/>
      <c r="EB172" s="129"/>
      <c r="EC172" s="122"/>
      <c r="ED172" s="129"/>
      <c r="EE172" s="122"/>
      <c r="EF172" s="129"/>
      <c r="EG172" s="122"/>
      <c r="EH172" s="124"/>
    </row>
    <row r="173" spans="1:138" outlineLevel="2">
      <c r="A173" s="459"/>
      <c r="B173" s="465">
        <v>0.54166666666666696</v>
      </c>
      <c r="C173" s="459"/>
      <c r="D173" s="459"/>
      <c r="E173" s="459"/>
      <c r="F173" s="459"/>
      <c r="G173" s="459"/>
      <c r="H173" s="459"/>
      <c r="I173" s="459"/>
      <c r="J173" s="459"/>
      <c r="K173" s="460"/>
      <c r="L173" s="459"/>
      <c r="M173" s="459"/>
      <c r="N173" s="459"/>
      <c r="O173" s="459"/>
      <c r="P173" s="459"/>
      <c r="Q173" s="459"/>
      <c r="R173" s="459"/>
      <c r="S173" s="446"/>
      <c r="T173" s="122"/>
      <c r="U173" s="123"/>
      <c r="V173" s="126"/>
      <c r="W173" s="123"/>
      <c r="X173" s="128"/>
      <c r="Y173" s="123"/>
      <c r="Z173" s="123"/>
      <c r="AA173" s="123"/>
      <c r="AB173" s="124"/>
      <c r="AC173" s="127"/>
      <c r="AD173" s="201"/>
      <c r="AE173" s="201"/>
      <c r="AF173" s="201"/>
      <c r="AG173" s="201"/>
      <c r="AH173" s="201"/>
      <c r="AI173" s="234"/>
      <c r="AJ173" s="123"/>
      <c r="AK173" s="123"/>
      <c r="AL173" s="123"/>
      <c r="AM173" s="123"/>
      <c r="AN173" s="129"/>
      <c r="AO173" s="124"/>
      <c r="AP173" s="122"/>
      <c r="AQ173" s="127"/>
      <c r="AR173" s="123"/>
      <c r="AS173" s="123"/>
      <c r="AT173" s="123"/>
      <c r="AU173" s="123"/>
      <c r="AV173" s="251"/>
      <c r="AW173" s="123"/>
      <c r="AX173" s="123"/>
      <c r="AY173" s="129"/>
      <c r="AZ173" s="122"/>
      <c r="BA173" s="129"/>
      <c r="BB173" s="130"/>
      <c r="BC173" s="131"/>
      <c r="BD173" s="130"/>
      <c r="BE173" s="132"/>
      <c r="BF173" s="132"/>
      <c r="BG173" s="123"/>
      <c r="BH173" s="124"/>
      <c r="BI173" s="122"/>
      <c r="BJ173" s="123"/>
      <c r="BK173" s="123"/>
      <c r="BL173" s="123"/>
      <c r="BM173" s="129"/>
      <c r="BN173" s="122"/>
      <c r="BO173" s="123"/>
      <c r="BP173" s="129"/>
      <c r="BQ173" s="122"/>
      <c r="BR173" s="123"/>
      <c r="BS173" s="129"/>
      <c r="BT173" s="135"/>
      <c r="BU173" s="280"/>
      <c r="BV173" s="246"/>
      <c r="BW173" s="246"/>
      <c r="BX173" s="133"/>
      <c r="BY173" s="133"/>
      <c r="BZ173" s="122"/>
      <c r="CA173" s="123"/>
      <c r="CB173" s="123"/>
      <c r="CC173" s="124"/>
      <c r="CD173" s="127"/>
      <c r="CE173" s="127"/>
      <c r="CF173" s="123"/>
      <c r="CG173" s="123"/>
      <c r="CH173" s="123"/>
      <c r="CI173" s="123"/>
      <c r="CJ173" s="134"/>
      <c r="CK173" s="122"/>
      <c r="CL173" s="127"/>
      <c r="CM173" s="123"/>
      <c r="CN173" s="129"/>
      <c r="CO173" s="129"/>
      <c r="CP173" s="129"/>
      <c r="CQ173" s="134"/>
      <c r="CR173" s="133"/>
      <c r="CS173" s="133"/>
      <c r="CT173" s="133"/>
      <c r="CU173" s="135"/>
      <c r="CV173" s="280"/>
      <c r="CW173" s="135"/>
      <c r="CX173" s="133"/>
      <c r="CY173" s="133"/>
      <c r="CZ173" s="133"/>
      <c r="DA173" s="133"/>
      <c r="DB173" s="133"/>
      <c r="DC173" s="133"/>
      <c r="DD173" s="133"/>
      <c r="DE173" s="133"/>
      <c r="DF173" s="133"/>
      <c r="DG173" s="133"/>
      <c r="DH173" s="133"/>
      <c r="DI173" s="122"/>
      <c r="DJ173" s="129"/>
      <c r="DK173" s="214"/>
      <c r="DL173" s="129"/>
      <c r="DM173" s="122"/>
      <c r="DN173" s="129"/>
      <c r="DO173" s="122"/>
      <c r="DP173" s="129"/>
      <c r="DQ173" s="133"/>
      <c r="DR173" s="122"/>
      <c r="DS173" s="129"/>
      <c r="DT173" s="133"/>
      <c r="DU173" s="122"/>
      <c r="DV173" s="123"/>
      <c r="DW173" s="214"/>
      <c r="DX173" s="134"/>
      <c r="DY173" s="305"/>
      <c r="DZ173" s="134"/>
      <c r="EA173" s="122"/>
      <c r="EB173" s="129"/>
      <c r="EC173" s="122"/>
      <c r="ED173" s="129"/>
      <c r="EE173" s="122"/>
      <c r="EF173" s="129"/>
      <c r="EG173" s="122"/>
      <c r="EH173" s="124"/>
    </row>
    <row r="174" spans="1:138" outlineLevel="2">
      <c r="A174" s="459"/>
      <c r="B174" s="465">
        <v>0.55208333333333304</v>
      </c>
      <c r="C174" s="459"/>
      <c r="D174" s="459"/>
      <c r="E174" s="459"/>
      <c r="F174" s="459"/>
      <c r="G174" s="459"/>
      <c r="H174" s="459"/>
      <c r="I174" s="459"/>
      <c r="J174" s="459"/>
      <c r="K174" s="460"/>
      <c r="L174" s="459"/>
      <c r="M174" s="459"/>
      <c r="N174" s="459"/>
      <c r="O174" s="459"/>
      <c r="P174" s="459"/>
      <c r="Q174" s="459"/>
      <c r="R174" s="459"/>
      <c r="S174" s="446"/>
      <c r="T174" s="122"/>
      <c r="U174" s="123"/>
      <c r="V174" s="126"/>
      <c r="W174" s="123"/>
      <c r="X174" s="128"/>
      <c r="Y174" s="123"/>
      <c r="Z174" s="123"/>
      <c r="AA174" s="123"/>
      <c r="AB174" s="124"/>
      <c r="AC174" s="127"/>
      <c r="AD174" s="201"/>
      <c r="AE174" s="201"/>
      <c r="AF174" s="201"/>
      <c r="AG174" s="201"/>
      <c r="AH174" s="201"/>
      <c r="AI174" s="234"/>
      <c r="AJ174" s="123"/>
      <c r="AK174" s="123"/>
      <c r="AL174" s="123"/>
      <c r="AM174" s="123"/>
      <c r="AN174" s="129"/>
      <c r="AO174" s="124"/>
      <c r="AP174" s="122"/>
      <c r="AQ174" s="127"/>
      <c r="AR174" s="123"/>
      <c r="AS174" s="123"/>
      <c r="AT174" s="123"/>
      <c r="AU174" s="123"/>
      <c r="AV174" s="251"/>
      <c r="AW174" s="123"/>
      <c r="AX174" s="123"/>
      <c r="AY174" s="129"/>
      <c r="AZ174" s="122"/>
      <c r="BA174" s="129"/>
      <c r="BB174" s="130"/>
      <c r="BC174" s="131"/>
      <c r="BD174" s="130"/>
      <c r="BE174" s="132"/>
      <c r="BF174" s="132"/>
      <c r="BG174" s="123"/>
      <c r="BH174" s="124"/>
      <c r="BI174" s="122"/>
      <c r="BJ174" s="123"/>
      <c r="BK174" s="123"/>
      <c r="BL174" s="123"/>
      <c r="BM174" s="129"/>
      <c r="BN174" s="122"/>
      <c r="BO174" s="123"/>
      <c r="BP174" s="129"/>
      <c r="BQ174" s="122"/>
      <c r="BR174" s="123"/>
      <c r="BS174" s="129"/>
      <c r="BT174" s="135"/>
      <c r="BU174" s="280"/>
      <c r="BV174" s="246"/>
      <c r="BW174" s="246"/>
      <c r="BX174" s="133"/>
      <c r="BY174" s="133"/>
      <c r="BZ174" s="122"/>
      <c r="CA174" s="123"/>
      <c r="CB174" s="123"/>
      <c r="CC174" s="124"/>
      <c r="CD174" s="127"/>
      <c r="CE174" s="127"/>
      <c r="CF174" s="123"/>
      <c r="CG174" s="123"/>
      <c r="CH174" s="123"/>
      <c r="CI174" s="123"/>
      <c r="CJ174" s="134"/>
      <c r="CK174" s="122"/>
      <c r="CL174" s="127"/>
      <c r="CM174" s="123"/>
      <c r="CN174" s="129"/>
      <c r="CO174" s="129"/>
      <c r="CP174" s="129"/>
      <c r="CQ174" s="134"/>
      <c r="CR174" s="133"/>
      <c r="CS174" s="133"/>
      <c r="CT174" s="133"/>
      <c r="CU174" s="135"/>
      <c r="CV174" s="280"/>
      <c r="CW174" s="135"/>
      <c r="CX174" s="133"/>
      <c r="CY174" s="133"/>
      <c r="CZ174" s="133"/>
      <c r="DA174" s="133"/>
      <c r="DB174" s="133"/>
      <c r="DC174" s="133"/>
      <c r="DD174" s="133"/>
      <c r="DE174" s="133"/>
      <c r="DF174" s="133"/>
      <c r="DG174" s="133"/>
      <c r="DH174" s="133"/>
      <c r="DI174" s="122"/>
      <c r="DJ174" s="129"/>
      <c r="DK174" s="214"/>
      <c r="DL174" s="129"/>
      <c r="DM174" s="122"/>
      <c r="DN174" s="129"/>
      <c r="DO174" s="122"/>
      <c r="DP174" s="129"/>
      <c r="DQ174" s="133"/>
      <c r="DR174" s="122"/>
      <c r="DS174" s="129"/>
      <c r="DT174" s="133"/>
      <c r="DU174" s="122"/>
      <c r="DV174" s="123"/>
      <c r="DW174" s="214"/>
      <c r="DX174" s="134"/>
      <c r="DY174" s="305"/>
      <c r="DZ174" s="134"/>
      <c r="EA174" s="122"/>
      <c r="EB174" s="129"/>
      <c r="EC174" s="122"/>
      <c r="ED174" s="129"/>
      <c r="EE174" s="122"/>
      <c r="EF174" s="129"/>
      <c r="EG174" s="122"/>
      <c r="EH174" s="124"/>
    </row>
    <row r="175" spans="1:138" outlineLevel="2">
      <c r="A175" s="459"/>
      <c r="B175" s="465">
        <v>0.5625</v>
      </c>
      <c r="C175" s="459"/>
      <c r="D175" s="459"/>
      <c r="E175" s="459"/>
      <c r="F175" s="459"/>
      <c r="G175" s="459"/>
      <c r="H175" s="459"/>
      <c r="I175" s="459"/>
      <c r="J175" s="459"/>
      <c r="K175" s="460"/>
      <c r="L175" s="459"/>
      <c r="M175" s="459"/>
      <c r="N175" s="459"/>
      <c r="O175" s="459"/>
      <c r="P175" s="459"/>
      <c r="Q175" s="459"/>
      <c r="R175" s="459"/>
      <c r="S175" s="446"/>
      <c r="T175" s="122"/>
      <c r="U175" s="123"/>
      <c r="V175" s="126"/>
      <c r="W175" s="123"/>
      <c r="X175" s="128"/>
      <c r="Y175" s="123"/>
      <c r="Z175" s="123"/>
      <c r="AA175" s="123"/>
      <c r="AB175" s="124"/>
      <c r="AC175" s="127"/>
      <c r="AD175" s="201"/>
      <c r="AE175" s="201"/>
      <c r="AF175" s="201"/>
      <c r="AG175" s="201"/>
      <c r="AH175" s="201"/>
      <c r="AI175" s="234"/>
      <c r="AJ175" s="123"/>
      <c r="AK175" s="123"/>
      <c r="AL175" s="123"/>
      <c r="AM175" s="123"/>
      <c r="AN175" s="129"/>
      <c r="AO175" s="124"/>
      <c r="AP175" s="122"/>
      <c r="AQ175" s="127"/>
      <c r="AR175" s="123"/>
      <c r="AS175" s="123"/>
      <c r="AT175" s="123"/>
      <c r="AU175" s="123"/>
      <c r="AV175" s="251"/>
      <c r="AW175" s="123"/>
      <c r="AX175" s="123"/>
      <c r="AY175" s="129"/>
      <c r="AZ175" s="122"/>
      <c r="BA175" s="129"/>
      <c r="BB175" s="130"/>
      <c r="BC175" s="131"/>
      <c r="BD175" s="130"/>
      <c r="BE175" s="132"/>
      <c r="BF175" s="132"/>
      <c r="BG175" s="123"/>
      <c r="BH175" s="124"/>
      <c r="BI175" s="122"/>
      <c r="BJ175" s="123"/>
      <c r="BK175" s="123"/>
      <c r="BL175" s="123"/>
      <c r="BM175" s="129"/>
      <c r="BN175" s="122"/>
      <c r="BO175" s="123"/>
      <c r="BP175" s="129"/>
      <c r="BQ175" s="122"/>
      <c r="BR175" s="123"/>
      <c r="BS175" s="129"/>
      <c r="BT175" s="135"/>
      <c r="BU175" s="280"/>
      <c r="BV175" s="246"/>
      <c r="BW175" s="246"/>
      <c r="BX175" s="133"/>
      <c r="BY175" s="133"/>
      <c r="BZ175" s="122"/>
      <c r="CA175" s="123"/>
      <c r="CB175" s="123"/>
      <c r="CC175" s="124"/>
      <c r="CD175" s="127"/>
      <c r="CE175" s="127"/>
      <c r="CF175" s="123"/>
      <c r="CG175" s="123"/>
      <c r="CH175" s="123"/>
      <c r="CI175" s="123"/>
      <c r="CJ175" s="134"/>
      <c r="CK175" s="122"/>
      <c r="CL175" s="127"/>
      <c r="CM175" s="123"/>
      <c r="CN175" s="129"/>
      <c r="CO175" s="129"/>
      <c r="CP175" s="129"/>
      <c r="CQ175" s="134"/>
      <c r="CR175" s="133"/>
      <c r="CS175" s="133"/>
      <c r="CT175" s="133"/>
      <c r="CU175" s="135"/>
      <c r="CV175" s="280"/>
      <c r="CW175" s="135"/>
      <c r="CX175" s="133"/>
      <c r="CY175" s="133"/>
      <c r="CZ175" s="133"/>
      <c r="DA175" s="133"/>
      <c r="DB175" s="133"/>
      <c r="DC175" s="133"/>
      <c r="DD175" s="133"/>
      <c r="DE175" s="133"/>
      <c r="DF175" s="133"/>
      <c r="DG175" s="133"/>
      <c r="DH175" s="133"/>
      <c r="DI175" s="122"/>
      <c r="DJ175" s="129"/>
      <c r="DK175" s="214"/>
      <c r="DL175" s="129"/>
      <c r="DM175" s="122"/>
      <c r="DN175" s="129"/>
      <c r="DO175" s="122"/>
      <c r="DP175" s="129"/>
      <c r="DQ175" s="133"/>
      <c r="DR175" s="122"/>
      <c r="DS175" s="129"/>
      <c r="DT175" s="133"/>
      <c r="DU175" s="122"/>
      <c r="DV175" s="123"/>
      <c r="DW175" s="214"/>
      <c r="DX175" s="134"/>
      <c r="DY175" s="305"/>
      <c r="DZ175" s="134"/>
      <c r="EA175" s="122"/>
      <c r="EB175" s="129"/>
      <c r="EC175" s="122"/>
      <c r="ED175" s="129"/>
      <c r="EE175" s="122"/>
      <c r="EF175" s="129"/>
      <c r="EG175" s="122"/>
      <c r="EH175" s="124"/>
    </row>
    <row r="176" spans="1:138" outlineLevel="2">
      <c r="A176" s="459"/>
      <c r="B176" s="465">
        <v>0.57291666666666696</v>
      </c>
      <c r="C176" s="459"/>
      <c r="D176" s="459"/>
      <c r="E176" s="459"/>
      <c r="F176" s="459"/>
      <c r="G176" s="459"/>
      <c r="H176" s="459"/>
      <c r="I176" s="459"/>
      <c r="J176" s="459"/>
      <c r="K176" s="460"/>
      <c r="L176" s="459"/>
      <c r="M176" s="459"/>
      <c r="N176" s="459"/>
      <c r="O176" s="459"/>
      <c r="P176" s="459"/>
      <c r="Q176" s="459"/>
      <c r="R176" s="459"/>
      <c r="S176" s="446"/>
      <c r="T176" s="122"/>
      <c r="U176" s="123"/>
      <c r="V176" s="126"/>
      <c r="W176" s="123"/>
      <c r="X176" s="128"/>
      <c r="Y176" s="123"/>
      <c r="Z176" s="123"/>
      <c r="AA176" s="123"/>
      <c r="AB176" s="124"/>
      <c r="AC176" s="127"/>
      <c r="AD176" s="201"/>
      <c r="AE176" s="201"/>
      <c r="AF176" s="201"/>
      <c r="AG176" s="201"/>
      <c r="AH176" s="201"/>
      <c r="AI176" s="234"/>
      <c r="AJ176" s="123"/>
      <c r="AK176" s="123"/>
      <c r="AL176" s="123"/>
      <c r="AM176" s="123"/>
      <c r="AN176" s="129"/>
      <c r="AO176" s="124"/>
      <c r="AP176" s="122"/>
      <c r="AQ176" s="127"/>
      <c r="AR176" s="123"/>
      <c r="AS176" s="123"/>
      <c r="AT176" s="123"/>
      <c r="AU176" s="123"/>
      <c r="AV176" s="251"/>
      <c r="AW176" s="123"/>
      <c r="AX176" s="123"/>
      <c r="AY176" s="129"/>
      <c r="AZ176" s="122"/>
      <c r="BA176" s="129"/>
      <c r="BB176" s="130"/>
      <c r="BC176" s="131"/>
      <c r="BD176" s="130"/>
      <c r="BE176" s="132"/>
      <c r="BF176" s="132"/>
      <c r="BG176" s="123"/>
      <c r="BH176" s="124"/>
      <c r="BI176" s="122"/>
      <c r="BJ176" s="123"/>
      <c r="BK176" s="123"/>
      <c r="BL176" s="123"/>
      <c r="BM176" s="129"/>
      <c r="BN176" s="122"/>
      <c r="BO176" s="123"/>
      <c r="BP176" s="129"/>
      <c r="BQ176" s="122"/>
      <c r="BR176" s="123"/>
      <c r="BS176" s="129"/>
      <c r="BT176" s="135"/>
      <c r="BU176" s="280"/>
      <c r="BV176" s="246"/>
      <c r="BW176" s="246"/>
      <c r="BX176" s="133"/>
      <c r="BY176" s="133"/>
      <c r="BZ176" s="122"/>
      <c r="CA176" s="123"/>
      <c r="CB176" s="123"/>
      <c r="CC176" s="124"/>
      <c r="CD176" s="127"/>
      <c r="CE176" s="127"/>
      <c r="CF176" s="123"/>
      <c r="CG176" s="123"/>
      <c r="CH176" s="123"/>
      <c r="CI176" s="123"/>
      <c r="CJ176" s="134"/>
      <c r="CK176" s="122"/>
      <c r="CL176" s="127"/>
      <c r="CM176" s="123"/>
      <c r="CN176" s="129"/>
      <c r="CO176" s="129"/>
      <c r="CP176" s="129"/>
      <c r="CQ176" s="134"/>
      <c r="CR176" s="133"/>
      <c r="CS176" s="133"/>
      <c r="CT176" s="133"/>
      <c r="CU176" s="135"/>
      <c r="CV176" s="280"/>
      <c r="CW176" s="135"/>
      <c r="CX176" s="133"/>
      <c r="CY176" s="133"/>
      <c r="CZ176" s="133"/>
      <c r="DA176" s="133"/>
      <c r="DB176" s="133"/>
      <c r="DC176" s="133"/>
      <c r="DD176" s="133"/>
      <c r="DE176" s="133"/>
      <c r="DF176" s="133"/>
      <c r="DG176" s="133"/>
      <c r="DH176" s="133"/>
      <c r="DI176" s="122"/>
      <c r="DJ176" s="129"/>
      <c r="DK176" s="214"/>
      <c r="DL176" s="129"/>
      <c r="DM176" s="122"/>
      <c r="DN176" s="129"/>
      <c r="DO176" s="122"/>
      <c r="DP176" s="129"/>
      <c r="DQ176" s="133"/>
      <c r="DR176" s="122"/>
      <c r="DS176" s="129"/>
      <c r="DT176" s="133"/>
      <c r="DU176" s="122"/>
      <c r="DV176" s="123"/>
      <c r="DW176" s="214"/>
      <c r="DX176" s="134"/>
      <c r="DY176" s="305"/>
      <c r="DZ176" s="134"/>
      <c r="EA176" s="122"/>
      <c r="EB176" s="129"/>
      <c r="EC176" s="122"/>
      <c r="ED176" s="129"/>
      <c r="EE176" s="122"/>
      <c r="EF176" s="129"/>
      <c r="EG176" s="122"/>
      <c r="EH176" s="124"/>
    </row>
    <row r="177" spans="1:138" outlineLevel="2">
      <c r="A177" s="459"/>
      <c r="B177" s="465">
        <v>0.58333333333333304</v>
      </c>
      <c r="C177" s="459"/>
      <c r="D177" s="459"/>
      <c r="E177" s="459"/>
      <c r="F177" s="459"/>
      <c r="G177" s="459"/>
      <c r="H177" s="459"/>
      <c r="I177" s="459"/>
      <c r="J177" s="459"/>
      <c r="K177" s="460"/>
      <c r="L177" s="459"/>
      <c r="M177" s="459"/>
      <c r="N177" s="459"/>
      <c r="O177" s="459"/>
      <c r="P177" s="459"/>
      <c r="Q177" s="459"/>
      <c r="R177" s="459"/>
      <c r="S177" s="446"/>
      <c r="T177" s="122"/>
      <c r="U177" s="123"/>
      <c r="V177" s="126"/>
      <c r="W177" s="123"/>
      <c r="X177" s="128"/>
      <c r="Y177" s="123"/>
      <c r="Z177" s="123"/>
      <c r="AA177" s="123"/>
      <c r="AB177" s="124"/>
      <c r="AC177" s="127"/>
      <c r="AD177" s="201"/>
      <c r="AE177" s="201"/>
      <c r="AF177" s="201"/>
      <c r="AG177" s="201"/>
      <c r="AH177" s="201"/>
      <c r="AI177" s="234"/>
      <c r="AJ177" s="123"/>
      <c r="AK177" s="123"/>
      <c r="AL177" s="123"/>
      <c r="AM177" s="123"/>
      <c r="AN177" s="129"/>
      <c r="AO177" s="124"/>
      <c r="AP177" s="122"/>
      <c r="AQ177" s="127"/>
      <c r="AR177" s="123"/>
      <c r="AS177" s="123"/>
      <c r="AT177" s="123"/>
      <c r="AU177" s="123"/>
      <c r="AV177" s="251"/>
      <c r="AW177" s="123"/>
      <c r="AX177" s="123"/>
      <c r="AY177" s="129"/>
      <c r="AZ177" s="122"/>
      <c r="BA177" s="129"/>
      <c r="BB177" s="130"/>
      <c r="BC177" s="131"/>
      <c r="BD177" s="130"/>
      <c r="BE177" s="132"/>
      <c r="BF177" s="132"/>
      <c r="BG177" s="123"/>
      <c r="BH177" s="124"/>
      <c r="BI177" s="122"/>
      <c r="BJ177" s="123"/>
      <c r="BK177" s="123"/>
      <c r="BL177" s="123"/>
      <c r="BM177" s="129"/>
      <c r="BN177" s="122"/>
      <c r="BO177" s="123"/>
      <c r="BP177" s="129"/>
      <c r="BQ177" s="122"/>
      <c r="BR177" s="123"/>
      <c r="BS177" s="129"/>
      <c r="BT177" s="135"/>
      <c r="BU177" s="280"/>
      <c r="BV177" s="246"/>
      <c r="BW177" s="246"/>
      <c r="BX177" s="133"/>
      <c r="BY177" s="133"/>
      <c r="BZ177" s="122"/>
      <c r="CA177" s="123"/>
      <c r="CB177" s="123"/>
      <c r="CC177" s="124"/>
      <c r="CD177" s="127"/>
      <c r="CE177" s="127"/>
      <c r="CF177" s="123"/>
      <c r="CG177" s="123"/>
      <c r="CH177" s="123"/>
      <c r="CI177" s="123"/>
      <c r="CJ177" s="134"/>
      <c r="CK177" s="122"/>
      <c r="CL177" s="127"/>
      <c r="CM177" s="123"/>
      <c r="CN177" s="129"/>
      <c r="CO177" s="129"/>
      <c r="CP177" s="129"/>
      <c r="CQ177" s="134"/>
      <c r="CR177" s="133"/>
      <c r="CS177" s="133"/>
      <c r="CT177" s="133"/>
      <c r="CU177" s="135"/>
      <c r="CV177" s="280"/>
      <c r="CW177" s="135"/>
      <c r="CX177" s="133"/>
      <c r="CY177" s="133"/>
      <c r="CZ177" s="133"/>
      <c r="DA177" s="133"/>
      <c r="DB177" s="133"/>
      <c r="DC177" s="133"/>
      <c r="DD177" s="133"/>
      <c r="DE177" s="133"/>
      <c r="DF177" s="133"/>
      <c r="DG177" s="133"/>
      <c r="DH177" s="133"/>
      <c r="DI177" s="122"/>
      <c r="DJ177" s="129"/>
      <c r="DK177" s="214"/>
      <c r="DL177" s="129"/>
      <c r="DM177" s="122"/>
      <c r="DN177" s="129"/>
      <c r="DO177" s="122"/>
      <c r="DP177" s="129"/>
      <c r="DQ177" s="133"/>
      <c r="DR177" s="122"/>
      <c r="DS177" s="129"/>
      <c r="DT177" s="133"/>
      <c r="DU177" s="122"/>
      <c r="DV177" s="123"/>
      <c r="DW177" s="214"/>
      <c r="DX177" s="134"/>
      <c r="DY177" s="305"/>
      <c r="DZ177" s="134"/>
      <c r="EA177" s="122"/>
      <c r="EB177" s="129"/>
      <c r="EC177" s="122"/>
      <c r="ED177" s="129"/>
      <c r="EE177" s="122"/>
      <c r="EF177" s="129"/>
      <c r="EG177" s="122"/>
      <c r="EH177" s="124"/>
    </row>
    <row r="178" spans="1:138" outlineLevel="2">
      <c r="A178" s="459"/>
      <c r="B178" s="465">
        <v>0.59375</v>
      </c>
      <c r="C178" s="459"/>
      <c r="D178" s="459"/>
      <c r="E178" s="459"/>
      <c r="F178" s="459"/>
      <c r="G178" s="459"/>
      <c r="H178" s="459"/>
      <c r="I178" s="459"/>
      <c r="J178" s="459"/>
      <c r="K178" s="460"/>
      <c r="L178" s="459"/>
      <c r="M178" s="459"/>
      <c r="N178" s="459"/>
      <c r="O178" s="459"/>
      <c r="P178" s="459"/>
      <c r="Q178" s="459"/>
      <c r="R178" s="459"/>
      <c r="S178" s="446"/>
      <c r="T178" s="122"/>
      <c r="U178" s="123"/>
      <c r="V178" s="126"/>
      <c r="W178" s="123"/>
      <c r="X178" s="128"/>
      <c r="Y178" s="123"/>
      <c r="Z178" s="123"/>
      <c r="AA178" s="123"/>
      <c r="AB178" s="124"/>
      <c r="AC178" s="127"/>
      <c r="AD178" s="201"/>
      <c r="AE178" s="201"/>
      <c r="AF178" s="201"/>
      <c r="AG178" s="201"/>
      <c r="AH178" s="201"/>
      <c r="AI178" s="234"/>
      <c r="AJ178" s="123"/>
      <c r="AK178" s="123"/>
      <c r="AL178" s="123"/>
      <c r="AM178" s="123"/>
      <c r="AN178" s="129"/>
      <c r="AO178" s="124"/>
      <c r="AP178" s="122"/>
      <c r="AQ178" s="127"/>
      <c r="AR178" s="123"/>
      <c r="AS178" s="123"/>
      <c r="AT178" s="123"/>
      <c r="AU178" s="123"/>
      <c r="AV178" s="251"/>
      <c r="AW178" s="123"/>
      <c r="AX178" s="123"/>
      <c r="AY178" s="129"/>
      <c r="AZ178" s="122"/>
      <c r="BA178" s="129"/>
      <c r="BB178" s="130"/>
      <c r="BC178" s="131"/>
      <c r="BD178" s="130"/>
      <c r="BE178" s="132"/>
      <c r="BF178" s="132"/>
      <c r="BG178" s="123"/>
      <c r="BH178" s="124"/>
      <c r="BI178" s="122"/>
      <c r="BJ178" s="123"/>
      <c r="BK178" s="123"/>
      <c r="BL178" s="123"/>
      <c r="BM178" s="129"/>
      <c r="BN178" s="122"/>
      <c r="BO178" s="123"/>
      <c r="BP178" s="129"/>
      <c r="BQ178" s="122"/>
      <c r="BR178" s="123"/>
      <c r="BS178" s="129"/>
      <c r="BT178" s="135"/>
      <c r="BU178" s="280"/>
      <c r="BV178" s="246"/>
      <c r="BW178" s="246"/>
      <c r="BX178" s="133"/>
      <c r="BY178" s="133"/>
      <c r="BZ178" s="122"/>
      <c r="CA178" s="123"/>
      <c r="CB178" s="123"/>
      <c r="CC178" s="124"/>
      <c r="CD178" s="127"/>
      <c r="CE178" s="127"/>
      <c r="CF178" s="123"/>
      <c r="CG178" s="123"/>
      <c r="CH178" s="123"/>
      <c r="CI178" s="123"/>
      <c r="CJ178" s="134"/>
      <c r="CK178" s="122"/>
      <c r="CL178" s="127"/>
      <c r="CM178" s="123"/>
      <c r="CN178" s="129"/>
      <c r="CO178" s="129"/>
      <c r="CP178" s="129"/>
      <c r="CQ178" s="134"/>
      <c r="CR178" s="133"/>
      <c r="CS178" s="133"/>
      <c r="CT178" s="133"/>
      <c r="CU178" s="135"/>
      <c r="CV178" s="280"/>
      <c r="CW178" s="135"/>
      <c r="CX178" s="133"/>
      <c r="CY178" s="133"/>
      <c r="CZ178" s="133"/>
      <c r="DA178" s="133"/>
      <c r="DB178" s="133"/>
      <c r="DC178" s="133"/>
      <c r="DD178" s="133"/>
      <c r="DE178" s="133"/>
      <c r="DF178" s="133"/>
      <c r="DG178" s="133"/>
      <c r="DH178" s="133"/>
      <c r="DI178" s="122"/>
      <c r="DJ178" s="129"/>
      <c r="DK178" s="214"/>
      <c r="DL178" s="129"/>
      <c r="DM178" s="122"/>
      <c r="DN178" s="129"/>
      <c r="DO178" s="122"/>
      <c r="DP178" s="129"/>
      <c r="DQ178" s="133"/>
      <c r="DR178" s="122"/>
      <c r="DS178" s="129"/>
      <c r="DT178" s="133"/>
      <c r="DU178" s="122"/>
      <c r="DV178" s="123"/>
      <c r="DW178" s="214"/>
      <c r="DX178" s="134"/>
      <c r="DY178" s="305"/>
      <c r="DZ178" s="134"/>
      <c r="EA178" s="122"/>
      <c r="EB178" s="129"/>
      <c r="EC178" s="122"/>
      <c r="ED178" s="129"/>
      <c r="EE178" s="122"/>
      <c r="EF178" s="129"/>
      <c r="EG178" s="122"/>
      <c r="EH178" s="124"/>
    </row>
    <row r="179" spans="1:138" outlineLevel="2">
      <c r="A179" s="459"/>
      <c r="B179" s="465">
        <v>0.60416666666666696</v>
      </c>
      <c r="C179" s="459"/>
      <c r="D179" s="459"/>
      <c r="E179" s="459"/>
      <c r="F179" s="459"/>
      <c r="G179" s="459"/>
      <c r="H179" s="459"/>
      <c r="I179" s="459"/>
      <c r="J179" s="459"/>
      <c r="K179" s="460"/>
      <c r="L179" s="459"/>
      <c r="M179" s="459"/>
      <c r="N179" s="459"/>
      <c r="O179" s="459"/>
      <c r="P179" s="459"/>
      <c r="Q179" s="459"/>
      <c r="R179" s="459"/>
      <c r="S179" s="446"/>
      <c r="T179" s="122"/>
      <c r="U179" s="123"/>
      <c r="V179" s="126"/>
      <c r="W179" s="123"/>
      <c r="X179" s="128"/>
      <c r="Y179" s="123"/>
      <c r="Z179" s="123"/>
      <c r="AA179" s="123"/>
      <c r="AB179" s="124"/>
      <c r="AC179" s="127"/>
      <c r="AD179" s="201"/>
      <c r="AE179" s="201"/>
      <c r="AF179" s="201"/>
      <c r="AG179" s="201"/>
      <c r="AH179" s="201"/>
      <c r="AI179" s="234"/>
      <c r="AJ179" s="123"/>
      <c r="AK179" s="123"/>
      <c r="AL179" s="123"/>
      <c r="AM179" s="123"/>
      <c r="AN179" s="129"/>
      <c r="AO179" s="124"/>
      <c r="AP179" s="122"/>
      <c r="AQ179" s="127"/>
      <c r="AR179" s="123"/>
      <c r="AS179" s="123"/>
      <c r="AT179" s="123"/>
      <c r="AU179" s="123"/>
      <c r="AV179" s="251"/>
      <c r="AW179" s="123"/>
      <c r="AX179" s="123"/>
      <c r="AY179" s="129"/>
      <c r="AZ179" s="122"/>
      <c r="BA179" s="129"/>
      <c r="BB179" s="130"/>
      <c r="BC179" s="131"/>
      <c r="BD179" s="130"/>
      <c r="BE179" s="132"/>
      <c r="BF179" s="132"/>
      <c r="BG179" s="123"/>
      <c r="BH179" s="124"/>
      <c r="BI179" s="122"/>
      <c r="BJ179" s="123"/>
      <c r="BK179" s="123"/>
      <c r="BL179" s="123"/>
      <c r="BM179" s="129"/>
      <c r="BN179" s="122"/>
      <c r="BO179" s="123"/>
      <c r="BP179" s="129"/>
      <c r="BQ179" s="122"/>
      <c r="BR179" s="123"/>
      <c r="BS179" s="129"/>
      <c r="BT179" s="135"/>
      <c r="BU179" s="280"/>
      <c r="BV179" s="246"/>
      <c r="BW179" s="246"/>
      <c r="BX179" s="133"/>
      <c r="BY179" s="133"/>
      <c r="BZ179" s="122"/>
      <c r="CA179" s="123"/>
      <c r="CB179" s="123"/>
      <c r="CC179" s="124"/>
      <c r="CD179" s="127"/>
      <c r="CE179" s="127"/>
      <c r="CF179" s="123"/>
      <c r="CG179" s="123"/>
      <c r="CH179" s="123"/>
      <c r="CI179" s="123"/>
      <c r="CJ179" s="134"/>
      <c r="CK179" s="122"/>
      <c r="CL179" s="127"/>
      <c r="CM179" s="123"/>
      <c r="CN179" s="129"/>
      <c r="CO179" s="129"/>
      <c r="CP179" s="129"/>
      <c r="CQ179" s="134"/>
      <c r="CR179" s="133"/>
      <c r="CS179" s="133"/>
      <c r="CT179" s="133"/>
      <c r="CU179" s="135"/>
      <c r="CV179" s="280"/>
      <c r="CW179" s="135"/>
      <c r="CX179" s="133"/>
      <c r="CY179" s="133"/>
      <c r="CZ179" s="133"/>
      <c r="DA179" s="133"/>
      <c r="DB179" s="133"/>
      <c r="DC179" s="133"/>
      <c r="DD179" s="133"/>
      <c r="DE179" s="133"/>
      <c r="DF179" s="133"/>
      <c r="DG179" s="133"/>
      <c r="DH179" s="133"/>
      <c r="DI179" s="122"/>
      <c r="DJ179" s="129"/>
      <c r="DK179" s="214"/>
      <c r="DL179" s="129"/>
      <c r="DM179" s="122"/>
      <c r="DN179" s="129"/>
      <c r="DO179" s="122"/>
      <c r="DP179" s="129"/>
      <c r="DQ179" s="133"/>
      <c r="DR179" s="122"/>
      <c r="DS179" s="129"/>
      <c r="DT179" s="133"/>
      <c r="DU179" s="122"/>
      <c r="DV179" s="123"/>
      <c r="DW179" s="214"/>
      <c r="DX179" s="134"/>
      <c r="DY179" s="305"/>
      <c r="DZ179" s="134"/>
      <c r="EA179" s="122"/>
      <c r="EB179" s="129"/>
      <c r="EC179" s="122"/>
      <c r="ED179" s="129"/>
      <c r="EE179" s="122"/>
      <c r="EF179" s="129"/>
      <c r="EG179" s="122"/>
      <c r="EH179" s="124"/>
    </row>
    <row r="180" spans="1:138" outlineLevel="2">
      <c r="A180" s="459"/>
      <c r="B180" s="465">
        <v>0.61458333333333304</v>
      </c>
      <c r="C180" s="459"/>
      <c r="D180" s="459"/>
      <c r="E180" s="459"/>
      <c r="F180" s="459"/>
      <c r="G180" s="459"/>
      <c r="H180" s="459"/>
      <c r="I180" s="459"/>
      <c r="J180" s="459"/>
      <c r="K180" s="460"/>
      <c r="L180" s="459"/>
      <c r="M180" s="459"/>
      <c r="N180" s="459"/>
      <c r="O180" s="459"/>
      <c r="P180" s="459"/>
      <c r="Q180" s="459"/>
      <c r="R180" s="459"/>
      <c r="S180" s="446"/>
      <c r="T180" s="122"/>
      <c r="U180" s="123"/>
      <c r="V180" s="126"/>
      <c r="W180" s="123"/>
      <c r="X180" s="128"/>
      <c r="Y180" s="123"/>
      <c r="Z180" s="123"/>
      <c r="AA180" s="123"/>
      <c r="AB180" s="124"/>
      <c r="AC180" s="127"/>
      <c r="AD180" s="201"/>
      <c r="AE180" s="201"/>
      <c r="AF180" s="201"/>
      <c r="AG180" s="201"/>
      <c r="AH180" s="201"/>
      <c r="AI180" s="234"/>
      <c r="AJ180" s="123"/>
      <c r="AK180" s="123"/>
      <c r="AL180" s="123"/>
      <c r="AM180" s="123"/>
      <c r="AN180" s="129"/>
      <c r="AO180" s="124"/>
      <c r="AP180" s="122"/>
      <c r="AQ180" s="127"/>
      <c r="AR180" s="123"/>
      <c r="AS180" s="123"/>
      <c r="AT180" s="123"/>
      <c r="AU180" s="123"/>
      <c r="AV180" s="251"/>
      <c r="AW180" s="123"/>
      <c r="AX180" s="123"/>
      <c r="AY180" s="129"/>
      <c r="AZ180" s="122"/>
      <c r="BA180" s="129"/>
      <c r="BB180" s="130"/>
      <c r="BC180" s="131"/>
      <c r="BD180" s="130"/>
      <c r="BE180" s="132"/>
      <c r="BF180" s="132"/>
      <c r="BG180" s="123"/>
      <c r="BH180" s="124"/>
      <c r="BI180" s="122"/>
      <c r="BJ180" s="123"/>
      <c r="BK180" s="123"/>
      <c r="BL180" s="123"/>
      <c r="BM180" s="129"/>
      <c r="BN180" s="122"/>
      <c r="BO180" s="123"/>
      <c r="BP180" s="129"/>
      <c r="BQ180" s="122"/>
      <c r="BR180" s="123"/>
      <c r="BS180" s="129"/>
      <c r="BT180" s="135"/>
      <c r="BU180" s="280"/>
      <c r="BV180" s="246"/>
      <c r="BW180" s="246"/>
      <c r="BX180" s="133"/>
      <c r="BY180" s="133"/>
      <c r="BZ180" s="122"/>
      <c r="CA180" s="123"/>
      <c r="CB180" s="123"/>
      <c r="CC180" s="124"/>
      <c r="CD180" s="127"/>
      <c r="CE180" s="127"/>
      <c r="CF180" s="123"/>
      <c r="CG180" s="123"/>
      <c r="CH180" s="123"/>
      <c r="CI180" s="123"/>
      <c r="CJ180" s="134"/>
      <c r="CK180" s="122"/>
      <c r="CL180" s="127"/>
      <c r="CM180" s="123"/>
      <c r="CN180" s="129"/>
      <c r="CO180" s="129"/>
      <c r="CP180" s="129"/>
      <c r="CQ180" s="134"/>
      <c r="CR180" s="133"/>
      <c r="CS180" s="133"/>
      <c r="CT180" s="133"/>
      <c r="CU180" s="135"/>
      <c r="CV180" s="280"/>
      <c r="CW180" s="135"/>
      <c r="CX180" s="133"/>
      <c r="CY180" s="133"/>
      <c r="CZ180" s="133"/>
      <c r="DA180" s="133"/>
      <c r="DB180" s="133"/>
      <c r="DC180" s="133"/>
      <c r="DD180" s="133"/>
      <c r="DE180" s="133"/>
      <c r="DF180" s="133"/>
      <c r="DG180" s="133"/>
      <c r="DH180" s="133"/>
      <c r="DI180" s="122"/>
      <c r="DJ180" s="129"/>
      <c r="DK180" s="214"/>
      <c r="DL180" s="129"/>
      <c r="DM180" s="122"/>
      <c r="DN180" s="129"/>
      <c r="DO180" s="122"/>
      <c r="DP180" s="129"/>
      <c r="DQ180" s="133"/>
      <c r="DR180" s="122"/>
      <c r="DS180" s="129"/>
      <c r="DT180" s="133"/>
      <c r="DU180" s="122"/>
      <c r="DV180" s="123"/>
      <c r="DW180" s="214"/>
      <c r="DX180" s="134"/>
      <c r="DY180" s="305"/>
      <c r="DZ180" s="134"/>
      <c r="EA180" s="122"/>
      <c r="EB180" s="129"/>
      <c r="EC180" s="122"/>
      <c r="ED180" s="129"/>
      <c r="EE180" s="122"/>
      <c r="EF180" s="129"/>
      <c r="EG180" s="122"/>
      <c r="EH180" s="124"/>
    </row>
    <row r="181" spans="1:138" outlineLevel="2">
      <c r="A181" s="459"/>
      <c r="B181" s="465">
        <v>0.625</v>
      </c>
      <c r="C181" s="459"/>
      <c r="D181" s="459"/>
      <c r="E181" s="459"/>
      <c r="F181" s="459"/>
      <c r="G181" s="459"/>
      <c r="H181" s="459"/>
      <c r="I181" s="459"/>
      <c r="J181" s="459"/>
      <c r="K181" s="460"/>
      <c r="L181" s="459"/>
      <c r="M181" s="459"/>
      <c r="N181" s="459"/>
      <c r="O181" s="459"/>
      <c r="P181" s="459"/>
      <c r="Q181" s="459"/>
      <c r="R181" s="459"/>
      <c r="S181" s="446"/>
      <c r="T181" s="122"/>
      <c r="U181" s="123"/>
      <c r="V181" s="126"/>
      <c r="W181" s="123"/>
      <c r="X181" s="128"/>
      <c r="Y181" s="123"/>
      <c r="Z181" s="123"/>
      <c r="AA181" s="123"/>
      <c r="AB181" s="124"/>
      <c r="AC181" s="127"/>
      <c r="AD181" s="201"/>
      <c r="AE181" s="201"/>
      <c r="AF181" s="201"/>
      <c r="AG181" s="201"/>
      <c r="AH181" s="201"/>
      <c r="AI181" s="234"/>
      <c r="AJ181" s="123"/>
      <c r="AK181" s="123"/>
      <c r="AL181" s="123"/>
      <c r="AM181" s="123"/>
      <c r="AN181" s="129"/>
      <c r="AO181" s="124"/>
      <c r="AP181" s="122"/>
      <c r="AQ181" s="127"/>
      <c r="AR181" s="123"/>
      <c r="AS181" s="123"/>
      <c r="AT181" s="123"/>
      <c r="AU181" s="123"/>
      <c r="AV181" s="251"/>
      <c r="AW181" s="123"/>
      <c r="AX181" s="123"/>
      <c r="AY181" s="129"/>
      <c r="AZ181" s="122"/>
      <c r="BA181" s="129"/>
      <c r="BB181" s="130"/>
      <c r="BC181" s="131"/>
      <c r="BD181" s="130"/>
      <c r="BE181" s="132"/>
      <c r="BF181" s="132"/>
      <c r="BG181" s="123"/>
      <c r="BH181" s="124"/>
      <c r="BI181" s="122"/>
      <c r="BJ181" s="123"/>
      <c r="BK181" s="123"/>
      <c r="BL181" s="123"/>
      <c r="BM181" s="129"/>
      <c r="BN181" s="122"/>
      <c r="BO181" s="123"/>
      <c r="BP181" s="129"/>
      <c r="BQ181" s="122"/>
      <c r="BR181" s="123"/>
      <c r="BS181" s="129"/>
      <c r="BT181" s="135"/>
      <c r="BU181" s="280"/>
      <c r="BV181" s="246"/>
      <c r="BW181" s="246"/>
      <c r="BX181" s="133"/>
      <c r="BY181" s="133"/>
      <c r="BZ181" s="122"/>
      <c r="CA181" s="123"/>
      <c r="CB181" s="123"/>
      <c r="CC181" s="124"/>
      <c r="CD181" s="127"/>
      <c r="CE181" s="127"/>
      <c r="CF181" s="123"/>
      <c r="CG181" s="123"/>
      <c r="CH181" s="123"/>
      <c r="CI181" s="123"/>
      <c r="CJ181" s="134"/>
      <c r="CK181" s="122"/>
      <c r="CL181" s="127"/>
      <c r="CM181" s="123"/>
      <c r="CN181" s="129"/>
      <c r="CO181" s="129"/>
      <c r="CP181" s="129"/>
      <c r="CQ181" s="134"/>
      <c r="CR181" s="133"/>
      <c r="CS181" s="133"/>
      <c r="CT181" s="133"/>
      <c r="CU181" s="135"/>
      <c r="CV181" s="280"/>
      <c r="CW181" s="135"/>
      <c r="CX181" s="133"/>
      <c r="CY181" s="133"/>
      <c r="CZ181" s="133"/>
      <c r="DA181" s="133"/>
      <c r="DB181" s="133"/>
      <c r="DC181" s="133"/>
      <c r="DD181" s="133"/>
      <c r="DE181" s="133"/>
      <c r="DF181" s="133"/>
      <c r="DG181" s="133"/>
      <c r="DH181" s="133"/>
      <c r="DI181" s="122"/>
      <c r="DJ181" s="129"/>
      <c r="DK181" s="214"/>
      <c r="DL181" s="129"/>
      <c r="DM181" s="122"/>
      <c r="DN181" s="129"/>
      <c r="DO181" s="122"/>
      <c r="DP181" s="129"/>
      <c r="DQ181" s="133"/>
      <c r="DR181" s="122"/>
      <c r="DS181" s="129"/>
      <c r="DT181" s="133"/>
      <c r="DU181" s="122"/>
      <c r="DV181" s="123"/>
      <c r="DW181" s="214"/>
      <c r="DX181" s="134"/>
      <c r="DY181" s="305"/>
      <c r="DZ181" s="134"/>
      <c r="EA181" s="122"/>
      <c r="EB181" s="129"/>
      <c r="EC181" s="122"/>
      <c r="ED181" s="129"/>
      <c r="EE181" s="122"/>
      <c r="EF181" s="129"/>
      <c r="EG181" s="122"/>
      <c r="EH181" s="124"/>
    </row>
    <row r="182" spans="1:138" outlineLevel="2">
      <c r="A182" s="459"/>
      <c r="B182" s="465">
        <v>0.63541666666666696</v>
      </c>
      <c r="C182" s="459"/>
      <c r="D182" s="459"/>
      <c r="E182" s="459"/>
      <c r="F182" s="459"/>
      <c r="G182" s="459"/>
      <c r="H182" s="459"/>
      <c r="I182" s="459"/>
      <c r="J182" s="459"/>
      <c r="K182" s="460"/>
      <c r="L182" s="459"/>
      <c r="M182" s="459"/>
      <c r="N182" s="459"/>
      <c r="O182" s="459"/>
      <c r="P182" s="459"/>
      <c r="Q182" s="459"/>
      <c r="R182" s="459"/>
      <c r="S182" s="446"/>
      <c r="T182" s="122"/>
      <c r="U182" s="123"/>
      <c r="V182" s="126"/>
      <c r="W182" s="123"/>
      <c r="X182" s="128"/>
      <c r="Y182" s="123"/>
      <c r="Z182" s="123"/>
      <c r="AA182" s="123"/>
      <c r="AB182" s="124"/>
      <c r="AC182" s="127"/>
      <c r="AD182" s="201"/>
      <c r="AE182" s="201"/>
      <c r="AF182" s="201"/>
      <c r="AG182" s="201"/>
      <c r="AH182" s="201"/>
      <c r="AI182" s="234"/>
      <c r="AJ182" s="123"/>
      <c r="AK182" s="123"/>
      <c r="AL182" s="123"/>
      <c r="AM182" s="123"/>
      <c r="AN182" s="129"/>
      <c r="AO182" s="124"/>
      <c r="AP182" s="122"/>
      <c r="AQ182" s="127"/>
      <c r="AR182" s="123"/>
      <c r="AS182" s="123"/>
      <c r="AT182" s="123"/>
      <c r="AU182" s="123"/>
      <c r="AV182" s="251"/>
      <c r="AW182" s="123"/>
      <c r="AX182" s="123"/>
      <c r="AY182" s="129"/>
      <c r="AZ182" s="122"/>
      <c r="BA182" s="129"/>
      <c r="BB182" s="130"/>
      <c r="BC182" s="131"/>
      <c r="BD182" s="130"/>
      <c r="BE182" s="132"/>
      <c r="BF182" s="132"/>
      <c r="BG182" s="123"/>
      <c r="BH182" s="124"/>
      <c r="BI182" s="122"/>
      <c r="BJ182" s="123"/>
      <c r="BK182" s="123"/>
      <c r="BL182" s="123"/>
      <c r="BM182" s="129"/>
      <c r="BN182" s="122"/>
      <c r="BO182" s="123"/>
      <c r="BP182" s="129"/>
      <c r="BQ182" s="122"/>
      <c r="BR182" s="123"/>
      <c r="BS182" s="129"/>
      <c r="BT182" s="135"/>
      <c r="BU182" s="280"/>
      <c r="BV182" s="246"/>
      <c r="BW182" s="246"/>
      <c r="BX182" s="133"/>
      <c r="BY182" s="133"/>
      <c r="BZ182" s="122"/>
      <c r="CA182" s="123"/>
      <c r="CB182" s="123"/>
      <c r="CC182" s="124"/>
      <c r="CD182" s="127"/>
      <c r="CE182" s="127"/>
      <c r="CF182" s="123"/>
      <c r="CG182" s="123"/>
      <c r="CH182" s="123"/>
      <c r="CI182" s="123"/>
      <c r="CJ182" s="134"/>
      <c r="CK182" s="122"/>
      <c r="CL182" s="127"/>
      <c r="CM182" s="123"/>
      <c r="CN182" s="129"/>
      <c r="CO182" s="129"/>
      <c r="CP182" s="129"/>
      <c r="CQ182" s="134"/>
      <c r="CR182" s="133"/>
      <c r="CS182" s="133"/>
      <c r="CT182" s="133"/>
      <c r="CU182" s="135"/>
      <c r="CV182" s="280"/>
      <c r="CW182" s="135"/>
      <c r="CX182" s="133"/>
      <c r="CY182" s="133"/>
      <c r="CZ182" s="133"/>
      <c r="DA182" s="133"/>
      <c r="DB182" s="133"/>
      <c r="DC182" s="133"/>
      <c r="DD182" s="133"/>
      <c r="DE182" s="133"/>
      <c r="DF182" s="133"/>
      <c r="DG182" s="133"/>
      <c r="DH182" s="133"/>
      <c r="DI182" s="122"/>
      <c r="DJ182" s="129"/>
      <c r="DK182" s="214"/>
      <c r="DL182" s="129"/>
      <c r="DM182" s="122"/>
      <c r="DN182" s="129"/>
      <c r="DO182" s="122"/>
      <c r="DP182" s="129"/>
      <c r="DQ182" s="133"/>
      <c r="DR182" s="122"/>
      <c r="DS182" s="129"/>
      <c r="DT182" s="133"/>
      <c r="DU182" s="122"/>
      <c r="DV182" s="123"/>
      <c r="DW182" s="214"/>
      <c r="DX182" s="134"/>
      <c r="DY182" s="305"/>
      <c r="DZ182" s="134"/>
      <c r="EA182" s="122"/>
      <c r="EB182" s="129"/>
      <c r="EC182" s="122"/>
      <c r="ED182" s="129"/>
      <c r="EE182" s="122"/>
      <c r="EF182" s="129"/>
      <c r="EG182" s="122"/>
      <c r="EH182" s="124"/>
    </row>
    <row r="183" spans="1:138" outlineLevel="2">
      <c r="A183" s="459"/>
      <c r="B183" s="465">
        <v>0.64583333333333404</v>
      </c>
      <c r="C183" s="459"/>
      <c r="D183" s="459"/>
      <c r="E183" s="459"/>
      <c r="F183" s="459"/>
      <c r="G183" s="459"/>
      <c r="H183" s="459"/>
      <c r="I183" s="459"/>
      <c r="J183" s="459"/>
      <c r="K183" s="460"/>
      <c r="L183" s="459"/>
      <c r="M183" s="459"/>
      <c r="N183" s="459"/>
      <c r="O183" s="459"/>
      <c r="P183" s="459"/>
      <c r="Q183" s="459"/>
      <c r="R183" s="459"/>
      <c r="S183" s="446"/>
      <c r="T183" s="122"/>
      <c r="U183" s="123"/>
      <c r="V183" s="126"/>
      <c r="W183" s="123"/>
      <c r="X183" s="128"/>
      <c r="Y183" s="123"/>
      <c r="Z183" s="123"/>
      <c r="AA183" s="123"/>
      <c r="AB183" s="124"/>
      <c r="AC183" s="127"/>
      <c r="AD183" s="201"/>
      <c r="AE183" s="201"/>
      <c r="AF183" s="201"/>
      <c r="AG183" s="201"/>
      <c r="AH183" s="201"/>
      <c r="AI183" s="234"/>
      <c r="AJ183" s="123"/>
      <c r="AK183" s="123"/>
      <c r="AL183" s="123"/>
      <c r="AM183" s="123"/>
      <c r="AN183" s="129"/>
      <c r="AO183" s="124"/>
      <c r="AP183" s="122"/>
      <c r="AQ183" s="127"/>
      <c r="AR183" s="123"/>
      <c r="AS183" s="123"/>
      <c r="AT183" s="123"/>
      <c r="AU183" s="123"/>
      <c r="AV183" s="251"/>
      <c r="AW183" s="123"/>
      <c r="AX183" s="123"/>
      <c r="AY183" s="129"/>
      <c r="AZ183" s="122"/>
      <c r="BA183" s="129"/>
      <c r="BB183" s="130"/>
      <c r="BC183" s="131"/>
      <c r="BD183" s="130"/>
      <c r="BE183" s="132"/>
      <c r="BF183" s="132"/>
      <c r="BG183" s="123"/>
      <c r="BH183" s="124"/>
      <c r="BI183" s="122"/>
      <c r="BJ183" s="123"/>
      <c r="BK183" s="123"/>
      <c r="BL183" s="123"/>
      <c r="BM183" s="129"/>
      <c r="BN183" s="122"/>
      <c r="BO183" s="123"/>
      <c r="BP183" s="129"/>
      <c r="BQ183" s="122"/>
      <c r="BR183" s="123"/>
      <c r="BS183" s="129"/>
      <c r="BT183" s="135"/>
      <c r="BU183" s="280"/>
      <c r="BV183" s="246"/>
      <c r="BW183" s="246"/>
      <c r="BX183" s="133"/>
      <c r="BY183" s="133"/>
      <c r="BZ183" s="122"/>
      <c r="CA183" s="123"/>
      <c r="CB183" s="123"/>
      <c r="CC183" s="124"/>
      <c r="CD183" s="127"/>
      <c r="CE183" s="127"/>
      <c r="CF183" s="123"/>
      <c r="CG183" s="123"/>
      <c r="CH183" s="123"/>
      <c r="CI183" s="123"/>
      <c r="CJ183" s="134"/>
      <c r="CK183" s="122"/>
      <c r="CL183" s="127"/>
      <c r="CM183" s="123"/>
      <c r="CN183" s="129"/>
      <c r="CO183" s="129"/>
      <c r="CP183" s="129"/>
      <c r="CQ183" s="134"/>
      <c r="CR183" s="133"/>
      <c r="CS183" s="133"/>
      <c r="CT183" s="133"/>
      <c r="CU183" s="135"/>
      <c r="CV183" s="280"/>
      <c r="CW183" s="135"/>
      <c r="CX183" s="133"/>
      <c r="CY183" s="133"/>
      <c r="CZ183" s="133"/>
      <c r="DA183" s="133"/>
      <c r="DB183" s="133"/>
      <c r="DC183" s="133"/>
      <c r="DD183" s="133"/>
      <c r="DE183" s="133"/>
      <c r="DF183" s="133"/>
      <c r="DG183" s="133"/>
      <c r="DH183" s="133"/>
      <c r="DI183" s="122"/>
      <c r="DJ183" s="129"/>
      <c r="DK183" s="214"/>
      <c r="DL183" s="129"/>
      <c r="DM183" s="122"/>
      <c r="DN183" s="129"/>
      <c r="DO183" s="122"/>
      <c r="DP183" s="129"/>
      <c r="DQ183" s="133"/>
      <c r="DR183" s="122"/>
      <c r="DS183" s="129"/>
      <c r="DT183" s="133"/>
      <c r="DU183" s="122"/>
      <c r="DV183" s="123"/>
      <c r="DW183" s="214"/>
      <c r="DX183" s="134"/>
      <c r="DY183" s="305"/>
      <c r="DZ183" s="134"/>
      <c r="EA183" s="122"/>
      <c r="EB183" s="129"/>
      <c r="EC183" s="122"/>
      <c r="ED183" s="129"/>
      <c r="EE183" s="122"/>
      <c r="EF183" s="129"/>
      <c r="EG183" s="122"/>
      <c r="EH183" s="124"/>
    </row>
    <row r="184" spans="1:138" outlineLevel="2">
      <c r="A184" s="459"/>
      <c r="B184" s="465">
        <v>0.65625</v>
      </c>
      <c r="C184" s="459"/>
      <c r="D184" s="459"/>
      <c r="E184" s="459"/>
      <c r="F184" s="459"/>
      <c r="G184" s="459"/>
      <c r="H184" s="459"/>
      <c r="I184" s="459"/>
      <c r="J184" s="459"/>
      <c r="K184" s="460"/>
      <c r="L184" s="459"/>
      <c r="M184" s="459"/>
      <c r="N184" s="459"/>
      <c r="O184" s="459"/>
      <c r="P184" s="459"/>
      <c r="Q184" s="459"/>
      <c r="R184" s="459"/>
      <c r="S184" s="446"/>
      <c r="T184" s="122"/>
      <c r="U184" s="123"/>
      <c r="V184" s="126"/>
      <c r="W184" s="123"/>
      <c r="X184" s="128"/>
      <c r="Y184" s="123"/>
      <c r="Z184" s="123"/>
      <c r="AA184" s="123"/>
      <c r="AB184" s="124"/>
      <c r="AC184" s="127"/>
      <c r="AD184" s="201"/>
      <c r="AE184" s="201"/>
      <c r="AF184" s="201"/>
      <c r="AG184" s="201"/>
      <c r="AH184" s="201"/>
      <c r="AI184" s="234"/>
      <c r="AJ184" s="123"/>
      <c r="AK184" s="123"/>
      <c r="AL184" s="123"/>
      <c r="AM184" s="123"/>
      <c r="AN184" s="129"/>
      <c r="AO184" s="124"/>
      <c r="AP184" s="122"/>
      <c r="AQ184" s="127"/>
      <c r="AR184" s="123"/>
      <c r="AS184" s="123"/>
      <c r="AT184" s="123"/>
      <c r="AU184" s="123"/>
      <c r="AV184" s="251"/>
      <c r="AW184" s="123"/>
      <c r="AX184" s="123"/>
      <c r="AY184" s="129"/>
      <c r="AZ184" s="122"/>
      <c r="BA184" s="129"/>
      <c r="BB184" s="130"/>
      <c r="BC184" s="131"/>
      <c r="BD184" s="130"/>
      <c r="BE184" s="132"/>
      <c r="BF184" s="132"/>
      <c r="BG184" s="123"/>
      <c r="BH184" s="124"/>
      <c r="BI184" s="122"/>
      <c r="BJ184" s="123"/>
      <c r="BK184" s="123"/>
      <c r="BL184" s="123"/>
      <c r="BM184" s="129"/>
      <c r="BN184" s="122"/>
      <c r="BO184" s="123"/>
      <c r="BP184" s="129"/>
      <c r="BQ184" s="122"/>
      <c r="BR184" s="123"/>
      <c r="BS184" s="129"/>
      <c r="BT184" s="135"/>
      <c r="BU184" s="280"/>
      <c r="BV184" s="246"/>
      <c r="BW184" s="246"/>
      <c r="BX184" s="133"/>
      <c r="BY184" s="133"/>
      <c r="BZ184" s="122"/>
      <c r="CA184" s="123"/>
      <c r="CB184" s="123"/>
      <c r="CC184" s="124"/>
      <c r="CD184" s="127"/>
      <c r="CE184" s="127"/>
      <c r="CF184" s="123"/>
      <c r="CG184" s="123"/>
      <c r="CH184" s="123"/>
      <c r="CI184" s="123"/>
      <c r="CJ184" s="134"/>
      <c r="CK184" s="122"/>
      <c r="CL184" s="127"/>
      <c r="CM184" s="123"/>
      <c r="CN184" s="129"/>
      <c r="CO184" s="129"/>
      <c r="CP184" s="129"/>
      <c r="CQ184" s="134"/>
      <c r="CR184" s="133"/>
      <c r="CS184" s="133"/>
      <c r="CT184" s="133"/>
      <c r="CU184" s="135"/>
      <c r="CV184" s="280"/>
      <c r="CW184" s="135"/>
      <c r="CX184" s="133"/>
      <c r="CY184" s="133"/>
      <c r="CZ184" s="133"/>
      <c r="DA184" s="133"/>
      <c r="DB184" s="133"/>
      <c r="DC184" s="133"/>
      <c r="DD184" s="133"/>
      <c r="DE184" s="133"/>
      <c r="DF184" s="133"/>
      <c r="DG184" s="133"/>
      <c r="DH184" s="133"/>
      <c r="DI184" s="122"/>
      <c r="DJ184" s="129"/>
      <c r="DK184" s="214"/>
      <c r="DL184" s="129"/>
      <c r="DM184" s="122"/>
      <c r="DN184" s="129"/>
      <c r="DO184" s="122"/>
      <c r="DP184" s="129"/>
      <c r="DQ184" s="133"/>
      <c r="DR184" s="122"/>
      <c r="DS184" s="129"/>
      <c r="DT184" s="133"/>
      <c r="DU184" s="122"/>
      <c r="DV184" s="123"/>
      <c r="DW184" s="214"/>
      <c r="DX184" s="134"/>
      <c r="DY184" s="305"/>
      <c r="DZ184" s="134"/>
      <c r="EA184" s="122"/>
      <c r="EB184" s="129"/>
      <c r="EC184" s="122"/>
      <c r="ED184" s="129"/>
      <c r="EE184" s="122"/>
      <c r="EF184" s="129"/>
      <c r="EG184" s="122"/>
      <c r="EH184" s="124"/>
    </row>
    <row r="185" spans="1:138" outlineLevel="2">
      <c r="A185" s="459"/>
      <c r="B185" s="465">
        <v>0.66666666666666696</v>
      </c>
      <c r="C185" s="459"/>
      <c r="D185" s="459"/>
      <c r="E185" s="459"/>
      <c r="F185" s="459"/>
      <c r="G185" s="459"/>
      <c r="H185" s="459"/>
      <c r="I185" s="459"/>
      <c r="J185" s="459"/>
      <c r="K185" s="460"/>
      <c r="L185" s="459"/>
      <c r="M185" s="459"/>
      <c r="N185" s="459"/>
      <c r="O185" s="459"/>
      <c r="P185" s="459"/>
      <c r="Q185" s="459"/>
      <c r="R185" s="459"/>
      <c r="S185" s="446"/>
      <c r="T185" s="122"/>
      <c r="U185" s="123"/>
      <c r="V185" s="126"/>
      <c r="W185" s="123"/>
      <c r="X185" s="128"/>
      <c r="Y185" s="123"/>
      <c r="Z185" s="123"/>
      <c r="AA185" s="123"/>
      <c r="AB185" s="124"/>
      <c r="AC185" s="127"/>
      <c r="AD185" s="201"/>
      <c r="AE185" s="201"/>
      <c r="AF185" s="201"/>
      <c r="AG185" s="201"/>
      <c r="AH185" s="201"/>
      <c r="AI185" s="234"/>
      <c r="AJ185" s="123"/>
      <c r="AK185" s="123"/>
      <c r="AL185" s="123"/>
      <c r="AM185" s="123"/>
      <c r="AN185" s="129"/>
      <c r="AO185" s="124"/>
      <c r="AP185" s="122"/>
      <c r="AQ185" s="127"/>
      <c r="AR185" s="123"/>
      <c r="AS185" s="123"/>
      <c r="AT185" s="123"/>
      <c r="AU185" s="123"/>
      <c r="AV185" s="251"/>
      <c r="AW185" s="123"/>
      <c r="AX185" s="123"/>
      <c r="AY185" s="129"/>
      <c r="AZ185" s="122"/>
      <c r="BA185" s="129"/>
      <c r="BB185" s="130"/>
      <c r="BC185" s="131"/>
      <c r="BD185" s="130"/>
      <c r="BE185" s="132"/>
      <c r="BF185" s="132"/>
      <c r="BG185" s="123"/>
      <c r="BH185" s="124"/>
      <c r="BI185" s="122"/>
      <c r="BJ185" s="123"/>
      <c r="BK185" s="123"/>
      <c r="BL185" s="123"/>
      <c r="BM185" s="129"/>
      <c r="BN185" s="122"/>
      <c r="BO185" s="123"/>
      <c r="BP185" s="129"/>
      <c r="BQ185" s="122"/>
      <c r="BR185" s="123"/>
      <c r="BS185" s="129"/>
      <c r="BT185" s="135"/>
      <c r="BU185" s="280"/>
      <c r="BV185" s="246"/>
      <c r="BW185" s="246"/>
      <c r="BX185" s="133"/>
      <c r="BY185" s="133"/>
      <c r="BZ185" s="122"/>
      <c r="CA185" s="123"/>
      <c r="CB185" s="123"/>
      <c r="CC185" s="124"/>
      <c r="CD185" s="127"/>
      <c r="CE185" s="127"/>
      <c r="CF185" s="123"/>
      <c r="CG185" s="123"/>
      <c r="CH185" s="123"/>
      <c r="CI185" s="123"/>
      <c r="CJ185" s="134"/>
      <c r="CK185" s="122"/>
      <c r="CL185" s="127"/>
      <c r="CM185" s="123"/>
      <c r="CN185" s="129"/>
      <c r="CO185" s="129"/>
      <c r="CP185" s="129"/>
      <c r="CQ185" s="134"/>
      <c r="CR185" s="133"/>
      <c r="CS185" s="133"/>
      <c r="CT185" s="133"/>
      <c r="CU185" s="135"/>
      <c r="CV185" s="280"/>
      <c r="CW185" s="135"/>
      <c r="CX185" s="133"/>
      <c r="CY185" s="133"/>
      <c r="CZ185" s="133"/>
      <c r="DA185" s="133"/>
      <c r="DB185" s="133"/>
      <c r="DC185" s="133"/>
      <c r="DD185" s="133"/>
      <c r="DE185" s="133"/>
      <c r="DF185" s="133"/>
      <c r="DG185" s="133"/>
      <c r="DH185" s="133"/>
      <c r="DI185" s="122"/>
      <c r="DJ185" s="129"/>
      <c r="DK185" s="214"/>
      <c r="DL185" s="129"/>
      <c r="DM185" s="122"/>
      <c r="DN185" s="129"/>
      <c r="DO185" s="122"/>
      <c r="DP185" s="129"/>
      <c r="DQ185" s="133"/>
      <c r="DR185" s="122"/>
      <c r="DS185" s="129"/>
      <c r="DT185" s="133"/>
      <c r="DU185" s="122"/>
      <c r="DV185" s="123"/>
      <c r="DW185" s="214"/>
      <c r="DX185" s="134"/>
      <c r="DY185" s="305"/>
      <c r="DZ185" s="134"/>
      <c r="EA185" s="122"/>
      <c r="EB185" s="129"/>
      <c r="EC185" s="122"/>
      <c r="ED185" s="129"/>
      <c r="EE185" s="122"/>
      <c r="EF185" s="129"/>
      <c r="EG185" s="122"/>
      <c r="EH185" s="124"/>
    </row>
    <row r="186" spans="1:138" outlineLevel="2">
      <c r="A186" s="459"/>
      <c r="B186" s="465">
        <v>0.67708333333333404</v>
      </c>
      <c r="C186" s="459"/>
      <c r="D186" s="459"/>
      <c r="E186" s="459"/>
      <c r="F186" s="459"/>
      <c r="G186" s="459"/>
      <c r="H186" s="459"/>
      <c r="I186" s="459"/>
      <c r="J186" s="459"/>
      <c r="K186" s="460"/>
      <c r="L186" s="459"/>
      <c r="M186" s="459"/>
      <c r="N186" s="459"/>
      <c r="O186" s="459"/>
      <c r="P186" s="459"/>
      <c r="Q186" s="459"/>
      <c r="R186" s="459"/>
      <c r="S186" s="446"/>
      <c r="T186" s="122"/>
      <c r="U186" s="123"/>
      <c r="V186" s="126"/>
      <c r="W186" s="123"/>
      <c r="X186" s="128"/>
      <c r="Y186" s="123"/>
      <c r="Z186" s="123"/>
      <c r="AA186" s="123"/>
      <c r="AB186" s="124"/>
      <c r="AC186" s="127"/>
      <c r="AD186" s="201"/>
      <c r="AE186" s="201"/>
      <c r="AF186" s="201"/>
      <c r="AG186" s="201"/>
      <c r="AH186" s="201"/>
      <c r="AI186" s="234"/>
      <c r="AJ186" s="123"/>
      <c r="AK186" s="123"/>
      <c r="AL186" s="123"/>
      <c r="AM186" s="123"/>
      <c r="AN186" s="129"/>
      <c r="AO186" s="124"/>
      <c r="AP186" s="122"/>
      <c r="AQ186" s="127"/>
      <c r="AR186" s="123"/>
      <c r="AS186" s="123"/>
      <c r="AT186" s="123"/>
      <c r="AU186" s="123"/>
      <c r="AV186" s="251"/>
      <c r="AW186" s="123"/>
      <c r="AX186" s="123"/>
      <c r="AY186" s="129"/>
      <c r="AZ186" s="122"/>
      <c r="BA186" s="129"/>
      <c r="BB186" s="130"/>
      <c r="BC186" s="131"/>
      <c r="BD186" s="130"/>
      <c r="BE186" s="132"/>
      <c r="BF186" s="132"/>
      <c r="BG186" s="123"/>
      <c r="BH186" s="124"/>
      <c r="BI186" s="122"/>
      <c r="BJ186" s="123"/>
      <c r="BK186" s="123"/>
      <c r="BL186" s="123"/>
      <c r="BM186" s="129"/>
      <c r="BN186" s="122"/>
      <c r="BO186" s="123"/>
      <c r="BP186" s="129"/>
      <c r="BQ186" s="122"/>
      <c r="BR186" s="123"/>
      <c r="BS186" s="129"/>
      <c r="BT186" s="135"/>
      <c r="BU186" s="280"/>
      <c r="BV186" s="246"/>
      <c r="BW186" s="246"/>
      <c r="BX186" s="133"/>
      <c r="BY186" s="133"/>
      <c r="BZ186" s="122"/>
      <c r="CA186" s="123"/>
      <c r="CB186" s="123"/>
      <c r="CC186" s="124"/>
      <c r="CD186" s="127"/>
      <c r="CE186" s="127"/>
      <c r="CF186" s="123"/>
      <c r="CG186" s="123"/>
      <c r="CH186" s="123"/>
      <c r="CI186" s="123"/>
      <c r="CJ186" s="134"/>
      <c r="CK186" s="122"/>
      <c r="CL186" s="127"/>
      <c r="CM186" s="123"/>
      <c r="CN186" s="129"/>
      <c r="CO186" s="129"/>
      <c r="CP186" s="129"/>
      <c r="CQ186" s="134"/>
      <c r="CR186" s="133"/>
      <c r="CS186" s="133"/>
      <c r="CT186" s="133"/>
      <c r="CU186" s="135"/>
      <c r="CV186" s="280"/>
      <c r="CW186" s="135"/>
      <c r="CX186" s="133"/>
      <c r="CY186" s="133"/>
      <c r="CZ186" s="133"/>
      <c r="DA186" s="133"/>
      <c r="DB186" s="133"/>
      <c r="DC186" s="133"/>
      <c r="DD186" s="133"/>
      <c r="DE186" s="133"/>
      <c r="DF186" s="133"/>
      <c r="DG186" s="133"/>
      <c r="DH186" s="133"/>
      <c r="DI186" s="122"/>
      <c r="DJ186" s="129"/>
      <c r="DK186" s="214"/>
      <c r="DL186" s="129"/>
      <c r="DM186" s="122"/>
      <c r="DN186" s="129"/>
      <c r="DO186" s="122"/>
      <c r="DP186" s="129"/>
      <c r="DQ186" s="133"/>
      <c r="DR186" s="122"/>
      <c r="DS186" s="129"/>
      <c r="DT186" s="133"/>
      <c r="DU186" s="122"/>
      <c r="DV186" s="123"/>
      <c r="DW186" s="214"/>
      <c r="DX186" s="134"/>
      <c r="DY186" s="305"/>
      <c r="DZ186" s="134"/>
      <c r="EA186" s="122"/>
      <c r="EB186" s="129"/>
      <c r="EC186" s="122"/>
      <c r="ED186" s="129"/>
      <c r="EE186" s="122"/>
      <c r="EF186" s="129"/>
      <c r="EG186" s="122"/>
      <c r="EH186" s="124"/>
    </row>
    <row r="187" spans="1:138" outlineLevel="2">
      <c r="A187" s="459"/>
      <c r="B187" s="465">
        <v>0.6875</v>
      </c>
      <c r="C187" s="459"/>
      <c r="D187" s="459"/>
      <c r="E187" s="459"/>
      <c r="F187" s="459"/>
      <c r="G187" s="459"/>
      <c r="H187" s="459"/>
      <c r="I187" s="459"/>
      <c r="J187" s="459"/>
      <c r="K187" s="460"/>
      <c r="L187" s="459"/>
      <c r="M187" s="459"/>
      <c r="N187" s="459"/>
      <c r="O187" s="459"/>
      <c r="P187" s="459"/>
      <c r="Q187" s="459"/>
      <c r="R187" s="459"/>
      <c r="S187" s="446"/>
      <c r="T187" s="122"/>
      <c r="U187" s="123"/>
      <c r="V187" s="126"/>
      <c r="W187" s="123"/>
      <c r="X187" s="128"/>
      <c r="Y187" s="123"/>
      <c r="Z187" s="123"/>
      <c r="AA187" s="123"/>
      <c r="AB187" s="124"/>
      <c r="AC187" s="127"/>
      <c r="AD187" s="201"/>
      <c r="AE187" s="201"/>
      <c r="AF187" s="201"/>
      <c r="AG187" s="201"/>
      <c r="AH187" s="201"/>
      <c r="AI187" s="234"/>
      <c r="AJ187" s="123"/>
      <c r="AK187" s="123"/>
      <c r="AL187" s="123"/>
      <c r="AM187" s="123"/>
      <c r="AN187" s="129"/>
      <c r="AO187" s="124"/>
      <c r="AP187" s="122"/>
      <c r="AQ187" s="127"/>
      <c r="AR187" s="123"/>
      <c r="AS187" s="123"/>
      <c r="AT187" s="123"/>
      <c r="AU187" s="123"/>
      <c r="AV187" s="251"/>
      <c r="AW187" s="123"/>
      <c r="AX187" s="123"/>
      <c r="AY187" s="129"/>
      <c r="AZ187" s="122"/>
      <c r="BA187" s="129"/>
      <c r="BB187" s="130"/>
      <c r="BC187" s="131"/>
      <c r="BD187" s="130"/>
      <c r="BE187" s="132"/>
      <c r="BF187" s="132"/>
      <c r="BG187" s="123"/>
      <c r="BH187" s="124"/>
      <c r="BI187" s="122"/>
      <c r="BJ187" s="123"/>
      <c r="BK187" s="123"/>
      <c r="BL187" s="123"/>
      <c r="BM187" s="129"/>
      <c r="BN187" s="122"/>
      <c r="BO187" s="123"/>
      <c r="BP187" s="129"/>
      <c r="BQ187" s="122"/>
      <c r="BR187" s="123"/>
      <c r="BS187" s="129"/>
      <c r="BT187" s="135"/>
      <c r="BU187" s="280"/>
      <c r="BV187" s="246"/>
      <c r="BW187" s="246"/>
      <c r="BX187" s="133"/>
      <c r="BY187" s="133"/>
      <c r="BZ187" s="122"/>
      <c r="CA187" s="123"/>
      <c r="CB187" s="123"/>
      <c r="CC187" s="124"/>
      <c r="CD187" s="127"/>
      <c r="CE187" s="127"/>
      <c r="CF187" s="123"/>
      <c r="CG187" s="123"/>
      <c r="CH187" s="123"/>
      <c r="CI187" s="123"/>
      <c r="CJ187" s="134"/>
      <c r="CK187" s="122"/>
      <c r="CL187" s="127"/>
      <c r="CM187" s="123"/>
      <c r="CN187" s="129"/>
      <c r="CO187" s="129"/>
      <c r="CP187" s="129"/>
      <c r="CQ187" s="134"/>
      <c r="CR187" s="133"/>
      <c r="CS187" s="133"/>
      <c r="CT187" s="133"/>
      <c r="CU187" s="135"/>
      <c r="CV187" s="280"/>
      <c r="CW187" s="135"/>
      <c r="CX187" s="133"/>
      <c r="CY187" s="133"/>
      <c r="CZ187" s="133"/>
      <c r="DA187" s="133"/>
      <c r="DB187" s="133"/>
      <c r="DC187" s="133"/>
      <c r="DD187" s="133"/>
      <c r="DE187" s="133"/>
      <c r="DF187" s="133"/>
      <c r="DG187" s="133"/>
      <c r="DH187" s="133"/>
      <c r="DI187" s="122"/>
      <c r="DJ187" s="129"/>
      <c r="DK187" s="214"/>
      <c r="DL187" s="129"/>
      <c r="DM187" s="122"/>
      <c r="DN187" s="129"/>
      <c r="DO187" s="122"/>
      <c r="DP187" s="129"/>
      <c r="DQ187" s="133"/>
      <c r="DR187" s="122"/>
      <c r="DS187" s="129"/>
      <c r="DT187" s="133"/>
      <c r="DU187" s="122"/>
      <c r="DV187" s="123"/>
      <c r="DW187" s="214"/>
      <c r="DX187" s="134"/>
      <c r="DY187" s="305"/>
      <c r="DZ187" s="134"/>
      <c r="EA187" s="122"/>
      <c r="EB187" s="129"/>
      <c r="EC187" s="122"/>
      <c r="ED187" s="129"/>
      <c r="EE187" s="122"/>
      <c r="EF187" s="129"/>
      <c r="EG187" s="122"/>
      <c r="EH187" s="124"/>
    </row>
    <row r="188" spans="1:138" outlineLevel="2">
      <c r="A188" s="459"/>
      <c r="B188" s="465">
        <v>0.69791666666666696</v>
      </c>
      <c r="C188" s="459"/>
      <c r="D188" s="459"/>
      <c r="E188" s="459"/>
      <c r="F188" s="459"/>
      <c r="G188" s="459"/>
      <c r="H188" s="459"/>
      <c r="I188" s="459"/>
      <c r="J188" s="459"/>
      <c r="K188" s="460"/>
      <c r="L188" s="459"/>
      <c r="M188" s="459"/>
      <c r="N188" s="459"/>
      <c r="O188" s="459"/>
      <c r="P188" s="459"/>
      <c r="Q188" s="459"/>
      <c r="R188" s="459"/>
      <c r="S188" s="446"/>
      <c r="T188" s="122"/>
      <c r="U188" s="123"/>
      <c r="V188" s="126"/>
      <c r="W188" s="123"/>
      <c r="X188" s="128"/>
      <c r="Y188" s="123"/>
      <c r="Z188" s="123"/>
      <c r="AA188" s="123"/>
      <c r="AB188" s="124"/>
      <c r="AC188" s="127"/>
      <c r="AD188" s="201"/>
      <c r="AE188" s="201"/>
      <c r="AF188" s="201"/>
      <c r="AG188" s="201"/>
      <c r="AH188" s="201"/>
      <c r="AI188" s="234"/>
      <c r="AJ188" s="123"/>
      <c r="AK188" s="123"/>
      <c r="AL188" s="123"/>
      <c r="AM188" s="123"/>
      <c r="AN188" s="129"/>
      <c r="AO188" s="124"/>
      <c r="AP188" s="122"/>
      <c r="AQ188" s="127"/>
      <c r="AR188" s="123"/>
      <c r="AS188" s="123"/>
      <c r="AT188" s="123"/>
      <c r="AU188" s="123"/>
      <c r="AV188" s="251"/>
      <c r="AW188" s="123"/>
      <c r="AX188" s="123"/>
      <c r="AY188" s="129"/>
      <c r="AZ188" s="122"/>
      <c r="BA188" s="129"/>
      <c r="BB188" s="130"/>
      <c r="BC188" s="131"/>
      <c r="BD188" s="130"/>
      <c r="BE188" s="132"/>
      <c r="BF188" s="132"/>
      <c r="BG188" s="123"/>
      <c r="BH188" s="124"/>
      <c r="BI188" s="122"/>
      <c r="BJ188" s="123"/>
      <c r="BK188" s="123"/>
      <c r="BL188" s="123"/>
      <c r="BM188" s="129"/>
      <c r="BN188" s="122"/>
      <c r="BO188" s="123"/>
      <c r="BP188" s="129"/>
      <c r="BQ188" s="122"/>
      <c r="BR188" s="123"/>
      <c r="BS188" s="129"/>
      <c r="BT188" s="135"/>
      <c r="BU188" s="280"/>
      <c r="BV188" s="246"/>
      <c r="BW188" s="246"/>
      <c r="BX188" s="133"/>
      <c r="BY188" s="133"/>
      <c r="BZ188" s="122"/>
      <c r="CA188" s="123"/>
      <c r="CB188" s="123"/>
      <c r="CC188" s="124"/>
      <c r="CD188" s="127"/>
      <c r="CE188" s="127"/>
      <c r="CF188" s="123"/>
      <c r="CG188" s="123"/>
      <c r="CH188" s="123"/>
      <c r="CI188" s="123"/>
      <c r="CJ188" s="134"/>
      <c r="CK188" s="122"/>
      <c r="CL188" s="127"/>
      <c r="CM188" s="123"/>
      <c r="CN188" s="129"/>
      <c r="CO188" s="129"/>
      <c r="CP188" s="129"/>
      <c r="CQ188" s="134"/>
      <c r="CR188" s="133"/>
      <c r="CS188" s="133"/>
      <c r="CT188" s="133"/>
      <c r="CU188" s="135"/>
      <c r="CV188" s="280"/>
      <c r="CW188" s="135"/>
      <c r="CX188" s="133"/>
      <c r="CY188" s="133"/>
      <c r="CZ188" s="133"/>
      <c r="DA188" s="133"/>
      <c r="DB188" s="133"/>
      <c r="DC188" s="133"/>
      <c r="DD188" s="133"/>
      <c r="DE188" s="133"/>
      <c r="DF188" s="133"/>
      <c r="DG188" s="133"/>
      <c r="DH188" s="133"/>
      <c r="DI188" s="122"/>
      <c r="DJ188" s="129"/>
      <c r="DK188" s="214"/>
      <c r="DL188" s="129"/>
      <c r="DM188" s="122"/>
      <c r="DN188" s="129"/>
      <c r="DO188" s="122"/>
      <c r="DP188" s="129"/>
      <c r="DQ188" s="133"/>
      <c r="DR188" s="122"/>
      <c r="DS188" s="129"/>
      <c r="DT188" s="133"/>
      <c r="DU188" s="122"/>
      <c r="DV188" s="123"/>
      <c r="DW188" s="214"/>
      <c r="DX188" s="134"/>
      <c r="DY188" s="305"/>
      <c r="DZ188" s="134"/>
      <c r="EA188" s="122"/>
      <c r="EB188" s="129"/>
      <c r="EC188" s="122"/>
      <c r="ED188" s="129"/>
      <c r="EE188" s="122"/>
      <c r="EF188" s="129"/>
      <c r="EG188" s="122"/>
      <c r="EH188" s="124"/>
    </row>
    <row r="189" spans="1:138" outlineLevel="2">
      <c r="A189" s="459"/>
      <c r="B189" s="465">
        <v>0.70833333333333404</v>
      </c>
      <c r="C189" s="459"/>
      <c r="D189" s="459"/>
      <c r="E189" s="459"/>
      <c r="F189" s="459"/>
      <c r="G189" s="459"/>
      <c r="H189" s="459"/>
      <c r="I189" s="459"/>
      <c r="J189" s="459"/>
      <c r="K189" s="460"/>
      <c r="L189" s="459"/>
      <c r="M189" s="459"/>
      <c r="N189" s="459"/>
      <c r="O189" s="459"/>
      <c r="P189" s="459"/>
      <c r="Q189" s="459"/>
      <c r="R189" s="459"/>
      <c r="S189" s="446"/>
      <c r="T189" s="122"/>
      <c r="U189" s="123"/>
      <c r="V189" s="126"/>
      <c r="W189" s="123"/>
      <c r="X189" s="128"/>
      <c r="Y189" s="123"/>
      <c r="Z189" s="123"/>
      <c r="AA189" s="123"/>
      <c r="AB189" s="124"/>
      <c r="AC189" s="127"/>
      <c r="AD189" s="201"/>
      <c r="AE189" s="201"/>
      <c r="AF189" s="201"/>
      <c r="AG189" s="201"/>
      <c r="AH189" s="201"/>
      <c r="AI189" s="234"/>
      <c r="AJ189" s="123"/>
      <c r="AK189" s="123"/>
      <c r="AL189" s="123"/>
      <c r="AM189" s="123"/>
      <c r="AN189" s="129"/>
      <c r="AO189" s="124"/>
      <c r="AP189" s="122"/>
      <c r="AQ189" s="127"/>
      <c r="AR189" s="123"/>
      <c r="AS189" s="123"/>
      <c r="AT189" s="123"/>
      <c r="AU189" s="123"/>
      <c r="AV189" s="251"/>
      <c r="AW189" s="123"/>
      <c r="AX189" s="123"/>
      <c r="AY189" s="129"/>
      <c r="AZ189" s="122"/>
      <c r="BA189" s="129"/>
      <c r="BB189" s="130"/>
      <c r="BC189" s="131"/>
      <c r="BD189" s="130"/>
      <c r="BE189" s="132"/>
      <c r="BF189" s="132"/>
      <c r="BG189" s="123"/>
      <c r="BH189" s="124"/>
      <c r="BI189" s="122"/>
      <c r="BJ189" s="123"/>
      <c r="BK189" s="123"/>
      <c r="BL189" s="123"/>
      <c r="BM189" s="129"/>
      <c r="BN189" s="122"/>
      <c r="BO189" s="123"/>
      <c r="BP189" s="129"/>
      <c r="BQ189" s="122"/>
      <c r="BR189" s="123"/>
      <c r="BS189" s="129"/>
      <c r="BT189" s="135"/>
      <c r="BU189" s="280"/>
      <c r="BV189" s="246"/>
      <c r="BW189" s="246"/>
      <c r="BX189" s="133"/>
      <c r="BY189" s="133"/>
      <c r="BZ189" s="122"/>
      <c r="CA189" s="123"/>
      <c r="CB189" s="123"/>
      <c r="CC189" s="124"/>
      <c r="CD189" s="127"/>
      <c r="CE189" s="127"/>
      <c r="CF189" s="123"/>
      <c r="CG189" s="123"/>
      <c r="CH189" s="123"/>
      <c r="CI189" s="123"/>
      <c r="CJ189" s="134"/>
      <c r="CK189" s="122"/>
      <c r="CL189" s="127"/>
      <c r="CM189" s="123"/>
      <c r="CN189" s="129"/>
      <c r="CO189" s="129"/>
      <c r="CP189" s="129"/>
      <c r="CQ189" s="134"/>
      <c r="CR189" s="133"/>
      <c r="CS189" s="133"/>
      <c r="CT189" s="133"/>
      <c r="CU189" s="135"/>
      <c r="CV189" s="280"/>
      <c r="CW189" s="135"/>
      <c r="CX189" s="133"/>
      <c r="CY189" s="133"/>
      <c r="CZ189" s="133"/>
      <c r="DA189" s="133"/>
      <c r="DB189" s="133"/>
      <c r="DC189" s="133"/>
      <c r="DD189" s="133"/>
      <c r="DE189" s="133"/>
      <c r="DF189" s="133"/>
      <c r="DG189" s="133"/>
      <c r="DH189" s="133"/>
      <c r="DI189" s="122"/>
      <c r="DJ189" s="129"/>
      <c r="DK189" s="214"/>
      <c r="DL189" s="129"/>
      <c r="DM189" s="122"/>
      <c r="DN189" s="129"/>
      <c r="DO189" s="122"/>
      <c r="DP189" s="129"/>
      <c r="DQ189" s="133"/>
      <c r="DR189" s="122"/>
      <c r="DS189" s="129"/>
      <c r="DT189" s="133"/>
      <c r="DU189" s="122"/>
      <c r="DV189" s="123"/>
      <c r="DW189" s="214"/>
      <c r="DX189" s="134"/>
      <c r="DY189" s="305"/>
      <c r="DZ189" s="134"/>
      <c r="EA189" s="122"/>
      <c r="EB189" s="129"/>
      <c r="EC189" s="122"/>
      <c r="ED189" s="129"/>
      <c r="EE189" s="122"/>
      <c r="EF189" s="129"/>
      <c r="EG189" s="122"/>
      <c r="EH189" s="124"/>
    </row>
    <row r="190" spans="1:138" outlineLevel="2">
      <c r="A190" s="459"/>
      <c r="B190" s="465">
        <v>0.71875</v>
      </c>
      <c r="C190" s="459"/>
      <c r="D190" s="459"/>
      <c r="E190" s="459"/>
      <c r="F190" s="459"/>
      <c r="G190" s="459"/>
      <c r="H190" s="459"/>
      <c r="I190" s="459"/>
      <c r="J190" s="459"/>
      <c r="K190" s="460"/>
      <c r="L190" s="459"/>
      <c r="M190" s="459"/>
      <c r="N190" s="459"/>
      <c r="O190" s="459"/>
      <c r="P190" s="459"/>
      <c r="Q190" s="459"/>
      <c r="R190" s="459"/>
      <c r="S190" s="446"/>
      <c r="T190" s="122"/>
      <c r="U190" s="123"/>
      <c r="V190" s="126"/>
      <c r="W190" s="123"/>
      <c r="X190" s="128"/>
      <c r="Y190" s="123"/>
      <c r="Z190" s="123"/>
      <c r="AA190" s="123"/>
      <c r="AB190" s="124"/>
      <c r="AC190" s="127"/>
      <c r="AD190" s="201"/>
      <c r="AE190" s="201"/>
      <c r="AF190" s="201"/>
      <c r="AG190" s="201"/>
      <c r="AH190" s="201"/>
      <c r="AI190" s="234"/>
      <c r="AJ190" s="123"/>
      <c r="AK190" s="123"/>
      <c r="AL190" s="123"/>
      <c r="AM190" s="123"/>
      <c r="AN190" s="129"/>
      <c r="AO190" s="124"/>
      <c r="AP190" s="122"/>
      <c r="AQ190" s="127"/>
      <c r="AR190" s="123"/>
      <c r="AS190" s="123"/>
      <c r="AT190" s="123"/>
      <c r="AU190" s="123"/>
      <c r="AV190" s="251"/>
      <c r="AW190" s="123"/>
      <c r="AX190" s="123"/>
      <c r="AY190" s="129"/>
      <c r="AZ190" s="122"/>
      <c r="BA190" s="129"/>
      <c r="BB190" s="130"/>
      <c r="BC190" s="131"/>
      <c r="BD190" s="130"/>
      <c r="BE190" s="132"/>
      <c r="BF190" s="132"/>
      <c r="BG190" s="123"/>
      <c r="BH190" s="124"/>
      <c r="BI190" s="122"/>
      <c r="BJ190" s="123"/>
      <c r="BK190" s="123"/>
      <c r="BL190" s="123"/>
      <c r="BM190" s="129"/>
      <c r="BN190" s="122"/>
      <c r="BO190" s="123"/>
      <c r="BP190" s="129"/>
      <c r="BQ190" s="122"/>
      <c r="BR190" s="123"/>
      <c r="BS190" s="129"/>
      <c r="BT190" s="135"/>
      <c r="BU190" s="280"/>
      <c r="BV190" s="246"/>
      <c r="BW190" s="246"/>
      <c r="BX190" s="133"/>
      <c r="BY190" s="133"/>
      <c r="BZ190" s="122"/>
      <c r="CA190" s="123"/>
      <c r="CB190" s="123"/>
      <c r="CC190" s="124"/>
      <c r="CD190" s="127"/>
      <c r="CE190" s="127"/>
      <c r="CF190" s="123"/>
      <c r="CG190" s="123"/>
      <c r="CH190" s="123"/>
      <c r="CI190" s="123"/>
      <c r="CJ190" s="134"/>
      <c r="CK190" s="122"/>
      <c r="CL190" s="127"/>
      <c r="CM190" s="123"/>
      <c r="CN190" s="129"/>
      <c r="CO190" s="129"/>
      <c r="CP190" s="129"/>
      <c r="CQ190" s="134"/>
      <c r="CR190" s="133"/>
      <c r="CS190" s="133"/>
      <c r="CT190" s="133"/>
      <c r="CU190" s="135"/>
      <c r="CV190" s="280"/>
      <c r="CW190" s="135"/>
      <c r="CX190" s="133"/>
      <c r="CY190" s="133"/>
      <c r="CZ190" s="133"/>
      <c r="DA190" s="133"/>
      <c r="DB190" s="133"/>
      <c r="DC190" s="133"/>
      <c r="DD190" s="133"/>
      <c r="DE190" s="133"/>
      <c r="DF190" s="133"/>
      <c r="DG190" s="133"/>
      <c r="DH190" s="133"/>
      <c r="DI190" s="122"/>
      <c r="DJ190" s="129"/>
      <c r="DK190" s="214"/>
      <c r="DL190" s="129"/>
      <c r="DM190" s="122"/>
      <c r="DN190" s="129"/>
      <c r="DO190" s="122"/>
      <c r="DP190" s="129"/>
      <c r="DQ190" s="133"/>
      <c r="DR190" s="122"/>
      <c r="DS190" s="129"/>
      <c r="DT190" s="133"/>
      <c r="DU190" s="122"/>
      <c r="DV190" s="123"/>
      <c r="DW190" s="214"/>
      <c r="DX190" s="134"/>
      <c r="DY190" s="305"/>
      <c r="DZ190" s="134"/>
      <c r="EA190" s="122"/>
      <c r="EB190" s="129"/>
      <c r="EC190" s="122"/>
      <c r="ED190" s="129"/>
      <c r="EE190" s="122"/>
      <c r="EF190" s="129"/>
      <c r="EG190" s="122"/>
      <c r="EH190" s="124"/>
    </row>
    <row r="191" spans="1:138" outlineLevel="2">
      <c r="A191" s="459"/>
      <c r="B191" s="465">
        <v>0.72916666666666696</v>
      </c>
      <c r="C191" s="459"/>
      <c r="D191" s="459"/>
      <c r="E191" s="459"/>
      <c r="F191" s="459"/>
      <c r="G191" s="459"/>
      <c r="H191" s="459"/>
      <c r="I191" s="459"/>
      <c r="J191" s="459"/>
      <c r="K191" s="460"/>
      <c r="L191" s="459"/>
      <c r="M191" s="459"/>
      <c r="N191" s="459"/>
      <c r="O191" s="459"/>
      <c r="P191" s="459"/>
      <c r="Q191" s="459"/>
      <c r="R191" s="459"/>
      <c r="S191" s="446"/>
      <c r="T191" s="122"/>
      <c r="U191" s="123"/>
      <c r="V191" s="126"/>
      <c r="W191" s="123"/>
      <c r="X191" s="128"/>
      <c r="Y191" s="123"/>
      <c r="Z191" s="123"/>
      <c r="AA191" s="123"/>
      <c r="AB191" s="124"/>
      <c r="AC191" s="127"/>
      <c r="AD191" s="201"/>
      <c r="AE191" s="201"/>
      <c r="AF191" s="201"/>
      <c r="AG191" s="201"/>
      <c r="AH191" s="201"/>
      <c r="AI191" s="234"/>
      <c r="AJ191" s="123"/>
      <c r="AK191" s="123"/>
      <c r="AL191" s="123"/>
      <c r="AM191" s="123"/>
      <c r="AN191" s="129"/>
      <c r="AO191" s="124"/>
      <c r="AP191" s="122"/>
      <c r="AQ191" s="127"/>
      <c r="AR191" s="123"/>
      <c r="AS191" s="123"/>
      <c r="AT191" s="123"/>
      <c r="AU191" s="123"/>
      <c r="AV191" s="251"/>
      <c r="AW191" s="123"/>
      <c r="AX191" s="123"/>
      <c r="AY191" s="129"/>
      <c r="AZ191" s="122"/>
      <c r="BA191" s="129"/>
      <c r="BB191" s="130"/>
      <c r="BC191" s="131"/>
      <c r="BD191" s="130"/>
      <c r="BE191" s="132"/>
      <c r="BF191" s="132"/>
      <c r="BG191" s="123"/>
      <c r="BH191" s="124"/>
      <c r="BI191" s="122"/>
      <c r="BJ191" s="123"/>
      <c r="BK191" s="123"/>
      <c r="BL191" s="123"/>
      <c r="BM191" s="129"/>
      <c r="BN191" s="122"/>
      <c r="BO191" s="123"/>
      <c r="BP191" s="129"/>
      <c r="BQ191" s="122"/>
      <c r="BR191" s="123"/>
      <c r="BS191" s="129"/>
      <c r="BT191" s="135"/>
      <c r="BU191" s="280"/>
      <c r="BV191" s="246"/>
      <c r="BW191" s="246"/>
      <c r="BX191" s="133"/>
      <c r="BY191" s="133"/>
      <c r="BZ191" s="122"/>
      <c r="CA191" s="123"/>
      <c r="CB191" s="123"/>
      <c r="CC191" s="124"/>
      <c r="CD191" s="127"/>
      <c r="CE191" s="127"/>
      <c r="CF191" s="123"/>
      <c r="CG191" s="123"/>
      <c r="CH191" s="123"/>
      <c r="CI191" s="123"/>
      <c r="CJ191" s="134"/>
      <c r="CK191" s="122"/>
      <c r="CL191" s="127"/>
      <c r="CM191" s="123"/>
      <c r="CN191" s="129"/>
      <c r="CO191" s="129"/>
      <c r="CP191" s="129"/>
      <c r="CQ191" s="134"/>
      <c r="CR191" s="133"/>
      <c r="CS191" s="133"/>
      <c r="CT191" s="133"/>
      <c r="CU191" s="135"/>
      <c r="CV191" s="280"/>
      <c r="CW191" s="135"/>
      <c r="CX191" s="133"/>
      <c r="CY191" s="133"/>
      <c r="CZ191" s="133"/>
      <c r="DA191" s="133"/>
      <c r="DB191" s="133"/>
      <c r="DC191" s="133"/>
      <c r="DD191" s="133"/>
      <c r="DE191" s="133"/>
      <c r="DF191" s="133"/>
      <c r="DG191" s="133"/>
      <c r="DH191" s="133"/>
      <c r="DI191" s="122"/>
      <c r="DJ191" s="129"/>
      <c r="DK191" s="214"/>
      <c r="DL191" s="129"/>
      <c r="DM191" s="122"/>
      <c r="DN191" s="129"/>
      <c r="DO191" s="122"/>
      <c r="DP191" s="129"/>
      <c r="DQ191" s="133"/>
      <c r="DR191" s="122"/>
      <c r="DS191" s="129"/>
      <c r="DT191" s="133"/>
      <c r="DU191" s="122"/>
      <c r="DV191" s="123"/>
      <c r="DW191" s="214"/>
      <c r="DX191" s="134"/>
      <c r="DY191" s="305"/>
      <c r="DZ191" s="134"/>
      <c r="EA191" s="122"/>
      <c r="EB191" s="129"/>
      <c r="EC191" s="122"/>
      <c r="ED191" s="129"/>
      <c r="EE191" s="122"/>
      <c r="EF191" s="129"/>
      <c r="EG191" s="122"/>
      <c r="EH191" s="124"/>
    </row>
    <row r="192" spans="1:138" outlineLevel="2">
      <c r="A192" s="459"/>
      <c r="B192" s="465">
        <v>0.73958333333333404</v>
      </c>
      <c r="C192" s="459"/>
      <c r="D192" s="459"/>
      <c r="E192" s="459"/>
      <c r="F192" s="459"/>
      <c r="G192" s="459"/>
      <c r="H192" s="459"/>
      <c r="I192" s="459"/>
      <c r="J192" s="459"/>
      <c r="K192" s="460"/>
      <c r="L192" s="459"/>
      <c r="M192" s="459"/>
      <c r="N192" s="459"/>
      <c r="O192" s="459"/>
      <c r="P192" s="459"/>
      <c r="Q192" s="459"/>
      <c r="R192" s="459"/>
      <c r="S192" s="446"/>
      <c r="T192" s="122"/>
      <c r="U192" s="123"/>
      <c r="V192" s="126"/>
      <c r="W192" s="123"/>
      <c r="X192" s="128"/>
      <c r="Y192" s="123"/>
      <c r="Z192" s="123"/>
      <c r="AA192" s="123"/>
      <c r="AB192" s="124"/>
      <c r="AC192" s="127"/>
      <c r="AD192" s="201"/>
      <c r="AE192" s="201"/>
      <c r="AF192" s="201"/>
      <c r="AG192" s="201"/>
      <c r="AH192" s="201"/>
      <c r="AI192" s="234"/>
      <c r="AJ192" s="123"/>
      <c r="AK192" s="123"/>
      <c r="AL192" s="123"/>
      <c r="AM192" s="123"/>
      <c r="AN192" s="129"/>
      <c r="AO192" s="124"/>
      <c r="AP192" s="122"/>
      <c r="AQ192" s="127"/>
      <c r="AR192" s="123"/>
      <c r="AS192" s="123"/>
      <c r="AT192" s="123"/>
      <c r="AU192" s="123"/>
      <c r="AV192" s="251"/>
      <c r="AW192" s="123"/>
      <c r="AX192" s="123"/>
      <c r="AY192" s="129"/>
      <c r="AZ192" s="122"/>
      <c r="BA192" s="129"/>
      <c r="BB192" s="130"/>
      <c r="BC192" s="131"/>
      <c r="BD192" s="130"/>
      <c r="BE192" s="132"/>
      <c r="BF192" s="132"/>
      <c r="BG192" s="123"/>
      <c r="BH192" s="124"/>
      <c r="BI192" s="122"/>
      <c r="BJ192" s="123"/>
      <c r="BK192" s="123"/>
      <c r="BL192" s="123"/>
      <c r="BM192" s="129"/>
      <c r="BN192" s="122"/>
      <c r="BO192" s="123"/>
      <c r="BP192" s="129"/>
      <c r="BQ192" s="122"/>
      <c r="BR192" s="123"/>
      <c r="BS192" s="129"/>
      <c r="BT192" s="135"/>
      <c r="BU192" s="280"/>
      <c r="BV192" s="246"/>
      <c r="BW192" s="246"/>
      <c r="BX192" s="133"/>
      <c r="BY192" s="133"/>
      <c r="BZ192" s="122"/>
      <c r="CA192" s="123"/>
      <c r="CB192" s="123"/>
      <c r="CC192" s="124"/>
      <c r="CD192" s="127"/>
      <c r="CE192" s="127"/>
      <c r="CF192" s="123"/>
      <c r="CG192" s="123"/>
      <c r="CH192" s="123"/>
      <c r="CI192" s="123"/>
      <c r="CJ192" s="134"/>
      <c r="CK192" s="122"/>
      <c r="CL192" s="127"/>
      <c r="CM192" s="123"/>
      <c r="CN192" s="129"/>
      <c r="CO192" s="129"/>
      <c r="CP192" s="129"/>
      <c r="CQ192" s="134"/>
      <c r="CR192" s="133"/>
      <c r="CS192" s="133"/>
      <c r="CT192" s="133"/>
      <c r="CU192" s="135"/>
      <c r="CV192" s="280"/>
      <c r="CW192" s="135"/>
      <c r="CX192" s="133"/>
      <c r="CY192" s="133"/>
      <c r="CZ192" s="133"/>
      <c r="DA192" s="133"/>
      <c r="DB192" s="133"/>
      <c r="DC192" s="133"/>
      <c r="DD192" s="133"/>
      <c r="DE192" s="133"/>
      <c r="DF192" s="133"/>
      <c r="DG192" s="133"/>
      <c r="DH192" s="133"/>
      <c r="DI192" s="122"/>
      <c r="DJ192" s="129"/>
      <c r="DK192" s="214"/>
      <c r="DL192" s="129"/>
      <c r="DM192" s="122"/>
      <c r="DN192" s="129"/>
      <c r="DO192" s="122"/>
      <c r="DP192" s="129"/>
      <c r="DQ192" s="133"/>
      <c r="DR192" s="122"/>
      <c r="DS192" s="129"/>
      <c r="DT192" s="133"/>
      <c r="DU192" s="122"/>
      <c r="DV192" s="123"/>
      <c r="DW192" s="214"/>
      <c r="DX192" s="134"/>
      <c r="DY192" s="305"/>
      <c r="DZ192" s="134"/>
      <c r="EA192" s="122"/>
      <c r="EB192" s="129"/>
      <c r="EC192" s="122"/>
      <c r="ED192" s="129"/>
      <c r="EE192" s="122"/>
      <c r="EF192" s="129"/>
      <c r="EG192" s="122"/>
      <c r="EH192" s="124"/>
    </row>
    <row r="193" spans="1:138" outlineLevel="2">
      <c r="A193" s="459"/>
      <c r="B193" s="465">
        <v>0.75</v>
      </c>
      <c r="C193" s="459"/>
      <c r="D193" s="459"/>
      <c r="E193" s="459"/>
      <c r="F193" s="459"/>
      <c r="G193" s="459"/>
      <c r="H193" s="459"/>
      <c r="I193" s="459"/>
      <c r="J193" s="459"/>
      <c r="K193" s="460"/>
      <c r="L193" s="459"/>
      <c r="M193" s="459"/>
      <c r="N193" s="459"/>
      <c r="O193" s="459"/>
      <c r="P193" s="459"/>
      <c r="Q193" s="459"/>
      <c r="R193" s="459"/>
      <c r="S193" s="446"/>
      <c r="T193" s="122"/>
      <c r="U193" s="123"/>
      <c r="V193" s="126"/>
      <c r="W193" s="123"/>
      <c r="X193" s="128"/>
      <c r="Y193" s="123"/>
      <c r="Z193" s="123"/>
      <c r="AA193" s="123"/>
      <c r="AB193" s="124"/>
      <c r="AC193" s="127"/>
      <c r="AD193" s="201"/>
      <c r="AE193" s="201"/>
      <c r="AF193" s="201"/>
      <c r="AG193" s="201"/>
      <c r="AH193" s="201"/>
      <c r="AI193" s="234"/>
      <c r="AJ193" s="123"/>
      <c r="AK193" s="123"/>
      <c r="AL193" s="123"/>
      <c r="AM193" s="123"/>
      <c r="AN193" s="129"/>
      <c r="AO193" s="124"/>
      <c r="AP193" s="122"/>
      <c r="AQ193" s="127"/>
      <c r="AR193" s="123"/>
      <c r="AS193" s="123"/>
      <c r="AT193" s="123"/>
      <c r="AU193" s="123"/>
      <c r="AV193" s="251"/>
      <c r="AW193" s="123"/>
      <c r="AX193" s="123"/>
      <c r="AY193" s="129"/>
      <c r="AZ193" s="122"/>
      <c r="BA193" s="129"/>
      <c r="BB193" s="130"/>
      <c r="BC193" s="131"/>
      <c r="BD193" s="130"/>
      <c r="BE193" s="132"/>
      <c r="BF193" s="132"/>
      <c r="BG193" s="123"/>
      <c r="BH193" s="124"/>
      <c r="BI193" s="122"/>
      <c r="BJ193" s="123"/>
      <c r="BK193" s="123"/>
      <c r="BL193" s="123"/>
      <c r="BM193" s="129"/>
      <c r="BN193" s="122"/>
      <c r="BO193" s="123"/>
      <c r="BP193" s="129"/>
      <c r="BQ193" s="122"/>
      <c r="BR193" s="123"/>
      <c r="BS193" s="129"/>
      <c r="BT193" s="135"/>
      <c r="BU193" s="280"/>
      <c r="BV193" s="246"/>
      <c r="BW193" s="246"/>
      <c r="BX193" s="133"/>
      <c r="BY193" s="133"/>
      <c r="BZ193" s="122"/>
      <c r="CA193" s="123"/>
      <c r="CB193" s="123"/>
      <c r="CC193" s="124"/>
      <c r="CD193" s="127"/>
      <c r="CE193" s="127"/>
      <c r="CF193" s="123"/>
      <c r="CG193" s="123"/>
      <c r="CH193" s="123"/>
      <c r="CI193" s="123"/>
      <c r="CJ193" s="134"/>
      <c r="CK193" s="122"/>
      <c r="CL193" s="127"/>
      <c r="CM193" s="123"/>
      <c r="CN193" s="129"/>
      <c r="CO193" s="129"/>
      <c r="CP193" s="129"/>
      <c r="CQ193" s="134"/>
      <c r="CR193" s="133"/>
      <c r="CS193" s="133"/>
      <c r="CT193" s="133"/>
      <c r="CU193" s="135"/>
      <c r="CV193" s="280"/>
      <c r="CW193" s="135"/>
      <c r="CX193" s="133"/>
      <c r="CY193" s="133"/>
      <c r="CZ193" s="133"/>
      <c r="DA193" s="133"/>
      <c r="DB193" s="133"/>
      <c r="DC193" s="133"/>
      <c r="DD193" s="133"/>
      <c r="DE193" s="133"/>
      <c r="DF193" s="133"/>
      <c r="DG193" s="133"/>
      <c r="DH193" s="133"/>
      <c r="DI193" s="122"/>
      <c r="DJ193" s="129"/>
      <c r="DK193" s="214"/>
      <c r="DL193" s="129"/>
      <c r="DM193" s="122"/>
      <c r="DN193" s="129"/>
      <c r="DO193" s="122"/>
      <c r="DP193" s="129"/>
      <c r="DQ193" s="133"/>
      <c r="DR193" s="122"/>
      <c r="DS193" s="129"/>
      <c r="DT193" s="133"/>
      <c r="DU193" s="122"/>
      <c r="DV193" s="123"/>
      <c r="DW193" s="214"/>
      <c r="DX193" s="134"/>
      <c r="DY193" s="305"/>
      <c r="DZ193" s="134"/>
      <c r="EA193" s="122"/>
      <c r="EB193" s="129"/>
      <c r="EC193" s="122"/>
      <c r="ED193" s="129"/>
      <c r="EE193" s="122"/>
      <c r="EF193" s="129"/>
      <c r="EG193" s="122"/>
      <c r="EH193" s="124"/>
    </row>
    <row r="194" spans="1:138" outlineLevel="2">
      <c r="A194" s="459"/>
      <c r="B194" s="465">
        <v>0.76041666666666696</v>
      </c>
      <c r="C194" s="459"/>
      <c r="D194" s="459"/>
      <c r="E194" s="459"/>
      <c r="F194" s="459"/>
      <c r="G194" s="459"/>
      <c r="H194" s="459"/>
      <c r="I194" s="459"/>
      <c r="J194" s="459"/>
      <c r="K194" s="460"/>
      <c r="L194" s="459"/>
      <c r="M194" s="459"/>
      <c r="N194" s="459"/>
      <c r="O194" s="459"/>
      <c r="P194" s="459"/>
      <c r="Q194" s="459"/>
      <c r="R194" s="459"/>
      <c r="S194" s="446"/>
      <c r="T194" s="122"/>
      <c r="U194" s="123"/>
      <c r="V194" s="126"/>
      <c r="W194" s="123"/>
      <c r="X194" s="128"/>
      <c r="Y194" s="123"/>
      <c r="Z194" s="123"/>
      <c r="AA194" s="123"/>
      <c r="AB194" s="124"/>
      <c r="AC194" s="127"/>
      <c r="AD194" s="201"/>
      <c r="AE194" s="201"/>
      <c r="AF194" s="201"/>
      <c r="AG194" s="201"/>
      <c r="AH194" s="201"/>
      <c r="AI194" s="234"/>
      <c r="AJ194" s="123"/>
      <c r="AK194" s="123"/>
      <c r="AL194" s="123"/>
      <c r="AM194" s="123"/>
      <c r="AN194" s="129"/>
      <c r="AO194" s="124"/>
      <c r="AP194" s="122"/>
      <c r="AQ194" s="127"/>
      <c r="AR194" s="123"/>
      <c r="AS194" s="123"/>
      <c r="AT194" s="123"/>
      <c r="AU194" s="123"/>
      <c r="AV194" s="251"/>
      <c r="AW194" s="123"/>
      <c r="AX194" s="123"/>
      <c r="AY194" s="129"/>
      <c r="AZ194" s="122"/>
      <c r="BA194" s="129"/>
      <c r="BB194" s="130"/>
      <c r="BC194" s="131"/>
      <c r="BD194" s="130"/>
      <c r="BE194" s="132"/>
      <c r="BF194" s="132"/>
      <c r="BG194" s="123"/>
      <c r="BH194" s="124"/>
      <c r="BI194" s="122"/>
      <c r="BJ194" s="123"/>
      <c r="BK194" s="123"/>
      <c r="BL194" s="123"/>
      <c r="BM194" s="129"/>
      <c r="BN194" s="122"/>
      <c r="BO194" s="123"/>
      <c r="BP194" s="129"/>
      <c r="BQ194" s="122"/>
      <c r="BR194" s="123"/>
      <c r="BS194" s="129"/>
      <c r="BT194" s="135"/>
      <c r="BU194" s="280"/>
      <c r="BV194" s="246"/>
      <c r="BW194" s="246"/>
      <c r="BX194" s="133"/>
      <c r="BY194" s="133"/>
      <c r="BZ194" s="122"/>
      <c r="CA194" s="123"/>
      <c r="CB194" s="123"/>
      <c r="CC194" s="124"/>
      <c r="CD194" s="127"/>
      <c r="CE194" s="127"/>
      <c r="CF194" s="123"/>
      <c r="CG194" s="123"/>
      <c r="CH194" s="123"/>
      <c r="CI194" s="123"/>
      <c r="CJ194" s="134"/>
      <c r="CK194" s="122"/>
      <c r="CL194" s="127"/>
      <c r="CM194" s="123"/>
      <c r="CN194" s="129"/>
      <c r="CO194" s="129"/>
      <c r="CP194" s="129"/>
      <c r="CQ194" s="134"/>
      <c r="CR194" s="133"/>
      <c r="CS194" s="133"/>
      <c r="CT194" s="133"/>
      <c r="CU194" s="135"/>
      <c r="CV194" s="280"/>
      <c r="CW194" s="135"/>
      <c r="CX194" s="133"/>
      <c r="CY194" s="133"/>
      <c r="CZ194" s="133"/>
      <c r="DA194" s="133"/>
      <c r="DB194" s="133"/>
      <c r="DC194" s="133"/>
      <c r="DD194" s="133"/>
      <c r="DE194" s="133"/>
      <c r="DF194" s="133"/>
      <c r="DG194" s="133"/>
      <c r="DH194" s="133"/>
      <c r="DI194" s="122"/>
      <c r="DJ194" s="129"/>
      <c r="DK194" s="214"/>
      <c r="DL194" s="129"/>
      <c r="DM194" s="122"/>
      <c r="DN194" s="129"/>
      <c r="DO194" s="122"/>
      <c r="DP194" s="129"/>
      <c r="DQ194" s="133"/>
      <c r="DR194" s="122"/>
      <c r="DS194" s="129"/>
      <c r="DT194" s="133"/>
      <c r="DU194" s="122"/>
      <c r="DV194" s="123"/>
      <c r="DW194" s="214"/>
      <c r="DX194" s="134"/>
      <c r="DY194" s="305"/>
      <c r="DZ194" s="134"/>
      <c r="EA194" s="122"/>
      <c r="EB194" s="129"/>
      <c r="EC194" s="122"/>
      <c r="ED194" s="129"/>
      <c r="EE194" s="122"/>
      <c r="EF194" s="129"/>
      <c r="EG194" s="122"/>
      <c r="EH194" s="124"/>
    </row>
    <row r="195" spans="1:138" outlineLevel="2">
      <c r="A195" s="459"/>
      <c r="B195" s="465">
        <v>0.77083333333333404</v>
      </c>
      <c r="C195" s="459"/>
      <c r="D195" s="459"/>
      <c r="E195" s="459"/>
      <c r="F195" s="459"/>
      <c r="G195" s="459"/>
      <c r="H195" s="459"/>
      <c r="I195" s="459"/>
      <c r="J195" s="459"/>
      <c r="K195" s="460"/>
      <c r="L195" s="459"/>
      <c r="M195" s="459"/>
      <c r="N195" s="459"/>
      <c r="O195" s="459"/>
      <c r="P195" s="459"/>
      <c r="Q195" s="459"/>
      <c r="R195" s="459"/>
      <c r="S195" s="446"/>
      <c r="T195" s="122"/>
      <c r="U195" s="123"/>
      <c r="V195" s="126"/>
      <c r="W195" s="123"/>
      <c r="X195" s="128"/>
      <c r="Y195" s="123"/>
      <c r="Z195" s="123"/>
      <c r="AA195" s="123"/>
      <c r="AB195" s="124"/>
      <c r="AC195" s="127"/>
      <c r="AD195" s="201"/>
      <c r="AE195" s="201"/>
      <c r="AF195" s="201"/>
      <c r="AG195" s="201"/>
      <c r="AH195" s="201"/>
      <c r="AI195" s="234"/>
      <c r="AJ195" s="123"/>
      <c r="AK195" s="123"/>
      <c r="AL195" s="123"/>
      <c r="AM195" s="123"/>
      <c r="AN195" s="129"/>
      <c r="AO195" s="124"/>
      <c r="AP195" s="122"/>
      <c r="AQ195" s="127"/>
      <c r="AR195" s="123"/>
      <c r="AS195" s="123"/>
      <c r="AT195" s="123"/>
      <c r="AU195" s="123"/>
      <c r="AV195" s="251"/>
      <c r="AW195" s="123"/>
      <c r="AX195" s="123"/>
      <c r="AY195" s="129"/>
      <c r="AZ195" s="122"/>
      <c r="BA195" s="129"/>
      <c r="BB195" s="130"/>
      <c r="BC195" s="131"/>
      <c r="BD195" s="130"/>
      <c r="BE195" s="132"/>
      <c r="BF195" s="132"/>
      <c r="BG195" s="123"/>
      <c r="BH195" s="124"/>
      <c r="BI195" s="122"/>
      <c r="BJ195" s="123"/>
      <c r="BK195" s="123"/>
      <c r="BL195" s="123"/>
      <c r="BM195" s="129"/>
      <c r="BN195" s="122"/>
      <c r="BO195" s="123"/>
      <c r="BP195" s="129"/>
      <c r="BQ195" s="122"/>
      <c r="BR195" s="123"/>
      <c r="BS195" s="129"/>
      <c r="BT195" s="135"/>
      <c r="BU195" s="280"/>
      <c r="BV195" s="246"/>
      <c r="BW195" s="246"/>
      <c r="BX195" s="133"/>
      <c r="BY195" s="133"/>
      <c r="BZ195" s="122"/>
      <c r="CA195" s="123"/>
      <c r="CB195" s="123"/>
      <c r="CC195" s="124"/>
      <c r="CD195" s="127"/>
      <c r="CE195" s="127"/>
      <c r="CF195" s="123"/>
      <c r="CG195" s="123"/>
      <c r="CH195" s="123"/>
      <c r="CI195" s="123"/>
      <c r="CJ195" s="134"/>
      <c r="CK195" s="122"/>
      <c r="CL195" s="127"/>
      <c r="CM195" s="123"/>
      <c r="CN195" s="129"/>
      <c r="CO195" s="129"/>
      <c r="CP195" s="129"/>
      <c r="CQ195" s="134"/>
      <c r="CR195" s="133"/>
      <c r="CS195" s="133"/>
      <c r="CT195" s="133"/>
      <c r="CU195" s="135"/>
      <c r="CV195" s="280"/>
      <c r="CW195" s="135"/>
      <c r="CX195" s="133"/>
      <c r="CY195" s="133"/>
      <c r="CZ195" s="133"/>
      <c r="DA195" s="133"/>
      <c r="DB195" s="133"/>
      <c r="DC195" s="133"/>
      <c r="DD195" s="133"/>
      <c r="DE195" s="133"/>
      <c r="DF195" s="133"/>
      <c r="DG195" s="133"/>
      <c r="DH195" s="133"/>
      <c r="DI195" s="122"/>
      <c r="DJ195" s="129"/>
      <c r="DK195" s="214"/>
      <c r="DL195" s="129"/>
      <c r="DM195" s="122"/>
      <c r="DN195" s="129"/>
      <c r="DO195" s="122"/>
      <c r="DP195" s="129"/>
      <c r="DQ195" s="133"/>
      <c r="DR195" s="122"/>
      <c r="DS195" s="129"/>
      <c r="DT195" s="133"/>
      <c r="DU195" s="122"/>
      <c r="DV195" s="123"/>
      <c r="DW195" s="214"/>
      <c r="DX195" s="134"/>
      <c r="DY195" s="305"/>
      <c r="DZ195" s="134"/>
      <c r="EA195" s="122"/>
      <c r="EB195" s="129"/>
      <c r="EC195" s="122"/>
      <c r="ED195" s="129"/>
      <c r="EE195" s="122"/>
      <c r="EF195" s="129"/>
      <c r="EG195" s="122"/>
      <c r="EH195" s="124"/>
    </row>
    <row r="196" spans="1:138" outlineLevel="2">
      <c r="A196" s="459"/>
      <c r="B196" s="465">
        <v>0.78125</v>
      </c>
      <c r="C196" s="459"/>
      <c r="D196" s="459"/>
      <c r="E196" s="459"/>
      <c r="F196" s="459"/>
      <c r="G196" s="459"/>
      <c r="H196" s="459"/>
      <c r="I196" s="459"/>
      <c r="J196" s="459"/>
      <c r="K196" s="460"/>
      <c r="L196" s="459"/>
      <c r="M196" s="459"/>
      <c r="N196" s="459"/>
      <c r="O196" s="459"/>
      <c r="P196" s="459"/>
      <c r="Q196" s="459"/>
      <c r="R196" s="459"/>
      <c r="S196" s="446"/>
      <c r="T196" s="122"/>
      <c r="U196" s="123"/>
      <c r="V196" s="126"/>
      <c r="W196" s="123"/>
      <c r="X196" s="128"/>
      <c r="Y196" s="123"/>
      <c r="Z196" s="123"/>
      <c r="AA196" s="123"/>
      <c r="AB196" s="124"/>
      <c r="AC196" s="127"/>
      <c r="AD196" s="201"/>
      <c r="AE196" s="201"/>
      <c r="AF196" s="201"/>
      <c r="AG196" s="201"/>
      <c r="AH196" s="201"/>
      <c r="AI196" s="234"/>
      <c r="AJ196" s="123"/>
      <c r="AK196" s="123"/>
      <c r="AL196" s="123"/>
      <c r="AM196" s="123"/>
      <c r="AN196" s="129"/>
      <c r="AO196" s="124"/>
      <c r="AP196" s="122"/>
      <c r="AQ196" s="127"/>
      <c r="AR196" s="123"/>
      <c r="AS196" s="123"/>
      <c r="AT196" s="123"/>
      <c r="AU196" s="123"/>
      <c r="AV196" s="251"/>
      <c r="AW196" s="123"/>
      <c r="AX196" s="123"/>
      <c r="AY196" s="129"/>
      <c r="AZ196" s="122"/>
      <c r="BA196" s="129"/>
      <c r="BB196" s="130"/>
      <c r="BC196" s="131"/>
      <c r="BD196" s="130"/>
      <c r="BE196" s="132"/>
      <c r="BF196" s="132"/>
      <c r="BG196" s="123"/>
      <c r="BH196" s="124"/>
      <c r="BI196" s="122"/>
      <c r="BJ196" s="123"/>
      <c r="BK196" s="123"/>
      <c r="BL196" s="123"/>
      <c r="BM196" s="129"/>
      <c r="BN196" s="122"/>
      <c r="BO196" s="123"/>
      <c r="BP196" s="129"/>
      <c r="BQ196" s="122"/>
      <c r="BR196" s="123"/>
      <c r="BS196" s="129"/>
      <c r="BT196" s="135"/>
      <c r="BU196" s="280"/>
      <c r="BV196" s="246"/>
      <c r="BW196" s="246"/>
      <c r="BX196" s="133"/>
      <c r="BY196" s="133"/>
      <c r="BZ196" s="122"/>
      <c r="CA196" s="123"/>
      <c r="CB196" s="123"/>
      <c r="CC196" s="124"/>
      <c r="CD196" s="127"/>
      <c r="CE196" s="127"/>
      <c r="CF196" s="123"/>
      <c r="CG196" s="123"/>
      <c r="CH196" s="123"/>
      <c r="CI196" s="123"/>
      <c r="CJ196" s="134"/>
      <c r="CK196" s="122"/>
      <c r="CL196" s="127"/>
      <c r="CM196" s="123"/>
      <c r="CN196" s="129"/>
      <c r="CO196" s="129"/>
      <c r="CP196" s="129"/>
      <c r="CQ196" s="134"/>
      <c r="CR196" s="133"/>
      <c r="CS196" s="133"/>
      <c r="CT196" s="133"/>
      <c r="CU196" s="135"/>
      <c r="CV196" s="280"/>
      <c r="CW196" s="135"/>
      <c r="CX196" s="133"/>
      <c r="CY196" s="133"/>
      <c r="CZ196" s="133"/>
      <c r="DA196" s="133"/>
      <c r="DB196" s="133"/>
      <c r="DC196" s="133"/>
      <c r="DD196" s="133"/>
      <c r="DE196" s="133"/>
      <c r="DF196" s="133"/>
      <c r="DG196" s="133"/>
      <c r="DH196" s="133"/>
      <c r="DI196" s="122"/>
      <c r="DJ196" s="129"/>
      <c r="DK196" s="214"/>
      <c r="DL196" s="129"/>
      <c r="DM196" s="122"/>
      <c r="DN196" s="129"/>
      <c r="DO196" s="122"/>
      <c r="DP196" s="129"/>
      <c r="DQ196" s="133"/>
      <c r="DR196" s="122"/>
      <c r="DS196" s="129"/>
      <c r="DT196" s="133"/>
      <c r="DU196" s="122"/>
      <c r="DV196" s="123"/>
      <c r="DW196" s="214"/>
      <c r="DX196" s="134"/>
      <c r="DY196" s="305"/>
      <c r="DZ196" s="134"/>
      <c r="EA196" s="122"/>
      <c r="EB196" s="129"/>
      <c r="EC196" s="122"/>
      <c r="ED196" s="129"/>
      <c r="EE196" s="122"/>
      <c r="EF196" s="129"/>
      <c r="EG196" s="122"/>
      <c r="EH196" s="124"/>
    </row>
    <row r="197" spans="1:138" outlineLevel="2">
      <c r="A197" s="459"/>
      <c r="B197" s="465">
        <v>0.79166666666666696</v>
      </c>
      <c r="C197" s="459"/>
      <c r="D197" s="459"/>
      <c r="E197" s="459"/>
      <c r="F197" s="459"/>
      <c r="G197" s="459"/>
      <c r="H197" s="459"/>
      <c r="I197" s="459"/>
      <c r="J197" s="459"/>
      <c r="K197" s="460"/>
      <c r="L197" s="459"/>
      <c r="M197" s="459"/>
      <c r="N197" s="459"/>
      <c r="O197" s="459"/>
      <c r="P197" s="459"/>
      <c r="Q197" s="459"/>
      <c r="R197" s="459"/>
      <c r="S197" s="446"/>
      <c r="T197" s="122"/>
      <c r="U197" s="123"/>
      <c r="V197" s="126"/>
      <c r="W197" s="123"/>
      <c r="X197" s="128"/>
      <c r="Y197" s="123"/>
      <c r="Z197" s="123"/>
      <c r="AA197" s="123"/>
      <c r="AB197" s="124"/>
      <c r="AC197" s="127"/>
      <c r="AD197" s="201"/>
      <c r="AE197" s="201"/>
      <c r="AF197" s="201"/>
      <c r="AG197" s="201"/>
      <c r="AH197" s="201"/>
      <c r="AI197" s="234"/>
      <c r="AJ197" s="123"/>
      <c r="AK197" s="123"/>
      <c r="AL197" s="123"/>
      <c r="AM197" s="123"/>
      <c r="AN197" s="129"/>
      <c r="AO197" s="124"/>
      <c r="AP197" s="122"/>
      <c r="AQ197" s="127"/>
      <c r="AR197" s="123"/>
      <c r="AS197" s="123"/>
      <c r="AT197" s="123"/>
      <c r="AU197" s="123"/>
      <c r="AV197" s="251"/>
      <c r="AW197" s="123"/>
      <c r="AX197" s="123"/>
      <c r="AY197" s="129"/>
      <c r="AZ197" s="122"/>
      <c r="BA197" s="129"/>
      <c r="BB197" s="130"/>
      <c r="BC197" s="131"/>
      <c r="BD197" s="130"/>
      <c r="BE197" s="132"/>
      <c r="BF197" s="132"/>
      <c r="BG197" s="123"/>
      <c r="BH197" s="124"/>
      <c r="BI197" s="122"/>
      <c r="BJ197" s="123"/>
      <c r="BK197" s="123"/>
      <c r="BL197" s="123"/>
      <c r="BM197" s="129"/>
      <c r="BN197" s="122"/>
      <c r="BO197" s="123"/>
      <c r="BP197" s="129"/>
      <c r="BQ197" s="122"/>
      <c r="BR197" s="123"/>
      <c r="BS197" s="129"/>
      <c r="BT197" s="135"/>
      <c r="BU197" s="280"/>
      <c r="BV197" s="246"/>
      <c r="BW197" s="246"/>
      <c r="BX197" s="133"/>
      <c r="BY197" s="133"/>
      <c r="BZ197" s="122"/>
      <c r="CA197" s="123"/>
      <c r="CB197" s="123"/>
      <c r="CC197" s="124"/>
      <c r="CD197" s="127"/>
      <c r="CE197" s="127"/>
      <c r="CF197" s="123"/>
      <c r="CG197" s="123"/>
      <c r="CH197" s="123"/>
      <c r="CI197" s="123"/>
      <c r="CJ197" s="134"/>
      <c r="CK197" s="122"/>
      <c r="CL197" s="127"/>
      <c r="CM197" s="123"/>
      <c r="CN197" s="129"/>
      <c r="CO197" s="129"/>
      <c r="CP197" s="129"/>
      <c r="CQ197" s="134"/>
      <c r="CR197" s="133"/>
      <c r="CS197" s="133"/>
      <c r="CT197" s="133"/>
      <c r="CU197" s="135"/>
      <c r="CV197" s="280"/>
      <c r="CW197" s="135"/>
      <c r="CX197" s="133"/>
      <c r="CY197" s="133"/>
      <c r="CZ197" s="133"/>
      <c r="DA197" s="133"/>
      <c r="DB197" s="133"/>
      <c r="DC197" s="133"/>
      <c r="DD197" s="133"/>
      <c r="DE197" s="133"/>
      <c r="DF197" s="133"/>
      <c r="DG197" s="133"/>
      <c r="DH197" s="133"/>
      <c r="DI197" s="122"/>
      <c r="DJ197" s="129"/>
      <c r="DK197" s="214"/>
      <c r="DL197" s="129"/>
      <c r="DM197" s="122"/>
      <c r="DN197" s="129"/>
      <c r="DO197" s="122"/>
      <c r="DP197" s="129"/>
      <c r="DQ197" s="133"/>
      <c r="DR197" s="122"/>
      <c r="DS197" s="129"/>
      <c r="DT197" s="133"/>
      <c r="DU197" s="122"/>
      <c r="DV197" s="123"/>
      <c r="DW197" s="214"/>
      <c r="DX197" s="134"/>
      <c r="DY197" s="305"/>
      <c r="DZ197" s="134"/>
      <c r="EA197" s="122"/>
      <c r="EB197" s="129"/>
      <c r="EC197" s="122"/>
      <c r="ED197" s="129"/>
      <c r="EE197" s="122"/>
      <c r="EF197" s="129"/>
      <c r="EG197" s="122"/>
      <c r="EH197" s="124"/>
    </row>
    <row r="198" spans="1:138" outlineLevel="2">
      <c r="A198" s="459"/>
      <c r="B198" s="465">
        <v>0.80208333333333404</v>
      </c>
      <c r="C198" s="459"/>
      <c r="D198" s="459"/>
      <c r="E198" s="459"/>
      <c r="F198" s="459"/>
      <c r="G198" s="459"/>
      <c r="H198" s="459"/>
      <c r="I198" s="459"/>
      <c r="J198" s="459"/>
      <c r="K198" s="460"/>
      <c r="L198" s="459"/>
      <c r="M198" s="459"/>
      <c r="N198" s="459"/>
      <c r="O198" s="459"/>
      <c r="P198" s="459"/>
      <c r="Q198" s="459"/>
      <c r="R198" s="459"/>
      <c r="S198" s="446"/>
      <c r="T198" s="122"/>
      <c r="U198" s="123"/>
      <c r="V198" s="126"/>
      <c r="W198" s="123"/>
      <c r="X198" s="128"/>
      <c r="Y198" s="123"/>
      <c r="Z198" s="123"/>
      <c r="AA198" s="123"/>
      <c r="AB198" s="124"/>
      <c r="AC198" s="127"/>
      <c r="AD198" s="201"/>
      <c r="AE198" s="201"/>
      <c r="AF198" s="201"/>
      <c r="AG198" s="201"/>
      <c r="AH198" s="201"/>
      <c r="AI198" s="234"/>
      <c r="AJ198" s="123"/>
      <c r="AK198" s="123"/>
      <c r="AL198" s="123"/>
      <c r="AM198" s="123"/>
      <c r="AN198" s="129"/>
      <c r="AO198" s="124"/>
      <c r="AP198" s="122"/>
      <c r="AQ198" s="127"/>
      <c r="AR198" s="123"/>
      <c r="AS198" s="123"/>
      <c r="AT198" s="123"/>
      <c r="AU198" s="123"/>
      <c r="AV198" s="251"/>
      <c r="AW198" s="123"/>
      <c r="AX198" s="123"/>
      <c r="AY198" s="129"/>
      <c r="AZ198" s="122"/>
      <c r="BA198" s="129"/>
      <c r="BB198" s="130"/>
      <c r="BC198" s="131"/>
      <c r="BD198" s="130"/>
      <c r="BE198" s="132"/>
      <c r="BF198" s="132"/>
      <c r="BG198" s="123"/>
      <c r="BH198" s="124"/>
      <c r="BI198" s="122"/>
      <c r="BJ198" s="123"/>
      <c r="BK198" s="123"/>
      <c r="BL198" s="123"/>
      <c r="BM198" s="129"/>
      <c r="BN198" s="122"/>
      <c r="BO198" s="123"/>
      <c r="BP198" s="129"/>
      <c r="BQ198" s="122"/>
      <c r="BR198" s="123"/>
      <c r="BS198" s="129"/>
      <c r="BT198" s="135"/>
      <c r="BU198" s="280"/>
      <c r="BV198" s="246"/>
      <c r="BW198" s="246"/>
      <c r="BX198" s="133"/>
      <c r="BY198" s="133"/>
      <c r="BZ198" s="122"/>
      <c r="CA198" s="123"/>
      <c r="CB198" s="123"/>
      <c r="CC198" s="124"/>
      <c r="CD198" s="127"/>
      <c r="CE198" s="127"/>
      <c r="CF198" s="123"/>
      <c r="CG198" s="123"/>
      <c r="CH198" s="123"/>
      <c r="CI198" s="123"/>
      <c r="CJ198" s="134"/>
      <c r="CK198" s="122"/>
      <c r="CL198" s="127"/>
      <c r="CM198" s="123"/>
      <c r="CN198" s="129"/>
      <c r="CO198" s="129"/>
      <c r="CP198" s="129"/>
      <c r="CQ198" s="134"/>
      <c r="CR198" s="133"/>
      <c r="CS198" s="133"/>
      <c r="CT198" s="133"/>
      <c r="CU198" s="135"/>
      <c r="CV198" s="280"/>
      <c r="CW198" s="135"/>
      <c r="CX198" s="133"/>
      <c r="CY198" s="133"/>
      <c r="CZ198" s="133"/>
      <c r="DA198" s="133"/>
      <c r="DB198" s="133"/>
      <c r="DC198" s="133"/>
      <c r="DD198" s="133"/>
      <c r="DE198" s="133"/>
      <c r="DF198" s="133"/>
      <c r="DG198" s="133"/>
      <c r="DH198" s="133"/>
      <c r="DI198" s="122"/>
      <c r="DJ198" s="129"/>
      <c r="DK198" s="214"/>
      <c r="DL198" s="129"/>
      <c r="DM198" s="122"/>
      <c r="DN198" s="129"/>
      <c r="DO198" s="122"/>
      <c r="DP198" s="129"/>
      <c r="DQ198" s="133"/>
      <c r="DR198" s="122"/>
      <c r="DS198" s="129"/>
      <c r="DT198" s="133"/>
      <c r="DU198" s="122"/>
      <c r="DV198" s="123"/>
      <c r="DW198" s="214"/>
      <c r="DX198" s="134"/>
      <c r="DY198" s="305"/>
      <c r="DZ198" s="134"/>
      <c r="EA198" s="122"/>
      <c r="EB198" s="129"/>
      <c r="EC198" s="122"/>
      <c r="ED198" s="129"/>
      <c r="EE198" s="122"/>
      <c r="EF198" s="129"/>
      <c r="EG198" s="122"/>
      <c r="EH198" s="124"/>
    </row>
    <row r="199" spans="1:138" outlineLevel="2">
      <c r="A199" s="459"/>
      <c r="B199" s="465">
        <v>0.812500000000001</v>
      </c>
      <c r="C199" s="459"/>
      <c r="D199" s="459"/>
      <c r="E199" s="459"/>
      <c r="F199" s="459"/>
      <c r="G199" s="459"/>
      <c r="H199" s="459"/>
      <c r="I199" s="459"/>
      <c r="J199" s="459"/>
      <c r="K199" s="460"/>
      <c r="L199" s="459"/>
      <c r="M199" s="459"/>
      <c r="N199" s="459"/>
      <c r="O199" s="459"/>
      <c r="P199" s="459"/>
      <c r="Q199" s="459"/>
      <c r="R199" s="459"/>
      <c r="S199" s="446"/>
      <c r="T199" s="122"/>
      <c r="U199" s="123"/>
      <c r="V199" s="126"/>
      <c r="W199" s="123"/>
      <c r="X199" s="128"/>
      <c r="Y199" s="123"/>
      <c r="Z199" s="123"/>
      <c r="AA199" s="123"/>
      <c r="AB199" s="124"/>
      <c r="AC199" s="127"/>
      <c r="AD199" s="201"/>
      <c r="AE199" s="201"/>
      <c r="AF199" s="201"/>
      <c r="AG199" s="201"/>
      <c r="AH199" s="201"/>
      <c r="AI199" s="234"/>
      <c r="AJ199" s="123"/>
      <c r="AK199" s="123"/>
      <c r="AL199" s="123"/>
      <c r="AM199" s="123"/>
      <c r="AN199" s="129"/>
      <c r="AO199" s="124"/>
      <c r="AP199" s="122"/>
      <c r="AQ199" s="127"/>
      <c r="AR199" s="123"/>
      <c r="AS199" s="123"/>
      <c r="AT199" s="123"/>
      <c r="AU199" s="123"/>
      <c r="AV199" s="251"/>
      <c r="AW199" s="123"/>
      <c r="AX199" s="123"/>
      <c r="AY199" s="129"/>
      <c r="AZ199" s="122"/>
      <c r="BA199" s="129"/>
      <c r="BB199" s="130"/>
      <c r="BC199" s="131"/>
      <c r="BD199" s="130"/>
      <c r="BE199" s="132"/>
      <c r="BF199" s="132"/>
      <c r="BG199" s="123"/>
      <c r="BH199" s="124"/>
      <c r="BI199" s="122"/>
      <c r="BJ199" s="123"/>
      <c r="BK199" s="123"/>
      <c r="BL199" s="123"/>
      <c r="BM199" s="129"/>
      <c r="BN199" s="122"/>
      <c r="BO199" s="123"/>
      <c r="BP199" s="129"/>
      <c r="BQ199" s="122"/>
      <c r="BR199" s="123"/>
      <c r="BS199" s="129"/>
      <c r="BT199" s="135"/>
      <c r="BU199" s="280"/>
      <c r="BV199" s="246"/>
      <c r="BW199" s="246"/>
      <c r="BX199" s="133"/>
      <c r="BY199" s="133"/>
      <c r="BZ199" s="122"/>
      <c r="CA199" s="123"/>
      <c r="CB199" s="123"/>
      <c r="CC199" s="124"/>
      <c r="CD199" s="127"/>
      <c r="CE199" s="127"/>
      <c r="CF199" s="123"/>
      <c r="CG199" s="123"/>
      <c r="CH199" s="123"/>
      <c r="CI199" s="123"/>
      <c r="CJ199" s="134"/>
      <c r="CK199" s="122"/>
      <c r="CL199" s="127"/>
      <c r="CM199" s="123"/>
      <c r="CN199" s="129"/>
      <c r="CO199" s="129"/>
      <c r="CP199" s="129"/>
      <c r="CQ199" s="134"/>
      <c r="CR199" s="133"/>
      <c r="CS199" s="133"/>
      <c r="CT199" s="133"/>
      <c r="CU199" s="135"/>
      <c r="CV199" s="280"/>
      <c r="CW199" s="135"/>
      <c r="CX199" s="133"/>
      <c r="CY199" s="133"/>
      <c r="CZ199" s="133"/>
      <c r="DA199" s="133"/>
      <c r="DB199" s="133"/>
      <c r="DC199" s="133"/>
      <c r="DD199" s="133"/>
      <c r="DE199" s="133"/>
      <c r="DF199" s="133"/>
      <c r="DG199" s="133"/>
      <c r="DH199" s="133"/>
      <c r="DI199" s="122"/>
      <c r="DJ199" s="129"/>
      <c r="DK199" s="214"/>
      <c r="DL199" s="129"/>
      <c r="DM199" s="122"/>
      <c r="DN199" s="129"/>
      <c r="DO199" s="122"/>
      <c r="DP199" s="129"/>
      <c r="DQ199" s="133"/>
      <c r="DR199" s="122"/>
      <c r="DS199" s="129"/>
      <c r="DT199" s="133"/>
      <c r="DU199" s="122"/>
      <c r="DV199" s="123"/>
      <c r="DW199" s="214"/>
      <c r="DX199" s="134"/>
      <c r="DY199" s="305"/>
      <c r="DZ199" s="134"/>
      <c r="EA199" s="122"/>
      <c r="EB199" s="129"/>
      <c r="EC199" s="122"/>
      <c r="ED199" s="129"/>
      <c r="EE199" s="122"/>
      <c r="EF199" s="129"/>
      <c r="EG199" s="122"/>
      <c r="EH199" s="124"/>
    </row>
    <row r="200" spans="1:138" ht="19.5" outlineLevel="2" thickBot="1">
      <c r="A200" s="459"/>
      <c r="B200" s="467">
        <v>0.82291666666666696</v>
      </c>
      <c r="C200" s="459"/>
      <c r="D200" s="459"/>
      <c r="E200" s="459"/>
      <c r="F200" s="459"/>
      <c r="G200" s="459"/>
      <c r="H200" s="459"/>
      <c r="I200" s="459"/>
      <c r="J200" s="459"/>
      <c r="K200" s="460"/>
      <c r="L200" s="459"/>
      <c r="M200" s="459"/>
      <c r="N200" s="459"/>
      <c r="O200" s="459"/>
      <c r="P200" s="459"/>
      <c r="Q200" s="459"/>
      <c r="R200" s="459"/>
      <c r="S200" s="446"/>
      <c r="T200" s="122"/>
      <c r="U200" s="123"/>
      <c r="V200" s="126"/>
      <c r="W200" s="123"/>
      <c r="X200" s="128"/>
      <c r="Y200" s="123"/>
      <c r="Z200" s="123"/>
      <c r="AA200" s="123"/>
      <c r="AB200" s="124"/>
      <c r="AC200" s="127"/>
      <c r="AD200" s="201"/>
      <c r="AE200" s="201"/>
      <c r="AF200" s="201"/>
      <c r="AG200" s="201"/>
      <c r="AH200" s="201"/>
      <c r="AI200" s="234"/>
      <c r="AJ200" s="123"/>
      <c r="AK200" s="123"/>
      <c r="AL200" s="123"/>
      <c r="AM200" s="123"/>
      <c r="AN200" s="129"/>
      <c r="AO200" s="124"/>
      <c r="AP200" s="122"/>
      <c r="AQ200" s="127"/>
      <c r="AR200" s="123"/>
      <c r="AS200" s="123"/>
      <c r="AT200" s="123"/>
      <c r="AU200" s="123"/>
      <c r="AV200" s="251"/>
      <c r="AW200" s="123"/>
      <c r="AX200" s="123"/>
      <c r="AY200" s="129"/>
      <c r="AZ200" s="122"/>
      <c r="BA200" s="129"/>
      <c r="BB200" s="130"/>
      <c r="BC200" s="131"/>
      <c r="BD200" s="130"/>
      <c r="BE200" s="132"/>
      <c r="BF200" s="132"/>
      <c r="BG200" s="123"/>
      <c r="BH200" s="124"/>
      <c r="BI200" s="122"/>
      <c r="BJ200" s="123"/>
      <c r="BK200" s="123"/>
      <c r="BL200" s="123"/>
      <c r="BM200" s="129"/>
      <c r="BN200" s="122"/>
      <c r="BO200" s="123"/>
      <c r="BP200" s="129"/>
      <c r="BQ200" s="122"/>
      <c r="BR200" s="123"/>
      <c r="BS200" s="129"/>
      <c r="BT200" s="135"/>
      <c r="BU200" s="280"/>
      <c r="BV200" s="246"/>
      <c r="BW200" s="246"/>
      <c r="BX200" s="133"/>
      <c r="BY200" s="133"/>
      <c r="BZ200" s="122"/>
      <c r="CA200" s="123"/>
      <c r="CB200" s="123"/>
      <c r="CC200" s="124"/>
      <c r="CD200" s="127"/>
      <c r="CE200" s="127"/>
      <c r="CF200" s="123"/>
      <c r="CG200" s="123"/>
      <c r="CH200" s="123"/>
      <c r="CI200" s="123"/>
      <c r="CJ200" s="134"/>
      <c r="CK200" s="122"/>
      <c r="CL200" s="127"/>
      <c r="CM200" s="123"/>
      <c r="CN200" s="129"/>
      <c r="CO200" s="129"/>
      <c r="CP200" s="129"/>
      <c r="CQ200" s="134"/>
      <c r="CR200" s="133"/>
      <c r="CS200" s="133"/>
      <c r="CT200" s="133"/>
      <c r="CU200" s="135"/>
      <c r="CV200" s="280"/>
      <c r="CW200" s="135"/>
      <c r="CX200" s="133"/>
      <c r="CY200" s="133"/>
      <c r="CZ200" s="133"/>
      <c r="DA200" s="133"/>
      <c r="DB200" s="133"/>
      <c r="DC200" s="133"/>
      <c r="DD200" s="133"/>
      <c r="DE200" s="133"/>
      <c r="DF200" s="133"/>
      <c r="DG200" s="133"/>
      <c r="DH200" s="133"/>
      <c r="DI200" s="122"/>
      <c r="DJ200" s="129"/>
      <c r="DK200" s="214"/>
      <c r="DL200" s="129"/>
      <c r="DM200" s="122"/>
      <c r="DN200" s="129"/>
      <c r="DO200" s="122"/>
      <c r="DP200" s="129"/>
      <c r="DQ200" s="133"/>
      <c r="DR200" s="122"/>
      <c r="DS200" s="129"/>
      <c r="DT200" s="133"/>
      <c r="DU200" s="122"/>
      <c r="DV200" s="123"/>
      <c r="DW200" s="214"/>
      <c r="DX200" s="134"/>
      <c r="DY200" s="305"/>
      <c r="DZ200" s="134"/>
      <c r="EA200" s="122"/>
      <c r="EB200" s="129"/>
      <c r="EC200" s="122"/>
      <c r="ED200" s="129"/>
      <c r="EE200" s="122"/>
      <c r="EF200" s="129"/>
      <c r="EG200" s="122"/>
      <c r="EH200" s="124"/>
    </row>
    <row r="201" spans="1:138" outlineLevel="2">
      <c r="A201" s="459"/>
      <c r="B201" s="466">
        <f ca="1">--TEXT(NOW(),"чч:мм:сс")</f>
        <v>0.15847222222222221</v>
      </c>
      <c r="C201" s="459"/>
      <c r="D201" s="459"/>
      <c r="E201" s="459"/>
      <c r="F201" s="459"/>
      <c r="G201" s="459"/>
      <c r="H201" s="459"/>
      <c r="I201" s="459"/>
      <c r="J201" s="459"/>
      <c r="K201" s="460"/>
      <c r="L201" s="459"/>
      <c r="M201" s="459"/>
      <c r="N201" s="459"/>
      <c r="O201" s="459"/>
      <c r="P201" s="459"/>
      <c r="Q201" s="459"/>
      <c r="R201" s="459"/>
      <c r="S201" s="446"/>
      <c r="T201" s="122"/>
      <c r="U201" s="123"/>
      <c r="V201" s="126"/>
      <c r="W201" s="123"/>
      <c r="X201" s="128"/>
      <c r="Y201" s="123"/>
      <c r="Z201" s="123"/>
      <c r="AA201" s="123"/>
      <c r="AB201" s="124"/>
      <c r="AC201" s="127"/>
      <c r="AD201" s="201"/>
      <c r="AE201" s="201"/>
      <c r="AF201" s="201"/>
      <c r="AG201" s="201"/>
      <c r="AH201" s="201"/>
      <c r="AI201" s="234"/>
      <c r="AJ201" s="123"/>
      <c r="AK201" s="123"/>
      <c r="AL201" s="123"/>
      <c r="AM201" s="123"/>
      <c r="AN201" s="129"/>
      <c r="AO201" s="124"/>
      <c r="AP201" s="122"/>
      <c r="AQ201" s="127"/>
      <c r="AR201" s="123"/>
      <c r="AS201" s="123"/>
      <c r="AT201" s="123"/>
      <c r="AU201" s="123"/>
      <c r="AV201" s="251"/>
      <c r="AW201" s="123"/>
      <c r="AX201" s="123"/>
      <c r="AY201" s="129"/>
      <c r="AZ201" s="122"/>
      <c r="BA201" s="129"/>
      <c r="BB201" s="130"/>
      <c r="BC201" s="131"/>
      <c r="BD201" s="130"/>
      <c r="BE201" s="132"/>
      <c r="BF201" s="132"/>
      <c r="BG201" s="123"/>
      <c r="BH201" s="124"/>
      <c r="BI201" s="122"/>
      <c r="BJ201" s="123"/>
      <c r="BK201" s="123"/>
      <c r="BL201" s="123"/>
      <c r="BM201" s="129"/>
      <c r="BN201" s="122"/>
      <c r="BO201" s="123"/>
      <c r="BP201" s="129"/>
      <c r="BQ201" s="122"/>
      <c r="BR201" s="123"/>
      <c r="BS201" s="129"/>
      <c r="BT201" s="135"/>
      <c r="BU201" s="280"/>
      <c r="BV201" s="246"/>
      <c r="BW201" s="246"/>
      <c r="BX201" s="133"/>
      <c r="BY201" s="133"/>
      <c r="BZ201" s="122"/>
      <c r="CA201" s="123"/>
      <c r="CB201" s="123"/>
      <c r="CC201" s="124"/>
      <c r="CD201" s="127"/>
      <c r="CE201" s="127"/>
      <c r="CF201" s="123"/>
      <c r="CG201" s="123"/>
      <c r="CH201" s="123"/>
      <c r="CI201" s="123"/>
      <c r="CJ201" s="134"/>
      <c r="CK201" s="122"/>
      <c r="CL201" s="127"/>
      <c r="CM201" s="123"/>
      <c r="CN201" s="129"/>
      <c r="CO201" s="129"/>
      <c r="CP201" s="129"/>
      <c r="CQ201" s="134"/>
      <c r="CR201" s="133"/>
      <c r="CS201" s="133"/>
      <c r="CT201" s="133"/>
      <c r="CU201" s="135"/>
      <c r="CV201" s="280"/>
      <c r="CW201" s="135"/>
      <c r="CX201" s="133"/>
      <c r="CY201" s="133"/>
      <c r="CZ201" s="133"/>
      <c r="DA201" s="133"/>
      <c r="DB201" s="133"/>
      <c r="DC201" s="133"/>
      <c r="DD201" s="133"/>
      <c r="DE201" s="133"/>
      <c r="DF201" s="133"/>
      <c r="DG201" s="133"/>
      <c r="DH201" s="133"/>
      <c r="DI201" s="122"/>
      <c r="DJ201" s="129"/>
      <c r="DK201" s="214"/>
      <c r="DL201" s="129"/>
      <c r="DM201" s="122"/>
      <c r="DN201" s="129"/>
      <c r="DO201" s="122"/>
      <c r="DP201" s="129"/>
      <c r="DQ201" s="133"/>
      <c r="DR201" s="122"/>
      <c r="DS201" s="129"/>
      <c r="DT201" s="133"/>
      <c r="DU201" s="122"/>
      <c r="DV201" s="123"/>
      <c r="DW201" s="214"/>
      <c r="DX201" s="134"/>
      <c r="DY201" s="305"/>
      <c r="DZ201" s="134"/>
      <c r="EA201" s="122"/>
      <c r="EB201" s="129"/>
      <c r="EC201" s="122"/>
      <c r="ED201" s="129"/>
      <c r="EE201" s="122"/>
      <c r="EF201" s="129"/>
      <c r="EG201" s="122"/>
      <c r="EH201" s="124"/>
    </row>
    <row r="202" spans="1:138" outlineLevel="2">
      <c r="A202" s="459"/>
      <c r="B202" s="465">
        <v>0.83333333333333404</v>
      </c>
      <c r="C202" s="459"/>
      <c r="D202" s="459"/>
      <c r="E202" s="459"/>
      <c r="F202" s="459"/>
      <c r="G202" s="459"/>
      <c r="H202" s="459"/>
      <c r="I202" s="459"/>
      <c r="J202" s="459"/>
      <c r="K202" s="460"/>
      <c r="L202" s="459"/>
      <c r="M202" s="459"/>
      <c r="N202" s="459"/>
      <c r="O202" s="459"/>
      <c r="P202" s="459"/>
      <c r="Q202" s="459"/>
      <c r="R202" s="459"/>
      <c r="S202" s="446"/>
      <c r="T202" s="122"/>
      <c r="U202" s="123"/>
      <c r="V202" s="126"/>
      <c r="W202" s="123"/>
      <c r="X202" s="128"/>
      <c r="Y202" s="123"/>
      <c r="Z202" s="123"/>
      <c r="AA202" s="123"/>
      <c r="AB202" s="124"/>
      <c r="AC202" s="127"/>
      <c r="AD202" s="201"/>
      <c r="AE202" s="201"/>
      <c r="AF202" s="201"/>
      <c r="AG202" s="201"/>
      <c r="AH202" s="201"/>
      <c r="AI202" s="234"/>
      <c r="AJ202" s="123"/>
      <c r="AK202" s="123"/>
      <c r="AL202" s="123"/>
      <c r="AM202" s="123"/>
      <c r="AN202" s="129"/>
      <c r="AO202" s="124"/>
      <c r="AP202" s="122"/>
      <c r="AQ202" s="127"/>
      <c r="AR202" s="123"/>
      <c r="AS202" s="123"/>
      <c r="AT202" s="123"/>
      <c r="AU202" s="123"/>
      <c r="AV202" s="251"/>
      <c r="AW202" s="123"/>
      <c r="AX202" s="123"/>
      <c r="AY202" s="129"/>
      <c r="AZ202" s="122"/>
      <c r="BA202" s="129"/>
      <c r="BB202" s="130"/>
      <c r="BC202" s="131"/>
      <c r="BD202" s="130"/>
      <c r="BE202" s="132"/>
      <c r="BF202" s="132"/>
      <c r="BG202" s="123"/>
      <c r="BH202" s="124"/>
      <c r="BI202" s="122"/>
      <c r="BJ202" s="123"/>
      <c r="BK202" s="123"/>
      <c r="BL202" s="123"/>
      <c r="BM202" s="129"/>
      <c r="BN202" s="122"/>
      <c r="BO202" s="123"/>
      <c r="BP202" s="129"/>
      <c r="BQ202" s="122"/>
      <c r="BR202" s="123"/>
      <c r="BS202" s="129"/>
      <c r="BT202" s="135"/>
      <c r="BU202" s="280"/>
      <c r="BV202" s="246"/>
      <c r="BW202" s="246"/>
      <c r="BX202" s="133"/>
      <c r="BY202" s="133"/>
      <c r="BZ202" s="122"/>
      <c r="CA202" s="123"/>
      <c r="CB202" s="123"/>
      <c r="CC202" s="124"/>
      <c r="CD202" s="127"/>
      <c r="CE202" s="127"/>
      <c r="CF202" s="123"/>
      <c r="CG202" s="123"/>
      <c r="CH202" s="123"/>
      <c r="CI202" s="123"/>
      <c r="CJ202" s="134"/>
      <c r="CK202" s="122"/>
      <c r="CL202" s="127"/>
      <c r="CM202" s="123"/>
      <c r="CN202" s="129"/>
      <c r="CO202" s="129"/>
      <c r="CP202" s="129"/>
      <c r="CQ202" s="134"/>
      <c r="CR202" s="133"/>
      <c r="CS202" s="133"/>
      <c r="CT202" s="133"/>
      <c r="CU202" s="135"/>
      <c r="CV202" s="280"/>
      <c r="CW202" s="135"/>
      <c r="CX202" s="133"/>
      <c r="CY202" s="133"/>
      <c r="CZ202" s="133"/>
      <c r="DA202" s="133"/>
      <c r="DB202" s="133"/>
      <c r="DC202" s="133"/>
      <c r="DD202" s="133"/>
      <c r="DE202" s="133"/>
      <c r="DF202" s="133"/>
      <c r="DG202" s="133"/>
      <c r="DH202" s="133"/>
      <c r="DI202" s="122"/>
      <c r="DJ202" s="129"/>
      <c r="DK202" s="214"/>
      <c r="DL202" s="129"/>
      <c r="DM202" s="122"/>
      <c r="DN202" s="129"/>
      <c r="DO202" s="122"/>
      <c r="DP202" s="129"/>
      <c r="DQ202" s="133"/>
      <c r="DR202" s="122"/>
      <c r="DS202" s="129"/>
      <c r="DT202" s="133"/>
      <c r="DU202" s="122"/>
      <c r="DV202" s="123"/>
      <c r="DW202" s="214"/>
      <c r="DX202" s="134"/>
      <c r="DY202" s="305"/>
      <c r="DZ202" s="134"/>
      <c r="EA202" s="122"/>
      <c r="EB202" s="129"/>
      <c r="EC202" s="122"/>
      <c r="ED202" s="129"/>
      <c r="EE202" s="122"/>
      <c r="EF202" s="129"/>
      <c r="EG202" s="122"/>
      <c r="EH202" s="124"/>
    </row>
    <row r="203" spans="1:138" outlineLevel="2">
      <c r="A203" s="459"/>
      <c r="B203" s="465">
        <v>0.843750000000001</v>
      </c>
      <c r="C203" s="459"/>
      <c r="D203" s="459"/>
      <c r="E203" s="459"/>
      <c r="F203" s="459"/>
      <c r="G203" s="459"/>
      <c r="H203" s="459"/>
      <c r="I203" s="459"/>
      <c r="J203" s="459"/>
      <c r="K203" s="460"/>
      <c r="L203" s="459"/>
      <c r="M203" s="459"/>
      <c r="N203" s="459"/>
      <c r="O203" s="459"/>
      <c r="P203" s="459"/>
      <c r="Q203" s="459"/>
      <c r="R203" s="459"/>
      <c r="S203" s="446"/>
      <c r="T203" s="122"/>
      <c r="U203" s="123"/>
      <c r="V203" s="126"/>
      <c r="W203" s="123"/>
      <c r="X203" s="128"/>
      <c r="Y203" s="123"/>
      <c r="Z203" s="123"/>
      <c r="AA203" s="123"/>
      <c r="AB203" s="124"/>
      <c r="AC203" s="127"/>
      <c r="AD203" s="201"/>
      <c r="AE203" s="201"/>
      <c r="AF203" s="201"/>
      <c r="AG203" s="201"/>
      <c r="AH203" s="201"/>
      <c r="AI203" s="234"/>
      <c r="AJ203" s="123"/>
      <c r="AK203" s="123"/>
      <c r="AL203" s="123"/>
      <c r="AM203" s="123"/>
      <c r="AN203" s="129"/>
      <c r="AO203" s="124"/>
      <c r="AP203" s="122"/>
      <c r="AQ203" s="127"/>
      <c r="AR203" s="123"/>
      <c r="AS203" s="123"/>
      <c r="AT203" s="123"/>
      <c r="AU203" s="123"/>
      <c r="AV203" s="251"/>
      <c r="AW203" s="123"/>
      <c r="AX203" s="123"/>
      <c r="AY203" s="129"/>
      <c r="AZ203" s="122"/>
      <c r="BA203" s="129"/>
      <c r="BB203" s="130"/>
      <c r="BC203" s="131"/>
      <c r="BD203" s="130"/>
      <c r="BE203" s="132"/>
      <c r="BF203" s="132"/>
      <c r="BG203" s="123"/>
      <c r="BH203" s="124"/>
      <c r="BI203" s="122"/>
      <c r="BJ203" s="123"/>
      <c r="BK203" s="123"/>
      <c r="BL203" s="123"/>
      <c r="BM203" s="129"/>
      <c r="BN203" s="122"/>
      <c r="BO203" s="123"/>
      <c r="BP203" s="129"/>
      <c r="BQ203" s="122"/>
      <c r="BR203" s="123"/>
      <c r="BS203" s="129"/>
      <c r="BT203" s="135"/>
      <c r="BU203" s="280"/>
      <c r="BV203" s="246"/>
      <c r="BW203" s="246"/>
      <c r="BX203" s="133"/>
      <c r="BY203" s="133"/>
      <c r="BZ203" s="122"/>
      <c r="CA203" s="123"/>
      <c r="CB203" s="123"/>
      <c r="CC203" s="124"/>
      <c r="CD203" s="127"/>
      <c r="CE203" s="127"/>
      <c r="CF203" s="123"/>
      <c r="CG203" s="123"/>
      <c r="CH203" s="123"/>
      <c r="CI203" s="123"/>
      <c r="CJ203" s="134"/>
      <c r="CK203" s="122"/>
      <c r="CL203" s="127"/>
      <c r="CM203" s="123"/>
      <c r="CN203" s="129"/>
      <c r="CO203" s="129"/>
      <c r="CP203" s="129"/>
      <c r="CQ203" s="134"/>
      <c r="CR203" s="133"/>
      <c r="CS203" s="133"/>
      <c r="CT203" s="133"/>
      <c r="CU203" s="135"/>
      <c r="CV203" s="280"/>
      <c r="CW203" s="135"/>
      <c r="CX203" s="133"/>
      <c r="CY203" s="133"/>
      <c r="CZ203" s="133"/>
      <c r="DA203" s="133"/>
      <c r="DB203" s="133"/>
      <c r="DC203" s="133"/>
      <c r="DD203" s="133"/>
      <c r="DE203" s="133"/>
      <c r="DF203" s="133"/>
      <c r="DG203" s="133"/>
      <c r="DH203" s="133"/>
      <c r="DI203" s="122"/>
      <c r="DJ203" s="129"/>
      <c r="DK203" s="214"/>
      <c r="DL203" s="129"/>
      <c r="DM203" s="122"/>
      <c r="DN203" s="129"/>
      <c r="DO203" s="122"/>
      <c r="DP203" s="129"/>
      <c r="DQ203" s="133"/>
      <c r="DR203" s="122"/>
      <c r="DS203" s="129"/>
      <c r="DT203" s="133"/>
      <c r="DU203" s="122"/>
      <c r="DV203" s="123"/>
      <c r="DW203" s="214"/>
      <c r="DX203" s="134"/>
      <c r="DY203" s="305"/>
      <c r="DZ203" s="134"/>
      <c r="EA203" s="122"/>
      <c r="EB203" s="129"/>
      <c r="EC203" s="122"/>
      <c r="ED203" s="129"/>
      <c r="EE203" s="122"/>
      <c r="EF203" s="129"/>
      <c r="EG203" s="122"/>
      <c r="EH203" s="124"/>
    </row>
    <row r="204" spans="1:138" outlineLevel="2">
      <c r="A204" s="459"/>
      <c r="B204" s="465">
        <v>0.85416666666666696</v>
      </c>
      <c r="C204" s="459"/>
      <c r="D204" s="459"/>
      <c r="E204" s="459"/>
      <c r="F204" s="459"/>
      <c r="G204" s="459"/>
      <c r="H204" s="459"/>
      <c r="I204" s="459"/>
      <c r="J204" s="459"/>
      <c r="K204" s="460"/>
      <c r="L204" s="459"/>
      <c r="M204" s="459"/>
      <c r="N204" s="459"/>
      <c r="O204" s="459"/>
      <c r="P204" s="459"/>
      <c r="Q204" s="459"/>
      <c r="R204" s="459"/>
      <c r="S204" s="446"/>
      <c r="T204" s="122"/>
      <c r="U204" s="123"/>
      <c r="V204" s="126"/>
      <c r="W204" s="123"/>
      <c r="X204" s="128"/>
      <c r="Y204" s="123"/>
      <c r="Z204" s="123"/>
      <c r="AA204" s="123"/>
      <c r="AB204" s="124"/>
      <c r="AC204" s="127"/>
      <c r="AD204" s="201"/>
      <c r="AE204" s="201"/>
      <c r="AF204" s="201"/>
      <c r="AG204" s="201"/>
      <c r="AH204" s="201"/>
      <c r="AI204" s="234"/>
      <c r="AJ204" s="123"/>
      <c r="AK204" s="123"/>
      <c r="AL204" s="123"/>
      <c r="AM204" s="123"/>
      <c r="AN204" s="129"/>
      <c r="AO204" s="124"/>
      <c r="AP204" s="122"/>
      <c r="AQ204" s="127"/>
      <c r="AR204" s="123"/>
      <c r="AS204" s="123"/>
      <c r="AT204" s="123"/>
      <c r="AU204" s="123"/>
      <c r="AV204" s="251"/>
      <c r="AW204" s="123"/>
      <c r="AX204" s="123"/>
      <c r="AY204" s="129"/>
      <c r="AZ204" s="122"/>
      <c r="BA204" s="129"/>
      <c r="BB204" s="130"/>
      <c r="BC204" s="131"/>
      <c r="BD204" s="130"/>
      <c r="BE204" s="132"/>
      <c r="BF204" s="132"/>
      <c r="BG204" s="123"/>
      <c r="BH204" s="124"/>
      <c r="BI204" s="122"/>
      <c r="BJ204" s="123"/>
      <c r="BK204" s="123"/>
      <c r="BL204" s="123"/>
      <c r="BM204" s="129"/>
      <c r="BN204" s="122"/>
      <c r="BO204" s="123"/>
      <c r="BP204" s="129"/>
      <c r="BQ204" s="122"/>
      <c r="BR204" s="123"/>
      <c r="BS204" s="129"/>
      <c r="BT204" s="135"/>
      <c r="BU204" s="280"/>
      <c r="BV204" s="246"/>
      <c r="BW204" s="246"/>
      <c r="BX204" s="133"/>
      <c r="BY204" s="133"/>
      <c r="BZ204" s="122"/>
      <c r="CA204" s="123"/>
      <c r="CB204" s="123"/>
      <c r="CC204" s="124"/>
      <c r="CD204" s="127"/>
      <c r="CE204" s="127"/>
      <c r="CF204" s="123"/>
      <c r="CG204" s="123"/>
      <c r="CH204" s="123"/>
      <c r="CI204" s="123"/>
      <c r="CJ204" s="134"/>
      <c r="CK204" s="122"/>
      <c r="CL204" s="127"/>
      <c r="CM204" s="123"/>
      <c r="CN204" s="129"/>
      <c r="CO204" s="129"/>
      <c r="CP204" s="129"/>
      <c r="CQ204" s="134"/>
      <c r="CR204" s="133"/>
      <c r="CS204" s="133"/>
      <c r="CT204" s="133"/>
      <c r="CU204" s="135"/>
      <c r="CV204" s="280"/>
      <c r="CW204" s="135"/>
      <c r="CX204" s="133"/>
      <c r="CY204" s="133"/>
      <c r="CZ204" s="133"/>
      <c r="DA204" s="133"/>
      <c r="DB204" s="133"/>
      <c r="DC204" s="133"/>
      <c r="DD204" s="133"/>
      <c r="DE204" s="133"/>
      <c r="DF204" s="133"/>
      <c r="DG204" s="133"/>
      <c r="DH204" s="133"/>
      <c r="DI204" s="122"/>
      <c r="DJ204" s="129"/>
      <c r="DK204" s="214"/>
      <c r="DL204" s="129"/>
      <c r="DM204" s="122"/>
      <c r="DN204" s="129"/>
      <c r="DO204" s="122"/>
      <c r="DP204" s="129"/>
      <c r="DQ204" s="133"/>
      <c r="DR204" s="122"/>
      <c r="DS204" s="129"/>
      <c r="DT204" s="133"/>
      <c r="DU204" s="122"/>
      <c r="DV204" s="123"/>
      <c r="DW204" s="214"/>
      <c r="DX204" s="134"/>
      <c r="DY204" s="305"/>
      <c r="DZ204" s="134"/>
      <c r="EA204" s="122"/>
      <c r="EB204" s="129"/>
      <c r="EC204" s="122"/>
      <c r="ED204" s="129"/>
      <c r="EE204" s="122"/>
      <c r="EF204" s="129"/>
      <c r="EG204" s="122"/>
      <c r="EH204" s="124"/>
    </row>
    <row r="205" spans="1:138" outlineLevel="2">
      <c r="A205" s="459"/>
      <c r="B205" s="465">
        <v>0.86458333333333404</v>
      </c>
      <c r="C205" s="459"/>
      <c r="D205" s="459"/>
      <c r="E205" s="459"/>
      <c r="F205" s="459"/>
      <c r="G205" s="459"/>
      <c r="H205" s="459"/>
      <c r="I205" s="459"/>
      <c r="J205" s="459"/>
      <c r="K205" s="460"/>
      <c r="L205" s="459"/>
      <c r="M205" s="459"/>
      <c r="N205" s="459"/>
      <c r="O205" s="459"/>
      <c r="P205" s="459"/>
      <c r="Q205" s="459"/>
      <c r="R205" s="459"/>
      <c r="S205" s="446"/>
      <c r="T205" s="122"/>
      <c r="U205" s="123"/>
      <c r="V205" s="126"/>
      <c r="W205" s="123"/>
      <c r="X205" s="128"/>
      <c r="Y205" s="123"/>
      <c r="Z205" s="123"/>
      <c r="AA205" s="123"/>
      <c r="AB205" s="124"/>
      <c r="AC205" s="127"/>
      <c r="AD205" s="201"/>
      <c r="AE205" s="201"/>
      <c r="AF205" s="201"/>
      <c r="AG205" s="201"/>
      <c r="AH205" s="201"/>
      <c r="AI205" s="234"/>
      <c r="AJ205" s="123"/>
      <c r="AK205" s="123"/>
      <c r="AL205" s="123"/>
      <c r="AM205" s="123"/>
      <c r="AN205" s="129"/>
      <c r="AO205" s="124"/>
      <c r="AP205" s="122"/>
      <c r="AQ205" s="127"/>
      <c r="AR205" s="123"/>
      <c r="AS205" s="123"/>
      <c r="AT205" s="123"/>
      <c r="AU205" s="123"/>
      <c r="AV205" s="251"/>
      <c r="AW205" s="123"/>
      <c r="AX205" s="123"/>
      <c r="AY205" s="129"/>
      <c r="AZ205" s="122"/>
      <c r="BA205" s="129"/>
      <c r="BB205" s="130"/>
      <c r="BC205" s="131"/>
      <c r="BD205" s="130"/>
      <c r="BE205" s="132"/>
      <c r="BF205" s="132"/>
      <c r="BG205" s="123"/>
      <c r="BH205" s="124"/>
      <c r="BI205" s="122"/>
      <c r="BJ205" s="123"/>
      <c r="BK205" s="123"/>
      <c r="BL205" s="123"/>
      <c r="BM205" s="129"/>
      <c r="BN205" s="122"/>
      <c r="BO205" s="123"/>
      <c r="BP205" s="129"/>
      <c r="BQ205" s="122"/>
      <c r="BR205" s="123"/>
      <c r="BS205" s="129"/>
      <c r="BT205" s="135"/>
      <c r="BU205" s="280"/>
      <c r="BV205" s="246"/>
      <c r="BW205" s="246"/>
      <c r="BX205" s="133"/>
      <c r="BY205" s="133"/>
      <c r="BZ205" s="122"/>
      <c r="CA205" s="123"/>
      <c r="CB205" s="123"/>
      <c r="CC205" s="124"/>
      <c r="CD205" s="127"/>
      <c r="CE205" s="127"/>
      <c r="CF205" s="123"/>
      <c r="CG205" s="123"/>
      <c r="CH205" s="123"/>
      <c r="CI205" s="123"/>
      <c r="CJ205" s="134"/>
      <c r="CK205" s="122"/>
      <c r="CL205" s="127"/>
      <c r="CM205" s="123"/>
      <c r="CN205" s="129"/>
      <c r="CO205" s="129"/>
      <c r="CP205" s="129"/>
      <c r="CQ205" s="134"/>
      <c r="CR205" s="133"/>
      <c r="CS205" s="133"/>
      <c r="CT205" s="133"/>
      <c r="CU205" s="135"/>
      <c r="CV205" s="280"/>
      <c r="CW205" s="135"/>
      <c r="CX205" s="133"/>
      <c r="CY205" s="133"/>
      <c r="CZ205" s="133"/>
      <c r="DA205" s="133"/>
      <c r="DB205" s="133"/>
      <c r="DC205" s="133"/>
      <c r="DD205" s="133"/>
      <c r="DE205" s="133"/>
      <c r="DF205" s="133"/>
      <c r="DG205" s="133"/>
      <c r="DH205" s="133"/>
      <c r="DI205" s="122"/>
      <c r="DJ205" s="129"/>
      <c r="DK205" s="214"/>
      <c r="DL205" s="129"/>
      <c r="DM205" s="122"/>
      <c r="DN205" s="129"/>
      <c r="DO205" s="122"/>
      <c r="DP205" s="129"/>
      <c r="DQ205" s="133"/>
      <c r="DR205" s="122"/>
      <c r="DS205" s="129"/>
      <c r="DT205" s="133"/>
      <c r="DU205" s="122"/>
      <c r="DV205" s="123"/>
      <c r="DW205" s="214"/>
      <c r="DX205" s="134"/>
      <c r="DY205" s="305"/>
      <c r="DZ205" s="134"/>
      <c r="EA205" s="122"/>
      <c r="EB205" s="129"/>
      <c r="EC205" s="122"/>
      <c r="ED205" s="129"/>
      <c r="EE205" s="122"/>
      <c r="EF205" s="129"/>
      <c r="EG205" s="122"/>
      <c r="EH205" s="124"/>
    </row>
    <row r="206" spans="1:138" outlineLevel="2">
      <c r="A206" s="459"/>
      <c r="B206" s="465">
        <v>0.875000000000001</v>
      </c>
      <c r="C206" s="459"/>
      <c r="D206" s="459"/>
      <c r="E206" s="459"/>
      <c r="F206" s="459"/>
      <c r="G206" s="459"/>
      <c r="H206" s="459"/>
      <c r="I206" s="459"/>
      <c r="J206" s="459"/>
      <c r="K206" s="460"/>
      <c r="L206" s="459"/>
      <c r="M206" s="459"/>
      <c r="N206" s="459"/>
      <c r="O206" s="459"/>
      <c r="P206" s="459"/>
      <c r="Q206" s="459"/>
      <c r="R206" s="459"/>
      <c r="S206" s="446"/>
      <c r="T206" s="122"/>
      <c r="U206" s="123"/>
      <c r="V206" s="126"/>
      <c r="W206" s="123"/>
      <c r="X206" s="128"/>
      <c r="Y206" s="123"/>
      <c r="Z206" s="123"/>
      <c r="AA206" s="123"/>
      <c r="AB206" s="124"/>
      <c r="AC206" s="127"/>
      <c r="AD206" s="201"/>
      <c r="AE206" s="201"/>
      <c r="AF206" s="201"/>
      <c r="AG206" s="201"/>
      <c r="AH206" s="201"/>
      <c r="AI206" s="234"/>
      <c r="AJ206" s="123"/>
      <c r="AK206" s="123"/>
      <c r="AL206" s="123"/>
      <c r="AM206" s="123"/>
      <c r="AN206" s="129"/>
      <c r="AO206" s="124"/>
      <c r="AP206" s="122"/>
      <c r="AQ206" s="127"/>
      <c r="AR206" s="123"/>
      <c r="AS206" s="123"/>
      <c r="AT206" s="123"/>
      <c r="AU206" s="123"/>
      <c r="AV206" s="251"/>
      <c r="AW206" s="123"/>
      <c r="AX206" s="123"/>
      <c r="AY206" s="129"/>
      <c r="AZ206" s="122"/>
      <c r="BA206" s="129"/>
      <c r="BB206" s="130"/>
      <c r="BC206" s="131"/>
      <c r="BD206" s="130"/>
      <c r="BE206" s="132"/>
      <c r="BF206" s="132"/>
      <c r="BG206" s="123"/>
      <c r="BH206" s="124"/>
      <c r="BI206" s="122"/>
      <c r="BJ206" s="123"/>
      <c r="BK206" s="123"/>
      <c r="BL206" s="123"/>
      <c r="BM206" s="129"/>
      <c r="BN206" s="122"/>
      <c r="BO206" s="123"/>
      <c r="BP206" s="129"/>
      <c r="BQ206" s="122"/>
      <c r="BR206" s="123"/>
      <c r="BS206" s="129"/>
      <c r="BT206" s="135"/>
      <c r="BU206" s="280"/>
      <c r="BV206" s="246"/>
      <c r="BW206" s="246"/>
      <c r="BX206" s="133"/>
      <c r="BY206" s="133"/>
      <c r="BZ206" s="122"/>
      <c r="CA206" s="123"/>
      <c r="CB206" s="123"/>
      <c r="CC206" s="124"/>
      <c r="CD206" s="127"/>
      <c r="CE206" s="127"/>
      <c r="CF206" s="123"/>
      <c r="CG206" s="123"/>
      <c r="CH206" s="123"/>
      <c r="CI206" s="123"/>
      <c r="CJ206" s="134"/>
      <c r="CK206" s="122"/>
      <c r="CL206" s="127"/>
      <c r="CM206" s="123"/>
      <c r="CN206" s="129"/>
      <c r="CO206" s="129"/>
      <c r="CP206" s="129"/>
      <c r="CQ206" s="134"/>
      <c r="CR206" s="133"/>
      <c r="CS206" s="133"/>
      <c r="CT206" s="133"/>
      <c r="CU206" s="135"/>
      <c r="CV206" s="280"/>
      <c r="CW206" s="135"/>
      <c r="CX206" s="133"/>
      <c r="CY206" s="133"/>
      <c r="CZ206" s="133"/>
      <c r="DA206" s="133"/>
      <c r="DB206" s="133"/>
      <c r="DC206" s="133"/>
      <c r="DD206" s="133"/>
      <c r="DE206" s="133"/>
      <c r="DF206" s="133"/>
      <c r="DG206" s="133"/>
      <c r="DH206" s="133"/>
      <c r="DI206" s="122"/>
      <c r="DJ206" s="129"/>
      <c r="DK206" s="214"/>
      <c r="DL206" s="129"/>
      <c r="DM206" s="122"/>
      <c r="DN206" s="129"/>
      <c r="DO206" s="122"/>
      <c r="DP206" s="129"/>
      <c r="DQ206" s="133"/>
      <c r="DR206" s="122"/>
      <c r="DS206" s="129"/>
      <c r="DT206" s="133"/>
      <c r="DU206" s="122"/>
      <c r="DV206" s="123"/>
      <c r="DW206" s="214"/>
      <c r="DX206" s="134"/>
      <c r="DY206" s="305"/>
      <c r="DZ206" s="134"/>
      <c r="EA206" s="122"/>
      <c r="EB206" s="129"/>
      <c r="EC206" s="122"/>
      <c r="ED206" s="129"/>
      <c r="EE206" s="122"/>
      <c r="EF206" s="129"/>
      <c r="EG206" s="122"/>
      <c r="EH206" s="124"/>
    </row>
    <row r="207" spans="1:138" outlineLevel="2">
      <c r="A207" s="459"/>
      <c r="B207" s="465">
        <v>0.88541666666666696</v>
      </c>
      <c r="C207" s="459"/>
      <c r="D207" s="459"/>
      <c r="E207" s="459"/>
      <c r="F207" s="459"/>
      <c r="G207" s="459"/>
      <c r="H207" s="459"/>
      <c r="I207" s="459"/>
      <c r="J207" s="459"/>
      <c r="K207" s="460"/>
      <c r="L207" s="459"/>
      <c r="M207" s="459"/>
      <c r="N207" s="459"/>
      <c r="O207" s="459"/>
      <c r="P207" s="459"/>
      <c r="Q207" s="459"/>
      <c r="R207" s="459"/>
      <c r="S207" s="446"/>
      <c r="T207" s="122"/>
      <c r="U207" s="123"/>
      <c r="V207" s="126"/>
      <c r="W207" s="123"/>
      <c r="X207" s="128"/>
      <c r="Y207" s="123"/>
      <c r="Z207" s="123"/>
      <c r="AA207" s="123"/>
      <c r="AB207" s="124"/>
      <c r="AC207" s="127"/>
      <c r="AD207" s="201"/>
      <c r="AE207" s="201"/>
      <c r="AF207" s="201"/>
      <c r="AG207" s="201"/>
      <c r="AH207" s="201"/>
      <c r="AI207" s="234"/>
      <c r="AJ207" s="123"/>
      <c r="AK207" s="123"/>
      <c r="AL207" s="123"/>
      <c r="AM207" s="123"/>
      <c r="AN207" s="129"/>
      <c r="AO207" s="124"/>
      <c r="AP207" s="122"/>
      <c r="AQ207" s="127"/>
      <c r="AR207" s="123"/>
      <c r="AS207" s="123"/>
      <c r="AT207" s="123"/>
      <c r="AU207" s="123"/>
      <c r="AV207" s="251"/>
      <c r="AW207" s="123"/>
      <c r="AX207" s="123"/>
      <c r="AY207" s="129"/>
      <c r="AZ207" s="122"/>
      <c r="BA207" s="129"/>
      <c r="BB207" s="130"/>
      <c r="BC207" s="131"/>
      <c r="BD207" s="130"/>
      <c r="BE207" s="132"/>
      <c r="BF207" s="132"/>
      <c r="BG207" s="123"/>
      <c r="BH207" s="124"/>
      <c r="BI207" s="122"/>
      <c r="BJ207" s="123"/>
      <c r="BK207" s="123"/>
      <c r="BL207" s="123"/>
      <c r="BM207" s="129"/>
      <c r="BN207" s="122"/>
      <c r="BO207" s="123"/>
      <c r="BP207" s="129"/>
      <c r="BQ207" s="122"/>
      <c r="BR207" s="123"/>
      <c r="BS207" s="129"/>
      <c r="BT207" s="135"/>
      <c r="BU207" s="280"/>
      <c r="BV207" s="246"/>
      <c r="BW207" s="246"/>
      <c r="BX207" s="133"/>
      <c r="BY207" s="133"/>
      <c r="BZ207" s="122"/>
      <c r="CA207" s="123"/>
      <c r="CB207" s="123"/>
      <c r="CC207" s="124"/>
      <c r="CD207" s="127"/>
      <c r="CE207" s="127"/>
      <c r="CF207" s="123"/>
      <c r="CG207" s="123"/>
      <c r="CH207" s="123"/>
      <c r="CI207" s="123"/>
      <c r="CJ207" s="134"/>
      <c r="CK207" s="122"/>
      <c r="CL207" s="127"/>
      <c r="CM207" s="123"/>
      <c r="CN207" s="129"/>
      <c r="CO207" s="129"/>
      <c r="CP207" s="129"/>
      <c r="CQ207" s="134"/>
      <c r="CR207" s="133"/>
      <c r="CS207" s="133"/>
      <c r="CT207" s="133"/>
      <c r="CU207" s="135"/>
      <c r="CV207" s="280"/>
      <c r="CW207" s="135"/>
      <c r="CX207" s="133"/>
      <c r="CY207" s="133"/>
      <c r="CZ207" s="133"/>
      <c r="DA207" s="133"/>
      <c r="DB207" s="133"/>
      <c r="DC207" s="133"/>
      <c r="DD207" s="133"/>
      <c r="DE207" s="133"/>
      <c r="DF207" s="133"/>
      <c r="DG207" s="133"/>
      <c r="DH207" s="133"/>
      <c r="DI207" s="122"/>
      <c r="DJ207" s="129"/>
      <c r="DK207" s="214"/>
      <c r="DL207" s="129"/>
      <c r="DM207" s="122"/>
      <c r="DN207" s="129"/>
      <c r="DO207" s="122"/>
      <c r="DP207" s="129"/>
      <c r="DQ207" s="133"/>
      <c r="DR207" s="122"/>
      <c r="DS207" s="129"/>
      <c r="DT207" s="133"/>
      <c r="DU207" s="122"/>
      <c r="DV207" s="123"/>
      <c r="DW207" s="214"/>
      <c r="DX207" s="134"/>
      <c r="DY207" s="305"/>
      <c r="DZ207" s="134"/>
      <c r="EA207" s="122"/>
      <c r="EB207" s="129"/>
      <c r="EC207" s="122"/>
      <c r="ED207" s="129"/>
      <c r="EE207" s="122"/>
      <c r="EF207" s="129"/>
      <c r="EG207" s="122"/>
      <c r="EH207" s="124"/>
    </row>
    <row r="208" spans="1:138" outlineLevel="2">
      <c r="A208" s="459"/>
      <c r="B208" s="465">
        <v>0.89583333333333404</v>
      </c>
      <c r="C208" s="459"/>
      <c r="D208" s="459"/>
      <c r="E208" s="459"/>
      <c r="F208" s="459"/>
      <c r="G208" s="459"/>
      <c r="H208" s="459"/>
      <c r="I208" s="459"/>
      <c r="J208" s="459"/>
      <c r="K208" s="460"/>
      <c r="L208" s="459"/>
      <c r="M208" s="459"/>
      <c r="N208" s="459"/>
      <c r="O208" s="459"/>
      <c r="P208" s="459"/>
      <c r="Q208" s="459"/>
      <c r="R208" s="459"/>
      <c r="S208" s="446"/>
      <c r="T208" s="122"/>
      <c r="U208" s="123"/>
      <c r="V208" s="126"/>
      <c r="W208" s="123"/>
      <c r="X208" s="128"/>
      <c r="Y208" s="123"/>
      <c r="Z208" s="123"/>
      <c r="AA208" s="123"/>
      <c r="AB208" s="124"/>
      <c r="AC208" s="127"/>
      <c r="AD208" s="201"/>
      <c r="AE208" s="201"/>
      <c r="AF208" s="201"/>
      <c r="AG208" s="201"/>
      <c r="AH208" s="201"/>
      <c r="AI208" s="234"/>
      <c r="AJ208" s="123"/>
      <c r="AK208" s="123"/>
      <c r="AL208" s="123"/>
      <c r="AM208" s="123"/>
      <c r="AN208" s="129"/>
      <c r="AO208" s="124"/>
      <c r="AP208" s="122"/>
      <c r="AQ208" s="127"/>
      <c r="AR208" s="123"/>
      <c r="AS208" s="123"/>
      <c r="AT208" s="123"/>
      <c r="AU208" s="123"/>
      <c r="AV208" s="251"/>
      <c r="AW208" s="123"/>
      <c r="AX208" s="123"/>
      <c r="AY208" s="129"/>
      <c r="AZ208" s="122"/>
      <c r="BA208" s="129"/>
      <c r="BB208" s="130"/>
      <c r="BC208" s="131"/>
      <c r="BD208" s="130"/>
      <c r="BE208" s="132"/>
      <c r="BF208" s="132"/>
      <c r="BG208" s="123"/>
      <c r="BH208" s="124"/>
      <c r="BI208" s="122"/>
      <c r="BJ208" s="123"/>
      <c r="BK208" s="123"/>
      <c r="BL208" s="123"/>
      <c r="BM208" s="129"/>
      <c r="BN208" s="122"/>
      <c r="BO208" s="123"/>
      <c r="BP208" s="129"/>
      <c r="BQ208" s="122"/>
      <c r="BR208" s="123"/>
      <c r="BS208" s="129"/>
      <c r="BT208" s="135"/>
      <c r="BU208" s="280"/>
      <c r="BV208" s="246"/>
      <c r="BW208" s="246"/>
      <c r="BX208" s="133"/>
      <c r="BY208" s="133"/>
      <c r="BZ208" s="122"/>
      <c r="CA208" s="123"/>
      <c r="CB208" s="123"/>
      <c r="CC208" s="124"/>
      <c r="CD208" s="127"/>
      <c r="CE208" s="127"/>
      <c r="CF208" s="123"/>
      <c r="CG208" s="123"/>
      <c r="CH208" s="123"/>
      <c r="CI208" s="123"/>
      <c r="CJ208" s="134"/>
      <c r="CK208" s="122"/>
      <c r="CL208" s="127"/>
      <c r="CM208" s="123"/>
      <c r="CN208" s="129"/>
      <c r="CO208" s="129"/>
      <c r="CP208" s="129"/>
      <c r="CQ208" s="134"/>
      <c r="CR208" s="133"/>
      <c r="CS208" s="133"/>
      <c r="CT208" s="133"/>
      <c r="CU208" s="135"/>
      <c r="CV208" s="280"/>
      <c r="CW208" s="135"/>
      <c r="CX208" s="133"/>
      <c r="CY208" s="133"/>
      <c r="CZ208" s="133"/>
      <c r="DA208" s="133"/>
      <c r="DB208" s="133"/>
      <c r="DC208" s="133"/>
      <c r="DD208" s="133"/>
      <c r="DE208" s="133"/>
      <c r="DF208" s="133"/>
      <c r="DG208" s="133"/>
      <c r="DH208" s="133"/>
      <c r="DI208" s="122"/>
      <c r="DJ208" s="129"/>
      <c r="DK208" s="214"/>
      <c r="DL208" s="129"/>
      <c r="DM208" s="122"/>
      <c r="DN208" s="129"/>
      <c r="DO208" s="122"/>
      <c r="DP208" s="129"/>
      <c r="DQ208" s="133"/>
      <c r="DR208" s="122"/>
      <c r="DS208" s="129"/>
      <c r="DT208" s="133"/>
      <c r="DU208" s="122"/>
      <c r="DV208" s="123"/>
      <c r="DW208" s="214"/>
      <c r="DX208" s="134"/>
      <c r="DY208" s="305"/>
      <c r="DZ208" s="134"/>
      <c r="EA208" s="122"/>
      <c r="EB208" s="129"/>
      <c r="EC208" s="122"/>
      <c r="ED208" s="129"/>
      <c r="EE208" s="122"/>
      <c r="EF208" s="129"/>
      <c r="EG208" s="122"/>
      <c r="EH208" s="124"/>
    </row>
    <row r="209" spans="1:138" outlineLevel="2">
      <c r="A209" s="459"/>
      <c r="B209" s="465">
        <v>0.906250000000001</v>
      </c>
      <c r="C209" s="459"/>
      <c r="D209" s="459"/>
      <c r="E209" s="459"/>
      <c r="F209" s="459"/>
      <c r="G209" s="459"/>
      <c r="H209" s="459"/>
      <c r="I209" s="459"/>
      <c r="J209" s="459"/>
      <c r="K209" s="460"/>
      <c r="L209" s="459"/>
      <c r="M209" s="459"/>
      <c r="N209" s="459"/>
      <c r="O209" s="459"/>
      <c r="P209" s="459"/>
      <c r="Q209" s="459"/>
      <c r="R209" s="459"/>
      <c r="S209" s="446"/>
      <c r="T209" s="122"/>
      <c r="U209" s="123"/>
      <c r="V209" s="126"/>
      <c r="W209" s="123"/>
      <c r="X209" s="128"/>
      <c r="Y209" s="123"/>
      <c r="Z209" s="123"/>
      <c r="AA209" s="123"/>
      <c r="AB209" s="124"/>
      <c r="AC209" s="127"/>
      <c r="AD209" s="201"/>
      <c r="AE209" s="201"/>
      <c r="AF209" s="201"/>
      <c r="AG209" s="201"/>
      <c r="AH209" s="201"/>
      <c r="AI209" s="234"/>
      <c r="AJ209" s="123"/>
      <c r="AK209" s="123"/>
      <c r="AL209" s="123"/>
      <c r="AM209" s="123"/>
      <c r="AN209" s="129"/>
      <c r="AO209" s="124"/>
      <c r="AP209" s="122"/>
      <c r="AQ209" s="127"/>
      <c r="AR209" s="123"/>
      <c r="AS209" s="123"/>
      <c r="AT209" s="123"/>
      <c r="AU209" s="123"/>
      <c r="AV209" s="251"/>
      <c r="AW209" s="123"/>
      <c r="AX209" s="123"/>
      <c r="AY209" s="129"/>
      <c r="AZ209" s="122"/>
      <c r="BA209" s="129"/>
      <c r="BB209" s="130"/>
      <c r="BC209" s="131"/>
      <c r="BD209" s="130"/>
      <c r="BE209" s="132"/>
      <c r="BF209" s="132"/>
      <c r="BG209" s="123"/>
      <c r="BH209" s="124"/>
      <c r="BI209" s="122"/>
      <c r="BJ209" s="123"/>
      <c r="BK209" s="123"/>
      <c r="BL209" s="123"/>
      <c r="BM209" s="129"/>
      <c r="BN209" s="122"/>
      <c r="BO209" s="123"/>
      <c r="BP209" s="129"/>
      <c r="BQ209" s="122"/>
      <c r="BR209" s="123"/>
      <c r="BS209" s="129"/>
      <c r="BT209" s="135"/>
      <c r="BU209" s="280"/>
      <c r="BV209" s="246"/>
      <c r="BW209" s="246"/>
      <c r="BX209" s="133"/>
      <c r="BY209" s="133"/>
      <c r="BZ209" s="122"/>
      <c r="CA209" s="123"/>
      <c r="CB209" s="123"/>
      <c r="CC209" s="124"/>
      <c r="CD209" s="127"/>
      <c r="CE209" s="127"/>
      <c r="CF209" s="123"/>
      <c r="CG209" s="123"/>
      <c r="CH209" s="123"/>
      <c r="CI209" s="123"/>
      <c r="CJ209" s="134"/>
      <c r="CK209" s="122"/>
      <c r="CL209" s="127"/>
      <c r="CM209" s="123"/>
      <c r="CN209" s="129"/>
      <c r="CO209" s="129"/>
      <c r="CP209" s="129"/>
      <c r="CQ209" s="134"/>
      <c r="CR209" s="133"/>
      <c r="CS209" s="133"/>
      <c r="CT209" s="133"/>
      <c r="CU209" s="135"/>
      <c r="CV209" s="280"/>
      <c r="CW209" s="135"/>
      <c r="CX209" s="133"/>
      <c r="CY209" s="133"/>
      <c r="CZ209" s="133"/>
      <c r="DA209" s="133"/>
      <c r="DB209" s="133"/>
      <c r="DC209" s="133"/>
      <c r="DD209" s="133"/>
      <c r="DE209" s="133"/>
      <c r="DF209" s="133"/>
      <c r="DG209" s="133"/>
      <c r="DH209" s="133"/>
      <c r="DI209" s="122"/>
      <c r="DJ209" s="129"/>
      <c r="DK209" s="214"/>
      <c r="DL209" s="129"/>
      <c r="DM209" s="122"/>
      <c r="DN209" s="129"/>
      <c r="DO209" s="122"/>
      <c r="DP209" s="129"/>
      <c r="DQ209" s="133"/>
      <c r="DR209" s="122"/>
      <c r="DS209" s="129"/>
      <c r="DT209" s="133"/>
      <c r="DU209" s="122"/>
      <c r="DV209" s="123"/>
      <c r="DW209" s="214"/>
      <c r="DX209" s="134"/>
      <c r="DY209" s="305"/>
      <c r="DZ209" s="134"/>
      <c r="EA209" s="122"/>
      <c r="EB209" s="129"/>
      <c r="EC209" s="122"/>
      <c r="ED209" s="129"/>
      <c r="EE209" s="122"/>
      <c r="EF209" s="129"/>
      <c r="EG209" s="122"/>
      <c r="EH209" s="124"/>
    </row>
    <row r="210" spans="1:138" outlineLevel="2">
      <c r="A210" s="459"/>
      <c r="B210" s="465">
        <v>0.91666666666666696</v>
      </c>
      <c r="C210" s="459"/>
      <c r="D210" s="459"/>
      <c r="E210" s="459"/>
      <c r="F210" s="459"/>
      <c r="G210" s="459"/>
      <c r="H210" s="459"/>
      <c r="I210" s="459"/>
      <c r="J210" s="459"/>
      <c r="K210" s="460"/>
      <c r="L210" s="459"/>
      <c r="M210" s="459"/>
      <c r="N210" s="459"/>
      <c r="O210" s="459"/>
      <c r="P210" s="459"/>
      <c r="Q210" s="459"/>
      <c r="R210" s="459"/>
      <c r="S210" s="446"/>
      <c r="T210" s="122"/>
      <c r="U210" s="123"/>
      <c r="V210" s="126"/>
      <c r="W210" s="123"/>
      <c r="X210" s="128"/>
      <c r="Y210" s="123"/>
      <c r="Z210" s="123"/>
      <c r="AA210" s="123"/>
      <c r="AB210" s="124"/>
      <c r="AC210" s="127"/>
      <c r="AD210" s="201"/>
      <c r="AE210" s="201"/>
      <c r="AF210" s="201"/>
      <c r="AG210" s="201"/>
      <c r="AH210" s="201"/>
      <c r="AI210" s="234"/>
      <c r="AJ210" s="123"/>
      <c r="AK210" s="123"/>
      <c r="AL210" s="123"/>
      <c r="AM210" s="123"/>
      <c r="AN210" s="129"/>
      <c r="AO210" s="124"/>
      <c r="AP210" s="122"/>
      <c r="AQ210" s="127"/>
      <c r="AR210" s="123"/>
      <c r="AS210" s="123"/>
      <c r="AT210" s="123"/>
      <c r="AU210" s="123"/>
      <c r="AV210" s="251"/>
      <c r="AW210" s="123"/>
      <c r="AX210" s="123"/>
      <c r="AY210" s="129"/>
      <c r="AZ210" s="122"/>
      <c r="BA210" s="129"/>
      <c r="BB210" s="130"/>
      <c r="BC210" s="131"/>
      <c r="BD210" s="130"/>
      <c r="BE210" s="132"/>
      <c r="BF210" s="132"/>
      <c r="BG210" s="123"/>
      <c r="BH210" s="124"/>
      <c r="BI210" s="122"/>
      <c r="BJ210" s="123"/>
      <c r="BK210" s="123"/>
      <c r="BL210" s="123"/>
      <c r="BM210" s="129"/>
      <c r="BN210" s="122"/>
      <c r="BO210" s="123"/>
      <c r="BP210" s="129"/>
      <c r="BQ210" s="122"/>
      <c r="BR210" s="123"/>
      <c r="BS210" s="129"/>
      <c r="BT210" s="135"/>
      <c r="BU210" s="280"/>
      <c r="BV210" s="246"/>
      <c r="BW210" s="246"/>
      <c r="BX210" s="133"/>
      <c r="BY210" s="133"/>
      <c r="BZ210" s="122"/>
      <c r="CA210" s="123"/>
      <c r="CB210" s="123"/>
      <c r="CC210" s="124"/>
      <c r="CD210" s="127"/>
      <c r="CE210" s="127"/>
      <c r="CF210" s="123"/>
      <c r="CG210" s="123"/>
      <c r="CH210" s="123"/>
      <c r="CI210" s="123"/>
      <c r="CJ210" s="134"/>
      <c r="CK210" s="122"/>
      <c r="CL210" s="127"/>
      <c r="CM210" s="123"/>
      <c r="CN210" s="129"/>
      <c r="CO210" s="129"/>
      <c r="CP210" s="129"/>
      <c r="CQ210" s="134"/>
      <c r="CR210" s="133"/>
      <c r="CS210" s="133"/>
      <c r="CT210" s="133"/>
      <c r="CU210" s="135"/>
      <c r="CV210" s="280"/>
      <c r="CW210" s="135"/>
      <c r="CX210" s="133"/>
      <c r="CY210" s="133"/>
      <c r="CZ210" s="133"/>
      <c r="DA210" s="133"/>
      <c r="DB210" s="133"/>
      <c r="DC210" s="133"/>
      <c r="DD210" s="133"/>
      <c r="DE210" s="133"/>
      <c r="DF210" s="133"/>
      <c r="DG210" s="133"/>
      <c r="DH210" s="133"/>
      <c r="DI210" s="122"/>
      <c r="DJ210" s="129"/>
      <c r="DK210" s="214"/>
      <c r="DL210" s="129"/>
      <c r="DM210" s="122"/>
      <c r="DN210" s="129"/>
      <c r="DO210" s="122"/>
      <c r="DP210" s="129"/>
      <c r="DQ210" s="133"/>
      <c r="DR210" s="122"/>
      <c r="DS210" s="129"/>
      <c r="DT210" s="133"/>
      <c r="DU210" s="122"/>
      <c r="DV210" s="123"/>
      <c r="DW210" s="214"/>
      <c r="DX210" s="134"/>
      <c r="DY210" s="305"/>
      <c r="DZ210" s="134"/>
      <c r="EA210" s="122"/>
      <c r="EB210" s="129"/>
      <c r="EC210" s="122"/>
      <c r="ED210" s="129"/>
      <c r="EE210" s="122"/>
      <c r="EF210" s="129"/>
      <c r="EG210" s="122"/>
      <c r="EH210" s="124"/>
    </row>
    <row r="211" spans="1:138" outlineLevel="2">
      <c r="A211" s="459"/>
      <c r="B211" s="465">
        <v>0.92708333333333404</v>
      </c>
      <c r="C211" s="459"/>
      <c r="D211" s="459"/>
      <c r="E211" s="459"/>
      <c r="F211" s="459"/>
      <c r="G211" s="459"/>
      <c r="H211" s="459"/>
      <c r="I211" s="459"/>
      <c r="J211" s="459"/>
      <c r="K211" s="460"/>
      <c r="L211" s="459"/>
      <c r="M211" s="459"/>
      <c r="N211" s="459"/>
      <c r="O211" s="459"/>
      <c r="P211" s="459"/>
      <c r="Q211" s="459"/>
      <c r="R211" s="459"/>
      <c r="S211" s="446"/>
      <c r="T211" s="122"/>
      <c r="U211" s="123"/>
      <c r="V211" s="126"/>
      <c r="W211" s="123"/>
      <c r="X211" s="128"/>
      <c r="Y211" s="123"/>
      <c r="Z211" s="123"/>
      <c r="AA211" s="123"/>
      <c r="AB211" s="124"/>
      <c r="AC211" s="127"/>
      <c r="AD211" s="201"/>
      <c r="AE211" s="201"/>
      <c r="AF211" s="201"/>
      <c r="AG211" s="201"/>
      <c r="AH211" s="201"/>
      <c r="AI211" s="234"/>
      <c r="AJ211" s="123"/>
      <c r="AK211" s="123"/>
      <c r="AL211" s="123"/>
      <c r="AM211" s="123"/>
      <c r="AN211" s="129"/>
      <c r="AO211" s="124"/>
      <c r="AP211" s="122"/>
      <c r="AQ211" s="127"/>
      <c r="AR211" s="123"/>
      <c r="AS211" s="123"/>
      <c r="AT211" s="123"/>
      <c r="AU211" s="123"/>
      <c r="AV211" s="251"/>
      <c r="AW211" s="123"/>
      <c r="AX211" s="123"/>
      <c r="AY211" s="129"/>
      <c r="AZ211" s="122"/>
      <c r="BA211" s="129"/>
      <c r="BB211" s="130"/>
      <c r="BC211" s="131"/>
      <c r="BD211" s="130"/>
      <c r="BE211" s="132"/>
      <c r="BF211" s="132"/>
      <c r="BG211" s="123"/>
      <c r="BH211" s="124"/>
      <c r="BI211" s="122"/>
      <c r="BJ211" s="123"/>
      <c r="BK211" s="123"/>
      <c r="BL211" s="123"/>
      <c r="BM211" s="129"/>
      <c r="BN211" s="122"/>
      <c r="BO211" s="123"/>
      <c r="BP211" s="129"/>
      <c r="BQ211" s="122"/>
      <c r="BR211" s="123"/>
      <c r="BS211" s="129"/>
      <c r="BT211" s="135"/>
      <c r="BU211" s="280"/>
      <c r="BV211" s="246"/>
      <c r="BW211" s="246"/>
      <c r="BX211" s="133"/>
      <c r="BY211" s="133"/>
      <c r="BZ211" s="122"/>
      <c r="CA211" s="123"/>
      <c r="CB211" s="123"/>
      <c r="CC211" s="124"/>
      <c r="CD211" s="127"/>
      <c r="CE211" s="127"/>
      <c r="CF211" s="123"/>
      <c r="CG211" s="123"/>
      <c r="CH211" s="123"/>
      <c r="CI211" s="123"/>
      <c r="CJ211" s="134"/>
      <c r="CK211" s="122"/>
      <c r="CL211" s="127"/>
      <c r="CM211" s="123"/>
      <c r="CN211" s="129"/>
      <c r="CO211" s="129"/>
      <c r="CP211" s="129"/>
      <c r="CQ211" s="134"/>
      <c r="CR211" s="133"/>
      <c r="CS211" s="133"/>
      <c r="CT211" s="133"/>
      <c r="CU211" s="135"/>
      <c r="CV211" s="280"/>
      <c r="CW211" s="135"/>
      <c r="CX211" s="133"/>
      <c r="CY211" s="133"/>
      <c r="CZ211" s="133"/>
      <c r="DA211" s="133"/>
      <c r="DB211" s="133"/>
      <c r="DC211" s="133"/>
      <c r="DD211" s="133"/>
      <c r="DE211" s="133"/>
      <c r="DF211" s="133"/>
      <c r="DG211" s="133"/>
      <c r="DH211" s="133"/>
      <c r="DI211" s="122"/>
      <c r="DJ211" s="129"/>
      <c r="DK211" s="214"/>
      <c r="DL211" s="129"/>
      <c r="DM211" s="122"/>
      <c r="DN211" s="129"/>
      <c r="DO211" s="122"/>
      <c r="DP211" s="129"/>
      <c r="DQ211" s="133"/>
      <c r="DR211" s="122"/>
      <c r="DS211" s="129"/>
      <c r="DT211" s="133"/>
      <c r="DU211" s="122"/>
      <c r="DV211" s="123"/>
      <c r="DW211" s="214"/>
      <c r="DX211" s="134"/>
      <c r="DY211" s="305"/>
      <c r="DZ211" s="134"/>
      <c r="EA211" s="122"/>
      <c r="EB211" s="129"/>
      <c r="EC211" s="122"/>
      <c r="ED211" s="129"/>
      <c r="EE211" s="122"/>
      <c r="EF211" s="129"/>
      <c r="EG211" s="122"/>
      <c r="EH211" s="124"/>
    </row>
    <row r="212" spans="1:138" outlineLevel="2">
      <c r="A212" s="459"/>
      <c r="B212" s="465">
        <v>0.937500000000001</v>
      </c>
      <c r="C212" s="459"/>
      <c r="D212" s="459"/>
      <c r="E212" s="459"/>
      <c r="F212" s="459"/>
      <c r="G212" s="459"/>
      <c r="H212" s="459"/>
      <c r="I212" s="459"/>
      <c r="J212" s="459"/>
      <c r="K212" s="460"/>
      <c r="L212" s="459"/>
      <c r="M212" s="459"/>
      <c r="N212" s="459"/>
      <c r="O212" s="459"/>
      <c r="P212" s="459"/>
      <c r="Q212" s="459"/>
      <c r="R212" s="459"/>
      <c r="S212" s="446"/>
      <c r="T212" s="122"/>
      <c r="U212" s="123"/>
      <c r="V212" s="126"/>
      <c r="W212" s="123"/>
      <c r="X212" s="128"/>
      <c r="Y212" s="123"/>
      <c r="Z212" s="123"/>
      <c r="AA212" s="123"/>
      <c r="AB212" s="124"/>
      <c r="AC212" s="127"/>
      <c r="AD212" s="201"/>
      <c r="AE212" s="201"/>
      <c r="AF212" s="201"/>
      <c r="AG212" s="201"/>
      <c r="AH212" s="201"/>
      <c r="AI212" s="234"/>
      <c r="AJ212" s="123"/>
      <c r="AK212" s="123"/>
      <c r="AL212" s="123"/>
      <c r="AM212" s="123"/>
      <c r="AN212" s="129"/>
      <c r="AO212" s="124"/>
      <c r="AP212" s="122"/>
      <c r="AQ212" s="127"/>
      <c r="AR212" s="123"/>
      <c r="AS212" s="123"/>
      <c r="AT212" s="123"/>
      <c r="AU212" s="123"/>
      <c r="AV212" s="251"/>
      <c r="AW212" s="123"/>
      <c r="AX212" s="123"/>
      <c r="AY212" s="129"/>
      <c r="AZ212" s="122"/>
      <c r="BA212" s="129"/>
      <c r="BB212" s="130"/>
      <c r="BC212" s="131"/>
      <c r="BD212" s="130"/>
      <c r="BE212" s="132"/>
      <c r="BF212" s="132"/>
      <c r="BG212" s="123"/>
      <c r="BH212" s="124"/>
      <c r="BI212" s="122"/>
      <c r="BJ212" s="123"/>
      <c r="BK212" s="123"/>
      <c r="BL212" s="123"/>
      <c r="BM212" s="129"/>
      <c r="BN212" s="122"/>
      <c r="BO212" s="123"/>
      <c r="BP212" s="129"/>
      <c r="BQ212" s="122"/>
      <c r="BR212" s="123"/>
      <c r="BS212" s="129"/>
      <c r="BT212" s="135"/>
      <c r="BU212" s="280"/>
      <c r="BV212" s="246"/>
      <c r="BW212" s="246"/>
      <c r="BX212" s="133"/>
      <c r="BY212" s="133"/>
      <c r="BZ212" s="122"/>
      <c r="CA212" s="123"/>
      <c r="CB212" s="123"/>
      <c r="CC212" s="124"/>
      <c r="CD212" s="127"/>
      <c r="CE212" s="127"/>
      <c r="CF212" s="123"/>
      <c r="CG212" s="123"/>
      <c r="CH212" s="123"/>
      <c r="CI212" s="123"/>
      <c r="CJ212" s="134"/>
      <c r="CK212" s="122"/>
      <c r="CL212" s="127"/>
      <c r="CM212" s="123"/>
      <c r="CN212" s="129"/>
      <c r="CO212" s="129"/>
      <c r="CP212" s="129"/>
      <c r="CQ212" s="134"/>
      <c r="CR212" s="133"/>
      <c r="CS212" s="133"/>
      <c r="CT212" s="133"/>
      <c r="CU212" s="135"/>
      <c r="CV212" s="280"/>
      <c r="CW212" s="135"/>
      <c r="CX212" s="133"/>
      <c r="CY212" s="133"/>
      <c r="CZ212" s="133"/>
      <c r="DA212" s="133"/>
      <c r="DB212" s="133"/>
      <c r="DC212" s="133"/>
      <c r="DD212" s="133"/>
      <c r="DE212" s="133"/>
      <c r="DF212" s="133"/>
      <c r="DG212" s="133"/>
      <c r="DH212" s="133"/>
      <c r="DI212" s="122"/>
      <c r="DJ212" s="129"/>
      <c r="DK212" s="214"/>
      <c r="DL212" s="129"/>
      <c r="DM212" s="122"/>
      <c r="DN212" s="129"/>
      <c r="DO212" s="122"/>
      <c r="DP212" s="129"/>
      <c r="DQ212" s="133"/>
      <c r="DR212" s="122"/>
      <c r="DS212" s="129"/>
      <c r="DT212" s="133"/>
      <c r="DU212" s="122"/>
      <c r="DV212" s="123"/>
      <c r="DW212" s="214"/>
      <c r="DX212" s="134"/>
      <c r="DY212" s="305"/>
      <c r="DZ212" s="134"/>
      <c r="EA212" s="122"/>
      <c r="EB212" s="129"/>
      <c r="EC212" s="122"/>
      <c r="ED212" s="129"/>
      <c r="EE212" s="122"/>
      <c r="EF212" s="129"/>
      <c r="EG212" s="122"/>
      <c r="EH212" s="124"/>
    </row>
    <row r="213" spans="1:138" outlineLevel="2">
      <c r="A213" s="459"/>
      <c r="B213" s="465">
        <v>0.94791666666666696</v>
      </c>
      <c r="C213" s="459"/>
      <c r="D213" s="459"/>
      <c r="E213" s="459"/>
      <c r="F213" s="459"/>
      <c r="G213" s="459"/>
      <c r="H213" s="459"/>
      <c r="I213" s="459"/>
      <c r="J213" s="459"/>
      <c r="K213" s="460"/>
      <c r="L213" s="459"/>
      <c r="M213" s="459"/>
      <c r="N213" s="459"/>
      <c r="O213" s="459"/>
      <c r="P213" s="459"/>
      <c r="Q213" s="459"/>
      <c r="R213" s="459"/>
      <c r="S213" s="446"/>
      <c r="T213" s="122"/>
      <c r="U213" s="123"/>
      <c r="V213" s="126"/>
      <c r="W213" s="123"/>
      <c r="X213" s="128"/>
      <c r="Y213" s="123"/>
      <c r="Z213" s="123"/>
      <c r="AA213" s="123"/>
      <c r="AB213" s="124"/>
      <c r="AC213" s="127"/>
      <c r="AD213" s="201"/>
      <c r="AE213" s="201"/>
      <c r="AF213" s="201"/>
      <c r="AG213" s="201"/>
      <c r="AH213" s="201"/>
      <c r="AI213" s="234"/>
      <c r="AJ213" s="123"/>
      <c r="AK213" s="123"/>
      <c r="AL213" s="123"/>
      <c r="AM213" s="123"/>
      <c r="AN213" s="129"/>
      <c r="AO213" s="124"/>
      <c r="AP213" s="122"/>
      <c r="AQ213" s="127"/>
      <c r="AR213" s="123"/>
      <c r="AS213" s="123"/>
      <c r="AT213" s="123"/>
      <c r="AU213" s="123"/>
      <c r="AV213" s="251"/>
      <c r="AW213" s="123"/>
      <c r="AX213" s="123"/>
      <c r="AY213" s="129"/>
      <c r="AZ213" s="122"/>
      <c r="BA213" s="129"/>
      <c r="BB213" s="130"/>
      <c r="BC213" s="131"/>
      <c r="BD213" s="130"/>
      <c r="BE213" s="132"/>
      <c r="BF213" s="132"/>
      <c r="BG213" s="123"/>
      <c r="BH213" s="124"/>
      <c r="BI213" s="122"/>
      <c r="BJ213" s="123"/>
      <c r="BK213" s="123"/>
      <c r="BL213" s="123"/>
      <c r="BM213" s="129"/>
      <c r="BN213" s="122"/>
      <c r="BO213" s="123"/>
      <c r="BP213" s="129"/>
      <c r="BQ213" s="122"/>
      <c r="BR213" s="123"/>
      <c r="BS213" s="129"/>
      <c r="BT213" s="135"/>
      <c r="BU213" s="280"/>
      <c r="BV213" s="246"/>
      <c r="BW213" s="246"/>
      <c r="BX213" s="133"/>
      <c r="BY213" s="133"/>
      <c r="BZ213" s="122"/>
      <c r="CA213" s="123"/>
      <c r="CB213" s="123"/>
      <c r="CC213" s="124"/>
      <c r="CD213" s="127"/>
      <c r="CE213" s="127"/>
      <c r="CF213" s="123"/>
      <c r="CG213" s="123"/>
      <c r="CH213" s="123"/>
      <c r="CI213" s="123"/>
      <c r="CJ213" s="134"/>
      <c r="CK213" s="122"/>
      <c r="CL213" s="127"/>
      <c r="CM213" s="123"/>
      <c r="CN213" s="129"/>
      <c r="CO213" s="129"/>
      <c r="CP213" s="129"/>
      <c r="CQ213" s="134"/>
      <c r="CR213" s="133"/>
      <c r="CS213" s="133"/>
      <c r="CT213" s="133"/>
      <c r="CU213" s="135"/>
      <c r="CV213" s="280"/>
      <c r="CW213" s="135"/>
      <c r="CX213" s="133"/>
      <c r="CY213" s="133"/>
      <c r="CZ213" s="133"/>
      <c r="DA213" s="133"/>
      <c r="DB213" s="133"/>
      <c r="DC213" s="133"/>
      <c r="DD213" s="133"/>
      <c r="DE213" s="133"/>
      <c r="DF213" s="133"/>
      <c r="DG213" s="133"/>
      <c r="DH213" s="133"/>
      <c r="DI213" s="122"/>
      <c r="DJ213" s="129"/>
      <c r="DK213" s="214"/>
      <c r="DL213" s="129"/>
      <c r="DM213" s="122"/>
      <c r="DN213" s="129"/>
      <c r="DO213" s="122"/>
      <c r="DP213" s="129"/>
      <c r="DQ213" s="133"/>
      <c r="DR213" s="122"/>
      <c r="DS213" s="129"/>
      <c r="DT213" s="133"/>
      <c r="DU213" s="122"/>
      <c r="DV213" s="123"/>
      <c r="DW213" s="214"/>
      <c r="DX213" s="134"/>
      <c r="DY213" s="305"/>
      <c r="DZ213" s="134"/>
      <c r="EA213" s="122"/>
      <c r="EB213" s="129"/>
      <c r="EC213" s="122"/>
      <c r="ED213" s="129"/>
      <c r="EE213" s="122"/>
      <c r="EF213" s="129"/>
      <c r="EG213" s="122"/>
      <c r="EH213" s="124"/>
    </row>
    <row r="214" spans="1:138" outlineLevel="2">
      <c r="A214" s="459"/>
      <c r="B214" s="465">
        <v>0.95833333333333404</v>
      </c>
      <c r="C214" s="459"/>
      <c r="D214" s="459"/>
      <c r="E214" s="459"/>
      <c r="F214" s="459"/>
      <c r="G214" s="459"/>
      <c r="H214" s="459"/>
      <c r="I214" s="459"/>
      <c r="J214" s="459"/>
      <c r="K214" s="460"/>
      <c r="L214" s="459"/>
      <c r="M214" s="459"/>
      <c r="N214" s="459"/>
      <c r="O214" s="459"/>
      <c r="P214" s="459"/>
      <c r="Q214" s="459"/>
      <c r="R214" s="459"/>
      <c r="S214" s="446"/>
      <c r="T214" s="122"/>
      <c r="U214" s="123"/>
      <c r="V214" s="126"/>
      <c r="W214" s="123"/>
      <c r="X214" s="128"/>
      <c r="Y214" s="123"/>
      <c r="Z214" s="123"/>
      <c r="AA214" s="123"/>
      <c r="AB214" s="124"/>
      <c r="AC214" s="127"/>
      <c r="AD214" s="201"/>
      <c r="AE214" s="201"/>
      <c r="AF214" s="201"/>
      <c r="AG214" s="201"/>
      <c r="AH214" s="201"/>
      <c r="AI214" s="234"/>
      <c r="AJ214" s="123"/>
      <c r="AK214" s="123"/>
      <c r="AL214" s="123"/>
      <c r="AM214" s="123"/>
      <c r="AN214" s="129"/>
      <c r="AO214" s="124"/>
      <c r="AP214" s="122"/>
      <c r="AQ214" s="127"/>
      <c r="AR214" s="123"/>
      <c r="AS214" s="123"/>
      <c r="AT214" s="123"/>
      <c r="AU214" s="123"/>
      <c r="AV214" s="251"/>
      <c r="AW214" s="123"/>
      <c r="AX214" s="123"/>
      <c r="AY214" s="129"/>
      <c r="AZ214" s="122"/>
      <c r="BA214" s="129"/>
      <c r="BB214" s="130"/>
      <c r="BC214" s="131"/>
      <c r="BD214" s="130"/>
      <c r="BE214" s="132"/>
      <c r="BF214" s="132"/>
      <c r="BG214" s="123"/>
      <c r="BH214" s="124"/>
      <c r="BI214" s="122"/>
      <c r="BJ214" s="123"/>
      <c r="BK214" s="123"/>
      <c r="BL214" s="123"/>
      <c r="BM214" s="129"/>
      <c r="BN214" s="122"/>
      <c r="BO214" s="123"/>
      <c r="BP214" s="129"/>
      <c r="BQ214" s="122"/>
      <c r="BR214" s="123"/>
      <c r="BS214" s="129"/>
      <c r="BT214" s="135"/>
      <c r="BU214" s="280"/>
      <c r="BV214" s="246"/>
      <c r="BW214" s="246"/>
      <c r="BX214" s="133"/>
      <c r="BY214" s="133"/>
      <c r="BZ214" s="122"/>
      <c r="CA214" s="123"/>
      <c r="CB214" s="123"/>
      <c r="CC214" s="124"/>
      <c r="CD214" s="127"/>
      <c r="CE214" s="127"/>
      <c r="CF214" s="123"/>
      <c r="CG214" s="123"/>
      <c r="CH214" s="123"/>
      <c r="CI214" s="123"/>
      <c r="CJ214" s="134"/>
      <c r="CK214" s="122"/>
      <c r="CL214" s="127"/>
      <c r="CM214" s="123"/>
      <c r="CN214" s="129"/>
      <c r="CO214" s="129"/>
      <c r="CP214" s="129"/>
      <c r="CQ214" s="134"/>
      <c r="CR214" s="133"/>
      <c r="CS214" s="133"/>
      <c r="CT214" s="133"/>
      <c r="CU214" s="135"/>
      <c r="CV214" s="280"/>
      <c r="CW214" s="135"/>
      <c r="CX214" s="133"/>
      <c r="CY214" s="133"/>
      <c r="CZ214" s="133"/>
      <c r="DA214" s="133"/>
      <c r="DB214" s="133"/>
      <c r="DC214" s="133"/>
      <c r="DD214" s="133"/>
      <c r="DE214" s="133"/>
      <c r="DF214" s="133"/>
      <c r="DG214" s="133"/>
      <c r="DH214" s="133"/>
      <c r="DI214" s="122"/>
      <c r="DJ214" s="129"/>
      <c r="DK214" s="214"/>
      <c r="DL214" s="129"/>
      <c r="DM214" s="122"/>
      <c r="DN214" s="129"/>
      <c r="DO214" s="122"/>
      <c r="DP214" s="129"/>
      <c r="DQ214" s="133"/>
      <c r="DR214" s="122"/>
      <c r="DS214" s="129"/>
      <c r="DT214" s="133"/>
      <c r="DU214" s="122"/>
      <c r="DV214" s="123"/>
      <c r="DW214" s="214"/>
      <c r="DX214" s="134"/>
      <c r="DY214" s="305"/>
      <c r="DZ214" s="134"/>
      <c r="EA214" s="122"/>
      <c r="EB214" s="129"/>
      <c r="EC214" s="122"/>
      <c r="ED214" s="129"/>
      <c r="EE214" s="122"/>
      <c r="EF214" s="129"/>
      <c r="EG214" s="122"/>
      <c r="EH214" s="124"/>
    </row>
    <row r="215" spans="1:138" outlineLevel="2">
      <c r="A215" s="459"/>
      <c r="B215" s="465">
        <v>0.968750000000001</v>
      </c>
      <c r="C215" s="459"/>
      <c r="D215" s="459"/>
      <c r="E215" s="459"/>
      <c r="F215" s="459"/>
      <c r="G215" s="459"/>
      <c r="H215" s="459"/>
      <c r="I215" s="459"/>
      <c r="J215" s="459"/>
      <c r="K215" s="460"/>
      <c r="L215" s="459"/>
      <c r="M215" s="459"/>
      <c r="N215" s="459"/>
      <c r="O215" s="459"/>
      <c r="P215" s="459"/>
      <c r="Q215" s="459"/>
      <c r="R215" s="459"/>
      <c r="S215" s="446"/>
      <c r="T215" s="122"/>
      <c r="U215" s="123"/>
      <c r="V215" s="126"/>
      <c r="W215" s="123"/>
      <c r="X215" s="128"/>
      <c r="Y215" s="123"/>
      <c r="Z215" s="123"/>
      <c r="AA215" s="123"/>
      <c r="AB215" s="124"/>
      <c r="AC215" s="127"/>
      <c r="AD215" s="201"/>
      <c r="AE215" s="201"/>
      <c r="AF215" s="201"/>
      <c r="AG215" s="201"/>
      <c r="AH215" s="201"/>
      <c r="AI215" s="234"/>
      <c r="AJ215" s="123"/>
      <c r="AK215" s="123"/>
      <c r="AL215" s="123"/>
      <c r="AM215" s="123"/>
      <c r="AN215" s="129"/>
      <c r="AO215" s="124"/>
      <c r="AP215" s="122"/>
      <c r="AQ215" s="127"/>
      <c r="AR215" s="123"/>
      <c r="AS215" s="123"/>
      <c r="AT215" s="123"/>
      <c r="AU215" s="123"/>
      <c r="AV215" s="251"/>
      <c r="AW215" s="123"/>
      <c r="AX215" s="123"/>
      <c r="AY215" s="129"/>
      <c r="AZ215" s="122"/>
      <c r="BA215" s="129"/>
      <c r="BB215" s="130"/>
      <c r="BC215" s="131"/>
      <c r="BD215" s="130"/>
      <c r="BE215" s="132"/>
      <c r="BF215" s="132"/>
      <c r="BG215" s="123"/>
      <c r="BH215" s="124"/>
      <c r="BI215" s="122"/>
      <c r="BJ215" s="123"/>
      <c r="BK215" s="123"/>
      <c r="BL215" s="123"/>
      <c r="BM215" s="129"/>
      <c r="BN215" s="122"/>
      <c r="BO215" s="123"/>
      <c r="BP215" s="129"/>
      <c r="BQ215" s="122"/>
      <c r="BR215" s="123"/>
      <c r="BS215" s="129"/>
      <c r="BT215" s="135"/>
      <c r="BU215" s="280"/>
      <c r="BV215" s="246"/>
      <c r="BW215" s="246"/>
      <c r="BX215" s="133"/>
      <c r="BY215" s="133"/>
      <c r="BZ215" s="122"/>
      <c r="CA215" s="123"/>
      <c r="CB215" s="123"/>
      <c r="CC215" s="124"/>
      <c r="CD215" s="127"/>
      <c r="CE215" s="127"/>
      <c r="CF215" s="123"/>
      <c r="CG215" s="123"/>
      <c r="CH215" s="123"/>
      <c r="CI215" s="123"/>
      <c r="CJ215" s="134"/>
      <c r="CK215" s="122"/>
      <c r="CL215" s="127"/>
      <c r="CM215" s="123"/>
      <c r="CN215" s="129"/>
      <c r="CO215" s="129"/>
      <c r="CP215" s="129"/>
      <c r="CQ215" s="134"/>
      <c r="CR215" s="133"/>
      <c r="CS215" s="133"/>
      <c r="CT215" s="133"/>
      <c r="CU215" s="135"/>
      <c r="CV215" s="280"/>
      <c r="CW215" s="135"/>
      <c r="CX215" s="133"/>
      <c r="CY215" s="133"/>
      <c r="CZ215" s="133"/>
      <c r="DA215" s="133"/>
      <c r="DB215" s="133"/>
      <c r="DC215" s="133"/>
      <c r="DD215" s="133"/>
      <c r="DE215" s="133"/>
      <c r="DF215" s="133"/>
      <c r="DG215" s="133"/>
      <c r="DH215" s="133"/>
      <c r="DI215" s="122"/>
      <c r="DJ215" s="129"/>
      <c r="DK215" s="214"/>
      <c r="DL215" s="129"/>
      <c r="DM215" s="122"/>
      <c r="DN215" s="129"/>
      <c r="DO215" s="122"/>
      <c r="DP215" s="129"/>
      <c r="DQ215" s="133"/>
      <c r="DR215" s="122"/>
      <c r="DS215" s="129"/>
      <c r="DT215" s="133"/>
      <c r="DU215" s="122"/>
      <c r="DV215" s="123"/>
      <c r="DW215" s="214"/>
      <c r="DX215" s="134"/>
      <c r="DY215" s="305"/>
      <c r="DZ215" s="134"/>
      <c r="EA215" s="122"/>
      <c r="EB215" s="129"/>
      <c r="EC215" s="122"/>
      <c r="ED215" s="129"/>
      <c r="EE215" s="122"/>
      <c r="EF215" s="129"/>
      <c r="EG215" s="122"/>
      <c r="EH215" s="124"/>
    </row>
    <row r="216" spans="1:138" outlineLevel="2">
      <c r="A216" s="459"/>
      <c r="B216" s="465">
        <v>0.97916666666666696</v>
      </c>
      <c r="C216" s="459"/>
      <c r="D216" s="459"/>
      <c r="E216" s="459"/>
      <c r="F216" s="459"/>
      <c r="G216" s="459"/>
      <c r="H216" s="459"/>
      <c r="I216" s="459"/>
      <c r="J216" s="459"/>
      <c r="K216" s="460"/>
      <c r="L216" s="459"/>
      <c r="M216" s="459"/>
      <c r="N216" s="459"/>
      <c r="O216" s="459"/>
      <c r="P216" s="459"/>
      <c r="Q216" s="459"/>
      <c r="R216" s="459"/>
      <c r="S216" s="446"/>
      <c r="T216" s="122"/>
      <c r="U216" s="123"/>
      <c r="V216" s="126"/>
      <c r="W216" s="123"/>
      <c r="X216" s="128"/>
      <c r="Y216" s="123"/>
      <c r="Z216" s="123"/>
      <c r="AA216" s="123"/>
      <c r="AB216" s="124"/>
      <c r="AC216" s="127"/>
      <c r="AD216" s="201"/>
      <c r="AE216" s="201"/>
      <c r="AF216" s="201"/>
      <c r="AG216" s="201"/>
      <c r="AH216" s="201"/>
      <c r="AI216" s="234"/>
      <c r="AJ216" s="123"/>
      <c r="AK216" s="123"/>
      <c r="AL216" s="123"/>
      <c r="AM216" s="123"/>
      <c r="AN216" s="129"/>
      <c r="AO216" s="124"/>
      <c r="AP216" s="122"/>
      <c r="AQ216" s="127"/>
      <c r="AR216" s="123"/>
      <c r="AS216" s="123"/>
      <c r="AT216" s="123"/>
      <c r="AU216" s="123"/>
      <c r="AV216" s="251"/>
      <c r="AW216" s="123"/>
      <c r="AX216" s="123"/>
      <c r="AY216" s="129"/>
      <c r="AZ216" s="122"/>
      <c r="BA216" s="129"/>
      <c r="BB216" s="130"/>
      <c r="BC216" s="131"/>
      <c r="BD216" s="130"/>
      <c r="BE216" s="132"/>
      <c r="BF216" s="132"/>
      <c r="BG216" s="123"/>
      <c r="BH216" s="124"/>
      <c r="BI216" s="122"/>
      <c r="BJ216" s="123"/>
      <c r="BK216" s="123"/>
      <c r="BL216" s="123"/>
      <c r="BM216" s="129"/>
      <c r="BN216" s="122"/>
      <c r="BO216" s="123"/>
      <c r="BP216" s="129"/>
      <c r="BQ216" s="122"/>
      <c r="BR216" s="123"/>
      <c r="BS216" s="129"/>
      <c r="BT216" s="135"/>
      <c r="BU216" s="280"/>
      <c r="BV216" s="246"/>
      <c r="BW216" s="246"/>
      <c r="BX216" s="133"/>
      <c r="BY216" s="133"/>
      <c r="BZ216" s="122"/>
      <c r="CA216" s="123"/>
      <c r="CB216" s="123"/>
      <c r="CC216" s="124"/>
      <c r="CD216" s="127"/>
      <c r="CE216" s="127"/>
      <c r="CF216" s="123"/>
      <c r="CG216" s="123"/>
      <c r="CH216" s="123"/>
      <c r="CI216" s="123"/>
      <c r="CJ216" s="134"/>
      <c r="CK216" s="122"/>
      <c r="CL216" s="127"/>
      <c r="CM216" s="123"/>
      <c r="CN216" s="129"/>
      <c r="CO216" s="129"/>
      <c r="CP216" s="129"/>
      <c r="CQ216" s="134"/>
      <c r="CR216" s="133"/>
      <c r="CS216" s="133"/>
      <c r="CT216" s="133"/>
      <c r="CU216" s="135"/>
      <c r="CV216" s="280"/>
      <c r="CW216" s="135"/>
      <c r="CX216" s="133"/>
      <c r="CY216" s="133"/>
      <c r="CZ216" s="133"/>
      <c r="DA216" s="133"/>
      <c r="DB216" s="133"/>
      <c r="DC216" s="133"/>
      <c r="DD216" s="133"/>
      <c r="DE216" s="133"/>
      <c r="DF216" s="133"/>
      <c r="DG216" s="133"/>
      <c r="DH216" s="133"/>
      <c r="DI216" s="122"/>
      <c r="DJ216" s="129"/>
      <c r="DK216" s="214"/>
      <c r="DL216" s="129"/>
      <c r="DM216" s="122"/>
      <c r="DN216" s="129"/>
      <c r="DO216" s="122"/>
      <c r="DP216" s="129"/>
      <c r="DQ216" s="133"/>
      <c r="DR216" s="122"/>
      <c r="DS216" s="129"/>
      <c r="DT216" s="133"/>
      <c r="DU216" s="122"/>
      <c r="DV216" s="123"/>
      <c r="DW216" s="214"/>
      <c r="DX216" s="134"/>
      <c r="DY216" s="305"/>
      <c r="DZ216" s="134"/>
      <c r="EA216" s="122"/>
      <c r="EB216" s="129"/>
      <c r="EC216" s="122"/>
      <c r="ED216" s="129"/>
      <c r="EE216" s="122"/>
      <c r="EF216" s="129"/>
      <c r="EG216" s="122"/>
      <c r="EH216" s="124"/>
    </row>
    <row r="217" spans="1:138" outlineLevel="2">
      <c r="A217" s="459"/>
      <c r="B217" s="465">
        <v>0.98958333333333404</v>
      </c>
      <c r="C217" s="459"/>
      <c r="D217" s="459"/>
      <c r="E217" s="459"/>
      <c r="F217" s="459"/>
      <c r="G217" s="459"/>
      <c r="H217" s="459"/>
      <c r="I217" s="459"/>
      <c r="J217" s="459"/>
      <c r="K217" s="460"/>
      <c r="L217" s="459"/>
      <c r="M217" s="459"/>
      <c r="N217" s="459"/>
      <c r="O217" s="459"/>
      <c r="P217" s="459"/>
      <c r="Q217" s="459"/>
      <c r="R217" s="459"/>
      <c r="S217" s="446"/>
      <c r="T217" s="122"/>
      <c r="U217" s="123"/>
      <c r="V217" s="126"/>
      <c r="W217" s="123"/>
      <c r="X217" s="128"/>
      <c r="Y217" s="123"/>
      <c r="Z217" s="123"/>
      <c r="AA217" s="123"/>
      <c r="AB217" s="124"/>
      <c r="AC217" s="127"/>
      <c r="AD217" s="201"/>
      <c r="AE217" s="201"/>
      <c r="AF217" s="201"/>
      <c r="AG217" s="201"/>
      <c r="AH217" s="201"/>
      <c r="AI217" s="234"/>
      <c r="AJ217" s="123"/>
      <c r="AK217" s="123"/>
      <c r="AL217" s="123"/>
      <c r="AM217" s="123"/>
      <c r="AN217" s="129"/>
      <c r="AO217" s="124"/>
      <c r="AP217" s="122"/>
      <c r="AQ217" s="127"/>
      <c r="AR217" s="123"/>
      <c r="AS217" s="123"/>
      <c r="AT217" s="123"/>
      <c r="AU217" s="123"/>
      <c r="AV217" s="251"/>
      <c r="AW217" s="123"/>
      <c r="AX217" s="123"/>
      <c r="AY217" s="129"/>
      <c r="AZ217" s="122"/>
      <c r="BA217" s="129"/>
      <c r="BB217" s="130"/>
      <c r="BC217" s="131"/>
      <c r="BD217" s="130"/>
      <c r="BE217" s="132"/>
      <c r="BF217" s="132"/>
      <c r="BG217" s="123"/>
      <c r="BH217" s="124"/>
      <c r="BI217" s="122"/>
      <c r="BJ217" s="123"/>
      <c r="BK217" s="123"/>
      <c r="BL217" s="123"/>
      <c r="BM217" s="129"/>
      <c r="BN217" s="122"/>
      <c r="BO217" s="123"/>
      <c r="BP217" s="129"/>
      <c r="BQ217" s="122"/>
      <c r="BR217" s="123"/>
      <c r="BS217" s="129"/>
      <c r="BT217" s="135"/>
      <c r="BU217" s="280"/>
      <c r="BV217" s="246"/>
      <c r="BW217" s="246"/>
      <c r="BX217" s="133"/>
      <c r="BY217" s="133"/>
      <c r="BZ217" s="122"/>
      <c r="CA217" s="123"/>
      <c r="CB217" s="123"/>
      <c r="CC217" s="124"/>
      <c r="CD217" s="127"/>
      <c r="CE217" s="127"/>
      <c r="CF217" s="123"/>
      <c r="CG217" s="123"/>
      <c r="CH217" s="123"/>
      <c r="CI217" s="123"/>
      <c r="CJ217" s="134"/>
      <c r="CK217" s="122"/>
      <c r="CL217" s="127"/>
      <c r="CM217" s="123"/>
      <c r="CN217" s="129"/>
      <c r="CO217" s="129"/>
      <c r="CP217" s="129"/>
      <c r="CQ217" s="134"/>
      <c r="CR217" s="133"/>
      <c r="CS217" s="133"/>
      <c r="CT217" s="133"/>
      <c r="CU217" s="135"/>
      <c r="CV217" s="280"/>
      <c r="CW217" s="135"/>
      <c r="CX217" s="133"/>
      <c r="CY217" s="133"/>
      <c r="CZ217" s="133"/>
      <c r="DA217" s="133"/>
      <c r="DB217" s="133"/>
      <c r="DC217" s="133"/>
      <c r="DD217" s="133"/>
      <c r="DE217" s="133"/>
      <c r="DF217" s="133"/>
      <c r="DG217" s="133"/>
      <c r="DH217" s="133"/>
      <c r="DI217" s="122"/>
      <c r="DJ217" s="129"/>
      <c r="DK217" s="214"/>
      <c r="DL217" s="129"/>
      <c r="DM217" s="122"/>
      <c r="DN217" s="129"/>
      <c r="DO217" s="122"/>
      <c r="DP217" s="129"/>
      <c r="DQ217" s="133"/>
      <c r="DR217" s="122"/>
      <c r="DS217" s="129"/>
      <c r="DT217" s="133"/>
      <c r="DU217" s="122"/>
      <c r="DV217" s="123"/>
      <c r="DW217" s="214"/>
      <c r="DX217" s="134"/>
      <c r="DY217" s="305"/>
      <c r="DZ217" s="134"/>
      <c r="EA217" s="122"/>
      <c r="EB217" s="129"/>
      <c r="EC217" s="122"/>
      <c r="ED217" s="129"/>
      <c r="EE217" s="122"/>
      <c r="EF217" s="129"/>
      <c r="EG217" s="122"/>
      <c r="EH217" s="124"/>
    </row>
    <row r="218" spans="1:138" outlineLevel="2">
      <c r="A218" s="459"/>
      <c r="B218" s="465">
        <v>1</v>
      </c>
      <c r="C218" s="459"/>
      <c r="D218" s="459"/>
      <c r="E218" s="459"/>
      <c r="F218" s="459"/>
      <c r="G218" s="459"/>
      <c r="H218" s="459"/>
      <c r="I218" s="459"/>
      <c r="J218" s="459"/>
      <c r="K218" s="460"/>
      <c r="L218" s="459"/>
      <c r="M218" s="459"/>
      <c r="N218" s="459"/>
      <c r="O218" s="459"/>
      <c r="P218" s="459"/>
      <c r="Q218" s="459"/>
      <c r="R218" s="459"/>
      <c r="S218" s="446"/>
      <c r="T218" s="122"/>
      <c r="U218" s="123"/>
      <c r="V218" s="126"/>
      <c r="W218" s="123"/>
      <c r="X218" s="128"/>
      <c r="Y218" s="123"/>
      <c r="Z218" s="123"/>
      <c r="AA218" s="123"/>
      <c r="AB218" s="124"/>
      <c r="AC218" s="127"/>
      <c r="AD218" s="201"/>
      <c r="AE218" s="201"/>
      <c r="AF218" s="201"/>
      <c r="AG218" s="201"/>
      <c r="AH218" s="201"/>
      <c r="AI218" s="234"/>
      <c r="AJ218" s="123"/>
      <c r="AK218" s="123"/>
      <c r="AL218" s="123"/>
      <c r="AM218" s="123"/>
      <c r="AN218" s="129"/>
      <c r="AO218" s="124"/>
      <c r="AP218" s="122"/>
      <c r="AQ218" s="127"/>
      <c r="AR218" s="123"/>
      <c r="AS218" s="123"/>
      <c r="AT218" s="123"/>
      <c r="AU218" s="123"/>
      <c r="AV218" s="251"/>
      <c r="AW218" s="123"/>
      <c r="AX218" s="123"/>
      <c r="AY218" s="129"/>
      <c r="AZ218" s="122"/>
      <c r="BA218" s="129"/>
      <c r="BB218" s="130"/>
      <c r="BC218" s="131"/>
      <c r="BD218" s="130"/>
      <c r="BE218" s="132"/>
      <c r="BF218" s="132"/>
      <c r="BG218" s="123"/>
      <c r="BH218" s="124"/>
      <c r="BI218" s="122"/>
      <c r="BJ218" s="123"/>
      <c r="BK218" s="123"/>
      <c r="BL218" s="123"/>
      <c r="BM218" s="129"/>
      <c r="BN218" s="122"/>
      <c r="BO218" s="123"/>
      <c r="BP218" s="129"/>
      <c r="BQ218" s="122"/>
      <c r="BR218" s="123"/>
      <c r="BS218" s="129"/>
      <c r="BT218" s="135"/>
      <c r="BU218" s="280"/>
      <c r="BV218" s="246"/>
      <c r="BW218" s="246"/>
      <c r="BX218" s="133"/>
      <c r="BY218" s="133"/>
      <c r="BZ218" s="122"/>
      <c r="CA218" s="123"/>
      <c r="CB218" s="123"/>
      <c r="CC218" s="124"/>
      <c r="CD218" s="127"/>
      <c r="CE218" s="127"/>
      <c r="CF218" s="123"/>
      <c r="CG218" s="123"/>
      <c r="CH218" s="123"/>
      <c r="CI218" s="123"/>
      <c r="CJ218" s="134"/>
      <c r="CK218" s="122"/>
      <c r="CL218" s="127"/>
      <c r="CM218" s="123"/>
      <c r="CN218" s="129"/>
      <c r="CO218" s="129"/>
      <c r="CP218" s="129"/>
      <c r="CQ218" s="134"/>
      <c r="CR218" s="133"/>
      <c r="CS218" s="133"/>
      <c r="CT218" s="133"/>
      <c r="CU218" s="135"/>
      <c r="CV218" s="280"/>
      <c r="CW218" s="135"/>
      <c r="CX218" s="133"/>
      <c r="CY218" s="133"/>
      <c r="CZ218" s="133"/>
      <c r="DA218" s="133"/>
      <c r="DB218" s="133"/>
      <c r="DC218" s="133"/>
      <c r="DD218" s="133"/>
      <c r="DE218" s="133"/>
      <c r="DF218" s="133"/>
      <c r="DG218" s="133"/>
      <c r="DH218" s="133"/>
      <c r="DI218" s="122"/>
      <c r="DJ218" s="129"/>
      <c r="DK218" s="214"/>
      <c r="DL218" s="129"/>
      <c r="DM218" s="122"/>
      <c r="DN218" s="129"/>
      <c r="DO218" s="122"/>
      <c r="DP218" s="129"/>
      <c r="DQ218" s="133"/>
      <c r="DR218" s="122"/>
      <c r="DS218" s="129"/>
      <c r="DT218" s="133"/>
      <c r="DU218" s="122"/>
      <c r="DV218" s="123"/>
      <c r="DW218" s="214"/>
      <c r="DX218" s="134"/>
      <c r="DY218" s="305"/>
      <c r="DZ218" s="134"/>
      <c r="EA218" s="122"/>
      <c r="EB218" s="129"/>
      <c r="EC218" s="122"/>
      <c r="ED218" s="129"/>
      <c r="EE218" s="122"/>
      <c r="EF218" s="129"/>
      <c r="EG218" s="122"/>
      <c r="EH218" s="124"/>
    </row>
    <row r="219" spans="1:138" outlineLevel="2">
      <c r="A219" s="459"/>
      <c r="B219" s="465">
        <v>1.0104166666666701</v>
      </c>
      <c r="C219" s="459"/>
      <c r="D219" s="459"/>
      <c r="E219" s="459"/>
      <c r="F219" s="459"/>
      <c r="G219" s="459"/>
      <c r="H219" s="459"/>
      <c r="I219" s="459"/>
      <c r="J219" s="459"/>
      <c r="K219" s="460"/>
      <c r="L219" s="459"/>
      <c r="M219" s="459"/>
      <c r="N219" s="459"/>
      <c r="O219" s="459"/>
      <c r="P219" s="459"/>
      <c r="Q219" s="459"/>
      <c r="R219" s="459"/>
      <c r="S219" s="446"/>
      <c r="T219" s="122"/>
      <c r="U219" s="123"/>
      <c r="V219" s="126"/>
      <c r="W219" s="123"/>
      <c r="X219" s="128"/>
      <c r="Y219" s="123"/>
      <c r="Z219" s="123"/>
      <c r="AA219" s="123"/>
      <c r="AB219" s="124"/>
      <c r="AC219" s="127"/>
      <c r="AD219" s="201"/>
      <c r="AE219" s="201"/>
      <c r="AF219" s="201"/>
      <c r="AG219" s="201"/>
      <c r="AH219" s="201"/>
      <c r="AI219" s="234"/>
      <c r="AJ219" s="123"/>
      <c r="AK219" s="123"/>
      <c r="AL219" s="123"/>
      <c r="AM219" s="123"/>
      <c r="AN219" s="129"/>
      <c r="AO219" s="124"/>
      <c r="AP219" s="122"/>
      <c r="AQ219" s="127"/>
      <c r="AR219" s="123"/>
      <c r="AS219" s="123"/>
      <c r="AT219" s="123"/>
      <c r="AU219" s="123"/>
      <c r="AV219" s="251"/>
      <c r="AW219" s="123"/>
      <c r="AX219" s="123"/>
      <c r="AY219" s="129"/>
      <c r="AZ219" s="122"/>
      <c r="BA219" s="129"/>
      <c r="BB219" s="130"/>
      <c r="BC219" s="131"/>
      <c r="BD219" s="130"/>
      <c r="BE219" s="132"/>
      <c r="BF219" s="132"/>
      <c r="BG219" s="123"/>
      <c r="BH219" s="124"/>
      <c r="BI219" s="122"/>
      <c r="BJ219" s="123"/>
      <c r="BK219" s="123"/>
      <c r="BL219" s="123"/>
      <c r="BM219" s="129"/>
      <c r="BN219" s="122"/>
      <c r="BO219" s="123"/>
      <c r="BP219" s="129"/>
      <c r="BQ219" s="122"/>
      <c r="BR219" s="123"/>
      <c r="BS219" s="129"/>
      <c r="BT219" s="135"/>
      <c r="BU219" s="280"/>
      <c r="BV219" s="246"/>
      <c r="BW219" s="246"/>
      <c r="BX219" s="133"/>
      <c r="BY219" s="133"/>
      <c r="BZ219" s="122"/>
      <c r="CA219" s="123"/>
      <c r="CB219" s="123"/>
      <c r="CC219" s="124"/>
      <c r="CD219" s="127"/>
      <c r="CE219" s="127"/>
      <c r="CF219" s="123"/>
      <c r="CG219" s="123"/>
      <c r="CH219" s="123"/>
      <c r="CI219" s="123"/>
      <c r="CJ219" s="134"/>
      <c r="CK219" s="122"/>
      <c r="CL219" s="127"/>
      <c r="CM219" s="123"/>
      <c r="CN219" s="129"/>
      <c r="CO219" s="129"/>
      <c r="CP219" s="129"/>
      <c r="CQ219" s="134"/>
      <c r="CR219" s="133"/>
      <c r="CS219" s="133"/>
      <c r="CT219" s="133"/>
      <c r="CU219" s="135"/>
      <c r="CV219" s="280"/>
      <c r="CW219" s="135"/>
      <c r="CX219" s="133"/>
      <c r="CY219" s="133"/>
      <c r="CZ219" s="133"/>
      <c r="DA219" s="133"/>
      <c r="DB219" s="133"/>
      <c r="DC219" s="133"/>
      <c r="DD219" s="133"/>
      <c r="DE219" s="133"/>
      <c r="DF219" s="133"/>
      <c r="DG219" s="133"/>
      <c r="DH219" s="133"/>
      <c r="DI219" s="122"/>
      <c r="DJ219" s="129"/>
      <c r="DK219" s="214"/>
      <c r="DL219" s="129"/>
      <c r="DM219" s="122"/>
      <c r="DN219" s="129"/>
      <c r="DO219" s="122"/>
      <c r="DP219" s="129"/>
      <c r="DQ219" s="133"/>
      <c r="DR219" s="122"/>
      <c r="DS219" s="129"/>
      <c r="DT219" s="133"/>
      <c r="DU219" s="122"/>
      <c r="DV219" s="123"/>
      <c r="DW219" s="214"/>
      <c r="DX219" s="134"/>
      <c r="DY219" s="305"/>
      <c r="DZ219" s="134"/>
      <c r="EA219" s="122"/>
      <c r="EB219" s="129"/>
      <c r="EC219" s="122"/>
      <c r="ED219" s="129"/>
      <c r="EE219" s="122"/>
      <c r="EF219" s="129"/>
      <c r="EG219" s="122"/>
      <c r="EH219" s="124"/>
    </row>
    <row r="220" spans="1:138" outlineLevel="2">
      <c r="A220" s="459"/>
      <c r="B220" s="465">
        <v>1.0208333333333299</v>
      </c>
      <c r="C220" s="459"/>
      <c r="D220" s="459"/>
      <c r="E220" s="459"/>
      <c r="F220" s="459"/>
      <c r="G220" s="459"/>
      <c r="H220" s="459"/>
      <c r="I220" s="459"/>
      <c r="J220" s="459"/>
      <c r="K220" s="460"/>
      <c r="L220" s="459"/>
      <c r="M220" s="459"/>
      <c r="N220" s="459"/>
      <c r="O220" s="459"/>
      <c r="P220" s="459"/>
      <c r="Q220" s="459"/>
      <c r="R220" s="459"/>
      <c r="S220" s="446"/>
      <c r="T220" s="122"/>
      <c r="U220" s="123"/>
      <c r="V220" s="126"/>
      <c r="W220" s="123"/>
      <c r="X220" s="128"/>
      <c r="Y220" s="123"/>
      <c r="Z220" s="123"/>
      <c r="AA220" s="123"/>
      <c r="AB220" s="124"/>
      <c r="AC220" s="127"/>
      <c r="AD220" s="201"/>
      <c r="AE220" s="201"/>
      <c r="AF220" s="201"/>
      <c r="AG220" s="201"/>
      <c r="AH220" s="201"/>
      <c r="AI220" s="234"/>
      <c r="AJ220" s="123"/>
      <c r="AK220" s="123"/>
      <c r="AL220" s="123"/>
      <c r="AM220" s="123"/>
      <c r="AN220" s="129"/>
      <c r="AO220" s="124"/>
      <c r="AP220" s="122"/>
      <c r="AQ220" s="127"/>
      <c r="AR220" s="123"/>
      <c r="AS220" s="123"/>
      <c r="AT220" s="123"/>
      <c r="AU220" s="123"/>
      <c r="AV220" s="251"/>
      <c r="AW220" s="123"/>
      <c r="AX220" s="123"/>
      <c r="AY220" s="129"/>
      <c r="AZ220" s="122"/>
      <c r="BA220" s="129"/>
      <c r="BB220" s="130"/>
      <c r="BC220" s="131"/>
      <c r="BD220" s="130"/>
      <c r="BE220" s="132"/>
      <c r="BF220" s="132"/>
      <c r="BG220" s="123"/>
      <c r="BH220" s="124"/>
      <c r="BI220" s="122"/>
      <c r="BJ220" s="123"/>
      <c r="BK220" s="123"/>
      <c r="BL220" s="123"/>
      <c r="BM220" s="129"/>
      <c r="BN220" s="122"/>
      <c r="BO220" s="123"/>
      <c r="BP220" s="129"/>
      <c r="BQ220" s="122"/>
      <c r="BR220" s="123"/>
      <c r="BS220" s="129"/>
      <c r="BT220" s="135"/>
      <c r="BU220" s="280"/>
      <c r="BV220" s="246"/>
      <c r="BW220" s="246"/>
      <c r="BX220" s="133"/>
      <c r="BY220" s="133"/>
      <c r="BZ220" s="122"/>
      <c r="CA220" s="123"/>
      <c r="CB220" s="123"/>
      <c r="CC220" s="124"/>
      <c r="CD220" s="127"/>
      <c r="CE220" s="127"/>
      <c r="CF220" s="123"/>
      <c r="CG220" s="123"/>
      <c r="CH220" s="123"/>
      <c r="CI220" s="123"/>
      <c r="CJ220" s="134"/>
      <c r="CK220" s="122"/>
      <c r="CL220" s="127"/>
      <c r="CM220" s="123"/>
      <c r="CN220" s="129"/>
      <c r="CO220" s="129"/>
      <c r="CP220" s="129"/>
      <c r="CQ220" s="134"/>
      <c r="CR220" s="133"/>
      <c r="CS220" s="133"/>
      <c r="CT220" s="133"/>
      <c r="CU220" s="135"/>
      <c r="CV220" s="280"/>
      <c r="CW220" s="135"/>
      <c r="CX220" s="133"/>
      <c r="CY220" s="133"/>
      <c r="CZ220" s="133"/>
      <c r="DA220" s="133"/>
      <c r="DB220" s="133"/>
      <c r="DC220" s="133"/>
      <c r="DD220" s="133"/>
      <c r="DE220" s="133"/>
      <c r="DF220" s="133"/>
      <c r="DG220" s="133"/>
      <c r="DH220" s="133"/>
      <c r="DI220" s="122"/>
      <c r="DJ220" s="129"/>
      <c r="DK220" s="214"/>
      <c r="DL220" s="129"/>
      <c r="DM220" s="122"/>
      <c r="DN220" s="129"/>
      <c r="DO220" s="122"/>
      <c r="DP220" s="129"/>
      <c r="DQ220" s="133"/>
      <c r="DR220" s="122"/>
      <c r="DS220" s="129"/>
      <c r="DT220" s="133"/>
      <c r="DU220" s="122"/>
      <c r="DV220" s="123"/>
      <c r="DW220" s="214"/>
      <c r="DX220" s="134"/>
      <c r="DY220" s="305"/>
      <c r="DZ220" s="134"/>
      <c r="EA220" s="122"/>
      <c r="EB220" s="129"/>
      <c r="EC220" s="122"/>
      <c r="ED220" s="129"/>
      <c r="EE220" s="122"/>
      <c r="EF220" s="129"/>
      <c r="EG220" s="122"/>
      <c r="EH220" s="124"/>
    </row>
    <row r="221" spans="1:138" outlineLevel="2">
      <c r="A221" s="459"/>
      <c r="B221" s="465">
        <v>1.03125</v>
      </c>
      <c r="C221" s="459"/>
      <c r="D221" s="459"/>
      <c r="E221" s="459"/>
      <c r="F221" s="459"/>
      <c r="G221" s="459"/>
      <c r="H221" s="459"/>
      <c r="I221" s="459"/>
      <c r="J221" s="459"/>
      <c r="K221" s="460"/>
      <c r="L221" s="459"/>
      <c r="M221" s="459"/>
      <c r="N221" s="459"/>
      <c r="O221" s="459"/>
      <c r="P221" s="459"/>
      <c r="Q221" s="459"/>
      <c r="R221" s="459"/>
      <c r="S221" s="446"/>
      <c r="T221" s="122"/>
      <c r="U221" s="123"/>
      <c r="V221" s="126"/>
      <c r="W221" s="123"/>
      <c r="X221" s="128"/>
      <c r="Y221" s="123"/>
      <c r="Z221" s="123"/>
      <c r="AA221" s="123"/>
      <c r="AB221" s="124"/>
      <c r="AC221" s="127"/>
      <c r="AD221" s="201"/>
      <c r="AE221" s="201"/>
      <c r="AF221" s="201"/>
      <c r="AG221" s="201"/>
      <c r="AH221" s="201"/>
      <c r="AI221" s="234"/>
      <c r="AJ221" s="123"/>
      <c r="AK221" s="123"/>
      <c r="AL221" s="123"/>
      <c r="AM221" s="123"/>
      <c r="AN221" s="129"/>
      <c r="AO221" s="124"/>
      <c r="AP221" s="122"/>
      <c r="AQ221" s="127"/>
      <c r="AR221" s="123"/>
      <c r="AS221" s="123"/>
      <c r="AT221" s="123"/>
      <c r="AU221" s="123"/>
      <c r="AV221" s="251"/>
      <c r="AW221" s="123"/>
      <c r="AX221" s="123"/>
      <c r="AY221" s="129"/>
      <c r="AZ221" s="122"/>
      <c r="BA221" s="129"/>
      <c r="BB221" s="130"/>
      <c r="BC221" s="131"/>
      <c r="BD221" s="130"/>
      <c r="BE221" s="132"/>
      <c r="BF221" s="132"/>
      <c r="BG221" s="123"/>
      <c r="BH221" s="124"/>
      <c r="BI221" s="122"/>
      <c r="BJ221" s="123"/>
      <c r="BK221" s="123"/>
      <c r="BL221" s="123"/>
      <c r="BM221" s="129"/>
      <c r="BN221" s="122"/>
      <c r="BO221" s="123"/>
      <c r="BP221" s="129"/>
      <c r="BQ221" s="122"/>
      <c r="BR221" s="123"/>
      <c r="BS221" s="129"/>
      <c r="BT221" s="135"/>
      <c r="BU221" s="280"/>
      <c r="BV221" s="246"/>
      <c r="BW221" s="246"/>
      <c r="BX221" s="133"/>
      <c r="BY221" s="133"/>
      <c r="BZ221" s="122"/>
      <c r="CA221" s="123"/>
      <c r="CB221" s="123"/>
      <c r="CC221" s="124"/>
      <c r="CD221" s="127"/>
      <c r="CE221" s="127"/>
      <c r="CF221" s="123"/>
      <c r="CG221" s="123"/>
      <c r="CH221" s="123"/>
      <c r="CI221" s="123"/>
      <c r="CJ221" s="134"/>
      <c r="CK221" s="122"/>
      <c r="CL221" s="127"/>
      <c r="CM221" s="123"/>
      <c r="CN221" s="129"/>
      <c r="CO221" s="129"/>
      <c r="CP221" s="129"/>
      <c r="CQ221" s="134"/>
      <c r="CR221" s="133"/>
      <c r="CS221" s="133"/>
      <c r="CT221" s="133"/>
      <c r="CU221" s="135"/>
      <c r="CV221" s="280"/>
      <c r="CW221" s="135"/>
      <c r="CX221" s="133"/>
      <c r="CY221" s="133"/>
      <c r="CZ221" s="133"/>
      <c r="DA221" s="133"/>
      <c r="DB221" s="133"/>
      <c r="DC221" s="133"/>
      <c r="DD221" s="133"/>
      <c r="DE221" s="133"/>
      <c r="DF221" s="133"/>
      <c r="DG221" s="133"/>
      <c r="DH221" s="133"/>
      <c r="DI221" s="122"/>
      <c r="DJ221" s="129"/>
      <c r="DK221" s="214"/>
      <c r="DL221" s="129"/>
      <c r="DM221" s="122"/>
      <c r="DN221" s="129"/>
      <c r="DO221" s="122"/>
      <c r="DP221" s="129"/>
      <c r="DQ221" s="133"/>
      <c r="DR221" s="122"/>
      <c r="DS221" s="129"/>
      <c r="DT221" s="133"/>
      <c r="DU221" s="122"/>
      <c r="DV221" s="123"/>
      <c r="DW221" s="214"/>
      <c r="DX221" s="134"/>
      <c r="DY221" s="305"/>
      <c r="DZ221" s="134"/>
      <c r="EA221" s="122"/>
      <c r="EB221" s="129"/>
      <c r="EC221" s="122"/>
      <c r="ED221" s="129"/>
      <c r="EE221" s="122"/>
      <c r="EF221" s="129"/>
      <c r="EG221" s="122"/>
      <c r="EH221" s="124"/>
    </row>
    <row r="222" spans="1:138" outlineLevel="2">
      <c r="A222" s="459"/>
      <c r="B222" s="465">
        <v>1.0416666666666701</v>
      </c>
      <c r="C222" s="459"/>
      <c r="D222" s="459"/>
      <c r="E222" s="459"/>
      <c r="F222" s="459"/>
      <c r="G222" s="459"/>
      <c r="H222" s="459"/>
      <c r="I222" s="459"/>
      <c r="J222" s="459"/>
      <c r="K222" s="460"/>
      <c r="L222" s="459"/>
      <c r="M222" s="459"/>
      <c r="N222" s="459"/>
      <c r="O222" s="459"/>
      <c r="P222" s="459"/>
      <c r="Q222" s="459"/>
      <c r="R222" s="459"/>
      <c r="S222" s="446"/>
      <c r="T222" s="122"/>
      <c r="U222" s="123"/>
      <c r="V222" s="126"/>
      <c r="W222" s="123"/>
      <c r="X222" s="128"/>
      <c r="Y222" s="123"/>
      <c r="Z222" s="123"/>
      <c r="AA222" s="123"/>
      <c r="AB222" s="124"/>
      <c r="AC222" s="127"/>
      <c r="AD222" s="201"/>
      <c r="AE222" s="201"/>
      <c r="AF222" s="201"/>
      <c r="AG222" s="201"/>
      <c r="AH222" s="201"/>
      <c r="AI222" s="234"/>
      <c r="AJ222" s="123"/>
      <c r="AK222" s="123"/>
      <c r="AL222" s="123"/>
      <c r="AM222" s="123"/>
      <c r="AN222" s="129"/>
      <c r="AO222" s="124"/>
      <c r="AP222" s="122"/>
      <c r="AQ222" s="127"/>
      <c r="AR222" s="123"/>
      <c r="AS222" s="123"/>
      <c r="AT222" s="123"/>
      <c r="AU222" s="123"/>
      <c r="AV222" s="251"/>
      <c r="AW222" s="123"/>
      <c r="AX222" s="123"/>
      <c r="AY222" s="129"/>
      <c r="AZ222" s="122"/>
      <c r="BA222" s="129"/>
      <c r="BB222" s="130"/>
      <c r="BC222" s="131"/>
      <c r="BD222" s="130"/>
      <c r="BE222" s="132"/>
      <c r="BF222" s="132"/>
      <c r="BG222" s="123"/>
      <c r="BH222" s="124"/>
      <c r="BI222" s="122"/>
      <c r="BJ222" s="123"/>
      <c r="BK222" s="123"/>
      <c r="BL222" s="123"/>
      <c r="BM222" s="129"/>
      <c r="BN222" s="122"/>
      <c r="BO222" s="123"/>
      <c r="BP222" s="129"/>
      <c r="BQ222" s="122"/>
      <c r="BR222" s="123"/>
      <c r="BS222" s="129"/>
      <c r="BT222" s="135"/>
      <c r="BU222" s="280"/>
      <c r="BV222" s="246"/>
      <c r="BW222" s="246"/>
      <c r="BX222" s="133"/>
      <c r="BY222" s="133"/>
      <c r="BZ222" s="122"/>
      <c r="CA222" s="123"/>
      <c r="CB222" s="123"/>
      <c r="CC222" s="124"/>
      <c r="CD222" s="127"/>
      <c r="CE222" s="127"/>
      <c r="CF222" s="123"/>
      <c r="CG222" s="123"/>
      <c r="CH222" s="123"/>
      <c r="CI222" s="123"/>
      <c r="CJ222" s="134"/>
      <c r="CK222" s="122"/>
      <c r="CL222" s="127"/>
      <c r="CM222" s="123"/>
      <c r="CN222" s="129"/>
      <c r="CO222" s="129"/>
      <c r="CP222" s="129"/>
      <c r="CQ222" s="134"/>
      <c r="CR222" s="133"/>
      <c r="CS222" s="133"/>
      <c r="CT222" s="133"/>
      <c r="CU222" s="135"/>
      <c r="CV222" s="280"/>
      <c r="CW222" s="135"/>
      <c r="CX222" s="133"/>
      <c r="CY222" s="133"/>
      <c r="CZ222" s="133"/>
      <c r="DA222" s="133"/>
      <c r="DB222" s="133"/>
      <c r="DC222" s="133"/>
      <c r="DD222" s="133"/>
      <c r="DE222" s="133"/>
      <c r="DF222" s="133"/>
      <c r="DG222" s="133"/>
      <c r="DH222" s="133"/>
      <c r="DI222" s="122"/>
      <c r="DJ222" s="129"/>
      <c r="DK222" s="214"/>
      <c r="DL222" s="129"/>
      <c r="DM222" s="122"/>
      <c r="DN222" s="129"/>
      <c r="DO222" s="122"/>
      <c r="DP222" s="129"/>
      <c r="DQ222" s="133"/>
      <c r="DR222" s="122"/>
      <c r="DS222" s="129"/>
      <c r="DT222" s="133"/>
      <c r="DU222" s="122"/>
      <c r="DV222" s="123"/>
      <c r="DW222" s="214"/>
      <c r="DX222" s="134"/>
      <c r="DY222" s="305"/>
      <c r="DZ222" s="134"/>
      <c r="EA222" s="122"/>
      <c r="EB222" s="129"/>
      <c r="EC222" s="122"/>
      <c r="ED222" s="129"/>
      <c r="EE222" s="122"/>
      <c r="EF222" s="129"/>
      <c r="EG222" s="122"/>
      <c r="EH222" s="124"/>
    </row>
    <row r="223" spans="1:138" outlineLevel="2">
      <c r="A223" s="459"/>
      <c r="B223" s="465">
        <v>1.0520833333333299</v>
      </c>
      <c r="C223" s="459"/>
      <c r="D223" s="459"/>
      <c r="E223" s="459"/>
      <c r="F223" s="459"/>
      <c r="G223" s="459"/>
      <c r="H223" s="459"/>
      <c r="I223" s="459"/>
      <c r="J223" s="459"/>
      <c r="K223" s="460"/>
      <c r="L223" s="459"/>
      <c r="M223" s="459"/>
      <c r="N223" s="459"/>
      <c r="O223" s="459"/>
      <c r="P223" s="459"/>
      <c r="Q223" s="459"/>
      <c r="R223" s="459"/>
      <c r="S223" s="446"/>
      <c r="T223" s="122"/>
      <c r="U223" s="123"/>
      <c r="V223" s="126"/>
      <c r="W223" s="123"/>
      <c r="X223" s="128"/>
      <c r="Y223" s="123"/>
      <c r="Z223" s="123"/>
      <c r="AA223" s="123"/>
      <c r="AB223" s="124"/>
      <c r="AC223" s="127"/>
      <c r="AD223" s="201"/>
      <c r="AE223" s="201"/>
      <c r="AF223" s="201"/>
      <c r="AG223" s="201"/>
      <c r="AH223" s="201"/>
      <c r="AI223" s="234"/>
      <c r="AJ223" s="123"/>
      <c r="AK223" s="123"/>
      <c r="AL223" s="123"/>
      <c r="AM223" s="123"/>
      <c r="AN223" s="129"/>
      <c r="AO223" s="124"/>
      <c r="AP223" s="122"/>
      <c r="AQ223" s="127"/>
      <c r="AR223" s="123"/>
      <c r="AS223" s="123"/>
      <c r="AT223" s="123"/>
      <c r="AU223" s="123"/>
      <c r="AV223" s="251"/>
      <c r="AW223" s="123"/>
      <c r="AX223" s="123"/>
      <c r="AY223" s="129"/>
      <c r="AZ223" s="122"/>
      <c r="BA223" s="129"/>
      <c r="BB223" s="130"/>
      <c r="BC223" s="131"/>
      <c r="BD223" s="130"/>
      <c r="BE223" s="132"/>
      <c r="BF223" s="132"/>
      <c r="BG223" s="123"/>
      <c r="BH223" s="124"/>
      <c r="BI223" s="122"/>
      <c r="BJ223" s="123"/>
      <c r="BK223" s="123"/>
      <c r="BL223" s="123"/>
      <c r="BM223" s="129"/>
      <c r="BN223" s="122"/>
      <c r="BO223" s="123"/>
      <c r="BP223" s="129"/>
      <c r="BQ223" s="122"/>
      <c r="BR223" s="123"/>
      <c r="BS223" s="129"/>
      <c r="BT223" s="135"/>
      <c r="BU223" s="280"/>
      <c r="BV223" s="246"/>
      <c r="BW223" s="246"/>
      <c r="BX223" s="133"/>
      <c r="BY223" s="133"/>
      <c r="BZ223" s="122"/>
      <c r="CA223" s="123"/>
      <c r="CB223" s="123"/>
      <c r="CC223" s="124"/>
      <c r="CD223" s="127"/>
      <c r="CE223" s="127"/>
      <c r="CF223" s="123"/>
      <c r="CG223" s="123"/>
      <c r="CH223" s="123"/>
      <c r="CI223" s="123"/>
      <c r="CJ223" s="134"/>
      <c r="CK223" s="122"/>
      <c r="CL223" s="127"/>
      <c r="CM223" s="123"/>
      <c r="CN223" s="129"/>
      <c r="CO223" s="129"/>
      <c r="CP223" s="129"/>
      <c r="CQ223" s="134"/>
      <c r="CR223" s="133"/>
      <c r="CS223" s="133"/>
      <c r="CT223" s="133"/>
      <c r="CU223" s="135"/>
      <c r="CV223" s="280"/>
      <c r="CW223" s="135"/>
      <c r="CX223" s="133"/>
      <c r="CY223" s="133"/>
      <c r="CZ223" s="133"/>
      <c r="DA223" s="133"/>
      <c r="DB223" s="133"/>
      <c r="DC223" s="133"/>
      <c r="DD223" s="133"/>
      <c r="DE223" s="133"/>
      <c r="DF223" s="133"/>
      <c r="DG223" s="133"/>
      <c r="DH223" s="133"/>
      <c r="DI223" s="122"/>
      <c r="DJ223" s="129"/>
      <c r="DK223" s="214"/>
      <c r="DL223" s="129"/>
      <c r="DM223" s="122"/>
      <c r="DN223" s="129"/>
      <c r="DO223" s="122"/>
      <c r="DP223" s="129"/>
      <c r="DQ223" s="133"/>
      <c r="DR223" s="122"/>
      <c r="DS223" s="129"/>
      <c r="DT223" s="133"/>
      <c r="DU223" s="122"/>
      <c r="DV223" s="123"/>
      <c r="DW223" s="214"/>
      <c r="DX223" s="134"/>
      <c r="DY223" s="305"/>
      <c r="DZ223" s="134"/>
      <c r="EA223" s="122"/>
      <c r="EB223" s="129"/>
      <c r="EC223" s="122"/>
      <c r="ED223" s="129"/>
      <c r="EE223" s="122"/>
      <c r="EF223" s="129"/>
      <c r="EG223" s="122"/>
      <c r="EH223" s="124"/>
    </row>
    <row r="224" spans="1:138" outlineLevel="2">
      <c r="A224" s="459"/>
      <c r="B224" s="465">
        <v>1.0625</v>
      </c>
      <c r="C224" s="459"/>
      <c r="D224" s="459"/>
      <c r="E224" s="459"/>
      <c r="F224" s="459"/>
      <c r="G224" s="459"/>
      <c r="H224" s="459"/>
      <c r="I224" s="459"/>
      <c r="J224" s="459"/>
      <c r="K224" s="460"/>
      <c r="L224" s="459"/>
      <c r="M224" s="459"/>
      <c r="N224" s="459"/>
      <c r="O224" s="459"/>
      <c r="P224" s="459"/>
      <c r="Q224" s="459"/>
      <c r="R224" s="459"/>
      <c r="S224" s="446"/>
      <c r="T224" s="122"/>
      <c r="U224" s="123"/>
      <c r="V224" s="126"/>
      <c r="W224" s="123"/>
      <c r="X224" s="128"/>
      <c r="Y224" s="123"/>
      <c r="Z224" s="123"/>
      <c r="AA224" s="123"/>
      <c r="AB224" s="124"/>
      <c r="AC224" s="127"/>
      <c r="AD224" s="201"/>
      <c r="AE224" s="201"/>
      <c r="AF224" s="201"/>
      <c r="AG224" s="201"/>
      <c r="AH224" s="201"/>
      <c r="AI224" s="234"/>
      <c r="AJ224" s="123"/>
      <c r="AK224" s="123"/>
      <c r="AL224" s="123"/>
      <c r="AM224" s="123"/>
      <c r="AN224" s="129"/>
      <c r="AO224" s="124"/>
      <c r="AP224" s="122"/>
      <c r="AQ224" s="127"/>
      <c r="AR224" s="123"/>
      <c r="AS224" s="123"/>
      <c r="AT224" s="123"/>
      <c r="AU224" s="123"/>
      <c r="AV224" s="251"/>
      <c r="AW224" s="123"/>
      <c r="AX224" s="123"/>
      <c r="AY224" s="129"/>
      <c r="AZ224" s="122"/>
      <c r="BA224" s="129"/>
      <c r="BB224" s="130"/>
      <c r="BC224" s="131"/>
      <c r="BD224" s="130"/>
      <c r="BE224" s="132"/>
      <c r="BF224" s="132"/>
      <c r="BG224" s="123"/>
      <c r="BH224" s="124"/>
      <c r="BI224" s="122"/>
      <c r="BJ224" s="123"/>
      <c r="BK224" s="123"/>
      <c r="BL224" s="123"/>
      <c r="BM224" s="129"/>
      <c r="BN224" s="122"/>
      <c r="BO224" s="123"/>
      <c r="BP224" s="129"/>
      <c r="BQ224" s="122"/>
      <c r="BR224" s="123"/>
      <c r="BS224" s="129"/>
      <c r="BT224" s="135"/>
      <c r="BU224" s="280"/>
      <c r="BV224" s="246"/>
      <c r="BW224" s="246"/>
      <c r="BX224" s="133"/>
      <c r="BY224" s="133"/>
      <c r="BZ224" s="122"/>
      <c r="CA224" s="123"/>
      <c r="CB224" s="123"/>
      <c r="CC224" s="124"/>
      <c r="CD224" s="127"/>
      <c r="CE224" s="127"/>
      <c r="CF224" s="123"/>
      <c r="CG224" s="123"/>
      <c r="CH224" s="123"/>
      <c r="CI224" s="123"/>
      <c r="CJ224" s="134"/>
      <c r="CK224" s="122"/>
      <c r="CL224" s="127"/>
      <c r="CM224" s="123"/>
      <c r="CN224" s="129"/>
      <c r="CO224" s="129"/>
      <c r="CP224" s="129"/>
      <c r="CQ224" s="134"/>
      <c r="CR224" s="133"/>
      <c r="CS224" s="133"/>
      <c r="CT224" s="133"/>
      <c r="CU224" s="135"/>
      <c r="CV224" s="280"/>
      <c r="CW224" s="135"/>
      <c r="CX224" s="133"/>
      <c r="CY224" s="133"/>
      <c r="CZ224" s="133"/>
      <c r="DA224" s="133"/>
      <c r="DB224" s="133"/>
      <c r="DC224" s="133"/>
      <c r="DD224" s="133"/>
      <c r="DE224" s="133"/>
      <c r="DF224" s="133"/>
      <c r="DG224" s="133"/>
      <c r="DH224" s="133"/>
      <c r="DI224" s="122"/>
      <c r="DJ224" s="129"/>
      <c r="DK224" s="214"/>
      <c r="DL224" s="129"/>
      <c r="DM224" s="122"/>
      <c r="DN224" s="129"/>
      <c r="DO224" s="122"/>
      <c r="DP224" s="129"/>
      <c r="DQ224" s="133"/>
      <c r="DR224" s="122"/>
      <c r="DS224" s="129"/>
      <c r="DT224" s="133"/>
      <c r="DU224" s="122"/>
      <c r="DV224" s="123"/>
      <c r="DW224" s="214"/>
      <c r="DX224" s="134"/>
      <c r="DY224" s="305"/>
      <c r="DZ224" s="134"/>
      <c r="EA224" s="122"/>
      <c r="EB224" s="129"/>
      <c r="EC224" s="122"/>
      <c r="ED224" s="129"/>
      <c r="EE224" s="122"/>
      <c r="EF224" s="129"/>
      <c r="EG224" s="122"/>
      <c r="EH224" s="124"/>
    </row>
    <row r="225" spans="1:138" outlineLevel="2">
      <c r="A225" s="459"/>
      <c r="B225" s="465">
        <v>1.0729166666666701</v>
      </c>
      <c r="C225" s="459"/>
      <c r="D225" s="459"/>
      <c r="E225" s="459"/>
      <c r="F225" s="459"/>
      <c r="G225" s="459"/>
      <c r="H225" s="459"/>
      <c r="I225" s="459"/>
      <c r="J225" s="459"/>
      <c r="K225" s="460"/>
      <c r="L225" s="459"/>
      <c r="M225" s="459"/>
      <c r="N225" s="459"/>
      <c r="O225" s="459"/>
      <c r="P225" s="459"/>
      <c r="Q225" s="459"/>
      <c r="R225" s="459"/>
      <c r="S225" s="446"/>
      <c r="T225" s="122"/>
      <c r="U225" s="123"/>
      <c r="V225" s="126"/>
      <c r="W225" s="123"/>
      <c r="X225" s="128"/>
      <c r="Y225" s="123"/>
      <c r="Z225" s="123"/>
      <c r="AA225" s="123"/>
      <c r="AB225" s="124"/>
      <c r="AC225" s="127"/>
      <c r="AD225" s="201"/>
      <c r="AE225" s="201"/>
      <c r="AF225" s="201"/>
      <c r="AG225" s="201"/>
      <c r="AH225" s="201"/>
      <c r="AI225" s="234"/>
      <c r="AJ225" s="123"/>
      <c r="AK225" s="123"/>
      <c r="AL225" s="123"/>
      <c r="AM225" s="123"/>
      <c r="AN225" s="129"/>
      <c r="AO225" s="124"/>
      <c r="AP225" s="122"/>
      <c r="AQ225" s="127"/>
      <c r="AR225" s="123"/>
      <c r="AS225" s="123"/>
      <c r="AT225" s="123"/>
      <c r="AU225" s="123"/>
      <c r="AV225" s="251"/>
      <c r="AW225" s="123"/>
      <c r="AX225" s="123"/>
      <c r="AY225" s="129"/>
      <c r="AZ225" s="122"/>
      <c r="BA225" s="129"/>
      <c r="BB225" s="130"/>
      <c r="BC225" s="131"/>
      <c r="BD225" s="130"/>
      <c r="BE225" s="132"/>
      <c r="BF225" s="132"/>
      <c r="BG225" s="123"/>
      <c r="BH225" s="124"/>
      <c r="BI225" s="122"/>
      <c r="BJ225" s="123"/>
      <c r="BK225" s="123"/>
      <c r="BL225" s="123"/>
      <c r="BM225" s="129"/>
      <c r="BN225" s="122"/>
      <c r="BO225" s="123"/>
      <c r="BP225" s="129"/>
      <c r="BQ225" s="122"/>
      <c r="BR225" s="123"/>
      <c r="BS225" s="129"/>
      <c r="BT225" s="135"/>
      <c r="BU225" s="280"/>
      <c r="BV225" s="246"/>
      <c r="BW225" s="246"/>
      <c r="BX225" s="133"/>
      <c r="BY225" s="133"/>
      <c r="BZ225" s="122"/>
      <c r="CA225" s="123"/>
      <c r="CB225" s="123"/>
      <c r="CC225" s="124"/>
      <c r="CD225" s="127"/>
      <c r="CE225" s="127"/>
      <c r="CF225" s="123"/>
      <c r="CG225" s="123"/>
      <c r="CH225" s="123"/>
      <c r="CI225" s="123"/>
      <c r="CJ225" s="134"/>
      <c r="CK225" s="122"/>
      <c r="CL225" s="127"/>
      <c r="CM225" s="123"/>
      <c r="CN225" s="129"/>
      <c r="CO225" s="129"/>
      <c r="CP225" s="129"/>
      <c r="CQ225" s="134"/>
      <c r="CR225" s="133"/>
      <c r="CS225" s="133"/>
      <c r="CT225" s="133"/>
      <c r="CU225" s="135"/>
      <c r="CV225" s="280"/>
      <c r="CW225" s="135"/>
      <c r="CX225" s="133"/>
      <c r="CY225" s="133"/>
      <c r="CZ225" s="133"/>
      <c r="DA225" s="133"/>
      <c r="DB225" s="133"/>
      <c r="DC225" s="133"/>
      <c r="DD225" s="133"/>
      <c r="DE225" s="133"/>
      <c r="DF225" s="133"/>
      <c r="DG225" s="133"/>
      <c r="DH225" s="133"/>
      <c r="DI225" s="122"/>
      <c r="DJ225" s="129"/>
      <c r="DK225" s="214"/>
      <c r="DL225" s="129"/>
      <c r="DM225" s="122"/>
      <c r="DN225" s="129"/>
      <c r="DO225" s="122"/>
      <c r="DP225" s="129"/>
      <c r="DQ225" s="133"/>
      <c r="DR225" s="122"/>
      <c r="DS225" s="129"/>
      <c r="DT225" s="133"/>
      <c r="DU225" s="122"/>
      <c r="DV225" s="123"/>
      <c r="DW225" s="214"/>
      <c r="DX225" s="134"/>
      <c r="DY225" s="305"/>
      <c r="DZ225" s="134"/>
      <c r="EA225" s="122"/>
      <c r="EB225" s="129"/>
      <c r="EC225" s="122"/>
      <c r="ED225" s="129"/>
      <c r="EE225" s="122"/>
      <c r="EF225" s="129"/>
      <c r="EG225" s="122"/>
      <c r="EH225" s="124"/>
    </row>
    <row r="226" spans="1:138" outlineLevel="2">
      <c r="A226" s="459"/>
      <c r="B226" s="465">
        <v>1.0833333333333299</v>
      </c>
      <c r="C226" s="459"/>
      <c r="D226" s="459"/>
      <c r="E226" s="459"/>
      <c r="F226" s="459"/>
      <c r="G226" s="459"/>
      <c r="H226" s="459"/>
      <c r="I226" s="459"/>
      <c r="J226" s="459"/>
      <c r="K226" s="460"/>
      <c r="L226" s="459"/>
      <c r="M226" s="459"/>
      <c r="N226" s="459"/>
      <c r="O226" s="459"/>
      <c r="P226" s="459"/>
      <c r="Q226" s="459"/>
      <c r="R226" s="459"/>
      <c r="S226" s="446"/>
      <c r="T226" s="122"/>
      <c r="U226" s="123"/>
      <c r="V226" s="126"/>
      <c r="W226" s="123"/>
      <c r="X226" s="128"/>
      <c r="Y226" s="123"/>
      <c r="Z226" s="123"/>
      <c r="AA226" s="123"/>
      <c r="AB226" s="124"/>
      <c r="AC226" s="127"/>
      <c r="AD226" s="201"/>
      <c r="AE226" s="201"/>
      <c r="AF226" s="201"/>
      <c r="AG226" s="201"/>
      <c r="AH226" s="201"/>
      <c r="AI226" s="234"/>
      <c r="AJ226" s="123"/>
      <c r="AK226" s="123"/>
      <c r="AL226" s="123"/>
      <c r="AM226" s="123"/>
      <c r="AN226" s="129"/>
      <c r="AO226" s="124"/>
      <c r="AP226" s="122"/>
      <c r="AQ226" s="127"/>
      <c r="AR226" s="123"/>
      <c r="AS226" s="123"/>
      <c r="AT226" s="123"/>
      <c r="AU226" s="123"/>
      <c r="AV226" s="251"/>
      <c r="AW226" s="123"/>
      <c r="AX226" s="123"/>
      <c r="AY226" s="129"/>
      <c r="AZ226" s="122"/>
      <c r="BA226" s="129"/>
      <c r="BB226" s="130"/>
      <c r="BC226" s="131"/>
      <c r="BD226" s="130"/>
      <c r="BE226" s="132"/>
      <c r="BF226" s="132"/>
      <c r="BG226" s="123"/>
      <c r="BH226" s="124"/>
      <c r="BI226" s="122"/>
      <c r="BJ226" s="123"/>
      <c r="BK226" s="123"/>
      <c r="BL226" s="123"/>
      <c r="BM226" s="129"/>
      <c r="BN226" s="122"/>
      <c r="BO226" s="123"/>
      <c r="BP226" s="129"/>
      <c r="BQ226" s="122"/>
      <c r="BR226" s="123"/>
      <c r="BS226" s="129"/>
      <c r="BT226" s="135"/>
      <c r="BU226" s="280"/>
      <c r="BV226" s="246"/>
      <c r="BW226" s="246"/>
      <c r="BX226" s="133"/>
      <c r="BY226" s="133"/>
      <c r="BZ226" s="122"/>
      <c r="CA226" s="123"/>
      <c r="CB226" s="123"/>
      <c r="CC226" s="124"/>
      <c r="CD226" s="127"/>
      <c r="CE226" s="127"/>
      <c r="CF226" s="123"/>
      <c r="CG226" s="123"/>
      <c r="CH226" s="123"/>
      <c r="CI226" s="123"/>
      <c r="CJ226" s="134"/>
      <c r="CK226" s="122"/>
      <c r="CL226" s="127"/>
      <c r="CM226" s="123"/>
      <c r="CN226" s="129"/>
      <c r="CO226" s="129"/>
      <c r="CP226" s="129"/>
      <c r="CQ226" s="134"/>
      <c r="CR226" s="133"/>
      <c r="CS226" s="133"/>
      <c r="CT226" s="133"/>
      <c r="CU226" s="135"/>
      <c r="CV226" s="280"/>
      <c r="CW226" s="135"/>
      <c r="CX226" s="133"/>
      <c r="CY226" s="133"/>
      <c r="CZ226" s="133"/>
      <c r="DA226" s="133"/>
      <c r="DB226" s="133"/>
      <c r="DC226" s="133"/>
      <c r="DD226" s="133"/>
      <c r="DE226" s="133"/>
      <c r="DF226" s="133"/>
      <c r="DG226" s="133"/>
      <c r="DH226" s="133"/>
      <c r="DI226" s="122"/>
      <c r="DJ226" s="129"/>
      <c r="DK226" s="214"/>
      <c r="DL226" s="129"/>
      <c r="DM226" s="122"/>
      <c r="DN226" s="129"/>
      <c r="DO226" s="122"/>
      <c r="DP226" s="129"/>
      <c r="DQ226" s="133"/>
      <c r="DR226" s="122"/>
      <c r="DS226" s="129"/>
      <c r="DT226" s="133"/>
      <c r="DU226" s="122"/>
      <c r="DV226" s="123"/>
      <c r="DW226" s="214"/>
      <c r="DX226" s="134"/>
      <c r="DY226" s="305"/>
      <c r="DZ226" s="134"/>
      <c r="EA226" s="122"/>
      <c r="EB226" s="129"/>
      <c r="EC226" s="122"/>
      <c r="ED226" s="129"/>
      <c r="EE226" s="122"/>
      <c r="EF226" s="129"/>
      <c r="EG226" s="122"/>
      <c r="EH226" s="124"/>
    </row>
    <row r="227" spans="1:138" outlineLevel="2">
      <c r="A227" s="459"/>
      <c r="B227" s="465">
        <v>1.09375</v>
      </c>
      <c r="C227" s="459"/>
      <c r="D227" s="459"/>
      <c r="E227" s="459"/>
      <c r="F227" s="459"/>
      <c r="G227" s="459"/>
      <c r="H227" s="459"/>
      <c r="I227" s="459"/>
      <c r="J227" s="459"/>
      <c r="K227" s="460"/>
      <c r="L227" s="459"/>
      <c r="M227" s="459"/>
      <c r="N227" s="459"/>
      <c r="O227" s="459"/>
      <c r="P227" s="459"/>
      <c r="Q227" s="459"/>
      <c r="R227" s="459"/>
      <c r="S227" s="446"/>
      <c r="T227" s="122"/>
      <c r="U227" s="123"/>
      <c r="V227" s="126"/>
      <c r="W227" s="123"/>
      <c r="X227" s="128"/>
      <c r="Y227" s="123"/>
      <c r="Z227" s="123"/>
      <c r="AA227" s="123"/>
      <c r="AB227" s="124"/>
      <c r="AC227" s="127"/>
      <c r="AD227" s="201"/>
      <c r="AE227" s="201"/>
      <c r="AF227" s="201"/>
      <c r="AG227" s="201"/>
      <c r="AH227" s="201"/>
      <c r="AI227" s="234"/>
      <c r="AJ227" s="123"/>
      <c r="AK227" s="123"/>
      <c r="AL227" s="123"/>
      <c r="AM227" s="123"/>
      <c r="AN227" s="129"/>
      <c r="AO227" s="124"/>
      <c r="AP227" s="122"/>
      <c r="AQ227" s="127"/>
      <c r="AR227" s="123"/>
      <c r="AS227" s="123"/>
      <c r="AT227" s="123"/>
      <c r="AU227" s="123"/>
      <c r="AV227" s="251"/>
      <c r="AW227" s="123"/>
      <c r="AX227" s="123"/>
      <c r="AY227" s="129"/>
      <c r="AZ227" s="122"/>
      <c r="BA227" s="129"/>
      <c r="BB227" s="130"/>
      <c r="BC227" s="131"/>
      <c r="BD227" s="130"/>
      <c r="BE227" s="132"/>
      <c r="BF227" s="132"/>
      <c r="BG227" s="123"/>
      <c r="BH227" s="124"/>
      <c r="BI227" s="122"/>
      <c r="BJ227" s="123"/>
      <c r="BK227" s="123"/>
      <c r="BL227" s="123"/>
      <c r="BM227" s="129"/>
      <c r="BN227" s="122"/>
      <c r="BO227" s="123"/>
      <c r="BP227" s="129"/>
      <c r="BQ227" s="122"/>
      <c r="BR227" s="123"/>
      <c r="BS227" s="129"/>
      <c r="BT227" s="135"/>
      <c r="BU227" s="280"/>
      <c r="BV227" s="246"/>
      <c r="BW227" s="246"/>
      <c r="BX227" s="133"/>
      <c r="BY227" s="133"/>
      <c r="BZ227" s="122"/>
      <c r="CA227" s="123"/>
      <c r="CB227" s="123"/>
      <c r="CC227" s="124"/>
      <c r="CD227" s="127"/>
      <c r="CE227" s="127"/>
      <c r="CF227" s="123"/>
      <c r="CG227" s="123"/>
      <c r="CH227" s="123"/>
      <c r="CI227" s="123"/>
      <c r="CJ227" s="134"/>
      <c r="CK227" s="122"/>
      <c r="CL227" s="127"/>
      <c r="CM227" s="123"/>
      <c r="CN227" s="129"/>
      <c r="CO227" s="129"/>
      <c r="CP227" s="129"/>
      <c r="CQ227" s="134"/>
      <c r="CR227" s="133"/>
      <c r="CS227" s="133"/>
      <c r="CT227" s="133"/>
      <c r="CU227" s="135"/>
      <c r="CV227" s="280"/>
      <c r="CW227" s="135"/>
      <c r="CX227" s="133"/>
      <c r="CY227" s="133"/>
      <c r="CZ227" s="133"/>
      <c r="DA227" s="133"/>
      <c r="DB227" s="133"/>
      <c r="DC227" s="133"/>
      <c r="DD227" s="133"/>
      <c r="DE227" s="133"/>
      <c r="DF227" s="133"/>
      <c r="DG227" s="133"/>
      <c r="DH227" s="133"/>
      <c r="DI227" s="122"/>
      <c r="DJ227" s="129"/>
      <c r="DK227" s="214"/>
      <c r="DL227" s="129"/>
      <c r="DM227" s="122"/>
      <c r="DN227" s="129"/>
      <c r="DO227" s="122"/>
      <c r="DP227" s="129"/>
      <c r="DQ227" s="133"/>
      <c r="DR227" s="122"/>
      <c r="DS227" s="129"/>
      <c r="DT227" s="133"/>
      <c r="DU227" s="122"/>
      <c r="DV227" s="123"/>
      <c r="DW227" s="214"/>
      <c r="DX227" s="134"/>
      <c r="DY227" s="305"/>
      <c r="DZ227" s="134"/>
      <c r="EA227" s="122"/>
      <c r="EB227" s="129"/>
      <c r="EC227" s="122"/>
      <c r="ED227" s="129"/>
      <c r="EE227" s="122"/>
      <c r="EF227" s="129"/>
      <c r="EG227" s="122"/>
      <c r="EH227" s="124"/>
    </row>
    <row r="228" spans="1:138" outlineLevel="2">
      <c r="A228" s="459"/>
      <c r="B228" s="465">
        <v>1.1041666666666701</v>
      </c>
      <c r="C228" s="459"/>
      <c r="D228" s="459"/>
      <c r="E228" s="459"/>
      <c r="F228" s="459"/>
      <c r="G228" s="459"/>
      <c r="H228" s="459"/>
      <c r="I228" s="459"/>
      <c r="J228" s="459"/>
      <c r="K228" s="460"/>
      <c r="L228" s="459"/>
      <c r="M228" s="459"/>
      <c r="N228" s="459"/>
      <c r="O228" s="459"/>
      <c r="P228" s="459"/>
      <c r="Q228" s="459"/>
      <c r="R228" s="459"/>
      <c r="S228" s="446"/>
      <c r="T228" s="122"/>
      <c r="U228" s="123"/>
      <c r="V228" s="126"/>
      <c r="W228" s="123"/>
      <c r="X228" s="128"/>
      <c r="Y228" s="123"/>
      <c r="Z228" s="123"/>
      <c r="AA228" s="123"/>
      <c r="AB228" s="124"/>
      <c r="AC228" s="127"/>
      <c r="AD228" s="201"/>
      <c r="AE228" s="201"/>
      <c r="AF228" s="201"/>
      <c r="AG228" s="201"/>
      <c r="AH228" s="201"/>
      <c r="AI228" s="234"/>
      <c r="AJ228" s="123"/>
      <c r="AK228" s="123"/>
      <c r="AL228" s="123"/>
      <c r="AM228" s="123"/>
      <c r="AN228" s="129"/>
      <c r="AO228" s="124"/>
      <c r="AP228" s="122"/>
      <c r="AQ228" s="127"/>
      <c r="AR228" s="123"/>
      <c r="AS228" s="123"/>
      <c r="AT228" s="123"/>
      <c r="AU228" s="123"/>
      <c r="AV228" s="251"/>
      <c r="AW228" s="123"/>
      <c r="AX228" s="123"/>
      <c r="AY228" s="129"/>
      <c r="AZ228" s="122"/>
      <c r="BA228" s="129"/>
      <c r="BB228" s="130"/>
      <c r="BC228" s="131"/>
      <c r="BD228" s="130"/>
      <c r="BE228" s="132"/>
      <c r="BF228" s="132"/>
      <c r="BG228" s="123"/>
      <c r="BH228" s="124"/>
      <c r="BI228" s="122"/>
      <c r="BJ228" s="123"/>
      <c r="BK228" s="123"/>
      <c r="BL228" s="123"/>
      <c r="BM228" s="129"/>
      <c r="BN228" s="122"/>
      <c r="BO228" s="123"/>
      <c r="BP228" s="129"/>
      <c r="BQ228" s="122"/>
      <c r="BR228" s="123"/>
      <c r="BS228" s="129"/>
      <c r="BT228" s="135"/>
      <c r="BU228" s="280"/>
      <c r="BV228" s="246"/>
      <c r="BW228" s="246"/>
      <c r="BX228" s="133"/>
      <c r="BY228" s="133"/>
      <c r="BZ228" s="122"/>
      <c r="CA228" s="123"/>
      <c r="CB228" s="123"/>
      <c r="CC228" s="124"/>
      <c r="CD228" s="127"/>
      <c r="CE228" s="127"/>
      <c r="CF228" s="123"/>
      <c r="CG228" s="123"/>
      <c r="CH228" s="123"/>
      <c r="CI228" s="123"/>
      <c r="CJ228" s="134"/>
      <c r="CK228" s="122"/>
      <c r="CL228" s="127"/>
      <c r="CM228" s="123"/>
      <c r="CN228" s="129"/>
      <c r="CO228" s="129"/>
      <c r="CP228" s="129"/>
      <c r="CQ228" s="134"/>
      <c r="CR228" s="133"/>
      <c r="CS228" s="133"/>
      <c r="CT228" s="133"/>
      <c r="CU228" s="135"/>
      <c r="CV228" s="280"/>
      <c r="CW228" s="135"/>
      <c r="CX228" s="133"/>
      <c r="CY228" s="133"/>
      <c r="CZ228" s="133"/>
      <c r="DA228" s="133"/>
      <c r="DB228" s="133"/>
      <c r="DC228" s="133"/>
      <c r="DD228" s="133"/>
      <c r="DE228" s="133"/>
      <c r="DF228" s="133"/>
      <c r="DG228" s="133"/>
      <c r="DH228" s="133"/>
      <c r="DI228" s="122"/>
      <c r="DJ228" s="129"/>
      <c r="DK228" s="214"/>
      <c r="DL228" s="129"/>
      <c r="DM228" s="122"/>
      <c r="DN228" s="129"/>
      <c r="DO228" s="122"/>
      <c r="DP228" s="129"/>
      <c r="DQ228" s="133"/>
      <c r="DR228" s="122"/>
      <c r="DS228" s="129"/>
      <c r="DT228" s="133"/>
      <c r="DU228" s="122"/>
      <c r="DV228" s="123"/>
      <c r="DW228" s="214"/>
      <c r="DX228" s="134"/>
      <c r="DY228" s="305"/>
      <c r="DZ228" s="134"/>
      <c r="EA228" s="122"/>
      <c r="EB228" s="129"/>
      <c r="EC228" s="122"/>
      <c r="ED228" s="129"/>
      <c r="EE228" s="122"/>
      <c r="EF228" s="129"/>
      <c r="EG228" s="122"/>
      <c r="EH228" s="124"/>
    </row>
    <row r="229" spans="1:138" outlineLevel="2">
      <c r="A229" s="459"/>
      <c r="B229" s="465">
        <v>1.1145833333333299</v>
      </c>
      <c r="C229" s="459"/>
      <c r="D229" s="459"/>
      <c r="E229" s="459"/>
      <c r="F229" s="459"/>
      <c r="G229" s="459"/>
      <c r="H229" s="459"/>
      <c r="I229" s="459"/>
      <c r="J229" s="459"/>
      <c r="K229" s="460"/>
      <c r="L229" s="459"/>
      <c r="M229" s="459"/>
      <c r="N229" s="459"/>
      <c r="O229" s="459"/>
      <c r="P229" s="459"/>
      <c r="Q229" s="459"/>
      <c r="R229" s="459"/>
      <c r="S229" s="446"/>
      <c r="T229" s="122"/>
      <c r="U229" s="123"/>
      <c r="V229" s="126"/>
      <c r="W229" s="123"/>
      <c r="X229" s="128"/>
      <c r="Y229" s="123"/>
      <c r="Z229" s="123"/>
      <c r="AA229" s="123"/>
      <c r="AB229" s="124"/>
      <c r="AC229" s="127"/>
      <c r="AD229" s="201"/>
      <c r="AE229" s="201"/>
      <c r="AF229" s="201"/>
      <c r="AG229" s="201"/>
      <c r="AH229" s="201"/>
      <c r="AI229" s="234"/>
      <c r="AJ229" s="123"/>
      <c r="AK229" s="123"/>
      <c r="AL229" s="123"/>
      <c r="AM229" s="123"/>
      <c r="AN229" s="129"/>
      <c r="AO229" s="124"/>
      <c r="AP229" s="122"/>
      <c r="AQ229" s="127"/>
      <c r="AR229" s="123"/>
      <c r="AS229" s="123"/>
      <c r="AT229" s="123"/>
      <c r="AU229" s="123"/>
      <c r="AV229" s="251"/>
      <c r="AW229" s="123"/>
      <c r="AX229" s="123"/>
      <c r="AY229" s="129"/>
      <c r="AZ229" s="122"/>
      <c r="BA229" s="129"/>
      <c r="BB229" s="130"/>
      <c r="BC229" s="131"/>
      <c r="BD229" s="130"/>
      <c r="BE229" s="132"/>
      <c r="BF229" s="132"/>
      <c r="BG229" s="123"/>
      <c r="BH229" s="124"/>
      <c r="BI229" s="122"/>
      <c r="BJ229" s="123"/>
      <c r="BK229" s="123"/>
      <c r="BL229" s="123"/>
      <c r="BM229" s="129"/>
      <c r="BN229" s="122"/>
      <c r="BO229" s="123"/>
      <c r="BP229" s="129"/>
      <c r="BQ229" s="122"/>
      <c r="BR229" s="123"/>
      <c r="BS229" s="129"/>
      <c r="BT229" s="135"/>
      <c r="BU229" s="280"/>
      <c r="BV229" s="246"/>
      <c r="BW229" s="246"/>
      <c r="BX229" s="133"/>
      <c r="BY229" s="133"/>
      <c r="BZ229" s="122"/>
      <c r="CA229" s="123"/>
      <c r="CB229" s="123"/>
      <c r="CC229" s="124"/>
      <c r="CD229" s="127"/>
      <c r="CE229" s="127"/>
      <c r="CF229" s="123"/>
      <c r="CG229" s="123"/>
      <c r="CH229" s="123"/>
      <c r="CI229" s="123"/>
      <c r="CJ229" s="134"/>
      <c r="CK229" s="122"/>
      <c r="CL229" s="127"/>
      <c r="CM229" s="123"/>
      <c r="CN229" s="129"/>
      <c r="CO229" s="129"/>
      <c r="CP229" s="129"/>
      <c r="CQ229" s="134"/>
      <c r="CR229" s="133"/>
      <c r="CS229" s="133"/>
      <c r="CT229" s="133"/>
      <c r="CU229" s="135"/>
      <c r="CV229" s="280"/>
      <c r="CW229" s="135"/>
      <c r="CX229" s="133"/>
      <c r="CY229" s="133"/>
      <c r="CZ229" s="133"/>
      <c r="DA229" s="133"/>
      <c r="DB229" s="133"/>
      <c r="DC229" s="133"/>
      <c r="DD229" s="133"/>
      <c r="DE229" s="133"/>
      <c r="DF229" s="133"/>
      <c r="DG229" s="133"/>
      <c r="DH229" s="133"/>
      <c r="DI229" s="122"/>
      <c r="DJ229" s="129"/>
      <c r="DK229" s="214"/>
      <c r="DL229" s="129"/>
      <c r="DM229" s="122"/>
      <c r="DN229" s="129"/>
      <c r="DO229" s="122"/>
      <c r="DP229" s="129"/>
      <c r="DQ229" s="133"/>
      <c r="DR229" s="122"/>
      <c r="DS229" s="129"/>
      <c r="DT229" s="133"/>
      <c r="DU229" s="122"/>
      <c r="DV229" s="123"/>
      <c r="DW229" s="214"/>
      <c r="DX229" s="134"/>
      <c r="DY229" s="305"/>
      <c r="DZ229" s="134"/>
      <c r="EA229" s="122"/>
      <c r="EB229" s="129"/>
      <c r="EC229" s="122"/>
      <c r="ED229" s="129"/>
      <c r="EE229" s="122"/>
      <c r="EF229" s="129"/>
      <c r="EG229" s="122"/>
      <c r="EH229" s="124"/>
    </row>
    <row r="230" spans="1:138" outlineLevel="2">
      <c r="A230" s="459"/>
      <c r="B230" s="465">
        <v>1.125</v>
      </c>
      <c r="C230" s="459"/>
      <c r="D230" s="459"/>
      <c r="E230" s="459"/>
      <c r="F230" s="459"/>
      <c r="G230" s="459"/>
      <c r="H230" s="459"/>
      <c r="I230" s="459"/>
      <c r="J230" s="459"/>
      <c r="K230" s="460"/>
      <c r="L230" s="459"/>
      <c r="M230" s="459"/>
      <c r="N230" s="459"/>
      <c r="O230" s="459"/>
      <c r="P230" s="459"/>
      <c r="Q230" s="459"/>
      <c r="R230" s="459"/>
      <c r="S230" s="446"/>
      <c r="T230" s="122"/>
      <c r="U230" s="123"/>
      <c r="V230" s="126"/>
      <c r="W230" s="123"/>
      <c r="X230" s="128"/>
      <c r="Y230" s="123"/>
      <c r="Z230" s="123"/>
      <c r="AA230" s="123"/>
      <c r="AB230" s="124"/>
      <c r="AC230" s="127"/>
      <c r="AD230" s="201"/>
      <c r="AE230" s="201"/>
      <c r="AF230" s="201"/>
      <c r="AG230" s="201"/>
      <c r="AH230" s="201"/>
      <c r="AI230" s="234"/>
      <c r="AJ230" s="123"/>
      <c r="AK230" s="123"/>
      <c r="AL230" s="123"/>
      <c r="AM230" s="123"/>
      <c r="AN230" s="129"/>
      <c r="AO230" s="124"/>
      <c r="AP230" s="122"/>
      <c r="AQ230" s="127"/>
      <c r="AR230" s="123"/>
      <c r="AS230" s="123"/>
      <c r="AT230" s="123"/>
      <c r="AU230" s="123"/>
      <c r="AV230" s="251"/>
      <c r="AW230" s="123"/>
      <c r="AX230" s="123"/>
      <c r="AY230" s="129"/>
      <c r="AZ230" s="122"/>
      <c r="BA230" s="129"/>
      <c r="BB230" s="130"/>
      <c r="BC230" s="131"/>
      <c r="BD230" s="130"/>
      <c r="BE230" s="132"/>
      <c r="BF230" s="132"/>
      <c r="BG230" s="123"/>
      <c r="BH230" s="124"/>
      <c r="BI230" s="122"/>
      <c r="BJ230" s="123"/>
      <c r="BK230" s="123"/>
      <c r="BL230" s="123"/>
      <c r="BM230" s="129"/>
      <c r="BN230" s="122"/>
      <c r="BO230" s="123"/>
      <c r="BP230" s="129"/>
      <c r="BQ230" s="122"/>
      <c r="BR230" s="123"/>
      <c r="BS230" s="129"/>
      <c r="BT230" s="135"/>
      <c r="BU230" s="280"/>
      <c r="BV230" s="246"/>
      <c r="BW230" s="246"/>
      <c r="BX230" s="133"/>
      <c r="BY230" s="133"/>
      <c r="BZ230" s="122"/>
      <c r="CA230" s="123"/>
      <c r="CB230" s="123"/>
      <c r="CC230" s="124"/>
      <c r="CD230" s="127"/>
      <c r="CE230" s="127"/>
      <c r="CF230" s="123"/>
      <c r="CG230" s="123"/>
      <c r="CH230" s="123"/>
      <c r="CI230" s="123"/>
      <c r="CJ230" s="134"/>
      <c r="CK230" s="122"/>
      <c r="CL230" s="127"/>
      <c r="CM230" s="123"/>
      <c r="CN230" s="129"/>
      <c r="CO230" s="129"/>
      <c r="CP230" s="129"/>
      <c r="CQ230" s="134"/>
      <c r="CR230" s="133"/>
      <c r="CS230" s="133"/>
      <c r="CT230" s="133"/>
      <c r="CU230" s="135"/>
      <c r="CV230" s="280"/>
      <c r="CW230" s="135"/>
      <c r="CX230" s="133"/>
      <c r="CY230" s="133"/>
      <c r="CZ230" s="133"/>
      <c r="DA230" s="133"/>
      <c r="DB230" s="133"/>
      <c r="DC230" s="133"/>
      <c r="DD230" s="133"/>
      <c r="DE230" s="133"/>
      <c r="DF230" s="133"/>
      <c r="DG230" s="133"/>
      <c r="DH230" s="133"/>
      <c r="DI230" s="122"/>
      <c r="DJ230" s="129"/>
      <c r="DK230" s="214"/>
      <c r="DL230" s="129"/>
      <c r="DM230" s="122"/>
      <c r="DN230" s="129"/>
      <c r="DO230" s="122"/>
      <c r="DP230" s="129"/>
      <c r="DQ230" s="133"/>
      <c r="DR230" s="122"/>
      <c r="DS230" s="129"/>
      <c r="DT230" s="133"/>
      <c r="DU230" s="122"/>
      <c r="DV230" s="123"/>
      <c r="DW230" s="214"/>
      <c r="DX230" s="134"/>
      <c r="DY230" s="305"/>
      <c r="DZ230" s="134"/>
      <c r="EA230" s="122"/>
      <c r="EB230" s="129"/>
      <c r="EC230" s="122"/>
      <c r="ED230" s="129"/>
      <c r="EE230" s="122"/>
      <c r="EF230" s="129"/>
      <c r="EG230" s="122"/>
      <c r="EH230" s="124"/>
    </row>
    <row r="231" spans="1:138" outlineLevel="2">
      <c r="A231" s="459"/>
      <c r="B231" s="465">
        <v>1.1354166666666701</v>
      </c>
      <c r="C231" s="459"/>
      <c r="D231" s="459"/>
      <c r="E231" s="459"/>
      <c r="F231" s="459"/>
      <c r="G231" s="459"/>
      <c r="H231" s="459"/>
      <c r="I231" s="459"/>
      <c r="J231" s="459"/>
      <c r="K231" s="460"/>
      <c r="L231" s="459"/>
      <c r="M231" s="459"/>
      <c r="N231" s="459"/>
      <c r="O231" s="459"/>
      <c r="P231" s="459"/>
      <c r="Q231" s="459"/>
      <c r="R231" s="459"/>
      <c r="S231" s="446"/>
      <c r="T231" s="122"/>
      <c r="U231" s="123"/>
      <c r="V231" s="126"/>
      <c r="W231" s="123"/>
      <c r="X231" s="128"/>
      <c r="Y231" s="123"/>
      <c r="Z231" s="123"/>
      <c r="AA231" s="123"/>
      <c r="AB231" s="124"/>
      <c r="AC231" s="127"/>
      <c r="AD231" s="201"/>
      <c r="AE231" s="201"/>
      <c r="AF231" s="201"/>
      <c r="AG231" s="201"/>
      <c r="AH231" s="201"/>
      <c r="AI231" s="234"/>
      <c r="AJ231" s="123"/>
      <c r="AK231" s="123"/>
      <c r="AL231" s="123"/>
      <c r="AM231" s="123"/>
      <c r="AN231" s="129"/>
      <c r="AO231" s="124"/>
      <c r="AP231" s="122"/>
      <c r="AQ231" s="127"/>
      <c r="AR231" s="123"/>
      <c r="AS231" s="123"/>
      <c r="AT231" s="123"/>
      <c r="AU231" s="123"/>
      <c r="AV231" s="251"/>
      <c r="AW231" s="123"/>
      <c r="AX231" s="123"/>
      <c r="AY231" s="129"/>
      <c r="AZ231" s="122"/>
      <c r="BA231" s="129"/>
      <c r="BB231" s="130"/>
      <c r="BC231" s="131"/>
      <c r="BD231" s="130"/>
      <c r="BE231" s="132"/>
      <c r="BF231" s="132"/>
      <c r="BG231" s="123"/>
      <c r="BH231" s="124"/>
      <c r="BI231" s="122"/>
      <c r="BJ231" s="123"/>
      <c r="BK231" s="123"/>
      <c r="BL231" s="123"/>
      <c r="BM231" s="129"/>
      <c r="BN231" s="122"/>
      <c r="BO231" s="123"/>
      <c r="BP231" s="129"/>
      <c r="BQ231" s="122"/>
      <c r="BR231" s="123"/>
      <c r="BS231" s="129"/>
      <c r="BT231" s="135"/>
      <c r="BU231" s="280"/>
      <c r="BV231" s="246"/>
      <c r="BW231" s="246"/>
      <c r="BX231" s="133"/>
      <c r="BY231" s="133"/>
      <c r="BZ231" s="122"/>
      <c r="CA231" s="123"/>
      <c r="CB231" s="123"/>
      <c r="CC231" s="124"/>
      <c r="CD231" s="127"/>
      <c r="CE231" s="127"/>
      <c r="CF231" s="123"/>
      <c r="CG231" s="123"/>
      <c r="CH231" s="123"/>
      <c r="CI231" s="123"/>
      <c r="CJ231" s="134"/>
      <c r="CK231" s="122"/>
      <c r="CL231" s="127"/>
      <c r="CM231" s="123"/>
      <c r="CN231" s="129"/>
      <c r="CO231" s="129"/>
      <c r="CP231" s="129"/>
      <c r="CQ231" s="134"/>
      <c r="CR231" s="133"/>
      <c r="CS231" s="133"/>
      <c r="CT231" s="133"/>
      <c r="CU231" s="135"/>
      <c r="CV231" s="280"/>
      <c r="CW231" s="135"/>
      <c r="CX231" s="133"/>
      <c r="CY231" s="133"/>
      <c r="CZ231" s="133"/>
      <c r="DA231" s="133"/>
      <c r="DB231" s="133"/>
      <c r="DC231" s="133"/>
      <c r="DD231" s="133"/>
      <c r="DE231" s="133"/>
      <c r="DF231" s="133"/>
      <c r="DG231" s="133"/>
      <c r="DH231" s="133"/>
      <c r="DI231" s="122"/>
      <c r="DJ231" s="129"/>
      <c r="DK231" s="214"/>
      <c r="DL231" s="129"/>
      <c r="DM231" s="122"/>
      <c r="DN231" s="129"/>
      <c r="DO231" s="122"/>
      <c r="DP231" s="129"/>
      <c r="DQ231" s="133"/>
      <c r="DR231" s="122"/>
      <c r="DS231" s="129"/>
      <c r="DT231" s="133"/>
      <c r="DU231" s="122"/>
      <c r="DV231" s="123"/>
      <c r="DW231" s="214"/>
      <c r="DX231" s="134"/>
      <c r="DY231" s="305"/>
      <c r="DZ231" s="134"/>
      <c r="EA231" s="122"/>
      <c r="EB231" s="129"/>
      <c r="EC231" s="122"/>
      <c r="ED231" s="129"/>
      <c r="EE231" s="122"/>
      <c r="EF231" s="129"/>
      <c r="EG231" s="122"/>
      <c r="EH231" s="124"/>
    </row>
    <row r="232" spans="1:138" outlineLevel="2">
      <c r="A232" s="459"/>
      <c r="B232" s="465">
        <v>1.1458333333333299</v>
      </c>
      <c r="C232" s="459"/>
      <c r="D232" s="459"/>
      <c r="E232" s="459"/>
      <c r="F232" s="459"/>
      <c r="G232" s="459"/>
      <c r="H232" s="459"/>
      <c r="I232" s="459"/>
      <c r="J232" s="459"/>
      <c r="K232" s="460"/>
      <c r="L232" s="459"/>
      <c r="M232" s="459"/>
      <c r="N232" s="459"/>
      <c r="O232" s="459"/>
      <c r="P232" s="459"/>
      <c r="Q232" s="459"/>
      <c r="R232" s="459"/>
      <c r="S232" s="446"/>
      <c r="T232" s="122"/>
      <c r="U232" s="123"/>
      <c r="V232" s="126"/>
      <c r="W232" s="123"/>
      <c r="X232" s="128"/>
      <c r="Y232" s="123"/>
      <c r="Z232" s="123"/>
      <c r="AA232" s="123"/>
      <c r="AB232" s="124"/>
      <c r="AC232" s="127"/>
      <c r="AD232" s="201"/>
      <c r="AE232" s="201"/>
      <c r="AF232" s="201"/>
      <c r="AG232" s="201"/>
      <c r="AH232" s="201"/>
      <c r="AI232" s="234"/>
      <c r="AJ232" s="123"/>
      <c r="AK232" s="123"/>
      <c r="AL232" s="123"/>
      <c r="AM232" s="123"/>
      <c r="AN232" s="129"/>
      <c r="AO232" s="124"/>
      <c r="AP232" s="122"/>
      <c r="AQ232" s="127"/>
      <c r="AR232" s="123"/>
      <c r="AS232" s="123"/>
      <c r="AT232" s="123"/>
      <c r="AU232" s="123"/>
      <c r="AV232" s="251"/>
      <c r="AW232" s="123"/>
      <c r="AX232" s="123"/>
      <c r="AY232" s="129"/>
      <c r="AZ232" s="122"/>
      <c r="BA232" s="129"/>
      <c r="BB232" s="130"/>
      <c r="BC232" s="131"/>
      <c r="BD232" s="130"/>
      <c r="BE232" s="132"/>
      <c r="BF232" s="132"/>
      <c r="BG232" s="123"/>
      <c r="BH232" s="124"/>
      <c r="BI232" s="122"/>
      <c r="BJ232" s="123"/>
      <c r="BK232" s="123"/>
      <c r="BL232" s="123"/>
      <c r="BM232" s="129"/>
      <c r="BN232" s="122"/>
      <c r="BO232" s="123"/>
      <c r="BP232" s="129"/>
      <c r="BQ232" s="122"/>
      <c r="BR232" s="123"/>
      <c r="BS232" s="129"/>
      <c r="BT232" s="135"/>
      <c r="BU232" s="280"/>
      <c r="BV232" s="246"/>
      <c r="BW232" s="246"/>
      <c r="BX232" s="133"/>
      <c r="BY232" s="133"/>
      <c r="BZ232" s="122"/>
      <c r="CA232" s="123"/>
      <c r="CB232" s="123"/>
      <c r="CC232" s="124"/>
      <c r="CD232" s="127"/>
      <c r="CE232" s="127"/>
      <c r="CF232" s="123"/>
      <c r="CG232" s="123"/>
      <c r="CH232" s="123"/>
      <c r="CI232" s="123"/>
      <c r="CJ232" s="134"/>
      <c r="CK232" s="122"/>
      <c r="CL232" s="127"/>
      <c r="CM232" s="123"/>
      <c r="CN232" s="129"/>
      <c r="CO232" s="129"/>
      <c r="CP232" s="129"/>
      <c r="CQ232" s="134"/>
      <c r="CR232" s="133"/>
      <c r="CS232" s="133"/>
      <c r="CT232" s="133"/>
      <c r="CU232" s="135"/>
      <c r="CV232" s="280"/>
      <c r="CW232" s="135"/>
      <c r="CX232" s="133"/>
      <c r="CY232" s="133"/>
      <c r="CZ232" s="133"/>
      <c r="DA232" s="133"/>
      <c r="DB232" s="133"/>
      <c r="DC232" s="133"/>
      <c r="DD232" s="133"/>
      <c r="DE232" s="133"/>
      <c r="DF232" s="133"/>
      <c r="DG232" s="133"/>
      <c r="DH232" s="133"/>
      <c r="DI232" s="122"/>
      <c r="DJ232" s="129"/>
      <c r="DK232" s="214"/>
      <c r="DL232" s="129"/>
      <c r="DM232" s="122"/>
      <c r="DN232" s="129"/>
      <c r="DO232" s="122"/>
      <c r="DP232" s="129"/>
      <c r="DQ232" s="133"/>
      <c r="DR232" s="122"/>
      <c r="DS232" s="129"/>
      <c r="DT232" s="133"/>
      <c r="DU232" s="122"/>
      <c r="DV232" s="123"/>
      <c r="DW232" s="214"/>
      <c r="DX232" s="134"/>
      <c r="DY232" s="305"/>
      <c r="DZ232" s="134"/>
      <c r="EA232" s="122"/>
      <c r="EB232" s="129"/>
      <c r="EC232" s="122"/>
      <c r="ED232" s="129"/>
      <c r="EE232" s="122"/>
      <c r="EF232" s="129"/>
      <c r="EG232" s="122"/>
      <c r="EH232" s="124"/>
    </row>
    <row r="233" spans="1:138" outlineLevel="2">
      <c r="A233" s="459"/>
      <c r="B233" s="465">
        <v>1.15625</v>
      </c>
      <c r="C233" s="459"/>
      <c r="D233" s="459"/>
      <c r="E233" s="459"/>
      <c r="F233" s="459"/>
      <c r="G233" s="459"/>
      <c r="H233" s="459"/>
      <c r="I233" s="459"/>
      <c r="J233" s="459"/>
      <c r="K233" s="460"/>
      <c r="L233" s="459"/>
      <c r="M233" s="459"/>
      <c r="N233" s="459"/>
      <c r="O233" s="459"/>
      <c r="P233" s="459"/>
      <c r="Q233" s="459"/>
      <c r="R233" s="459"/>
      <c r="S233" s="446"/>
      <c r="T233" s="122"/>
      <c r="U233" s="123"/>
      <c r="V233" s="126"/>
      <c r="W233" s="123"/>
      <c r="X233" s="128"/>
      <c r="Y233" s="123"/>
      <c r="Z233" s="123"/>
      <c r="AA233" s="123"/>
      <c r="AB233" s="124"/>
      <c r="AC233" s="127"/>
      <c r="AD233" s="201"/>
      <c r="AE233" s="201"/>
      <c r="AF233" s="201"/>
      <c r="AG233" s="201"/>
      <c r="AH233" s="201"/>
      <c r="AI233" s="234"/>
      <c r="AJ233" s="123"/>
      <c r="AK233" s="123"/>
      <c r="AL233" s="123"/>
      <c r="AM233" s="123"/>
      <c r="AN233" s="129"/>
      <c r="AO233" s="124"/>
      <c r="AP233" s="122"/>
      <c r="AQ233" s="127"/>
      <c r="AR233" s="123"/>
      <c r="AS233" s="123"/>
      <c r="AT233" s="123"/>
      <c r="AU233" s="123"/>
      <c r="AV233" s="251"/>
      <c r="AW233" s="123"/>
      <c r="AX233" s="123"/>
      <c r="AY233" s="129"/>
      <c r="AZ233" s="122"/>
      <c r="BA233" s="129"/>
      <c r="BB233" s="130"/>
      <c r="BC233" s="131"/>
      <c r="BD233" s="130"/>
      <c r="BE233" s="132"/>
      <c r="BF233" s="132"/>
      <c r="BG233" s="123"/>
      <c r="BH233" s="124"/>
      <c r="BI233" s="122"/>
      <c r="BJ233" s="123"/>
      <c r="BK233" s="123"/>
      <c r="BL233" s="123"/>
      <c r="BM233" s="129"/>
      <c r="BN233" s="122"/>
      <c r="BO233" s="123"/>
      <c r="BP233" s="129"/>
      <c r="BQ233" s="122"/>
      <c r="BR233" s="123"/>
      <c r="BS233" s="129"/>
      <c r="BT233" s="135"/>
      <c r="BU233" s="280"/>
      <c r="BV233" s="246"/>
      <c r="BW233" s="246"/>
      <c r="BX233" s="133"/>
      <c r="BY233" s="133"/>
      <c r="BZ233" s="122"/>
      <c r="CA233" s="123"/>
      <c r="CB233" s="123"/>
      <c r="CC233" s="124"/>
      <c r="CD233" s="127"/>
      <c r="CE233" s="127"/>
      <c r="CF233" s="123"/>
      <c r="CG233" s="123"/>
      <c r="CH233" s="123"/>
      <c r="CI233" s="123"/>
      <c r="CJ233" s="134"/>
      <c r="CK233" s="122"/>
      <c r="CL233" s="127"/>
      <c r="CM233" s="123"/>
      <c r="CN233" s="129"/>
      <c r="CO233" s="129"/>
      <c r="CP233" s="129"/>
      <c r="CQ233" s="134"/>
      <c r="CR233" s="133"/>
      <c r="CS233" s="133"/>
      <c r="CT233" s="133"/>
      <c r="CU233" s="135"/>
      <c r="CV233" s="280"/>
      <c r="CW233" s="135"/>
      <c r="CX233" s="133"/>
      <c r="CY233" s="133"/>
      <c r="CZ233" s="133"/>
      <c r="DA233" s="133"/>
      <c r="DB233" s="133"/>
      <c r="DC233" s="133"/>
      <c r="DD233" s="133"/>
      <c r="DE233" s="133"/>
      <c r="DF233" s="133"/>
      <c r="DG233" s="133"/>
      <c r="DH233" s="133"/>
      <c r="DI233" s="122"/>
      <c r="DJ233" s="129"/>
      <c r="DK233" s="214"/>
      <c r="DL233" s="129"/>
      <c r="DM233" s="122"/>
      <c r="DN233" s="129"/>
      <c r="DO233" s="122"/>
      <c r="DP233" s="129"/>
      <c r="DQ233" s="133"/>
      <c r="DR233" s="122"/>
      <c r="DS233" s="129"/>
      <c r="DT233" s="133"/>
      <c r="DU233" s="122"/>
      <c r="DV233" s="123"/>
      <c r="DW233" s="214"/>
      <c r="DX233" s="134"/>
      <c r="DY233" s="305"/>
      <c r="DZ233" s="134"/>
      <c r="EA233" s="122"/>
      <c r="EB233" s="129"/>
      <c r="EC233" s="122"/>
      <c r="ED233" s="129"/>
      <c r="EE233" s="122"/>
      <c r="EF233" s="129"/>
      <c r="EG233" s="122"/>
      <c r="EH233" s="124"/>
    </row>
    <row r="234" spans="1:138" outlineLevel="2">
      <c r="A234" s="459"/>
      <c r="B234" s="465">
        <v>1.1666666666666701</v>
      </c>
      <c r="C234" s="459"/>
      <c r="D234" s="459"/>
      <c r="E234" s="459"/>
      <c r="F234" s="459"/>
      <c r="G234" s="459"/>
      <c r="H234" s="459"/>
      <c r="I234" s="459"/>
      <c r="J234" s="459"/>
      <c r="K234" s="460"/>
      <c r="L234" s="459"/>
      <c r="M234" s="459"/>
      <c r="N234" s="459"/>
      <c r="O234" s="459"/>
      <c r="P234" s="459"/>
      <c r="Q234" s="459"/>
      <c r="R234" s="459"/>
      <c r="S234" s="446"/>
      <c r="T234" s="122"/>
      <c r="U234" s="123"/>
      <c r="V234" s="126"/>
      <c r="W234" s="123"/>
      <c r="X234" s="128"/>
      <c r="Y234" s="123"/>
      <c r="Z234" s="123"/>
      <c r="AA234" s="123"/>
      <c r="AB234" s="124"/>
      <c r="AC234" s="127"/>
      <c r="AD234" s="201"/>
      <c r="AE234" s="201"/>
      <c r="AF234" s="201"/>
      <c r="AG234" s="201"/>
      <c r="AH234" s="201"/>
      <c r="AI234" s="234"/>
      <c r="AJ234" s="123"/>
      <c r="AK234" s="123"/>
      <c r="AL234" s="123"/>
      <c r="AM234" s="123"/>
      <c r="AN234" s="129"/>
      <c r="AO234" s="124"/>
      <c r="AP234" s="122"/>
      <c r="AQ234" s="127"/>
      <c r="AR234" s="123"/>
      <c r="AS234" s="123"/>
      <c r="AT234" s="123"/>
      <c r="AU234" s="123"/>
      <c r="AV234" s="251"/>
      <c r="AW234" s="123"/>
      <c r="AX234" s="123"/>
      <c r="AY234" s="129"/>
      <c r="AZ234" s="122"/>
      <c r="BA234" s="129"/>
      <c r="BB234" s="130"/>
      <c r="BC234" s="131"/>
      <c r="BD234" s="130"/>
      <c r="BE234" s="132"/>
      <c r="BF234" s="132"/>
      <c r="BG234" s="123"/>
      <c r="BH234" s="124"/>
      <c r="BI234" s="122"/>
      <c r="BJ234" s="123"/>
      <c r="BK234" s="123"/>
      <c r="BL234" s="123"/>
      <c r="BM234" s="129"/>
      <c r="BN234" s="122"/>
      <c r="BO234" s="123"/>
      <c r="BP234" s="129"/>
      <c r="BQ234" s="122"/>
      <c r="BR234" s="123"/>
      <c r="BS234" s="129"/>
      <c r="BT234" s="135"/>
      <c r="BU234" s="280"/>
      <c r="BV234" s="246"/>
      <c r="BW234" s="246"/>
      <c r="BX234" s="133"/>
      <c r="BY234" s="133"/>
      <c r="BZ234" s="122"/>
      <c r="CA234" s="123"/>
      <c r="CB234" s="123"/>
      <c r="CC234" s="124"/>
      <c r="CD234" s="127"/>
      <c r="CE234" s="127"/>
      <c r="CF234" s="123"/>
      <c r="CG234" s="123"/>
      <c r="CH234" s="123"/>
      <c r="CI234" s="123"/>
      <c r="CJ234" s="134"/>
      <c r="CK234" s="122"/>
      <c r="CL234" s="127"/>
      <c r="CM234" s="123"/>
      <c r="CN234" s="129"/>
      <c r="CO234" s="129"/>
      <c r="CP234" s="129"/>
      <c r="CQ234" s="134"/>
      <c r="CR234" s="133"/>
      <c r="CS234" s="133"/>
      <c r="CT234" s="133"/>
      <c r="CU234" s="135"/>
      <c r="CV234" s="280"/>
      <c r="CW234" s="135"/>
      <c r="CX234" s="133"/>
      <c r="CY234" s="133"/>
      <c r="CZ234" s="133"/>
      <c r="DA234" s="133"/>
      <c r="DB234" s="133"/>
      <c r="DC234" s="133"/>
      <c r="DD234" s="133"/>
      <c r="DE234" s="133"/>
      <c r="DF234" s="133"/>
      <c r="DG234" s="133"/>
      <c r="DH234" s="133"/>
      <c r="DI234" s="122"/>
      <c r="DJ234" s="129"/>
      <c r="DK234" s="214"/>
      <c r="DL234" s="129"/>
      <c r="DM234" s="122"/>
      <c r="DN234" s="129"/>
      <c r="DO234" s="122"/>
      <c r="DP234" s="129"/>
      <c r="DQ234" s="133"/>
      <c r="DR234" s="122"/>
      <c r="DS234" s="129"/>
      <c r="DT234" s="133"/>
      <c r="DU234" s="122"/>
      <c r="DV234" s="123"/>
      <c r="DW234" s="214"/>
      <c r="DX234" s="134"/>
      <c r="DY234" s="305"/>
      <c r="DZ234" s="134"/>
      <c r="EA234" s="122"/>
      <c r="EB234" s="129"/>
      <c r="EC234" s="122"/>
      <c r="ED234" s="129"/>
      <c r="EE234" s="122"/>
      <c r="EF234" s="129"/>
      <c r="EG234" s="122"/>
      <c r="EH234" s="124"/>
    </row>
    <row r="235" spans="1:138" outlineLevel="2">
      <c r="A235" s="459"/>
      <c r="B235" s="465">
        <v>1.1770833333333399</v>
      </c>
      <c r="C235" s="459"/>
      <c r="D235" s="459"/>
      <c r="E235" s="459"/>
      <c r="F235" s="459"/>
      <c r="G235" s="459"/>
      <c r="H235" s="459"/>
      <c r="I235" s="459"/>
      <c r="J235" s="459"/>
      <c r="K235" s="460"/>
      <c r="L235" s="459"/>
      <c r="M235" s="459"/>
      <c r="N235" s="459"/>
      <c r="O235" s="459"/>
      <c r="P235" s="459"/>
      <c r="Q235" s="459"/>
      <c r="R235" s="459"/>
      <c r="S235" s="446"/>
      <c r="T235" s="122"/>
      <c r="U235" s="123"/>
      <c r="V235" s="126"/>
      <c r="W235" s="123"/>
      <c r="X235" s="128"/>
      <c r="Y235" s="123"/>
      <c r="Z235" s="123"/>
      <c r="AA235" s="123"/>
      <c r="AB235" s="124"/>
      <c r="AC235" s="127"/>
      <c r="AD235" s="201"/>
      <c r="AE235" s="201"/>
      <c r="AF235" s="201"/>
      <c r="AG235" s="201"/>
      <c r="AH235" s="201"/>
      <c r="AI235" s="234"/>
      <c r="AJ235" s="123"/>
      <c r="AK235" s="123"/>
      <c r="AL235" s="123"/>
      <c r="AM235" s="123"/>
      <c r="AN235" s="129"/>
      <c r="AO235" s="124"/>
      <c r="AP235" s="122"/>
      <c r="AQ235" s="127"/>
      <c r="AR235" s="123"/>
      <c r="AS235" s="123"/>
      <c r="AT235" s="123"/>
      <c r="AU235" s="123"/>
      <c r="AV235" s="251"/>
      <c r="AW235" s="123"/>
      <c r="AX235" s="123"/>
      <c r="AY235" s="129"/>
      <c r="AZ235" s="122"/>
      <c r="BA235" s="129"/>
      <c r="BB235" s="130"/>
      <c r="BC235" s="131"/>
      <c r="BD235" s="130"/>
      <c r="BE235" s="132"/>
      <c r="BF235" s="132"/>
      <c r="BG235" s="123"/>
      <c r="BH235" s="124"/>
      <c r="BI235" s="122"/>
      <c r="BJ235" s="123"/>
      <c r="BK235" s="123"/>
      <c r="BL235" s="123"/>
      <c r="BM235" s="129"/>
      <c r="BN235" s="122"/>
      <c r="BO235" s="123"/>
      <c r="BP235" s="129"/>
      <c r="BQ235" s="122"/>
      <c r="BR235" s="123"/>
      <c r="BS235" s="129"/>
      <c r="BT235" s="135"/>
      <c r="BU235" s="280"/>
      <c r="BV235" s="246"/>
      <c r="BW235" s="246"/>
      <c r="BX235" s="133"/>
      <c r="BY235" s="133"/>
      <c r="BZ235" s="122"/>
      <c r="CA235" s="123"/>
      <c r="CB235" s="123"/>
      <c r="CC235" s="124"/>
      <c r="CD235" s="127"/>
      <c r="CE235" s="127"/>
      <c r="CF235" s="123"/>
      <c r="CG235" s="123"/>
      <c r="CH235" s="123"/>
      <c r="CI235" s="123"/>
      <c r="CJ235" s="134"/>
      <c r="CK235" s="122"/>
      <c r="CL235" s="127"/>
      <c r="CM235" s="123"/>
      <c r="CN235" s="129"/>
      <c r="CO235" s="129"/>
      <c r="CP235" s="129"/>
      <c r="CQ235" s="134"/>
      <c r="CR235" s="133"/>
      <c r="CS235" s="133"/>
      <c r="CT235" s="133"/>
      <c r="CU235" s="135"/>
      <c r="CV235" s="280"/>
      <c r="CW235" s="135"/>
      <c r="CX235" s="133"/>
      <c r="CY235" s="133"/>
      <c r="CZ235" s="133"/>
      <c r="DA235" s="133"/>
      <c r="DB235" s="133"/>
      <c r="DC235" s="133"/>
      <c r="DD235" s="133"/>
      <c r="DE235" s="133"/>
      <c r="DF235" s="133"/>
      <c r="DG235" s="133"/>
      <c r="DH235" s="133"/>
      <c r="DI235" s="122"/>
      <c r="DJ235" s="129"/>
      <c r="DK235" s="214"/>
      <c r="DL235" s="129"/>
      <c r="DM235" s="122"/>
      <c r="DN235" s="129"/>
      <c r="DO235" s="122"/>
      <c r="DP235" s="129"/>
      <c r="DQ235" s="133"/>
      <c r="DR235" s="122"/>
      <c r="DS235" s="129"/>
      <c r="DT235" s="133"/>
      <c r="DU235" s="122"/>
      <c r="DV235" s="123"/>
      <c r="DW235" s="214"/>
      <c r="DX235" s="134"/>
      <c r="DY235" s="305"/>
      <c r="DZ235" s="134"/>
      <c r="EA235" s="122"/>
      <c r="EB235" s="129"/>
      <c r="EC235" s="122"/>
      <c r="ED235" s="129"/>
      <c r="EE235" s="122"/>
      <c r="EF235" s="129"/>
      <c r="EG235" s="122"/>
      <c r="EH235" s="124"/>
    </row>
    <row r="236" spans="1:138" outlineLevel="2">
      <c r="A236" s="459"/>
      <c r="B236" s="465">
        <v>1.1875</v>
      </c>
      <c r="C236" s="459"/>
      <c r="D236" s="459"/>
      <c r="E236" s="459"/>
      <c r="F236" s="459"/>
      <c r="G236" s="459"/>
      <c r="H236" s="459"/>
      <c r="I236" s="459"/>
      <c r="J236" s="459"/>
      <c r="K236" s="460"/>
      <c r="L236" s="459"/>
      <c r="M236" s="459"/>
      <c r="N236" s="459"/>
      <c r="O236" s="459"/>
      <c r="P236" s="459"/>
      <c r="Q236" s="459"/>
      <c r="R236" s="459"/>
      <c r="S236" s="446"/>
      <c r="T236" s="122"/>
      <c r="U236" s="123"/>
      <c r="V236" s="126"/>
      <c r="W236" s="123"/>
      <c r="X236" s="128"/>
      <c r="Y236" s="123"/>
      <c r="Z236" s="123"/>
      <c r="AA236" s="123"/>
      <c r="AB236" s="124"/>
      <c r="AC236" s="127"/>
      <c r="AD236" s="201"/>
      <c r="AE236" s="201"/>
      <c r="AF236" s="201"/>
      <c r="AG236" s="201"/>
      <c r="AH236" s="201"/>
      <c r="AI236" s="234"/>
      <c r="AJ236" s="123"/>
      <c r="AK236" s="123"/>
      <c r="AL236" s="123"/>
      <c r="AM236" s="123"/>
      <c r="AN236" s="129"/>
      <c r="AO236" s="124"/>
      <c r="AP236" s="122"/>
      <c r="AQ236" s="127"/>
      <c r="AR236" s="123"/>
      <c r="AS236" s="123"/>
      <c r="AT236" s="123"/>
      <c r="AU236" s="123"/>
      <c r="AV236" s="251"/>
      <c r="AW236" s="123"/>
      <c r="AX236" s="123"/>
      <c r="AY236" s="129"/>
      <c r="AZ236" s="122"/>
      <c r="BA236" s="129"/>
      <c r="BB236" s="130"/>
      <c r="BC236" s="131"/>
      <c r="BD236" s="130"/>
      <c r="BE236" s="132"/>
      <c r="BF236" s="132"/>
      <c r="BG236" s="123"/>
      <c r="BH236" s="124"/>
      <c r="BI236" s="122"/>
      <c r="BJ236" s="123"/>
      <c r="BK236" s="123"/>
      <c r="BL236" s="123"/>
      <c r="BM236" s="129"/>
      <c r="BN236" s="122"/>
      <c r="BO236" s="123"/>
      <c r="BP236" s="129"/>
      <c r="BQ236" s="122"/>
      <c r="BR236" s="123"/>
      <c r="BS236" s="129"/>
      <c r="BT236" s="135"/>
      <c r="BU236" s="280"/>
      <c r="BV236" s="246"/>
      <c r="BW236" s="246"/>
      <c r="BX236" s="133"/>
      <c r="BY236" s="133"/>
      <c r="BZ236" s="122"/>
      <c r="CA236" s="123"/>
      <c r="CB236" s="123"/>
      <c r="CC236" s="124"/>
      <c r="CD236" s="127"/>
      <c r="CE236" s="127"/>
      <c r="CF236" s="123"/>
      <c r="CG236" s="123"/>
      <c r="CH236" s="123"/>
      <c r="CI236" s="123"/>
      <c r="CJ236" s="134"/>
      <c r="CK236" s="122"/>
      <c r="CL236" s="127"/>
      <c r="CM236" s="123"/>
      <c r="CN236" s="129"/>
      <c r="CO236" s="129"/>
      <c r="CP236" s="129"/>
      <c r="CQ236" s="134"/>
      <c r="CR236" s="133"/>
      <c r="CS236" s="133"/>
      <c r="CT236" s="133"/>
      <c r="CU236" s="135"/>
      <c r="CV236" s="280"/>
      <c r="CW236" s="135"/>
      <c r="CX236" s="133"/>
      <c r="CY236" s="133"/>
      <c r="CZ236" s="133"/>
      <c r="DA236" s="133"/>
      <c r="DB236" s="133"/>
      <c r="DC236" s="133"/>
      <c r="DD236" s="133"/>
      <c r="DE236" s="133"/>
      <c r="DF236" s="133"/>
      <c r="DG236" s="133"/>
      <c r="DH236" s="133"/>
      <c r="DI236" s="122"/>
      <c r="DJ236" s="129"/>
      <c r="DK236" s="214"/>
      <c r="DL236" s="129"/>
      <c r="DM236" s="122"/>
      <c r="DN236" s="129"/>
      <c r="DO236" s="122"/>
      <c r="DP236" s="129"/>
      <c r="DQ236" s="133"/>
      <c r="DR236" s="122"/>
      <c r="DS236" s="129"/>
      <c r="DT236" s="133"/>
      <c r="DU236" s="122"/>
      <c r="DV236" s="123"/>
      <c r="DW236" s="214"/>
      <c r="DX236" s="134"/>
      <c r="DY236" s="305"/>
      <c r="DZ236" s="134"/>
      <c r="EA236" s="122"/>
      <c r="EB236" s="129"/>
      <c r="EC236" s="122"/>
      <c r="ED236" s="129"/>
      <c r="EE236" s="122"/>
      <c r="EF236" s="129"/>
      <c r="EG236" s="122"/>
      <c r="EH236" s="124"/>
    </row>
    <row r="237" spans="1:138" outlineLevel="2">
      <c r="A237" s="459"/>
      <c r="B237" s="465">
        <v>1.1979166666666701</v>
      </c>
      <c r="C237" s="459"/>
      <c r="D237" s="459"/>
      <c r="E237" s="459"/>
      <c r="F237" s="459"/>
      <c r="G237" s="459"/>
      <c r="H237" s="459"/>
      <c r="I237" s="459"/>
      <c r="J237" s="459"/>
      <c r="K237" s="460"/>
      <c r="L237" s="459"/>
      <c r="M237" s="459"/>
      <c r="N237" s="459"/>
      <c r="O237" s="459"/>
      <c r="P237" s="459"/>
      <c r="Q237" s="459"/>
      <c r="R237" s="459"/>
      <c r="S237" s="446"/>
      <c r="T237" s="122"/>
      <c r="U237" s="123"/>
      <c r="V237" s="126"/>
      <c r="W237" s="123"/>
      <c r="X237" s="128"/>
      <c r="Y237" s="123"/>
      <c r="Z237" s="123"/>
      <c r="AA237" s="123"/>
      <c r="AB237" s="124"/>
      <c r="AC237" s="127"/>
      <c r="AD237" s="201"/>
      <c r="AE237" s="201"/>
      <c r="AF237" s="201"/>
      <c r="AG237" s="201"/>
      <c r="AH237" s="201"/>
      <c r="AI237" s="234"/>
      <c r="AJ237" s="123"/>
      <c r="AK237" s="123"/>
      <c r="AL237" s="123"/>
      <c r="AM237" s="123"/>
      <c r="AN237" s="129"/>
      <c r="AO237" s="124"/>
      <c r="AP237" s="122"/>
      <c r="AQ237" s="127"/>
      <c r="AR237" s="123"/>
      <c r="AS237" s="123"/>
      <c r="AT237" s="123"/>
      <c r="AU237" s="123"/>
      <c r="AV237" s="251"/>
      <c r="AW237" s="123"/>
      <c r="AX237" s="123"/>
      <c r="AY237" s="129"/>
      <c r="AZ237" s="122"/>
      <c r="BA237" s="129"/>
      <c r="BB237" s="130"/>
      <c r="BC237" s="131"/>
      <c r="BD237" s="130"/>
      <c r="BE237" s="132"/>
      <c r="BF237" s="132"/>
      <c r="BG237" s="123"/>
      <c r="BH237" s="124"/>
      <c r="BI237" s="122"/>
      <c r="BJ237" s="123"/>
      <c r="BK237" s="123"/>
      <c r="BL237" s="123"/>
      <c r="BM237" s="129"/>
      <c r="BN237" s="122"/>
      <c r="BO237" s="123"/>
      <c r="BP237" s="129"/>
      <c r="BQ237" s="122"/>
      <c r="BR237" s="123"/>
      <c r="BS237" s="129"/>
      <c r="BT237" s="135"/>
      <c r="BU237" s="280"/>
      <c r="BV237" s="246"/>
      <c r="BW237" s="246"/>
      <c r="BX237" s="133"/>
      <c r="BY237" s="133"/>
      <c r="BZ237" s="122"/>
      <c r="CA237" s="123"/>
      <c r="CB237" s="123"/>
      <c r="CC237" s="124"/>
      <c r="CD237" s="127"/>
      <c r="CE237" s="127"/>
      <c r="CF237" s="123"/>
      <c r="CG237" s="123"/>
      <c r="CH237" s="123"/>
      <c r="CI237" s="123"/>
      <c r="CJ237" s="134"/>
      <c r="CK237" s="122"/>
      <c r="CL237" s="127"/>
      <c r="CM237" s="123"/>
      <c r="CN237" s="129"/>
      <c r="CO237" s="129"/>
      <c r="CP237" s="129"/>
      <c r="CQ237" s="134"/>
      <c r="CR237" s="133"/>
      <c r="CS237" s="133"/>
      <c r="CT237" s="133"/>
      <c r="CU237" s="135"/>
      <c r="CV237" s="280"/>
      <c r="CW237" s="135"/>
      <c r="CX237" s="133"/>
      <c r="CY237" s="133"/>
      <c r="CZ237" s="133"/>
      <c r="DA237" s="133"/>
      <c r="DB237" s="133"/>
      <c r="DC237" s="133"/>
      <c r="DD237" s="133"/>
      <c r="DE237" s="133"/>
      <c r="DF237" s="133"/>
      <c r="DG237" s="133"/>
      <c r="DH237" s="133"/>
      <c r="DI237" s="122"/>
      <c r="DJ237" s="129"/>
      <c r="DK237" s="214"/>
      <c r="DL237" s="129"/>
      <c r="DM237" s="122"/>
      <c r="DN237" s="129"/>
      <c r="DO237" s="122"/>
      <c r="DP237" s="129"/>
      <c r="DQ237" s="133"/>
      <c r="DR237" s="122"/>
      <c r="DS237" s="129"/>
      <c r="DT237" s="133"/>
      <c r="DU237" s="122"/>
      <c r="DV237" s="123"/>
      <c r="DW237" s="214"/>
      <c r="DX237" s="134"/>
      <c r="DY237" s="305"/>
      <c r="DZ237" s="134"/>
      <c r="EA237" s="122"/>
      <c r="EB237" s="129"/>
      <c r="EC237" s="122"/>
      <c r="ED237" s="129"/>
      <c r="EE237" s="122"/>
      <c r="EF237" s="129"/>
      <c r="EG237" s="122"/>
      <c r="EH237" s="124"/>
    </row>
    <row r="238" spans="1:138" outlineLevel="2">
      <c r="A238" s="459"/>
      <c r="B238" s="465">
        <v>1.2083333333333399</v>
      </c>
      <c r="C238" s="459"/>
      <c r="D238" s="459"/>
      <c r="E238" s="459"/>
      <c r="F238" s="459"/>
      <c r="G238" s="459"/>
      <c r="H238" s="459"/>
      <c r="I238" s="459"/>
      <c r="J238" s="459"/>
      <c r="K238" s="460"/>
      <c r="L238" s="459"/>
      <c r="M238" s="459"/>
      <c r="N238" s="459"/>
      <c r="O238" s="459"/>
      <c r="P238" s="459"/>
      <c r="Q238" s="459"/>
      <c r="R238" s="459"/>
      <c r="S238" s="446"/>
      <c r="T238" s="122"/>
      <c r="U238" s="123"/>
      <c r="V238" s="126"/>
      <c r="W238" s="123"/>
      <c r="X238" s="128"/>
      <c r="Y238" s="123"/>
      <c r="Z238" s="123"/>
      <c r="AA238" s="123"/>
      <c r="AB238" s="124"/>
      <c r="AC238" s="127"/>
      <c r="AD238" s="201"/>
      <c r="AE238" s="201"/>
      <c r="AF238" s="201"/>
      <c r="AG238" s="201"/>
      <c r="AH238" s="201"/>
      <c r="AI238" s="234"/>
      <c r="AJ238" s="123"/>
      <c r="AK238" s="123"/>
      <c r="AL238" s="123"/>
      <c r="AM238" s="123"/>
      <c r="AN238" s="129"/>
      <c r="AO238" s="124"/>
      <c r="AP238" s="122"/>
      <c r="AQ238" s="127"/>
      <c r="AR238" s="123"/>
      <c r="AS238" s="123"/>
      <c r="AT238" s="123"/>
      <c r="AU238" s="123"/>
      <c r="AV238" s="251"/>
      <c r="AW238" s="123"/>
      <c r="AX238" s="123"/>
      <c r="AY238" s="129"/>
      <c r="AZ238" s="122"/>
      <c r="BA238" s="129"/>
      <c r="BB238" s="130"/>
      <c r="BC238" s="131"/>
      <c r="BD238" s="130"/>
      <c r="BE238" s="132"/>
      <c r="BF238" s="132"/>
      <c r="BG238" s="123"/>
      <c r="BH238" s="124"/>
      <c r="BI238" s="122"/>
      <c r="BJ238" s="123"/>
      <c r="BK238" s="123"/>
      <c r="BL238" s="123"/>
      <c r="BM238" s="129"/>
      <c r="BN238" s="122"/>
      <c r="BO238" s="123"/>
      <c r="BP238" s="129"/>
      <c r="BQ238" s="122"/>
      <c r="BR238" s="123"/>
      <c r="BS238" s="129"/>
      <c r="BT238" s="135"/>
      <c r="BU238" s="280"/>
      <c r="BV238" s="246"/>
      <c r="BW238" s="246"/>
      <c r="BX238" s="133"/>
      <c r="BY238" s="133"/>
      <c r="BZ238" s="122"/>
      <c r="CA238" s="123"/>
      <c r="CB238" s="123"/>
      <c r="CC238" s="124"/>
      <c r="CD238" s="127"/>
      <c r="CE238" s="127"/>
      <c r="CF238" s="123"/>
      <c r="CG238" s="123"/>
      <c r="CH238" s="123"/>
      <c r="CI238" s="123"/>
      <c r="CJ238" s="134"/>
      <c r="CK238" s="122"/>
      <c r="CL238" s="127"/>
      <c r="CM238" s="123"/>
      <c r="CN238" s="129"/>
      <c r="CO238" s="129"/>
      <c r="CP238" s="129"/>
      <c r="CQ238" s="134"/>
      <c r="CR238" s="133"/>
      <c r="CS238" s="133"/>
      <c r="CT238" s="133"/>
      <c r="CU238" s="135"/>
      <c r="CV238" s="280"/>
      <c r="CW238" s="135"/>
      <c r="CX238" s="133"/>
      <c r="CY238" s="133"/>
      <c r="CZ238" s="133"/>
      <c r="DA238" s="133"/>
      <c r="DB238" s="133"/>
      <c r="DC238" s="133"/>
      <c r="DD238" s="133"/>
      <c r="DE238" s="133"/>
      <c r="DF238" s="133"/>
      <c r="DG238" s="133"/>
      <c r="DH238" s="133"/>
      <c r="DI238" s="122"/>
      <c r="DJ238" s="129"/>
      <c r="DK238" s="214"/>
      <c r="DL238" s="129"/>
      <c r="DM238" s="122"/>
      <c r="DN238" s="129"/>
      <c r="DO238" s="122"/>
      <c r="DP238" s="129"/>
      <c r="DQ238" s="133"/>
      <c r="DR238" s="122"/>
      <c r="DS238" s="129"/>
      <c r="DT238" s="133"/>
      <c r="DU238" s="122"/>
      <c r="DV238" s="123"/>
      <c r="DW238" s="214"/>
      <c r="DX238" s="134"/>
      <c r="DY238" s="305"/>
      <c r="DZ238" s="134"/>
      <c r="EA238" s="122"/>
      <c r="EB238" s="129"/>
      <c r="EC238" s="122"/>
      <c r="ED238" s="129"/>
      <c r="EE238" s="122"/>
      <c r="EF238" s="129"/>
      <c r="EG238" s="122"/>
      <c r="EH238" s="124"/>
    </row>
    <row r="239" spans="1:138" outlineLevel="2">
      <c r="A239" s="459"/>
      <c r="B239" s="465">
        <v>1.21875</v>
      </c>
      <c r="C239" s="459"/>
      <c r="D239" s="459"/>
      <c r="E239" s="459"/>
      <c r="F239" s="459"/>
      <c r="G239" s="459"/>
      <c r="H239" s="459"/>
      <c r="I239" s="459"/>
      <c r="J239" s="459"/>
      <c r="K239" s="460"/>
      <c r="L239" s="459"/>
      <c r="M239" s="459"/>
      <c r="N239" s="459"/>
      <c r="O239" s="459"/>
      <c r="P239" s="459"/>
      <c r="Q239" s="459"/>
      <c r="R239" s="459"/>
      <c r="S239" s="446"/>
      <c r="T239" s="122"/>
      <c r="U239" s="123"/>
      <c r="V239" s="126"/>
      <c r="W239" s="123"/>
      <c r="X239" s="128"/>
      <c r="Y239" s="123"/>
      <c r="Z239" s="123"/>
      <c r="AA239" s="123"/>
      <c r="AB239" s="124"/>
      <c r="AC239" s="127"/>
      <c r="AD239" s="201"/>
      <c r="AE239" s="201"/>
      <c r="AF239" s="201"/>
      <c r="AG239" s="201"/>
      <c r="AH239" s="201"/>
      <c r="AI239" s="234"/>
      <c r="AJ239" s="123"/>
      <c r="AK239" s="123"/>
      <c r="AL239" s="123"/>
      <c r="AM239" s="123"/>
      <c r="AN239" s="129"/>
      <c r="AO239" s="124"/>
      <c r="AP239" s="122"/>
      <c r="AQ239" s="127"/>
      <c r="AR239" s="123"/>
      <c r="AS239" s="123"/>
      <c r="AT239" s="123"/>
      <c r="AU239" s="123"/>
      <c r="AV239" s="251"/>
      <c r="AW239" s="123"/>
      <c r="AX239" s="123"/>
      <c r="AY239" s="129"/>
      <c r="AZ239" s="122"/>
      <c r="BA239" s="129"/>
      <c r="BB239" s="130"/>
      <c r="BC239" s="131"/>
      <c r="BD239" s="130"/>
      <c r="BE239" s="132"/>
      <c r="BF239" s="132"/>
      <c r="BG239" s="123"/>
      <c r="BH239" s="124"/>
      <c r="BI239" s="122"/>
      <c r="BJ239" s="123"/>
      <c r="BK239" s="123"/>
      <c r="BL239" s="123"/>
      <c r="BM239" s="129"/>
      <c r="BN239" s="122"/>
      <c r="BO239" s="123"/>
      <c r="BP239" s="129"/>
      <c r="BQ239" s="122"/>
      <c r="BR239" s="123"/>
      <c r="BS239" s="129"/>
      <c r="BT239" s="135"/>
      <c r="BU239" s="280"/>
      <c r="BV239" s="246"/>
      <c r="BW239" s="246"/>
      <c r="BX239" s="133"/>
      <c r="BY239" s="133"/>
      <c r="BZ239" s="122"/>
      <c r="CA239" s="123"/>
      <c r="CB239" s="123"/>
      <c r="CC239" s="124"/>
      <c r="CD239" s="127"/>
      <c r="CE239" s="127"/>
      <c r="CF239" s="123"/>
      <c r="CG239" s="123"/>
      <c r="CH239" s="123"/>
      <c r="CI239" s="123"/>
      <c r="CJ239" s="134"/>
      <c r="CK239" s="122"/>
      <c r="CL239" s="127"/>
      <c r="CM239" s="123"/>
      <c r="CN239" s="129"/>
      <c r="CO239" s="129"/>
      <c r="CP239" s="129"/>
      <c r="CQ239" s="134"/>
      <c r="CR239" s="133"/>
      <c r="CS239" s="133"/>
      <c r="CT239" s="133"/>
      <c r="CU239" s="135"/>
      <c r="CV239" s="280"/>
      <c r="CW239" s="135"/>
      <c r="CX239" s="133"/>
      <c r="CY239" s="133"/>
      <c r="CZ239" s="133"/>
      <c r="DA239" s="133"/>
      <c r="DB239" s="133"/>
      <c r="DC239" s="133"/>
      <c r="DD239" s="133"/>
      <c r="DE239" s="133"/>
      <c r="DF239" s="133"/>
      <c r="DG239" s="133"/>
      <c r="DH239" s="133"/>
      <c r="DI239" s="122"/>
      <c r="DJ239" s="129"/>
      <c r="DK239" s="214"/>
      <c r="DL239" s="129"/>
      <c r="DM239" s="122"/>
      <c r="DN239" s="129"/>
      <c r="DO239" s="122"/>
      <c r="DP239" s="129"/>
      <c r="DQ239" s="133"/>
      <c r="DR239" s="122"/>
      <c r="DS239" s="129"/>
      <c r="DT239" s="133"/>
      <c r="DU239" s="122"/>
      <c r="DV239" s="123"/>
      <c r="DW239" s="214"/>
      <c r="DX239" s="134"/>
      <c r="DY239" s="305"/>
      <c r="DZ239" s="134"/>
      <c r="EA239" s="122"/>
      <c r="EB239" s="129"/>
      <c r="EC239" s="122"/>
      <c r="ED239" s="129"/>
      <c r="EE239" s="122"/>
      <c r="EF239" s="129"/>
      <c r="EG239" s="122"/>
      <c r="EH239" s="124"/>
    </row>
    <row r="240" spans="1:138" outlineLevel="2">
      <c r="A240" s="459"/>
      <c r="B240" s="465">
        <v>1.2291666666666701</v>
      </c>
      <c r="C240" s="459"/>
      <c r="D240" s="459"/>
      <c r="E240" s="459"/>
      <c r="F240" s="459"/>
      <c r="G240" s="459"/>
      <c r="H240" s="459"/>
      <c r="I240" s="459"/>
      <c r="J240" s="459"/>
      <c r="K240" s="460"/>
      <c r="L240" s="459"/>
      <c r="M240" s="459"/>
      <c r="N240" s="459"/>
      <c r="O240" s="459"/>
      <c r="P240" s="459"/>
      <c r="Q240" s="459"/>
      <c r="R240" s="459"/>
      <c r="S240" s="446"/>
      <c r="T240" s="122"/>
      <c r="U240" s="123"/>
      <c r="V240" s="126"/>
      <c r="W240" s="123"/>
      <c r="X240" s="128"/>
      <c r="Y240" s="123"/>
      <c r="Z240" s="123"/>
      <c r="AA240" s="123"/>
      <c r="AB240" s="124"/>
      <c r="AC240" s="127"/>
      <c r="AD240" s="201"/>
      <c r="AE240" s="201"/>
      <c r="AF240" s="201"/>
      <c r="AG240" s="201"/>
      <c r="AH240" s="201"/>
      <c r="AI240" s="234"/>
      <c r="AJ240" s="123"/>
      <c r="AK240" s="123"/>
      <c r="AL240" s="123"/>
      <c r="AM240" s="123"/>
      <c r="AN240" s="129"/>
      <c r="AO240" s="124"/>
      <c r="AP240" s="122"/>
      <c r="AQ240" s="127"/>
      <c r="AR240" s="123"/>
      <c r="AS240" s="123"/>
      <c r="AT240" s="123"/>
      <c r="AU240" s="123"/>
      <c r="AV240" s="251"/>
      <c r="AW240" s="123"/>
      <c r="AX240" s="123"/>
      <c r="AY240" s="129"/>
      <c r="AZ240" s="122"/>
      <c r="BA240" s="129"/>
      <c r="BB240" s="130"/>
      <c r="BC240" s="131"/>
      <c r="BD240" s="130"/>
      <c r="BE240" s="132"/>
      <c r="BF240" s="132"/>
      <c r="BG240" s="123"/>
      <c r="BH240" s="124"/>
      <c r="BI240" s="122"/>
      <c r="BJ240" s="123"/>
      <c r="BK240" s="123"/>
      <c r="BL240" s="123"/>
      <c r="BM240" s="129"/>
      <c r="BN240" s="122"/>
      <c r="BO240" s="123"/>
      <c r="BP240" s="129"/>
      <c r="BQ240" s="122"/>
      <c r="BR240" s="123"/>
      <c r="BS240" s="129"/>
      <c r="BT240" s="135"/>
      <c r="BU240" s="280"/>
      <c r="BV240" s="246"/>
      <c r="BW240" s="246"/>
      <c r="BX240" s="133"/>
      <c r="BY240" s="133"/>
      <c r="BZ240" s="122"/>
      <c r="CA240" s="123"/>
      <c r="CB240" s="123"/>
      <c r="CC240" s="124"/>
      <c r="CD240" s="127"/>
      <c r="CE240" s="127"/>
      <c r="CF240" s="123"/>
      <c r="CG240" s="123"/>
      <c r="CH240" s="123"/>
      <c r="CI240" s="123"/>
      <c r="CJ240" s="134"/>
      <c r="CK240" s="122"/>
      <c r="CL240" s="127"/>
      <c r="CM240" s="123"/>
      <c r="CN240" s="129"/>
      <c r="CO240" s="129"/>
      <c r="CP240" s="129"/>
      <c r="CQ240" s="134"/>
      <c r="CR240" s="133"/>
      <c r="CS240" s="133"/>
      <c r="CT240" s="133"/>
      <c r="CU240" s="135"/>
      <c r="CV240" s="280"/>
      <c r="CW240" s="135"/>
      <c r="CX240" s="133"/>
      <c r="CY240" s="133"/>
      <c r="CZ240" s="133"/>
      <c r="DA240" s="133"/>
      <c r="DB240" s="133"/>
      <c r="DC240" s="133"/>
      <c r="DD240" s="133"/>
      <c r="DE240" s="133"/>
      <c r="DF240" s="133"/>
      <c r="DG240" s="133"/>
      <c r="DH240" s="133"/>
      <c r="DI240" s="122"/>
      <c r="DJ240" s="129"/>
      <c r="DK240" s="214"/>
      <c r="DL240" s="129"/>
      <c r="DM240" s="122"/>
      <c r="DN240" s="129"/>
      <c r="DO240" s="122"/>
      <c r="DP240" s="129"/>
      <c r="DQ240" s="133"/>
      <c r="DR240" s="122"/>
      <c r="DS240" s="129"/>
      <c r="DT240" s="133"/>
      <c r="DU240" s="122"/>
      <c r="DV240" s="123"/>
      <c r="DW240" s="214"/>
      <c r="DX240" s="134"/>
      <c r="DY240" s="305"/>
      <c r="DZ240" s="134"/>
      <c r="EA240" s="122"/>
      <c r="EB240" s="129"/>
      <c r="EC240" s="122"/>
      <c r="ED240" s="129"/>
      <c r="EE240" s="122"/>
      <c r="EF240" s="129"/>
      <c r="EG240" s="122"/>
      <c r="EH240" s="124"/>
    </row>
    <row r="241" spans="1:138" outlineLevel="2">
      <c r="A241" s="459"/>
      <c r="B241" s="465">
        <v>1.2395833333333399</v>
      </c>
      <c r="C241" s="459"/>
      <c r="D241" s="459"/>
      <c r="E241" s="459"/>
      <c r="F241" s="459"/>
      <c r="G241" s="459"/>
      <c r="H241" s="459"/>
      <c r="I241" s="459"/>
      <c r="J241" s="459"/>
      <c r="K241" s="460"/>
      <c r="L241" s="459"/>
      <c r="M241" s="459"/>
      <c r="N241" s="459"/>
      <c r="O241" s="459"/>
      <c r="P241" s="459"/>
      <c r="Q241" s="459"/>
      <c r="R241" s="459"/>
      <c r="S241" s="446"/>
      <c r="T241" s="122"/>
      <c r="U241" s="123"/>
      <c r="V241" s="126"/>
      <c r="W241" s="123"/>
      <c r="X241" s="128"/>
      <c r="Y241" s="123"/>
      <c r="Z241" s="123"/>
      <c r="AA241" s="123"/>
      <c r="AB241" s="124"/>
      <c r="AC241" s="127"/>
      <c r="AD241" s="201"/>
      <c r="AE241" s="201"/>
      <c r="AF241" s="201"/>
      <c r="AG241" s="201"/>
      <c r="AH241" s="201"/>
      <c r="AI241" s="234"/>
      <c r="AJ241" s="123"/>
      <c r="AK241" s="123"/>
      <c r="AL241" s="123"/>
      <c r="AM241" s="123"/>
      <c r="AN241" s="129"/>
      <c r="AO241" s="124"/>
      <c r="AP241" s="122"/>
      <c r="AQ241" s="127"/>
      <c r="AR241" s="123"/>
      <c r="AS241" s="123"/>
      <c r="AT241" s="123"/>
      <c r="AU241" s="123"/>
      <c r="AV241" s="251"/>
      <c r="AW241" s="123"/>
      <c r="AX241" s="123"/>
      <c r="AY241" s="129"/>
      <c r="AZ241" s="122"/>
      <c r="BA241" s="129"/>
      <c r="BB241" s="130"/>
      <c r="BC241" s="131"/>
      <c r="BD241" s="130"/>
      <c r="BE241" s="132"/>
      <c r="BF241" s="132"/>
      <c r="BG241" s="123"/>
      <c r="BH241" s="124"/>
      <c r="BI241" s="122"/>
      <c r="BJ241" s="123"/>
      <c r="BK241" s="123"/>
      <c r="BL241" s="123"/>
      <c r="BM241" s="129"/>
      <c r="BN241" s="122"/>
      <c r="BO241" s="123"/>
      <c r="BP241" s="129"/>
      <c r="BQ241" s="122"/>
      <c r="BR241" s="123"/>
      <c r="BS241" s="129"/>
      <c r="BT241" s="135"/>
      <c r="BU241" s="280"/>
      <c r="BV241" s="246"/>
      <c r="BW241" s="246"/>
      <c r="BX241" s="133"/>
      <c r="BY241" s="133"/>
      <c r="BZ241" s="122"/>
      <c r="CA241" s="123"/>
      <c r="CB241" s="123"/>
      <c r="CC241" s="124"/>
      <c r="CD241" s="127"/>
      <c r="CE241" s="127"/>
      <c r="CF241" s="123"/>
      <c r="CG241" s="123"/>
      <c r="CH241" s="123"/>
      <c r="CI241" s="123"/>
      <c r="CJ241" s="134"/>
      <c r="CK241" s="122"/>
      <c r="CL241" s="127"/>
      <c r="CM241" s="123"/>
      <c r="CN241" s="129"/>
      <c r="CO241" s="129"/>
      <c r="CP241" s="129"/>
      <c r="CQ241" s="134"/>
      <c r="CR241" s="133"/>
      <c r="CS241" s="133"/>
      <c r="CT241" s="133"/>
      <c r="CU241" s="135"/>
      <c r="CV241" s="280"/>
      <c r="CW241" s="135"/>
      <c r="CX241" s="133"/>
      <c r="CY241" s="133"/>
      <c r="CZ241" s="133"/>
      <c r="DA241" s="133"/>
      <c r="DB241" s="133"/>
      <c r="DC241" s="133"/>
      <c r="DD241" s="133"/>
      <c r="DE241" s="133"/>
      <c r="DF241" s="133"/>
      <c r="DG241" s="133"/>
      <c r="DH241" s="133"/>
      <c r="DI241" s="122"/>
      <c r="DJ241" s="129"/>
      <c r="DK241" s="214"/>
      <c r="DL241" s="129"/>
      <c r="DM241" s="122"/>
      <c r="DN241" s="129"/>
      <c r="DO241" s="122"/>
      <c r="DP241" s="129"/>
      <c r="DQ241" s="133"/>
      <c r="DR241" s="122"/>
      <c r="DS241" s="129"/>
      <c r="DT241" s="133"/>
      <c r="DU241" s="122"/>
      <c r="DV241" s="123"/>
      <c r="DW241" s="214"/>
      <c r="DX241" s="134"/>
      <c r="DY241" s="305"/>
      <c r="DZ241" s="134"/>
      <c r="EA241" s="122"/>
      <c r="EB241" s="129"/>
      <c r="EC241" s="122"/>
      <c r="ED241" s="129"/>
      <c r="EE241" s="122"/>
      <c r="EF241" s="129"/>
      <c r="EG241" s="122"/>
      <c r="EH241" s="124"/>
    </row>
    <row r="242" spans="1:138" outlineLevel="2">
      <c r="A242" s="459"/>
      <c r="B242" s="465">
        <v>1.25</v>
      </c>
      <c r="C242" s="459"/>
      <c r="D242" s="459"/>
      <c r="E242" s="459"/>
      <c r="F242" s="459"/>
      <c r="G242" s="459"/>
      <c r="H242" s="459"/>
      <c r="I242" s="459"/>
      <c r="J242" s="459"/>
      <c r="K242" s="460"/>
      <c r="L242" s="459"/>
      <c r="M242" s="459"/>
      <c r="N242" s="459"/>
      <c r="O242" s="459"/>
      <c r="P242" s="459"/>
      <c r="Q242" s="459"/>
      <c r="R242" s="459"/>
      <c r="S242" s="446"/>
      <c r="T242" s="122"/>
      <c r="U242" s="123"/>
      <c r="V242" s="126"/>
      <c r="W242" s="123"/>
      <c r="X242" s="128"/>
      <c r="Y242" s="123"/>
      <c r="Z242" s="123"/>
      <c r="AA242" s="123"/>
      <c r="AB242" s="124"/>
      <c r="AC242" s="127"/>
      <c r="AD242" s="201"/>
      <c r="AE242" s="201"/>
      <c r="AF242" s="201"/>
      <c r="AG242" s="201"/>
      <c r="AH242" s="201"/>
      <c r="AI242" s="234"/>
      <c r="AJ242" s="123"/>
      <c r="AK242" s="123"/>
      <c r="AL242" s="123"/>
      <c r="AM242" s="123"/>
      <c r="AN242" s="129"/>
      <c r="AO242" s="124"/>
      <c r="AP242" s="122"/>
      <c r="AQ242" s="127"/>
      <c r="AR242" s="123"/>
      <c r="AS242" s="123"/>
      <c r="AT242" s="123"/>
      <c r="AU242" s="123"/>
      <c r="AV242" s="251"/>
      <c r="AW242" s="123"/>
      <c r="AX242" s="123"/>
      <c r="AY242" s="129"/>
      <c r="AZ242" s="122"/>
      <c r="BA242" s="129"/>
      <c r="BB242" s="130"/>
      <c r="BC242" s="131"/>
      <c r="BD242" s="130"/>
      <c r="BE242" s="132"/>
      <c r="BF242" s="132"/>
      <c r="BG242" s="123"/>
      <c r="BH242" s="124"/>
      <c r="BI242" s="122"/>
      <c r="BJ242" s="123"/>
      <c r="BK242" s="123"/>
      <c r="BL242" s="123"/>
      <c r="BM242" s="129"/>
      <c r="BN242" s="122"/>
      <c r="BO242" s="123"/>
      <c r="BP242" s="129"/>
      <c r="BQ242" s="122"/>
      <c r="BR242" s="123"/>
      <c r="BS242" s="129"/>
      <c r="BT242" s="135"/>
      <c r="BU242" s="280"/>
      <c r="BV242" s="246"/>
      <c r="BW242" s="246"/>
      <c r="BX242" s="133"/>
      <c r="BY242" s="133"/>
      <c r="BZ242" s="122"/>
      <c r="CA242" s="123"/>
      <c r="CB242" s="123"/>
      <c r="CC242" s="124"/>
      <c r="CD242" s="127"/>
      <c r="CE242" s="127"/>
      <c r="CF242" s="123"/>
      <c r="CG242" s="123"/>
      <c r="CH242" s="123"/>
      <c r="CI242" s="123"/>
      <c r="CJ242" s="134"/>
      <c r="CK242" s="122"/>
      <c r="CL242" s="127"/>
      <c r="CM242" s="123"/>
      <c r="CN242" s="129"/>
      <c r="CO242" s="129"/>
      <c r="CP242" s="129"/>
      <c r="CQ242" s="134"/>
      <c r="CR242" s="133"/>
      <c r="CS242" s="133"/>
      <c r="CT242" s="133"/>
      <c r="CU242" s="135"/>
      <c r="CV242" s="280"/>
      <c r="CW242" s="135"/>
      <c r="CX242" s="133"/>
      <c r="CY242" s="133"/>
      <c r="CZ242" s="133"/>
      <c r="DA242" s="133"/>
      <c r="DB242" s="133"/>
      <c r="DC242" s="133"/>
      <c r="DD242" s="133"/>
      <c r="DE242" s="133"/>
      <c r="DF242" s="133"/>
      <c r="DG242" s="133"/>
      <c r="DH242" s="133"/>
      <c r="DI242" s="122"/>
      <c r="DJ242" s="129"/>
      <c r="DK242" s="214"/>
      <c r="DL242" s="129"/>
      <c r="DM242" s="122"/>
      <c r="DN242" s="129"/>
      <c r="DO242" s="122"/>
      <c r="DP242" s="129"/>
      <c r="DQ242" s="133"/>
      <c r="DR242" s="122"/>
      <c r="DS242" s="129"/>
      <c r="DT242" s="133"/>
      <c r="DU242" s="122"/>
      <c r="DV242" s="123"/>
      <c r="DW242" s="214"/>
      <c r="DX242" s="134"/>
      <c r="DY242" s="305"/>
      <c r="DZ242" s="134"/>
      <c r="EA242" s="122"/>
      <c r="EB242" s="129"/>
      <c r="EC242" s="122"/>
      <c r="ED242" s="129"/>
      <c r="EE242" s="122"/>
      <c r="EF242" s="129"/>
      <c r="EG242" s="122"/>
      <c r="EH242" s="124"/>
    </row>
    <row r="243" spans="1:138" outlineLevel="2">
      <c r="A243" s="459"/>
      <c r="B243" s="465">
        <v>1.2604166666666701</v>
      </c>
      <c r="C243" s="459"/>
      <c r="D243" s="459"/>
      <c r="E243" s="459"/>
      <c r="F243" s="459"/>
      <c r="G243" s="459"/>
      <c r="H243" s="459"/>
      <c r="I243" s="459"/>
      <c r="J243" s="459"/>
      <c r="K243" s="460"/>
      <c r="L243" s="459"/>
      <c r="M243" s="459"/>
      <c r="N243" s="459"/>
      <c r="O243" s="459"/>
      <c r="P243" s="459"/>
      <c r="Q243" s="459"/>
      <c r="R243" s="459"/>
      <c r="S243" s="446"/>
      <c r="T243" s="122"/>
      <c r="U243" s="123"/>
      <c r="V243" s="126"/>
      <c r="W243" s="123"/>
      <c r="X243" s="128"/>
      <c r="Y243" s="123"/>
      <c r="Z243" s="123"/>
      <c r="AA243" s="123"/>
      <c r="AB243" s="124"/>
      <c r="AC243" s="127"/>
      <c r="AD243" s="201"/>
      <c r="AE243" s="201"/>
      <c r="AF243" s="201"/>
      <c r="AG243" s="201"/>
      <c r="AH243" s="201"/>
      <c r="AI243" s="234"/>
      <c r="AJ243" s="123"/>
      <c r="AK243" s="123"/>
      <c r="AL243" s="123"/>
      <c r="AM243" s="123"/>
      <c r="AN243" s="129"/>
      <c r="AO243" s="124"/>
      <c r="AP243" s="122"/>
      <c r="AQ243" s="127"/>
      <c r="AR243" s="123"/>
      <c r="AS243" s="123"/>
      <c r="AT243" s="123"/>
      <c r="AU243" s="123"/>
      <c r="AV243" s="251"/>
      <c r="AW243" s="123"/>
      <c r="AX243" s="123"/>
      <c r="AY243" s="129"/>
      <c r="AZ243" s="122"/>
      <c r="BA243" s="129"/>
      <c r="BB243" s="130"/>
      <c r="BC243" s="131"/>
      <c r="BD243" s="130"/>
      <c r="BE243" s="132"/>
      <c r="BF243" s="132"/>
      <c r="BG243" s="123"/>
      <c r="BH243" s="124"/>
      <c r="BI243" s="122"/>
      <c r="BJ243" s="123"/>
      <c r="BK243" s="123"/>
      <c r="BL243" s="123"/>
      <c r="BM243" s="129"/>
      <c r="BN243" s="122"/>
      <c r="BO243" s="123"/>
      <c r="BP243" s="129"/>
      <c r="BQ243" s="122"/>
      <c r="BR243" s="123"/>
      <c r="BS243" s="129"/>
      <c r="BT243" s="135"/>
      <c r="BU243" s="280"/>
      <c r="BV243" s="246"/>
      <c r="BW243" s="246"/>
      <c r="BX243" s="133"/>
      <c r="BY243" s="133"/>
      <c r="BZ243" s="122"/>
      <c r="CA243" s="123"/>
      <c r="CB243" s="123"/>
      <c r="CC243" s="124"/>
      <c r="CD243" s="127"/>
      <c r="CE243" s="127"/>
      <c r="CF243" s="123"/>
      <c r="CG243" s="123"/>
      <c r="CH243" s="123"/>
      <c r="CI243" s="123"/>
      <c r="CJ243" s="134"/>
      <c r="CK243" s="122"/>
      <c r="CL243" s="127"/>
      <c r="CM243" s="123"/>
      <c r="CN243" s="129"/>
      <c r="CO243" s="129"/>
      <c r="CP243" s="129"/>
      <c r="CQ243" s="134"/>
      <c r="CR243" s="133"/>
      <c r="CS243" s="133"/>
      <c r="CT243" s="133"/>
      <c r="CU243" s="135"/>
      <c r="CV243" s="280"/>
      <c r="CW243" s="135"/>
      <c r="CX243" s="133"/>
      <c r="CY243" s="133"/>
      <c r="CZ243" s="133"/>
      <c r="DA243" s="133"/>
      <c r="DB243" s="133"/>
      <c r="DC243" s="133"/>
      <c r="DD243" s="133"/>
      <c r="DE243" s="133"/>
      <c r="DF243" s="133"/>
      <c r="DG243" s="133"/>
      <c r="DH243" s="133"/>
      <c r="DI243" s="122"/>
      <c r="DJ243" s="129"/>
      <c r="DK243" s="214"/>
      <c r="DL243" s="129"/>
      <c r="DM243" s="122"/>
      <c r="DN243" s="129"/>
      <c r="DO243" s="122"/>
      <c r="DP243" s="129"/>
      <c r="DQ243" s="133"/>
      <c r="DR243" s="122"/>
      <c r="DS243" s="129"/>
      <c r="DT243" s="133"/>
      <c r="DU243" s="122"/>
      <c r="DV243" s="123"/>
      <c r="DW243" s="214"/>
      <c r="DX243" s="134"/>
      <c r="DY243" s="305"/>
      <c r="DZ243" s="134"/>
      <c r="EA243" s="122"/>
      <c r="EB243" s="129"/>
      <c r="EC243" s="122"/>
      <c r="ED243" s="129"/>
      <c r="EE243" s="122"/>
      <c r="EF243" s="129"/>
      <c r="EG243" s="122"/>
      <c r="EH243" s="124"/>
    </row>
    <row r="244" spans="1:138" outlineLevel="2">
      <c r="A244" s="459"/>
      <c r="B244" s="465">
        <v>1.2708333333333399</v>
      </c>
      <c r="C244" s="459"/>
      <c r="D244" s="459"/>
      <c r="E244" s="459"/>
      <c r="F244" s="459"/>
      <c r="G244" s="459"/>
      <c r="H244" s="459"/>
      <c r="I244" s="459"/>
      <c r="J244" s="459"/>
      <c r="K244" s="460"/>
      <c r="L244" s="459"/>
      <c r="M244" s="459"/>
      <c r="N244" s="459"/>
      <c r="O244" s="459"/>
      <c r="P244" s="459"/>
      <c r="Q244" s="459"/>
      <c r="R244" s="459"/>
      <c r="S244" s="446"/>
      <c r="T244" s="122"/>
      <c r="U244" s="123"/>
      <c r="V244" s="126"/>
      <c r="W244" s="123"/>
      <c r="X244" s="128"/>
      <c r="Y244" s="123"/>
      <c r="Z244" s="123"/>
      <c r="AA244" s="123"/>
      <c r="AB244" s="124"/>
      <c r="AC244" s="127"/>
      <c r="AD244" s="201"/>
      <c r="AE244" s="201"/>
      <c r="AF244" s="201"/>
      <c r="AG244" s="201"/>
      <c r="AH244" s="201"/>
      <c r="AI244" s="234"/>
      <c r="AJ244" s="123"/>
      <c r="AK244" s="123"/>
      <c r="AL244" s="123"/>
      <c r="AM244" s="123"/>
      <c r="AN244" s="129"/>
      <c r="AO244" s="124"/>
      <c r="AP244" s="122"/>
      <c r="AQ244" s="127"/>
      <c r="AR244" s="123"/>
      <c r="AS244" s="123"/>
      <c r="AT244" s="123"/>
      <c r="AU244" s="123"/>
      <c r="AV244" s="251"/>
      <c r="AW244" s="123"/>
      <c r="AX244" s="123"/>
      <c r="AY244" s="129"/>
      <c r="AZ244" s="122"/>
      <c r="BA244" s="129"/>
      <c r="BB244" s="130"/>
      <c r="BC244" s="131"/>
      <c r="BD244" s="130"/>
      <c r="BE244" s="132"/>
      <c r="BF244" s="132"/>
      <c r="BG244" s="123"/>
      <c r="BH244" s="124"/>
      <c r="BI244" s="122"/>
      <c r="BJ244" s="123"/>
      <c r="BK244" s="123"/>
      <c r="BL244" s="123"/>
      <c r="BM244" s="129"/>
      <c r="BN244" s="122"/>
      <c r="BO244" s="123"/>
      <c r="BP244" s="129"/>
      <c r="BQ244" s="122"/>
      <c r="BR244" s="123"/>
      <c r="BS244" s="129"/>
      <c r="BT244" s="135"/>
      <c r="BU244" s="280"/>
      <c r="BV244" s="246"/>
      <c r="BW244" s="246"/>
      <c r="BX244" s="133"/>
      <c r="BY244" s="133"/>
      <c r="BZ244" s="122"/>
      <c r="CA244" s="123"/>
      <c r="CB244" s="123"/>
      <c r="CC244" s="124"/>
      <c r="CD244" s="127"/>
      <c r="CE244" s="127"/>
      <c r="CF244" s="123"/>
      <c r="CG244" s="123"/>
      <c r="CH244" s="123"/>
      <c r="CI244" s="123"/>
      <c r="CJ244" s="134"/>
      <c r="CK244" s="122"/>
      <c r="CL244" s="127"/>
      <c r="CM244" s="123"/>
      <c r="CN244" s="129"/>
      <c r="CO244" s="129"/>
      <c r="CP244" s="129"/>
      <c r="CQ244" s="134"/>
      <c r="CR244" s="133"/>
      <c r="CS244" s="133"/>
      <c r="CT244" s="133"/>
      <c r="CU244" s="135"/>
      <c r="CV244" s="280"/>
      <c r="CW244" s="135"/>
      <c r="CX244" s="133"/>
      <c r="CY244" s="133"/>
      <c r="CZ244" s="133"/>
      <c r="DA244" s="133"/>
      <c r="DB244" s="133"/>
      <c r="DC244" s="133"/>
      <c r="DD244" s="133"/>
      <c r="DE244" s="133"/>
      <c r="DF244" s="133"/>
      <c r="DG244" s="133"/>
      <c r="DH244" s="133"/>
      <c r="DI244" s="122"/>
      <c r="DJ244" s="129"/>
      <c r="DK244" s="214"/>
      <c r="DL244" s="129"/>
      <c r="DM244" s="122"/>
      <c r="DN244" s="129"/>
      <c r="DO244" s="122"/>
      <c r="DP244" s="129"/>
      <c r="DQ244" s="133"/>
      <c r="DR244" s="122"/>
      <c r="DS244" s="129"/>
      <c r="DT244" s="133"/>
      <c r="DU244" s="122"/>
      <c r="DV244" s="123"/>
      <c r="DW244" s="214"/>
      <c r="DX244" s="134"/>
      <c r="DY244" s="305"/>
      <c r="DZ244" s="134"/>
      <c r="EA244" s="122"/>
      <c r="EB244" s="129"/>
      <c r="EC244" s="122"/>
      <c r="ED244" s="129"/>
      <c r="EE244" s="122"/>
      <c r="EF244" s="129"/>
      <c r="EG244" s="122"/>
      <c r="EH244" s="124"/>
    </row>
    <row r="245" spans="1:138" outlineLevel="2">
      <c r="A245" s="459"/>
      <c r="B245" s="465">
        <v>1.28125</v>
      </c>
      <c r="C245" s="459"/>
      <c r="D245" s="459"/>
      <c r="E245" s="459"/>
      <c r="F245" s="459"/>
      <c r="G245" s="459"/>
      <c r="H245" s="459"/>
      <c r="I245" s="459"/>
      <c r="J245" s="459"/>
      <c r="K245" s="460"/>
      <c r="L245" s="459"/>
      <c r="M245" s="459"/>
      <c r="N245" s="459"/>
      <c r="O245" s="459"/>
      <c r="P245" s="459"/>
      <c r="Q245" s="459"/>
      <c r="R245" s="459"/>
      <c r="S245" s="446"/>
      <c r="T245" s="122"/>
      <c r="U245" s="123"/>
      <c r="V245" s="126"/>
      <c r="W245" s="123"/>
      <c r="X245" s="128"/>
      <c r="Y245" s="123"/>
      <c r="Z245" s="123"/>
      <c r="AA245" s="123"/>
      <c r="AB245" s="124"/>
      <c r="AC245" s="127"/>
      <c r="AD245" s="201"/>
      <c r="AE245" s="201"/>
      <c r="AF245" s="201"/>
      <c r="AG245" s="201"/>
      <c r="AH245" s="201"/>
      <c r="AI245" s="234"/>
      <c r="AJ245" s="123"/>
      <c r="AK245" s="123"/>
      <c r="AL245" s="123"/>
      <c r="AM245" s="123"/>
      <c r="AN245" s="129"/>
      <c r="AO245" s="124"/>
      <c r="AP245" s="122"/>
      <c r="AQ245" s="127"/>
      <c r="AR245" s="123"/>
      <c r="AS245" s="123"/>
      <c r="AT245" s="123"/>
      <c r="AU245" s="123"/>
      <c r="AV245" s="251"/>
      <c r="AW245" s="123"/>
      <c r="AX245" s="123"/>
      <c r="AY245" s="129"/>
      <c r="AZ245" s="122"/>
      <c r="BA245" s="129"/>
      <c r="BB245" s="130"/>
      <c r="BC245" s="131"/>
      <c r="BD245" s="130"/>
      <c r="BE245" s="132"/>
      <c r="BF245" s="132"/>
      <c r="BG245" s="123"/>
      <c r="BH245" s="124"/>
      <c r="BI245" s="122"/>
      <c r="BJ245" s="123"/>
      <c r="BK245" s="123"/>
      <c r="BL245" s="123"/>
      <c r="BM245" s="129"/>
      <c r="BN245" s="122"/>
      <c r="BO245" s="123"/>
      <c r="BP245" s="129"/>
      <c r="BQ245" s="122"/>
      <c r="BR245" s="123"/>
      <c r="BS245" s="129"/>
      <c r="BT245" s="135"/>
      <c r="BU245" s="280"/>
      <c r="BV245" s="246"/>
      <c r="BW245" s="246"/>
      <c r="BX245" s="133"/>
      <c r="BY245" s="133"/>
      <c r="BZ245" s="122"/>
      <c r="CA245" s="123"/>
      <c r="CB245" s="123"/>
      <c r="CC245" s="124"/>
      <c r="CD245" s="127"/>
      <c r="CE245" s="127"/>
      <c r="CF245" s="123"/>
      <c r="CG245" s="123"/>
      <c r="CH245" s="123"/>
      <c r="CI245" s="123"/>
      <c r="CJ245" s="134"/>
      <c r="CK245" s="122"/>
      <c r="CL245" s="127"/>
      <c r="CM245" s="123"/>
      <c r="CN245" s="129"/>
      <c r="CO245" s="129"/>
      <c r="CP245" s="129"/>
      <c r="CQ245" s="134"/>
      <c r="CR245" s="133"/>
      <c r="CS245" s="133"/>
      <c r="CT245" s="133"/>
      <c r="CU245" s="135"/>
      <c r="CV245" s="280"/>
      <c r="CW245" s="135"/>
      <c r="CX245" s="133"/>
      <c r="CY245" s="133"/>
      <c r="CZ245" s="133"/>
      <c r="DA245" s="133"/>
      <c r="DB245" s="133"/>
      <c r="DC245" s="133"/>
      <c r="DD245" s="133"/>
      <c r="DE245" s="133"/>
      <c r="DF245" s="133"/>
      <c r="DG245" s="133"/>
      <c r="DH245" s="133"/>
      <c r="DI245" s="122"/>
      <c r="DJ245" s="129"/>
      <c r="DK245" s="214"/>
      <c r="DL245" s="129"/>
      <c r="DM245" s="122"/>
      <c r="DN245" s="129"/>
      <c r="DO245" s="122"/>
      <c r="DP245" s="129"/>
      <c r="DQ245" s="133"/>
      <c r="DR245" s="122"/>
      <c r="DS245" s="129"/>
      <c r="DT245" s="133"/>
      <c r="DU245" s="122"/>
      <c r="DV245" s="123"/>
      <c r="DW245" s="214"/>
      <c r="DX245" s="134"/>
      <c r="DY245" s="305"/>
      <c r="DZ245" s="134"/>
      <c r="EA245" s="122"/>
      <c r="EB245" s="129"/>
      <c r="EC245" s="122"/>
      <c r="ED245" s="129"/>
      <c r="EE245" s="122"/>
      <c r="EF245" s="129"/>
      <c r="EG245" s="122"/>
      <c r="EH245" s="124"/>
    </row>
    <row r="246" spans="1:138" outlineLevel="2">
      <c r="A246" s="459"/>
      <c r="B246" s="465">
        <v>1.2916666666666701</v>
      </c>
      <c r="C246" s="459"/>
      <c r="D246" s="459"/>
      <c r="E246" s="459"/>
      <c r="F246" s="459"/>
      <c r="G246" s="459"/>
      <c r="H246" s="459"/>
      <c r="I246" s="459"/>
      <c r="J246" s="459"/>
      <c r="K246" s="460"/>
      <c r="L246" s="459"/>
      <c r="M246" s="459"/>
      <c r="N246" s="459"/>
      <c r="O246" s="459"/>
      <c r="P246" s="459"/>
      <c r="Q246" s="459"/>
      <c r="R246" s="459"/>
      <c r="S246" s="446"/>
      <c r="T246" s="122"/>
      <c r="U246" s="123"/>
      <c r="V246" s="126"/>
      <c r="W246" s="123"/>
      <c r="X246" s="128"/>
      <c r="Y246" s="123"/>
      <c r="Z246" s="123"/>
      <c r="AA246" s="123"/>
      <c r="AB246" s="124"/>
      <c r="AC246" s="127"/>
      <c r="AD246" s="201"/>
      <c r="AE246" s="201"/>
      <c r="AF246" s="201"/>
      <c r="AG246" s="201"/>
      <c r="AH246" s="201"/>
      <c r="AI246" s="234"/>
      <c r="AJ246" s="123"/>
      <c r="AK246" s="123"/>
      <c r="AL246" s="123"/>
      <c r="AM246" s="123"/>
      <c r="AN246" s="129"/>
      <c r="AO246" s="124"/>
      <c r="AP246" s="122"/>
      <c r="AQ246" s="127"/>
      <c r="AR246" s="123"/>
      <c r="AS246" s="123"/>
      <c r="AT246" s="123"/>
      <c r="AU246" s="123"/>
      <c r="AV246" s="251"/>
      <c r="AW246" s="123"/>
      <c r="AX246" s="123"/>
      <c r="AY246" s="129"/>
      <c r="AZ246" s="122"/>
      <c r="BA246" s="129"/>
      <c r="BB246" s="130"/>
      <c r="BC246" s="131"/>
      <c r="BD246" s="130"/>
      <c r="BE246" s="132"/>
      <c r="BF246" s="132"/>
      <c r="BG246" s="123"/>
      <c r="BH246" s="124"/>
      <c r="BI246" s="122"/>
      <c r="BJ246" s="123"/>
      <c r="BK246" s="123"/>
      <c r="BL246" s="123"/>
      <c r="BM246" s="129"/>
      <c r="BN246" s="122"/>
      <c r="BO246" s="123"/>
      <c r="BP246" s="129"/>
      <c r="BQ246" s="122"/>
      <c r="BR246" s="123"/>
      <c r="BS246" s="129"/>
      <c r="BT246" s="135"/>
      <c r="BU246" s="280"/>
      <c r="BV246" s="246"/>
      <c r="BW246" s="246"/>
      <c r="BX246" s="133"/>
      <c r="BY246" s="133"/>
      <c r="BZ246" s="122"/>
      <c r="CA246" s="123"/>
      <c r="CB246" s="123"/>
      <c r="CC246" s="124"/>
      <c r="CD246" s="127"/>
      <c r="CE246" s="127"/>
      <c r="CF246" s="123"/>
      <c r="CG246" s="123"/>
      <c r="CH246" s="123"/>
      <c r="CI246" s="123"/>
      <c r="CJ246" s="134"/>
      <c r="CK246" s="122"/>
      <c r="CL246" s="127"/>
      <c r="CM246" s="123"/>
      <c r="CN246" s="129"/>
      <c r="CO246" s="129"/>
      <c r="CP246" s="129"/>
      <c r="CQ246" s="134"/>
      <c r="CR246" s="133"/>
      <c r="CS246" s="133"/>
      <c r="CT246" s="133"/>
      <c r="CU246" s="135"/>
      <c r="CV246" s="280"/>
      <c r="CW246" s="135"/>
      <c r="CX246" s="133"/>
      <c r="CY246" s="133"/>
      <c r="CZ246" s="133"/>
      <c r="DA246" s="133"/>
      <c r="DB246" s="133"/>
      <c r="DC246" s="133"/>
      <c r="DD246" s="133"/>
      <c r="DE246" s="133"/>
      <c r="DF246" s="133"/>
      <c r="DG246" s="133"/>
      <c r="DH246" s="133"/>
      <c r="DI246" s="122"/>
      <c r="DJ246" s="129"/>
      <c r="DK246" s="214"/>
      <c r="DL246" s="129"/>
      <c r="DM246" s="122"/>
      <c r="DN246" s="129"/>
      <c r="DO246" s="122"/>
      <c r="DP246" s="129"/>
      <c r="DQ246" s="133"/>
      <c r="DR246" s="122"/>
      <c r="DS246" s="129"/>
      <c r="DT246" s="133"/>
      <c r="DU246" s="122"/>
      <c r="DV246" s="123"/>
      <c r="DW246" s="214"/>
      <c r="DX246" s="134"/>
      <c r="DY246" s="305"/>
      <c r="DZ246" s="134"/>
      <c r="EA246" s="122"/>
      <c r="EB246" s="129"/>
      <c r="EC246" s="122"/>
      <c r="ED246" s="129"/>
      <c r="EE246" s="122"/>
      <c r="EF246" s="129"/>
      <c r="EG246" s="122"/>
      <c r="EH246" s="124"/>
    </row>
    <row r="247" spans="1:138" outlineLevel="2">
      <c r="A247" s="459"/>
      <c r="B247" s="465">
        <v>1.3020833333333399</v>
      </c>
      <c r="C247" s="459"/>
      <c r="D247" s="459"/>
      <c r="E247" s="459"/>
      <c r="F247" s="459"/>
      <c r="G247" s="459"/>
      <c r="H247" s="459"/>
      <c r="I247" s="459"/>
      <c r="J247" s="459"/>
      <c r="K247" s="460"/>
      <c r="L247" s="459"/>
      <c r="M247" s="459"/>
      <c r="N247" s="459"/>
      <c r="O247" s="459"/>
      <c r="P247" s="459"/>
      <c r="Q247" s="459"/>
      <c r="R247" s="459"/>
      <c r="S247" s="446"/>
      <c r="T247" s="122"/>
      <c r="U247" s="123"/>
      <c r="V247" s="126"/>
      <c r="W247" s="123"/>
      <c r="X247" s="128"/>
      <c r="Y247" s="123"/>
      <c r="Z247" s="123"/>
      <c r="AA247" s="123"/>
      <c r="AB247" s="124"/>
      <c r="AC247" s="127"/>
      <c r="AD247" s="201"/>
      <c r="AE247" s="201"/>
      <c r="AF247" s="201"/>
      <c r="AG247" s="201"/>
      <c r="AH247" s="201"/>
      <c r="AI247" s="234"/>
      <c r="AJ247" s="123"/>
      <c r="AK247" s="123"/>
      <c r="AL247" s="123"/>
      <c r="AM247" s="123"/>
      <c r="AN247" s="129"/>
      <c r="AO247" s="124"/>
      <c r="AP247" s="122"/>
      <c r="AQ247" s="127"/>
      <c r="AR247" s="123"/>
      <c r="AS247" s="123"/>
      <c r="AT247" s="123"/>
      <c r="AU247" s="123"/>
      <c r="AV247" s="251"/>
      <c r="AW247" s="123"/>
      <c r="AX247" s="123"/>
      <c r="AY247" s="129"/>
      <c r="AZ247" s="122"/>
      <c r="BA247" s="129"/>
      <c r="BB247" s="130"/>
      <c r="BC247" s="131"/>
      <c r="BD247" s="130"/>
      <c r="BE247" s="132"/>
      <c r="BF247" s="132"/>
      <c r="BG247" s="123"/>
      <c r="BH247" s="124"/>
      <c r="BI247" s="122"/>
      <c r="BJ247" s="123"/>
      <c r="BK247" s="123"/>
      <c r="BL247" s="123"/>
      <c r="BM247" s="129"/>
      <c r="BN247" s="122"/>
      <c r="BO247" s="123"/>
      <c r="BP247" s="129"/>
      <c r="BQ247" s="122"/>
      <c r="BR247" s="123"/>
      <c r="BS247" s="129"/>
      <c r="BT247" s="135"/>
      <c r="BU247" s="280"/>
      <c r="BV247" s="246"/>
      <c r="BW247" s="246"/>
      <c r="BX247" s="133"/>
      <c r="BY247" s="133"/>
      <c r="BZ247" s="122"/>
      <c r="CA247" s="123"/>
      <c r="CB247" s="123"/>
      <c r="CC247" s="124"/>
      <c r="CD247" s="127"/>
      <c r="CE247" s="127"/>
      <c r="CF247" s="123"/>
      <c r="CG247" s="123"/>
      <c r="CH247" s="123"/>
      <c r="CI247" s="123"/>
      <c r="CJ247" s="134"/>
      <c r="CK247" s="122"/>
      <c r="CL247" s="127"/>
      <c r="CM247" s="123"/>
      <c r="CN247" s="129"/>
      <c r="CO247" s="129"/>
      <c r="CP247" s="129"/>
      <c r="CQ247" s="134"/>
      <c r="CR247" s="133"/>
      <c r="CS247" s="133"/>
      <c r="CT247" s="133"/>
      <c r="CU247" s="135"/>
      <c r="CV247" s="280"/>
      <c r="CW247" s="135"/>
      <c r="CX247" s="133"/>
      <c r="CY247" s="133"/>
      <c r="CZ247" s="133"/>
      <c r="DA247" s="133"/>
      <c r="DB247" s="133"/>
      <c r="DC247" s="133"/>
      <c r="DD247" s="133"/>
      <c r="DE247" s="133"/>
      <c r="DF247" s="133"/>
      <c r="DG247" s="133"/>
      <c r="DH247" s="133"/>
      <c r="DI247" s="122"/>
      <c r="DJ247" s="129"/>
      <c r="DK247" s="214"/>
      <c r="DL247" s="129"/>
      <c r="DM247" s="122"/>
      <c r="DN247" s="129"/>
      <c r="DO247" s="122"/>
      <c r="DP247" s="129"/>
      <c r="DQ247" s="133"/>
      <c r="DR247" s="122"/>
      <c r="DS247" s="129"/>
      <c r="DT247" s="133"/>
      <c r="DU247" s="122"/>
      <c r="DV247" s="123"/>
      <c r="DW247" s="214"/>
      <c r="DX247" s="134"/>
      <c r="DY247" s="305"/>
      <c r="DZ247" s="134"/>
      <c r="EA247" s="122"/>
      <c r="EB247" s="129"/>
      <c r="EC247" s="122"/>
      <c r="ED247" s="129"/>
      <c r="EE247" s="122"/>
      <c r="EF247" s="129"/>
      <c r="EG247" s="122"/>
      <c r="EH247" s="124"/>
    </row>
    <row r="248" spans="1:138" outlineLevel="2">
      <c r="A248" s="459"/>
      <c r="B248" s="465">
        <v>1.3125</v>
      </c>
      <c r="C248" s="459"/>
      <c r="D248" s="459"/>
      <c r="E248" s="459"/>
      <c r="F248" s="459"/>
      <c r="G248" s="459"/>
      <c r="H248" s="459"/>
      <c r="I248" s="459"/>
      <c r="J248" s="459"/>
      <c r="K248" s="460"/>
      <c r="L248" s="459"/>
      <c r="M248" s="459"/>
      <c r="N248" s="459"/>
      <c r="O248" s="459"/>
      <c r="P248" s="459"/>
      <c r="Q248" s="459"/>
      <c r="R248" s="459"/>
      <c r="S248" s="446"/>
      <c r="T248" s="122"/>
      <c r="U248" s="123"/>
      <c r="V248" s="126"/>
      <c r="W248" s="123"/>
      <c r="X248" s="128"/>
      <c r="Y248" s="123"/>
      <c r="Z248" s="123"/>
      <c r="AA248" s="123"/>
      <c r="AB248" s="124"/>
      <c r="AC248" s="127"/>
      <c r="AD248" s="201"/>
      <c r="AE248" s="201"/>
      <c r="AF248" s="201"/>
      <c r="AG248" s="201"/>
      <c r="AH248" s="201"/>
      <c r="AI248" s="234"/>
      <c r="AJ248" s="123"/>
      <c r="AK248" s="123"/>
      <c r="AL248" s="123"/>
      <c r="AM248" s="123"/>
      <c r="AN248" s="129"/>
      <c r="AO248" s="124"/>
      <c r="AP248" s="122"/>
      <c r="AQ248" s="127"/>
      <c r="AR248" s="123"/>
      <c r="AS248" s="123"/>
      <c r="AT248" s="123"/>
      <c r="AU248" s="123"/>
      <c r="AV248" s="251"/>
      <c r="AW248" s="123"/>
      <c r="AX248" s="123"/>
      <c r="AY248" s="129"/>
      <c r="AZ248" s="122"/>
      <c r="BA248" s="129"/>
      <c r="BB248" s="130"/>
      <c r="BC248" s="131"/>
      <c r="BD248" s="130"/>
      <c r="BE248" s="132"/>
      <c r="BF248" s="132"/>
      <c r="BG248" s="123"/>
      <c r="BH248" s="124"/>
      <c r="BI248" s="122"/>
      <c r="BJ248" s="123"/>
      <c r="BK248" s="123"/>
      <c r="BL248" s="123"/>
      <c r="BM248" s="129"/>
      <c r="BN248" s="122"/>
      <c r="BO248" s="123"/>
      <c r="BP248" s="129"/>
      <c r="BQ248" s="122"/>
      <c r="BR248" s="123"/>
      <c r="BS248" s="129"/>
      <c r="BT248" s="135"/>
      <c r="BU248" s="280"/>
      <c r="BV248" s="246"/>
      <c r="BW248" s="246"/>
      <c r="BX248" s="133"/>
      <c r="BY248" s="133"/>
      <c r="BZ248" s="122"/>
      <c r="CA248" s="123"/>
      <c r="CB248" s="123"/>
      <c r="CC248" s="124"/>
      <c r="CD248" s="127"/>
      <c r="CE248" s="127"/>
      <c r="CF248" s="123"/>
      <c r="CG248" s="123"/>
      <c r="CH248" s="123"/>
      <c r="CI248" s="123"/>
      <c r="CJ248" s="134"/>
      <c r="CK248" s="122"/>
      <c r="CL248" s="127"/>
      <c r="CM248" s="123"/>
      <c r="CN248" s="129"/>
      <c r="CO248" s="129"/>
      <c r="CP248" s="129"/>
      <c r="CQ248" s="134"/>
      <c r="CR248" s="133"/>
      <c r="CS248" s="133"/>
      <c r="CT248" s="133"/>
      <c r="CU248" s="135"/>
      <c r="CV248" s="280"/>
      <c r="CW248" s="135"/>
      <c r="CX248" s="133"/>
      <c r="CY248" s="133"/>
      <c r="CZ248" s="133"/>
      <c r="DA248" s="133"/>
      <c r="DB248" s="133"/>
      <c r="DC248" s="133"/>
      <c r="DD248" s="133"/>
      <c r="DE248" s="133"/>
      <c r="DF248" s="133"/>
      <c r="DG248" s="133"/>
      <c r="DH248" s="133"/>
      <c r="DI248" s="122"/>
      <c r="DJ248" s="129"/>
      <c r="DK248" s="214"/>
      <c r="DL248" s="129"/>
      <c r="DM248" s="122"/>
      <c r="DN248" s="129"/>
      <c r="DO248" s="122"/>
      <c r="DP248" s="129"/>
      <c r="DQ248" s="133"/>
      <c r="DR248" s="122"/>
      <c r="DS248" s="129"/>
      <c r="DT248" s="133"/>
      <c r="DU248" s="122"/>
      <c r="DV248" s="123"/>
      <c r="DW248" s="214"/>
      <c r="DX248" s="134"/>
      <c r="DY248" s="305"/>
      <c r="DZ248" s="134"/>
      <c r="EA248" s="122"/>
      <c r="EB248" s="129"/>
      <c r="EC248" s="122"/>
      <c r="ED248" s="129"/>
      <c r="EE248" s="122"/>
      <c r="EF248" s="129"/>
      <c r="EG248" s="122"/>
      <c r="EH248" s="124"/>
    </row>
    <row r="249" spans="1:138" ht="19.5" thickBot="1">
      <c r="A249" s="459"/>
      <c r="B249" s="467">
        <v>1.3229166666666701</v>
      </c>
      <c r="C249" s="459"/>
      <c r="D249" s="459"/>
      <c r="E249" s="459"/>
      <c r="F249" s="459"/>
      <c r="G249" s="459"/>
      <c r="H249" s="459"/>
      <c r="I249" s="459"/>
      <c r="J249" s="459"/>
      <c r="K249" s="460"/>
      <c r="L249" s="459"/>
      <c r="M249" s="459"/>
      <c r="N249" s="459"/>
      <c r="O249" s="459"/>
      <c r="P249" s="459"/>
      <c r="Q249" s="459"/>
      <c r="R249" s="459"/>
      <c r="S249" s="446"/>
      <c r="T249" s="122"/>
      <c r="U249" s="123"/>
      <c r="V249" s="126"/>
      <c r="W249" s="123"/>
      <c r="X249" s="128"/>
      <c r="Y249" s="123"/>
      <c r="Z249" s="123"/>
      <c r="AA249" s="123"/>
      <c r="AB249" s="124"/>
      <c r="AC249" s="127"/>
      <c r="AD249" s="201"/>
      <c r="AE249" s="201"/>
      <c r="AF249" s="201"/>
      <c r="AG249" s="201"/>
      <c r="AH249" s="201"/>
      <c r="AI249" s="234"/>
      <c r="AJ249" s="123"/>
      <c r="AK249" s="123"/>
      <c r="AL249" s="123"/>
      <c r="AM249" s="123"/>
      <c r="AN249" s="129"/>
      <c r="AO249" s="124"/>
      <c r="AP249" s="122"/>
      <c r="AQ249" s="127"/>
      <c r="AR249" s="123"/>
      <c r="AS249" s="123"/>
      <c r="AT249" s="123"/>
      <c r="AU249" s="123"/>
      <c r="AV249" s="251"/>
      <c r="AW249" s="123"/>
      <c r="AX249" s="123"/>
      <c r="AY249" s="129"/>
      <c r="AZ249" s="122"/>
      <c r="BA249" s="129"/>
      <c r="BB249" s="130"/>
      <c r="BC249" s="131"/>
      <c r="BD249" s="130"/>
      <c r="BE249" s="132"/>
      <c r="BF249" s="132"/>
      <c r="BG249" s="123"/>
      <c r="BH249" s="124"/>
      <c r="BI249" s="122"/>
      <c r="BJ249" s="123"/>
      <c r="BK249" s="123"/>
      <c r="BL249" s="123"/>
      <c r="BM249" s="129"/>
      <c r="BN249" s="122"/>
      <c r="BO249" s="123"/>
      <c r="BP249" s="129"/>
      <c r="BQ249" s="122"/>
      <c r="BR249" s="123"/>
      <c r="BS249" s="129"/>
      <c r="BT249" s="135"/>
      <c r="BU249" s="280"/>
      <c r="BV249" s="246"/>
      <c r="BW249" s="246"/>
      <c r="BX249" s="133"/>
      <c r="BY249" s="133"/>
      <c r="BZ249" s="122"/>
      <c r="CA249" s="123"/>
      <c r="CB249" s="123"/>
      <c r="CC249" s="124"/>
      <c r="CD249" s="127"/>
      <c r="CE249" s="127"/>
      <c r="CF249" s="123"/>
      <c r="CG249" s="123"/>
      <c r="CH249" s="123"/>
      <c r="CI249" s="123"/>
      <c r="CJ249" s="134"/>
      <c r="CK249" s="122"/>
      <c r="CL249" s="127"/>
      <c r="CM249" s="123"/>
      <c r="CN249" s="129"/>
      <c r="CO249" s="129"/>
      <c r="CP249" s="129"/>
      <c r="CQ249" s="134"/>
      <c r="CR249" s="133"/>
      <c r="CS249" s="133"/>
      <c r="CT249" s="133"/>
      <c r="CU249" s="135"/>
      <c r="CV249" s="280"/>
      <c r="CW249" s="135"/>
      <c r="CX249" s="133"/>
      <c r="CY249" s="133"/>
      <c r="CZ249" s="133"/>
      <c r="DA249" s="133"/>
      <c r="DB249" s="133"/>
      <c r="DC249" s="133"/>
      <c r="DD249" s="133"/>
      <c r="DE249" s="133"/>
      <c r="DF249" s="133"/>
      <c r="DG249" s="133"/>
      <c r="DH249" s="133"/>
      <c r="DI249" s="122"/>
      <c r="DJ249" s="129"/>
      <c r="DK249" s="214"/>
      <c r="DL249" s="129"/>
      <c r="DM249" s="122"/>
      <c r="DN249" s="129"/>
      <c r="DO249" s="122"/>
      <c r="DP249" s="129"/>
      <c r="DQ249" s="133"/>
      <c r="DR249" s="122"/>
      <c r="DS249" s="129"/>
      <c r="DT249" s="133"/>
      <c r="DU249" s="122"/>
      <c r="DV249" s="123"/>
      <c r="DW249" s="214"/>
      <c r="DX249" s="134"/>
      <c r="DY249" s="305"/>
      <c r="DZ249" s="134"/>
      <c r="EA249" s="122"/>
      <c r="EB249" s="129"/>
      <c r="EC249" s="122"/>
      <c r="ED249" s="129"/>
      <c r="EE249" s="122"/>
      <c r="EF249" s="129"/>
      <c r="EG249" s="122"/>
      <c r="EH249" s="124"/>
    </row>
    <row r="250" spans="1:138">
      <c r="A250" s="459"/>
      <c r="B250" s="459"/>
      <c r="C250" s="459"/>
      <c r="D250" s="459"/>
      <c r="E250" s="459"/>
      <c r="F250" s="459"/>
      <c r="G250" s="459"/>
      <c r="H250" s="459"/>
      <c r="I250" s="459"/>
      <c r="J250" s="459"/>
      <c r="K250" s="460"/>
      <c r="L250" s="459"/>
      <c r="M250" s="459"/>
      <c r="N250" s="459"/>
      <c r="O250" s="459"/>
      <c r="P250" s="459"/>
      <c r="Q250" s="459"/>
      <c r="R250" s="459"/>
      <c r="S250" s="446"/>
      <c r="T250" s="122"/>
      <c r="U250" s="123"/>
      <c r="V250" s="126"/>
      <c r="W250" s="123"/>
      <c r="X250" s="128"/>
      <c r="Y250" s="123"/>
      <c r="Z250" s="123"/>
      <c r="AA250" s="123"/>
      <c r="AB250" s="124"/>
      <c r="AC250" s="127"/>
      <c r="AD250" s="201"/>
      <c r="AE250" s="201"/>
      <c r="AF250" s="201"/>
      <c r="AG250" s="201"/>
      <c r="AH250" s="201"/>
      <c r="AI250" s="234"/>
      <c r="AJ250" s="123"/>
      <c r="AK250" s="123"/>
      <c r="AL250" s="123"/>
      <c r="AM250" s="123"/>
      <c r="AN250" s="129"/>
      <c r="AO250" s="124"/>
      <c r="AP250" s="122"/>
      <c r="AQ250" s="127"/>
      <c r="AR250" s="123"/>
      <c r="AS250" s="123"/>
      <c r="AT250" s="123"/>
      <c r="AU250" s="123"/>
      <c r="AV250" s="251"/>
      <c r="AW250" s="123"/>
      <c r="AX250" s="123"/>
      <c r="AY250" s="129"/>
      <c r="AZ250" s="122"/>
      <c r="BA250" s="129"/>
      <c r="BB250" s="130"/>
      <c r="BC250" s="131"/>
      <c r="BD250" s="130"/>
      <c r="BE250" s="132"/>
      <c r="BF250" s="132"/>
      <c r="BG250" s="123"/>
      <c r="BH250" s="124"/>
      <c r="BI250" s="122"/>
      <c r="BJ250" s="123"/>
      <c r="BK250" s="123"/>
      <c r="BL250" s="123"/>
      <c r="BM250" s="129"/>
      <c r="BN250" s="122"/>
      <c r="BO250" s="123"/>
      <c r="BP250" s="129"/>
      <c r="BQ250" s="122"/>
      <c r="BR250" s="123"/>
      <c r="BS250" s="129"/>
      <c r="BT250" s="135"/>
      <c r="BU250" s="280"/>
      <c r="BV250" s="246"/>
      <c r="BW250" s="246"/>
      <c r="BX250" s="133"/>
      <c r="BY250" s="133"/>
      <c r="BZ250" s="122"/>
      <c r="CA250" s="123"/>
      <c r="CB250" s="123"/>
      <c r="CC250" s="124"/>
      <c r="CD250" s="127"/>
      <c r="CE250" s="127"/>
      <c r="CF250" s="123"/>
      <c r="CG250" s="123"/>
      <c r="CH250" s="123"/>
      <c r="CI250" s="123"/>
      <c r="CJ250" s="134"/>
      <c r="CK250" s="122"/>
      <c r="CL250" s="127"/>
      <c r="CM250" s="123"/>
      <c r="CN250" s="129"/>
      <c r="CO250" s="129"/>
      <c r="CP250" s="129"/>
      <c r="CQ250" s="134"/>
      <c r="CR250" s="133"/>
      <c r="CS250" s="133"/>
      <c r="CT250" s="133"/>
      <c r="CU250" s="135"/>
      <c r="CV250" s="280"/>
      <c r="CW250" s="135"/>
      <c r="CX250" s="133"/>
      <c r="CY250" s="133"/>
      <c r="CZ250" s="133"/>
      <c r="DA250" s="133"/>
      <c r="DB250" s="133"/>
      <c r="DC250" s="133"/>
      <c r="DD250" s="133"/>
      <c r="DE250" s="133"/>
      <c r="DF250" s="133"/>
      <c r="DG250" s="133"/>
      <c r="DH250" s="133"/>
      <c r="DI250" s="122"/>
      <c r="DJ250" s="129"/>
      <c r="DK250" s="214"/>
      <c r="DL250" s="129"/>
      <c r="DM250" s="122"/>
      <c r="DN250" s="129"/>
      <c r="DO250" s="122"/>
      <c r="DP250" s="129"/>
      <c r="DQ250" s="133"/>
      <c r="DR250" s="122"/>
      <c r="DS250" s="129"/>
      <c r="DT250" s="133"/>
      <c r="DU250" s="122"/>
      <c r="DV250" s="123"/>
      <c r="DW250" s="214"/>
      <c r="DX250" s="134"/>
      <c r="DY250" s="305"/>
      <c r="DZ250" s="134"/>
      <c r="EA250" s="122"/>
      <c r="EB250" s="129"/>
      <c r="EC250" s="122"/>
      <c r="ED250" s="129"/>
      <c r="EE250" s="122"/>
      <c r="EF250" s="129"/>
      <c r="EG250" s="122"/>
      <c r="EH250" s="124"/>
    </row>
    <row r="251" spans="1:138">
      <c r="A251" s="459"/>
      <c r="B251" s="459"/>
      <c r="C251" s="459"/>
      <c r="D251" s="459"/>
      <c r="E251" s="459"/>
      <c r="F251" s="459"/>
      <c r="G251" s="459"/>
      <c r="H251" s="459"/>
      <c r="I251" s="459"/>
      <c r="J251" s="459"/>
      <c r="K251" s="460"/>
      <c r="L251" s="459"/>
      <c r="M251" s="459"/>
      <c r="N251" s="459"/>
      <c r="O251" s="459"/>
      <c r="P251" s="459"/>
      <c r="Q251" s="459"/>
      <c r="R251" s="459"/>
      <c r="S251" s="446"/>
      <c r="T251" s="122"/>
      <c r="U251" s="123"/>
      <c r="V251" s="126"/>
      <c r="W251" s="123"/>
      <c r="X251" s="128"/>
      <c r="Y251" s="123"/>
      <c r="Z251" s="123"/>
      <c r="AA251" s="123"/>
      <c r="AB251" s="124"/>
      <c r="AC251" s="127"/>
      <c r="AD251" s="201"/>
      <c r="AE251" s="201"/>
      <c r="AF251" s="201"/>
      <c r="AG251" s="201"/>
      <c r="AH251" s="201"/>
      <c r="AI251" s="234"/>
      <c r="AJ251" s="123"/>
      <c r="AK251" s="123"/>
      <c r="AL251" s="123"/>
      <c r="AM251" s="123"/>
      <c r="AN251" s="129"/>
      <c r="AO251" s="124"/>
      <c r="AP251" s="122"/>
      <c r="AQ251" s="127"/>
      <c r="AR251" s="123"/>
      <c r="AS251" s="123"/>
      <c r="AT251" s="123"/>
      <c r="AU251" s="123"/>
      <c r="AV251" s="251"/>
      <c r="AW251" s="123"/>
      <c r="AX251" s="123"/>
      <c r="AY251" s="129"/>
      <c r="AZ251" s="122"/>
      <c r="BA251" s="129"/>
      <c r="BB251" s="130"/>
      <c r="BC251" s="131"/>
      <c r="BD251" s="130"/>
      <c r="BE251" s="132"/>
      <c r="BF251" s="132"/>
      <c r="BG251" s="123"/>
      <c r="BH251" s="124"/>
      <c r="BI251" s="122"/>
      <c r="BJ251" s="123"/>
      <c r="BK251" s="123"/>
      <c r="BL251" s="123"/>
      <c r="BM251" s="129"/>
      <c r="BN251" s="122"/>
      <c r="BO251" s="123"/>
      <c r="BP251" s="129"/>
      <c r="BQ251" s="122"/>
      <c r="BR251" s="123"/>
      <c r="BS251" s="129"/>
      <c r="BT251" s="135"/>
      <c r="BU251" s="280"/>
      <c r="BV251" s="246"/>
      <c r="BW251" s="246"/>
      <c r="BX251" s="133"/>
      <c r="BY251" s="133"/>
      <c r="BZ251" s="122"/>
      <c r="CA251" s="123"/>
      <c r="CB251" s="123"/>
      <c r="CC251" s="124"/>
      <c r="CD251" s="127"/>
      <c r="CE251" s="127"/>
      <c r="CF251" s="123"/>
      <c r="CG251" s="123"/>
      <c r="CH251" s="123"/>
      <c r="CI251" s="123"/>
      <c r="CJ251" s="134"/>
      <c r="CK251" s="122"/>
      <c r="CL251" s="127"/>
      <c r="CM251" s="123"/>
      <c r="CN251" s="129"/>
      <c r="CO251" s="129"/>
      <c r="CP251" s="129"/>
      <c r="CQ251" s="134"/>
      <c r="CR251" s="133"/>
      <c r="CS251" s="133"/>
      <c r="CT251" s="133"/>
      <c r="CU251" s="135"/>
      <c r="CV251" s="280"/>
      <c r="CW251" s="135"/>
      <c r="CX251" s="133"/>
      <c r="CY251" s="133"/>
      <c r="CZ251" s="133"/>
      <c r="DA251" s="133"/>
      <c r="DB251" s="133"/>
      <c r="DC251" s="133"/>
      <c r="DD251" s="133"/>
      <c r="DE251" s="133"/>
      <c r="DF251" s="133"/>
      <c r="DG251" s="133"/>
      <c r="DH251" s="133"/>
      <c r="DI251" s="122"/>
      <c r="DJ251" s="129"/>
      <c r="DK251" s="214"/>
      <c r="DL251" s="129"/>
      <c r="DM251" s="122"/>
      <c r="DN251" s="129"/>
      <c r="DO251" s="122"/>
      <c r="DP251" s="129"/>
      <c r="DQ251" s="133"/>
      <c r="DR251" s="122"/>
      <c r="DS251" s="129"/>
      <c r="DT251" s="133"/>
      <c r="DU251" s="122"/>
      <c r="DV251" s="123"/>
      <c r="DW251" s="214"/>
      <c r="DX251" s="134"/>
      <c r="DY251" s="305"/>
      <c r="DZ251" s="134"/>
      <c r="EA251" s="122"/>
      <c r="EB251" s="129"/>
      <c r="EC251" s="122"/>
      <c r="ED251" s="129"/>
      <c r="EE251" s="122"/>
      <c r="EF251" s="129"/>
      <c r="EG251" s="122"/>
      <c r="EH251" s="124"/>
    </row>
    <row r="252" spans="1:138">
      <c r="A252" s="459"/>
      <c r="B252" s="459"/>
      <c r="C252" s="459"/>
      <c r="D252" s="459"/>
      <c r="E252" s="459"/>
      <c r="F252" s="459"/>
      <c r="G252" s="459"/>
      <c r="H252" s="459"/>
      <c r="I252" s="459"/>
      <c r="J252" s="459"/>
      <c r="K252" s="460"/>
      <c r="L252" s="459"/>
      <c r="M252" s="459"/>
      <c r="N252" s="459"/>
      <c r="O252" s="459"/>
      <c r="P252" s="459"/>
      <c r="Q252" s="459"/>
      <c r="R252" s="459"/>
      <c r="S252" s="446"/>
      <c r="T252" s="122"/>
      <c r="U252" s="123"/>
      <c r="V252" s="126"/>
      <c r="W252" s="123"/>
      <c r="X252" s="128"/>
      <c r="Y252" s="123"/>
      <c r="Z252" s="123"/>
      <c r="AA252" s="123"/>
      <c r="AB252" s="124"/>
      <c r="AC252" s="127"/>
      <c r="AD252" s="201"/>
      <c r="AE252" s="201"/>
      <c r="AF252" s="201"/>
      <c r="AG252" s="201"/>
      <c r="AH252" s="201"/>
      <c r="AI252" s="234"/>
      <c r="AJ252" s="123"/>
      <c r="AK252" s="123"/>
      <c r="AL252" s="123"/>
      <c r="AM252" s="123"/>
      <c r="AN252" s="129"/>
      <c r="AO252" s="124"/>
      <c r="AP252" s="122"/>
      <c r="AQ252" s="127"/>
      <c r="AR252" s="123"/>
      <c r="AS252" s="123"/>
      <c r="AT252" s="123"/>
      <c r="AU252" s="123"/>
      <c r="AV252" s="251"/>
      <c r="AW252" s="123"/>
      <c r="AX252" s="123"/>
      <c r="AY252" s="129"/>
      <c r="AZ252" s="122"/>
      <c r="BA252" s="129"/>
      <c r="BB252" s="130"/>
      <c r="BC252" s="131"/>
      <c r="BD252" s="130"/>
      <c r="BE252" s="132"/>
      <c r="BF252" s="132"/>
      <c r="BG252" s="123"/>
      <c r="BH252" s="124"/>
      <c r="BI252" s="122"/>
      <c r="BJ252" s="123"/>
      <c r="BK252" s="123"/>
      <c r="BL252" s="123"/>
      <c r="BM252" s="129"/>
      <c r="BN252" s="122"/>
      <c r="BO252" s="123"/>
      <c r="BP252" s="129"/>
      <c r="BQ252" s="122"/>
      <c r="BR252" s="123"/>
      <c r="BS252" s="129"/>
      <c r="BT252" s="135"/>
      <c r="BU252" s="280"/>
      <c r="BV252" s="246"/>
      <c r="BW252" s="246"/>
      <c r="BX252" s="133"/>
      <c r="BY252" s="133"/>
      <c r="BZ252" s="122"/>
      <c r="CA252" s="123"/>
      <c r="CB252" s="123"/>
      <c r="CC252" s="124"/>
      <c r="CD252" s="127"/>
      <c r="CE252" s="127"/>
      <c r="CF252" s="123"/>
      <c r="CG252" s="123"/>
      <c r="CH252" s="123"/>
      <c r="CI252" s="123"/>
      <c r="CJ252" s="134"/>
      <c r="CK252" s="122"/>
      <c r="CL252" s="127"/>
      <c r="CM252" s="123"/>
      <c r="CN252" s="129"/>
      <c r="CO252" s="129"/>
      <c r="CP252" s="129"/>
      <c r="CQ252" s="134"/>
      <c r="CR252" s="133"/>
      <c r="CS252" s="133"/>
      <c r="CT252" s="133"/>
      <c r="CU252" s="135"/>
      <c r="CV252" s="280"/>
      <c r="CW252" s="135"/>
      <c r="CX252" s="133"/>
      <c r="CY252" s="133"/>
      <c r="CZ252" s="133"/>
      <c r="DA252" s="133"/>
      <c r="DB252" s="133"/>
      <c r="DC252" s="133"/>
      <c r="DD252" s="133"/>
      <c r="DE252" s="133"/>
      <c r="DF252" s="133"/>
      <c r="DG252" s="133"/>
      <c r="DH252" s="133"/>
      <c r="DI252" s="122"/>
      <c r="DJ252" s="129"/>
      <c r="DK252" s="214"/>
      <c r="DL252" s="129"/>
      <c r="DM252" s="122"/>
      <c r="DN252" s="129"/>
      <c r="DO252" s="122"/>
      <c r="DP252" s="129"/>
      <c r="DQ252" s="133"/>
      <c r="DR252" s="122"/>
      <c r="DS252" s="129"/>
      <c r="DT252" s="133"/>
      <c r="DU252" s="122"/>
      <c r="DV252" s="123"/>
      <c r="DW252" s="214"/>
      <c r="DX252" s="134"/>
      <c r="DY252" s="305"/>
      <c r="DZ252" s="134"/>
      <c r="EA252" s="122"/>
      <c r="EB252" s="129"/>
      <c r="EC252" s="122"/>
      <c r="ED252" s="129"/>
      <c r="EE252" s="122"/>
      <c r="EF252" s="129"/>
      <c r="EG252" s="122"/>
      <c r="EH252" s="124"/>
    </row>
    <row r="253" spans="1:138">
      <c r="A253" s="459"/>
      <c r="B253" s="459"/>
      <c r="C253" s="459"/>
      <c r="D253" s="459"/>
      <c r="E253" s="459"/>
      <c r="F253" s="459"/>
      <c r="G253" s="459"/>
      <c r="H253" s="459"/>
      <c r="I253" s="459"/>
      <c r="J253" s="459"/>
      <c r="K253" s="460"/>
      <c r="L253" s="459"/>
      <c r="M253" s="459"/>
      <c r="N253" s="459"/>
      <c r="O253" s="459"/>
      <c r="P253" s="459"/>
      <c r="Q253" s="459"/>
      <c r="R253" s="459"/>
      <c r="S253" s="446"/>
      <c r="T253" s="122"/>
      <c r="U253" s="123"/>
      <c r="V253" s="126"/>
      <c r="W253" s="123"/>
      <c r="X253" s="128"/>
      <c r="Y253" s="123"/>
      <c r="Z253" s="123"/>
      <c r="AA253" s="123"/>
      <c r="AB253" s="124"/>
      <c r="AC253" s="127"/>
      <c r="AD253" s="201"/>
      <c r="AE253" s="201"/>
      <c r="AF253" s="201"/>
      <c r="AG253" s="201"/>
      <c r="AH253" s="201"/>
      <c r="AI253" s="234"/>
      <c r="AJ253" s="123"/>
      <c r="AK253" s="123"/>
      <c r="AL253" s="123"/>
      <c r="AM253" s="123"/>
      <c r="AN253" s="129"/>
      <c r="AO253" s="124"/>
      <c r="AP253" s="122"/>
      <c r="AQ253" s="127"/>
      <c r="AR253" s="123"/>
      <c r="AS253" s="123"/>
      <c r="AT253" s="123"/>
      <c r="AU253" s="123"/>
      <c r="AV253" s="251"/>
      <c r="AW253" s="123"/>
      <c r="AX253" s="123"/>
      <c r="AY253" s="129"/>
      <c r="AZ253" s="122"/>
      <c r="BA253" s="129"/>
      <c r="BB253" s="130"/>
      <c r="BC253" s="131"/>
      <c r="BD253" s="130"/>
      <c r="BE253" s="132"/>
      <c r="BF253" s="132"/>
      <c r="BG253" s="123"/>
      <c r="BH253" s="124"/>
      <c r="BI253" s="122"/>
      <c r="BJ253" s="123"/>
      <c r="BK253" s="123"/>
      <c r="BL253" s="123"/>
      <c r="BM253" s="129"/>
      <c r="BN253" s="122"/>
      <c r="BO253" s="123"/>
      <c r="BP253" s="129"/>
      <c r="BQ253" s="122"/>
      <c r="BR253" s="123"/>
      <c r="BS253" s="129"/>
      <c r="BT253" s="135"/>
      <c r="BU253" s="280"/>
      <c r="BV253" s="246"/>
      <c r="BW253" s="246"/>
      <c r="BX253" s="133"/>
      <c r="BY253" s="133"/>
      <c r="BZ253" s="122"/>
      <c r="CA253" s="123"/>
      <c r="CB253" s="123"/>
      <c r="CC253" s="124"/>
      <c r="CD253" s="127"/>
      <c r="CE253" s="127"/>
      <c r="CF253" s="123"/>
      <c r="CG253" s="123"/>
      <c r="CH253" s="123"/>
      <c r="CI253" s="123"/>
      <c r="CJ253" s="134"/>
      <c r="CK253" s="122"/>
      <c r="CL253" s="127"/>
      <c r="CM253" s="123"/>
      <c r="CN253" s="129"/>
      <c r="CO253" s="129"/>
      <c r="CP253" s="129"/>
      <c r="CQ253" s="134"/>
      <c r="CR253" s="133"/>
      <c r="CS253" s="133"/>
      <c r="CT253" s="133"/>
      <c r="CU253" s="135"/>
      <c r="CV253" s="280"/>
      <c r="CW253" s="135"/>
      <c r="CX253" s="133"/>
      <c r="CY253" s="133"/>
      <c r="CZ253" s="133"/>
      <c r="DA253" s="133"/>
      <c r="DB253" s="133"/>
      <c r="DC253" s="133"/>
      <c r="DD253" s="133"/>
      <c r="DE253" s="133"/>
      <c r="DF253" s="133"/>
      <c r="DG253" s="133"/>
      <c r="DH253" s="133"/>
      <c r="DI253" s="122"/>
      <c r="DJ253" s="129"/>
      <c r="DK253" s="214"/>
      <c r="DL253" s="129"/>
      <c r="DM253" s="122"/>
      <c r="DN253" s="129"/>
      <c r="DO253" s="122"/>
      <c r="DP253" s="129"/>
      <c r="DQ253" s="133"/>
      <c r="DR253" s="122"/>
      <c r="DS253" s="129"/>
      <c r="DT253" s="133"/>
      <c r="DU253" s="122"/>
      <c r="DV253" s="123"/>
      <c r="DW253" s="214"/>
      <c r="DX253" s="134"/>
      <c r="DY253" s="305"/>
      <c r="DZ253" s="134"/>
      <c r="EA253" s="122"/>
      <c r="EB253" s="129"/>
      <c r="EC253" s="122"/>
      <c r="ED253" s="129"/>
      <c r="EE253" s="122"/>
      <c r="EF253" s="129"/>
      <c r="EG253" s="122"/>
      <c r="EH253" s="124"/>
    </row>
    <row r="254" spans="1:138">
      <c r="A254" s="459"/>
      <c r="B254" s="459"/>
      <c r="C254" s="459"/>
      <c r="D254" s="459"/>
      <c r="E254" s="459"/>
      <c r="F254" s="459"/>
      <c r="G254" s="459"/>
      <c r="H254" s="459"/>
      <c r="I254" s="459"/>
      <c r="J254" s="459"/>
      <c r="K254" s="460"/>
      <c r="L254" s="459"/>
      <c r="M254" s="459"/>
      <c r="N254" s="459"/>
      <c r="O254" s="459"/>
      <c r="P254" s="459"/>
      <c r="Q254" s="459"/>
      <c r="R254" s="459"/>
      <c r="S254" s="446"/>
      <c r="T254" s="122"/>
      <c r="U254" s="123"/>
      <c r="V254" s="126"/>
      <c r="W254" s="123"/>
      <c r="X254" s="128"/>
      <c r="Y254" s="123"/>
      <c r="Z254" s="123"/>
      <c r="AA254" s="123"/>
      <c r="AB254" s="124"/>
      <c r="AC254" s="127"/>
      <c r="AD254" s="201"/>
      <c r="AE254" s="201"/>
      <c r="AF254" s="201"/>
      <c r="AG254" s="201"/>
      <c r="AH254" s="201"/>
      <c r="AI254" s="234"/>
      <c r="AJ254" s="123"/>
      <c r="AK254" s="123"/>
      <c r="AL254" s="123"/>
      <c r="AM254" s="123"/>
      <c r="AN254" s="129"/>
      <c r="AO254" s="124"/>
      <c r="AP254" s="122"/>
      <c r="AQ254" s="127"/>
      <c r="AR254" s="123"/>
      <c r="AS254" s="123"/>
      <c r="AT254" s="123"/>
      <c r="AU254" s="123"/>
      <c r="AV254" s="251"/>
      <c r="AW254" s="123"/>
      <c r="AX254" s="123"/>
      <c r="AY254" s="129"/>
      <c r="AZ254" s="122"/>
      <c r="BA254" s="129"/>
      <c r="BB254" s="130"/>
      <c r="BC254" s="131"/>
      <c r="BD254" s="130"/>
      <c r="BE254" s="132"/>
      <c r="BF254" s="132"/>
      <c r="BG254" s="123"/>
      <c r="BH254" s="124"/>
      <c r="BI254" s="122"/>
      <c r="BJ254" s="123"/>
      <c r="BK254" s="123"/>
      <c r="BL254" s="123"/>
      <c r="BM254" s="129"/>
      <c r="BN254" s="122"/>
      <c r="BO254" s="123"/>
      <c r="BP254" s="129"/>
      <c r="BQ254" s="122"/>
      <c r="BR254" s="123"/>
      <c r="BS254" s="129"/>
      <c r="BT254" s="135"/>
      <c r="BU254" s="280"/>
      <c r="BV254" s="246"/>
      <c r="BW254" s="246"/>
      <c r="BX254" s="133"/>
      <c r="BY254" s="133"/>
      <c r="BZ254" s="122"/>
      <c r="CA254" s="123"/>
      <c r="CB254" s="123"/>
      <c r="CC254" s="124"/>
      <c r="CD254" s="127"/>
      <c r="CE254" s="127"/>
      <c r="CF254" s="123"/>
      <c r="CG254" s="123"/>
      <c r="CH254" s="123"/>
      <c r="CI254" s="123"/>
      <c r="CJ254" s="134"/>
      <c r="CK254" s="122"/>
      <c r="CL254" s="127"/>
      <c r="CM254" s="123"/>
      <c r="CN254" s="129"/>
      <c r="CO254" s="129"/>
      <c r="CP254" s="129"/>
      <c r="CQ254" s="134"/>
      <c r="CR254" s="133"/>
      <c r="CS254" s="133"/>
      <c r="CT254" s="133"/>
      <c r="CU254" s="135"/>
      <c r="CV254" s="280"/>
      <c r="CW254" s="135"/>
      <c r="CX254" s="133"/>
      <c r="CY254" s="133"/>
      <c r="CZ254" s="133"/>
      <c r="DA254" s="133"/>
      <c r="DB254" s="133"/>
      <c r="DC254" s="133"/>
      <c r="DD254" s="133"/>
      <c r="DE254" s="133"/>
      <c r="DF254" s="133"/>
      <c r="DG254" s="133"/>
      <c r="DH254" s="133"/>
      <c r="DI254" s="122"/>
      <c r="DJ254" s="129"/>
      <c r="DK254" s="214"/>
      <c r="DL254" s="129"/>
      <c r="DM254" s="122"/>
      <c r="DN254" s="129"/>
      <c r="DO254" s="122"/>
      <c r="DP254" s="129"/>
      <c r="DQ254" s="133"/>
      <c r="DR254" s="122"/>
      <c r="DS254" s="129"/>
      <c r="DT254" s="133"/>
      <c r="DU254" s="122"/>
      <c r="DV254" s="123"/>
      <c r="DW254" s="214"/>
      <c r="DX254" s="134"/>
      <c r="DY254" s="305"/>
      <c r="DZ254" s="134"/>
      <c r="EA254" s="122"/>
      <c r="EB254" s="129"/>
      <c r="EC254" s="122"/>
      <c r="ED254" s="129"/>
      <c r="EE254" s="122"/>
      <c r="EF254" s="129"/>
      <c r="EG254" s="122"/>
      <c r="EH254" s="124"/>
    </row>
    <row r="255" spans="1:138">
      <c r="A255" s="459"/>
      <c r="B255" s="459"/>
      <c r="C255" s="459"/>
      <c r="D255" s="459"/>
      <c r="E255" s="459"/>
      <c r="F255" s="459"/>
      <c r="G255" s="459"/>
      <c r="H255" s="459"/>
      <c r="I255" s="459"/>
      <c r="J255" s="459"/>
      <c r="K255" s="460"/>
      <c r="L255" s="459"/>
      <c r="M255" s="459"/>
      <c r="N255" s="459"/>
      <c r="O255" s="459"/>
      <c r="P255" s="459"/>
      <c r="Q255" s="459"/>
      <c r="R255" s="459"/>
      <c r="S255" s="446"/>
      <c r="T255" s="122"/>
      <c r="U255" s="123"/>
      <c r="V255" s="126"/>
      <c r="W255" s="123"/>
      <c r="X255" s="128"/>
      <c r="Y255" s="123"/>
      <c r="Z255" s="123"/>
      <c r="AA255" s="123"/>
      <c r="AB255" s="124"/>
      <c r="AC255" s="127"/>
      <c r="AD255" s="201"/>
      <c r="AE255" s="201"/>
      <c r="AF255" s="201"/>
      <c r="AG255" s="201"/>
      <c r="AH255" s="201"/>
      <c r="AI255" s="234"/>
      <c r="AJ255" s="123"/>
      <c r="AK255" s="123"/>
      <c r="AL255" s="123"/>
      <c r="AM255" s="123"/>
      <c r="AN255" s="129"/>
      <c r="AO255" s="124"/>
      <c r="AP255" s="122"/>
      <c r="AQ255" s="127"/>
      <c r="AR255" s="123"/>
      <c r="AS255" s="123"/>
      <c r="AT255" s="123"/>
      <c r="AU255" s="123"/>
      <c r="AV255" s="251"/>
      <c r="AW255" s="123"/>
      <c r="AX255" s="123"/>
      <c r="AY255" s="129"/>
      <c r="AZ255" s="122"/>
      <c r="BA255" s="129"/>
      <c r="BB255" s="130"/>
      <c r="BC255" s="131"/>
      <c r="BD255" s="130"/>
      <c r="BE255" s="132"/>
      <c r="BF255" s="132"/>
      <c r="BG255" s="123"/>
      <c r="BH255" s="124"/>
      <c r="BI255" s="122"/>
      <c r="BJ255" s="123"/>
      <c r="BK255" s="123"/>
      <c r="BL255" s="123"/>
      <c r="BM255" s="129"/>
      <c r="BN255" s="122"/>
      <c r="BO255" s="123"/>
      <c r="BP255" s="129"/>
      <c r="BQ255" s="122"/>
      <c r="BR255" s="123"/>
      <c r="BS255" s="129"/>
      <c r="BT255" s="135"/>
      <c r="BU255" s="280"/>
      <c r="BV255" s="246"/>
      <c r="BW255" s="246"/>
      <c r="BX255" s="133"/>
      <c r="BY255" s="133"/>
      <c r="BZ255" s="122"/>
      <c r="CA255" s="123"/>
      <c r="CB255" s="123"/>
      <c r="CC255" s="124"/>
      <c r="CD255" s="127"/>
      <c r="CE255" s="127"/>
      <c r="CF255" s="123"/>
      <c r="CG255" s="123"/>
      <c r="CH255" s="123"/>
      <c r="CI255" s="123"/>
      <c r="CJ255" s="134"/>
      <c r="CK255" s="122"/>
      <c r="CL255" s="127"/>
      <c r="CM255" s="123"/>
      <c r="CN255" s="129"/>
      <c r="CO255" s="129"/>
      <c r="CP255" s="129"/>
      <c r="CQ255" s="134"/>
      <c r="CR255" s="133"/>
      <c r="CS255" s="133"/>
      <c r="CT255" s="133"/>
      <c r="CU255" s="135"/>
      <c r="CV255" s="280"/>
      <c r="CW255" s="135"/>
      <c r="CX255" s="133"/>
      <c r="CY255" s="133"/>
      <c r="CZ255" s="133"/>
      <c r="DA255" s="133"/>
      <c r="DB255" s="133"/>
      <c r="DC255" s="133"/>
      <c r="DD255" s="133"/>
      <c r="DE255" s="133"/>
      <c r="DF255" s="133"/>
      <c r="DG255" s="133"/>
      <c r="DH255" s="133"/>
      <c r="DI255" s="122"/>
      <c r="DJ255" s="129"/>
      <c r="DK255" s="214"/>
      <c r="DL255" s="129"/>
      <c r="DM255" s="122"/>
      <c r="DN255" s="129"/>
      <c r="DO255" s="122"/>
      <c r="DP255" s="129"/>
      <c r="DQ255" s="133"/>
      <c r="DR255" s="122"/>
      <c r="DS255" s="129"/>
      <c r="DT255" s="133"/>
      <c r="DU255" s="122"/>
      <c r="DV255" s="123"/>
      <c r="DW255" s="214"/>
      <c r="DX255" s="134"/>
      <c r="DY255" s="305"/>
      <c r="DZ255" s="134"/>
      <c r="EA255" s="122"/>
      <c r="EB255" s="129"/>
      <c r="EC255" s="122"/>
      <c r="ED255" s="129"/>
      <c r="EE255" s="122"/>
      <c r="EF255" s="129"/>
      <c r="EG255" s="122"/>
      <c r="EH255" s="124"/>
    </row>
    <row r="256" spans="1:138">
      <c r="A256" s="452"/>
      <c r="B256" s="425"/>
      <c r="C256" s="453"/>
      <c r="D256" s="424"/>
      <c r="E256" s="424"/>
      <c r="F256" s="424"/>
      <c r="G256" s="425"/>
      <c r="H256" s="452"/>
      <c r="I256" s="424"/>
      <c r="J256" s="424"/>
      <c r="K256" s="454"/>
      <c r="L256" s="424"/>
      <c r="M256" s="424"/>
      <c r="N256" s="424"/>
      <c r="O256" s="424"/>
      <c r="P256" s="424"/>
      <c r="Q256" s="424"/>
      <c r="R256" s="455"/>
      <c r="S256" s="125"/>
      <c r="T256" s="122"/>
      <c r="U256" s="123"/>
      <c r="V256" s="126"/>
      <c r="W256" s="123"/>
      <c r="X256" s="128"/>
      <c r="Y256" s="123"/>
      <c r="Z256" s="123"/>
      <c r="AA256" s="123"/>
      <c r="AB256" s="124"/>
      <c r="AC256" s="127"/>
      <c r="AD256" s="201"/>
      <c r="AE256" s="201"/>
      <c r="AF256" s="201"/>
      <c r="AG256" s="201"/>
      <c r="AH256" s="201"/>
      <c r="AI256" s="234"/>
      <c r="AJ256" s="123"/>
      <c r="AK256" s="123"/>
      <c r="AL256" s="123"/>
      <c r="AM256" s="123"/>
      <c r="AN256" s="129"/>
      <c r="AO256" s="124"/>
      <c r="AP256" s="122"/>
      <c r="AQ256" s="127"/>
      <c r="AR256" s="123"/>
      <c r="AS256" s="123"/>
      <c r="AT256" s="123"/>
      <c r="AU256" s="123"/>
      <c r="AV256" s="251"/>
      <c r="AW256" s="123"/>
      <c r="AX256" s="123"/>
      <c r="AY256" s="129"/>
      <c r="AZ256" s="122"/>
      <c r="BA256" s="129"/>
      <c r="BB256" s="130"/>
      <c r="BC256" s="131"/>
      <c r="BD256" s="130"/>
      <c r="BE256" s="132"/>
      <c r="BF256" s="132"/>
      <c r="BG256" s="123"/>
      <c r="BH256" s="124"/>
      <c r="BI256" s="122"/>
      <c r="BJ256" s="123"/>
      <c r="BK256" s="123"/>
      <c r="BL256" s="123"/>
      <c r="BM256" s="129"/>
      <c r="BN256" s="122"/>
      <c r="BO256" s="123"/>
      <c r="BP256" s="129"/>
      <c r="BQ256" s="122"/>
      <c r="BR256" s="123"/>
      <c r="BS256" s="129"/>
      <c r="BT256" s="135"/>
      <c r="BU256" s="280"/>
      <c r="BV256" s="246"/>
      <c r="BW256" s="246"/>
      <c r="BX256" s="133"/>
      <c r="BY256" s="133"/>
      <c r="BZ256" s="122"/>
      <c r="CA256" s="123"/>
      <c r="CB256" s="123"/>
      <c r="CC256" s="124"/>
      <c r="CD256" s="127"/>
      <c r="CE256" s="127"/>
      <c r="CF256" s="123"/>
      <c r="CG256" s="123"/>
      <c r="CH256" s="123"/>
      <c r="CI256" s="123"/>
      <c r="CJ256" s="134"/>
      <c r="CK256" s="122"/>
      <c r="CL256" s="127"/>
      <c r="CM256" s="123"/>
      <c r="CN256" s="129"/>
      <c r="CO256" s="129"/>
      <c r="CP256" s="129"/>
      <c r="CQ256" s="134"/>
      <c r="CR256" s="133"/>
      <c r="CS256" s="133"/>
      <c r="CT256" s="133"/>
      <c r="CU256" s="135"/>
      <c r="CV256" s="280"/>
      <c r="CW256" s="135"/>
      <c r="CX256" s="133"/>
      <c r="CY256" s="133"/>
      <c r="CZ256" s="133"/>
      <c r="DA256" s="133"/>
      <c r="DB256" s="133"/>
      <c r="DC256" s="133"/>
      <c r="DD256" s="133"/>
      <c r="DE256" s="133"/>
      <c r="DF256" s="133"/>
      <c r="DG256" s="133"/>
      <c r="DH256" s="133"/>
      <c r="DI256" s="122"/>
      <c r="DJ256" s="129"/>
      <c r="DK256" s="214"/>
      <c r="DL256" s="129"/>
      <c r="DM256" s="122"/>
      <c r="DN256" s="129"/>
      <c r="DO256" s="122"/>
      <c r="DP256" s="129"/>
      <c r="DQ256" s="133"/>
      <c r="DR256" s="122"/>
      <c r="DS256" s="129"/>
      <c r="DT256" s="133"/>
      <c r="DU256" s="122"/>
      <c r="DV256" s="123"/>
      <c r="DW256" s="214"/>
      <c r="DX256" s="134"/>
      <c r="DY256" s="305"/>
      <c r="DZ256" s="134"/>
      <c r="EA256" s="122"/>
      <c r="EB256" s="129"/>
      <c r="EC256" s="122"/>
      <c r="ED256" s="129"/>
      <c r="EE256" s="122"/>
      <c r="EF256" s="129"/>
      <c r="EG256" s="122"/>
      <c r="EH256" s="124"/>
    </row>
    <row r="257" spans="1:138">
      <c r="A257" s="122"/>
      <c r="B257" s="124"/>
      <c r="C257" s="127"/>
      <c r="D257" s="123"/>
      <c r="E257" s="123"/>
      <c r="F257" s="123"/>
      <c r="G257" s="124"/>
      <c r="H257" s="122"/>
      <c r="I257" s="123"/>
      <c r="J257" s="123"/>
      <c r="K257" s="128"/>
      <c r="L257" s="123"/>
      <c r="M257" s="123"/>
      <c r="N257" s="123"/>
      <c r="O257" s="123"/>
      <c r="P257" s="123"/>
      <c r="Q257" s="123"/>
      <c r="R257" s="129"/>
      <c r="S257" s="125"/>
      <c r="T257" s="122"/>
      <c r="U257" s="123"/>
      <c r="V257" s="126"/>
      <c r="W257" s="123"/>
      <c r="X257" s="128"/>
      <c r="Y257" s="123"/>
      <c r="Z257" s="123"/>
      <c r="AA257" s="123"/>
      <c r="AB257" s="124"/>
      <c r="AC257" s="127"/>
      <c r="AD257" s="201"/>
      <c r="AE257" s="201"/>
      <c r="AF257" s="201"/>
      <c r="AG257" s="201"/>
      <c r="AH257" s="201"/>
      <c r="AI257" s="234"/>
      <c r="AJ257" s="123"/>
      <c r="AK257" s="123"/>
      <c r="AL257" s="123"/>
      <c r="AM257" s="123"/>
      <c r="AN257" s="129"/>
      <c r="AO257" s="124"/>
      <c r="AP257" s="122"/>
      <c r="AQ257" s="127"/>
      <c r="AR257" s="123"/>
      <c r="AS257" s="123"/>
      <c r="AT257" s="123"/>
      <c r="AU257" s="123"/>
      <c r="AV257" s="251"/>
      <c r="AW257" s="123"/>
      <c r="AX257" s="123"/>
      <c r="AY257" s="129"/>
      <c r="AZ257" s="122"/>
      <c r="BA257" s="129"/>
      <c r="BB257" s="130"/>
      <c r="BC257" s="131"/>
      <c r="BD257" s="130"/>
      <c r="BE257" s="132"/>
      <c r="BF257" s="132"/>
      <c r="BG257" s="123"/>
      <c r="BH257" s="124"/>
      <c r="BI257" s="122"/>
      <c r="BJ257" s="123"/>
      <c r="BK257" s="123"/>
      <c r="BL257" s="123"/>
      <c r="BM257" s="129"/>
      <c r="BN257" s="122"/>
      <c r="BO257" s="123"/>
      <c r="BP257" s="129"/>
      <c r="BQ257" s="122"/>
      <c r="BR257" s="123"/>
      <c r="BS257" s="129"/>
      <c r="BT257" s="135"/>
      <c r="BU257" s="280"/>
      <c r="BV257" s="246"/>
      <c r="BW257" s="246"/>
      <c r="BX257" s="133"/>
      <c r="BY257" s="133"/>
      <c r="BZ257" s="122"/>
      <c r="CA257" s="123"/>
      <c r="CB257" s="123"/>
      <c r="CC257" s="124"/>
      <c r="CD257" s="127"/>
      <c r="CE257" s="127"/>
      <c r="CF257" s="123"/>
      <c r="CG257" s="123"/>
      <c r="CH257" s="123"/>
      <c r="CI257" s="123"/>
      <c r="CJ257" s="134"/>
      <c r="CK257" s="122"/>
      <c r="CL257" s="127"/>
      <c r="CM257" s="123"/>
      <c r="CN257" s="129"/>
      <c r="CO257" s="129"/>
      <c r="CP257" s="129"/>
      <c r="CQ257" s="134"/>
      <c r="CR257" s="133"/>
      <c r="CS257" s="133"/>
      <c r="CT257" s="133"/>
      <c r="CU257" s="135"/>
      <c r="CV257" s="280"/>
      <c r="CW257" s="135"/>
      <c r="CX257" s="133"/>
      <c r="CY257" s="133"/>
      <c r="CZ257" s="133"/>
      <c r="DA257" s="133"/>
      <c r="DB257" s="133"/>
      <c r="DC257" s="133"/>
      <c r="DD257" s="133"/>
      <c r="DE257" s="133"/>
      <c r="DF257" s="133"/>
      <c r="DG257" s="133"/>
      <c r="DH257" s="133"/>
      <c r="DI257" s="122"/>
      <c r="DJ257" s="129"/>
      <c r="DK257" s="214"/>
      <c r="DL257" s="129"/>
      <c r="DM257" s="122"/>
      <c r="DN257" s="129"/>
      <c r="DO257" s="122"/>
      <c r="DP257" s="129"/>
      <c r="DQ257" s="133"/>
      <c r="DR257" s="122"/>
      <c r="DS257" s="129"/>
      <c r="DT257" s="133"/>
      <c r="DU257" s="122"/>
      <c r="DV257" s="123"/>
      <c r="DW257" s="214"/>
      <c r="DX257" s="134"/>
      <c r="DY257" s="305"/>
      <c r="DZ257" s="134"/>
      <c r="EA257" s="122"/>
      <c r="EB257" s="129"/>
      <c r="EC257" s="122"/>
      <c r="ED257" s="129"/>
      <c r="EE257" s="122"/>
      <c r="EF257" s="129"/>
      <c r="EG257" s="122"/>
      <c r="EH257" s="124"/>
    </row>
    <row r="258" spans="1:138">
      <c r="A258" s="122"/>
      <c r="B258" s="124"/>
      <c r="C258" s="127"/>
      <c r="D258" s="123"/>
      <c r="E258" s="123"/>
      <c r="F258" s="123"/>
      <c r="G258" s="124"/>
      <c r="H258" s="122"/>
      <c r="I258" s="123"/>
      <c r="J258" s="123"/>
      <c r="K258" s="128"/>
      <c r="L258" s="123"/>
      <c r="M258" s="123"/>
      <c r="N258" s="123"/>
      <c r="O258" s="123"/>
      <c r="P258" s="123"/>
      <c r="Q258" s="123"/>
      <c r="R258" s="129"/>
      <c r="S258" s="125"/>
      <c r="T258" s="122"/>
      <c r="U258" s="123"/>
      <c r="V258" s="126"/>
      <c r="W258" s="123"/>
      <c r="X258" s="128"/>
      <c r="Y258" s="123"/>
      <c r="Z258" s="123"/>
      <c r="AA258" s="123"/>
      <c r="AB258" s="124"/>
      <c r="AC258" s="127"/>
      <c r="AD258" s="201"/>
      <c r="AE258" s="201"/>
      <c r="AF258" s="201"/>
      <c r="AG258" s="201"/>
      <c r="AH258" s="201"/>
      <c r="AI258" s="234"/>
      <c r="AJ258" s="123"/>
      <c r="AK258" s="123"/>
      <c r="AL258" s="123"/>
      <c r="AM258" s="123"/>
      <c r="AN258" s="129"/>
      <c r="AO258" s="124"/>
      <c r="AP258" s="122"/>
      <c r="AQ258" s="127"/>
      <c r="AR258" s="123"/>
      <c r="AS258" s="123"/>
      <c r="AT258" s="123"/>
      <c r="AU258" s="123"/>
      <c r="AV258" s="251"/>
      <c r="AW258" s="123"/>
      <c r="AX258" s="123"/>
      <c r="AY258" s="129"/>
      <c r="AZ258" s="122"/>
      <c r="BA258" s="129"/>
      <c r="BB258" s="130"/>
      <c r="BC258" s="131"/>
      <c r="BD258" s="130"/>
      <c r="BE258" s="132"/>
      <c r="BF258" s="132"/>
      <c r="BG258" s="123"/>
      <c r="BH258" s="124"/>
      <c r="BI258" s="122"/>
      <c r="BJ258" s="123"/>
      <c r="BK258" s="123"/>
      <c r="BL258" s="123"/>
      <c r="BM258" s="129"/>
      <c r="BN258" s="122"/>
      <c r="BO258" s="123"/>
      <c r="BP258" s="129"/>
      <c r="BQ258" s="122"/>
      <c r="BR258" s="123"/>
      <c r="BS258" s="129"/>
      <c r="BT258" s="135"/>
      <c r="BU258" s="280"/>
      <c r="BV258" s="246"/>
      <c r="BW258" s="246"/>
      <c r="BX258" s="133"/>
      <c r="BY258" s="133"/>
      <c r="BZ258" s="122"/>
      <c r="CA258" s="123"/>
      <c r="CB258" s="123"/>
      <c r="CC258" s="124"/>
      <c r="CD258" s="127"/>
      <c r="CE258" s="127"/>
      <c r="CF258" s="123"/>
      <c r="CG258" s="123"/>
      <c r="CH258" s="123"/>
      <c r="CI258" s="123"/>
      <c r="CJ258" s="134"/>
      <c r="CK258" s="122"/>
      <c r="CL258" s="127"/>
      <c r="CM258" s="123"/>
      <c r="CN258" s="129"/>
      <c r="CO258" s="129"/>
      <c r="CP258" s="129"/>
      <c r="CQ258" s="134"/>
      <c r="CR258" s="133"/>
      <c r="CS258" s="133"/>
      <c r="CT258" s="133"/>
      <c r="CU258" s="135"/>
      <c r="CV258" s="280"/>
      <c r="CW258" s="135"/>
      <c r="CX258" s="133"/>
      <c r="CY258" s="133"/>
      <c r="CZ258" s="133"/>
      <c r="DA258" s="133"/>
      <c r="DB258" s="133"/>
      <c r="DC258" s="133"/>
      <c r="DD258" s="133"/>
      <c r="DE258" s="133"/>
      <c r="DF258" s="133"/>
      <c r="DG258" s="133"/>
      <c r="DH258" s="133"/>
      <c r="DI258" s="122"/>
      <c r="DJ258" s="129"/>
      <c r="DK258" s="214"/>
      <c r="DL258" s="129"/>
      <c r="DM258" s="122"/>
      <c r="DN258" s="129"/>
      <c r="DO258" s="122"/>
      <c r="DP258" s="129"/>
      <c r="DQ258" s="133"/>
      <c r="DR258" s="122"/>
      <c r="DS258" s="129"/>
      <c r="DT258" s="133"/>
      <c r="DU258" s="122"/>
      <c r="DV258" s="123"/>
      <c r="DW258" s="214"/>
      <c r="DX258" s="134"/>
      <c r="DY258" s="305"/>
      <c r="DZ258" s="134"/>
      <c r="EA258" s="122"/>
      <c r="EB258" s="129"/>
      <c r="EC258" s="122"/>
      <c r="ED258" s="129"/>
      <c r="EE258" s="122"/>
      <c r="EF258" s="129"/>
      <c r="EG258" s="122"/>
      <c r="EH258" s="124"/>
    </row>
    <row r="259" spans="1:138">
      <c r="A259" s="122"/>
      <c r="B259" s="124"/>
      <c r="C259" s="127"/>
      <c r="D259" s="123"/>
      <c r="E259" s="123"/>
      <c r="F259" s="123"/>
      <c r="G259" s="124"/>
      <c r="H259" s="122"/>
      <c r="I259" s="123"/>
      <c r="J259" s="123"/>
      <c r="K259" s="128"/>
      <c r="L259" s="123"/>
      <c r="M259" s="123"/>
      <c r="N259" s="123"/>
      <c r="O259" s="123"/>
      <c r="P259" s="123"/>
      <c r="Q259" s="123"/>
      <c r="R259" s="129"/>
      <c r="S259" s="125"/>
      <c r="T259" s="122"/>
      <c r="U259" s="123"/>
      <c r="V259" s="126"/>
      <c r="W259" s="123"/>
      <c r="X259" s="128"/>
      <c r="Y259" s="123"/>
      <c r="Z259" s="123"/>
      <c r="AA259" s="123"/>
      <c r="AB259" s="124"/>
      <c r="AC259" s="127"/>
      <c r="AD259" s="201"/>
      <c r="AE259" s="201"/>
      <c r="AF259" s="201"/>
      <c r="AG259" s="201"/>
      <c r="AH259" s="201"/>
      <c r="AI259" s="234"/>
      <c r="AJ259" s="123"/>
      <c r="AK259" s="123"/>
      <c r="AL259" s="123"/>
      <c r="AM259" s="123"/>
      <c r="AN259" s="129"/>
      <c r="AO259" s="124"/>
      <c r="AP259" s="122"/>
      <c r="AQ259" s="127"/>
      <c r="AR259" s="123"/>
      <c r="AS259" s="123"/>
      <c r="AT259" s="123"/>
      <c r="AU259" s="123"/>
      <c r="AV259" s="251"/>
      <c r="AW259" s="123"/>
      <c r="AX259" s="123"/>
      <c r="AY259" s="129"/>
      <c r="AZ259" s="122"/>
      <c r="BA259" s="129"/>
      <c r="BB259" s="130"/>
      <c r="BC259" s="131"/>
      <c r="BD259" s="130"/>
      <c r="BE259" s="132"/>
      <c r="BF259" s="132"/>
      <c r="BG259" s="123"/>
      <c r="BH259" s="124"/>
      <c r="BI259" s="122"/>
      <c r="BJ259" s="123"/>
      <c r="BK259" s="123"/>
      <c r="BL259" s="123"/>
      <c r="BM259" s="129"/>
      <c r="BN259" s="122"/>
      <c r="BO259" s="123"/>
      <c r="BP259" s="129"/>
      <c r="BQ259" s="122"/>
      <c r="BR259" s="123"/>
      <c r="BS259" s="129"/>
      <c r="BT259" s="135"/>
      <c r="BU259" s="280"/>
      <c r="BV259" s="246"/>
      <c r="BW259" s="246"/>
      <c r="BX259" s="133"/>
      <c r="BY259" s="133"/>
      <c r="BZ259" s="122"/>
      <c r="CA259" s="123"/>
      <c r="CB259" s="123"/>
      <c r="CC259" s="124"/>
      <c r="CD259" s="127"/>
      <c r="CE259" s="127"/>
      <c r="CF259" s="123"/>
      <c r="CG259" s="123"/>
      <c r="CH259" s="123"/>
      <c r="CI259" s="123"/>
      <c r="CJ259" s="134"/>
      <c r="CK259" s="122"/>
      <c r="CL259" s="127"/>
      <c r="CM259" s="123"/>
      <c r="CN259" s="129"/>
      <c r="CO259" s="129"/>
      <c r="CP259" s="129"/>
      <c r="CQ259" s="134"/>
      <c r="CR259" s="133"/>
      <c r="CS259" s="133"/>
      <c r="CT259" s="133"/>
      <c r="CU259" s="135"/>
      <c r="CV259" s="280"/>
      <c r="CW259" s="135"/>
      <c r="CX259" s="133"/>
      <c r="CY259" s="133"/>
      <c r="CZ259" s="133"/>
      <c r="DA259" s="133"/>
      <c r="DB259" s="133"/>
      <c r="DC259" s="133"/>
      <c r="DD259" s="133"/>
      <c r="DE259" s="133"/>
      <c r="DF259" s="133"/>
      <c r="DG259" s="133"/>
      <c r="DH259" s="133"/>
      <c r="DI259" s="122"/>
      <c r="DJ259" s="129"/>
      <c r="DK259" s="214"/>
      <c r="DL259" s="129"/>
      <c r="DM259" s="122"/>
      <c r="DN259" s="129"/>
      <c r="DO259" s="122"/>
      <c r="DP259" s="129"/>
      <c r="DQ259" s="133"/>
      <c r="DR259" s="122"/>
      <c r="DS259" s="129"/>
      <c r="DT259" s="133"/>
      <c r="DU259" s="122"/>
      <c r="DV259" s="123"/>
      <c r="DW259" s="214"/>
      <c r="DX259" s="134"/>
      <c r="DY259" s="305"/>
      <c r="DZ259" s="134"/>
      <c r="EA259" s="122"/>
      <c r="EB259" s="129"/>
      <c r="EC259" s="122"/>
      <c r="ED259" s="129"/>
      <c r="EE259" s="122"/>
      <c r="EF259" s="129"/>
      <c r="EG259" s="122"/>
      <c r="EH259" s="124"/>
    </row>
    <row r="260" spans="1:138">
      <c r="A260" s="122"/>
      <c r="B260" s="124"/>
      <c r="C260" s="127"/>
      <c r="D260" s="123"/>
      <c r="E260" s="123"/>
      <c r="F260" s="123"/>
      <c r="G260" s="124"/>
      <c r="H260" s="122"/>
      <c r="I260" s="123"/>
      <c r="J260" s="123"/>
      <c r="K260" s="128"/>
      <c r="L260" s="123"/>
      <c r="M260" s="123"/>
      <c r="N260" s="123"/>
      <c r="O260" s="123"/>
      <c r="P260" s="123"/>
      <c r="Q260" s="123"/>
      <c r="R260" s="129"/>
      <c r="S260" s="125"/>
      <c r="T260" s="122"/>
      <c r="U260" s="123"/>
      <c r="V260" s="126"/>
      <c r="W260" s="123"/>
      <c r="X260" s="128"/>
      <c r="Y260" s="123"/>
      <c r="Z260" s="123"/>
      <c r="AA260" s="123"/>
      <c r="AB260" s="124"/>
      <c r="AC260" s="127"/>
      <c r="AD260" s="201"/>
      <c r="AE260" s="201"/>
      <c r="AF260" s="201"/>
      <c r="AG260" s="201"/>
      <c r="AH260" s="201"/>
      <c r="AI260" s="234"/>
      <c r="AJ260" s="123"/>
      <c r="AK260" s="123"/>
      <c r="AL260" s="123"/>
      <c r="AM260" s="123"/>
      <c r="AN260" s="129"/>
      <c r="AO260" s="124"/>
      <c r="AP260" s="122"/>
      <c r="AQ260" s="127"/>
      <c r="AR260" s="123"/>
      <c r="AS260" s="123"/>
      <c r="AT260" s="123"/>
      <c r="AU260" s="123"/>
      <c r="AV260" s="251"/>
      <c r="AW260" s="123"/>
      <c r="AX260" s="123"/>
      <c r="AY260" s="129"/>
      <c r="AZ260" s="122"/>
      <c r="BA260" s="129"/>
      <c r="BB260" s="130"/>
      <c r="BC260" s="131"/>
      <c r="BD260" s="130"/>
      <c r="BE260" s="132"/>
      <c r="BF260" s="132"/>
      <c r="BG260" s="123"/>
      <c r="BH260" s="124"/>
      <c r="BI260" s="122"/>
      <c r="BJ260" s="123"/>
      <c r="BK260" s="123"/>
      <c r="BL260" s="123"/>
      <c r="BM260" s="129"/>
      <c r="BN260" s="122"/>
      <c r="BO260" s="123"/>
      <c r="BP260" s="129"/>
      <c r="BQ260" s="122"/>
      <c r="BR260" s="123"/>
      <c r="BS260" s="129"/>
      <c r="BT260" s="135"/>
      <c r="BU260" s="280"/>
      <c r="BV260" s="246"/>
      <c r="BW260" s="246"/>
      <c r="BX260" s="133"/>
      <c r="BY260" s="133"/>
      <c r="BZ260" s="122"/>
      <c r="CA260" s="123"/>
      <c r="CB260" s="123"/>
      <c r="CC260" s="124"/>
      <c r="CD260" s="127"/>
      <c r="CE260" s="127"/>
      <c r="CF260" s="123"/>
      <c r="CG260" s="123"/>
      <c r="CH260" s="123"/>
      <c r="CI260" s="123"/>
      <c r="CJ260" s="134"/>
      <c r="CK260" s="122"/>
      <c r="CL260" s="127"/>
      <c r="CM260" s="123"/>
      <c r="CN260" s="129"/>
      <c r="CO260" s="129"/>
      <c r="CP260" s="129"/>
      <c r="CQ260" s="134"/>
      <c r="CR260" s="133"/>
      <c r="CS260" s="133"/>
      <c r="CT260" s="133"/>
      <c r="CU260" s="135"/>
      <c r="CV260" s="280"/>
      <c r="CW260" s="135"/>
      <c r="CX260" s="133"/>
      <c r="CY260" s="133"/>
      <c r="CZ260" s="133"/>
      <c r="DA260" s="133"/>
      <c r="DB260" s="133"/>
      <c r="DC260" s="133"/>
      <c r="DD260" s="133"/>
      <c r="DE260" s="133"/>
      <c r="DF260" s="133"/>
      <c r="DG260" s="133"/>
      <c r="DH260" s="133"/>
      <c r="DI260" s="122"/>
      <c r="DJ260" s="129"/>
      <c r="DK260" s="214"/>
      <c r="DL260" s="129"/>
      <c r="DM260" s="122"/>
      <c r="DN260" s="129"/>
      <c r="DO260" s="122"/>
      <c r="DP260" s="129"/>
      <c r="DQ260" s="133"/>
      <c r="DR260" s="122"/>
      <c r="DS260" s="129"/>
      <c r="DT260" s="133"/>
      <c r="DU260" s="122"/>
      <c r="DV260" s="123"/>
      <c r="DW260" s="214"/>
      <c r="DX260" s="134"/>
      <c r="DY260" s="305"/>
      <c r="DZ260" s="134"/>
      <c r="EA260" s="122"/>
      <c r="EB260" s="129"/>
      <c r="EC260" s="122"/>
      <c r="ED260" s="129"/>
      <c r="EE260" s="122"/>
      <c r="EF260" s="129"/>
      <c r="EG260" s="122"/>
      <c r="EH260" s="124"/>
    </row>
    <row r="261" spans="1:138">
      <c r="A261" s="122"/>
      <c r="B261" s="124"/>
      <c r="C261" s="127"/>
      <c r="D261" s="123"/>
      <c r="E261" s="123"/>
      <c r="F261" s="123"/>
      <c r="G261" s="124"/>
      <c r="H261" s="122"/>
      <c r="I261" s="123"/>
      <c r="J261" s="123"/>
      <c r="K261" s="128"/>
      <c r="L261" s="123"/>
      <c r="M261" s="123"/>
      <c r="N261" s="123"/>
      <c r="O261" s="123"/>
      <c r="P261" s="123"/>
      <c r="Q261" s="123"/>
      <c r="R261" s="129"/>
      <c r="S261" s="125"/>
      <c r="T261" s="122"/>
      <c r="U261" s="123"/>
      <c r="V261" s="126"/>
      <c r="W261" s="123"/>
      <c r="X261" s="128"/>
      <c r="Y261" s="123"/>
      <c r="Z261" s="123"/>
      <c r="AA261" s="123"/>
      <c r="AB261" s="124"/>
      <c r="AC261" s="127"/>
      <c r="AD261" s="201"/>
      <c r="AE261" s="201"/>
      <c r="AF261" s="201"/>
      <c r="AG261" s="201"/>
      <c r="AH261" s="201"/>
      <c r="AI261" s="234"/>
      <c r="AJ261" s="123"/>
      <c r="AK261" s="123"/>
      <c r="AL261" s="123"/>
      <c r="AM261" s="123"/>
      <c r="AN261" s="129"/>
      <c r="AO261" s="124"/>
      <c r="AP261" s="122"/>
      <c r="AQ261" s="127"/>
      <c r="AR261" s="123"/>
      <c r="AS261" s="123"/>
      <c r="AT261" s="123"/>
      <c r="AU261" s="123"/>
      <c r="AV261" s="251"/>
      <c r="AW261" s="123"/>
      <c r="AX261" s="123"/>
      <c r="AY261" s="129"/>
      <c r="AZ261" s="122"/>
      <c r="BA261" s="129"/>
      <c r="BB261" s="130"/>
      <c r="BC261" s="131"/>
      <c r="BD261" s="130"/>
      <c r="BE261" s="132"/>
      <c r="BF261" s="132"/>
      <c r="BG261" s="123"/>
      <c r="BH261" s="124"/>
      <c r="BI261" s="122"/>
      <c r="BJ261" s="123"/>
      <c r="BK261" s="123"/>
      <c r="BL261" s="123"/>
      <c r="BM261" s="129"/>
      <c r="BN261" s="122"/>
      <c r="BO261" s="123"/>
      <c r="BP261" s="129"/>
      <c r="BQ261" s="122"/>
      <c r="BR261" s="123"/>
      <c r="BS261" s="129"/>
      <c r="BT261" s="135"/>
      <c r="BU261" s="280"/>
      <c r="BV261" s="246"/>
      <c r="BW261" s="246"/>
      <c r="BX261" s="133"/>
      <c r="BY261" s="133"/>
      <c r="BZ261" s="122"/>
      <c r="CA261" s="123"/>
      <c r="CB261" s="123"/>
      <c r="CC261" s="124"/>
      <c r="CD261" s="127"/>
      <c r="CE261" s="127"/>
      <c r="CF261" s="123"/>
      <c r="CG261" s="123"/>
      <c r="CH261" s="123"/>
      <c r="CI261" s="123"/>
      <c r="CJ261" s="134"/>
      <c r="CK261" s="122"/>
      <c r="CL261" s="127"/>
      <c r="CM261" s="123"/>
      <c r="CN261" s="129"/>
      <c r="CO261" s="129"/>
      <c r="CP261" s="129"/>
      <c r="CQ261" s="134"/>
      <c r="CR261" s="133"/>
      <c r="CS261" s="133"/>
      <c r="CT261" s="133"/>
      <c r="CU261" s="135"/>
      <c r="CV261" s="280"/>
      <c r="CW261" s="135"/>
      <c r="CX261" s="133"/>
      <c r="CY261" s="133"/>
      <c r="CZ261" s="133"/>
      <c r="DA261" s="133"/>
      <c r="DB261" s="133"/>
      <c r="DC261" s="133"/>
      <c r="DD261" s="133"/>
      <c r="DE261" s="133"/>
      <c r="DF261" s="133"/>
      <c r="DG261" s="133"/>
      <c r="DH261" s="133"/>
      <c r="DI261" s="122"/>
      <c r="DJ261" s="129"/>
      <c r="DK261" s="214"/>
      <c r="DL261" s="129"/>
      <c r="DM261" s="122"/>
      <c r="DN261" s="129"/>
      <c r="DO261" s="122"/>
      <c r="DP261" s="129"/>
      <c r="DQ261" s="133"/>
      <c r="DR261" s="122"/>
      <c r="DS261" s="129"/>
      <c r="DT261" s="133"/>
      <c r="DU261" s="122"/>
      <c r="DV261" s="123"/>
      <c r="DW261" s="214"/>
      <c r="DX261" s="134"/>
      <c r="DY261" s="305"/>
      <c r="DZ261" s="134"/>
      <c r="EA261" s="122"/>
      <c r="EB261" s="129"/>
      <c r="EC261" s="122"/>
      <c r="ED261" s="129"/>
      <c r="EE261" s="122"/>
      <c r="EF261" s="129"/>
      <c r="EG261" s="122"/>
      <c r="EH261" s="124"/>
    </row>
    <row r="262" spans="1:138">
      <c r="A262" s="122"/>
      <c r="B262" s="124"/>
      <c r="C262" s="127"/>
      <c r="D262" s="123"/>
      <c r="E262" s="123"/>
      <c r="F262" s="123"/>
      <c r="G262" s="124"/>
      <c r="H262" s="122"/>
      <c r="I262" s="123"/>
      <c r="J262" s="123"/>
      <c r="K262" s="128"/>
      <c r="L262" s="123"/>
      <c r="M262" s="123"/>
      <c r="N262" s="123"/>
      <c r="O262" s="123"/>
      <c r="P262" s="123"/>
      <c r="Q262" s="123"/>
      <c r="R262" s="129"/>
      <c r="S262" s="125"/>
      <c r="T262" s="122"/>
      <c r="U262" s="123"/>
      <c r="V262" s="126"/>
      <c r="W262" s="123"/>
      <c r="X262" s="128"/>
      <c r="Y262" s="123"/>
      <c r="Z262" s="123"/>
      <c r="AA262" s="123"/>
      <c r="AB262" s="124"/>
      <c r="AC262" s="127"/>
      <c r="AD262" s="201"/>
      <c r="AE262" s="201"/>
      <c r="AF262" s="201"/>
      <c r="AG262" s="201"/>
      <c r="AH262" s="201"/>
      <c r="AI262" s="234"/>
      <c r="AJ262" s="123"/>
      <c r="AK262" s="123"/>
      <c r="AL262" s="123"/>
      <c r="AM262" s="123"/>
      <c r="AN262" s="129"/>
      <c r="AO262" s="124"/>
      <c r="AP262" s="122"/>
      <c r="AQ262" s="127"/>
      <c r="AR262" s="123"/>
      <c r="AS262" s="123"/>
      <c r="AT262" s="123"/>
      <c r="AU262" s="123"/>
      <c r="AV262" s="251"/>
      <c r="AW262" s="123"/>
      <c r="AX262" s="123"/>
      <c r="AY262" s="129"/>
      <c r="AZ262" s="122"/>
      <c r="BA262" s="129"/>
      <c r="BB262" s="130"/>
      <c r="BC262" s="131"/>
      <c r="BD262" s="130"/>
      <c r="BE262" s="132"/>
      <c r="BF262" s="132"/>
      <c r="BG262" s="123"/>
      <c r="BH262" s="124"/>
      <c r="BI262" s="122"/>
      <c r="BJ262" s="123"/>
      <c r="BK262" s="123"/>
      <c r="BL262" s="123"/>
      <c r="BM262" s="129"/>
      <c r="BN262" s="122"/>
      <c r="BO262" s="123"/>
      <c r="BP262" s="129"/>
      <c r="BQ262" s="122"/>
      <c r="BR262" s="123"/>
      <c r="BS262" s="129"/>
      <c r="BT262" s="135"/>
      <c r="BU262" s="280"/>
      <c r="BV262" s="246"/>
      <c r="BW262" s="246"/>
      <c r="BX262" s="133"/>
      <c r="BY262" s="133"/>
      <c r="BZ262" s="122"/>
      <c r="CA262" s="123"/>
      <c r="CB262" s="123"/>
      <c r="CC262" s="124"/>
      <c r="CD262" s="127"/>
      <c r="CE262" s="127"/>
      <c r="CF262" s="123"/>
      <c r="CG262" s="123"/>
      <c r="CH262" s="123"/>
      <c r="CI262" s="123"/>
      <c r="CJ262" s="134"/>
      <c r="CK262" s="122"/>
      <c r="CL262" s="127"/>
      <c r="CM262" s="123"/>
      <c r="CN262" s="129"/>
      <c r="CO262" s="129"/>
      <c r="CP262" s="129"/>
      <c r="CQ262" s="134"/>
      <c r="CR262" s="133"/>
      <c r="CS262" s="133"/>
      <c r="CT262" s="133"/>
      <c r="CU262" s="135"/>
      <c r="CV262" s="280"/>
      <c r="CW262" s="135"/>
      <c r="CX262" s="133"/>
      <c r="CY262" s="133"/>
      <c r="CZ262" s="133"/>
      <c r="DA262" s="133"/>
      <c r="DB262" s="133"/>
      <c r="DC262" s="133"/>
      <c r="DD262" s="133"/>
      <c r="DE262" s="133"/>
      <c r="DF262" s="133"/>
      <c r="DG262" s="133"/>
      <c r="DH262" s="133"/>
      <c r="DI262" s="122"/>
      <c r="DJ262" s="129"/>
      <c r="DK262" s="214"/>
      <c r="DL262" s="129"/>
      <c r="DM262" s="122"/>
      <c r="DN262" s="129"/>
      <c r="DO262" s="122"/>
      <c r="DP262" s="129"/>
      <c r="DQ262" s="133"/>
      <c r="DR262" s="122"/>
      <c r="DS262" s="129"/>
      <c r="DT262" s="133"/>
      <c r="DU262" s="122"/>
      <c r="DV262" s="123"/>
      <c r="DW262" s="214"/>
      <c r="DX262" s="134"/>
      <c r="DY262" s="305"/>
      <c r="DZ262" s="134"/>
      <c r="EA262" s="122"/>
      <c r="EB262" s="129"/>
      <c r="EC262" s="122"/>
      <c r="ED262" s="129"/>
      <c r="EE262" s="122"/>
      <c r="EF262" s="129"/>
      <c r="EG262" s="122"/>
      <c r="EH262" s="124"/>
    </row>
    <row r="263" spans="1:138">
      <c r="A263" s="122"/>
      <c r="B263" s="124"/>
      <c r="C263" s="127"/>
      <c r="D263" s="123"/>
      <c r="E263" s="123"/>
      <c r="F263" s="123"/>
      <c r="G263" s="124"/>
      <c r="H263" s="122"/>
      <c r="I263" s="123"/>
      <c r="J263" s="123"/>
      <c r="K263" s="128"/>
      <c r="L263" s="123"/>
      <c r="M263" s="123"/>
      <c r="N263" s="123"/>
      <c r="O263" s="123"/>
      <c r="P263" s="123"/>
      <c r="Q263" s="123"/>
      <c r="R263" s="129"/>
      <c r="S263" s="125"/>
      <c r="T263" s="122"/>
      <c r="U263" s="123"/>
      <c r="V263" s="126"/>
      <c r="W263" s="123"/>
      <c r="X263" s="128"/>
      <c r="Y263" s="123"/>
      <c r="Z263" s="123"/>
      <c r="AA263" s="123"/>
      <c r="AB263" s="124"/>
      <c r="AC263" s="127"/>
      <c r="AD263" s="201"/>
      <c r="AE263" s="201"/>
      <c r="AF263" s="201"/>
      <c r="AG263" s="201"/>
      <c r="AH263" s="201"/>
      <c r="AI263" s="234"/>
      <c r="AJ263" s="123"/>
      <c r="AK263" s="123"/>
      <c r="AL263" s="123"/>
      <c r="AM263" s="123"/>
      <c r="AN263" s="129"/>
      <c r="AO263" s="124"/>
      <c r="AP263" s="122"/>
      <c r="AQ263" s="127"/>
      <c r="AR263" s="123"/>
      <c r="AS263" s="123"/>
      <c r="AT263" s="123"/>
      <c r="AU263" s="123"/>
      <c r="AV263" s="251"/>
      <c r="AW263" s="123"/>
      <c r="AX263" s="123"/>
      <c r="AY263" s="129"/>
      <c r="AZ263" s="122"/>
      <c r="BA263" s="129"/>
      <c r="BB263" s="130"/>
      <c r="BC263" s="131"/>
      <c r="BD263" s="130"/>
      <c r="BE263" s="132"/>
      <c r="BF263" s="132"/>
      <c r="BG263" s="123"/>
      <c r="BH263" s="124"/>
      <c r="BI263" s="122"/>
      <c r="BJ263" s="123"/>
      <c r="BK263" s="123"/>
      <c r="BL263" s="123"/>
      <c r="BM263" s="129"/>
      <c r="BN263" s="122"/>
      <c r="BO263" s="123"/>
      <c r="BP263" s="129"/>
      <c r="BQ263" s="122"/>
      <c r="BR263" s="123"/>
      <c r="BS263" s="129"/>
      <c r="BT263" s="135"/>
      <c r="BU263" s="280"/>
      <c r="BV263" s="246"/>
      <c r="BW263" s="246"/>
      <c r="BX263" s="133"/>
      <c r="BY263" s="133"/>
      <c r="BZ263" s="122"/>
      <c r="CA263" s="123"/>
      <c r="CB263" s="123"/>
      <c r="CC263" s="124"/>
      <c r="CD263" s="127"/>
      <c r="CE263" s="127"/>
      <c r="CF263" s="123"/>
      <c r="CG263" s="123"/>
      <c r="CH263" s="123"/>
      <c r="CI263" s="123"/>
      <c r="CJ263" s="134"/>
      <c r="CK263" s="122"/>
      <c r="CL263" s="127"/>
      <c r="CM263" s="123"/>
      <c r="CN263" s="129"/>
      <c r="CO263" s="129"/>
      <c r="CP263" s="129"/>
      <c r="CQ263" s="134"/>
      <c r="CR263" s="133"/>
      <c r="CS263" s="133"/>
      <c r="CT263" s="133"/>
      <c r="CU263" s="135"/>
      <c r="CV263" s="280"/>
      <c r="CW263" s="135"/>
      <c r="CX263" s="133"/>
      <c r="CY263" s="133"/>
      <c r="CZ263" s="133"/>
      <c r="DA263" s="133"/>
      <c r="DB263" s="133"/>
      <c r="DC263" s="133"/>
      <c r="DD263" s="133"/>
      <c r="DE263" s="133"/>
      <c r="DF263" s="133"/>
      <c r="DG263" s="133"/>
      <c r="DH263" s="133"/>
      <c r="DI263" s="122"/>
      <c r="DJ263" s="129"/>
      <c r="DK263" s="214"/>
      <c r="DL263" s="129"/>
      <c r="DM263" s="122"/>
      <c r="DN263" s="129"/>
      <c r="DO263" s="122"/>
      <c r="DP263" s="129"/>
      <c r="DQ263" s="133"/>
      <c r="DR263" s="122"/>
      <c r="DS263" s="129"/>
      <c r="DT263" s="133"/>
      <c r="DU263" s="122"/>
      <c r="DV263" s="123"/>
      <c r="DW263" s="214"/>
      <c r="DX263" s="134"/>
      <c r="DY263" s="305"/>
      <c r="DZ263" s="134"/>
      <c r="EA263" s="122"/>
      <c r="EB263" s="129"/>
      <c r="EC263" s="122"/>
      <c r="ED263" s="129"/>
      <c r="EE263" s="122"/>
      <c r="EF263" s="129"/>
      <c r="EG263" s="122"/>
      <c r="EH263" s="124"/>
    </row>
    <row r="264" spans="1:138">
      <c r="A264" s="122"/>
      <c r="B264" s="124"/>
      <c r="C264" s="127"/>
      <c r="D264" s="123"/>
      <c r="E264" s="123"/>
      <c r="F264" s="123"/>
      <c r="G264" s="124"/>
      <c r="H264" s="122"/>
      <c r="I264" s="123"/>
      <c r="J264" s="123"/>
      <c r="K264" s="128"/>
      <c r="L264" s="123"/>
      <c r="M264" s="123"/>
      <c r="N264" s="123"/>
      <c r="O264" s="123"/>
      <c r="P264" s="123"/>
      <c r="Q264" s="123"/>
      <c r="R264" s="129"/>
      <c r="S264" s="125"/>
      <c r="T264" s="122"/>
      <c r="U264" s="123"/>
      <c r="V264" s="126"/>
      <c r="W264" s="123"/>
      <c r="X264" s="128"/>
      <c r="Y264" s="123"/>
      <c r="Z264" s="123"/>
      <c r="AA264" s="123"/>
      <c r="AB264" s="124"/>
      <c r="AC264" s="127"/>
      <c r="AD264" s="201"/>
      <c r="AE264" s="201"/>
      <c r="AF264" s="201"/>
      <c r="AG264" s="201"/>
      <c r="AH264" s="201"/>
      <c r="AI264" s="234"/>
      <c r="AJ264" s="123"/>
      <c r="AK264" s="123"/>
      <c r="AL264" s="123"/>
      <c r="AM264" s="123"/>
      <c r="AN264" s="129"/>
      <c r="AO264" s="124"/>
      <c r="AP264" s="122"/>
      <c r="AQ264" s="127"/>
      <c r="AR264" s="123"/>
      <c r="AS264" s="123"/>
      <c r="AT264" s="123"/>
      <c r="AU264" s="123"/>
      <c r="AV264" s="251"/>
      <c r="AW264" s="123"/>
      <c r="AX264" s="123"/>
      <c r="AY264" s="129"/>
      <c r="AZ264" s="122"/>
      <c r="BA264" s="129"/>
      <c r="BB264" s="130"/>
      <c r="BC264" s="131"/>
      <c r="BD264" s="130"/>
      <c r="BE264" s="132"/>
      <c r="BF264" s="132"/>
      <c r="BG264" s="123"/>
      <c r="BH264" s="124"/>
      <c r="BI264" s="122"/>
      <c r="BJ264" s="123"/>
      <c r="BK264" s="123"/>
      <c r="BL264" s="123"/>
      <c r="BM264" s="129"/>
      <c r="BN264" s="122"/>
      <c r="BO264" s="123"/>
      <c r="BP264" s="129"/>
      <c r="BQ264" s="122"/>
      <c r="BR264" s="123"/>
      <c r="BS264" s="129"/>
      <c r="BT264" s="135"/>
      <c r="BU264" s="280"/>
      <c r="BV264" s="246"/>
      <c r="BW264" s="246"/>
      <c r="BX264" s="133"/>
      <c r="BY264" s="133"/>
      <c r="BZ264" s="122"/>
      <c r="CA264" s="123"/>
      <c r="CB264" s="123"/>
      <c r="CC264" s="124"/>
      <c r="CD264" s="127"/>
      <c r="CE264" s="127"/>
      <c r="CF264" s="123"/>
      <c r="CG264" s="123"/>
      <c r="CH264" s="123"/>
      <c r="CI264" s="123"/>
      <c r="CJ264" s="134"/>
      <c r="CK264" s="122"/>
      <c r="CL264" s="127"/>
      <c r="CM264" s="123"/>
      <c r="CN264" s="129"/>
      <c r="CO264" s="129"/>
      <c r="CP264" s="129"/>
      <c r="CQ264" s="134"/>
      <c r="CR264" s="133"/>
      <c r="CS264" s="133"/>
      <c r="CT264" s="133"/>
      <c r="CU264" s="135"/>
      <c r="CV264" s="280"/>
      <c r="CW264" s="135"/>
      <c r="CX264" s="133"/>
      <c r="CY264" s="133"/>
      <c r="CZ264" s="133"/>
      <c r="DA264" s="133"/>
      <c r="DB264" s="133"/>
      <c r="DC264" s="133"/>
      <c r="DD264" s="133"/>
      <c r="DE264" s="133"/>
      <c r="DF264" s="133"/>
      <c r="DG264" s="133"/>
      <c r="DH264" s="133"/>
      <c r="DI264" s="122"/>
      <c r="DJ264" s="129"/>
      <c r="DK264" s="214"/>
      <c r="DL264" s="129"/>
      <c r="DM264" s="122"/>
      <c r="DN264" s="129"/>
      <c r="DO264" s="122"/>
      <c r="DP264" s="129"/>
      <c r="DQ264" s="133"/>
      <c r="DR264" s="122"/>
      <c r="DS264" s="129"/>
      <c r="DT264" s="133"/>
      <c r="DU264" s="122"/>
      <c r="DV264" s="123"/>
      <c r="DW264" s="214"/>
      <c r="DX264" s="134"/>
      <c r="DY264" s="305"/>
      <c r="DZ264" s="134"/>
      <c r="EA264" s="122"/>
      <c r="EB264" s="129"/>
      <c r="EC264" s="122"/>
      <c r="ED264" s="129"/>
      <c r="EE264" s="122"/>
      <c r="EF264" s="129"/>
      <c r="EG264" s="122"/>
      <c r="EH264" s="124"/>
    </row>
    <row r="265" spans="1:138">
      <c r="A265" s="122"/>
      <c r="B265" s="124"/>
      <c r="C265" s="127"/>
      <c r="D265" s="123"/>
      <c r="E265" s="123"/>
      <c r="F265" s="123"/>
      <c r="G265" s="124"/>
      <c r="H265" s="122"/>
      <c r="I265" s="123"/>
      <c r="J265" s="123"/>
      <c r="K265" s="128"/>
      <c r="L265" s="123"/>
      <c r="M265" s="123"/>
      <c r="N265" s="123"/>
      <c r="O265" s="123"/>
      <c r="P265" s="123"/>
      <c r="Q265" s="123"/>
      <c r="R265" s="129"/>
      <c r="S265" s="125"/>
      <c r="T265" s="122"/>
      <c r="U265" s="123"/>
      <c r="V265" s="126"/>
      <c r="W265" s="123"/>
      <c r="X265" s="128"/>
      <c r="Y265" s="123"/>
      <c r="Z265" s="123"/>
      <c r="AA265" s="123"/>
      <c r="AB265" s="124"/>
      <c r="AC265" s="127"/>
      <c r="AD265" s="201"/>
      <c r="AE265" s="201"/>
      <c r="AF265" s="201"/>
      <c r="AG265" s="201"/>
      <c r="AH265" s="201"/>
      <c r="AI265" s="234"/>
      <c r="AJ265" s="123"/>
      <c r="AK265" s="123"/>
      <c r="AL265" s="123"/>
      <c r="AM265" s="123"/>
      <c r="AN265" s="129"/>
      <c r="AO265" s="124"/>
      <c r="AP265" s="122"/>
      <c r="AQ265" s="127"/>
      <c r="AR265" s="123"/>
      <c r="AS265" s="123"/>
      <c r="AT265" s="123"/>
      <c r="AU265" s="123"/>
      <c r="AV265" s="251"/>
      <c r="AW265" s="123"/>
      <c r="AX265" s="123"/>
      <c r="AY265" s="129"/>
      <c r="AZ265" s="122"/>
      <c r="BA265" s="129"/>
      <c r="BB265" s="130"/>
      <c r="BC265" s="131"/>
      <c r="BD265" s="130"/>
      <c r="BE265" s="132"/>
      <c r="BF265" s="132"/>
      <c r="BG265" s="123"/>
      <c r="BH265" s="124"/>
      <c r="BI265" s="122"/>
      <c r="BJ265" s="123"/>
      <c r="BK265" s="123"/>
      <c r="BL265" s="123"/>
      <c r="BM265" s="129"/>
      <c r="BN265" s="122"/>
      <c r="BO265" s="123"/>
      <c r="BP265" s="129"/>
      <c r="BQ265" s="122"/>
      <c r="BR265" s="123"/>
      <c r="BS265" s="129"/>
      <c r="BT265" s="135"/>
      <c r="BU265" s="280"/>
      <c r="BV265" s="246"/>
      <c r="BW265" s="246"/>
      <c r="BX265" s="133"/>
      <c r="BY265" s="133"/>
      <c r="BZ265" s="122"/>
      <c r="CA265" s="123"/>
      <c r="CB265" s="123"/>
      <c r="CC265" s="124"/>
      <c r="CD265" s="127"/>
      <c r="CE265" s="127"/>
      <c r="CF265" s="123"/>
      <c r="CG265" s="123"/>
      <c r="CH265" s="123"/>
      <c r="CI265" s="123"/>
      <c r="CJ265" s="134"/>
      <c r="CK265" s="122"/>
      <c r="CL265" s="127"/>
      <c r="CM265" s="123"/>
      <c r="CN265" s="129"/>
      <c r="CO265" s="129"/>
      <c r="CP265" s="129"/>
      <c r="CQ265" s="134"/>
      <c r="CR265" s="133"/>
      <c r="CS265" s="133"/>
      <c r="CT265" s="133"/>
      <c r="CU265" s="135"/>
      <c r="CV265" s="280"/>
      <c r="CW265" s="135"/>
      <c r="CX265" s="133"/>
      <c r="CY265" s="133"/>
      <c r="CZ265" s="133"/>
      <c r="DA265" s="133"/>
      <c r="DB265" s="133"/>
      <c r="DC265" s="133"/>
      <c r="DD265" s="133"/>
      <c r="DE265" s="133"/>
      <c r="DF265" s="133"/>
      <c r="DG265" s="133"/>
      <c r="DH265" s="133"/>
      <c r="DI265" s="122"/>
      <c r="DJ265" s="129"/>
      <c r="DK265" s="214"/>
      <c r="DL265" s="129"/>
      <c r="DM265" s="122"/>
      <c r="DN265" s="129"/>
      <c r="DO265" s="122"/>
      <c r="DP265" s="129"/>
      <c r="DQ265" s="133"/>
      <c r="DR265" s="122"/>
      <c r="DS265" s="129"/>
      <c r="DT265" s="133"/>
      <c r="DU265" s="122"/>
      <c r="DV265" s="123"/>
      <c r="DW265" s="214"/>
      <c r="DX265" s="134"/>
      <c r="DY265" s="305"/>
      <c r="DZ265" s="134"/>
      <c r="EA265" s="122"/>
      <c r="EB265" s="129"/>
      <c r="EC265" s="122"/>
      <c r="ED265" s="129"/>
      <c r="EE265" s="122"/>
      <c r="EF265" s="129"/>
      <c r="EG265" s="122"/>
      <c r="EH265" s="124"/>
    </row>
    <row r="266" spans="1:138">
      <c r="A266" s="122"/>
      <c r="B266" s="124"/>
      <c r="C266" s="127"/>
      <c r="D266" s="123"/>
      <c r="E266" s="123"/>
      <c r="F266" s="123"/>
      <c r="G266" s="124"/>
      <c r="H266" s="122"/>
      <c r="I266" s="123"/>
      <c r="J266" s="123"/>
      <c r="K266" s="128"/>
      <c r="L266" s="123"/>
      <c r="M266" s="123"/>
      <c r="N266" s="123"/>
      <c r="O266" s="123"/>
      <c r="P266" s="123"/>
      <c r="Q266" s="123"/>
      <c r="R266" s="129"/>
      <c r="S266" s="125"/>
      <c r="T266" s="122"/>
      <c r="U266" s="123"/>
      <c r="V266" s="126"/>
      <c r="W266" s="123"/>
      <c r="X266" s="128"/>
      <c r="Y266" s="123"/>
      <c r="Z266" s="123"/>
      <c r="AA266" s="123"/>
      <c r="AB266" s="124"/>
      <c r="AC266" s="127"/>
      <c r="AD266" s="201"/>
      <c r="AE266" s="201"/>
      <c r="AF266" s="201"/>
      <c r="AG266" s="201"/>
      <c r="AH266" s="201"/>
      <c r="AI266" s="234"/>
      <c r="AJ266" s="123"/>
      <c r="AK266" s="123"/>
      <c r="AL266" s="123"/>
      <c r="AM266" s="123"/>
      <c r="AN266" s="129"/>
      <c r="AO266" s="124"/>
      <c r="AP266" s="122"/>
      <c r="AQ266" s="127"/>
      <c r="AR266" s="123"/>
      <c r="AS266" s="123"/>
      <c r="AT266" s="123"/>
      <c r="AU266" s="123"/>
      <c r="AV266" s="251"/>
      <c r="AW266" s="123"/>
      <c r="AX266" s="123"/>
      <c r="AY266" s="129"/>
      <c r="AZ266" s="122"/>
      <c r="BA266" s="129"/>
      <c r="BB266" s="130"/>
      <c r="BC266" s="131"/>
      <c r="BD266" s="130"/>
      <c r="BE266" s="132"/>
      <c r="BF266" s="132"/>
      <c r="BG266" s="123"/>
      <c r="BH266" s="124"/>
      <c r="BI266" s="122"/>
      <c r="BJ266" s="123"/>
      <c r="BK266" s="123"/>
      <c r="BL266" s="123"/>
      <c r="BM266" s="129"/>
      <c r="BN266" s="122"/>
      <c r="BO266" s="123"/>
      <c r="BP266" s="129"/>
      <c r="BQ266" s="122"/>
      <c r="BR266" s="123"/>
      <c r="BS266" s="129"/>
      <c r="BT266" s="135"/>
      <c r="BU266" s="280"/>
      <c r="BV266" s="246"/>
      <c r="BW266" s="246"/>
      <c r="BX266" s="133"/>
      <c r="BY266" s="133"/>
      <c r="BZ266" s="122"/>
      <c r="CA266" s="123"/>
      <c r="CB266" s="123"/>
      <c r="CC266" s="124"/>
      <c r="CD266" s="127"/>
      <c r="CE266" s="127"/>
      <c r="CF266" s="123"/>
      <c r="CG266" s="123"/>
      <c r="CH266" s="123"/>
      <c r="CI266" s="123"/>
      <c r="CJ266" s="134"/>
      <c r="CK266" s="122"/>
      <c r="CL266" s="127"/>
      <c r="CM266" s="123"/>
      <c r="CN266" s="129"/>
      <c r="CO266" s="129"/>
      <c r="CP266" s="129"/>
      <c r="CQ266" s="134"/>
      <c r="CR266" s="133"/>
      <c r="CS266" s="133"/>
      <c r="CT266" s="133"/>
      <c r="CU266" s="135"/>
      <c r="CV266" s="280"/>
      <c r="CW266" s="135"/>
      <c r="CX266" s="133"/>
      <c r="CY266" s="133"/>
      <c r="CZ266" s="133"/>
      <c r="DA266" s="133"/>
      <c r="DB266" s="133"/>
      <c r="DC266" s="133"/>
      <c r="DD266" s="133"/>
      <c r="DE266" s="133"/>
      <c r="DF266" s="133"/>
      <c r="DG266" s="133"/>
      <c r="DH266" s="133"/>
      <c r="DI266" s="122"/>
      <c r="DJ266" s="129"/>
      <c r="DK266" s="214"/>
      <c r="DL266" s="129"/>
      <c r="DM266" s="122"/>
      <c r="DN266" s="129"/>
      <c r="DO266" s="122"/>
      <c r="DP266" s="129"/>
      <c r="DQ266" s="133"/>
      <c r="DR266" s="122"/>
      <c r="DS266" s="129"/>
      <c r="DT266" s="133"/>
      <c r="DU266" s="122"/>
      <c r="DV266" s="123"/>
      <c r="DW266" s="214"/>
      <c r="DX266" s="134"/>
      <c r="DY266" s="305"/>
      <c r="DZ266" s="134"/>
      <c r="EA266" s="122"/>
      <c r="EB266" s="129"/>
      <c r="EC266" s="122"/>
      <c r="ED266" s="129"/>
      <c r="EE266" s="122"/>
      <c r="EF266" s="129"/>
      <c r="EG266" s="122"/>
      <c r="EH266" s="124"/>
    </row>
    <row r="267" spans="1:138">
      <c r="A267" s="122"/>
      <c r="B267" s="124"/>
      <c r="C267" s="127"/>
      <c r="D267" s="123"/>
      <c r="E267" s="123"/>
      <c r="F267" s="123"/>
      <c r="G267" s="124"/>
      <c r="H267" s="122"/>
      <c r="I267" s="123"/>
      <c r="J267" s="123"/>
      <c r="K267" s="128"/>
      <c r="L267" s="123"/>
      <c r="M267" s="123"/>
      <c r="N267" s="123"/>
      <c r="O267" s="123"/>
      <c r="P267" s="123"/>
      <c r="Q267" s="123"/>
      <c r="R267" s="129"/>
      <c r="S267" s="125"/>
      <c r="T267" s="122"/>
      <c r="U267" s="123"/>
      <c r="V267" s="126"/>
      <c r="W267" s="123"/>
      <c r="X267" s="128"/>
      <c r="Y267" s="123"/>
      <c r="Z267" s="123"/>
      <c r="AA267" s="123"/>
      <c r="AB267" s="124"/>
      <c r="AC267" s="127"/>
      <c r="AD267" s="201"/>
      <c r="AE267" s="201"/>
      <c r="AF267" s="201"/>
      <c r="AG267" s="201"/>
      <c r="AH267" s="201"/>
      <c r="AI267" s="234"/>
      <c r="AJ267" s="123"/>
      <c r="AK267" s="123"/>
      <c r="AL267" s="123"/>
      <c r="AM267" s="123"/>
      <c r="AN267" s="129"/>
      <c r="AO267" s="124"/>
      <c r="AP267" s="122"/>
      <c r="AQ267" s="127"/>
      <c r="AR267" s="123"/>
      <c r="AS267" s="123"/>
      <c r="AT267" s="123"/>
      <c r="AU267" s="123"/>
      <c r="AV267" s="251"/>
      <c r="AW267" s="123"/>
      <c r="AX267" s="123"/>
      <c r="AY267" s="129"/>
      <c r="AZ267" s="122"/>
      <c r="BA267" s="129"/>
      <c r="BB267" s="130"/>
      <c r="BC267" s="131"/>
      <c r="BD267" s="130"/>
      <c r="BE267" s="132"/>
      <c r="BF267" s="132"/>
      <c r="BG267" s="123"/>
      <c r="BH267" s="124"/>
      <c r="BI267" s="122"/>
      <c r="BJ267" s="123"/>
      <c r="BK267" s="123"/>
      <c r="BL267" s="123"/>
      <c r="BM267" s="129"/>
      <c r="BN267" s="122"/>
      <c r="BO267" s="123"/>
      <c r="BP267" s="129"/>
      <c r="BQ267" s="122"/>
      <c r="BR267" s="123"/>
      <c r="BS267" s="129"/>
      <c r="BT267" s="135"/>
      <c r="BU267" s="280"/>
      <c r="BV267" s="246"/>
      <c r="BW267" s="246"/>
      <c r="BX267" s="133"/>
      <c r="BY267" s="133"/>
      <c r="BZ267" s="122"/>
      <c r="CA267" s="123"/>
      <c r="CB267" s="123"/>
      <c r="CC267" s="124"/>
      <c r="CD267" s="127"/>
      <c r="CE267" s="127"/>
      <c r="CF267" s="123"/>
      <c r="CG267" s="123"/>
      <c r="CH267" s="123"/>
      <c r="CI267" s="123"/>
      <c r="CJ267" s="134"/>
      <c r="CK267" s="122"/>
      <c r="CL267" s="127"/>
      <c r="CM267" s="123"/>
      <c r="CN267" s="129"/>
      <c r="CO267" s="129"/>
      <c r="CP267" s="129"/>
      <c r="CQ267" s="134"/>
      <c r="CR267" s="133"/>
      <c r="CS267" s="133"/>
      <c r="CT267" s="133"/>
      <c r="CU267" s="135"/>
      <c r="CV267" s="280"/>
      <c r="CW267" s="135"/>
      <c r="CX267" s="133"/>
      <c r="CY267" s="133"/>
      <c r="CZ267" s="133"/>
      <c r="DA267" s="133"/>
      <c r="DB267" s="133"/>
      <c r="DC267" s="133"/>
      <c r="DD267" s="133"/>
      <c r="DE267" s="133"/>
      <c r="DF267" s="133"/>
      <c r="DG267" s="133"/>
      <c r="DH267" s="133"/>
      <c r="DI267" s="122"/>
      <c r="DJ267" s="129"/>
      <c r="DK267" s="214"/>
      <c r="DL267" s="129"/>
      <c r="DM267" s="122"/>
      <c r="DN267" s="129"/>
      <c r="DO267" s="122"/>
      <c r="DP267" s="129"/>
      <c r="DQ267" s="133"/>
      <c r="DR267" s="122"/>
      <c r="DS267" s="129"/>
      <c r="DT267" s="133"/>
      <c r="DU267" s="122"/>
      <c r="DV267" s="123"/>
      <c r="DW267" s="214"/>
      <c r="DX267" s="134"/>
      <c r="DY267" s="305"/>
      <c r="DZ267" s="134"/>
      <c r="EA267" s="122"/>
      <c r="EB267" s="129"/>
      <c r="EC267" s="122"/>
      <c r="ED267" s="129"/>
      <c r="EE267" s="122"/>
      <c r="EF267" s="129"/>
      <c r="EG267" s="122"/>
      <c r="EH267" s="124"/>
    </row>
    <row r="268" spans="1:138">
      <c r="A268" s="122"/>
      <c r="B268" s="124"/>
      <c r="C268" s="127"/>
      <c r="D268" s="123"/>
      <c r="E268" s="123"/>
      <c r="F268" s="123"/>
      <c r="G268" s="124"/>
      <c r="H268" s="122"/>
      <c r="I268" s="123"/>
      <c r="J268" s="123"/>
      <c r="K268" s="128"/>
      <c r="L268" s="123"/>
      <c r="M268" s="123"/>
      <c r="N268" s="123"/>
      <c r="O268" s="123"/>
      <c r="P268" s="123"/>
      <c r="Q268" s="123"/>
      <c r="R268" s="129"/>
      <c r="S268" s="125"/>
      <c r="T268" s="122"/>
      <c r="U268" s="123"/>
      <c r="V268" s="126"/>
      <c r="W268" s="123"/>
      <c r="X268" s="128"/>
      <c r="Y268" s="123"/>
      <c r="Z268" s="123"/>
      <c r="AA268" s="123"/>
      <c r="AB268" s="124"/>
      <c r="AC268" s="127"/>
      <c r="AD268" s="201"/>
      <c r="AE268" s="201"/>
      <c r="AF268" s="201"/>
      <c r="AG268" s="201"/>
      <c r="AH268" s="201"/>
      <c r="AI268" s="234"/>
      <c r="AJ268" s="123"/>
      <c r="AK268" s="123"/>
      <c r="AL268" s="123"/>
      <c r="AM268" s="123"/>
      <c r="AN268" s="129"/>
      <c r="AO268" s="124"/>
      <c r="AP268" s="122"/>
      <c r="AQ268" s="127"/>
      <c r="AR268" s="123"/>
      <c r="AS268" s="123"/>
      <c r="AT268" s="123"/>
      <c r="AU268" s="123"/>
      <c r="AV268" s="251"/>
      <c r="AW268" s="123"/>
      <c r="AX268" s="123"/>
      <c r="AY268" s="129"/>
      <c r="AZ268" s="122"/>
      <c r="BA268" s="129"/>
      <c r="BB268" s="130"/>
      <c r="BC268" s="131"/>
      <c r="BD268" s="130"/>
      <c r="BE268" s="132"/>
      <c r="BF268" s="132"/>
      <c r="BG268" s="123"/>
      <c r="BH268" s="124"/>
      <c r="BI268" s="122"/>
      <c r="BJ268" s="123"/>
      <c r="BK268" s="123"/>
      <c r="BL268" s="123"/>
      <c r="BM268" s="129"/>
      <c r="BN268" s="122"/>
      <c r="BO268" s="123"/>
      <c r="BP268" s="129"/>
      <c r="BQ268" s="122"/>
      <c r="BR268" s="123"/>
      <c r="BS268" s="129"/>
      <c r="BT268" s="135"/>
      <c r="BU268" s="280"/>
      <c r="BV268" s="246"/>
      <c r="BW268" s="246"/>
      <c r="BX268" s="133"/>
      <c r="BY268" s="133"/>
      <c r="BZ268" s="122"/>
      <c r="CA268" s="123"/>
      <c r="CB268" s="123"/>
      <c r="CC268" s="124"/>
      <c r="CD268" s="127"/>
      <c r="CE268" s="127"/>
      <c r="CF268" s="123"/>
      <c r="CG268" s="123"/>
      <c r="CH268" s="123"/>
      <c r="CI268" s="123"/>
      <c r="CJ268" s="134"/>
      <c r="CK268" s="122"/>
      <c r="CL268" s="127"/>
      <c r="CM268" s="123"/>
      <c r="CN268" s="129"/>
      <c r="CO268" s="129"/>
      <c r="CP268" s="129"/>
      <c r="CQ268" s="134"/>
      <c r="CR268" s="133"/>
      <c r="CS268" s="133"/>
      <c r="CT268" s="133"/>
      <c r="CU268" s="135"/>
      <c r="CV268" s="280"/>
      <c r="CW268" s="135"/>
      <c r="CX268" s="133"/>
      <c r="CY268" s="133"/>
      <c r="CZ268" s="133"/>
      <c r="DA268" s="133"/>
      <c r="DB268" s="133"/>
      <c r="DC268" s="133"/>
      <c r="DD268" s="133"/>
      <c r="DE268" s="133"/>
      <c r="DF268" s="133"/>
      <c r="DG268" s="133"/>
      <c r="DH268" s="133"/>
      <c r="DI268" s="122"/>
      <c r="DJ268" s="129"/>
      <c r="DK268" s="214"/>
      <c r="DL268" s="129"/>
      <c r="DM268" s="122"/>
      <c r="DN268" s="129"/>
      <c r="DO268" s="122"/>
      <c r="DP268" s="129"/>
      <c r="DQ268" s="133"/>
      <c r="DR268" s="122"/>
      <c r="DS268" s="129"/>
      <c r="DT268" s="133"/>
      <c r="DU268" s="122"/>
      <c r="DV268" s="123"/>
      <c r="DW268" s="214"/>
      <c r="DX268" s="134"/>
      <c r="DY268" s="305"/>
      <c r="DZ268" s="134"/>
      <c r="EA268" s="122"/>
      <c r="EB268" s="129"/>
      <c r="EC268" s="122"/>
      <c r="ED268" s="129"/>
      <c r="EE268" s="122"/>
      <c r="EF268" s="129"/>
      <c r="EG268" s="122"/>
      <c r="EH268" s="124"/>
    </row>
    <row r="269" spans="1:138">
      <c r="A269" s="122"/>
      <c r="B269" s="124"/>
      <c r="C269" s="127"/>
      <c r="D269" s="123"/>
      <c r="E269" s="123"/>
      <c r="F269" s="123"/>
      <c r="G269" s="124"/>
      <c r="H269" s="122"/>
      <c r="I269" s="123"/>
      <c r="J269" s="123"/>
      <c r="K269" s="128"/>
      <c r="L269" s="123"/>
      <c r="M269" s="123"/>
      <c r="N269" s="123"/>
      <c r="O269" s="123"/>
      <c r="P269" s="123"/>
      <c r="Q269" s="123"/>
      <c r="R269" s="129"/>
      <c r="S269" s="125"/>
      <c r="T269" s="122"/>
      <c r="U269" s="123"/>
      <c r="V269" s="126"/>
      <c r="W269" s="123"/>
      <c r="X269" s="128"/>
      <c r="Y269" s="123"/>
      <c r="Z269" s="123"/>
      <c r="AA269" s="123"/>
      <c r="AB269" s="124"/>
      <c r="AC269" s="127"/>
      <c r="AD269" s="201"/>
      <c r="AE269" s="201"/>
      <c r="AF269" s="201"/>
      <c r="AG269" s="201"/>
      <c r="AH269" s="201"/>
      <c r="AI269" s="234"/>
      <c r="AJ269" s="123"/>
      <c r="AK269" s="123"/>
      <c r="AL269" s="123"/>
      <c r="AM269" s="123"/>
      <c r="AN269" s="129"/>
      <c r="AO269" s="124"/>
      <c r="AP269" s="122"/>
      <c r="AQ269" s="127"/>
      <c r="AR269" s="123"/>
      <c r="AS269" s="123"/>
      <c r="AT269" s="123"/>
      <c r="AU269" s="123"/>
      <c r="AV269" s="251"/>
      <c r="AW269" s="123"/>
      <c r="AX269" s="123"/>
      <c r="AY269" s="129"/>
      <c r="AZ269" s="122"/>
      <c r="BA269" s="129"/>
      <c r="BB269" s="130"/>
      <c r="BC269" s="131"/>
      <c r="BD269" s="130"/>
      <c r="BE269" s="132"/>
      <c r="BF269" s="132"/>
      <c r="BG269" s="123"/>
      <c r="BH269" s="124"/>
      <c r="BI269" s="122"/>
      <c r="BJ269" s="123"/>
      <c r="BK269" s="123"/>
      <c r="BL269" s="123"/>
      <c r="BM269" s="129"/>
      <c r="BN269" s="122"/>
      <c r="BO269" s="123"/>
      <c r="BP269" s="129"/>
      <c r="BQ269" s="122"/>
      <c r="BR269" s="123"/>
      <c r="BS269" s="129"/>
      <c r="BT269" s="135"/>
      <c r="BU269" s="280"/>
      <c r="BV269" s="246"/>
      <c r="BW269" s="246"/>
      <c r="BX269" s="133"/>
      <c r="BY269" s="133"/>
      <c r="BZ269" s="122"/>
      <c r="CA269" s="123"/>
      <c r="CB269" s="123"/>
      <c r="CC269" s="124"/>
      <c r="CD269" s="127"/>
      <c r="CE269" s="127"/>
      <c r="CF269" s="123"/>
      <c r="CG269" s="123"/>
      <c r="CH269" s="123"/>
      <c r="CI269" s="123"/>
      <c r="CJ269" s="134"/>
      <c r="CK269" s="122"/>
      <c r="CL269" s="127"/>
      <c r="CM269" s="123"/>
      <c r="CN269" s="129"/>
      <c r="CO269" s="129"/>
      <c r="CP269" s="129"/>
      <c r="CQ269" s="134"/>
      <c r="CR269" s="133"/>
      <c r="CS269" s="133"/>
      <c r="CT269" s="133"/>
      <c r="CU269" s="135"/>
      <c r="CV269" s="280"/>
      <c r="CW269" s="135"/>
      <c r="CX269" s="133"/>
      <c r="CY269" s="133"/>
      <c r="CZ269" s="133"/>
      <c r="DA269" s="133"/>
      <c r="DB269" s="133"/>
      <c r="DC269" s="133"/>
      <c r="DD269" s="133"/>
      <c r="DE269" s="133"/>
      <c r="DF269" s="133"/>
      <c r="DG269" s="133"/>
      <c r="DH269" s="133"/>
      <c r="DI269" s="122"/>
      <c r="DJ269" s="129"/>
      <c r="DK269" s="214"/>
      <c r="DL269" s="129"/>
      <c r="DM269" s="122"/>
      <c r="DN269" s="129"/>
      <c r="DO269" s="122"/>
      <c r="DP269" s="129"/>
      <c r="DQ269" s="133"/>
      <c r="DR269" s="122"/>
      <c r="DS269" s="129"/>
      <c r="DT269" s="133"/>
      <c r="DU269" s="122"/>
      <c r="DV269" s="123"/>
      <c r="DW269" s="214"/>
      <c r="DX269" s="134"/>
      <c r="DY269" s="305"/>
      <c r="DZ269" s="134"/>
      <c r="EA269" s="122"/>
      <c r="EB269" s="129"/>
      <c r="EC269" s="122"/>
      <c r="ED269" s="129"/>
      <c r="EE269" s="122"/>
      <c r="EF269" s="129"/>
      <c r="EG269" s="122"/>
      <c r="EH269" s="124"/>
    </row>
    <row r="270" spans="1:138">
      <c r="A270" s="122"/>
      <c r="B270" s="124"/>
      <c r="C270" s="127"/>
      <c r="D270" s="123"/>
      <c r="E270" s="123"/>
      <c r="F270" s="123"/>
      <c r="G270" s="124"/>
      <c r="H270" s="122"/>
      <c r="I270" s="123"/>
      <c r="J270" s="123"/>
      <c r="K270" s="128"/>
      <c r="L270" s="123"/>
      <c r="M270" s="123"/>
      <c r="N270" s="123"/>
      <c r="O270" s="123"/>
      <c r="P270" s="123"/>
      <c r="Q270" s="123"/>
      <c r="R270" s="129"/>
      <c r="S270" s="125"/>
      <c r="T270" s="122"/>
      <c r="U270" s="123"/>
      <c r="V270" s="126"/>
      <c r="W270" s="123"/>
      <c r="X270" s="128"/>
      <c r="Y270" s="123"/>
      <c r="Z270" s="123"/>
      <c r="AA270" s="123"/>
      <c r="AB270" s="124"/>
      <c r="AC270" s="127"/>
      <c r="AD270" s="201"/>
      <c r="AE270" s="201"/>
      <c r="AF270" s="201"/>
      <c r="AG270" s="201"/>
      <c r="AH270" s="201"/>
      <c r="AI270" s="234"/>
      <c r="AJ270" s="123"/>
      <c r="AK270" s="123"/>
      <c r="AL270" s="123"/>
      <c r="AM270" s="123"/>
      <c r="AN270" s="129"/>
      <c r="AO270" s="124"/>
      <c r="AP270" s="122"/>
      <c r="AQ270" s="127"/>
      <c r="AR270" s="123"/>
      <c r="AS270" s="123"/>
      <c r="AT270" s="123"/>
      <c r="AU270" s="123"/>
      <c r="AV270" s="251"/>
      <c r="AW270" s="123"/>
      <c r="AX270" s="123"/>
      <c r="AY270" s="129"/>
      <c r="AZ270" s="122"/>
      <c r="BA270" s="129"/>
      <c r="BB270" s="130"/>
      <c r="BC270" s="131"/>
      <c r="BD270" s="130"/>
      <c r="BE270" s="132"/>
      <c r="BF270" s="132"/>
      <c r="BG270" s="123"/>
      <c r="BH270" s="124"/>
      <c r="BI270" s="122"/>
      <c r="BJ270" s="123"/>
      <c r="BK270" s="123"/>
      <c r="BL270" s="123"/>
      <c r="BM270" s="129"/>
      <c r="BN270" s="122"/>
      <c r="BO270" s="123"/>
      <c r="BP270" s="129"/>
      <c r="BQ270" s="122"/>
      <c r="BR270" s="123"/>
      <c r="BS270" s="129"/>
      <c r="BT270" s="135"/>
      <c r="BU270" s="280"/>
      <c r="BV270" s="246"/>
      <c r="BW270" s="246"/>
      <c r="BX270" s="133"/>
      <c r="BY270" s="133"/>
      <c r="BZ270" s="122"/>
      <c r="CA270" s="123"/>
      <c r="CB270" s="123"/>
      <c r="CC270" s="124"/>
      <c r="CD270" s="127"/>
      <c r="CE270" s="127"/>
      <c r="CF270" s="123"/>
      <c r="CG270" s="123"/>
      <c r="CH270" s="123"/>
      <c r="CI270" s="123"/>
      <c r="CJ270" s="134"/>
      <c r="CK270" s="122"/>
      <c r="CL270" s="127"/>
      <c r="CM270" s="123"/>
      <c r="CN270" s="129"/>
      <c r="CO270" s="129"/>
      <c r="CP270" s="129"/>
      <c r="CQ270" s="134"/>
      <c r="CR270" s="133"/>
      <c r="CS270" s="133"/>
      <c r="CT270" s="133"/>
      <c r="CU270" s="135"/>
      <c r="CV270" s="280"/>
      <c r="CW270" s="135"/>
      <c r="CX270" s="133"/>
      <c r="CY270" s="133"/>
      <c r="CZ270" s="133"/>
      <c r="DA270" s="133"/>
      <c r="DB270" s="133"/>
      <c r="DC270" s="133"/>
      <c r="DD270" s="133"/>
      <c r="DE270" s="133"/>
      <c r="DF270" s="133"/>
      <c r="DG270" s="133"/>
      <c r="DH270" s="133"/>
      <c r="DI270" s="122"/>
      <c r="DJ270" s="129"/>
      <c r="DK270" s="214"/>
      <c r="DL270" s="129"/>
      <c r="DM270" s="122"/>
      <c r="DN270" s="129"/>
      <c r="DO270" s="122"/>
      <c r="DP270" s="129"/>
      <c r="DQ270" s="133"/>
      <c r="DR270" s="122"/>
      <c r="DS270" s="129"/>
      <c r="DT270" s="133"/>
      <c r="DU270" s="122"/>
      <c r="DV270" s="123"/>
      <c r="DW270" s="214"/>
      <c r="DX270" s="134"/>
      <c r="DY270" s="305"/>
      <c r="DZ270" s="134"/>
      <c r="EA270" s="122"/>
      <c r="EB270" s="129"/>
      <c r="EC270" s="122"/>
      <c r="ED270" s="129"/>
      <c r="EE270" s="122"/>
      <c r="EF270" s="129"/>
      <c r="EG270" s="122"/>
      <c r="EH270" s="124"/>
    </row>
    <row r="271" spans="1:138">
      <c r="A271" s="122"/>
      <c r="B271" s="124"/>
      <c r="C271" s="127"/>
      <c r="D271" s="123"/>
      <c r="E271" s="123"/>
      <c r="F271" s="123"/>
      <c r="G271" s="124"/>
      <c r="H271" s="122"/>
      <c r="I271" s="123"/>
      <c r="J271" s="123"/>
      <c r="K271" s="128"/>
      <c r="L271" s="123"/>
      <c r="M271" s="123"/>
      <c r="N271" s="123"/>
      <c r="O271" s="123"/>
      <c r="P271" s="123"/>
      <c r="Q271" s="123"/>
      <c r="R271" s="129"/>
      <c r="S271" s="125"/>
      <c r="T271" s="122"/>
      <c r="U271" s="123"/>
      <c r="V271" s="126"/>
      <c r="W271" s="123"/>
      <c r="X271" s="128"/>
      <c r="Y271" s="123"/>
      <c r="Z271" s="123"/>
      <c r="AA271" s="123"/>
      <c r="AB271" s="124"/>
      <c r="AC271" s="127"/>
      <c r="AD271" s="201"/>
      <c r="AE271" s="201"/>
      <c r="AF271" s="201"/>
      <c r="AG271" s="201"/>
      <c r="AH271" s="201"/>
      <c r="AI271" s="234"/>
      <c r="AJ271" s="123"/>
      <c r="AK271" s="123"/>
      <c r="AL271" s="123"/>
      <c r="AM271" s="123"/>
      <c r="AN271" s="129"/>
      <c r="AO271" s="124"/>
      <c r="AP271" s="122"/>
      <c r="AQ271" s="127"/>
      <c r="AR271" s="123"/>
      <c r="AS271" s="123"/>
      <c r="AT271" s="123"/>
      <c r="AU271" s="123"/>
      <c r="AV271" s="251"/>
      <c r="AW271" s="123"/>
      <c r="AX271" s="123"/>
      <c r="AY271" s="129"/>
      <c r="AZ271" s="122"/>
      <c r="BA271" s="129"/>
      <c r="BB271" s="130"/>
      <c r="BC271" s="131"/>
      <c r="BD271" s="130"/>
      <c r="BE271" s="132"/>
      <c r="BF271" s="132"/>
      <c r="BG271" s="123"/>
      <c r="BH271" s="124"/>
      <c r="BI271" s="122"/>
      <c r="BJ271" s="123"/>
      <c r="BK271" s="123"/>
      <c r="BL271" s="123"/>
      <c r="BM271" s="129"/>
      <c r="BN271" s="122"/>
      <c r="BO271" s="123"/>
      <c r="BP271" s="129"/>
      <c r="BQ271" s="122"/>
      <c r="BR271" s="123"/>
      <c r="BS271" s="129"/>
      <c r="BT271" s="135"/>
      <c r="BU271" s="280"/>
      <c r="BV271" s="246"/>
      <c r="BW271" s="246"/>
      <c r="BX271" s="133"/>
      <c r="BY271" s="133"/>
      <c r="BZ271" s="122"/>
      <c r="CA271" s="123"/>
      <c r="CB271" s="123"/>
      <c r="CC271" s="124"/>
      <c r="CD271" s="127"/>
      <c r="CE271" s="127"/>
      <c r="CF271" s="123"/>
      <c r="CG271" s="123"/>
      <c r="CH271" s="123"/>
      <c r="CI271" s="123"/>
      <c r="CJ271" s="134"/>
      <c r="CK271" s="122"/>
      <c r="CL271" s="127"/>
      <c r="CM271" s="123"/>
      <c r="CN271" s="129"/>
      <c r="CO271" s="129"/>
      <c r="CP271" s="129"/>
      <c r="CQ271" s="134"/>
      <c r="CR271" s="133"/>
      <c r="CS271" s="133"/>
      <c r="CT271" s="133"/>
      <c r="CU271" s="135"/>
      <c r="CV271" s="280"/>
      <c r="CW271" s="135"/>
      <c r="CX271" s="133"/>
      <c r="CY271" s="133"/>
      <c r="CZ271" s="133"/>
      <c r="DA271" s="133"/>
      <c r="DB271" s="133"/>
      <c r="DC271" s="133"/>
      <c r="DD271" s="133"/>
      <c r="DE271" s="133"/>
      <c r="DF271" s="133"/>
      <c r="DG271" s="133"/>
      <c r="DH271" s="133"/>
      <c r="DI271" s="122"/>
      <c r="DJ271" s="129"/>
      <c r="DK271" s="214"/>
      <c r="DL271" s="129"/>
      <c r="DM271" s="122"/>
      <c r="DN271" s="129"/>
      <c r="DO271" s="122"/>
      <c r="DP271" s="129"/>
      <c r="DQ271" s="133"/>
      <c r="DR271" s="122"/>
      <c r="DS271" s="129"/>
      <c r="DT271" s="133"/>
      <c r="DU271" s="122"/>
      <c r="DV271" s="123"/>
      <c r="DW271" s="214"/>
      <c r="DX271" s="134"/>
      <c r="DY271" s="305"/>
      <c r="DZ271" s="134"/>
      <c r="EA271" s="122"/>
      <c r="EB271" s="129"/>
      <c r="EC271" s="122"/>
      <c r="ED271" s="129"/>
      <c r="EE271" s="122"/>
      <c r="EF271" s="129"/>
      <c r="EG271" s="122"/>
      <c r="EH271" s="124"/>
    </row>
    <row r="272" spans="1:138">
      <c r="A272" s="122"/>
      <c r="B272" s="124"/>
      <c r="C272" s="127"/>
      <c r="D272" s="123"/>
      <c r="E272" s="123"/>
      <c r="F272" s="123"/>
      <c r="G272" s="124"/>
      <c r="H272" s="122"/>
      <c r="I272" s="123"/>
      <c r="J272" s="123"/>
      <c r="K272" s="128"/>
      <c r="L272" s="123"/>
      <c r="M272" s="123"/>
      <c r="N272" s="123"/>
      <c r="O272" s="123"/>
      <c r="P272" s="123"/>
      <c r="Q272" s="123"/>
      <c r="R272" s="129"/>
      <c r="S272" s="125"/>
      <c r="T272" s="122"/>
      <c r="U272" s="123"/>
      <c r="V272" s="126"/>
      <c r="W272" s="123"/>
      <c r="X272" s="128"/>
      <c r="Y272" s="123"/>
      <c r="Z272" s="123"/>
      <c r="AA272" s="123"/>
      <c r="AB272" s="124"/>
      <c r="AC272" s="127"/>
      <c r="AD272" s="201"/>
      <c r="AE272" s="201"/>
      <c r="AF272" s="201"/>
      <c r="AG272" s="201"/>
      <c r="AH272" s="201"/>
      <c r="AI272" s="234"/>
      <c r="AJ272" s="123"/>
      <c r="AK272" s="123"/>
      <c r="AL272" s="123"/>
      <c r="AM272" s="123"/>
      <c r="AN272" s="129"/>
      <c r="AO272" s="124"/>
      <c r="AP272" s="122"/>
      <c r="AQ272" s="127"/>
      <c r="AR272" s="123"/>
      <c r="AS272" s="123"/>
      <c r="AT272" s="123"/>
      <c r="AU272" s="123"/>
      <c r="AV272" s="251"/>
      <c r="AW272" s="123"/>
      <c r="AX272" s="123"/>
      <c r="AY272" s="129"/>
      <c r="AZ272" s="122"/>
      <c r="BA272" s="129"/>
      <c r="BB272" s="130"/>
      <c r="BC272" s="131"/>
      <c r="BD272" s="130"/>
      <c r="BE272" s="132"/>
      <c r="BF272" s="132"/>
      <c r="BG272" s="123"/>
      <c r="BH272" s="124"/>
      <c r="BI272" s="122"/>
      <c r="BJ272" s="123"/>
      <c r="BK272" s="123"/>
      <c r="BL272" s="123"/>
      <c r="BM272" s="129"/>
      <c r="BN272" s="122"/>
      <c r="BO272" s="123"/>
      <c r="BP272" s="129"/>
      <c r="BQ272" s="122"/>
      <c r="BR272" s="123"/>
      <c r="BS272" s="129"/>
      <c r="BT272" s="135"/>
      <c r="BU272" s="280"/>
      <c r="BV272" s="246"/>
      <c r="BW272" s="246"/>
      <c r="BX272" s="133"/>
      <c r="BY272" s="133"/>
      <c r="BZ272" s="122"/>
      <c r="CA272" s="123"/>
      <c r="CB272" s="123"/>
      <c r="CC272" s="124"/>
      <c r="CD272" s="127"/>
      <c r="CE272" s="127"/>
      <c r="CF272" s="123"/>
      <c r="CG272" s="123"/>
      <c r="CH272" s="123"/>
      <c r="CI272" s="123"/>
      <c r="CJ272" s="134"/>
      <c r="CK272" s="122"/>
      <c r="CL272" s="127"/>
      <c r="CM272" s="123"/>
      <c r="CN272" s="129"/>
      <c r="CO272" s="129"/>
      <c r="CP272" s="129"/>
      <c r="CQ272" s="134"/>
      <c r="CR272" s="133"/>
      <c r="CS272" s="133"/>
      <c r="CT272" s="133"/>
      <c r="CU272" s="135"/>
      <c r="CV272" s="280"/>
      <c r="CW272" s="135"/>
      <c r="CX272" s="133"/>
      <c r="CY272" s="133"/>
      <c r="CZ272" s="133"/>
      <c r="DA272" s="133"/>
      <c r="DB272" s="133"/>
      <c r="DC272" s="133"/>
      <c r="DD272" s="133"/>
      <c r="DE272" s="133"/>
      <c r="DF272" s="133"/>
      <c r="DG272" s="133"/>
      <c r="DH272" s="133"/>
      <c r="DI272" s="122"/>
      <c r="DJ272" s="129"/>
      <c r="DK272" s="214"/>
      <c r="DL272" s="129"/>
      <c r="DM272" s="122"/>
      <c r="DN272" s="129"/>
      <c r="DO272" s="122"/>
      <c r="DP272" s="129"/>
      <c r="DQ272" s="133"/>
      <c r="DR272" s="122"/>
      <c r="DS272" s="129"/>
      <c r="DT272" s="133"/>
      <c r="DU272" s="122"/>
      <c r="DV272" s="123"/>
      <c r="DW272" s="214"/>
      <c r="DX272" s="134"/>
      <c r="DY272" s="305"/>
      <c r="DZ272" s="134"/>
      <c r="EA272" s="122"/>
      <c r="EB272" s="129"/>
      <c r="EC272" s="122"/>
      <c r="ED272" s="129"/>
      <c r="EE272" s="122"/>
      <c r="EF272" s="129"/>
      <c r="EG272" s="122"/>
      <c r="EH272" s="124"/>
    </row>
    <row r="273" spans="1:138">
      <c r="A273" s="122"/>
      <c r="B273" s="124"/>
      <c r="C273" s="127"/>
      <c r="D273" s="123"/>
      <c r="E273" s="123"/>
      <c r="F273" s="123"/>
      <c r="G273" s="124"/>
      <c r="H273" s="122"/>
      <c r="I273" s="123"/>
      <c r="J273" s="123"/>
      <c r="K273" s="128"/>
      <c r="L273" s="123"/>
      <c r="M273" s="123"/>
      <c r="N273" s="123"/>
      <c r="O273" s="123"/>
      <c r="P273" s="123"/>
      <c r="Q273" s="123"/>
      <c r="R273" s="129"/>
      <c r="S273" s="125"/>
      <c r="T273" s="122"/>
      <c r="U273" s="123"/>
      <c r="V273" s="126"/>
      <c r="W273" s="123"/>
      <c r="X273" s="128"/>
      <c r="Y273" s="123"/>
      <c r="Z273" s="123"/>
      <c r="AA273" s="123"/>
      <c r="AB273" s="124"/>
      <c r="AC273" s="127"/>
      <c r="AD273" s="201"/>
      <c r="AE273" s="201"/>
      <c r="AF273" s="201"/>
      <c r="AG273" s="201"/>
      <c r="AH273" s="201"/>
      <c r="AI273" s="234"/>
      <c r="AJ273" s="123"/>
      <c r="AK273" s="123"/>
      <c r="AL273" s="123"/>
      <c r="AM273" s="123"/>
      <c r="AN273" s="129"/>
      <c r="AO273" s="124"/>
      <c r="AP273" s="122"/>
      <c r="AQ273" s="127"/>
      <c r="AR273" s="123"/>
      <c r="AS273" s="123"/>
      <c r="AT273" s="123"/>
      <c r="AU273" s="123"/>
      <c r="AV273" s="251"/>
      <c r="AW273" s="123"/>
      <c r="AX273" s="123"/>
      <c r="AY273" s="129"/>
      <c r="AZ273" s="122"/>
      <c r="BA273" s="129"/>
      <c r="BB273" s="130"/>
      <c r="BC273" s="131"/>
      <c r="BD273" s="130"/>
      <c r="BE273" s="132"/>
      <c r="BF273" s="132"/>
      <c r="BG273" s="123"/>
      <c r="BH273" s="124"/>
      <c r="BI273" s="122"/>
      <c r="BJ273" s="123"/>
      <c r="BK273" s="123"/>
      <c r="BL273" s="123"/>
      <c r="BM273" s="129"/>
      <c r="BN273" s="122"/>
      <c r="BO273" s="123"/>
      <c r="BP273" s="129"/>
      <c r="BQ273" s="122"/>
      <c r="BR273" s="123"/>
      <c r="BS273" s="129"/>
      <c r="BT273" s="135"/>
      <c r="BU273" s="280"/>
      <c r="BV273" s="246"/>
      <c r="BW273" s="246"/>
      <c r="BX273" s="133"/>
      <c r="BY273" s="133"/>
      <c r="BZ273" s="122"/>
      <c r="CA273" s="123"/>
      <c r="CB273" s="123"/>
      <c r="CC273" s="124"/>
      <c r="CD273" s="127"/>
      <c r="CE273" s="127"/>
      <c r="CF273" s="123"/>
      <c r="CG273" s="123"/>
      <c r="CH273" s="123"/>
      <c r="CI273" s="123"/>
      <c r="CJ273" s="134"/>
      <c r="CK273" s="122"/>
      <c r="CL273" s="127"/>
      <c r="CM273" s="123"/>
      <c r="CN273" s="129"/>
      <c r="CO273" s="129"/>
      <c r="CP273" s="129"/>
      <c r="CQ273" s="134"/>
      <c r="CR273" s="133"/>
      <c r="CS273" s="133"/>
      <c r="CT273" s="133"/>
      <c r="CU273" s="135"/>
      <c r="CV273" s="280"/>
      <c r="CW273" s="135"/>
      <c r="CX273" s="133"/>
      <c r="CY273" s="133"/>
      <c r="CZ273" s="133"/>
      <c r="DA273" s="133"/>
      <c r="DB273" s="133"/>
      <c r="DC273" s="133"/>
      <c r="DD273" s="133"/>
      <c r="DE273" s="133"/>
      <c r="DF273" s="133"/>
      <c r="DG273" s="133"/>
      <c r="DH273" s="133"/>
      <c r="DI273" s="122"/>
      <c r="DJ273" s="129"/>
      <c r="DK273" s="214"/>
      <c r="DL273" s="129"/>
      <c r="DM273" s="122"/>
      <c r="DN273" s="129"/>
      <c r="DO273" s="122"/>
      <c r="DP273" s="129"/>
      <c r="DQ273" s="133"/>
      <c r="DR273" s="122"/>
      <c r="DS273" s="129"/>
      <c r="DT273" s="133"/>
      <c r="DU273" s="122"/>
      <c r="DV273" s="123"/>
      <c r="DW273" s="214"/>
      <c r="DX273" s="134"/>
      <c r="DY273" s="305"/>
      <c r="DZ273" s="134"/>
      <c r="EA273" s="122"/>
      <c r="EB273" s="129"/>
      <c r="EC273" s="122"/>
      <c r="ED273" s="129"/>
      <c r="EE273" s="122"/>
      <c r="EF273" s="129"/>
      <c r="EG273" s="122"/>
      <c r="EH273" s="124"/>
    </row>
    <row r="274" spans="1:138">
      <c r="A274" s="122"/>
      <c r="B274" s="124"/>
      <c r="C274" s="127"/>
      <c r="D274" s="123"/>
      <c r="E274" s="123"/>
      <c r="F274" s="123"/>
      <c r="G274" s="124"/>
      <c r="H274" s="122"/>
      <c r="I274" s="123"/>
      <c r="J274" s="123"/>
      <c r="K274" s="128"/>
      <c r="L274" s="123"/>
      <c r="M274" s="123"/>
      <c r="N274" s="123"/>
      <c r="O274" s="123"/>
      <c r="P274" s="123"/>
      <c r="Q274" s="123"/>
      <c r="R274" s="129"/>
      <c r="S274" s="125"/>
      <c r="T274" s="122"/>
      <c r="U274" s="123"/>
      <c r="V274" s="126"/>
      <c r="W274" s="123"/>
      <c r="X274" s="128"/>
      <c r="Y274" s="123"/>
      <c r="Z274" s="123"/>
      <c r="AA274" s="123"/>
      <c r="AB274" s="124"/>
      <c r="AC274" s="127"/>
      <c r="AD274" s="201"/>
      <c r="AE274" s="201"/>
      <c r="AF274" s="201"/>
      <c r="AG274" s="201"/>
      <c r="AH274" s="201"/>
      <c r="AI274" s="234"/>
      <c r="AJ274" s="123"/>
      <c r="AK274" s="123"/>
      <c r="AL274" s="123"/>
      <c r="AM274" s="123"/>
      <c r="AN274" s="129"/>
      <c r="AO274" s="124"/>
      <c r="AP274" s="122"/>
      <c r="AQ274" s="127"/>
      <c r="AR274" s="123"/>
      <c r="AS274" s="123"/>
      <c r="AT274" s="123"/>
      <c r="AU274" s="123"/>
      <c r="AV274" s="251"/>
      <c r="AW274" s="123"/>
      <c r="AX274" s="123"/>
      <c r="AY274" s="129"/>
      <c r="AZ274" s="122"/>
      <c r="BA274" s="129"/>
      <c r="BB274" s="130"/>
      <c r="BC274" s="131"/>
      <c r="BD274" s="130"/>
      <c r="BE274" s="132"/>
      <c r="BF274" s="132"/>
      <c r="BG274" s="123"/>
      <c r="BH274" s="124"/>
      <c r="BI274" s="122"/>
      <c r="BJ274" s="123"/>
      <c r="BK274" s="123"/>
      <c r="BL274" s="123"/>
      <c r="BM274" s="129"/>
      <c r="BN274" s="122"/>
      <c r="BO274" s="123"/>
      <c r="BP274" s="129"/>
      <c r="BQ274" s="122"/>
      <c r="BR274" s="123"/>
      <c r="BS274" s="129"/>
      <c r="BT274" s="135"/>
      <c r="BU274" s="280"/>
      <c r="BV274" s="246"/>
      <c r="BW274" s="246"/>
      <c r="BX274" s="133"/>
      <c r="BY274" s="133"/>
      <c r="BZ274" s="122"/>
      <c r="CA274" s="123"/>
      <c r="CB274" s="123"/>
      <c r="CC274" s="124"/>
      <c r="CD274" s="127"/>
      <c r="CE274" s="127"/>
      <c r="CF274" s="123"/>
      <c r="CG274" s="123"/>
      <c r="CH274" s="123"/>
      <c r="CI274" s="123"/>
      <c r="CJ274" s="134"/>
      <c r="CK274" s="122"/>
      <c r="CL274" s="127"/>
      <c r="CM274" s="123"/>
      <c r="CN274" s="129"/>
      <c r="CO274" s="129"/>
      <c r="CP274" s="129"/>
      <c r="CQ274" s="134"/>
      <c r="CR274" s="133"/>
      <c r="CS274" s="133"/>
      <c r="CT274" s="133"/>
      <c r="CU274" s="135"/>
      <c r="CV274" s="280"/>
      <c r="CW274" s="135"/>
      <c r="CX274" s="133"/>
      <c r="CY274" s="133"/>
      <c r="CZ274" s="133"/>
      <c r="DA274" s="133"/>
      <c r="DB274" s="133"/>
      <c r="DC274" s="133"/>
      <c r="DD274" s="133"/>
      <c r="DE274" s="133"/>
      <c r="DF274" s="133"/>
      <c r="DG274" s="133"/>
      <c r="DH274" s="133"/>
      <c r="DI274" s="122"/>
      <c r="DJ274" s="129"/>
      <c r="DK274" s="214"/>
      <c r="DL274" s="129"/>
      <c r="DM274" s="122"/>
      <c r="DN274" s="129"/>
      <c r="DO274" s="122"/>
      <c r="DP274" s="129"/>
      <c r="DQ274" s="133"/>
      <c r="DR274" s="122"/>
      <c r="DS274" s="129"/>
      <c r="DT274" s="133"/>
      <c r="DU274" s="122"/>
      <c r="DV274" s="123"/>
      <c r="DW274" s="214"/>
      <c r="DX274" s="134"/>
      <c r="DY274" s="305"/>
      <c r="DZ274" s="134"/>
      <c r="EA274" s="122"/>
      <c r="EB274" s="129"/>
      <c r="EC274" s="122"/>
      <c r="ED274" s="129"/>
      <c r="EE274" s="122"/>
      <c r="EF274" s="129"/>
      <c r="EG274" s="122"/>
      <c r="EH274" s="124"/>
    </row>
    <row r="275" spans="1:138">
      <c r="A275" s="122"/>
      <c r="B275" s="124"/>
      <c r="C275" s="127"/>
      <c r="D275" s="123"/>
      <c r="E275" s="123"/>
      <c r="F275" s="123"/>
      <c r="G275" s="124"/>
      <c r="H275" s="122"/>
      <c r="I275" s="123"/>
      <c r="J275" s="123"/>
      <c r="K275" s="128"/>
      <c r="L275" s="123"/>
      <c r="M275" s="123"/>
      <c r="N275" s="123"/>
      <c r="O275" s="123"/>
      <c r="P275" s="123"/>
      <c r="Q275" s="123"/>
      <c r="R275" s="129"/>
      <c r="S275" s="125"/>
      <c r="T275" s="122"/>
      <c r="U275" s="123"/>
      <c r="V275" s="126"/>
      <c r="W275" s="123"/>
      <c r="X275" s="128"/>
      <c r="Y275" s="123"/>
      <c r="Z275" s="123"/>
      <c r="AA275" s="123"/>
      <c r="AB275" s="124"/>
      <c r="AC275" s="127"/>
      <c r="AD275" s="201"/>
      <c r="AE275" s="201"/>
      <c r="AF275" s="201"/>
      <c r="AG275" s="201"/>
      <c r="AH275" s="201"/>
      <c r="AI275" s="234"/>
      <c r="AJ275" s="123"/>
      <c r="AK275" s="123"/>
      <c r="AL275" s="123"/>
      <c r="AM275" s="123"/>
      <c r="AN275" s="129"/>
      <c r="AO275" s="124"/>
      <c r="AP275" s="122"/>
      <c r="AQ275" s="127"/>
      <c r="AR275" s="123"/>
      <c r="AS275" s="123"/>
      <c r="AT275" s="123"/>
      <c r="AU275" s="123"/>
      <c r="AV275" s="251"/>
      <c r="AW275" s="123"/>
      <c r="AX275" s="123"/>
      <c r="AY275" s="129"/>
      <c r="AZ275" s="122"/>
      <c r="BA275" s="129"/>
      <c r="BB275" s="130"/>
      <c r="BC275" s="131"/>
      <c r="BD275" s="130"/>
      <c r="BE275" s="132"/>
      <c r="BF275" s="132"/>
      <c r="BG275" s="123"/>
      <c r="BH275" s="124"/>
      <c r="BI275" s="122"/>
      <c r="BJ275" s="123"/>
      <c r="BK275" s="123"/>
      <c r="BL275" s="123"/>
      <c r="BM275" s="129"/>
      <c r="BN275" s="122"/>
      <c r="BO275" s="123"/>
      <c r="BP275" s="129"/>
      <c r="BQ275" s="122"/>
      <c r="BR275" s="123"/>
      <c r="BS275" s="129"/>
      <c r="BT275" s="135"/>
      <c r="BU275" s="280"/>
      <c r="BV275" s="246"/>
      <c r="BW275" s="246"/>
      <c r="BX275" s="133"/>
      <c r="BY275" s="133"/>
      <c r="BZ275" s="122"/>
      <c r="CA275" s="123"/>
      <c r="CB275" s="123"/>
      <c r="CC275" s="124"/>
      <c r="CD275" s="127"/>
      <c r="CE275" s="127"/>
      <c r="CF275" s="123"/>
      <c r="CG275" s="123"/>
      <c r="CH275" s="123"/>
      <c r="CI275" s="123"/>
      <c r="CJ275" s="134"/>
      <c r="CK275" s="122"/>
      <c r="CL275" s="127"/>
      <c r="CM275" s="123"/>
      <c r="CN275" s="129"/>
      <c r="CO275" s="129"/>
      <c r="CP275" s="129"/>
      <c r="CQ275" s="134"/>
      <c r="CR275" s="133"/>
      <c r="CS275" s="133"/>
      <c r="CT275" s="133"/>
      <c r="CU275" s="135"/>
      <c r="CV275" s="280"/>
      <c r="CW275" s="135"/>
      <c r="CX275" s="133"/>
      <c r="CY275" s="133"/>
      <c r="CZ275" s="133"/>
      <c r="DA275" s="133"/>
      <c r="DB275" s="133"/>
      <c r="DC275" s="133"/>
      <c r="DD275" s="133"/>
      <c r="DE275" s="133"/>
      <c r="DF275" s="133"/>
      <c r="DG275" s="133"/>
      <c r="DH275" s="133"/>
      <c r="DI275" s="122"/>
      <c r="DJ275" s="129"/>
      <c r="DK275" s="214"/>
      <c r="DL275" s="129"/>
      <c r="DM275" s="122"/>
      <c r="DN275" s="129"/>
      <c r="DO275" s="122"/>
      <c r="DP275" s="129"/>
      <c r="DQ275" s="133"/>
      <c r="DR275" s="122"/>
      <c r="DS275" s="129"/>
      <c r="DT275" s="133"/>
      <c r="DU275" s="122"/>
      <c r="DV275" s="123"/>
      <c r="DW275" s="214"/>
      <c r="DX275" s="134"/>
      <c r="DY275" s="305"/>
      <c r="DZ275" s="134"/>
      <c r="EA275" s="122"/>
      <c r="EB275" s="129"/>
      <c r="EC275" s="122"/>
      <c r="ED275" s="129"/>
      <c r="EE275" s="122"/>
      <c r="EF275" s="129"/>
      <c r="EG275" s="122"/>
      <c r="EH275" s="124"/>
    </row>
    <row r="276" spans="1:138">
      <c r="A276" s="122"/>
      <c r="B276" s="124"/>
      <c r="C276" s="127"/>
      <c r="D276" s="123"/>
      <c r="E276" s="123"/>
      <c r="F276" s="123"/>
      <c r="G276" s="124"/>
      <c r="H276" s="122"/>
      <c r="I276" s="123"/>
      <c r="J276" s="123"/>
      <c r="K276" s="128"/>
      <c r="L276" s="123"/>
      <c r="M276" s="123"/>
      <c r="N276" s="123"/>
      <c r="O276" s="123"/>
      <c r="P276" s="123"/>
      <c r="Q276" s="123"/>
      <c r="R276" s="129"/>
      <c r="S276" s="125"/>
      <c r="T276" s="122"/>
      <c r="U276" s="123"/>
      <c r="V276" s="126"/>
      <c r="W276" s="123"/>
      <c r="X276" s="128"/>
      <c r="Y276" s="123"/>
      <c r="Z276" s="123"/>
      <c r="AA276" s="123"/>
      <c r="AB276" s="124"/>
      <c r="AC276" s="127"/>
      <c r="AD276" s="201"/>
      <c r="AE276" s="201"/>
      <c r="AF276" s="201"/>
      <c r="AG276" s="201"/>
      <c r="AH276" s="201"/>
      <c r="AI276" s="234"/>
      <c r="AJ276" s="123"/>
      <c r="AK276" s="123"/>
      <c r="AL276" s="123"/>
      <c r="AM276" s="123"/>
      <c r="AN276" s="129"/>
      <c r="AO276" s="124"/>
      <c r="AP276" s="122"/>
      <c r="AQ276" s="127"/>
      <c r="AR276" s="123"/>
      <c r="AS276" s="123"/>
      <c r="AT276" s="123"/>
      <c r="AU276" s="123"/>
      <c r="AV276" s="251"/>
      <c r="AW276" s="123"/>
      <c r="AX276" s="123"/>
      <c r="AY276" s="129"/>
      <c r="AZ276" s="122"/>
      <c r="BA276" s="129"/>
      <c r="BB276" s="130"/>
      <c r="BC276" s="131"/>
      <c r="BD276" s="130"/>
      <c r="BE276" s="132"/>
      <c r="BF276" s="132"/>
      <c r="BG276" s="123"/>
      <c r="BH276" s="124"/>
      <c r="BI276" s="122"/>
      <c r="BJ276" s="123"/>
      <c r="BK276" s="123"/>
      <c r="BL276" s="123"/>
      <c r="BM276" s="129"/>
      <c r="BN276" s="122"/>
      <c r="BO276" s="123"/>
      <c r="BP276" s="129"/>
      <c r="BQ276" s="122"/>
      <c r="BR276" s="123"/>
      <c r="BS276" s="129"/>
      <c r="BT276" s="135"/>
      <c r="BU276" s="280"/>
      <c r="BV276" s="246"/>
      <c r="BW276" s="246"/>
      <c r="BX276" s="133"/>
      <c r="BY276" s="133"/>
      <c r="BZ276" s="122"/>
      <c r="CA276" s="123"/>
      <c r="CB276" s="123"/>
      <c r="CC276" s="124"/>
      <c r="CD276" s="127"/>
      <c r="CE276" s="127"/>
      <c r="CF276" s="123"/>
      <c r="CG276" s="123"/>
      <c r="CH276" s="123"/>
      <c r="CI276" s="123"/>
      <c r="CJ276" s="134"/>
      <c r="CK276" s="122"/>
      <c r="CL276" s="127"/>
      <c r="CM276" s="123"/>
      <c r="CN276" s="129"/>
      <c r="CO276" s="129"/>
      <c r="CP276" s="129"/>
      <c r="CQ276" s="134"/>
      <c r="CR276" s="133"/>
      <c r="CS276" s="133"/>
      <c r="CT276" s="133"/>
      <c r="CU276" s="135"/>
      <c r="CV276" s="280"/>
      <c r="CW276" s="135"/>
      <c r="CX276" s="133"/>
      <c r="CY276" s="133"/>
      <c r="CZ276" s="133"/>
      <c r="DA276" s="133"/>
      <c r="DB276" s="133"/>
      <c r="DC276" s="133"/>
      <c r="DD276" s="133"/>
      <c r="DE276" s="133"/>
      <c r="DF276" s="133"/>
      <c r="DG276" s="133"/>
      <c r="DH276" s="133"/>
      <c r="DI276" s="122"/>
      <c r="DJ276" s="129"/>
      <c r="DK276" s="214"/>
      <c r="DL276" s="129"/>
      <c r="DM276" s="122"/>
      <c r="DN276" s="129"/>
      <c r="DO276" s="122"/>
      <c r="DP276" s="129"/>
      <c r="DQ276" s="133"/>
      <c r="DR276" s="122"/>
      <c r="DS276" s="129"/>
      <c r="DT276" s="133"/>
      <c r="DU276" s="122"/>
      <c r="DV276" s="123"/>
      <c r="DW276" s="214"/>
      <c r="DX276" s="134"/>
      <c r="DY276" s="305"/>
      <c r="DZ276" s="134"/>
      <c r="EA276" s="122"/>
      <c r="EB276" s="129"/>
      <c r="EC276" s="122"/>
      <c r="ED276" s="129"/>
      <c r="EE276" s="122"/>
      <c r="EF276" s="129"/>
      <c r="EG276" s="122"/>
      <c r="EH276" s="124"/>
    </row>
    <row r="277" spans="1:138">
      <c r="A277" s="122"/>
      <c r="B277" s="124"/>
      <c r="C277" s="127"/>
      <c r="D277" s="123"/>
      <c r="E277" s="123"/>
      <c r="F277" s="123"/>
      <c r="G277" s="124"/>
      <c r="H277" s="122"/>
      <c r="I277" s="123"/>
      <c r="J277" s="123"/>
      <c r="K277" s="128"/>
      <c r="L277" s="123"/>
      <c r="M277" s="123"/>
      <c r="N277" s="123"/>
      <c r="O277" s="123"/>
      <c r="P277" s="123"/>
      <c r="Q277" s="123"/>
      <c r="R277" s="129"/>
      <c r="S277" s="125"/>
      <c r="T277" s="122"/>
      <c r="U277" s="123"/>
      <c r="V277" s="126"/>
      <c r="W277" s="123"/>
      <c r="X277" s="128"/>
      <c r="Y277" s="123"/>
      <c r="Z277" s="123"/>
      <c r="AA277" s="123"/>
      <c r="AB277" s="124"/>
      <c r="AC277" s="127"/>
      <c r="AD277" s="201"/>
      <c r="AE277" s="201"/>
      <c r="AF277" s="201"/>
      <c r="AG277" s="201"/>
      <c r="AH277" s="201"/>
      <c r="AI277" s="234"/>
      <c r="AJ277" s="123"/>
      <c r="AK277" s="123"/>
      <c r="AL277" s="123"/>
      <c r="AM277" s="123"/>
      <c r="AN277" s="129"/>
      <c r="AO277" s="124"/>
      <c r="AP277" s="122"/>
      <c r="AQ277" s="127"/>
      <c r="AR277" s="123"/>
      <c r="AS277" s="123"/>
      <c r="AT277" s="123"/>
      <c r="AU277" s="123"/>
      <c r="AV277" s="251"/>
      <c r="AW277" s="123"/>
      <c r="AX277" s="123"/>
      <c r="AY277" s="129"/>
      <c r="AZ277" s="122"/>
      <c r="BA277" s="129"/>
      <c r="BB277" s="130"/>
      <c r="BC277" s="131"/>
      <c r="BD277" s="130"/>
      <c r="BE277" s="132"/>
      <c r="BF277" s="132"/>
      <c r="BG277" s="123"/>
      <c r="BH277" s="124"/>
      <c r="BI277" s="122"/>
      <c r="BJ277" s="123"/>
      <c r="BK277" s="123"/>
      <c r="BL277" s="123"/>
      <c r="BM277" s="129"/>
      <c r="BN277" s="122"/>
      <c r="BO277" s="123"/>
      <c r="BP277" s="129"/>
      <c r="BQ277" s="122"/>
      <c r="BR277" s="123"/>
      <c r="BS277" s="129"/>
      <c r="BT277" s="135"/>
      <c r="BU277" s="280"/>
      <c r="BV277" s="246"/>
      <c r="BW277" s="246"/>
      <c r="BX277" s="133"/>
      <c r="BY277" s="133"/>
      <c r="BZ277" s="122"/>
      <c r="CA277" s="123"/>
      <c r="CB277" s="123"/>
      <c r="CC277" s="124"/>
      <c r="CD277" s="127"/>
      <c r="CE277" s="127"/>
      <c r="CF277" s="123"/>
      <c r="CG277" s="123"/>
      <c r="CH277" s="123"/>
      <c r="CI277" s="123"/>
      <c r="CJ277" s="134"/>
      <c r="CK277" s="122"/>
      <c r="CL277" s="127"/>
      <c r="CM277" s="123"/>
      <c r="CN277" s="129"/>
      <c r="CO277" s="129"/>
      <c r="CP277" s="129"/>
      <c r="CQ277" s="134"/>
      <c r="CR277" s="133"/>
      <c r="CS277" s="133"/>
      <c r="CT277" s="133"/>
      <c r="CU277" s="135"/>
      <c r="CV277" s="280"/>
      <c r="CW277" s="135"/>
      <c r="CX277" s="133"/>
      <c r="CY277" s="133"/>
      <c r="CZ277" s="133"/>
      <c r="DA277" s="133"/>
      <c r="DB277" s="133"/>
      <c r="DC277" s="133"/>
      <c r="DD277" s="133"/>
      <c r="DE277" s="133"/>
      <c r="DF277" s="133"/>
      <c r="DG277" s="133"/>
      <c r="DH277" s="133"/>
      <c r="DI277" s="122"/>
      <c r="DJ277" s="129"/>
      <c r="DK277" s="214"/>
      <c r="DL277" s="129"/>
      <c r="DM277" s="122"/>
      <c r="DN277" s="129"/>
      <c r="DO277" s="122"/>
      <c r="DP277" s="129"/>
      <c r="DQ277" s="133"/>
      <c r="DR277" s="122"/>
      <c r="DS277" s="129"/>
      <c r="DT277" s="133"/>
      <c r="DU277" s="122"/>
      <c r="DV277" s="123"/>
      <c r="DW277" s="214"/>
      <c r="DX277" s="134"/>
      <c r="DY277" s="305"/>
      <c r="DZ277" s="134"/>
      <c r="EA277" s="122"/>
      <c r="EB277" s="129"/>
      <c r="EC277" s="122"/>
      <c r="ED277" s="129"/>
      <c r="EE277" s="122"/>
      <c r="EF277" s="129"/>
      <c r="EG277" s="122"/>
      <c r="EH277" s="124"/>
    </row>
    <row r="278" spans="1:138">
      <c r="A278" s="122"/>
      <c r="B278" s="124"/>
      <c r="C278" s="127"/>
      <c r="D278" s="123"/>
      <c r="E278" s="123"/>
      <c r="F278" s="123"/>
      <c r="G278" s="124"/>
      <c r="H278" s="122"/>
      <c r="I278" s="123"/>
      <c r="J278" s="123"/>
      <c r="K278" s="128"/>
      <c r="L278" s="123"/>
      <c r="M278" s="123"/>
      <c r="N278" s="123"/>
      <c r="O278" s="123"/>
      <c r="P278" s="123"/>
      <c r="Q278" s="123"/>
      <c r="R278" s="129"/>
      <c r="S278" s="125"/>
      <c r="T278" s="122"/>
      <c r="U278" s="123"/>
      <c r="V278" s="126"/>
      <c r="W278" s="123"/>
      <c r="X278" s="128"/>
      <c r="Y278" s="123"/>
      <c r="Z278" s="123"/>
      <c r="AA278" s="123"/>
      <c r="AB278" s="124"/>
      <c r="AC278" s="127"/>
      <c r="AD278" s="201"/>
      <c r="AE278" s="201"/>
      <c r="AF278" s="201"/>
      <c r="AG278" s="201"/>
      <c r="AH278" s="201"/>
      <c r="AI278" s="234"/>
      <c r="AJ278" s="123"/>
      <c r="AK278" s="123"/>
      <c r="AL278" s="123"/>
      <c r="AM278" s="123"/>
      <c r="AN278" s="129"/>
      <c r="AO278" s="124"/>
      <c r="AP278" s="122"/>
      <c r="AQ278" s="127"/>
      <c r="AR278" s="123"/>
      <c r="AS278" s="123"/>
      <c r="AT278" s="123"/>
      <c r="AU278" s="123"/>
      <c r="AV278" s="251"/>
      <c r="AW278" s="123"/>
      <c r="AX278" s="123"/>
      <c r="AY278" s="129"/>
      <c r="AZ278" s="122"/>
      <c r="BA278" s="129"/>
      <c r="BB278" s="130"/>
      <c r="BC278" s="131"/>
      <c r="BD278" s="130"/>
      <c r="BE278" s="132"/>
      <c r="BF278" s="132"/>
      <c r="BG278" s="123"/>
      <c r="BH278" s="124"/>
      <c r="BI278" s="122"/>
      <c r="BJ278" s="123"/>
      <c r="BK278" s="123"/>
      <c r="BL278" s="123"/>
      <c r="BM278" s="129"/>
      <c r="BN278" s="122"/>
      <c r="BO278" s="123"/>
      <c r="BP278" s="129"/>
      <c r="BQ278" s="122"/>
      <c r="BR278" s="123"/>
      <c r="BS278" s="129"/>
      <c r="BT278" s="135"/>
      <c r="BU278" s="280"/>
      <c r="BV278" s="246"/>
      <c r="BW278" s="246"/>
      <c r="BX278" s="133"/>
      <c r="BY278" s="133"/>
      <c r="BZ278" s="122"/>
      <c r="CA278" s="123"/>
      <c r="CB278" s="123"/>
      <c r="CC278" s="124"/>
      <c r="CD278" s="127"/>
      <c r="CE278" s="127"/>
      <c r="CF278" s="123"/>
      <c r="CG278" s="123"/>
      <c r="CH278" s="123"/>
      <c r="CI278" s="123"/>
      <c r="CJ278" s="134"/>
      <c r="CK278" s="122"/>
      <c r="CL278" s="127"/>
      <c r="CM278" s="123"/>
      <c r="CN278" s="129"/>
      <c r="CO278" s="129"/>
      <c r="CP278" s="129"/>
      <c r="CQ278" s="134"/>
      <c r="CR278" s="133"/>
      <c r="CS278" s="133"/>
      <c r="CT278" s="133"/>
      <c r="CU278" s="135"/>
      <c r="CV278" s="280"/>
      <c r="CW278" s="135"/>
      <c r="CX278" s="133"/>
      <c r="CY278" s="133"/>
      <c r="CZ278" s="133"/>
      <c r="DA278" s="133"/>
      <c r="DB278" s="133"/>
      <c r="DC278" s="133"/>
      <c r="DD278" s="133"/>
      <c r="DE278" s="133"/>
      <c r="DF278" s="133"/>
      <c r="DG278" s="133"/>
      <c r="DH278" s="133"/>
      <c r="DI278" s="122"/>
      <c r="DJ278" s="129"/>
      <c r="DK278" s="214"/>
      <c r="DL278" s="129"/>
      <c r="DM278" s="122"/>
      <c r="DN278" s="129"/>
      <c r="DO278" s="122"/>
      <c r="DP278" s="129"/>
      <c r="DQ278" s="133"/>
      <c r="DR278" s="122"/>
      <c r="DS278" s="129"/>
      <c r="DT278" s="133"/>
      <c r="DU278" s="122"/>
      <c r="DV278" s="123"/>
      <c r="DW278" s="214"/>
      <c r="DX278" s="134"/>
      <c r="DY278" s="305"/>
      <c r="DZ278" s="134"/>
      <c r="EA278" s="122"/>
      <c r="EB278" s="129"/>
      <c r="EC278" s="122"/>
      <c r="ED278" s="129"/>
      <c r="EE278" s="122"/>
      <c r="EF278" s="129"/>
      <c r="EG278" s="122"/>
      <c r="EH278" s="124"/>
    </row>
    <row r="279" spans="1:138">
      <c r="A279" s="122"/>
      <c r="B279" s="124"/>
      <c r="C279" s="127"/>
      <c r="D279" s="123"/>
      <c r="E279" s="123"/>
      <c r="F279" s="123"/>
      <c r="G279" s="124"/>
      <c r="H279" s="122"/>
      <c r="I279" s="123"/>
      <c r="J279" s="123"/>
      <c r="K279" s="128"/>
      <c r="L279" s="123"/>
      <c r="M279" s="123"/>
      <c r="N279" s="123"/>
      <c r="O279" s="123"/>
      <c r="P279" s="123"/>
      <c r="Q279" s="123"/>
      <c r="R279" s="129"/>
      <c r="S279" s="125"/>
      <c r="T279" s="122"/>
      <c r="U279" s="123"/>
      <c r="V279" s="126"/>
      <c r="W279" s="123"/>
      <c r="X279" s="128"/>
      <c r="Y279" s="123"/>
      <c r="Z279" s="123"/>
      <c r="AA279" s="123"/>
      <c r="AB279" s="124"/>
      <c r="AC279" s="127"/>
      <c r="AD279" s="201"/>
      <c r="AE279" s="201"/>
      <c r="AF279" s="201"/>
      <c r="AG279" s="201"/>
      <c r="AH279" s="201"/>
      <c r="AI279" s="234"/>
      <c r="AJ279" s="123"/>
      <c r="AK279" s="123"/>
      <c r="AL279" s="123"/>
      <c r="AM279" s="123"/>
      <c r="AN279" s="129"/>
      <c r="AO279" s="124"/>
      <c r="AP279" s="122"/>
      <c r="AQ279" s="127"/>
      <c r="AR279" s="123"/>
      <c r="AS279" s="123"/>
      <c r="AT279" s="123"/>
      <c r="AU279" s="123"/>
      <c r="AV279" s="251"/>
      <c r="AW279" s="123"/>
      <c r="AX279" s="123"/>
      <c r="AY279" s="129"/>
      <c r="AZ279" s="122"/>
      <c r="BA279" s="129"/>
      <c r="BB279" s="130"/>
      <c r="BC279" s="131"/>
      <c r="BD279" s="130"/>
      <c r="BE279" s="132"/>
      <c r="BF279" s="132"/>
      <c r="BG279" s="123"/>
      <c r="BH279" s="124"/>
      <c r="BI279" s="122"/>
      <c r="BJ279" s="123"/>
      <c r="BK279" s="123"/>
      <c r="BL279" s="123"/>
      <c r="BM279" s="129"/>
      <c r="BN279" s="122"/>
      <c r="BO279" s="123"/>
      <c r="BP279" s="129"/>
      <c r="BQ279" s="122"/>
      <c r="BR279" s="123"/>
      <c r="BS279" s="129"/>
      <c r="BT279" s="135"/>
      <c r="BU279" s="280"/>
      <c r="BV279" s="246"/>
      <c r="BW279" s="246"/>
      <c r="BX279" s="133"/>
      <c r="BY279" s="133"/>
      <c r="BZ279" s="122"/>
      <c r="CA279" s="123"/>
      <c r="CB279" s="123"/>
      <c r="CC279" s="124"/>
      <c r="CD279" s="127"/>
      <c r="CE279" s="127"/>
      <c r="CF279" s="123"/>
      <c r="CG279" s="123"/>
      <c r="CH279" s="123"/>
      <c r="CI279" s="123"/>
      <c r="CJ279" s="134"/>
      <c r="CK279" s="122"/>
      <c r="CL279" s="127"/>
      <c r="CM279" s="123"/>
      <c r="CN279" s="129"/>
      <c r="CO279" s="129"/>
      <c r="CP279" s="129"/>
      <c r="CQ279" s="134"/>
      <c r="CR279" s="133"/>
      <c r="CS279" s="133"/>
      <c r="CT279" s="133"/>
      <c r="CU279" s="135"/>
      <c r="CV279" s="280"/>
      <c r="CW279" s="135"/>
      <c r="CX279" s="133"/>
      <c r="CY279" s="133"/>
      <c r="CZ279" s="133"/>
      <c r="DA279" s="133"/>
      <c r="DB279" s="133"/>
      <c r="DC279" s="133"/>
      <c r="DD279" s="133"/>
      <c r="DE279" s="133"/>
      <c r="DF279" s="133"/>
      <c r="DG279" s="133"/>
      <c r="DH279" s="133"/>
      <c r="DI279" s="122"/>
      <c r="DJ279" s="129"/>
      <c r="DK279" s="214"/>
      <c r="DL279" s="129"/>
      <c r="DM279" s="122"/>
      <c r="DN279" s="129"/>
      <c r="DO279" s="122"/>
      <c r="DP279" s="129"/>
      <c r="DQ279" s="133"/>
      <c r="DR279" s="122"/>
      <c r="DS279" s="129"/>
      <c r="DT279" s="133"/>
      <c r="DU279" s="122"/>
      <c r="DV279" s="123"/>
      <c r="DW279" s="214"/>
      <c r="DX279" s="134"/>
      <c r="DY279" s="305"/>
      <c r="DZ279" s="134"/>
      <c r="EA279" s="122"/>
      <c r="EB279" s="129"/>
      <c r="EC279" s="122"/>
      <c r="ED279" s="129"/>
      <c r="EE279" s="122"/>
      <c r="EF279" s="129"/>
      <c r="EG279" s="122"/>
      <c r="EH279" s="124"/>
    </row>
    <row r="280" spans="1:138">
      <c r="A280" s="122"/>
      <c r="B280" s="124"/>
      <c r="C280" s="127"/>
      <c r="D280" s="123"/>
      <c r="E280" s="123"/>
      <c r="F280" s="123"/>
      <c r="G280" s="124"/>
      <c r="H280" s="122"/>
      <c r="I280" s="123"/>
      <c r="J280" s="123"/>
      <c r="K280" s="128"/>
      <c r="L280" s="123"/>
      <c r="M280" s="123"/>
      <c r="N280" s="123"/>
      <c r="O280" s="123"/>
      <c r="P280" s="123"/>
      <c r="Q280" s="123"/>
      <c r="R280" s="129"/>
      <c r="S280" s="125"/>
      <c r="T280" s="122"/>
      <c r="U280" s="123"/>
      <c r="V280" s="126"/>
      <c r="W280" s="123"/>
      <c r="X280" s="128"/>
      <c r="Y280" s="123"/>
      <c r="Z280" s="123"/>
      <c r="AA280" s="123"/>
      <c r="AB280" s="124"/>
      <c r="AC280" s="127"/>
      <c r="AD280" s="201"/>
      <c r="AE280" s="201"/>
      <c r="AF280" s="201"/>
      <c r="AG280" s="201"/>
      <c r="AH280" s="201"/>
      <c r="AI280" s="234"/>
      <c r="AJ280" s="123"/>
      <c r="AK280" s="123"/>
      <c r="AL280" s="123"/>
      <c r="AM280" s="123"/>
      <c r="AN280" s="129"/>
      <c r="AO280" s="124"/>
      <c r="AP280" s="122"/>
      <c r="AQ280" s="127"/>
      <c r="AR280" s="123"/>
      <c r="AS280" s="123"/>
      <c r="AT280" s="123"/>
      <c r="AU280" s="123"/>
      <c r="AV280" s="251"/>
      <c r="AW280" s="123"/>
      <c r="AX280" s="123"/>
      <c r="AY280" s="129"/>
      <c r="AZ280" s="122"/>
      <c r="BA280" s="129"/>
      <c r="BB280" s="130"/>
      <c r="BC280" s="131"/>
      <c r="BD280" s="130"/>
      <c r="BE280" s="132"/>
      <c r="BF280" s="132"/>
      <c r="BG280" s="123"/>
      <c r="BH280" s="124"/>
      <c r="BI280" s="122"/>
      <c r="BJ280" s="123"/>
      <c r="BK280" s="123"/>
      <c r="BL280" s="123"/>
      <c r="BM280" s="129"/>
      <c r="BN280" s="122"/>
      <c r="BO280" s="123"/>
      <c r="BP280" s="129"/>
      <c r="BQ280" s="122"/>
      <c r="BR280" s="123"/>
      <c r="BS280" s="129"/>
      <c r="BT280" s="135"/>
      <c r="BU280" s="280"/>
      <c r="BV280" s="246"/>
      <c r="BW280" s="246"/>
      <c r="BX280" s="133"/>
      <c r="BY280" s="133"/>
      <c r="BZ280" s="122"/>
      <c r="CA280" s="123"/>
      <c r="CB280" s="123"/>
      <c r="CC280" s="124"/>
      <c r="CD280" s="127"/>
      <c r="CE280" s="127"/>
      <c r="CF280" s="123"/>
      <c r="CG280" s="123"/>
      <c r="CH280" s="123"/>
      <c r="CI280" s="123"/>
      <c r="CJ280" s="134"/>
      <c r="CK280" s="122"/>
      <c r="CL280" s="127"/>
      <c r="CM280" s="123"/>
      <c r="CN280" s="129"/>
      <c r="CO280" s="129"/>
      <c r="CP280" s="129"/>
      <c r="CQ280" s="134"/>
      <c r="CR280" s="133"/>
      <c r="CS280" s="133"/>
      <c r="CT280" s="133"/>
      <c r="CU280" s="135"/>
      <c r="CV280" s="280"/>
      <c r="CW280" s="135"/>
      <c r="CX280" s="133"/>
      <c r="CY280" s="133"/>
      <c r="CZ280" s="133"/>
      <c r="DA280" s="133"/>
      <c r="DB280" s="133"/>
      <c r="DC280" s="133"/>
      <c r="DD280" s="133"/>
      <c r="DE280" s="133"/>
      <c r="DF280" s="133"/>
      <c r="DG280" s="133"/>
      <c r="DH280" s="133"/>
      <c r="DI280" s="122"/>
      <c r="DJ280" s="129"/>
      <c r="DK280" s="214"/>
      <c r="DL280" s="129"/>
      <c r="DM280" s="122"/>
      <c r="DN280" s="129"/>
      <c r="DO280" s="122"/>
      <c r="DP280" s="129"/>
      <c r="DQ280" s="133"/>
      <c r="DR280" s="122"/>
      <c r="DS280" s="129"/>
      <c r="DT280" s="133"/>
      <c r="DU280" s="122"/>
      <c r="DV280" s="123"/>
      <c r="DW280" s="214"/>
      <c r="DX280" s="134"/>
      <c r="DY280" s="305"/>
      <c r="DZ280" s="134"/>
      <c r="EA280" s="122"/>
      <c r="EB280" s="129"/>
      <c r="EC280" s="122"/>
      <c r="ED280" s="129"/>
      <c r="EE280" s="122"/>
      <c r="EF280" s="129"/>
      <c r="EG280" s="122"/>
      <c r="EH280" s="124"/>
    </row>
    <row r="281" spans="1:138">
      <c r="A281" s="122"/>
      <c r="B281" s="124"/>
      <c r="C281" s="127"/>
      <c r="D281" s="123"/>
      <c r="E281" s="123"/>
      <c r="F281" s="123"/>
      <c r="G281" s="124"/>
      <c r="H281" s="122"/>
      <c r="I281" s="123"/>
      <c r="J281" s="123"/>
      <c r="K281" s="128"/>
      <c r="L281" s="123"/>
      <c r="M281" s="123"/>
      <c r="N281" s="123"/>
      <c r="O281" s="123"/>
      <c r="P281" s="123"/>
      <c r="Q281" s="123"/>
      <c r="R281" s="129"/>
      <c r="S281" s="125"/>
      <c r="T281" s="122"/>
      <c r="U281" s="123"/>
      <c r="V281" s="126"/>
      <c r="W281" s="123"/>
      <c r="X281" s="128"/>
      <c r="Y281" s="123"/>
      <c r="Z281" s="123"/>
      <c r="AA281" s="123"/>
      <c r="AB281" s="124"/>
      <c r="AC281" s="127"/>
      <c r="AD281" s="201"/>
      <c r="AE281" s="201"/>
      <c r="AF281" s="201"/>
      <c r="AG281" s="201"/>
      <c r="AH281" s="201"/>
      <c r="AI281" s="234"/>
      <c r="AJ281" s="123"/>
      <c r="AK281" s="123"/>
      <c r="AL281" s="123"/>
      <c r="AM281" s="123"/>
      <c r="AN281" s="129"/>
      <c r="AO281" s="124"/>
      <c r="AP281" s="122"/>
      <c r="AQ281" s="127"/>
      <c r="AR281" s="123"/>
      <c r="AS281" s="123"/>
      <c r="AT281" s="123"/>
      <c r="AU281" s="123"/>
      <c r="AV281" s="251"/>
      <c r="AW281" s="123"/>
      <c r="AX281" s="123"/>
      <c r="AY281" s="129"/>
      <c r="AZ281" s="122"/>
      <c r="BA281" s="129"/>
      <c r="BB281" s="130"/>
      <c r="BC281" s="131"/>
      <c r="BD281" s="130"/>
      <c r="BE281" s="132"/>
      <c r="BF281" s="132"/>
      <c r="BG281" s="123"/>
      <c r="BH281" s="124"/>
      <c r="BI281" s="122"/>
      <c r="BJ281" s="123"/>
      <c r="BK281" s="123"/>
      <c r="BL281" s="123"/>
      <c r="BM281" s="129"/>
      <c r="BN281" s="122"/>
      <c r="BO281" s="123"/>
      <c r="BP281" s="129"/>
      <c r="BQ281" s="122"/>
      <c r="BR281" s="123"/>
      <c r="BS281" s="129"/>
      <c r="BT281" s="135"/>
      <c r="BU281" s="280"/>
      <c r="BV281" s="246"/>
      <c r="BW281" s="246"/>
      <c r="BX281" s="133"/>
      <c r="BY281" s="133"/>
      <c r="BZ281" s="122"/>
      <c r="CA281" s="123"/>
      <c r="CB281" s="123"/>
      <c r="CC281" s="124"/>
      <c r="CD281" s="127"/>
      <c r="CE281" s="127"/>
      <c r="CF281" s="123"/>
      <c r="CG281" s="123"/>
      <c r="CH281" s="123"/>
      <c r="CI281" s="123"/>
      <c r="CJ281" s="134"/>
      <c r="CK281" s="122"/>
      <c r="CL281" s="127"/>
      <c r="CM281" s="123"/>
      <c r="CN281" s="129"/>
      <c r="CO281" s="129"/>
      <c r="CP281" s="129"/>
      <c r="CQ281" s="134"/>
      <c r="CR281" s="133"/>
      <c r="CS281" s="133"/>
      <c r="CT281" s="133"/>
      <c r="CU281" s="135"/>
      <c r="CV281" s="280"/>
      <c r="CW281" s="135"/>
      <c r="CX281" s="133"/>
      <c r="CY281" s="133"/>
      <c r="CZ281" s="133"/>
      <c r="DA281" s="133"/>
      <c r="DB281" s="133"/>
      <c r="DC281" s="133"/>
      <c r="DD281" s="133"/>
      <c r="DE281" s="133"/>
      <c r="DF281" s="133"/>
      <c r="DG281" s="133"/>
      <c r="DH281" s="133"/>
      <c r="DI281" s="122"/>
      <c r="DJ281" s="129"/>
      <c r="DK281" s="214"/>
      <c r="DL281" s="129"/>
      <c r="DM281" s="122"/>
      <c r="DN281" s="129"/>
      <c r="DO281" s="122"/>
      <c r="DP281" s="129"/>
      <c r="DQ281" s="133"/>
      <c r="DR281" s="122"/>
      <c r="DS281" s="129"/>
      <c r="DT281" s="133"/>
      <c r="DU281" s="122"/>
      <c r="DV281" s="123"/>
      <c r="DW281" s="214"/>
      <c r="DX281" s="134"/>
      <c r="DY281" s="305"/>
      <c r="DZ281" s="134"/>
      <c r="EA281" s="122"/>
      <c r="EB281" s="129"/>
      <c r="EC281" s="122"/>
      <c r="ED281" s="129"/>
      <c r="EE281" s="122"/>
      <c r="EF281" s="129"/>
      <c r="EG281" s="122"/>
      <c r="EH281" s="124"/>
    </row>
    <row r="282" spans="1:138">
      <c r="A282" s="122"/>
      <c r="B282" s="124"/>
      <c r="C282" s="127"/>
      <c r="D282" s="123"/>
      <c r="E282" s="123"/>
      <c r="F282" s="123"/>
      <c r="G282" s="124"/>
      <c r="H282" s="122"/>
      <c r="I282" s="123"/>
      <c r="J282" s="123"/>
      <c r="K282" s="128"/>
      <c r="L282" s="123"/>
      <c r="M282" s="123"/>
      <c r="N282" s="123"/>
      <c r="O282" s="123"/>
      <c r="P282" s="123"/>
      <c r="Q282" s="123"/>
      <c r="R282" s="129"/>
      <c r="S282" s="125"/>
      <c r="T282" s="122"/>
      <c r="U282" s="123"/>
      <c r="V282" s="126"/>
      <c r="W282" s="123"/>
      <c r="X282" s="128"/>
      <c r="Y282" s="123"/>
      <c r="Z282" s="123"/>
      <c r="AA282" s="123"/>
      <c r="AB282" s="124"/>
      <c r="AC282" s="127"/>
      <c r="AD282" s="201"/>
      <c r="AE282" s="201"/>
      <c r="AF282" s="201"/>
      <c r="AG282" s="201"/>
      <c r="AH282" s="201"/>
      <c r="AI282" s="234"/>
      <c r="AJ282" s="123"/>
      <c r="AK282" s="123"/>
      <c r="AL282" s="123"/>
      <c r="AM282" s="123"/>
      <c r="AN282" s="129"/>
      <c r="AO282" s="124"/>
      <c r="AP282" s="122"/>
      <c r="AQ282" s="127"/>
      <c r="AR282" s="123"/>
      <c r="AS282" s="123"/>
      <c r="AT282" s="123"/>
      <c r="AU282" s="123"/>
      <c r="AV282" s="251"/>
      <c r="AW282" s="123"/>
      <c r="AX282" s="123"/>
      <c r="AY282" s="129"/>
      <c r="AZ282" s="122"/>
      <c r="BA282" s="129"/>
      <c r="BB282" s="130"/>
      <c r="BC282" s="131"/>
      <c r="BD282" s="130"/>
      <c r="BE282" s="132"/>
      <c r="BF282" s="132"/>
      <c r="BG282" s="123"/>
      <c r="BH282" s="124"/>
      <c r="BI282" s="122"/>
      <c r="BJ282" s="123"/>
      <c r="BK282" s="123"/>
      <c r="BL282" s="123"/>
      <c r="BM282" s="129"/>
      <c r="BN282" s="122"/>
      <c r="BO282" s="123"/>
      <c r="BP282" s="129"/>
      <c r="BQ282" s="122"/>
      <c r="BR282" s="123"/>
      <c r="BS282" s="129"/>
      <c r="BT282" s="135"/>
      <c r="BU282" s="280"/>
      <c r="BV282" s="246"/>
      <c r="BW282" s="246"/>
      <c r="BX282" s="133"/>
      <c r="BY282" s="133"/>
      <c r="BZ282" s="122"/>
      <c r="CA282" s="123"/>
      <c r="CB282" s="123"/>
      <c r="CC282" s="124"/>
      <c r="CD282" s="127"/>
      <c r="CE282" s="127"/>
      <c r="CF282" s="123"/>
      <c r="CG282" s="123"/>
      <c r="CH282" s="123"/>
      <c r="CI282" s="123"/>
      <c r="CJ282" s="134"/>
      <c r="CK282" s="122"/>
      <c r="CL282" s="127"/>
      <c r="CM282" s="123"/>
      <c r="CN282" s="129"/>
      <c r="CO282" s="129"/>
      <c r="CP282" s="129"/>
      <c r="CQ282" s="134"/>
      <c r="CR282" s="133"/>
      <c r="CS282" s="133"/>
      <c r="CT282" s="133"/>
      <c r="CU282" s="135"/>
      <c r="CV282" s="280"/>
      <c r="CW282" s="135"/>
      <c r="CX282" s="133"/>
      <c r="CY282" s="133"/>
      <c r="CZ282" s="133"/>
      <c r="DA282" s="133"/>
      <c r="DB282" s="133"/>
      <c r="DC282" s="133"/>
      <c r="DD282" s="133"/>
      <c r="DE282" s="133"/>
      <c r="DF282" s="133"/>
      <c r="DG282" s="133"/>
      <c r="DH282" s="133"/>
      <c r="DI282" s="122"/>
      <c r="DJ282" s="129"/>
      <c r="DK282" s="214"/>
      <c r="DL282" s="129"/>
      <c r="DM282" s="122"/>
      <c r="DN282" s="129"/>
      <c r="DO282" s="122"/>
      <c r="DP282" s="129"/>
      <c r="DQ282" s="133"/>
      <c r="DR282" s="122"/>
      <c r="DS282" s="129"/>
      <c r="DT282" s="133"/>
      <c r="DU282" s="122"/>
      <c r="DV282" s="123"/>
      <c r="DW282" s="214"/>
      <c r="DX282" s="134"/>
      <c r="DY282" s="305"/>
      <c r="DZ282" s="134"/>
      <c r="EA282" s="122"/>
      <c r="EB282" s="129"/>
      <c r="EC282" s="122"/>
      <c r="ED282" s="129"/>
      <c r="EE282" s="122"/>
      <c r="EF282" s="129"/>
      <c r="EG282" s="122"/>
      <c r="EH282" s="124"/>
    </row>
    <row r="283" spans="1:138">
      <c r="A283" s="122"/>
      <c r="B283" s="124"/>
      <c r="C283" s="127"/>
      <c r="D283" s="123"/>
      <c r="E283" s="123"/>
      <c r="F283" s="123"/>
      <c r="G283" s="124"/>
      <c r="H283" s="122"/>
      <c r="I283" s="123"/>
      <c r="J283" s="123"/>
      <c r="K283" s="128"/>
      <c r="L283" s="123"/>
      <c r="M283" s="123"/>
      <c r="N283" s="123"/>
      <c r="O283" s="123"/>
      <c r="P283" s="123"/>
      <c r="Q283" s="123"/>
      <c r="R283" s="129"/>
      <c r="S283" s="125"/>
      <c r="T283" s="122"/>
      <c r="U283" s="123"/>
      <c r="V283" s="126"/>
      <c r="W283" s="123"/>
      <c r="X283" s="128"/>
      <c r="Y283" s="123"/>
      <c r="Z283" s="123"/>
      <c r="AA283" s="123"/>
      <c r="AB283" s="124"/>
      <c r="AC283" s="127"/>
      <c r="AD283" s="201"/>
      <c r="AE283" s="201"/>
      <c r="AF283" s="201"/>
      <c r="AG283" s="201"/>
      <c r="AH283" s="201"/>
      <c r="AI283" s="234"/>
      <c r="AJ283" s="123"/>
      <c r="AK283" s="123"/>
      <c r="AL283" s="123"/>
      <c r="AM283" s="123"/>
      <c r="AN283" s="129"/>
      <c r="AO283" s="124"/>
      <c r="AP283" s="122"/>
      <c r="AQ283" s="127"/>
      <c r="AR283" s="123"/>
      <c r="AS283" s="123"/>
      <c r="AT283" s="123"/>
      <c r="AU283" s="123"/>
      <c r="AV283" s="251"/>
      <c r="AW283" s="123"/>
      <c r="AX283" s="123"/>
      <c r="AY283" s="129"/>
      <c r="AZ283" s="122"/>
      <c r="BA283" s="129"/>
      <c r="BB283" s="130"/>
      <c r="BC283" s="131"/>
      <c r="BD283" s="130"/>
      <c r="BE283" s="132"/>
      <c r="BF283" s="132"/>
      <c r="BG283" s="123"/>
      <c r="BH283" s="124"/>
      <c r="BI283" s="122"/>
      <c r="BJ283" s="123"/>
      <c r="BK283" s="123"/>
      <c r="BL283" s="123"/>
      <c r="BM283" s="129"/>
      <c r="BN283" s="122"/>
      <c r="BO283" s="123"/>
      <c r="BP283" s="129"/>
      <c r="BQ283" s="122"/>
      <c r="BR283" s="123"/>
      <c r="BS283" s="129"/>
      <c r="BT283" s="135"/>
      <c r="BU283" s="280"/>
      <c r="BV283" s="246"/>
      <c r="BW283" s="246"/>
      <c r="BX283" s="133"/>
      <c r="BY283" s="133"/>
      <c r="BZ283" s="122"/>
      <c r="CA283" s="123"/>
      <c r="CB283" s="123"/>
      <c r="CC283" s="124"/>
      <c r="CD283" s="127"/>
      <c r="CE283" s="127"/>
      <c r="CF283" s="123"/>
      <c r="CG283" s="123"/>
      <c r="CH283" s="123"/>
      <c r="CI283" s="123"/>
      <c r="CJ283" s="134"/>
      <c r="CK283" s="122"/>
      <c r="CL283" s="127"/>
      <c r="CM283" s="123"/>
      <c r="CN283" s="129"/>
      <c r="CO283" s="129"/>
      <c r="CP283" s="129"/>
      <c r="CQ283" s="134"/>
      <c r="CR283" s="133"/>
      <c r="CS283" s="133"/>
      <c r="CT283" s="133"/>
      <c r="CU283" s="135"/>
      <c r="CV283" s="280"/>
      <c r="CW283" s="135"/>
      <c r="CX283" s="133"/>
      <c r="CY283" s="133"/>
      <c r="CZ283" s="133"/>
      <c r="DA283" s="133"/>
      <c r="DB283" s="133"/>
      <c r="DC283" s="133"/>
      <c r="DD283" s="133"/>
      <c r="DE283" s="133"/>
      <c r="DF283" s="133"/>
      <c r="DG283" s="133"/>
      <c r="DH283" s="133"/>
      <c r="DI283" s="122"/>
      <c r="DJ283" s="129"/>
      <c r="DK283" s="214"/>
      <c r="DL283" s="129"/>
      <c r="DM283" s="122"/>
      <c r="DN283" s="129"/>
      <c r="DO283" s="122"/>
      <c r="DP283" s="129"/>
      <c r="DQ283" s="133"/>
      <c r="DR283" s="122"/>
      <c r="DS283" s="129"/>
      <c r="DT283" s="133"/>
      <c r="DU283" s="122"/>
      <c r="DV283" s="123"/>
      <c r="DW283" s="214"/>
      <c r="DX283" s="134"/>
      <c r="DY283" s="305"/>
      <c r="DZ283" s="134"/>
      <c r="EA283" s="122"/>
      <c r="EB283" s="129"/>
      <c r="EC283" s="122"/>
      <c r="ED283" s="129"/>
      <c r="EE283" s="122"/>
      <c r="EF283" s="129"/>
      <c r="EG283" s="122"/>
      <c r="EH283" s="124"/>
    </row>
    <row r="284" spans="1:138">
      <c r="A284" s="122"/>
      <c r="B284" s="124"/>
      <c r="C284" s="127"/>
      <c r="D284" s="123"/>
      <c r="E284" s="123"/>
      <c r="F284" s="123"/>
      <c r="G284" s="124"/>
      <c r="H284" s="122"/>
      <c r="I284" s="123"/>
      <c r="J284" s="123"/>
      <c r="K284" s="128"/>
      <c r="L284" s="123"/>
      <c r="M284" s="123"/>
      <c r="N284" s="123"/>
      <c r="O284" s="123"/>
      <c r="P284" s="123"/>
      <c r="Q284" s="123"/>
      <c r="R284" s="129"/>
      <c r="S284" s="125"/>
      <c r="T284" s="122"/>
      <c r="U284" s="123"/>
      <c r="V284" s="126"/>
      <c r="W284" s="123"/>
      <c r="X284" s="128"/>
      <c r="Y284" s="123"/>
      <c r="Z284" s="123"/>
      <c r="AA284" s="123"/>
      <c r="AB284" s="124"/>
      <c r="AC284" s="127"/>
      <c r="AD284" s="201"/>
      <c r="AE284" s="201"/>
      <c r="AF284" s="201"/>
      <c r="AG284" s="201"/>
      <c r="AH284" s="201"/>
      <c r="AI284" s="234"/>
      <c r="AJ284" s="123"/>
      <c r="AK284" s="123"/>
      <c r="AL284" s="123"/>
      <c r="AM284" s="123"/>
      <c r="AN284" s="129"/>
      <c r="AO284" s="124"/>
      <c r="AP284" s="122"/>
      <c r="AQ284" s="127"/>
      <c r="AR284" s="123"/>
      <c r="AS284" s="123"/>
      <c r="AT284" s="123"/>
      <c r="AU284" s="123"/>
      <c r="AV284" s="251"/>
      <c r="AW284" s="123"/>
      <c r="AX284" s="123"/>
      <c r="AY284" s="129"/>
      <c r="AZ284" s="122"/>
      <c r="BA284" s="129"/>
      <c r="BB284" s="130"/>
      <c r="BC284" s="131"/>
      <c r="BD284" s="130"/>
      <c r="BE284" s="132"/>
      <c r="BF284" s="132"/>
      <c r="BG284" s="123"/>
      <c r="BH284" s="124"/>
      <c r="BI284" s="122"/>
      <c r="BJ284" s="123"/>
      <c r="BK284" s="123"/>
      <c r="BL284" s="123"/>
      <c r="BM284" s="129"/>
      <c r="BN284" s="122"/>
      <c r="BO284" s="123"/>
      <c r="BP284" s="129"/>
      <c r="BQ284" s="122"/>
      <c r="BR284" s="123"/>
      <c r="BS284" s="129"/>
      <c r="BT284" s="135"/>
      <c r="BU284" s="280"/>
      <c r="BV284" s="246"/>
      <c r="BW284" s="246"/>
      <c r="BX284" s="133"/>
      <c r="BY284" s="133"/>
      <c r="BZ284" s="122"/>
      <c r="CA284" s="123"/>
      <c r="CB284" s="123"/>
      <c r="CC284" s="124"/>
      <c r="CD284" s="127"/>
      <c r="CE284" s="127"/>
      <c r="CF284" s="123"/>
      <c r="CG284" s="123"/>
      <c r="CH284" s="123"/>
      <c r="CI284" s="123"/>
      <c r="CJ284" s="134"/>
      <c r="CK284" s="122"/>
      <c r="CL284" s="127"/>
      <c r="CM284" s="123"/>
      <c r="CN284" s="129"/>
      <c r="CO284" s="129"/>
      <c r="CP284" s="129"/>
      <c r="CQ284" s="134"/>
      <c r="CR284" s="133"/>
      <c r="CS284" s="133"/>
      <c r="CT284" s="133"/>
      <c r="CU284" s="135"/>
      <c r="CV284" s="280"/>
      <c r="CW284" s="135"/>
      <c r="CX284" s="133"/>
      <c r="CY284" s="133"/>
      <c r="CZ284" s="133"/>
      <c r="DA284" s="133"/>
      <c r="DB284" s="133"/>
      <c r="DC284" s="133"/>
      <c r="DD284" s="133"/>
      <c r="DE284" s="133"/>
      <c r="DF284" s="133"/>
      <c r="DG284" s="133"/>
      <c r="DH284" s="133"/>
      <c r="DI284" s="122"/>
      <c r="DJ284" s="129"/>
      <c r="DK284" s="214"/>
      <c r="DL284" s="129"/>
      <c r="DM284" s="122"/>
      <c r="DN284" s="129"/>
      <c r="DO284" s="122"/>
      <c r="DP284" s="129"/>
      <c r="DQ284" s="133"/>
      <c r="DR284" s="122"/>
      <c r="DS284" s="129"/>
      <c r="DT284" s="133"/>
      <c r="DU284" s="122"/>
      <c r="DV284" s="123"/>
      <c r="DW284" s="214"/>
      <c r="DX284" s="134"/>
      <c r="DY284" s="305"/>
      <c r="DZ284" s="134"/>
      <c r="EA284" s="122"/>
      <c r="EB284" s="129"/>
      <c r="EC284" s="122"/>
      <c r="ED284" s="129"/>
      <c r="EE284" s="122"/>
      <c r="EF284" s="129"/>
      <c r="EG284" s="122"/>
      <c r="EH284" s="124"/>
    </row>
    <row r="285" spans="1:138">
      <c r="A285" s="122"/>
      <c r="B285" s="124"/>
      <c r="C285" s="127"/>
      <c r="D285" s="123"/>
      <c r="E285" s="123"/>
      <c r="F285" s="123"/>
      <c r="G285" s="124"/>
      <c r="H285" s="122"/>
      <c r="I285" s="123"/>
      <c r="J285" s="123"/>
      <c r="K285" s="128"/>
      <c r="L285" s="123"/>
      <c r="M285" s="123"/>
      <c r="N285" s="123"/>
      <c r="O285" s="123"/>
      <c r="P285" s="123"/>
      <c r="Q285" s="123"/>
      <c r="R285" s="129"/>
      <c r="S285" s="125"/>
      <c r="T285" s="122"/>
      <c r="U285" s="123"/>
      <c r="V285" s="126"/>
      <c r="W285" s="123"/>
      <c r="X285" s="128"/>
      <c r="Y285" s="123"/>
      <c r="Z285" s="123"/>
      <c r="AA285" s="123"/>
      <c r="AB285" s="124"/>
      <c r="AC285" s="127"/>
      <c r="AD285" s="201"/>
      <c r="AE285" s="201"/>
      <c r="AF285" s="201"/>
      <c r="AG285" s="201"/>
      <c r="AH285" s="201"/>
      <c r="AI285" s="234"/>
      <c r="AJ285" s="123"/>
      <c r="AK285" s="123"/>
      <c r="AL285" s="123"/>
      <c r="AM285" s="123"/>
      <c r="AN285" s="129"/>
      <c r="AO285" s="124"/>
      <c r="AP285" s="122"/>
      <c r="AQ285" s="127"/>
      <c r="AR285" s="123"/>
      <c r="AS285" s="123"/>
      <c r="AT285" s="123"/>
      <c r="AU285" s="123"/>
      <c r="AV285" s="251"/>
      <c r="AW285" s="123"/>
      <c r="AX285" s="123"/>
      <c r="AY285" s="129"/>
      <c r="AZ285" s="122"/>
      <c r="BA285" s="129"/>
      <c r="BB285" s="130"/>
      <c r="BC285" s="131"/>
      <c r="BD285" s="130"/>
      <c r="BE285" s="132"/>
      <c r="BF285" s="132"/>
      <c r="BG285" s="123"/>
      <c r="BH285" s="124"/>
      <c r="BI285" s="122"/>
      <c r="BJ285" s="123"/>
      <c r="BK285" s="123"/>
      <c r="BL285" s="123"/>
      <c r="BM285" s="129"/>
      <c r="BN285" s="122"/>
      <c r="BO285" s="123"/>
      <c r="BP285" s="129"/>
      <c r="BQ285" s="122"/>
      <c r="BR285" s="123"/>
      <c r="BS285" s="129"/>
      <c r="BT285" s="135"/>
      <c r="BU285" s="280"/>
      <c r="BV285" s="246"/>
      <c r="BW285" s="246"/>
      <c r="BX285" s="133"/>
      <c r="BY285" s="133"/>
      <c r="BZ285" s="122"/>
      <c r="CA285" s="123"/>
      <c r="CB285" s="123"/>
      <c r="CC285" s="124"/>
      <c r="CD285" s="127"/>
      <c r="CE285" s="127"/>
      <c r="CF285" s="123"/>
      <c r="CG285" s="123"/>
      <c r="CH285" s="123"/>
      <c r="CI285" s="123"/>
      <c r="CJ285" s="134"/>
      <c r="CK285" s="122"/>
      <c r="CL285" s="127"/>
      <c r="CM285" s="123"/>
      <c r="CN285" s="129"/>
      <c r="CO285" s="129"/>
      <c r="CP285" s="129"/>
      <c r="CQ285" s="134"/>
      <c r="CR285" s="133"/>
      <c r="CS285" s="133"/>
      <c r="CT285" s="133"/>
      <c r="CU285" s="135"/>
      <c r="CV285" s="280"/>
      <c r="CW285" s="135"/>
      <c r="CX285" s="133"/>
      <c r="CY285" s="133"/>
      <c r="CZ285" s="133"/>
      <c r="DA285" s="133"/>
      <c r="DB285" s="133"/>
      <c r="DC285" s="133"/>
      <c r="DD285" s="133"/>
      <c r="DE285" s="133"/>
      <c r="DF285" s="133"/>
      <c r="DG285" s="133"/>
      <c r="DH285" s="133"/>
      <c r="DI285" s="122"/>
      <c r="DJ285" s="129"/>
      <c r="DK285" s="214"/>
      <c r="DL285" s="129"/>
      <c r="DM285" s="122"/>
      <c r="DN285" s="129"/>
      <c r="DO285" s="122"/>
      <c r="DP285" s="129"/>
      <c r="DQ285" s="133"/>
      <c r="DR285" s="122"/>
      <c r="DS285" s="129"/>
      <c r="DT285" s="133"/>
      <c r="DU285" s="122"/>
      <c r="DV285" s="123"/>
      <c r="DW285" s="214"/>
      <c r="DX285" s="134"/>
      <c r="DY285" s="305"/>
      <c r="DZ285" s="134"/>
      <c r="EA285" s="122"/>
      <c r="EB285" s="129"/>
      <c r="EC285" s="122"/>
      <c r="ED285" s="129"/>
      <c r="EE285" s="122"/>
      <c r="EF285" s="129"/>
      <c r="EG285" s="122"/>
      <c r="EH285" s="124"/>
    </row>
    <row r="286" spans="1:138">
      <c r="A286" s="122"/>
      <c r="B286" s="124"/>
      <c r="C286" s="127"/>
      <c r="D286" s="123"/>
      <c r="E286" s="123"/>
      <c r="F286" s="123"/>
      <c r="G286" s="124"/>
      <c r="H286" s="122"/>
      <c r="I286" s="123"/>
      <c r="J286" s="123"/>
      <c r="K286" s="128"/>
      <c r="L286" s="123"/>
      <c r="M286" s="123"/>
      <c r="N286" s="123"/>
      <c r="O286" s="123"/>
      <c r="P286" s="123"/>
      <c r="Q286" s="123"/>
      <c r="R286" s="129"/>
      <c r="S286" s="125"/>
      <c r="T286" s="122"/>
      <c r="U286" s="123"/>
      <c r="V286" s="126"/>
      <c r="W286" s="123"/>
      <c r="X286" s="128"/>
      <c r="Y286" s="123"/>
      <c r="Z286" s="123"/>
      <c r="AA286" s="123"/>
      <c r="AB286" s="124"/>
      <c r="AC286" s="127"/>
      <c r="AD286" s="201"/>
      <c r="AE286" s="201"/>
      <c r="AF286" s="201"/>
      <c r="AG286" s="201"/>
      <c r="AH286" s="201"/>
      <c r="AI286" s="234"/>
      <c r="AJ286" s="123"/>
      <c r="AK286" s="123"/>
      <c r="AL286" s="123"/>
      <c r="AM286" s="123"/>
      <c r="AN286" s="129"/>
      <c r="AO286" s="124"/>
      <c r="AP286" s="122"/>
      <c r="AQ286" s="127"/>
      <c r="AR286" s="123"/>
      <c r="AS286" s="123"/>
      <c r="AT286" s="123"/>
      <c r="AU286" s="123"/>
      <c r="AV286" s="251"/>
      <c r="AW286" s="123"/>
      <c r="AX286" s="123"/>
      <c r="AY286" s="129"/>
      <c r="AZ286" s="122"/>
      <c r="BA286" s="129"/>
      <c r="BB286" s="130"/>
      <c r="BC286" s="131"/>
      <c r="BD286" s="130"/>
      <c r="BE286" s="132"/>
      <c r="BF286" s="132"/>
      <c r="BG286" s="123"/>
      <c r="BH286" s="124"/>
      <c r="BI286" s="122"/>
      <c r="BJ286" s="123"/>
      <c r="BK286" s="123"/>
      <c r="BL286" s="123"/>
      <c r="BM286" s="129"/>
      <c r="BN286" s="122"/>
      <c r="BO286" s="123"/>
      <c r="BP286" s="129"/>
      <c r="BQ286" s="122"/>
      <c r="BR286" s="123"/>
      <c r="BS286" s="129"/>
      <c r="BT286" s="135"/>
      <c r="BU286" s="280"/>
      <c r="BV286" s="246"/>
      <c r="BW286" s="246"/>
      <c r="BX286" s="133"/>
      <c r="BY286" s="133"/>
      <c r="BZ286" s="122"/>
      <c r="CA286" s="123"/>
      <c r="CB286" s="123"/>
      <c r="CC286" s="124"/>
      <c r="CD286" s="127"/>
      <c r="CE286" s="127"/>
      <c r="CF286" s="123"/>
      <c r="CG286" s="123"/>
      <c r="CH286" s="123"/>
      <c r="CI286" s="123"/>
      <c r="CJ286" s="134"/>
      <c r="CK286" s="122"/>
      <c r="CL286" s="127"/>
      <c r="CM286" s="123"/>
      <c r="CN286" s="129"/>
      <c r="CO286" s="129"/>
      <c r="CP286" s="129"/>
      <c r="CQ286" s="134"/>
      <c r="CR286" s="133"/>
      <c r="CS286" s="133"/>
      <c r="CT286" s="133"/>
      <c r="CU286" s="135"/>
      <c r="CV286" s="280"/>
      <c r="CW286" s="135"/>
      <c r="CX286" s="133"/>
      <c r="CY286" s="133"/>
      <c r="CZ286" s="133"/>
      <c r="DA286" s="133"/>
      <c r="DB286" s="133"/>
      <c r="DC286" s="133"/>
      <c r="DD286" s="133"/>
      <c r="DE286" s="133"/>
      <c r="DF286" s="133"/>
      <c r="DG286" s="133"/>
      <c r="DH286" s="133"/>
      <c r="DI286" s="122"/>
      <c r="DJ286" s="129"/>
      <c r="DK286" s="214"/>
      <c r="DL286" s="129"/>
      <c r="DM286" s="122"/>
      <c r="DN286" s="129"/>
      <c r="DO286" s="122"/>
      <c r="DP286" s="129"/>
      <c r="DQ286" s="133"/>
      <c r="DR286" s="122"/>
      <c r="DS286" s="129"/>
      <c r="DT286" s="133"/>
      <c r="DU286" s="122"/>
      <c r="DV286" s="123"/>
      <c r="DW286" s="214"/>
      <c r="DX286" s="134"/>
      <c r="DY286" s="305"/>
      <c r="DZ286" s="134"/>
      <c r="EA286" s="122"/>
      <c r="EB286" s="129"/>
      <c r="EC286" s="122"/>
      <c r="ED286" s="129"/>
      <c r="EE286" s="122"/>
      <c r="EF286" s="129"/>
      <c r="EG286" s="122"/>
      <c r="EH286" s="124"/>
    </row>
    <row r="287" spans="1:138">
      <c r="A287" s="122"/>
      <c r="B287" s="124"/>
      <c r="C287" s="127"/>
      <c r="D287" s="123"/>
      <c r="E287" s="123"/>
      <c r="F287" s="123"/>
      <c r="G287" s="124"/>
      <c r="H287" s="122"/>
      <c r="I287" s="123"/>
      <c r="J287" s="123"/>
      <c r="K287" s="128"/>
      <c r="L287" s="123"/>
      <c r="M287" s="123"/>
      <c r="N287" s="123"/>
      <c r="O287" s="123"/>
      <c r="P287" s="123"/>
      <c r="Q287" s="123"/>
      <c r="R287" s="129"/>
      <c r="S287" s="125"/>
      <c r="T287" s="122"/>
      <c r="U287" s="123"/>
      <c r="V287" s="126"/>
      <c r="W287" s="123"/>
      <c r="X287" s="128"/>
      <c r="Y287" s="123"/>
      <c r="Z287" s="123"/>
      <c r="AA287" s="123"/>
      <c r="AB287" s="124"/>
      <c r="AC287" s="127"/>
      <c r="AD287" s="201"/>
      <c r="AE287" s="201"/>
      <c r="AF287" s="201"/>
      <c r="AG287" s="201"/>
      <c r="AH287" s="201"/>
      <c r="AI287" s="234"/>
      <c r="AJ287" s="123"/>
      <c r="AK287" s="123"/>
      <c r="AL287" s="123"/>
      <c r="AM287" s="123"/>
      <c r="AN287" s="129"/>
      <c r="AO287" s="124"/>
      <c r="AP287" s="122"/>
      <c r="AQ287" s="127"/>
      <c r="AR287" s="123"/>
      <c r="AS287" s="123"/>
      <c r="AT287" s="123"/>
      <c r="AU287" s="123"/>
      <c r="AV287" s="251"/>
      <c r="AW287" s="123"/>
      <c r="AX287" s="123"/>
      <c r="AY287" s="129"/>
      <c r="AZ287" s="122"/>
      <c r="BA287" s="129"/>
      <c r="BB287" s="130"/>
      <c r="BC287" s="131"/>
      <c r="BD287" s="130"/>
      <c r="BE287" s="132"/>
      <c r="BF287" s="132"/>
      <c r="BG287" s="123"/>
      <c r="BH287" s="124"/>
      <c r="BI287" s="122"/>
      <c r="BJ287" s="123"/>
      <c r="BK287" s="123"/>
      <c r="BL287" s="123"/>
      <c r="BM287" s="129"/>
      <c r="BN287" s="122"/>
      <c r="BO287" s="123"/>
      <c r="BP287" s="129"/>
      <c r="BQ287" s="122"/>
      <c r="BR287" s="123"/>
      <c r="BS287" s="129"/>
      <c r="BT287" s="135"/>
      <c r="BU287" s="280"/>
      <c r="BV287" s="246"/>
      <c r="BW287" s="246"/>
      <c r="BX287" s="133"/>
      <c r="BY287" s="133"/>
      <c r="BZ287" s="122"/>
      <c r="CA287" s="123"/>
      <c r="CB287" s="123"/>
      <c r="CC287" s="124"/>
      <c r="CD287" s="127"/>
      <c r="CE287" s="127"/>
      <c r="CF287" s="123"/>
      <c r="CG287" s="123"/>
      <c r="CH287" s="123"/>
      <c r="CI287" s="123"/>
      <c r="CJ287" s="134"/>
      <c r="CK287" s="122"/>
      <c r="CL287" s="127"/>
      <c r="CM287" s="123"/>
      <c r="CN287" s="129"/>
      <c r="CO287" s="129"/>
      <c r="CP287" s="129"/>
      <c r="CQ287" s="134"/>
      <c r="CR287" s="133"/>
      <c r="CS287" s="133"/>
      <c r="CT287" s="133"/>
      <c r="CU287" s="135"/>
      <c r="CV287" s="280"/>
      <c r="CW287" s="135"/>
      <c r="CX287" s="133"/>
      <c r="CY287" s="133"/>
      <c r="CZ287" s="133"/>
      <c r="DA287" s="133"/>
      <c r="DB287" s="133"/>
      <c r="DC287" s="133"/>
      <c r="DD287" s="133"/>
      <c r="DE287" s="133"/>
      <c r="DF287" s="133"/>
      <c r="DG287" s="133"/>
      <c r="DH287" s="133"/>
      <c r="DI287" s="122"/>
      <c r="DJ287" s="129"/>
      <c r="DK287" s="214"/>
      <c r="DL287" s="129"/>
      <c r="DM287" s="122"/>
      <c r="DN287" s="129"/>
      <c r="DO287" s="122"/>
      <c r="DP287" s="129"/>
      <c r="DQ287" s="133"/>
      <c r="DR287" s="122"/>
      <c r="DS287" s="129"/>
      <c r="DT287" s="133"/>
      <c r="DU287" s="122"/>
      <c r="DV287" s="123"/>
      <c r="DW287" s="214"/>
      <c r="DX287" s="134"/>
      <c r="DY287" s="305"/>
      <c r="DZ287" s="134"/>
      <c r="EA287" s="122"/>
      <c r="EB287" s="129"/>
      <c r="EC287" s="122"/>
      <c r="ED287" s="129"/>
      <c r="EE287" s="122"/>
      <c r="EF287" s="129"/>
      <c r="EG287" s="122"/>
      <c r="EH287" s="124"/>
    </row>
    <row r="288" spans="1:138">
      <c r="A288" s="122"/>
      <c r="B288" s="124"/>
      <c r="C288" s="127"/>
      <c r="D288" s="123"/>
      <c r="E288" s="123"/>
      <c r="F288" s="123"/>
      <c r="G288" s="124"/>
      <c r="H288" s="122"/>
      <c r="I288" s="123"/>
      <c r="J288" s="123"/>
      <c r="K288" s="128"/>
      <c r="L288" s="123"/>
      <c r="M288" s="123"/>
      <c r="N288" s="123"/>
      <c r="O288" s="123"/>
      <c r="P288" s="123"/>
      <c r="Q288" s="123"/>
      <c r="R288" s="129"/>
      <c r="S288" s="125"/>
      <c r="T288" s="122"/>
      <c r="U288" s="123"/>
      <c r="V288" s="126"/>
      <c r="W288" s="123"/>
      <c r="X288" s="128"/>
      <c r="Y288" s="123"/>
      <c r="Z288" s="123"/>
      <c r="AA288" s="123"/>
      <c r="AB288" s="124"/>
      <c r="AC288" s="127"/>
      <c r="AD288" s="201"/>
      <c r="AE288" s="201"/>
      <c r="AF288" s="201"/>
      <c r="AG288" s="201"/>
      <c r="AH288" s="201"/>
      <c r="AI288" s="234"/>
      <c r="AJ288" s="123"/>
      <c r="AK288" s="123"/>
      <c r="AL288" s="123"/>
      <c r="AM288" s="123"/>
      <c r="AN288" s="129"/>
      <c r="AO288" s="124"/>
      <c r="AP288" s="122"/>
      <c r="AQ288" s="127"/>
      <c r="AR288" s="123"/>
      <c r="AS288" s="123"/>
      <c r="AT288" s="123"/>
      <c r="AU288" s="123"/>
      <c r="AV288" s="251"/>
      <c r="AW288" s="123"/>
      <c r="AX288" s="123"/>
      <c r="AY288" s="129"/>
      <c r="AZ288" s="122"/>
      <c r="BA288" s="129"/>
      <c r="BB288" s="130"/>
      <c r="BC288" s="131"/>
      <c r="BD288" s="130"/>
      <c r="BE288" s="132"/>
      <c r="BF288" s="132"/>
      <c r="BG288" s="123"/>
      <c r="BH288" s="124"/>
      <c r="BI288" s="122"/>
      <c r="BJ288" s="123"/>
      <c r="BK288" s="123"/>
      <c r="BL288" s="123"/>
      <c r="BM288" s="129"/>
      <c r="BN288" s="122"/>
      <c r="BO288" s="123"/>
      <c r="BP288" s="129"/>
      <c r="BQ288" s="122"/>
      <c r="BR288" s="123"/>
      <c r="BS288" s="129"/>
      <c r="BT288" s="135"/>
      <c r="BU288" s="280"/>
      <c r="BV288" s="246"/>
      <c r="BW288" s="246"/>
      <c r="BX288" s="133"/>
      <c r="BY288" s="133"/>
      <c r="BZ288" s="122"/>
      <c r="CA288" s="123"/>
      <c r="CB288" s="123"/>
      <c r="CC288" s="124"/>
      <c r="CD288" s="127"/>
      <c r="CE288" s="127"/>
      <c r="CF288" s="123"/>
      <c r="CG288" s="123"/>
      <c r="CH288" s="123"/>
      <c r="CI288" s="123"/>
      <c r="CJ288" s="134"/>
      <c r="CK288" s="122"/>
      <c r="CL288" s="127"/>
      <c r="CM288" s="123"/>
      <c r="CN288" s="129"/>
      <c r="CO288" s="129"/>
      <c r="CP288" s="129"/>
      <c r="CQ288" s="134"/>
      <c r="CR288" s="133"/>
      <c r="CS288" s="133"/>
      <c r="CT288" s="133"/>
      <c r="CU288" s="135"/>
      <c r="CV288" s="280"/>
      <c r="CW288" s="135"/>
      <c r="CX288" s="133"/>
      <c r="CY288" s="133"/>
      <c r="CZ288" s="133"/>
      <c r="DA288" s="133"/>
      <c r="DB288" s="133"/>
      <c r="DC288" s="133"/>
      <c r="DD288" s="133"/>
      <c r="DE288" s="133"/>
      <c r="DF288" s="133"/>
      <c r="DG288" s="133"/>
      <c r="DH288" s="133"/>
      <c r="DI288" s="122"/>
      <c r="DJ288" s="129"/>
      <c r="DK288" s="214"/>
      <c r="DL288" s="129"/>
      <c r="DM288" s="122"/>
      <c r="DN288" s="129"/>
      <c r="DO288" s="122"/>
      <c r="DP288" s="129"/>
      <c r="DQ288" s="133"/>
      <c r="DR288" s="122"/>
      <c r="DS288" s="129"/>
      <c r="DT288" s="133"/>
      <c r="DU288" s="122"/>
      <c r="DV288" s="123"/>
      <c r="DW288" s="214"/>
      <c r="DX288" s="134"/>
      <c r="DY288" s="305"/>
      <c r="DZ288" s="134"/>
      <c r="EA288" s="122"/>
      <c r="EB288" s="129"/>
      <c r="EC288" s="122"/>
      <c r="ED288" s="129"/>
      <c r="EE288" s="122"/>
      <c r="EF288" s="129"/>
      <c r="EG288" s="122"/>
      <c r="EH288" s="124"/>
    </row>
    <row r="289" spans="1:138">
      <c r="A289" s="122"/>
      <c r="B289" s="124"/>
      <c r="C289" s="127"/>
      <c r="D289" s="123"/>
      <c r="E289" s="123"/>
      <c r="F289" s="123"/>
      <c r="G289" s="124"/>
      <c r="H289" s="122"/>
      <c r="I289" s="123"/>
      <c r="J289" s="123"/>
      <c r="K289" s="128"/>
      <c r="L289" s="123"/>
      <c r="M289" s="123"/>
      <c r="N289" s="123"/>
      <c r="O289" s="123"/>
      <c r="P289" s="123"/>
      <c r="Q289" s="123"/>
      <c r="R289" s="129"/>
      <c r="S289" s="125"/>
      <c r="T289" s="122"/>
      <c r="U289" s="123"/>
      <c r="V289" s="126"/>
      <c r="W289" s="123"/>
      <c r="X289" s="128"/>
      <c r="Y289" s="123"/>
      <c r="Z289" s="123"/>
      <c r="AA289" s="123"/>
      <c r="AB289" s="124"/>
      <c r="AC289" s="127"/>
      <c r="AD289" s="201"/>
      <c r="AE289" s="201"/>
      <c r="AF289" s="201"/>
      <c r="AG289" s="201"/>
      <c r="AH289" s="201"/>
      <c r="AI289" s="234"/>
      <c r="AJ289" s="123"/>
      <c r="AK289" s="123"/>
      <c r="AL289" s="123"/>
      <c r="AM289" s="123"/>
      <c r="AN289" s="129"/>
      <c r="AO289" s="124"/>
      <c r="AP289" s="122"/>
      <c r="AQ289" s="127"/>
      <c r="AR289" s="123"/>
      <c r="AS289" s="123"/>
      <c r="AT289" s="123"/>
      <c r="AU289" s="123"/>
      <c r="AV289" s="251"/>
      <c r="AW289" s="123"/>
      <c r="AX289" s="123"/>
      <c r="AY289" s="129"/>
      <c r="AZ289" s="122"/>
      <c r="BA289" s="129"/>
      <c r="BB289" s="130"/>
      <c r="BC289" s="131"/>
      <c r="BD289" s="130"/>
      <c r="BE289" s="132"/>
      <c r="BF289" s="132"/>
      <c r="BG289" s="123"/>
      <c r="BH289" s="124"/>
      <c r="BI289" s="122"/>
      <c r="BJ289" s="123"/>
      <c r="BK289" s="123"/>
      <c r="BL289" s="123"/>
      <c r="BM289" s="129"/>
      <c r="BN289" s="122"/>
      <c r="BO289" s="123"/>
      <c r="BP289" s="129"/>
      <c r="BQ289" s="122"/>
      <c r="BR289" s="123"/>
      <c r="BS289" s="129"/>
      <c r="BT289" s="135"/>
      <c r="BU289" s="280"/>
      <c r="BV289" s="246"/>
      <c r="BW289" s="246"/>
      <c r="BX289" s="133"/>
      <c r="BY289" s="133"/>
      <c r="BZ289" s="122"/>
      <c r="CA289" s="123"/>
      <c r="CB289" s="123"/>
      <c r="CC289" s="124"/>
      <c r="CD289" s="127"/>
      <c r="CE289" s="127"/>
      <c r="CF289" s="123"/>
      <c r="CG289" s="123"/>
      <c r="CH289" s="123"/>
      <c r="CI289" s="123"/>
      <c r="CJ289" s="134"/>
      <c r="CK289" s="122"/>
      <c r="CL289" s="127"/>
      <c r="CM289" s="123"/>
      <c r="CN289" s="129"/>
      <c r="CO289" s="129"/>
      <c r="CP289" s="129"/>
      <c r="CQ289" s="134"/>
      <c r="CR289" s="133"/>
      <c r="CS289" s="133"/>
      <c r="CT289" s="133"/>
      <c r="CU289" s="135"/>
      <c r="CV289" s="280"/>
      <c r="CW289" s="135"/>
      <c r="CX289" s="133"/>
      <c r="CY289" s="133"/>
      <c r="CZ289" s="133"/>
      <c r="DA289" s="133"/>
      <c r="DB289" s="133"/>
      <c r="DC289" s="133"/>
      <c r="DD289" s="133"/>
      <c r="DE289" s="133"/>
      <c r="DF289" s="133"/>
      <c r="DG289" s="133"/>
      <c r="DH289" s="133"/>
      <c r="DI289" s="122"/>
      <c r="DJ289" s="129"/>
      <c r="DK289" s="214"/>
      <c r="DL289" s="129"/>
      <c r="DM289" s="122"/>
      <c r="DN289" s="129"/>
      <c r="DO289" s="122"/>
      <c r="DP289" s="129"/>
      <c r="DQ289" s="133"/>
      <c r="DR289" s="122"/>
      <c r="DS289" s="129"/>
      <c r="DT289" s="133"/>
      <c r="DU289" s="122"/>
      <c r="DV289" s="123"/>
      <c r="DW289" s="214"/>
      <c r="DX289" s="134"/>
      <c r="DY289" s="305"/>
      <c r="DZ289" s="134"/>
      <c r="EA289" s="122"/>
      <c r="EB289" s="129"/>
      <c r="EC289" s="122"/>
      <c r="ED289" s="129"/>
      <c r="EE289" s="122"/>
      <c r="EF289" s="129"/>
      <c r="EG289" s="122"/>
      <c r="EH289" s="124"/>
    </row>
  </sheetData>
  <sheetProtection sort="0" autoFilter="0"/>
  <autoFilter ref="A3:FB134">
    <filterColumn colId="7"/>
    <filterColumn colId="8"/>
    <filterColumn colId="9"/>
    <filterColumn colId="14"/>
    <filterColumn colId="17"/>
    <filterColumn colId="21"/>
    <filterColumn colId="33"/>
    <filterColumn colId="34"/>
    <filterColumn colId="39"/>
    <filterColumn colId="42"/>
    <filterColumn colId="44"/>
    <filterColumn colId="45"/>
    <filterColumn colId="46"/>
    <filterColumn colId="62"/>
    <filterColumn colId="73"/>
    <filterColumn colId="74"/>
    <filterColumn colId="75"/>
    <filterColumn colId="79"/>
    <filterColumn colId="82"/>
    <filterColumn colId="86" showButton="0"/>
    <filterColumn colId="89"/>
    <filterColumn colId="90" showButton="0"/>
    <filterColumn colId="91" hiddenButton="1" showButton="0"/>
    <filterColumn colId="92" hiddenButton="1" showButton="0"/>
    <filterColumn colId="93" hiddenButton="1" showButton="0"/>
    <filterColumn colId="101"/>
    <filterColumn colId="102"/>
    <filterColumn colId="103"/>
    <filterColumn colId="104"/>
    <filterColumn colId="105"/>
    <filterColumn colId="106"/>
    <filterColumn colId="107"/>
    <filterColumn colId="108"/>
    <filterColumn colId="109"/>
    <filterColumn colId="110"/>
    <filterColumn colId="111"/>
    <filterColumn colId="114"/>
    <filterColumn colId="115"/>
    <filterColumn colId="126"/>
    <filterColumn colId="128"/>
    <filterColumn colId="129"/>
    <filterColumn colId="139"/>
    <filterColumn colId="142"/>
  </autoFilter>
  <mergeCells count="75">
    <mergeCell ref="F2:F3"/>
    <mergeCell ref="A1:G1"/>
    <mergeCell ref="H1:S1"/>
    <mergeCell ref="T1:AO1"/>
    <mergeCell ref="AP1:BC1"/>
    <mergeCell ref="G2:G3"/>
    <mergeCell ref="H2:H3"/>
    <mergeCell ref="I2:I3"/>
    <mergeCell ref="J2:J3"/>
    <mergeCell ref="A2:A3"/>
    <mergeCell ref="B2:B3"/>
    <mergeCell ref="C2:C3"/>
    <mergeCell ref="D2:D3"/>
    <mergeCell ref="E2:E3"/>
    <mergeCell ref="P2:P3"/>
    <mergeCell ref="K2:K3"/>
    <mergeCell ref="CD1:CW1"/>
    <mergeCell ref="CX1:DH1"/>
    <mergeCell ref="DI1:EH1"/>
    <mergeCell ref="EI1:EO1"/>
    <mergeCell ref="BD1:BH2"/>
    <mergeCell ref="BI1:CC1"/>
    <mergeCell ref="CV2:CV3"/>
    <mergeCell ref="CM3:CQ3"/>
    <mergeCell ref="BU2:BU3"/>
    <mergeCell ref="BV2:BV3"/>
    <mergeCell ref="BW2:BW3"/>
    <mergeCell ref="BX2:BY2"/>
    <mergeCell ref="BZ2:CC2"/>
    <mergeCell ref="CD2:CJ2"/>
    <mergeCell ref="CI3:CJ3"/>
    <mergeCell ref="CK2:CQ2"/>
    <mergeCell ref="L2:L3"/>
    <mergeCell ref="M2:M3"/>
    <mergeCell ref="N2:N3"/>
    <mergeCell ref="O2:O3"/>
    <mergeCell ref="BT2:BT3"/>
    <mergeCell ref="Q2:Q3"/>
    <mergeCell ref="R2:R3"/>
    <mergeCell ref="S2:S3"/>
    <mergeCell ref="T2:AB2"/>
    <mergeCell ref="AC2:AO2"/>
    <mergeCell ref="AP2:AY2"/>
    <mergeCell ref="AZ2:BA2"/>
    <mergeCell ref="BB2:BC2"/>
    <mergeCell ref="BI2:BM2"/>
    <mergeCell ref="BN2:BP2"/>
    <mergeCell ref="BQ2:BS2"/>
    <mergeCell ref="CR2:CR3"/>
    <mergeCell ref="CS2:CS3"/>
    <mergeCell ref="CT2:CT3"/>
    <mergeCell ref="CU2:CU3"/>
    <mergeCell ref="EL2:EN2"/>
    <mergeCell ref="CW2:CW3"/>
    <mergeCell ref="CX2:DA2"/>
    <mergeCell ref="DB2:DH2"/>
    <mergeCell ref="DI2:DL2"/>
    <mergeCell ref="DM2:DN2"/>
    <mergeCell ref="DO2:DP2"/>
    <mergeCell ref="DR2:DS2"/>
    <mergeCell ref="DU2:DX2"/>
    <mergeCell ref="DY2:DZ2"/>
    <mergeCell ref="EA2:EH2"/>
    <mergeCell ref="EI2:EK2"/>
    <mergeCell ref="A4:B4"/>
    <mergeCell ref="BX4:BY4"/>
    <mergeCell ref="A5:B5"/>
    <mergeCell ref="BX5:BY5"/>
    <mergeCell ref="A6:B6"/>
    <mergeCell ref="BX6:BY6"/>
    <mergeCell ref="A7:B7"/>
    <mergeCell ref="BX7:BY7"/>
    <mergeCell ref="A8:B8"/>
    <mergeCell ref="A9:B9"/>
    <mergeCell ref="A10:B10"/>
  </mergeCells>
  <conditionalFormatting sqref="U11:U134">
    <cfRule type="cellIs" dxfId="54" priority="56" operator="lessThan">
      <formula>$U$7</formula>
    </cfRule>
    <cfRule type="cellIs" dxfId="53" priority="57" operator="greaterThan">
      <formula>$U$5</formula>
    </cfRule>
  </conditionalFormatting>
  <conditionalFormatting sqref="AC11:AC134">
    <cfRule type="cellIs" dxfId="52" priority="54" operator="lessThan">
      <formula>$AC$7</formula>
    </cfRule>
    <cfRule type="cellIs" dxfId="51" priority="55" operator="greaterThan">
      <formula>$AC$5</formula>
    </cfRule>
  </conditionalFormatting>
  <conditionalFormatting sqref="AB11:AB134">
    <cfRule type="cellIs" dxfId="50" priority="52" operator="lessThan">
      <formula>$AB$7</formula>
    </cfRule>
    <cfRule type="cellIs" dxfId="49" priority="53" operator="greaterThan">
      <formula>$AB$5</formula>
    </cfRule>
  </conditionalFormatting>
  <conditionalFormatting sqref="AV11:AV134">
    <cfRule type="cellIs" dxfId="48" priority="50" operator="lessThan">
      <formula>$AV$7</formula>
    </cfRule>
    <cfRule type="cellIs" dxfId="47" priority="51" operator="greaterThan">
      <formula>$AV$5</formula>
    </cfRule>
  </conditionalFormatting>
  <conditionalFormatting sqref="BI11:BI134">
    <cfRule type="cellIs" dxfId="46" priority="48" operator="lessThan">
      <formula>$BI$7</formula>
    </cfRule>
    <cfRule type="cellIs" dxfId="45" priority="49" operator="greaterThan">
      <formula>$BI$5</formula>
    </cfRule>
  </conditionalFormatting>
  <conditionalFormatting sqref="BU11:BU134">
    <cfRule type="cellIs" dxfId="44" priority="46" operator="lessThan">
      <formula>$BU$7</formula>
    </cfRule>
    <cfRule type="cellIs" dxfId="43" priority="47" operator="greaterThan">
      <formula>$BU$5</formula>
    </cfRule>
  </conditionalFormatting>
  <conditionalFormatting sqref="BX11:BY134">
    <cfRule type="cellIs" dxfId="42" priority="44" operator="lessThan">
      <formula>$BX$7</formula>
    </cfRule>
    <cfRule type="cellIs" dxfId="41" priority="45" operator="greaterThan">
      <formula>$BX$5</formula>
    </cfRule>
  </conditionalFormatting>
  <conditionalFormatting sqref="BZ11:BZ134">
    <cfRule type="cellIs" dxfId="40" priority="42" operator="lessThan">
      <formula>$BZ$7</formula>
    </cfRule>
    <cfRule type="cellIs" dxfId="39" priority="43" operator="greaterThan">
      <formula>$BZ$5</formula>
    </cfRule>
  </conditionalFormatting>
  <conditionalFormatting sqref="CA11:CA134">
    <cfRule type="cellIs" dxfId="38" priority="40" operator="lessThan">
      <formula>$CA$7</formula>
    </cfRule>
    <cfRule type="cellIs" dxfId="37" priority="41" operator="greaterThan">
      <formula>$CA$5</formula>
    </cfRule>
  </conditionalFormatting>
  <conditionalFormatting sqref="CB11:CB134">
    <cfRule type="cellIs" dxfId="36" priority="38" operator="lessThan">
      <formula>$CB$7</formula>
    </cfRule>
    <cfRule type="cellIs" dxfId="35" priority="39" operator="greaterThan">
      <formula>$CB$5</formula>
    </cfRule>
  </conditionalFormatting>
  <conditionalFormatting sqref="CC11:CC134">
    <cfRule type="cellIs" dxfId="34" priority="36" operator="lessThan">
      <formula>$CC$7</formula>
    </cfRule>
    <cfRule type="cellIs" dxfId="33" priority="37" operator="greaterThan">
      <formula>$CC$5</formula>
    </cfRule>
  </conditionalFormatting>
  <conditionalFormatting sqref="CJ11:CJ134">
    <cfRule type="cellIs" dxfId="32" priority="34" operator="lessThan">
      <formula>$CJ$7</formula>
    </cfRule>
    <cfRule type="cellIs" dxfId="31" priority="35" operator="greaterThan">
      <formula>$CJ$5</formula>
    </cfRule>
  </conditionalFormatting>
  <conditionalFormatting sqref="CU11:CU134">
    <cfRule type="cellIs" dxfId="30" priority="32" operator="lessThan">
      <formula>$CU$7</formula>
    </cfRule>
    <cfRule type="cellIs" dxfId="29" priority="33" operator="greaterThan">
      <formula>$CU$5</formula>
    </cfRule>
  </conditionalFormatting>
  <conditionalFormatting sqref="DX11:DZ134">
    <cfRule type="cellIs" dxfId="28" priority="31" operator="greaterThan">
      <formula>$DX$5</formula>
    </cfRule>
  </conditionalFormatting>
  <conditionalFormatting sqref="CV11:CV134">
    <cfRule type="cellIs" dxfId="27" priority="29" operator="lessThan">
      <formula>$CV$7</formula>
    </cfRule>
    <cfRule type="cellIs" dxfId="26" priority="30" operator="greaterThan">
      <formula>$CV$5</formula>
    </cfRule>
  </conditionalFormatting>
  <conditionalFormatting sqref="V11:V134">
    <cfRule type="cellIs" dxfId="25" priority="27" operator="lessThan">
      <formula>$V$7</formula>
    </cfRule>
    <cfRule type="cellIs" dxfId="24" priority="28" operator="greaterThan">
      <formula>$V$5</formula>
    </cfRule>
  </conditionalFormatting>
  <conditionalFormatting sqref="F1:F159 F161:F1048576 DC3:DH1048576 G1:G152 G154:G1048576 CY2:DB1048576 A1:E1048576 H1:CX1048576 DI1:XFD1048576">
    <cfRule type="containsBlanks" priority="1" stopIfTrue="1">
      <formula>LEN(TRIM(A1))=0</formula>
    </cfRule>
  </conditionalFormatting>
  <conditionalFormatting sqref="X11:X134">
    <cfRule type="cellIs" dxfId="23" priority="25" operator="lessThan">
      <formula>$X$7</formula>
    </cfRule>
    <cfRule type="cellIs" dxfId="22" priority="26" operator="greaterThan">
      <formula>$X$5</formula>
    </cfRule>
  </conditionalFormatting>
  <conditionalFormatting sqref="AD11:AD134">
    <cfRule type="cellIs" dxfId="21" priority="23" operator="lessThan">
      <formula>$AD$5</formula>
    </cfRule>
    <cfRule type="cellIs" dxfId="20" priority="24" operator="greaterThan">
      <formula>$AD$7</formula>
    </cfRule>
  </conditionalFormatting>
  <conditionalFormatting sqref="AE11:AE134">
    <cfRule type="cellIs" dxfId="19" priority="21" operator="lessThan">
      <formula>$AE$5</formula>
    </cfRule>
    <cfRule type="cellIs" dxfId="18" priority="22" operator="greaterThan">
      <formula>$AE$7</formula>
    </cfRule>
  </conditionalFormatting>
  <conditionalFormatting sqref="AF11:AF134">
    <cfRule type="cellIs" dxfId="17" priority="19" operator="lessThan">
      <formula>$AF$5</formula>
    </cfRule>
    <cfRule type="cellIs" dxfId="16" priority="20" operator="greaterThan">
      <formula>$AF$7</formula>
    </cfRule>
  </conditionalFormatting>
  <conditionalFormatting sqref="AG11:AG134">
    <cfRule type="cellIs" dxfId="15" priority="17" operator="lessThan">
      <formula>$AG$5</formula>
    </cfRule>
    <cfRule type="cellIs" dxfId="14" priority="18" operator="greaterThan">
      <formula>$AG$7</formula>
    </cfRule>
  </conditionalFormatting>
  <conditionalFormatting sqref="AL11:AL134">
    <cfRule type="cellIs" dxfId="13" priority="15" operator="lessThan">
      <formula>$AL$7</formula>
    </cfRule>
    <cfRule type="cellIs" dxfId="12" priority="16" operator="greaterThan">
      <formula>$AL$5</formula>
    </cfRule>
  </conditionalFormatting>
  <conditionalFormatting sqref="AO11:AO134">
    <cfRule type="cellIs" dxfId="11" priority="14" operator="greaterThan">
      <formula>$AO$5</formula>
    </cfRule>
  </conditionalFormatting>
  <conditionalFormatting sqref="Z11:Z134">
    <cfRule type="cellIs" dxfId="10" priority="13" operator="greaterThan">
      <formula>$Z$5</formula>
    </cfRule>
  </conditionalFormatting>
  <conditionalFormatting sqref="AA11:AA134">
    <cfRule type="cellIs" dxfId="9" priority="11" operator="lessThan">
      <formula>$AA$7</formula>
    </cfRule>
    <cfRule type="cellIs" dxfId="8" priority="12" operator="greaterThan">
      <formula>$AA$5</formula>
    </cfRule>
  </conditionalFormatting>
  <conditionalFormatting sqref="BJ11:BJ134">
    <cfRule type="colorScale" priority="10">
      <colorScale>
        <cfvo type="num" val="90"/>
        <cfvo type="num" val="100"/>
        <cfvo type="num" val="120"/>
        <color rgb="FFFFFF00"/>
        <color rgb="FFFFFFFF"/>
        <color rgb="FFFF4646"/>
      </colorScale>
    </cfRule>
  </conditionalFormatting>
  <conditionalFormatting sqref="DL11:DL134">
    <cfRule type="cellIs" dxfId="7" priority="9" operator="greaterThan">
      <formula>$DL$5</formula>
    </cfRule>
  </conditionalFormatting>
  <conditionalFormatting sqref="EO11:EO134">
    <cfRule type="cellIs" dxfId="6" priority="8" operator="greaterThan">
      <formula>$EO$5</formula>
    </cfRule>
  </conditionalFormatting>
  <conditionalFormatting sqref="DK11:DK134">
    <cfRule type="cellIs" dxfId="5" priority="7" operator="greaterThan">
      <formula>$DK$5</formula>
    </cfRule>
  </conditionalFormatting>
  <conditionalFormatting sqref="DW11:DW134">
    <cfRule type="cellIs" dxfId="4" priority="6" operator="greaterThan">
      <formula>$DW$5</formula>
    </cfRule>
  </conditionalFormatting>
  <conditionalFormatting sqref="A11:A134">
    <cfRule type="cellIs" dxfId="3" priority="4" operator="greaterThan">
      <formula>TODAY()</formula>
    </cfRule>
    <cfRule type="cellIs" dxfId="2" priority="5" operator="equal">
      <formula>$A$152</formula>
    </cfRule>
  </conditionalFormatting>
  <conditionalFormatting sqref="AM11:AM134">
    <cfRule type="cellIs" dxfId="1" priority="2" operator="lessThan">
      <formula>$AM$7</formula>
    </cfRule>
    <cfRule type="cellIs" dxfId="0" priority="3" operator="greaterThan">
      <formula>$AM$5</formula>
    </cfRule>
  </conditionalFormatting>
  <dataValidations count="28">
    <dataValidation type="list" allowBlank="1" showInputMessage="1" showErrorMessage="1" sqref="CD11:CD134">
      <formula1>$CD$153:$CD$157</formula1>
    </dataValidation>
    <dataValidation type="list" allowBlank="1" showInputMessage="1" showErrorMessage="1" sqref="CK11:CK134">
      <formula1>$CK$153:$CK$155</formula1>
    </dataValidation>
    <dataValidation type="list" allowBlank="1" showInputMessage="1" showErrorMessage="1" sqref="DR11:DR134">
      <formula1>$DR$153:$DR$156</formula1>
    </dataValidation>
    <dataValidation type="list" allowBlank="1" showInputMessage="1" showErrorMessage="1" sqref="DU11:DU134">
      <formula1>$DU$153:$DU$156</formula1>
    </dataValidation>
    <dataValidation type="list" allowBlank="1" showInputMessage="1" showErrorMessage="1" sqref="DI11:DI134">
      <formula1>$DI$153:$DI$155</formula1>
    </dataValidation>
    <dataValidation type="list" allowBlank="1" showInputMessage="1" showErrorMessage="1" sqref="DM11:DM134">
      <formula1>$DM$153:$DM$154</formula1>
    </dataValidation>
    <dataValidation type="list" allowBlank="1" showInputMessage="1" showErrorMessage="1" sqref="DO11:DO134">
      <formula1>$DO$153:$DO$154</formula1>
    </dataValidation>
    <dataValidation type="list" allowBlank="1" showInputMessage="1" showErrorMessage="1" sqref="L11:L134">
      <formula1>$L$153:$L$158</formula1>
    </dataValidation>
    <dataValidation type="list" allowBlank="1" showInputMessage="1" showErrorMessage="1" sqref="H11:H134">
      <formula1>$H$153:$H$159</formula1>
    </dataValidation>
    <dataValidation type="list" allowBlank="1" showInputMessage="1" showErrorMessage="1" sqref="G11:G134">
      <formula1>$G$153:$G$160</formula1>
    </dataValidation>
    <dataValidation type="list" allowBlank="1" showInputMessage="1" showErrorMessage="1" sqref="F11:F134">
      <formula1>$F$153:$F$160</formula1>
    </dataValidation>
    <dataValidation type="list" allowBlank="1" showInputMessage="1" showErrorMessage="1" sqref="E11:E134">
      <formula1>$E$153:$E$160</formula1>
    </dataValidation>
    <dataValidation type="list" showInputMessage="1" showErrorMessage="1" sqref="D11:D134">
      <formula1>$D$153:$D$160</formula1>
    </dataValidation>
    <dataValidation type="list" allowBlank="1" showInputMessage="1" showErrorMessage="1" sqref="C11:C134">
      <formula1>$C$153:$C$156</formula1>
    </dataValidation>
    <dataValidation type="list" allowBlank="1" showInputMessage="1" showErrorMessage="1" sqref="M11:M134">
      <formula1>$M$153:$M$156</formula1>
    </dataValidation>
    <dataValidation type="list" allowBlank="1" showInputMessage="1" showErrorMessage="1" sqref="O11:O134">
      <formula1>$O$153:$O$154</formula1>
    </dataValidation>
    <dataValidation type="list" allowBlank="1" showInputMessage="1" showErrorMessage="1" sqref="B131:B132 B127:B128 B123:B124 B119:B120 B115:B116 B111:B112 B107:B108 B103:B104 B99:B100 B95:B96 B91:B92 B87:B88 B83:B84 B79:B80 B75:B76 B71:B72 B67:B68 B63:B64 B59:B60 B55:B56 B51:B52 B47:B48 B43:B44 B39:B40 B35:B36 B31:B32 B27:B28 B23:B24 B19:B20 B15:B16 B11:B12">
      <formula1>$B$152:$B$200</formula1>
    </dataValidation>
    <dataValidation type="list" allowBlank="1" showInputMessage="1" showErrorMessage="1" sqref="B13:B14 B133:B134 B129:B130 B125:B126 B121:B122 B117:B118 B113:B114 B109:B110 B17:B18 B101:B102 B97:B98 B93:B94 B89:B90 B85:B86 B81:B82 B77:B78 B73:B74 B69:B70 B65:B66 B61:B62 B57:B58 B53:B54 B49:B50 B45:B46 B41:B42 B37:B38 B33:B34 B29:B30 B25:B26 B21:B22 B105:B106">
      <formula1>$B$201:$B$249</formula1>
    </dataValidation>
    <dataValidation type="whole" allowBlank="1" showInputMessage="1" showErrorMessage="1" sqref="AD11:AG132">
      <formula1>-100</formula1>
      <formula2>0</formula2>
    </dataValidation>
    <dataValidation type="decimal" allowBlank="1" showInputMessage="1" showErrorMessage="1" sqref="I11:I134">
      <formula1>10</formula1>
      <formula2>40</formula2>
    </dataValidation>
    <dataValidation type="decimal" allowBlank="1" showInputMessage="1" showErrorMessage="1" sqref="K11:K132">
      <formula1>0</formula1>
      <formula2>30</formula2>
    </dataValidation>
    <dataValidation type="whole" allowBlank="1" showInputMessage="1" showErrorMessage="1" sqref="N11:N134">
      <formula1>2000</formula1>
      <formula2>2850</formula2>
    </dataValidation>
    <dataValidation type="decimal" allowBlank="1" showInputMessage="1" showErrorMessage="1" sqref="P11:P134">
      <formula1>0</formula1>
      <formula2>2000</formula2>
    </dataValidation>
    <dataValidation type="decimal" allowBlank="1" showInputMessage="1" showErrorMessage="1" sqref="T11:T134">
      <formula1>0</formula1>
      <formula2>5000</formula2>
    </dataValidation>
    <dataValidation type="whole" allowBlank="1" showInputMessage="1" showErrorMessage="1" sqref="U11:U134">
      <formula1>980</formula1>
      <formula2>1020</formula2>
    </dataValidation>
    <dataValidation type="decimal" allowBlank="1" showInputMessage="1" showErrorMessage="1" sqref="V11:V134">
      <formula1>0.9</formula1>
      <formula2>1.1</formula2>
    </dataValidation>
    <dataValidation type="whole" allowBlank="1" showInputMessage="1" showErrorMessage="1" sqref="CI11:CI134 CL11:CL134">
      <formula1>0</formula1>
      <formula2>200</formula2>
    </dataValidation>
    <dataValidation type="whole" allowBlank="1" showInputMessage="1" showErrorMessage="1" sqref="CM11:CM134">
      <formula1>0</formula1>
      <formula2>100</formula2>
    </dataValidation>
  </dataValidations>
  <pageMargins left="0.15748031496062992" right="0.15748031496062992" top="0.74803149606299213" bottom="0.74803149606299213" header="0.31496062992125984" footer="0.31496062992125984"/>
  <pageSetup paperSize="9" scale="15" fitToWidth="3" orientation="landscape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Шаблон</vt:lpstr>
      <vt:lpstr>Июль</vt:lpstr>
      <vt:lpstr>Август</vt:lpstr>
      <vt:lpstr>Сентябрь</vt:lpstr>
      <vt:lpstr>Октябрь</vt:lpstr>
      <vt:lpstr>Ноябрь</vt:lpstr>
      <vt:lpstr>Декабрь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2006-09-28T05:33:49Z</dcterms:created>
  <dcterms:modified xsi:type="dcterms:W3CDTF">2016-02-28T03:18:57Z</dcterms:modified>
</cp:coreProperties>
</file>